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9705" tabRatio="602" activeTab="5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1" i="4" l="1"/>
  <c r="A735" s="1"/>
  <c r="A694"/>
  <c r="A698" s="1"/>
  <c r="A657"/>
  <c r="A661" s="1"/>
  <c r="A620"/>
  <c r="A624" s="1"/>
  <c r="A583"/>
  <c r="A587" s="1"/>
  <c r="A546"/>
  <c r="A550" s="1"/>
  <c r="A733" l="1"/>
  <c r="A696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83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P9" i="1" s="1"/>
  <c r="E305" i="4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160"/>
  <c r="E358"/>
  <c r="E248"/>
  <c r="E209"/>
  <c r="E325"/>
  <c r="E127"/>
  <c r="E279"/>
  <c r="E362"/>
  <c r="E200"/>
  <c r="E212"/>
  <c r="E210"/>
  <c r="E244"/>
  <c r="E128"/>
  <c r="E368"/>
  <c r="E345"/>
  <c r="E366"/>
  <c r="E348"/>
  <c r="E357"/>
  <c r="E163"/>
  <c r="E53"/>
  <c r="E168"/>
  <c r="E235"/>
  <c r="E204"/>
  <c r="E125"/>
  <c r="E322"/>
  <c r="AD230"/>
  <c r="E242"/>
  <c r="E173"/>
  <c r="E170"/>
  <c r="E52"/>
  <c r="E286"/>
  <c r="E87"/>
  <c r="E364"/>
  <c r="E342"/>
  <c r="E134"/>
  <c r="E208"/>
  <c r="AE415"/>
  <c r="E315"/>
  <c r="E359"/>
  <c r="E309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G9" i="5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43"/>
  <c r="E365"/>
  <c r="E360"/>
  <c r="E174"/>
  <c r="E311"/>
  <c r="E284"/>
  <c r="E351"/>
  <c r="E49"/>
  <c r="AE341"/>
  <c r="E50"/>
  <c r="E123"/>
  <c r="E133"/>
  <c r="E162"/>
  <c r="E290"/>
  <c r="E240"/>
  <c r="E274"/>
  <c r="E285"/>
  <c r="AD82"/>
  <c r="E88"/>
  <c r="E245"/>
  <c r="AD378"/>
  <c r="E164"/>
  <c r="E54"/>
  <c r="AD304"/>
  <c r="E318"/>
  <c r="AF378"/>
  <c r="E211"/>
  <c r="E129"/>
  <c r="E198"/>
  <c r="E89"/>
  <c r="AE119"/>
  <c r="E55"/>
  <c r="E275"/>
  <c r="E367"/>
  <c r="E278"/>
  <c r="E130"/>
  <c r="E310"/>
  <c r="E237"/>
  <c r="E95"/>
  <c r="AE193"/>
  <c r="E238"/>
  <c r="E172"/>
  <c r="E169"/>
  <c r="AE230"/>
  <c r="E272"/>
  <c r="E320"/>
  <c r="E213"/>
  <c r="E355"/>
  <c r="AD341"/>
  <c r="E317"/>
  <c r="AE378"/>
  <c r="E328"/>
  <c r="AD45"/>
  <c r="AF82"/>
  <c r="E354"/>
  <c r="E247"/>
  <c r="E323"/>
  <c r="E252"/>
  <c r="E132"/>
  <c r="E321"/>
  <c r="E281"/>
  <c r="E326"/>
  <c r="E347"/>
  <c r="E239"/>
  <c r="E356"/>
  <c r="AF156"/>
  <c r="E369"/>
  <c r="AD415"/>
  <c r="E330"/>
  <c r="E93"/>
  <c r="E56"/>
  <c r="E171"/>
  <c r="E51"/>
  <c r="E287"/>
  <c r="E203"/>
  <c r="E166"/>
  <c r="E92"/>
  <c r="E167"/>
  <c r="E277"/>
  <c r="E249"/>
  <c r="E316"/>
  <c r="E197"/>
  <c r="E352"/>
  <c r="E90"/>
  <c r="E246"/>
  <c r="E280"/>
  <c r="AD193"/>
  <c r="E350"/>
  <c r="AF230"/>
  <c r="E308"/>
  <c r="AF119"/>
  <c r="E205"/>
  <c r="AE267"/>
  <c r="E379"/>
  <c r="AF341"/>
  <c r="AF304"/>
  <c r="E91"/>
  <c r="AD119"/>
  <c r="AE45"/>
  <c r="E327"/>
  <c r="E96"/>
  <c r="E288"/>
  <c r="E161"/>
  <c r="E289"/>
  <c r="E57"/>
  <c r="AF45"/>
  <c r="E329"/>
  <c r="E314"/>
  <c r="E349"/>
  <c r="E135"/>
  <c r="AE82"/>
  <c r="E131"/>
  <c r="E241"/>
  <c r="AD267"/>
  <c r="E312"/>
  <c r="AE304"/>
  <c r="E165"/>
  <c r="E346"/>
  <c r="E273"/>
  <c r="E283"/>
  <c r="E276"/>
  <c r="E271"/>
  <c r="E234"/>
  <c r="E361"/>
  <c r="E206"/>
  <c r="E291"/>
  <c r="E251"/>
  <c r="E199"/>
  <c r="AD156"/>
  <c r="AE156"/>
  <c r="E126"/>
  <c r="E94"/>
  <c r="E324"/>
  <c r="E86"/>
  <c r="E207"/>
  <c r="E250"/>
  <c r="E319"/>
  <c r="E313"/>
  <c r="E236"/>
  <c r="E124"/>
  <c r="AF415"/>
  <c r="E363"/>
  <c r="E353"/>
  <c r="E282"/>
  <c r="AF193"/>
  <c r="E202"/>
  <c r="AF267"/>
  <c r="E201"/>
  <c r="B9" i="5" l="1"/>
  <c r="K11"/>
  <c r="F9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382"/>
  <c r="E214"/>
  <c r="E370"/>
  <c r="E97"/>
  <c r="E416"/>
  <c r="AF452"/>
  <c r="AE452"/>
  <c r="E58"/>
  <c r="AD452"/>
  <c r="E292"/>
  <c r="E253"/>
  <c r="E136"/>
  <c r="E331"/>
  <c r="E175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215"/>
  <c r="AE489"/>
  <c r="E59"/>
  <c r="E254"/>
  <c r="E419"/>
  <c r="E453"/>
  <c r="E137"/>
  <c r="AD489"/>
  <c r="E176"/>
  <c r="E371"/>
  <c r="E98"/>
  <c r="AF489"/>
  <c r="E383"/>
  <c r="E332"/>
  <c r="E293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AD526"/>
  <c r="E384"/>
  <c r="E216"/>
  <c r="E99"/>
  <c r="E138"/>
  <c r="AF526"/>
  <c r="E372"/>
  <c r="E333"/>
  <c r="E456"/>
  <c r="E177"/>
  <c r="E490"/>
  <c r="E420"/>
  <c r="AE526"/>
  <c r="E294"/>
  <c r="E60"/>
  <c r="E255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421"/>
  <c r="E295"/>
  <c r="E457"/>
  <c r="E334"/>
  <c r="E373"/>
  <c r="E100"/>
  <c r="E61"/>
  <c r="AD563"/>
  <c r="AE563"/>
  <c r="E385"/>
  <c r="E256"/>
  <c r="E493"/>
  <c r="E217"/>
  <c r="E139"/>
  <c r="E178"/>
  <c r="AF563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AE600"/>
  <c r="E564"/>
  <c r="E62"/>
  <c r="E101"/>
  <c r="E179"/>
  <c r="E458"/>
  <c r="E335"/>
  <c r="E530"/>
  <c r="E494"/>
  <c r="E218"/>
  <c r="E296"/>
  <c r="E140"/>
  <c r="E422"/>
  <c r="E386"/>
  <c r="AF600"/>
  <c r="E257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102"/>
  <c r="E297"/>
  <c r="E495"/>
  <c r="E219"/>
  <c r="E601"/>
  <c r="E258"/>
  <c r="E387"/>
  <c r="E459"/>
  <c r="E374"/>
  <c r="E531"/>
  <c r="E180"/>
  <c r="E336"/>
  <c r="AF637"/>
  <c r="E375"/>
  <c r="E423"/>
  <c r="AE637"/>
  <c r="E63"/>
  <c r="AD637"/>
  <c r="E141"/>
  <c r="E567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64"/>
  <c r="E142"/>
  <c r="E568"/>
  <c r="E298"/>
  <c r="E103"/>
  <c r="E496"/>
  <c r="E259"/>
  <c r="E638"/>
  <c r="AE674"/>
  <c r="E460"/>
  <c r="E532"/>
  <c r="E220"/>
  <c r="AF674"/>
  <c r="E424"/>
  <c r="AD674"/>
  <c r="E604"/>
  <c r="E388"/>
  <c r="E181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533"/>
  <c r="AD711"/>
  <c r="E337"/>
  <c r="E260"/>
  <c r="E65"/>
  <c r="E143"/>
  <c r="E605"/>
  <c r="AF711"/>
  <c r="E104"/>
  <c r="E182"/>
  <c r="E641"/>
  <c r="E675"/>
  <c r="E221"/>
  <c r="E569"/>
  <c r="E425"/>
  <c r="E389"/>
  <c r="AE711"/>
  <c r="E461"/>
  <c r="E497"/>
  <c r="E299"/>
  <c r="E338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144"/>
  <c r="E222"/>
  <c r="E498"/>
  <c r="E426"/>
  <c r="E183"/>
  <c r="E712"/>
  <c r="E606"/>
  <c r="E642"/>
  <c r="E534"/>
  <c r="E390"/>
  <c r="E462"/>
  <c r="E66"/>
  <c r="AF748"/>
  <c r="E261"/>
  <c r="AE748"/>
  <c r="E678"/>
  <c r="E105"/>
  <c r="AD748"/>
  <c r="E570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91"/>
  <c r="E679"/>
  <c r="E571"/>
  <c r="E145"/>
  <c r="E427"/>
  <c r="E184"/>
  <c r="E106"/>
  <c r="E643"/>
  <c r="E715"/>
  <c r="E301"/>
  <c r="E300"/>
  <c r="E463"/>
  <c r="E607"/>
  <c r="E262"/>
  <c r="E499"/>
  <c r="E67"/>
  <c r="E223"/>
  <c r="E535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644"/>
  <c r="E146"/>
  <c r="E500"/>
  <c r="E572"/>
  <c r="E392"/>
  <c r="E716"/>
  <c r="E680"/>
  <c r="E536"/>
  <c r="E224"/>
  <c r="E428"/>
  <c r="E107"/>
  <c r="E608"/>
  <c r="E464"/>
  <c r="E68"/>
  <c r="E185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69"/>
  <c r="E108"/>
  <c r="E186"/>
  <c r="E264"/>
  <c r="E537"/>
  <c r="E429"/>
  <c r="E573"/>
  <c r="E681"/>
  <c r="E225"/>
  <c r="E147"/>
  <c r="E393"/>
  <c r="E717"/>
  <c r="E645"/>
  <c r="E609"/>
  <c r="E501"/>
  <c r="E263"/>
  <c r="E465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682"/>
  <c r="E70"/>
  <c r="E109"/>
  <c r="E148"/>
  <c r="E646"/>
  <c r="E430"/>
  <c r="E502"/>
  <c r="E538"/>
  <c r="E466"/>
  <c r="E187"/>
  <c r="E610"/>
  <c r="E718"/>
  <c r="E394"/>
  <c r="E574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503"/>
  <c r="E188"/>
  <c r="E226"/>
  <c r="E575"/>
  <c r="E431"/>
  <c r="E149"/>
  <c r="E395"/>
  <c r="E719"/>
  <c r="E683"/>
  <c r="E611"/>
  <c r="E539"/>
  <c r="E647"/>
  <c r="E71"/>
  <c r="E467"/>
  <c r="E110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648"/>
  <c r="E684"/>
  <c r="E432"/>
  <c r="E150"/>
  <c r="E576"/>
  <c r="E540"/>
  <c r="E468"/>
  <c r="E504"/>
  <c r="E612"/>
  <c r="E396"/>
  <c r="E111"/>
  <c r="E72"/>
  <c r="E720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397"/>
  <c r="E190"/>
  <c r="E433"/>
  <c r="E112"/>
  <c r="E721"/>
  <c r="E505"/>
  <c r="E613"/>
  <c r="E73"/>
  <c r="E685"/>
  <c r="E541"/>
  <c r="E189"/>
  <c r="E469"/>
  <c r="E577"/>
  <c r="E151"/>
  <c r="E649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74"/>
  <c r="E398"/>
  <c r="E650"/>
  <c r="E686"/>
  <c r="E113"/>
  <c r="E578"/>
  <c r="E722"/>
  <c r="E614"/>
  <c r="E542"/>
  <c r="E506"/>
  <c r="E434"/>
  <c r="E470"/>
  <c r="C724" l="1"/>
  <c r="C436"/>
  <c r="C544"/>
  <c r="C688"/>
  <c r="C472"/>
  <c r="C153"/>
  <c r="C508"/>
  <c r="C580"/>
  <c r="C400"/>
  <c r="C652"/>
  <c r="C616"/>
  <c r="D116"/>
  <c r="C114"/>
  <c r="D77"/>
  <c r="C75"/>
  <c r="E471"/>
  <c r="E435"/>
  <c r="E687"/>
  <c r="E543"/>
  <c r="E579"/>
  <c r="E723"/>
  <c r="E152"/>
  <c r="E507"/>
  <c r="E399"/>
  <c r="E615"/>
  <c r="E114"/>
  <c r="E75"/>
  <c r="E651"/>
  <c r="E153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472"/>
  <c r="E436"/>
  <c r="E616"/>
  <c r="E652"/>
  <c r="E724"/>
  <c r="E688"/>
  <c r="E400"/>
  <c r="E580"/>
  <c r="E508"/>
  <c r="E544"/>
  <c r="E76"/>
  <c r="C582" l="1"/>
  <c r="C438"/>
  <c r="C726"/>
  <c r="C474"/>
  <c r="C402"/>
  <c r="C116"/>
  <c r="C654"/>
  <c r="C690"/>
  <c r="C546"/>
  <c r="C510"/>
  <c r="C618"/>
  <c r="D79"/>
  <c r="C77"/>
  <c r="E473"/>
  <c r="E653"/>
  <c r="E115"/>
  <c r="E77"/>
  <c r="E725"/>
  <c r="E545"/>
  <c r="E437"/>
  <c r="E401"/>
  <c r="E509"/>
  <c r="E689"/>
  <c r="E581"/>
  <c r="E116"/>
  <c r="E617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654"/>
  <c r="E582"/>
  <c r="E618"/>
  <c r="E438"/>
  <c r="E690"/>
  <c r="E402"/>
  <c r="E546"/>
  <c r="E726"/>
  <c r="E510"/>
  <c r="E474"/>
  <c r="C548" l="1"/>
  <c r="C440"/>
  <c r="C584"/>
  <c r="C404"/>
  <c r="C692"/>
  <c r="C476"/>
  <c r="C728"/>
  <c r="C656"/>
  <c r="C620"/>
  <c r="C512"/>
  <c r="C79"/>
  <c r="E79"/>
  <c r="E619"/>
  <c r="E78"/>
  <c r="E475"/>
  <c r="E9"/>
  <c r="E547"/>
  <c r="E655"/>
  <c r="E439"/>
  <c r="E691"/>
  <c r="E727"/>
  <c r="E583"/>
  <c r="E511"/>
  <c r="E403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584"/>
  <c r="E512"/>
  <c r="E440"/>
  <c r="E728"/>
  <c r="E692"/>
  <c r="E12"/>
  <c r="E548"/>
  <c r="E656"/>
  <c r="E620"/>
  <c r="E404"/>
  <c r="E476"/>
  <c r="C406" l="1"/>
  <c r="C658"/>
  <c r="C550"/>
  <c r="C694"/>
  <c r="C622"/>
  <c r="C442"/>
  <c r="C478"/>
  <c r="C514"/>
  <c r="C586"/>
  <c r="C730"/>
  <c r="C13"/>
  <c r="F11"/>
  <c r="D13"/>
  <c r="E513"/>
  <c r="E621"/>
  <c r="E585"/>
  <c r="E549"/>
  <c r="E441"/>
  <c r="E693"/>
  <c r="E729"/>
  <c r="E477"/>
  <c r="E657"/>
  <c r="E405"/>
  <c r="E13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153"/>
  <c r="F115"/>
  <c r="F53"/>
  <c r="F290"/>
  <c r="F146"/>
  <c r="F200"/>
  <c r="F354"/>
  <c r="F274"/>
  <c r="F572"/>
  <c r="F206"/>
  <c r="F456"/>
  <c r="F576"/>
  <c r="F467"/>
  <c r="F218"/>
  <c r="F143"/>
  <c r="F261"/>
  <c r="E14"/>
  <c r="F234"/>
  <c r="F350"/>
  <c r="F659"/>
  <c r="F245"/>
  <c r="F724"/>
  <c r="F460"/>
  <c r="F50"/>
  <c r="F201"/>
  <c r="F610"/>
  <c r="F468"/>
  <c r="F73"/>
  <c r="F129"/>
  <c r="F587"/>
  <c r="F161"/>
  <c r="F684"/>
  <c r="F338"/>
  <c r="F534"/>
  <c r="F366"/>
  <c r="F244"/>
  <c r="E478"/>
  <c r="F285"/>
  <c r="F509"/>
  <c r="F513"/>
  <c r="F96"/>
  <c r="F647"/>
  <c r="F51"/>
  <c r="F369"/>
  <c r="F94"/>
  <c r="F574"/>
  <c r="F542"/>
  <c r="F514"/>
  <c r="F108"/>
  <c r="F250"/>
  <c r="F294"/>
  <c r="F535"/>
  <c r="F335"/>
  <c r="F585"/>
  <c r="F423"/>
  <c r="F131"/>
  <c r="F197"/>
  <c r="E406"/>
  <c r="F217"/>
  <c r="F580"/>
  <c r="F258"/>
  <c r="F608"/>
  <c r="F256"/>
  <c r="F459"/>
  <c r="F364"/>
  <c r="F253"/>
  <c r="F175"/>
  <c r="F184"/>
  <c r="F577"/>
  <c r="F649"/>
  <c r="F337"/>
  <c r="F296"/>
  <c r="F385"/>
  <c r="F716"/>
  <c r="F442"/>
  <c r="F653"/>
  <c r="F533"/>
  <c r="F57"/>
  <c r="F272"/>
  <c r="F211"/>
  <c r="F538"/>
  <c r="F283"/>
  <c r="F78"/>
  <c r="F648"/>
  <c r="F508"/>
  <c r="F310"/>
  <c r="F55"/>
  <c r="F396"/>
  <c r="F166"/>
  <c r="F443"/>
  <c r="F110"/>
  <c r="F515"/>
  <c r="F144"/>
  <c r="F226"/>
  <c r="F286"/>
  <c r="F301"/>
  <c r="F71"/>
  <c r="F91"/>
  <c r="F12"/>
  <c r="E694"/>
  <c r="F431"/>
  <c r="F402"/>
  <c r="F612"/>
  <c r="F223"/>
  <c r="F657"/>
  <c r="F323"/>
  <c r="F289"/>
  <c r="F569"/>
  <c r="F504"/>
  <c r="F403"/>
  <c r="F532"/>
  <c r="F722"/>
  <c r="F623"/>
  <c r="F295"/>
  <c r="F104"/>
  <c r="F224"/>
  <c r="F435"/>
  <c r="F60"/>
  <c r="F205"/>
  <c r="F222"/>
  <c r="F168"/>
  <c r="F180"/>
  <c r="F723"/>
  <c r="F52"/>
  <c r="F70"/>
  <c r="F243"/>
  <c r="F384"/>
  <c r="F116"/>
  <c r="F199"/>
  <c r="F169"/>
  <c r="F641"/>
  <c r="F247"/>
  <c r="F113"/>
  <c r="F406"/>
  <c r="F715"/>
  <c r="F62"/>
  <c r="F124"/>
  <c r="F235"/>
  <c r="F309"/>
  <c r="F241"/>
  <c r="F74"/>
  <c r="F322"/>
  <c r="E658"/>
  <c r="F102"/>
  <c r="F328"/>
  <c r="F336"/>
  <c r="F167"/>
  <c r="F393"/>
  <c r="F727"/>
  <c r="F582"/>
  <c r="F511"/>
  <c r="F90"/>
  <c r="F475"/>
  <c r="F353"/>
  <c r="F694"/>
  <c r="F470"/>
  <c r="F729"/>
  <c r="F368"/>
  <c r="F248"/>
  <c r="F264"/>
  <c r="F92"/>
  <c r="F476"/>
  <c r="F419"/>
  <c r="F581"/>
  <c r="F352"/>
  <c r="F382"/>
  <c r="F276"/>
  <c r="F125"/>
  <c r="F421"/>
  <c r="F210"/>
  <c r="F392"/>
  <c r="F473"/>
  <c r="F479"/>
  <c r="F332"/>
  <c r="F89"/>
  <c r="F547"/>
  <c r="F204"/>
  <c r="F471"/>
  <c r="F458"/>
  <c r="F165"/>
  <c r="F330"/>
  <c r="F358"/>
  <c r="F395"/>
  <c r="F176"/>
  <c r="F134"/>
  <c r="F63"/>
  <c r="F207"/>
  <c r="F543"/>
  <c r="F98"/>
  <c r="F507"/>
  <c r="F617"/>
  <c r="F136"/>
  <c r="F607"/>
  <c r="F242"/>
  <c r="F687"/>
  <c r="F212"/>
  <c r="F609"/>
  <c r="F717"/>
  <c r="F75"/>
  <c r="F365"/>
  <c r="F130"/>
  <c r="F618"/>
  <c r="F604"/>
  <c r="F719"/>
  <c r="F179"/>
  <c r="F220"/>
  <c r="F54"/>
  <c r="F177"/>
  <c r="F441"/>
  <c r="F311"/>
  <c r="F164"/>
  <c r="F287"/>
  <c r="F147"/>
  <c r="F141"/>
  <c r="F334"/>
  <c r="F438"/>
  <c r="F138"/>
  <c r="F537"/>
  <c r="F615"/>
  <c r="E730"/>
  <c r="F237"/>
  <c r="F500"/>
  <c r="F375"/>
  <c r="F181"/>
  <c r="F279"/>
  <c r="F388"/>
  <c r="F215"/>
  <c r="F465"/>
  <c r="F111"/>
  <c r="F679"/>
  <c r="F127"/>
  <c r="F149"/>
  <c r="F568"/>
  <c r="F67"/>
  <c r="F189"/>
  <c r="F72"/>
  <c r="F655"/>
  <c r="F645"/>
  <c r="F349"/>
  <c r="F361"/>
  <c r="F106"/>
  <c r="F512"/>
  <c r="F203"/>
  <c r="F112"/>
  <c r="F314"/>
  <c r="F583"/>
  <c r="F123"/>
  <c r="F373"/>
  <c r="F61"/>
  <c r="F362"/>
  <c r="F356"/>
  <c r="F422"/>
  <c r="F77"/>
  <c r="F688"/>
  <c r="F355"/>
  <c r="F651"/>
  <c r="F56"/>
  <c r="F544"/>
  <c r="F312"/>
  <c r="F93"/>
  <c r="F151"/>
  <c r="F291"/>
  <c r="F183"/>
  <c r="F331"/>
  <c r="F725"/>
  <c r="F570"/>
  <c r="F209"/>
  <c r="F371"/>
  <c r="F238"/>
  <c r="F308"/>
  <c r="F550"/>
  <c r="F575"/>
  <c r="F681"/>
  <c r="F374"/>
  <c r="F691"/>
  <c r="F505"/>
  <c r="F606"/>
  <c r="F616"/>
  <c r="F432"/>
  <c r="F172"/>
  <c r="F545"/>
  <c r="F357"/>
  <c r="F567"/>
  <c r="E586"/>
  <c r="F578"/>
  <c r="F190"/>
  <c r="F614"/>
  <c r="F693"/>
  <c r="F101"/>
  <c r="F76"/>
  <c r="F137"/>
  <c r="F685"/>
  <c r="F317"/>
  <c r="F49"/>
  <c r="F401"/>
  <c r="F326"/>
  <c r="F530"/>
  <c r="F263"/>
  <c r="F64"/>
  <c r="F292"/>
  <c r="F605"/>
  <c r="F152"/>
  <c r="F315"/>
  <c r="F333"/>
  <c r="F351"/>
  <c r="F88"/>
  <c r="F420"/>
  <c r="F139"/>
  <c r="F654"/>
  <c r="F370"/>
  <c r="F87"/>
  <c r="F219"/>
  <c r="F288"/>
  <c r="F424"/>
  <c r="F573"/>
  <c r="F730"/>
  <c r="F298"/>
  <c r="F227"/>
  <c r="F282"/>
  <c r="F133"/>
  <c r="F100"/>
  <c r="F65"/>
  <c r="F394"/>
  <c r="F105"/>
  <c r="F13"/>
  <c r="F650"/>
  <c r="F680"/>
  <c r="F501"/>
  <c r="F656"/>
  <c r="F99"/>
  <c r="F86"/>
  <c r="F240"/>
  <c r="F359"/>
  <c r="F695"/>
  <c r="F236"/>
  <c r="F278"/>
  <c r="F540"/>
  <c r="F284"/>
  <c r="F463"/>
  <c r="F539"/>
  <c r="F718"/>
  <c r="F731"/>
  <c r="F251"/>
  <c r="F426"/>
  <c r="F584"/>
  <c r="F546"/>
  <c r="F689"/>
  <c r="F249"/>
  <c r="F439"/>
  <c r="F275"/>
  <c r="F187"/>
  <c r="F178"/>
  <c r="F320"/>
  <c r="F68"/>
  <c r="F254"/>
  <c r="F436"/>
  <c r="F128"/>
  <c r="F239"/>
  <c r="F477"/>
  <c r="F389"/>
  <c r="F348"/>
  <c r="F536"/>
  <c r="F620"/>
  <c r="F213"/>
  <c r="F346"/>
  <c r="F114"/>
  <c r="F327"/>
  <c r="F171"/>
  <c r="F405"/>
  <c r="F690"/>
  <c r="F430"/>
  <c r="F428"/>
  <c r="F720"/>
  <c r="F273"/>
  <c r="F321"/>
  <c r="F472"/>
  <c r="F652"/>
  <c r="F498"/>
  <c r="F325"/>
  <c r="F324"/>
  <c r="F434"/>
  <c r="F613"/>
  <c r="F372"/>
  <c r="F658"/>
  <c r="F462"/>
  <c r="F571"/>
  <c r="F313"/>
  <c r="F163"/>
  <c r="F259"/>
  <c r="F363"/>
  <c r="F214"/>
  <c r="F185"/>
  <c r="F726"/>
  <c r="F160"/>
  <c r="F494"/>
  <c r="F391"/>
  <c r="F255"/>
  <c r="F425"/>
  <c r="F300"/>
  <c r="F66"/>
  <c r="F198"/>
  <c r="F170"/>
  <c r="F107"/>
  <c r="F503"/>
  <c r="F642"/>
  <c r="F404"/>
  <c r="F493"/>
  <c r="F383"/>
  <c r="F299"/>
  <c r="F510"/>
  <c r="F208"/>
  <c r="E514"/>
  <c r="F281"/>
  <c r="F140"/>
  <c r="F549"/>
  <c r="F644"/>
  <c r="F69"/>
  <c r="F262"/>
  <c r="F367"/>
  <c r="F469"/>
  <c r="F126"/>
  <c r="F497"/>
  <c r="F466"/>
  <c r="F280"/>
  <c r="F297"/>
  <c r="F173"/>
  <c r="F407"/>
  <c r="F257"/>
  <c r="F182"/>
  <c r="F135"/>
  <c r="F400"/>
  <c r="F646"/>
  <c r="F433"/>
  <c r="F277"/>
  <c r="F162"/>
  <c r="F360"/>
  <c r="F246"/>
  <c r="F478"/>
  <c r="F429"/>
  <c r="F202"/>
  <c r="F319"/>
  <c r="F579"/>
  <c r="F548"/>
  <c r="F79"/>
  <c r="F499"/>
  <c r="F142"/>
  <c r="F174"/>
  <c r="F619"/>
  <c r="F271"/>
  <c r="F97"/>
  <c r="F541"/>
  <c r="F59"/>
  <c r="F397"/>
  <c r="F474"/>
  <c r="F721"/>
  <c r="F464"/>
  <c r="F225"/>
  <c r="F692"/>
  <c r="F399"/>
  <c r="F496"/>
  <c r="F643"/>
  <c r="F132"/>
  <c r="F95"/>
  <c r="F622"/>
  <c r="F316"/>
  <c r="F728"/>
  <c r="F318"/>
  <c r="F252"/>
  <c r="F683"/>
  <c r="F502"/>
  <c r="F586"/>
  <c r="F427"/>
  <c r="F103"/>
  <c r="F345"/>
  <c r="F531"/>
  <c r="F457"/>
  <c r="F398"/>
  <c r="F188"/>
  <c r="F150"/>
  <c r="F495"/>
  <c r="F682"/>
  <c r="F109"/>
  <c r="F145"/>
  <c r="F186"/>
  <c r="F621"/>
  <c r="F440"/>
  <c r="F437"/>
  <c r="F148"/>
  <c r="F386"/>
  <c r="F461"/>
  <c r="F611"/>
  <c r="E550"/>
  <c r="F678"/>
  <c r="F347"/>
  <c r="F216"/>
  <c r="F293"/>
  <c r="F686"/>
  <c r="F329"/>
  <c r="F390"/>
  <c r="F506"/>
  <c r="F58"/>
  <c r="E622"/>
  <c r="E442"/>
  <c r="F387"/>
  <c r="F221"/>
  <c r="F260"/>
  <c r="F551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477"/>
  <c r="G163"/>
  <c r="G551"/>
  <c r="E515"/>
  <c r="G198"/>
  <c r="G577"/>
  <c r="G679"/>
  <c r="G290"/>
  <c r="G326"/>
  <c r="G468"/>
  <c r="G493"/>
  <c r="G397"/>
  <c r="G71"/>
  <c r="G506"/>
  <c r="G548"/>
  <c r="G100"/>
  <c r="G52"/>
  <c r="G353"/>
  <c r="G51"/>
  <c r="G188"/>
  <c r="G127"/>
  <c r="G287"/>
  <c r="G572"/>
  <c r="G171"/>
  <c r="G220"/>
  <c r="G650"/>
  <c r="G407"/>
  <c r="G511"/>
  <c r="G76"/>
  <c r="G513"/>
  <c r="G296"/>
  <c r="G408"/>
  <c r="G79"/>
  <c r="G467"/>
  <c r="G616"/>
  <c r="G108"/>
  <c r="G433"/>
  <c r="G86"/>
  <c r="G56"/>
  <c r="G240"/>
  <c r="G504"/>
  <c r="G203"/>
  <c r="G366"/>
  <c r="G501"/>
  <c r="G210"/>
  <c r="G322"/>
  <c r="G419"/>
  <c r="G641"/>
  <c r="F14"/>
  <c r="G696"/>
  <c r="G77"/>
  <c r="G642"/>
  <c r="G255"/>
  <c r="G430"/>
  <c r="G164"/>
  <c r="G690"/>
  <c r="G460"/>
  <c r="G681"/>
  <c r="G494"/>
  <c r="G399"/>
  <c r="G606"/>
  <c r="G728"/>
  <c r="G201"/>
  <c r="G567"/>
  <c r="G168"/>
  <c r="G259"/>
  <c r="G226"/>
  <c r="G680"/>
  <c r="G67"/>
  <c r="G507"/>
  <c r="G175"/>
  <c r="G384"/>
  <c r="G479"/>
  <c r="G184"/>
  <c r="G161"/>
  <c r="G187"/>
  <c r="G288"/>
  <c r="G148"/>
  <c r="G113"/>
  <c r="G588"/>
  <c r="G214"/>
  <c r="G659"/>
  <c r="G687"/>
  <c r="G272"/>
  <c r="G605"/>
  <c r="G652"/>
  <c r="G178"/>
  <c r="G461"/>
  <c r="G207"/>
  <c r="G394"/>
  <c r="G299"/>
  <c r="G132"/>
  <c r="G386"/>
  <c r="G278"/>
  <c r="G315"/>
  <c r="G139"/>
  <c r="G426"/>
  <c r="G375"/>
  <c r="G478"/>
  <c r="G144"/>
  <c r="G236"/>
  <c r="G318"/>
  <c r="G609"/>
  <c r="G134"/>
  <c r="G727"/>
  <c r="G480"/>
  <c r="G135"/>
  <c r="G364"/>
  <c r="G438"/>
  <c r="G217"/>
  <c r="G496"/>
  <c r="G514"/>
  <c r="G471"/>
  <c r="E443"/>
  <c r="G542"/>
  <c r="G720"/>
  <c r="G653"/>
  <c r="G532"/>
  <c r="G614"/>
  <c r="G104"/>
  <c r="G62"/>
  <c r="G581"/>
  <c r="G78"/>
  <c r="G185"/>
  <c r="G57"/>
  <c r="G355"/>
  <c r="G179"/>
  <c r="G550"/>
  <c r="G552"/>
  <c r="G116"/>
  <c r="G59"/>
  <c r="G621"/>
  <c r="G390"/>
  <c r="G197"/>
  <c r="G385"/>
  <c r="G282"/>
  <c r="G470"/>
  <c r="G569"/>
  <c r="G212"/>
  <c r="G436"/>
  <c r="G249"/>
  <c r="G246"/>
  <c r="G300"/>
  <c r="G262"/>
  <c r="G421"/>
  <c r="G686"/>
  <c r="G152"/>
  <c r="G352"/>
  <c r="G280"/>
  <c r="G651"/>
  <c r="G216"/>
  <c r="G147"/>
  <c r="G308"/>
  <c r="G535"/>
  <c r="G457"/>
  <c r="G402"/>
  <c r="G374"/>
  <c r="G645"/>
  <c r="G348"/>
  <c r="G428"/>
  <c r="G114"/>
  <c r="G227"/>
  <c r="G693"/>
  <c r="G537"/>
  <c r="G165"/>
  <c r="G274"/>
  <c r="G354"/>
  <c r="G292"/>
  <c r="G367"/>
  <c r="G648"/>
  <c r="G613"/>
  <c r="G347"/>
  <c r="G160"/>
  <c r="G372"/>
  <c r="G285"/>
  <c r="G510"/>
  <c r="G345"/>
  <c r="G91"/>
  <c r="G167"/>
  <c r="G166"/>
  <c r="G541"/>
  <c r="G444"/>
  <c r="G181"/>
  <c r="G435"/>
  <c r="G726"/>
  <c r="G329"/>
  <c r="G623"/>
  <c r="G294"/>
  <c r="G89"/>
  <c r="G420"/>
  <c r="G149"/>
  <c r="G131"/>
  <c r="G254"/>
  <c r="G133"/>
  <c r="G264"/>
  <c r="E587"/>
  <c r="G578"/>
  <c r="G101"/>
  <c r="G360"/>
  <c r="G358"/>
  <c r="G98"/>
  <c r="G729"/>
  <c r="G140"/>
  <c r="G730"/>
  <c r="G464"/>
  <c r="G472"/>
  <c r="G263"/>
  <c r="G571"/>
  <c r="G58"/>
  <c r="G459"/>
  <c r="G423"/>
  <c r="G324"/>
  <c r="G243"/>
  <c r="G125"/>
  <c r="G209"/>
  <c r="G126"/>
  <c r="G624"/>
  <c r="G96"/>
  <c r="G73"/>
  <c r="G382"/>
  <c r="G237"/>
  <c r="G316"/>
  <c r="G94"/>
  <c r="G314"/>
  <c r="G334"/>
  <c r="G502"/>
  <c r="G338"/>
  <c r="G151"/>
  <c r="G531"/>
  <c r="G68"/>
  <c r="G509"/>
  <c r="G177"/>
  <c r="G473"/>
  <c r="G215"/>
  <c r="G186"/>
  <c r="G235"/>
  <c r="G146"/>
  <c r="G111"/>
  <c r="G95"/>
  <c r="G346"/>
  <c r="G295"/>
  <c r="G333"/>
  <c r="E407"/>
  <c r="G176"/>
  <c r="G13"/>
  <c r="G256"/>
  <c r="G584"/>
  <c r="G575"/>
  <c r="G604"/>
  <c r="G332"/>
  <c r="G365"/>
  <c r="G398"/>
  <c r="G503"/>
  <c r="G162"/>
  <c r="G612"/>
  <c r="G313"/>
  <c r="G66"/>
  <c r="G512"/>
  <c r="G224"/>
  <c r="G301"/>
  <c r="G392"/>
  <c r="G649"/>
  <c r="G458"/>
  <c r="G660"/>
  <c r="G87"/>
  <c r="G204"/>
  <c r="G253"/>
  <c r="G425"/>
  <c r="G685"/>
  <c r="G242"/>
  <c r="G688"/>
  <c r="G497"/>
  <c r="G102"/>
  <c r="G245"/>
  <c r="G202"/>
  <c r="G359"/>
  <c r="G368"/>
  <c r="G150"/>
  <c r="G383"/>
  <c r="G99"/>
  <c r="G309"/>
  <c r="G719"/>
  <c r="G694"/>
  <c r="E659"/>
  <c r="G538"/>
  <c r="G12"/>
  <c r="G545"/>
  <c r="G586"/>
  <c r="G357"/>
  <c r="G463"/>
  <c r="G141"/>
  <c r="G544"/>
  <c r="G124"/>
  <c r="G371"/>
  <c r="E479"/>
  <c r="G106"/>
  <c r="G568"/>
  <c r="G547"/>
  <c r="G505"/>
  <c r="G725"/>
  <c r="G145"/>
  <c r="G405"/>
  <c r="G439"/>
  <c r="G321"/>
  <c r="G337"/>
  <c r="G647"/>
  <c r="G182"/>
  <c r="G250"/>
  <c r="G540"/>
  <c r="G349"/>
  <c r="G393"/>
  <c r="G396"/>
  <c r="G103"/>
  <c r="G219"/>
  <c r="G238"/>
  <c r="G258"/>
  <c r="G684"/>
  <c r="G252"/>
  <c r="G424"/>
  <c r="G63"/>
  <c r="G617"/>
  <c r="G183"/>
  <c r="G465"/>
  <c r="G587"/>
  <c r="G153"/>
  <c r="G404"/>
  <c r="G387"/>
  <c r="G539"/>
  <c r="G691"/>
  <c r="G516"/>
  <c r="G138"/>
  <c r="E551"/>
  <c r="G110"/>
  <c r="E623"/>
  <c r="G389"/>
  <c r="G260"/>
  <c r="G92"/>
  <c r="G206"/>
  <c r="G361"/>
  <c r="G682"/>
  <c r="G437"/>
  <c r="G50"/>
  <c r="G427"/>
  <c r="G248"/>
  <c r="G442"/>
  <c r="G608"/>
  <c r="G328"/>
  <c r="G284"/>
  <c r="G657"/>
  <c r="G65"/>
  <c r="G351"/>
  <c r="G142"/>
  <c r="G607"/>
  <c r="G576"/>
  <c r="G723"/>
  <c r="G583"/>
  <c r="G53"/>
  <c r="G574"/>
  <c r="G432"/>
  <c r="G317"/>
  <c r="G440"/>
  <c r="G678"/>
  <c r="G579"/>
  <c r="G724"/>
  <c r="G291"/>
  <c r="G49"/>
  <c r="G388"/>
  <c r="G546"/>
  <c r="G257"/>
  <c r="G273"/>
  <c r="G373"/>
  <c r="G61"/>
  <c r="G475"/>
  <c r="G335"/>
  <c r="G279"/>
  <c r="G656"/>
  <c r="G107"/>
  <c r="G731"/>
  <c r="G271"/>
  <c r="G500"/>
  <c r="G619"/>
  <c r="G549"/>
  <c r="G310"/>
  <c r="G325"/>
  <c r="G363"/>
  <c r="G75"/>
  <c r="G434"/>
  <c r="G234"/>
  <c r="G391"/>
  <c r="G241"/>
  <c r="G275"/>
  <c r="G283"/>
  <c r="G112"/>
  <c r="G431"/>
  <c r="G277"/>
  <c r="G369"/>
  <c r="G356"/>
  <c r="G476"/>
  <c r="G293"/>
  <c r="G585"/>
  <c r="G130"/>
  <c r="G173"/>
  <c r="G533"/>
  <c r="G441"/>
  <c r="G689"/>
  <c r="G222"/>
  <c r="G695"/>
  <c r="G64"/>
  <c r="G251"/>
  <c r="E731"/>
  <c r="G498"/>
  <c r="G211"/>
  <c r="G362"/>
  <c r="G721"/>
  <c r="G370"/>
  <c r="G14"/>
  <c r="G311"/>
  <c r="G582"/>
  <c r="G312"/>
  <c r="G615"/>
  <c r="G499"/>
  <c r="G239"/>
  <c r="G221"/>
  <c r="G406"/>
  <c r="G330"/>
  <c r="G180"/>
  <c r="G429"/>
  <c r="G331"/>
  <c r="G199"/>
  <c r="G515"/>
  <c r="G289"/>
  <c r="G395"/>
  <c r="G644"/>
  <c r="G462"/>
  <c r="G350"/>
  <c r="G105"/>
  <c r="G508"/>
  <c r="G536"/>
  <c r="G172"/>
  <c r="G286"/>
  <c r="G622"/>
  <c r="G129"/>
  <c r="G88"/>
  <c r="G189"/>
  <c r="G658"/>
  <c r="G654"/>
  <c r="G69"/>
  <c r="G327"/>
  <c r="G534"/>
  <c r="G72"/>
  <c r="G400"/>
  <c r="G655"/>
  <c r="G495"/>
  <c r="G190"/>
  <c r="G93"/>
  <c r="G137"/>
  <c r="G610"/>
  <c r="G732"/>
  <c r="G319"/>
  <c r="G205"/>
  <c r="G543"/>
  <c r="G469"/>
  <c r="G573"/>
  <c r="G474"/>
  <c r="G218"/>
  <c r="G128"/>
  <c r="G692"/>
  <c r="G74"/>
  <c r="G115"/>
  <c r="G618"/>
  <c r="G90"/>
  <c r="G97"/>
  <c r="G298"/>
  <c r="G208"/>
  <c r="G123"/>
  <c r="G169"/>
  <c r="G403"/>
  <c r="G225"/>
  <c r="G244"/>
  <c r="G717"/>
  <c r="G716"/>
  <c r="G580"/>
  <c r="G247"/>
  <c r="G261"/>
  <c r="G722"/>
  <c r="G401"/>
  <c r="G570"/>
  <c r="G456"/>
  <c r="G143"/>
  <c r="G200"/>
  <c r="G70"/>
  <c r="G136"/>
  <c r="G223"/>
  <c r="G443"/>
  <c r="E695"/>
  <c r="G620"/>
  <c r="G320"/>
  <c r="G323"/>
  <c r="G466"/>
  <c r="G611"/>
  <c r="G683"/>
  <c r="G281"/>
  <c r="G170"/>
  <c r="G54"/>
  <c r="G109"/>
  <c r="G336"/>
  <c r="G276"/>
  <c r="G646"/>
  <c r="G297"/>
  <c r="G530"/>
  <c r="G60"/>
  <c r="G715"/>
  <c r="G718"/>
  <c r="G643"/>
  <c r="G55"/>
  <c r="G174"/>
  <c r="G422"/>
  <c r="G213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126"/>
  <c r="H181"/>
  <c r="H244"/>
  <c r="H246"/>
  <c r="H58"/>
  <c r="F15"/>
  <c r="H145"/>
  <c r="H385"/>
  <c r="H512"/>
  <c r="H311"/>
  <c r="H681"/>
  <c r="H474"/>
  <c r="H149"/>
  <c r="H60"/>
  <c r="H330"/>
  <c r="H351"/>
  <c r="H144"/>
  <c r="H408"/>
  <c r="H241"/>
  <c r="H239"/>
  <c r="H463"/>
  <c r="H444"/>
  <c r="H200"/>
  <c r="H515"/>
  <c r="H680"/>
  <c r="H328"/>
  <c r="H59"/>
  <c r="H64"/>
  <c r="H153"/>
  <c r="H49"/>
  <c r="H336"/>
  <c r="H143"/>
  <c r="H686"/>
  <c r="H715"/>
  <c r="H436"/>
  <c r="H324"/>
  <c r="H553"/>
  <c r="H251"/>
  <c r="H625"/>
  <c r="H419"/>
  <c r="H211"/>
  <c r="H325"/>
  <c r="H691"/>
  <c r="H52"/>
  <c r="H409"/>
  <c r="H142"/>
  <c r="H62"/>
  <c r="H173"/>
  <c r="H473"/>
  <c r="H682"/>
  <c r="F516"/>
  <c r="H298"/>
  <c r="H457"/>
  <c r="H189"/>
  <c r="H616"/>
  <c r="H123"/>
  <c r="H384"/>
  <c r="H420"/>
  <c r="H507"/>
  <c r="H323"/>
  <c r="H618"/>
  <c r="H496"/>
  <c r="H77"/>
  <c r="H370"/>
  <c r="H421"/>
  <c r="H116"/>
  <c r="H288"/>
  <c r="H549"/>
  <c r="H503"/>
  <c r="H294"/>
  <c r="H392"/>
  <c r="H280"/>
  <c r="H359"/>
  <c r="H395"/>
  <c r="F624"/>
  <c r="H655"/>
  <c r="H461"/>
  <c r="H574"/>
  <c r="H390"/>
  <c r="H74"/>
  <c r="H216"/>
  <c r="H399"/>
  <c r="H141"/>
  <c r="H439"/>
  <c r="H218"/>
  <c r="H249"/>
  <c r="H130"/>
  <c r="H170"/>
  <c r="E516"/>
  <c r="H213"/>
  <c r="H425"/>
  <c r="H347"/>
  <c r="E660"/>
  <c r="H513"/>
  <c r="H394"/>
  <c r="H471"/>
  <c r="H456"/>
  <c r="H517"/>
  <c r="H125"/>
  <c r="H299"/>
  <c r="H542"/>
  <c r="H350"/>
  <c r="H585"/>
  <c r="H696"/>
  <c r="H481"/>
  <c r="H642"/>
  <c r="H234"/>
  <c r="H375"/>
  <c r="H721"/>
  <c r="H400"/>
  <c r="H649"/>
  <c r="H262"/>
  <c r="H276"/>
  <c r="H214"/>
  <c r="H332"/>
  <c r="H550"/>
  <c r="H124"/>
  <c r="H472"/>
  <c r="H366"/>
  <c r="H684"/>
  <c r="H148"/>
  <c r="H91"/>
  <c r="F588"/>
  <c r="H403"/>
  <c r="H70"/>
  <c r="H322"/>
  <c r="H331"/>
  <c r="H543"/>
  <c r="H501"/>
  <c r="H186"/>
  <c r="H389"/>
  <c r="H333"/>
  <c r="H660"/>
  <c r="H544"/>
  <c r="H687"/>
  <c r="H103"/>
  <c r="H184"/>
  <c r="H263"/>
  <c r="H179"/>
  <c r="H215"/>
  <c r="H250"/>
  <c r="H334"/>
  <c r="H335"/>
  <c r="H318"/>
  <c r="H76"/>
  <c r="H327"/>
  <c r="H535"/>
  <c r="H407"/>
  <c r="H688"/>
  <c r="H685"/>
  <c r="H576"/>
  <c r="H261"/>
  <c r="H172"/>
  <c r="H312"/>
  <c r="H393"/>
  <c r="H161"/>
  <c r="H693"/>
  <c r="H541"/>
  <c r="H510"/>
  <c r="H168"/>
  <c r="H132"/>
  <c r="H619"/>
  <c r="H422"/>
  <c r="H79"/>
  <c r="H578"/>
  <c r="H465"/>
  <c r="H51"/>
  <c r="H428"/>
  <c r="F660"/>
  <c r="H66"/>
  <c r="H357"/>
  <c r="H587"/>
  <c r="H212"/>
  <c r="H104"/>
  <c r="H653"/>
  <c r="H500"/>
  <c r="H175"/>
  <c r="H100"/>
  <c r="H356"/>
  <c r="H367"/>
  <c r="H387"/>
  <c r="H361"/>
  <c r="H540"/>
  <c r="H183"/>
  <c r="H405"/>
  <c r="E15"/>
  <c r="H133"/>
  <c r="H134"/>
  <c r="H506"/>
  <c r="H273"/>
  <c r="H226"/>
  <c r="H460"/>
  <c r="H167"/>
  <c r="H571"/>
  <c r="H533"/>
  <c r="H308"/>
  <c r="H586"/>
  <c r="H388"/>
  <c r="H109"/>
  <c r="H373"/>
  <c r="H552"/>
  <c r="H641"/>
  <c r="H514"/>
  <c r="H171"/>
  <c r="H729"/>
  <c r="H282"/>
  <c r="H235"/>
  <c r="H469"/>
  <c r="H720"/>
  <c r="H479"/>
  <c r="H206"/>
  <c r="H396"/>
  <c r="H354"/>
  <c r="H127"/>
  <c r="H368"/>
  <c r="H364"/>
  <c r="H648"/>
  <c r="H67"/>
  <c r="H295"/>
  <c r="H495"/>
  <c r="H657"/>
  <c r="H188"/>
  <c r="H138"/>
  <c r="H146"/>
  <c r="H437"/>
  <c r="H494"/>
  <c r="H613"/>
  <c r="H88"/>
  <c r="H329"/>
  <c r="H423"/>
  <c r="H477"/>
  <c r="H78"/>
  <c r="H383"/>
  <c r="H248"/>
  <c r="H445"/>
  <c r="H363"/>
  <c r="H467"/>
  <c r="H271"/>
  <c r="H718"/>
  <c r="H607"/>
  <c r="H360"/>
  <c r="F480"/>
  <c r="H301"/>
  <c r="H731"/>
  <c r="H140"/>
  <c r="H424"/>
  <c r="H166"/>
  <c r="H111"/>
  <c r="H402"/>
  <c r="H313"/>
  <c r="H152"/>
  <c r="H139"/>
  <c r="H604"/>
  <c r="H102"/>
  <c r="H96"/>
  <c r="H238"/>
  <c r="H114"/>
  <c r="H547"/>
  <c r="H53"/>
  <c r="H185"/>
  <c r="H545"/>
  <c r="H433"/>
  <c r="H160"/>
  <c r="H131"/>
  <c r="H136"/>
  <c r="H315"/>
  <c r="H588"/>
  <c r="H285"/>
  <c r="H169"/>
  <c r="H287"/>
  <c r="H190"/>
  <c r="H443"/>
  <c r="H97"/>
  <c r="E696"/>
  <c r="H606"/>
  <c r="H115"/>
  <c r="H207"/>
  <c r="H621"/>
  <c r="H511"/>
  <c r="H317"/>
  <c r="H470"/>
  <c r="H221"/>
  <c r="H135"/>
  <c r="H174"/>
  <c r="H292"/>
  <c r="H659"/>
  <c r="H725"/>
  <c r="H310"/>
  <c r="H204"/>
  <c r="H99"/>
  <c r="H14"/>
  <c r="H259"/>
  <c r="H56"/>
  <c r="H50"/>
  <c r="H438"/>
  <c r="H573"/>
  <c r="H583"/>
  <c r="E480"/>
  <c r="H442"/>
  <c r="H274"/>
  <c r="H75"/>
  <c r="H128"/>
  <c r="H589"/>
  <c r="H466"/>
  <c r="H730"/>
  <c r="H581"/>
  <c r="H352"/>
  <c r="H252"/>
  <c r="H537"/>
  <c r="H236"/>
  <c r="H224"/>
  <c r="H404"/>
  <c r="H105"/>
  <c r="H71"/>
  <c r="H321"/>
  <c r="H723"/>
  <c r="H440"/>
  <c r="H13"/>
  <c r="H499"/>
  <c r="H98"/>
  <c r="H73"/>
  <c r="H222"/>
  <c r="F408"/>
  <c r="H349"/>
  <c r="H345"/>
  <c r="H582"/>
  <c r="H584"/>
  <c r="H692"/>
  <c r="F552"/>
  <c r="H611"/>
  <c r="H278"/>
  <c r="H210"/>
  <c r="H326"/>
  <c r="H237"/>
  <c r="H217"/>
  <c r="H733"/>
  <c r="H532"/>
  <c r="H431"/>
  <c r="H609"/>
  <c r="H652"/>
  <c r="H386"/>
  <c r="H291"/>
  <c r="H355"/>
  <c r="H661"/>
  <c r="H371"/>
  <c r="H209"/>
  <c r="H716"/>
  <c r="H243"/>
  <c r="H647"/>
  <c r="H15"/>
  <c r="H346"/>
  <c r="H406"/>
  <c r="H90"/>
  <c r="H397"/>
  <c r="H497"/>
  <c r="H113"/>
  <c r="H202"/>
  <c r="H286"/>
  <c r="H61"/>
  <c r="H398"/>
  <c r="H614"/>
  <c r="E624"/>
  <c r="F732"/>
  <c r="E588"/>
  <c r="E444"/>
  <c r="H644"/>
  <c r="H374"/>
  <c r="H372"/>
  <c r="H530"/>
  <c r="H476"/>
  <c r="H68"/>
  <c r="H683"/>
  <c r="H568"/>
  <c r="H219"/>
  <c r="H348"/>
  <c r="H538"/>
  <c r="H225"/>
  <c r="H199"/>
  <c r="H176"/>
  <c r="H624"/>
  <c r="H615"/>
  <c r="H198"/>
  <c r="H208"/>
  <c r="H245"/>
  <c r="H697"/>
  <c r="H567"/>
  <c r="H577"/>
  <c r="E552"/>
  <c r="H546"/>
  <c r="H656"/>
  <c r="G15"/>
  <c r="H502"/>
  <c r="H651"/>
  <c r="H551"/>
  <c r="H281"/>
  <c r="H201"/>
  <c r="H679"/>
  <c r="H94"/>
  <c r="H319"/>
  <c r="H572"/>
  <c r="H353"/>
  <c r="H296"/>
  <c r="H247"/>
  <c r="H462"/>
  <c r="H165"/>
  <c r="H338"/>
  <c r="H434"/>
  <c r="H72"/>
  <c r="H727"/>
  <c r="H539"/>
  <c r="H180"/>
  <c r="H622"/>
  <c r="H106"/>
  <c r="H86"/>
  <c r="H260"/>
  <c r="H362"/>
  <c r="H435"/>
  <c r="H382"/>
  <c r="H643"/>
  <c r="H678"/>
  <c r="H569"/>
  <c r="H536"/>
  <c r="H690"/>
  <c r="H147"/>
  <c r="H610"/>
  <c r="H337"/>
  <c r="H401"/>
  <c r="H254"/>
  <c r="H464"/>
  <c r="H205"/>
  <c r="H178"/>
  <c r="H112"/>
  <c r="H257"/>
  <c r="H65"/>
  <c r="H623"/>
  <c r="H493"/>
  <c r="H151"/>
  <c r="F444"/>
  <c r="H12"/>
  <c r="H162"/>
  <c r="H129"/>
  <c r="H275"/>
  <c r="H728"/>
  <c r="H309"/>
  <c r="H197"/>
  <c r="H314"/>
  <c r="H92"/>
  <c r="H110"/>
  <c r="H358"/>
  <c r="H107"/>
  <c r="H87"/>
  <c r="H242"/>
  <c r="H429"/>
  <c r="H89"/>
  <c r="H223"/>
  <c r="H505"/>
  <c r="H163"/>
  <c r="H187"/>
  <c r="H272"/>
  <c r="H534"/>
  <c r="H722"/>
  <c r="H284"/>
  <c r="H137"/>
  <c r="H177"/>
  <c r="H508"/>
  <c r="H430"/>
  <c r="H498"/>
  <c r="H570"/>
  <c r="H646"/>
  <c r="H719"/>
  <c r="H369"/>
  <c r="H264"/>
  <c r="H297"/>
  <c r="H150"/>
  <c r="H468"/>
  <c r="H504"/>
  <c r="H427"/>
  <c r="H617"/>
  <c r="H480"/>
  <c r="E732"/>
  <c r="H694"/>
  <c r="H478"/>
  <c r="H57"/>
  <c r="H689"/>
  <c r="H580"/>
  <c r="H255"/>
  <c r="H220"/>
  <c r="H54"/>
  <c r="H650"/>
  <c r="H108"/>
  <c r="H320"/>
  <c r="H579"/>
  <c r="H203"/>
  <c r="H441"/>
  <c r="H459"/>
  <c r="H645"/>
  <c r="H95"/>
  <c r="H654"/>
  <c r="H182"/>
  <c r="H658"/>
  <c r="H717"/>
  <c r="H605"/>
  <c r="H164"/>
  <c r="H289"/>
  <c r="H55"/>
  <c r="H279"/>
  <c r="H240"/>
  <c r="H277"/>
  <c r="H300"/>
  <c r="H391"/>
  <c r="H516"/>
  <c r="H253"/>
  <c r="H548"/>
  <c r="H726"/>
  <c r="H293"/>
  <c r="H695"/>
  <c r="H732"/>
  <c r="H283"/>
  <c r="E408"/>
  <c r="H365"/>
  <c r="H432"/>
  <c r="H509"/>
  <c r="H608"/>
  <c r="H316"/>
  <c r="H69"/>
  <c r="H531"/>
  <c r="H458"/>
  <c r="F696"/>
  <c r="H620"/>
  <c r="H256"/>
  <c r="H475"/>
  <c r="H290"/>
  <c r="H258"/>
  <c r="H63"/>
  <c r="H426"/>
  <c r="H93"/>
  <c r="H612"/>
  <c r="H724"/>
  <c r="H101"/>
  <c r="H575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116"/>
  <c r="I731"/>
  <c r="G517"/>
  <c r="I249"/>
  <c r="I329"/>
  <c r="I393"/>
  <c r="I315"/>
  <c r="I175"/>
  <c r="I477"/>
  <c r="I660"/>
  <c r="I366"/>
  <c r="I285"/>
  <c r="I140"/>
  <c r="I438"/>
  <c r="I150"/>
  <c r="I573"/>
  <c r="I652"/>
  <c r="I422"/>
  <c r="I52"/>
  <c r="I579"/>
  <c r="I143"/>
  <c r="I177"/>
  <c r="I430"/>
  <c r="I424"/>
  <c r="I553"/>
  <c r="I105"/>
  <c r="I535"/>
  <c r="I568"/>
  <c r="I461"/>
  <c r="I508"/>
  <c r="I354"/>
  <c r="I444"/>
  <c r="I570"/>
  <c r="I427"/>
  <c r="I323"/>
  <c r="I153"/>
  <c r="I92"/>
  <c r="I469"/>
  <c r="I144"/>
  <c r="I389"/>
  <c r="I295"/>
  <c r="I201"/>
  <c r="I619"/>
  <c r="I212"/>
  <c r="I420"/>
  <c r="I368"/>
  <c r="I281"/>
  <c r="I149"/>
  <c r="I139"/>
  <c r="I683"/>
  <c r="I462"/>
  <c r="I319"/>
  <c r="I693"/>
  <c r="I419"/>
  <c r="I588"/>
  <c r="F661"/>
  <c r="I168"/>
  <c r="I113"/>
  <c r="I540"/>
  <c r="I404"/>
  <c r="I291"/>
  <c r="I518"/>
  <c r="I569"/>
  <c r="I254"/>
  <c r="I71"/>
  <c r="I551"/>
  <c r="I240"/>
  <c r="I289"/>
  <c r="I506"/>
  <c r="I434"/>
  <c r="I472"/>
  <c r="I220"/>
  <c r="I642"/>
  <c r="I174"/>
  <c r="I398"/>
  <c r="I210"/>
  <c r="I645"/>
  <c r="I246"/>
  <c r="E733"/>
  <c r="I346"/>
  <c r="I456"/>
  <c r="I646"/>
  <c r="I333"/>
  <c r="I727"/>
  <c r="I656"/>
  <c r="I687"/>
  <c r="I531"/>
  <c r="I203"/>
  <c r="I15"/>
  <c r="I219"/>
  <c r="I250"/>
  <c r="I49"/>
  <c r="I539"/>
  <c r="E553"/>
  <c r="I620"/>
  <c r="G553"/>
  <c r="F553"/>
  <c r="I429"/>
  <c r="I298"/>
  <c r="I614"/>
  <c r="I138"/>
  <c r="I180"/>
  <c r="I552"/>
  <c r="I66"/>
  <c r="I655"/>
  <c r="I257"/>
  <c r="I347"/>
  <c r="I172"/>
  <c r="I446"/>
  <c r="I394"/>
  <c r="I623"/>
  <c r="I314"/>
  <c r="I355"/>
  <c r="I98"/>
  <c r="I360"/>
  <c r="I426"/>
  <c r="I327"/>
  <c r="I605"/>
  <c r="I182"/>
  <c r="I697"/>
  <c r="I330"/>
  <c r="I410"/>
  <c r="I716"/>
  <c r="I51"/>
  <c r="I67"/>
  <c r="I310"/>
  <c r="I439"/>
  <c r="I56"/>
  <c r="I353"/>
  <c r="I662"/>
  <c r="I247"/>
  <c r="I500"/>
  <c r="I286"/>
  <c r="I574"/>
  <c r="I659"/>
  <c r="I585"/>
  <c r="I263"/>
  <c r="I12"/>
  <c r="I349"/>
  <c r="I493"/>
  <c r="I658"/>
  <c r="I375"/>
  <c r="I547"/>
  <c r="I544"/>
  <c r="I538"/>
  <c r="F481"/>
  <c r="I234"/>
  <c r="I719"/>
  <c r="I335"/>
  <c r="I129"/>
  <c r="I612"/>
  <c r="I437"/>
  <c r="I136"/>
  <c r="I502"/>
  <c r="I148"/>
  <c r="I75"/>
  <c r="I617"/>
  <c r="I689"/>
  <c r="I202"/>
  <c r="I501"/>
  <c r="I367"/>
  <c r="I497"/>
  <c r="I653"/>
  <c r="I206"/>
  <c r="I162"/>
  <c r="I616"/>
  <c r="I293"/>
  <c r="I402"/>
  <c r="I198"/>
  <c r="I615"/>
  <c r="I392"/>
  <c r="I217"/>
  <c r="I170"/>
  <c r="I132"/>
  <c r="I137"/>
  <c r="I684"/>
  <c r="I88"/>
  <c r="I197"/>
  <c r="I130"/>
  <c r="I726"/>
  <c r="I103"/>
  <c r="I316"/>
  <c r="I97"/>
  <c r="I362"/>
  <c r="I626"/>
  <c r="I396"/>
  <c r="I507"/>
  <c r="I189"/>
  <c r="I399"/>
  <c r="I350"/>
  <c r="G16"/>
  <c r="I651"/>
  <c r="H16"/>
  <c r="I256"/>
  <c r="I692"/>
  <c r="I732"/>
  <c r="I279"/>
  <c r="I581"/>
  <c r="I648"/>
  <c r="I260"/>
  <c r="I374"/>
  <c r="I296"/>
  <c r="I680"/>
  <c r="E517"/>
  <c r="I661"/>
  <c r="I239"/>
  <c r="I363"/>
  <c r="F697"/>
  <c r="I728"/>
  <c r="I151"/>
  <c r="I111"/>
  <c r="I336"/>
  <c r="I720"/>
  <c r="I445"/>
  <c r="I53"/>
  <c r="I273"/>
  <c r="I123"/>
  <c r="I54"/>
  <c r="I312"/>
  <c r="I734"/>
  <c r="I135"/>
  <c r="I361"/>
  <c r="I391"/>
  <c r="I271"/>
  <c r="I223"/>
  <c r="I647"/>
  <c r="I93"/>
  <c r="F517"/>
  <c r="I512"/>
  <c r="I199"/>
  <c r="I583"/>
  <c r="I124"/>
  <c r="I549"/>
  <c r="I345"/>
  <c r="I77"/>
  <c r="I372"/>
  <c r="I133"/>
  <c r="I245"/>
  <c r="I221"/>
  <c r="I207"/>
  <c r="I715"/>
  <c r="I475"/>
  <c r="I14"/>
  <c r="I622"/>
  <c r="I428"/>
  <c r="I112"/>
  <c r="I542"/>
  <c r="I338"/>
  <c r="I187"/>
  <c r="I222"/>
  <c r="I160"/>
  <c r="I546"/>
  <c r="I262"/>
  <c r="I110"/>
  <c r="I548"/>
  <c r="I694"/>
  <c r="I218"/>
  <c r="I468"/>
  <c r="I147"/>
  <c r="I690"/>
  <c r="I164"/>
  <c r="I649"/>
  <c r="I275"/>
  <c r="I127"/>
  <c r="I284"/>
  <c r="I134"/>
  <c r="I387"/>
  <c r="I390"/>
  <c r="I59"/>
  <c r="I308"/>
  <c r="I248"/>
  <c r="I691"/>
  <c r="I186"/>
  <c r="I423"/>
  <c r="I482"/>
  <c r="I369"/>
  <c r="I300"/>
  <c r="I169"/>
  <c r="I516"/>
  <c r="I125"/>
  <c r="I165"/>
  <c r="I698"/>
  <c r="I686"/>
  <c r="I235"/>
  <c r="I409"/>
  <c r="I251"/>
  <c r="I126"/>
  <c r="F445"/>
  <c r="I348"/>
  <c r="I587"/>
  <c r="I90"/>
  <c r="I357"/>
  <c r="I685"/>
  <c r="I237"/>
  <c r="I386"/>
  <c r="I681"/>
  <c r="I102"/>
  <c r="I618"/>
  <c r="I288"/>
  <c r="I571"/>
  <c r="I57"/>
  <c r="I145"/>
  <c r="I624"/>
  <c r="I226"/>
  <c r="I131"/>
  <c r="I290"/>
  <c r="I373"/>
  <c r="G625"/>
  <c r="I311"/>
  <c r="I70"/>
  <c r="E445"/>
  <c r="I277"/>
  <c r="I678"/>
  <c r="I442"/>
  <c r="I258"/>
  <c r="I395"/>
  <c r="I16"/>
  <c r="I79"/>
  <c r="I401"/>
  <c r="I283"/>
  <c r="I425"/>
  <c r="I408"/>
  <c r="I543"/>
  <c r="I580"/>
  <c r="I613"/>
  <c r="I334"/>
  <c r="I109"/>
  <c r="E697"/>
  <c r="I209"/>
  <c r="I384"/>
  <c r="E661"/>
  <c r="I358"/>
  <c r="I204"/>
  <c r="I643"/>
  <c r="I72"/>
  <c r="I55"/>
  <c r="I243"/>
  <c r="I641"/>
  <c r="I211"/>
  <c r="I723"/>
  <c r="I513"/>
  <c r="I582"/>
  <c r="I99"/>
  <c r="I406"/>
  <c r="I68"/>
  <c r="I718"/>
  <c r="I188"/>
  <c r="I590"/>
  <c r="I644"/>
  <c r="I458"/>
  <c r="I86"/>
  <c r="I460"/>
  <c r="I264"/>
  <c r="E589"/>
  <c r="I89"/>
  <c r="I481"/>
  <c r="I176"/>
  <c r="I146"/>
  <c r="I514"/>
  <c r="I166"/>
  <c r="I214"/>
  <c r="I397"/>
  <c r="I572"/>
  <c r="I436"/>
  <c r="I253"/>
  <c r="I567"/>
  <c r="I463"/>
  <c r="I541"/>
  <c r="I73"/>
  <c r="I433"/>
  <c r="I259"/>
  <c r="I115"/>
  <c r="I536"/>
  <c r="I61"/>
  <c r="I328"/>
  <c r="I730"/>
  <c r="I331"/>
  <c r="I385"/>
  <c r="I322"/>
  <c r="I470"/>
  <c r="I440"/>
  <c r="I181"/>
  <c r="I400"/>
  <c r="I533"/>
  <c r="I152"/>
  <c r="F589"/>
  <c r="I104"/>
  <c r="I227"/>
  <c r="I62"/>
  <c r="I474"/>
  <c r="I185"/>
  <c r="I435"/>
  <c r="I106"/>
  <c r="I161"/>
  <c r="I405"/>
  <c r="I167"/>
  <c r="I332"/>
  <c r="I576"/>
  <c r="I611"/>
  <c r="I382"/>
  <c r="I517"/>
  <c r="I184"/>
  <c r="I696"/>
  <c r="I216"/>
  <c r="I443"/>
  <c r="I478"/>
  <c r="G481"/>
  <c r="I467"/>
  <c r="I364"/>
  <c r="I276"/>
  <c r="I63"/>
  <c r="I465"/>
  <c r="I589"/>
  <c r="I107"/>
  <c r="I325"/>
  <c r="I352"/>
  <c r="I142"/>
  <c r="I407"/>
  <c r="I495"/>
  <c r="I108"/>
  <c r="I473"/>
  <c r="G661"/>
  <c r="I688"/>
  <c r="I318"/>
  <c r="I550"/>
  <c r="I584"/>
  <c r="I241"/>
  <c r="E625"/>
  <c r="I244"/>
  <c r="I586"/>
  <c r="I65"/>
  <c r="I356"/>
  <c r="I534"/>
  <c r="I505"/>
  <c r="I359"/>
  <c r="I608"/>
  <c r="I464"/>
  <c r="I457"/>
  <c r="I242"/>
  <c r="I215"/>
  <c r="I480"/>
  <c r="I577"/>
  <c r="I76"/>
  <c r="I679"/>
  <c r="I657"/>
  <c r="I479"/>
  <c r="I236"/>
  <c r="I625"/>
  <c r="I509"/>
  <c r="F625"/>
  <c r="I171"/>
  <c r="I370"/>
  <c r="I682"/>
  <c r="I317"/>
  <c r="G697"/>
  <c r="I515"/>
  <c r="I173"/>
  <c r="I278"/>
  <c r="I301"/>
  <c r="E409"/>
  <c r="I58"/>
  <c r="I466"/>
  <c r="I50"/>
  <c r="I554"/>
  <c r="I498"/>
  <c r="E481"/>
  <c r="I299"/>
  <c r="I69"/>
  <c r="G733"/>
  <c r="I530"/>
  <c r="I163"/>
  <c r="G409"/>
  <c r="F409"/>
  <c r="I292"/>
  <c r="I610"/>
  <c r="I383"/>
  <c r="I178"/>
  <c r="I432"/>
  <c r="I729"/>
  <c r="I621"/>
  <c r="I722"/>
  <c r="I537"/>
  <c r="I91"/>
  <c r="I297"/>
  <c r="I287"/>
  <c r="I74"/>
  <c r="I261"/>
  <c r="I724"/>
  <c r="I60"/>
  <c r="I721"/>
  <c r="I725"/>
  <c r="I252"/>
  <c r="I213"/>
  <c r="I190"/>
  <c r="I337"/>
  <c r="I459"/>
  <c r="I403"/>
  <c r="I650"/>
  <c r="I494"/>
  <c r="I13"/>
  <c r="I64"/>
  <c r="I114"/>
  <c r="I371"/>
  <c r="I17"/>
  <c r="I225"/>
  <c r="I351"/>
  <c r="I441"/>
  <c r="I183"/>
  <c r="I717"/>
  <c r="I609"/>
  <c r="I238"/>
  <c r="I101"/>
  <c r="I87"/>
  <c r="I421"/>
  <c r="I545"/>
  <c r="I205"/>
  <c r="I78"/>
  <c r="I274"/>
  <c r="I128"/>
  <c r="I431"/>
  <c r="I604"/>
  <c r="I208"/>
  <c r="I510"/>
  <c r="I320"/>
  <c r="I511"/>
  <c r="I499"/>
  <c r="F733"/>
  <c r="G445"/>
  <c r="I309"/>
  <c r="G589"/>
  <c r="I532"/>
  <c r="I504"/>
  <c r="I282"/>
  <c r="I141"/>
  <c r="I313"/>
  <c r="E16"/>
  <c r="I321"/>
  <c r="I695"/>
  <c r="I100"/>
  <c r="I280"/>
  <c r="I733"/>
  <c r="I255"/>
  <c r="I654"/>
  <c r="I388"/>
  <c r="I607"/>
  <c r="I324"/>
  <c r="I200"/>
  <c r="F16"/>
  <c r="I294"/>
  <c r="I365"/>
  <c r="I96"/>
  <c r="I95"/>
  <c r="I575"/>
  <c r="I272"/>
  <c r="I476"/>
  <c r="I179"/>
  <c r="I94"/>
  <c r="I496"/>
  <c r="I606"/>
  <c r="I578"/>
  <c r="I471"/>
  <c r="I224"/>
  <c r="I503"/>
  <c r="I326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189"/>
  <c r="J279"/>
  <c r="J426"/>
  <c r="J479"/>
  <c r="J49"/>
  <c r="J240"/>
  <c r="J60"/>
  <c r="J503"/>
  <c r="J587"/>
  <c r="J362"/>
  <c r="J619"/>
  <c r="J224"/>
  <c r="J273"/>
  <c r="J326"/>
  <c r="J389"/>
  <c r="J180"/>
  <c r="J656"/>
  <c r="J652"/>
  <c r="H482"/>
  <c r="J531"/>
  <c r="F17"/>
  <c r="J612"/>
  <c r="J237"/>
  <c r="J472"/>
  <c r="J178"/>
  <c r="J331"/>
  <c r="J100"/>
  <c r="J439"/>
  <c r="J131"/>
  <c r="J530"/>
  <c r="J547"/>
  <c r="J13"/>
  <c r="E446"/>
  <c r="J647"/>
  <c r="J388"/>
  <c r="J361"/>
  <c r="J227"/>
  <c r="J686"/>
  <c r="J653"/>
  <c r="J114"/>
  <c r="J101"/>
  <c r="J471"/>
  <c r="J475"/>
  <c r="J141"/>
  <c r="J363"/>
  <c r="J429"/>
  <c r="J717"/>
  <c r="F698"/>
  <c r="J133"/>
  <c r="J292"/>
  <c r="J336"/>
  <c r="J366"/>
  <c r="J680"/>
  <c r="J719"/>
  <c r="J409"/>
  <c r="J726"/>
  <c r="J234"/>
  <c r="J483"/>
  <c r="J476"/>
  <c r="G518"/>
  <c r="J275"/>
  <c r="J244"/>
  <c r="J574"/>
  <c r="J317"/>
  <c r="J66"/>
  <c r="E662"/>
  <c r="J649"/>
  <c r="J281"/>
  <c r="J149"/>
  <c r="J542"/>
  <c r="J651"/>
  <c r="J393"/>
  <c r="J170"/>
  <c r="J694"/>
  <c r="J276"/>
  <c r="J430"/>
  <c r="J257"/>
  <c r="J147"/>
  <c r="F554"/>
  <c r="J173"/>
  <c r="J188"/>
  <c r="J391"/>
  <c r="J52"/>
  <c r="J501"/>
  <c r="J618"/>
  <c r="J354"/>
  <c r="J184"/>
  <c r="J387"/>
  <c r="J615"/>
  <c r="J65"/>
  <c r="J139"/>
  <c r="J552"/>
  <c r="H662"/>
  <c r="J606"/>
  <c r="J518"/>
  <c r="J373"/>
  <c r="J519"/>
  <c r="J544"/>
  <c r="J616"/>
  <c r="J580"/>
  <c r="J285"/>
  <c r="J213"/>
  <c r="J510"/>
  <c r="E482"/>
  <c r="J226"/>
  <c r="J179"/>
  <c r="J392"/>
  <c r="J349"/>
  <c r="J222"/>
  <c r="J338"/>
  <c r="J467"/>
  <c r="J262"/>
  <c r="J90"/>
  <c r="J534"/>
  <c r="J313"/>
  <c r="J626"/>
  <c r="J435"/>
  <c r="J571"/>
  <c r="J434"/>
  <c r="J582"/>
  <c r="F662"/>
  <c r="J293"/>
  <c r="J469"/>
  <c r="J277"/>
  <c r="J424"/>
  <c r="J57"/>
  <c r="J323"/>
  <c r="J254"/>
  <c r="J408"/>
  <c r="J176"/>
  <c r="J146"/>
  <c r="J346"/>
  <c r="J507"/>
  <c r="J403"/>
  <c r="J504"/>
  <c r="J513"/>
  <c r="J622"/>
  <c r="J658"/>
  <c r="J99"/>
  <c r="J218"/>
  <c r="J718"/>
  <c r="J137"/>
  <c r="J382"/>
  <c r="J95"/>
  <c r="J256"/>
  <c r="J511"/>
  <c r="J398"/>
  <c r="J356"/>
  <c r="J360"/>
  <c r="G626"/>
  <c r="J249"/>
  <c r="J63"/>
  <c r="J572"/>
  <c r="J625"/>
  <c r="J261"/>
  <c r="J169"/>
  <c r="J96"/>
  <c r="J657"/>
  <c r="J517"/>
  <c r="J55"/>
  <c r="J92"/>
  <c r="H734"/>
  <c r="J168"/>
  <c r="J282"/>
  <c r="J685"/>
  <c r="J245"/>
  <c r="J15"/>
  <c r="J202"/>
  <c r="J334"/>
  <c r="J662"/>
  <c r="J577"/>
  <c r="J493"/>
  <c r="J684"/>
  <c r="J364"/>
  <c r="F590"/>
  <c r="J174"/>
  <c r="J581"/>
  <c r="J516"/>
  <c r="J575"/>
  <c r="J357"/>
  <c r="J203"/>
  <c r="J617"/>
  <c r="J190"/>
  <c r="J300"/>
  <c r="J93"/>
  <c r="J441"/>
  <c r="J201"/>
  <c r="F482"/>
  <c r="J578"/>
  <c r="J111"/>
  <c r="J590"/>
  <c r="J609"/>
  <c r="J260"/>
  <c r="J241"/>
  <c r="E518"/>
  <c r="J494"/>
  <c r="J351"/>
  <c r="J283"/>
  <c r="J623"/>
  <c r="J296"/>
  <c r="J425"/>
  <c r="J298"/>
  <c r="J335"/>
  <c r="J620"/>
  <c r="J729"/>
  <c r="H626"/>
  <c r="J259"/>
  <c r="J611"/>
  <c r="J59"/>
  <c r="J211"/>
  <c r="J72"/>
  <c r="J679"/>
  <c r="J109"/>
  <c r="J536"/>
  <c r="J696"/>
  <c r="J75"/>
  <c r="J272"/>
  <c r="F734"/>
  <c r="J143"/>
  <c r="J716"/>
  <c r="J699"/>
  <c r="J735"/>
  <c r="J723"/>
  <c r="J263"/>
  <c r="J123"/>
  <c r="J255"/>
  <c r="J214"/>
  <c r="F410"/>
  <c r="J290"/>
  <c r="J124"/>
  <c r="J614"/>
  <c r="J567"/>
  <c r="J333"/>
  <c r="E410"/>
  <c r="J258"/>
  <c r="J654"/>
  <c r="J320"/>
  <c r="J151"/>
  <c r="J730"/>
  <c r="J410"/>
  <c r="J399"/>
  <c r="J422"/>
  <c r="J199"/>
  <c r="J655"/>
  <c r="J447"/>
  <c r="J678"/>
  <c r="J152"/>
  <c r="J345"/>
  <c r="J427"/>
  <c r="J462"/>
  <c r="J243"/>
  <c r="J166"/>
  <c r="J53"/>
  <c r="J691"/>
  <c r="J247"/>
  <c r="J153"/>
  <c r="J110"/>
  <c r="J405"/>
  <c r="J89"/>
  <c r="J546"/>
  <c r="J608"/>
  <c r="J125"/>
  <c r="E554"/>
  <c r="J130"/>
  <c r="J197"/>
  <c r="J68"/>
  <c r="J251"/>
  <c r="J400"/>
  <c r="J365"/>
  <c r="J235"/>
  <c r="J372"/>
  <c r="J136"/>
  <c r="J309"/>
  <c r="J71"/>
  <c r="J731"/>
  <c r="J386"/>
  <c r="J287"/>
  <c r="J353"/>
  <c r="J543"/>
  <c r="J446"/>
  <c r="J54"/>
  <c r="J432"/>
  <c r="J69"/>
  <c r="J321"/>
  <c r="G17"/>
  <c r="J465"/>
  <c r="J186"/>
  <c r="J431"/>
  <c r="J88"/>
  <c r="J216"/>
  <c r="G482"/>
  <c r="J318"/>
  <c r="J375"/>
  <c r="J460"/>
  <c r="J512"/>
  <c r="F446"/>
  <c r="J394"/>
  <c r="J78"/>
  <c r="J480"/>
  <c r="J62"/>
  <c r="J103"/>
  <c r="J555"/>
  <c r="J374"/>
  <c r="J295"/>
  <c r="J576"/>
  <c r="J502"/>
  <c r="J294"/>
  <c r="J274"/>
  <c r="J242"/>
  <c r="J181"/>
  <c r="J212"/>
  <c r="J498"/>
  <c r="J648"/>
  <c r="J337"/>
  <c r="J12"/>
  <c r="J734"/>
  <c r="J322"/>
  <c r="J645"/>
  <c r="J402"/>
  <c r="J325"/>
  <c r="J177"/>
  <c r="J17"/>
  <c r="J225"/>
  <c r="J463"/>
  <c r="J540"/>
  <c r="J207"/>
  <c r="J478"/>
  <c r="J401"/>
  <c r="J182"/>
  <c r="J308"/>
  <c r="G590"/>
  <c r="J466"/>
  <c r="J200"/>
  <c r="J650"/>
  <c r="G662"/>
  <c r="J316"/>
  <c r="F626"/>
  <c r="J659"/>
  <c r="J482"/>
  <c r="E590"/>
  <c r="J271"/>
  <c r="J102"/>
  <c r="J239"/>
  <c r="J643"/>
  <c r="J171"/>
  <c r="H590"/>
  <c r="E698"/>
  <c r="J591"/>
  <c r="J367"/>
  <c r="J348"/>
  <c r="J106"/>
  <c r="J61"/>
  <c r="J532"/>
  <c r="J315"/>
  <c r="J138"/>
  <c r="J456"/>
  <c r="J481"/>
  <c r="H518"/>
  <c r="J132"/>
  <c r="J369"/>
  <c r="J688"/>
  <c r="J73"/>
  <c r="H446"/>
  <c r="J411"/>
  <c r="J508"/>
  <c r="J79"/>
  <c r="J728"/>
  <c r="J328"/>
  <c r="J545"/>
  <c r="J223"/>
  <c r="J220"/>
  <c r="J444"/>
  <c r="J420"/>
  <c r="J583"/>
  <c r="J58"/>
  <c r="J642"/>
  <c r="H698"/>
  <c r="J144"/>
  <c r="J163"/>
  <c r="J406"/>
  <c r="J297"/>
  <c r="J135"/>
  <c r="J91"/>
  <c r="J692"/>
  <c r="G410"/>
  <c r="J569"/>
  <c r="J695"/>
  <c r="J681"/>
  <c r="J445"/>
  <c r="J515"/>
  <c r="J210"/>
  <c r="J108"/>
  <c r="J548"/>
  <c r="J310"/>
  <c r="J248"/>
  <c r="J464"/>
  <c r="G446"/>
  <c r="J499"/>
  <c r="J725"/>
  <c r="E17"/>
  <c r="J461"/>
  <c r="J433"/>
  <c r="J438"/>
  <c r="J51"/>
  <c r="J697"/>
  <c r="J330"/>
  <c r="J115"/>
  <c r="J690"/>
  <c r="J314"/>
  <c r="J442"/>
  <c r="J347"/>
  <c r="J715"/>
  <c r="J604"/>
  <c r="J113"/>
  <c r="J605"/>
  <c r="J568"/>
  <c r="J56"/>
  <c r="J421"/>
  <c r="J579"/>
  <c r="J495"/>
  <c r="J145"/>
  <c r="J641"/>
  <c r="J162"/>
  <c r="J324"/>
  <c r="J250"/>
  <c r="J355"/>
  <c r="J689"/>
  <c r="J423"/>
  <c r="J724"/>
  <c r="J198"/>
  <c r="J727"/>
  <c r="J553"/>
  <c r="H17"/>
  <c r="J206"/>
  <c r="J371"/>
  <c r="J291"/>
  <c r="J187"/>
  <c r="J693"/>
  <c r="J301"/>
  <c r="J549"/>
  <c r="J535"/>
  <c r="J183"/>
  <c r="J172"/>
  <c r="J128"/>
  <c r="J77"/>
  <c r="J573"/>
  <c r="J97"/>
  <c r="J383"/>
  <c r="J514"/>
  <c r="J140"/>
  <c r="J610"/>
  <c r="J74"/>
  <c r="J299"/>
  <c r="J112"/>
  <c r="J443"/>
  <c r="J397"/>
  <c r="J208"/>
  <c r="J209"/>
  <c r="J98"/>
  <c r="J687"/>
  <c r="J127"/>
  <c r="J86"/>
  <c r="J459"/>
  <c r="J613"/>
  <c r="J384"/>
  <c r="J311"/>
  <c r="J663"/>
  <c r="J584"/>
  <c r="J550"/>
  <c r="J551"/>
  <c r="J436"/>
  <c r="J215"/>
  <c r="J496"/>
  <c r="G554"/>
  <c r="J721"/>
  <c r="J698"/>
  <c r="J440"/>
  <c r="J165"/>
  <c r="J457"/>
  <c r="J368"/>
  <c r="J646"/>
  <c r="J18"/>
  <c r="J538"/>
  <c r="J150"/>
  <c r="E734"/>
  <c r="J134"/>
  <c r="J733"/>
  <c r="H410"/>
  <c r="J468"/>
  <c r="J64"/>
  <c r="J67"/>
  <c r="J419"/>
  <c r="J312"/>
  <c r="J437"/>
  <c r="J107"/>
  <c r="J644"/>
  <c r="J175"/>
  <c r="G734"/>
  <c r="J588"/>
  <c r="J126"/>
  <c r="J509"/>
  <c r="J533"/>
  <c r="J500"/>
  <c r="J350"/>
  <c r="J539"/>
  <c r="J327"/>
  <c r="J682"/>
  <c r="J164"/>
  <c r="J94"/>
  <c r="J541"/>
  <c r="J238"/>
  <c r="J116"/>
  <c r="J185"/>
  <c r="J332"/>
  <c r="J284"/>
  <c r="J129"/>
  <c r="J370"/>
  <c r="J407"/>
  <c r="J288"/>
  <c r="J167"/>
  <c r="J477"/>
  <c r="J16"/>
  <c r="J352"/>
  <c r="E626"/>
  <c r="J624"/>
  <c r="J105"/>
  <c r="J621"/>
  <c r="J607"/>
  <c r="J14"/>
  <c r="J661"/>
  <c r="J537"/>
  <c r="J205"/>
  <c r="J358"/>
  <c r="J570"/>
  <c r="J505"/>
  <c r="J236"/>
  <c r="J70"/>
  <c r="J160"/>
  <c r="J280"/>
  <c r="J385"/>
  <c r="J87"/>
  <c r="J720"/>
  <c r="J722"/>
  <c r="J76"/>
  <c r="J428"/>
  <c r="J554"/>
  <c r="J246"/>
  <c r="J395"/>
  <c r="J221"/>
  <c r="J148"/>
  <c r="J142"/>
  <c r="J286"/>
  <c r="J161"/>
  <c r="J359"/>
  <c r="J470"/>
  <c r="J404"/>
  <c r="J497"/>
  <c r="J506"/>
  <c r="J278"/>
  <c r="J474"/>
  <c r="J390"/>
  <c r="J253"/>
  <c r="J732"/>
  <c r="J396"/>
  <c r="J473"/>
  <c r="J627"/>
  <c r="F518"/>
  <c r="J458"/>
  <c r="J104"/>
  <c r="J289"/>
  <c r="J50"/>
  <c r="J586"/>
  <c r="J319"/>
  <c r="J589"/>
  <c r="J329"/>
  <c r="J660"/>
  <c r="H554"/>
  <c r="J204"/>
  <c r="G698"/>
  <c r="J219"/>
  <c r="J683"/>
  <c r="J252"/>
  <c r="J217"/>
  <c r="J585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567"/>
  <c r="K78"/>
  <c r="K475"/>
  <c r="K686"/>
  <c r="K483"/>
  <c r="K140"/>
  <c r="K403"/>
  <c r="K405"/>
  <c r="K517"/>
  <c r="K580"/>
  <c r="K52"/>
  <c r="K581"/>
  <c r="K358"/>
  <c r="K482"/>
  <c r="K123"/>
  <c r="K172"/>
  <c r="K428"/>
  <c r="K507"/>
  <c r="K261"/>
  <c r="K656"/>
  <c r="K77"/>
  <c r="K456"/>
  <c r="K312"/>
  <c r="G591"/>
  <c r="E411"/>
  <c r="K58"/>
  <c r="K284"/>
  <c r="K180"/>
  <c r="K251"/>
  <c r="K387"/>
  <c r="K243"/>
  <c r="K720"/>
  <c r="K584"/>
  <c r="K419"/>
  <c r="K108"/>
  <c r="K682"/>
  <c r="K433"/>
  <c r="K375"/>
  <c r="K586"/>
  <c r="K87"/>
  <c r="K276"/>
  <c r="K320"/>
  <c r="K361"/>
  <c r="K696"/>
  <c r="K248"/>
  <c r="K441"/>
  <c r="K186"/>
  <c r="K163"/>
  <c r="K608"/>
  <c r="K89"/>
  <c r="K70"/>
  <c r="K205"/>
  <c r="K484"/>
  <c r="K651"/>
  <c r="K262"/>
  <c r="K470"/>
  <c r="K623"/>
  <c r="K147"/>
  <c r="K324"/>
  <c r="K219"/>
  <c r="K103"/>
  <c r="K393"/>
  <c r="K684"/>
  <c r="K697"/>
  <c r="K687"/>
  <c r="K310"/>
  <c r="K286"/>
  <c r="K587"/>
  <c r="F699"/>
  <c r="K322"/>
  <c r="K642"/>
  <c r="K509"/>
  <c r="K444"/>
  <c r="K57"/>
  <c r="K389"/>
  <c r="K264"/>
  <c r="K515"/>
  <c r="K353"/>
  <c r="K619"/>
  <c r="H519"/>
  <c r="K114"/>
  <c r="K215"/>
  <c r="K356"/>
  <c r="K691"/>
  <c r="K731"/>
  <c r="K335"/>
  <c r="K502"/>
  <c r="K92"/>
  <c r="K479"/>
  <c r="K241"/>
  <c r="K170"/>
  <c r="K130"/>
  <c r="K658"/>
  <c r="K128"/>
  <c r="K534"/>
  <c r="K717"/>
  <c r="K511"/>
  <c r="K368"/>
  <c r="K626"/>
  <c r="I411"/>
  <c r="K63"/>
  <c r="K199"/>
  <c r="K280"/>
  <c r="F627"/>
  <c r="I447"/>
  <c r="K235"/>
  <c r="K151"/>
  <c r="K355"/>
  <c r="K442"/>
  <c r="K536"/>
  <c r="E627"/>
  <c r="K661"/>
  <c r="K605"/>
  <c r="K412"/>
  <c r="H18"/>
  <c r="K436"/>
  <c r="K240"/>
  <c r="K657"/>
  <c r="K263"/>
  <c r="K552"/>
  <c r="K277"/>
  <c r="K471"/>
  <c r="K716"/>
  <c r="K165"/>
  <c r="E663"/>
  <c r="K55"/>
  <c r="K139"/>
  <c r="K426"/>
  <c r="K178"/>
  <c r="G735"/>
  <c r="K212"/>
  <c r="I555"/>
  <c r="K641"/>
  <c r="K285"/>
  <c r="K167"/>
  <c r="F411"/>
  <c r="K726"/>
  <c r="K545"/>
  <c r="K318"/>
  <c r="F735"/>
  <c r="K260"/>
  <c r="K571"/>
  <c r="K400"/>
  <c r="K371"/>
  <c r="K719"/>
  <c r="K519"/>
  <c r="I735"/>
  <c r="K134"/>
  <c r="K132"/>
  <c r="K646"/>
  <c r="K628"/>
  <c r="K247"/>
  <c r="K246"/>
  <c r="I483"/>
  <c r="F663"/>
  <c r="K615"/>
  <c r="K652"/>
  <c r="K650"/>
  <c r="K392"/>
  <c r="K663"/>
  <c r="K556"/>
  <c r="K501"/>
  <c r="H591"/>
  <c r="K161"/>
  <c r="K313"/>
  <c r="K423"/>
  <c r="K75"/>
  <c r="K142"/>
  <c r="K333"/>
  <c r="F447"/>
  <c r="K647"/>
  <c r="K225"/>
  <c r="K168"/>
  <c r="K300"/>
  <c r="K208"/>
  <c r="K721"/>
  <c r="K200"/>
  <c r="K71"/>
  <c r="E18"/>
  <c r="K91"/>
  <c r="K664"/>
  <c r="K113"/>
  <c r="K481"/>
  <c r="K173"/>
  <c r="E555"/>
  <c r="K234"/>
  <c r="K164"/>
  <c r="K326"/>
  <c r="K259"/>
  <c r="K396"/>
  <c r="K614"/>
  <c r="K477"/>
  <c r="K476"/>
  <c r="K56"/>
  <c r="K329"/>
  <c r="K352"/>
  <c r="K327"/>
  <c r="K112"/>
  <c r="K439"/>
  <c r="K537"/>
  <c r="K700"/>
  <c r="K182"/>
  <c r="K408"/>
  <c r="K391"/>
  <c r="K730"/>
  <c r="K467"/>
  <c r="K185"/>
  <c r="K106"/>
  <c r="K397"/>
  <c r="K370"/>
  <c r="K386"/>
  <c r="K655"/>
  <c r="K604"/>
  <c r="K18"/>
  <c r="K530"/>
  <c r="K438"/>
  <c r="K72"/>
  <c r="K319"/>
  <c r="K297"/>
  <c r="K207"/>
  <c r="K495"/>
  <c r="K67"/>
  <c r="K287"/>
  <c r="H483"/>
  <c r="K543"/>
  <c r="K692"/>
  <c r="K190"/>
  <c r="K124"/>
  <c r="K374"/>
  <c r="E591"/>
  <c r="K469"/>
  <c r="K17"/>
  <c r="I18"/>
  <c r="K541"/>
  <c r="K410"/>
  <c r="K160"/>
  <c r="K150"/>
  <c r="K549"/>
  <c r="K68"/>
  <c r="K542"/>
  <c r="G519"/>
  <c r="K189"/>
  <c r="K432"/>
  <c r="K309"/>
  <c r="K411"/>
  <c r="K244"/>
  <c r="F591"/>
  <c r="K99"/>
  <c r="K146"/>
  <c r="K254"/>
  <c r="K513"/>
  <c r="K612"/>
  <c r="K328"/>
  <c r="K97"/>
  <c r="K141"/>
  <c r="K574"/>
  <c r="K210"/>
  <c r="K465"/>
  <c r="K176"/>
  <c r="K61"/>
  <c r="K459"/>
  <c r="K369"/>
  <c r="F519"/>
  <c r="K367"/>
  <c r="K79"/>
  <c r="K518"/>
  <c r="K184"/>
  <c r="K681"/>
  <c r="K693"/>
  <c r="K553"/>
  <c r="K445"/>
  <c r="K213"/>
  <c r="K294"/>
  <c r="K314"/>
  <c r="K466"/>
  <c r="K440"/>
  <c r="K548"/>
  <c r="K221"/>
  <c r="K435"/>
  <c r="K457"/>
  <c r="K64"/>
  <c r="K494"/>
  <c r="K102"/>
  <c r="K345"/>
  <c r="K203"/>
  <c r="K621"/>
  <c r="K346"/>
  <c r="K53"/>
  <c r="K462"/>
  <c r="K578"/>
  <c r="K88"/>
  <c r="K478"/>
  <c r="K402"/>
  <c r="K620"/>
  <c r="K249"/>
  <c r="K216"/>
  <c r="K625"/>
  <c r="K12"/>
  <c r="K169"/>
  <c r="K618"/>
  <c r="K49"/>
  <c r="K480"/>
  <c r="K301"/>
  <c r="K272"/>
  <c r="K683"/>
  <c r="K127"/>
  <c r="K257"/>
  <c r="K505"/>
  <c r="K354"/>
  <c r="K135"/>
  <c r="K131"/>
  <c r="G18"/>
  <c r="K723"/>
  <c r="K95"/>
  <c r="K722"/>
  <c r="K308"/>
  <c r="K394"/>
  <c r="I591"/>
  <c r="E447"/>
  <c r="K296"/>
  <c r="K382"/>
  <c r="K295"/>
  <c r="K93"/>
  <c r="K281"/>
  <c r="K496"/>
  <c r="K539"/>
  <c r="K366"/>
  <c r="K503"/>
  <c r="K363"/>
  <c r="K125"/>
  <c r="K617"/>
  <c r="K388"/>
  <c r="K699"/>
  <c r="K573"/>
  <c r="K383"/>
  <c r="K279"/>
  <c r="K100"/>
  <c r="K572"/>
  <c r="K577"/>
  <c r="K60"/>
  <c r="G699"/>
  <c r="K725"/>
  <c r="K474"/>
  <c r="K644"/>
  <c r="K316"/>
  <c r="K460"/>
  <c r="H699"/>
  <c r="K508"/>
  <c r="K351"/>
  <c r="K291"/>
  <c r="K590"/>
  <c r="K321"/>
  <c r="K250"/>
  <c r="K694"/>
  <c r="I699"/>
  <c r="K283"/>
  <c r="K222"/>
  <c r="K126"/>
  <c r="G555"/>
  <c r="K532"/>
  <c r="K54"/>
  <c r="K645"/>
  <c r="K13"/>
  <c r="K144"/>
  <c r="K398"/>
  <c r="K94"/>
  <c r="K137"/>
  <c r="K401"/>
  <c r="K274"/>
  <c r="K648"/>
  <c r="K334"/>
  <c r="E699"/>
  <c r="K179"/>
  <c r="K540"/>
  <c r="K427"/>
  <c r="K360"/>
  <c r="K678"/>
  <c r="K662"/>
  <c r="K273"/>
  <c r="K591"/>
  <c r="K583"/>
  <c r="K431"/>
  <c r="K727"/>
  <c r="K59"/>
  <c r="K188"/>
  <c r="K214"/>
  <c r="K544"/>
  <c r="K201"/>
  <c r="K293"/>
  <c r="K315"/>
  <c r="K546"/>
  <c r="F555"/>
  <c r="K278"/>
  <c r="K458"/>
  <c r="K204"/>
  <c r="K425"/>
  <c r="K323"/>
  <c r="H663"/>
  <c r="K115"/>
  <c r="K133"/>
  <c r="K514"/>
  <c r="F483"/>
  <c r="K555"/>
  <c r="G411"/>
  <c r="K311"/>
  <c r="K197"/>
  <c r="G663"/>
  <c r="K463"/>
  <c r="K332"/>
  <c r="K659"/>
  <c r="K624"/>
  <c r="K242"/>
  <c r="K535"/>
  <c r="K582"/>
  <c r="K271"/>
  <c r="K223"/>
  <c r="K62"/>
  <c r="K217"/>
  <c r="K209"/>
  <c r="K105"/>
  <c r="K679"/>
  <c r="K348"/>
  <c r="K468"/>
  <c r="K448"/>
  <c r="K724"/>
  <c r="K497"/>
  <c r="K551"/>
  <c r="E483"/>
  <c r="K50"/>
  <c r="K610"/>
  <c r="K275"/>
  <c r="K728"/>
  <c r="K365"/>
  <c r="K570"/>
  <c r="K409"/>
  <c r="K174"/>
  <c r="K547"/>
  <c r="I519"/>
  <c r="K288"/>
  <c r="K569"/>
  <c r="K420"/>
  <c r="K390"/>
  <c r="I627"/>
  <c r="K504"/>
  <c r="K575"/>
  <c r="K736"/>
  <c r="K464"/>
  <c r="K688"/>
  <c r="K177"/>
  <c r="K129"/>
  <c r="K290"/>
  <c r="H627"/>
  <c r="K211"/>
  <c r="G447"/>
  <c r="K153"/>
  <c r="K653"/>
  <c r="K735"/>
  <c r="K607"/>
  <c r="G483"/>
  <c r="K347"/>
  <c r="K282"/>
  <c r="K198"/>
  <c r="K685"/>
  <c r="K206"/>
  <c r="H447"/>
  <c r="K171"/>
  <c r="K74"/>
  <c r="K372"/>
  <c r="K96"/>
  <c r="K399"/>
  <c r="K359"/>
  <c r="K239"/>
  <c r="K138"/>
  <c r="K430"/>
  <c r="K90"/>
  <c r="K292"/>
  <c r="K627"/>
  <c r="K253"/>
  <c r="K576"/>
  <c r="E735"/>
  <c r="K616"/>
  <c r="K447"/>
  <c r="K424"/>
  <c r="G627"/>
  <c r="K385"/>
  <c r="K437"/>
  <c r="K609"/>
  <c r="K373"/>
  <c r="K256"/>
  <c r="K258"/>
  <c r="K585"/>
  <c r="K733"/>
  <c r="K338"/>
  <c r="K690"/>
  <c r="K166"/>
  <c r="K421"/>
  <c r="K643"/>
  <c r="K202"/>
  <c r="K715"/>
  <c r="E519"/>
  <c r="K224"/>
  <c r="K218"/>
  <c r="K613"/>
  <c r="K183"/>
  <c r="K162"/>
  <c r="K357"/>
  <c r="K498"/>
  <c r="K446"/>
  <c r="K336"/>
  <c r="K592"/>
  <c r="H735"/>
  <c r="K252"/>
  <c r="K298"/>
  <c r="K395"/>
  <c r="K107"/>
  <c r="K330"/>
  <c r="K98"/>
  <c r="K236"/>
  <c r="K109"/>
  <c r="K520"/>
  <c r="K289"/>
  <c r="K698"/>
  <c r="K349"/>
  <c r="K404"/>
  <c r="K69"/>
  <c r="K506"/>
  <c r="K73"/>
  <c r="K533"/>
  <c r="K187"/>
  <c r="K472"/>
  <c r="K227"/>
  <c r="K238"/>
  <c r="K143"/>
  <c r="K237"/>
  <c r="K734"/>
  <c r="I663"/>
  <c r="K538"/>
  <c r="K149"/>
  <c r="K434"/>
  <c r="K406"/>
  <c r="K181"/>
  <c r="K145"/>
  <c r="K499"/>
  <c r="K680"/>
  <c r="K531"/>
  <c r="K14"/>
  <c r="K245"/>
  <c r="K588"/>
  <c r="K152"/>
  <c r="K689"/>
  <c r="K220"/>
  <c r="K331"/>
  <c r="K461"/>
  <c r="K317"/>
  <c r="K429"/>
  <c r="K255"/>
  <c r="K15"/>
  <c r="K66"/>
  <c r="K512"/>
  <c r="K407"/>
  <c r="K364"/>
  <c r="K422"/>
  <c r="F18"/>
  <c r="K226"/>
  <c r="K579"/>
  <c r="K16"/>
  <c r="K473"/>
  <c r="K500"/>
  <c r="K116"/>
  <c r="K104"/>
  <c r="K86"/>
  <c r="K732"/>
  <c r="K660"/>
  <c r="H411"/>
  <c r="K729"/>
  <c r="H555"/>
  <c r="K65"/>
  <c r="K516"/>
  <c r="K622"/>
  <c r="K362"/>
  <c r="K654"/>
  <c r="K337"/>
  <c r="K649"/>
  <c r="K589"/>
  <c r="K568"/>
  <c r="K76"/>
  <c r="K101"/>
  <c r="K111"/>
  <c r="K175"/>
  <c r="K695"/>
  <c r="K299"/>
  <c r="K350"/>
  <c r="K606"/>
  <c r="K136"/>
  <c r="K51"/>
  <c r="K550"/>
  <c r="K384"/>
  <c r="K443"/>
  <c r="K110"/>
  <c r="K148"/>
  <c r="K510"/>
  <c r="K611"/>
  <c r="K493"/>
  <c r="K325"/>
  <c r="K718"/>
  <c r="K554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153"/>
  <c r="L206"/>
  <c r="L433"/>
  <c r="L700"/>
  <c r="L648"/>
  <c r="L716"/>
  <c r="L132"/>
  <c r="L76"/>
  <c r="L174"/>
  <c r="L353"/>
  <c r="L480"/>
  <c r="I700"/>
  <c r="L515"/>
  <c r="L734"/>
  <c r="L419"/>
  <c r="L546"/>
  <c r="F448"/>
  <c r="L352"/>
  <c r="L59"/>
  <c r="L624"/>
  <c r="L584"/>
  <c r="L466"/>
  <c r="L590"/>
  <c r="L55"/>
  <c r="L369"/>
  <c r="L68"/>
  <c r="L137"/>
  <c r="L499"/>
  <c r="L56"/>
  <c r="L236"/>
  <c r="H628"/>
  <c r="J484"/>
  <c r="F700"/>
  <c r="L717"/>
  <c r="L473"/>
  <c r="L96"/>
  <c r="L349"/>
  <c r="L683"/>
  <c r="L213"/>
  <c r="E412"/>
  <c r="L337"/>
  <c r="L591"/>
  <c r="L128"/>
  <c r="G736"/>
  <c r="L583"/>
  <c r="L698"/>
  <c r="L200"/>
  <c r="L587"/>
  <c r="L572"/>
  <c r="L548"/>
  <c r="L408"/>
  <c r="L144"/>
  <c r="L182"/>
  <c r="L476"/>
  <c r="L485"/>
  <c r="L235"/>
  <c r="L284"/>
  <c r="G628"/>
  <c r="L256"/>
  <c r="L383"/>
  <c r="L348"/>
  <c r="L690"/>
  <c r="L317"/>
  <c r="L604"/>
  <c r="L737"/>
  <c r="L141"/>
  <c r="E484"/>
  <c r="L580"/>
  <c r="L537"/>
  <c r="L586"/>
  <c r="L149"/>
  <c r="L557"/>
  <c r="L162"/>
  <c r="L718"/>
  <c r="L312"/>
  <c r="L650"/>
  <c r="L358"/>
  <c r="L575"/>
  <c r="G412"/>
  <c r="L375"/>
  <c r="L368"/>
  <c r="L720"/>
  <c r="L421"/>
  <c r="L140"/>
  <c r="L625"/>
  <c r="L131"/>
  <c r="L399"/>
  <c r="L567"/>
  <c r="L203"/>
  <c r="L609"/>
  <c r="L165"/>
  <c r="L443"/>
  <c r="L220"/>
  <c r="L539"/>
  <c r="L653"/>
  <c r="L288"/>
  <c r="L102"/>
  <c r="L553"/>
  <c r="L641"/>
  <c r="L496"/>
  <c r="L314"/>
  <c r="L239"/>
  <c r="L511"/>
  <c r="L172"/>
  <c r="L540"/>
  <c r="H700"/>
  <c r="L257"/>
  <c r="L629"/>
  <c r="L618"/>
  <c r="L573"/>
  <c r="L246"/>
  <c r="L15"/>
  <c r="L150"/>
  <c r="L309"/>
  <c r="L556"/>
  <c r="L209"/>
  <c r="L51"/>
  <c r="L272"/>
  <c r="F412"/>
  <c r="L364"/>
  <c r="L356"/>
  <c r="L467"/>
  <c r="L505"/>
  <c r="L64"/>
  <c r="L180"/>
  <c r="L483"/>
  <c r="L124"/>
  <c r="L440"/>
  <c r="L534"/>
  <c r="F664"/>
  <c r="L723"/>
  <c r="G19"/>
  <c r="L680"/>
  <c r="L474"/>
  <c r="L470"/>
  <c r="L475"/>
  <c r="L202"/>
  <c r="L88"/>
  <c r="L73"/>
  <c r="J448"/>
  <c r="L715"/>
  <c r="L592"/>
  <c r="L300"/>
  <c r="L212"/>
  <c r="L627"/>
  <c r="L395"/>
  <c r="L91"/>
  <c r="L315"/>
  <c r="L660"/>
  <c r="L494"/>
  <c r="L148"/>
  <c r="L664"/>
  <c r="L463"/>
  <c r="L694"/>
  <c r="G592"/>
  <c r="L622"/>
  <c r="L283"/>
  <c r="L190"/>
  <c r="I484"/>
  <c r="L197"/>
  <c r="L69"/>
  <c r="L291"/>
  <c r="L659"/>
  <c r="L295"/>
  <c r="L90"/>
  <c r="L104"/>
  <c r="E520"/>
  <c r="L432"/>
  <c r="L351"/>
  <c r="L427"/>
  <c r="L366"/>
  <c r="L400"/>
  <c r="L242"/>
  <c r="L72"/>
  <c r="L428"/>
  <c r="L208"/>
  <c r="L391"/>
  <c r="L696"/>
  <c r="L308"/>
  <c r="L535"/>
  <c r="L136"/>
  <c r="L390"/>
  <c r="L97"/>
  <c r="L477"/>
  <c r="E19"/>
  <c r="L139"/>
  <c r="L733"/>
  <c r="L442"/>
  <c r="F556"/>
  <c r="F592"/>
  <c r="L274"/>
  <c r="L248"/>
  <c r="L424"/>
  <c r="L13"/>
  <c r="G520"/>
  <c r="L724"/>
  <c r="L264"/>
  <c r="L508"/>
  <c r="L185"/>
  <c r="L394"/>
  <c r="L531"/>
  <c r="L498"/>
  <c r="L252"/>
  <c r="L503"/>
  <c r="L448"/>
  <c r="L290"/>
  <c r="L605"/>
  <c r="H19"/>
  <c r="L593"/>
  <c r="L385"/>
  <c r="L189"/>
  <c r="L493"/>
  <c r="L87"/>
  <c r="L435"/>
  <c r="L299"/>
  <c r="L425"/>
  <c r="L576"/>
  <c r="L689"/>
  <c r="L167"/>
  <c r="L63"/>
  <c r="L335"/>
  <c r="L611"/>
  <c r="L396"/>
  <c r="L175"/>
  <c r="L655"/>
  <c r="L316"/>
  <c r="L722"/>
  <c r="L507"/>
  <c r="L99"/>
  <c r="L615"/>
  <c r="L646"/>
  <c r="L346"/>
  <c r="L536"/>
  <c r="I19"/>
  <c r="J520"/>
  <c r="L333"/>
  <c r="L79"/>
  <c r="I592"/>
  <c r="L589"/>
  <c r="L111"/>
  <c r="L651"/>
  <c r="L679"/>
  <c r="L626"/>
  <c r="L608"/>
  <c r="E664"/>
  <c r="L409"/>
  <c r="L429"/>
  <c r="L731"/>
  <c r="L621"/>
  <c r="L251"/>
  <c r="L19"/>
  <c r="L365"/>
  <c r="L54"/>
  <c r="L282"/>
  <c r="L617"/>
  <c r="L109"/>
  <c r="L89"/>
  <c r="L166"/>
  <c r="L281"/>
  <c r="L245"/>
  <c r="I520"/>
  <c r="L237"/>
  <c r="L105"/>
  <c r="L210"/>
  <c r="L398"/>
  <c r="L406"/>
  <c r="L405"/>
  <c r="L201"/>
  <c r="L296"/>
  <c r="L176"/>
  <c r="L142"/>
  <c r="G556"/>
  <c r="L545"/>
  <c r="L327"/>
  <c r="L135"/>
  <c r="J412"/>
  <c r="L688"/>
  <c r="L326"/>
  <c r="L678"/>
  <c r="L551"/>
  <c r="L541"/>
  <c r="H736"/>
  <c r="L184"/>
  <c r="L93"/>
  <c r="L550"/>
  <c r="L644"/>
  <c r="L371"/>
  <c r="L143"/>
  <c r="L533"/>
  <c r="L170"/>
  <c r="L324"/>
  <c r="L460"/>
  <c r="L179"/>
  <c r="L345"/>
  <c r="L504"/>
  <c r="L289"/>
  <c r="L250"/>
  <c r="L519"/>
  <c r="L218"/>
  <c r="L234"/>
  <c r="L50"/>
  <c r="L517"/>
  <c r="L12"/>
  <c r="G484"/>
  <c r="I628"/>
  <c r="L241"/>
  <c r="F19"/>
  <c r="L181"/>
  <c r="L607"/>
  <c r="L112"/>
  <c r="L588"/>
  <c r="L286"/>
  <c r="L726"/>
  <c r="L221"/>
  <c r="L449"/>
  <c r="L686"/>
  <c r="K19"/>
  <c r="L223"/>
  <c r="L497"/>
  <c r="L732"/>
  <c r="H448"/>
  <c r="L568"/>
  <c r="L178"/>
  <c r="L502"/>
  <c r="L98"/>
  <c r="L663"/>
  <c r="L407"/>
  <c r="L373"/>
  <c r="L219"/>
  <c r="L518"/>
  <c r="L681"/>
  <c r="J19"/>
  <c r="L164"/>
  <c r="L513"/>
  <c r="L581"/>
  <c r="L652"/>
  <c r="L60"/>
  <c r="L456"/>
  <c r="L249"/>
  <c r="L509"/>
  <c r="L147"/>
  <c r="E556"/>
  <c r="E736"/>
  <c r="L361"/>
  <c r="L479"/>
  <c r="L95"/>
  <c r="L323"/>
  <c r="L328"/>
  <c r="L127"/>
  <c r="H484"/>
  <c r="L297"/>
  <c r="L656"/>
  <c r="L152"/>
  <c r="L571"/>
  <c r="I412"/>
  <c r="L423"/>
  <c r="L384"/>
  <c r="E592"/>
  <c r="L75"/>
  <c r="L446"/>
  <c r="L619"/>
  <c r="L78"/>
  <c r="L623"/>
  <c r="L58"/>
  <c r="H592"/>
  <c r="L437"/>
  <c r="L354"/>
  <c r="L321"/>
  <c r="L392"/>
  <c r="L370"/>
  <c r="L169"/>
  <c r="L253"/>
  <c r="L484"/>
  <c r="L254"/>
  <c r="L459"/>
  <c r="J592"/>
  <c r="L510"/>
  <c r="L457"/>
  <c r="L614"/>
  <c r="L130"/>
  <c r="L100"/>
  <c r="L410"/>
  <c r="L173"/>
  <c r="L458"/>
  <c r="L577"/>
  <c r="L544"/>
  <c r="L691"/>
  <c r="L311"/>
  <c r="L462"/>
  <c r="L134"/>
  <c r="L582"/>
  <c r="L721"/>
  <c r="L177"/>
  <c r="L338"/>
  <c r="L682"/>
  <c r="L447"/>
  <c r="L198"/>
  <c r="L325"/>
  <c r="L62"/>
  <c r="L146"/>
  <c r="L151"/>
  <c r="L183"/>
  <c r="L273"/>
  <c r="L214"/>
  <c r="L207"/>
  <c r="L692"/>
  <c r="L322"/>
  <c r="E448"/>
  <c r="L404"/>
  <c r="L362"/>
  <c r="L330"/>
  <c r="L701"/>
  <c r="L186"/>
  <c r="L103"/>
  <c r="L735"/>
  <c r="L401"/>
  <c r="L125"/>
  <c r="L616"/>
  <c r="L397"/>
  <c r="L569"/>
  <c r="L543"/>
  <c r="L585"/>
  <c r="L445"/>
  <c r="L360"/>
  <c r="L101"/>
  <c r="L278"/>
  <c r="L279"/>
  <c r="L238"/>
  <c r="L374"/>
  <c r="L620"/>
  <c r="L547"/>
  <c r="L271"/>
  <c r="L301"/>
  <c r="L725"/>
  <c r="L372"/>
  <c r="L736"/>
  <c r="L161"/>
  <c r="L285"/>
  <c r="L215"/>
  <c r="L393"/>
  <c r="L512"/>
  <c r="H556"/>
  <c r="L662"/>
  <c r="L106"/>
  <c r="L259"/>
  <c r="L217"/>
  <c r="L187"/>
  <c r="L108"/>
  <c r="L431"/>
  <c r="L171"/>
  <c r="L441"/>
  <c r="L500"/>
  <c r="L255"/>
  <c r="L261"/>
  <c r="L86"/>
  <c r="L359"/>
  <c r="L49"/>
  <c r="L495"/>
  <c r="L430"/>
  <c r="L133"/>
  <c r="L244"/>
  <c r="F628"/>
  <c r="L110"/>
  <c r="L294"/>
  <c r="L52"/>
  <c r="L263"/>
  <c r="L92"/>
  <c r="L388"/>
  <c r="L114"/>
  <c r="L538"/>
  <c r="L94"/>
  <c r="L227"/>
  <c r="L426"/>
  <c r="L422"/>
  <c r="L729"/>
  <c r="L643"/>
  <c r="L730"/>
  <c r="L71"/>
  <c r="L107"/>
  <c r="L145"/>
  <c r="L687"/>
  <c r="L570"/>
  <c r="L471"/>
  <c r="L61"/>
  <c r="L719"/>
  <c r="E628"/>
  <c r="L411"/>
  <c r="L434"/>
  <c r="L204"/>
  <c r="L67"/>
  <c r="L468"/>
  <c r="L579"/>
  <c r="L420"/>
  <c r="L363"/>
  <c r="L695"/>
  <c r="L436"/>
  <c r="L530"/>
  <c r="H520"/>
  <c r="L18"/>
  <c r="L115"/>
  <c r="L549"/>
  <c r="L469"/>
  <c r="L224"/>
  <c r="L53"/>
  <c r="L402"/>
  <c r="L277"/>
  <c r="L336"/>
  <c r="L465"/>
  <c r="E700"/>
  <c r="L331"/>
  <c r="L412"/>
  <c r="L697"/>
  <c r="L70"/>
  <c r="L280"/>
  <c r="L478"/>
  <c r="L262"/>
  <c r="L647"/>
  <c r="L247"/>
  <c r="I556"/>
  <c r="L387"/>
  <c r="L520"/>
  <c r="L610"/>
  <c r="L222"/>
  <c r="L628"/>
  <c r="J556"/>
  <c r="L329"/>
  <c r="L57"/>
  <c r="L65"/>
  <c r="L258"/>
  <c r="L243"/>
  <c r="L293"/>
  <c r="L464"/>
  <c r="L334"/>
  <c r="L389"/>
  <c r="L613"/>
  <c r="F520"/>
  <c r="L211"/>
  <c r="L438"/>
  <c r="L532"/>
  <c r="I664"/>
  <c r="J700"/>
  <c r="L260"/>
  <c r="L225"/>
  <c r="L699"/>
  <c r="L319"/>
  <c r="L461"/>
  <c r="L163"/>
  <c r="L481"/>
  <c r="L188"/>
  <c r="H412"/>
  <c r="L501"/>
  <c r="L685"/>
  <c r="L216"/>
  <c r="L727"/>
  <c r="L168"/>
  <c r="L160"/>
  <c r="L350"/>
  <c r="L313"/>
  <c r="L578"/>
  <c r="L332"/>
  <c r="L123"/>
  <c r="L472"/>
  <c r="L367"/>
  <c r="L355"/>
  <c r="J736"/>
  <c r="L657"/>
  <c r="J628"/>
  <c r="L693"/>
  <c r="I736"/>
  <c r="L728"/>
  <c r="L645"/>
  <c r="L275"/>
  <c r="L14"/>
  <c r="L240"/>
  <c r="L129"/>
  <c r="L649"/>
  <c r="L444"/>
  <c r="G664"/>
  <c r="L287"/>
  <c r="L542"/>
  <c r="L665"/>
  <c r="L654"/>
  <c r="L199"/>
  <c r="L226"/>
  <c r="L552"/>
  <c r="L318"/>
  <c r="L320"/>
  <c r="L642"/>
  <c r="L116"/>
  <c r="L17"/>
  <c r="J664"/>
  <c r="L555"/>
  <c r="G700"/>
  <c r="L66"/>
  <c r="L554"/>
  <c r="L205"/>
  <c r="L16"/>
  <c r="L403"/>
  <c r="L77"/>
  <c r="I448"/>
  <c r="L292"/>
  <c r="L658"/>
  <c r="L298"/>
  <c r="G448"/>
  <c r="H664"/>
  <c r="L606"/>
  <c r="L113"/>
  <c r="L516"/>
  <c r="L382"/>
  <c r="L612"/>
  <c r="L276"/>
  <c r="F736"/>
  <c r="L661"/>
  <c r="L439"/>
  <c r="L386"/>
  <c r="L684"/>
  <c r="L506"/>
  <c r="L138"/>
  <c r="F484"/>
  <c r="L126"/>
  <c r="L347"/>
  <c r="L357"/>
  <c r="L482"/>
  <c r="L310"/>
  <c r="L574"/>
  <c r="L74"/>
  <c r="L514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116"/>
  <c r="M248"/>
  <c r="K593"/>
  <c r="M401"/>
  <c r="M337"/>
  <c r="M652"/>
  <c r="M607"/>
  <c r="M700"/>
  <c r="M731"/>
  <c r="M532"/>
  <c r="M222"/>
  <c r="M471"/>
  <c r="M279"/>
  <c r="M257"/>
  <c r="M723"/>
  <c r="M60"/>
  <c r="M284"/>
  <c r="M250"/>
  <c r="M736"/>
  <c r="M359"/>
  <c r="M545"/>
  <c r="M494"/>
  <c r="M100"/>
  <c r="M549"/>
  <c r="M690"/>
  <c r="J521"/>
  <c r="J593"/>
  <c r="M161"/>
  <c r="M505"/>
  <c r="M396"/>
  <c r="M315"/>
  <c r="M262"/>
  <c r="M615"/>
  <c r="M666"/>
  <c r="H701"/>
  <c r="M629"/>
  <c r="M209"/>
  <c r="M220"/>
  <c r="M333"/>
  <c r="M436"/>
  <c r="M264"/>
  <c r="M730"/>
  <c r="M71"/>
  <c r="M590"/>
  <c r="M499"/>
  <c r="M586"/>
  <c r="M694"/>
  <c r="M604"/>
  <c r="M281"/>
  <c r="M149"/>
  <c r="M695"/>
  <c r="M244"/>
  <c r="M99"/>
  <c r="M110"/>
  <c r="M614"/>
  <c r="M145"/>
  <c r="M167"/>
  <c r="M365"/>
  <c r="M477"/>
  <c r="M466"/>
  <c r="M52"/>
  <c r="M726"/>
  <c r="M212"/>
  <c r="M18"/>
  <c r="I20"/>
  <c r="M409"/>
  <c r="M256"/>
  <c r="M206"/>
  <c r="M733"/>
  <c r="M531"/>
  <c r="M127"/>
  <c r="K557"/>
  <c r="M328"/>
  <c r="M143"/>
  <c r="M129"/>
  <c r="M170"/>
  <c r="M334"/>
  <c r="M224"/>
  <c r="M59"/>
  <c r="M373"/>
  <c r="G449"/>
  <c r="M179"/>
  <c r="M138"/>
  <c r="M242"/>
  <c r="M183"/>
  <c r="M75"/>
  <c r="M286"/>
  <c r="M606"/>
  <c r="M253"/>
  <c r="M176"/>
  <c r="M720"/>
  <c r="M134"/>
  <c r="M251"/>
  <c r="M393"/>
  <c r="M327"/>
  <c r="M366"/>
  <c r="K737"/>
  <c r="M684"/>
  <c r="M126"/>
  <c r="M511"/>
  <c r="M392"/>
  <c r="M446"/>
  <c r="G593"/>
  <c r="M439"/>
  <c r="M123"/>
  <c r="M411"/>
  <c r="M429"/>
  <c r="M732"/>
  <c r="M353"/>
  <c r="M521"/>
  <c r="M109"/>
  <c r="M718"/>
  <c r="M702"/>
  <c r="M234"/>
  <c r="M137"/>
  <c r="M322"/>
  <c r="E629"/>
  <c r="M502"/>
  <c r="M540"/>
  <c r="M67"/>
  <c r="F449"/>
  <c r="M125"/>
  <c r="M496"/>
  <c r="M421"/>
  <c r="M727"/>
  <c r="M162"/>
  <c r="M683"/>
  <c r="M402"/>
  <c r="M331"/>
  <c r="M151"/>
  <c r="M213"/>
  <c r="H665"/>
  <c r="M314"/>
  <c r="M236"/>
  <c r="G557"/>
  <c r="M552"/>
  <c r="M77"/>
  <c r="M297"/>
  <c r="M317"/>
  <c r="M370"/>
  <c r="M180"/>
  <c r="M178"/>
  <c r="M717"/>
  <c r="M679"/>
  <c r="J485"/>
  <c r="M476"/>
  <c r="M95"/>
  <c r="M472"/>
  <c r="M583"/>
  <c r="M647"/>
  <c r="H629"/>
  <c r="M352"/>
  <c r="M655"/>
  <c r="M657"/>
  <c r="M56"/>
  <c r="M574"/>
  <c r="M659"/>
  <c r="M692"/>
  <c r="M219"/>
  <c r="M689"/>
  <c r="M79"/>
  <c r="M464"/>
  <c r="M405"/>
  <c r="M447"/>
  <c r="M534"/>
  <c r="M407"/>
  <c r="J737"/>
  <c r="M96"/>
  <c r="M92"/>
  <c r="M428"/>
  <c r="M275"/>
  <c r="M482"/>
  <c r="M548"/>
  <c r="M572"/>
  <c r="M556"/>
  <c r="M642"/>
  <c r="M611"/>
  <c r="M513"/>
  <c r="M609"/>
  <c r="M698"/>
  <c r="M105"/>
  <c r="M644"/>
  <c r="M372"/>
  <c r="M325"/>
  <c r="M142"/>
  <c r="M593"/>
  <c r="M139"/>
  <c r="M226"/>
  <c r="M289"/>
  <c r="M389"/>
  <c r="K629"/>
  <c r="M184"/>
  <c r="M431"/>
  <c r="M588"/>
  <c r="M510"/>
  <c r="M300"/>
  <c r="M311"/>
  <c r="M221"/>
  <c r="M135"/>
  <c r="M579"/>
  <c r="M412"/>
  <c r="M438"/>
  <c r="M63"/>
  <c r="M72"/>
  <c r="M388"/>
  <c r="M350"/>
  <c r="K701"/>
  <c r="M93"/>
  <c r="M132"/>
  <c r="M433"/>
  <c r="M238"/>
  <c r="M645"/>
  <c r="M273"/>
  <c r="M66"/>
  <c r="M456"/>
  <c r="J665"/>
  <c r="M246"/>
  <c r="M653"/>
  <c r="M298"/>
  <c r="M557"/>
  <c r="M427"/>
  <c r="M550"/>
  <c r="M581"/>
  <c r="M261"/>
  <c r="M243"/>
  <c r="M445"/>
  <c r="M237"/>
  <c r="M663"/>
  <c r="M391"/>
  <c r="M249"/>
  <c r="M152"/>
  <c r="M54"/>
  <c r="M247"/>
  <c r="M140"/>
  <c r="M701"/>
  <c r="M461"/>
  <c r="E557"/>
  <c r="H593"/>
  <c r="M573"/>
  <c r="H20"/>
  <c r="M153"/>
  <c r="M696"/>
  <c r="M691"/>
  <c r="M688"/>
  <c r="M276"/>
  <c r="M345"/>
  <c r="M208"/>
  <c r="M520"/>
  <c r="M619"/>
  <c r="M200"/>
  <c r="M245"/>
  <c r="M364"/>
  <c r="M254"/>
  <c r="M199"/>
  <c r="M681"/>
  <c r="M399"/>
  <c r="M128"/>
  <c r="M144"/>
  <c r="M69"/>
  <c r="J20"/>
  <c r="M621"/>
  <c r="M485"/>
  <c r="M398"/>
  <c r="M467"/>
  <c r="F557"/>
  <c r="M608"/>
  <c r="M424"/>
  <c r="M419"/>
  <c r="M320"/>
  <c r="M285"/>
  <c r="M103"/>
  <c r="E665"/>
  <c r="M435"/>
  <c r="M64"/>
  <c r="M430"/>
  <c r="M567"/>
  <c r="M716"/>
  <c r="M517"/>
  <c r="M323"/>
  <c r="M189"/>
  <c r="M375"/>
  <c r="M76"/>
  <c r="M20"/>
  <c r="M420"/>
  <c r="M259"/>
  <c r="M102"/>
  <c r="M425"/>
  <c r="M98"/>
  <c r="M457"/>
  <c r="M321"/>
  <c r="M386"/>
  <c r="M507"/>
  <c r="M551"/>
  <c r="M16"/>
  <c r="M664"/>
  <c r="M49"/>
  <c r="M374"/>
  <c r="M136"/>
  <c r="M291"/>
  <c r="M553"/>
  <c r="M547"/>
  <c r="M147"/>
  <c r="M90"/>
  <c r="M578"/>
  <c r="M589"/>
  <c r="M612"/>
  <c r="M480"/>
  <c r="M312"/>
  <c r="M133"/>
  <c r="M735"/>
  <c r="M309"/>
  <c r="M530"/>
  <c r="M97"/>
  <c r="M501"/>
  <c r="M89"/>
  <c r="M14"/>
  <c r="H521"/>
  <c r="M203"/>
  <c r="M535"/>
  <c r="M658"/>
  <c r="H449"/>
  <c r="J449"/>
  <c r="M587"/>
  <c r="M165"/>
  <c r="M661"/>
  <c r="M432"/>
  <c r="M576"/>
  <c r="M533"/>
  <c r="M406"/>
  <c r="M290"/>
  <c r="M546"/>
  <c r="M163"/>
  <c r="M462"/>
  <c r="M357"/>
  <c r="M216"/>
  <c r="M682"/>
  <c r="M181"/>
  <c r="M70"/>
  <c r="M215"/>
  <c r="M554"/>
  <c r="M722"/>
  <c r="M271"/>
  <c r="M104"/>
  <c r="M519"/>
  <c r="K20"/>
  <c r="M724"/>
  <c r="M19"/>
  <c r="M131"/>
  <c r="M330"/>
  <c r="M630"/>
  <c r="M332"/>
  <c r="I521"/>
  <c r="M280"/>
  <c r="M404"/>
  <c r="M51"/>
  <c r="M260"/>
  <c r="M12"/>
  <c r="M558"/>
  <c r="M509"/>
  <c r="M569"/>
  <c r="I449"/>
  <c r="E449"/>
  <c r="M174"/>
  <c r="M734"/>
  <c r="M173"/>
  <c r="M618"/>
  <c r="M282"/>
  <c r="M641"/>
  <c r="M542"/>
  <c r="J629"/>
  <c r="M539"/>
  <c r="M175"/>
  <c r="M368"/>
  <c r="M106"/>
  <c r="M537"/>
  <c r="M198"/>
  <c r="M518"/>
  <c r="M383"/>
  <c r="M68"/>
  <c r="M498"/>
  <c r="M88"/>
  <c r="M223"/>
  <c r="M235"/>
  <c r="M182"/>
  <c r="M625"/>
  <c r="M263"/>
  <c r="M654"/>
  <c r="M440"/>
  <c r="M214"/>
  <c r="M336"/>
  <c r="M210"/>
  <c r="M478"/>
  <c r="M616"/>
  <c r="M361"/>
  <c r="M329"/>
  <c r="M101"/>
  <c r="M318"/>
  <c r="M443"/>
  <c r="M55"/>
  <c r="M423"/>
  <c r="M190"/>
  <c r="M449"/>
  <c r="M522"/>
  <c r="M592"/>
  <c r="M274"/>
  <c r="M481"/>
  <c r="M94"/>
  <c r="M114"/>
  <c r="M202"/>
  <c r="M292"/>
  <c r="M348"/>
  <c r="M628"/>
  <c r="M13"/>
  <c r="I701"/>
  <c r="M295"/>
  <c r="M570"/>
  <c r="M495"/>
  <c r="M169"/>
  <c r="M293"/>
  <c r="M367"/>
  <c r="M660"/>
  <c r="M646"/>
  <c r="M725"/>
  <c r="M594"/>
  <c r="J701"/>
  <c r="M205"/>
  <c r="M108"/>
  <c r="M308"/>
  <c r="M397"/>
  <c r="M687"/>
  <c r="J557"/>
  <c r="M218"/>
  <c r="I557"/>
  <c r="M177"/>
  <c r="M58"/>
  <c r="M211"/>
  <c r="M686"/>
  <c r="E521"/>
  <c r="M665"/>
  <c r="M130"/>
  <c r="M287"/>
  <c r="K449"/>
  <c r="M512"/>
  <c r="F629"/>
  <c r="G665"/>
  <c r="M187"/>
  <c r="M577"/>
  <c r="F593"/>
  <c r="M474"/>
  <c r="M15"/>
  <c r="M185"/>
  <c r="M515"/>
  <c r="M434"/>
  <c r="M255"/>
  <c r="M568"/>
  <c r="M65"/>
  <c r="M346"/>
  <c r="M575"/>
  <c r="I593"/>
  <c r="M319"/>
  <c r="M719"/>
  <c r="G701"/>
  <c r="M207"/>
  <c r="M585"/>
  <c r="M17"/>
  <c r="M107"/>
  <c r="M584"/>
  <c r="M536"/>
  <c r="I629"/>
  <c r="M258"/>
  <c r="M459"/>
  <c r="H737"/>
  <c r="M385"/>
  <c r="M715"/>
  <c r="M693"/>
  <c r="M605"/>
  <c r="M252"/>
  <c r="M617"/>
  <c r="M503"/>
  <c r="M650"/>
  <c r="M347"/>
  <c r="M486"/>
  <c r="M310"/>
  <c r="M272"/>
  <c r="M729"/>
  <c r="M738"/>
  <c r="M371"/>
  <c r="M115"/>
  <c r="M613"/>
  <c r="M240"/>
  <c r="M649"/>
  <c r="M422"/>
  <c r="M543"/>
  <c r="M241"/>
  <c r="M360"/>
  <c r="M458"/>
  <c r="M441"/>
  <c r="M124"/>
  <c r="M113"/>
  <c r="M403"/>
  <c r="M394"/>
  <c r="E593"/>
  <c r="K665"/>
  <c r="G485"/>
  <c r="M460"/>
  <c r="M141"/>
  <c r="M484"/>
  <c r="M50"/>
  <c r="M146"/>
  <c r="M86"/>
  <c r="M171"/>
  <c r="M648"/>
  <c r="M400"/>
  <c r="M538"/>
  <c r="M62"/>
  <c r="M294"/>
  <c r="M355"/>
  <c r="M225"/>
  <c r="M395"/>
  <c r="K485"/>
  <c r="M351"/>
  <c r="M227"/>
  <c r="M626"/>
  <c r="M313"/>
  <c r="L20"/>
  <c r="M166"/>
  <c r="M324"/>
  <c r="E20"/>
  <c r="F521"/>
  <c r="M497"/>
  <c r="F485"/>
  <c r="I737"/>
  <c r="M697"/>
  <c r="M468"/>
  <c r="M160"/>
  <c r="M112"/>
  <c r="M111"/>
  <c r="G629"/>
  <c r="M448"/>
  <c r="M239"/>
  <c r="M356"/>
  <c r="M737"/>
  <c r="E737"/>
  <c r="M277"/>
  <c r="M74"/>
  <c r="M680"/>
  <c r="G20"/>
  <c r="M204"/>
  <c r="M57"/>
  <c r="M470"/>
  <c r="M591"/>
  <c r="H557"/>
  <c r="M408"/>
  <c r="M369"/>
  <c r="F665"/>
  <c r="M168"/>
  <c r="M426"/>
  <c r="H485"/>
  <c r="M390"/>
  <c r="M288"/>
  <c r="M53"/>
  <c r="M338"/>
  <c r="M91"/>
  <c r="M555"/>
  <c r="M627"/>
  <c r="M728"/>
  <c r="M444"/>
  <c r="M61"/>
  <c r="M382"/>
  <c r="M465"/>
  <c r="M335"/>
  <c r="F20"/>
  <c r="M610"/>
  <c r="M186"/>
  <c r="M296"/>
  <c r="M73"/>
  <c r="M326"/>
  <c r="M500"/>
  <c r="I485"/>
  <c r="M148"/>
  <c r="K521"/>
  <c r="M299"/>
  <c r="M514"/>
  <c r="M571"/>
  <c r="M475"/>
  <c r="M362"/>
  <c r="M620"/>
  <c r="M150"/>
  <c r="M699"/>
  <c r="M504"/>
  <c r="M469"/>
  <c r="M685"/>
  <c r="M410"/>
  <c r="M201"/>
  <c r="M656"/>
  <c r="M78"/>
  <c r="M544"/>
  <c r="M197"/>
  <c r="M358"/>
  <c r="M463"/>
  <c r="E485"/>
  <c r="M301"/>
  <c r="M493"/>
  <c r="E701"/>
  <c r="M87"/>
  <c r="M580"/>
  <c r="M188"/>
  <c r="M516"/>
  <c r="M349"/>
  <c r="M442"/>
  <c r="G521"/>
  <c r="M721"/>
  <c r="M172"/>
  <c r="M623"/>
  <c r="M354"/>
  <c r="M363"/>
  <c r="M473"/>
  <c r="M624"/>
  <c r="M508"/>
  <c r="M437"/>
  <c r="I665"/>
  <c r="M678"/>
  <c r="M384"/>
  <c r="M387"/>
  <c r="M643"/>
  <c r="M164"/>
  <c r="M283"/>
  <c r="M622"/>
  <c r="M278"/>
  <c r="F701"/>
  <c r="M582"/>
  <c r="M651"/>
  <c r="M662"/>
  <c r="F737"/>
  <c r="M479"/>
  <c r="M217"/>
  <c r="M316"/>
  <c r="G737"/>
  <c r="M506"/>
  <c r="M541"/>
  <c r="M483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G486"/>
  <c r="N371"/>
  <c r="N346"/>
  <c r="N74"/>
  <c r="H558"/>
  <c r="J702"/>
  <c r="N319"/>
  <c r="N617"/>
  <c r="E738"/>
  <c r="N396"/>
  <c r="N54"/>
  <c r="N444"/>
  <c r="N51"/>
  <c r="N328"/>
  <c r="N552"/>
  <c r="N614"/>
  <c r="N162"/>
  <c r="N64"/>
  <c r="N277"/>
  <c r="N394"/>
  <c r="N244"/>
  <c r="N161"/>
  <c r="I702"/>
  <c r="N164"/>
  <c r="N678"/>
  <c r="N473"/>
  <c r="N249"/>
  <c r="N431"/>
  <c r="K738"/>
  <c r="N95"/>
  <c r="N383"/>
  <c r="N682"/>
  <c r="N506"/>
  <c r="N281"/>
  <c r="N403"/>
  <c r="I666"/>
  <c r="N517"/>
  <c r="N357"/>
  <c r="N150"/>
  <c r="N352"/>
  <c r="N189"/>
  <c r="J486"/>
  <c r="N443"/>
  <c r="N286"/>
  <c r="N718"/>
  <c r="N717"/>
  <c r="N351"/>
  <c r="H702"/>
  <c r="N106"/>
  <c r="N254"/>
  <c r="N245"/>
  <c r="N539"/>
  <c r="N643"/>
  <c r="K594"/>
  <c r="N401"/>
  <c r="N655"/>
  <c r="N583"/>
  <c r="N133"/>
  <c r="N719"/>
  <c r="J666"/>
  <c r="L21"/>
  <c r="N534"/>
  <c r="N358"/>
  <c r="E702"/>
  <c r="N168"/>
  <c r="E522"/>
  <c r="N226"/>
  <c r="N70"/>
  <c r="N387"/>
  <c r="N108"/>
  <c r="N131"/>
  <c r="N435"/>
  <c r="N255"/>
  <c r="N152"/>
  <c r="N58"/>
  <c r="N210"/>
  <c r="N235"/>
  <c r="N20"/>
  <c r="N425"/>
  <c r="N737"/>
  <c r="N170"/>
  <c r="N626"/>
  <c r="N523"/>
  <c r="K702"/>
  <c r="H666"/>
  <c r="N515"/>
  <c r="N202"/>
  <c r="N577"/>
  <c r="N407"/>
  <c r="N693"/>
  <c r="N337"/>
  <c r="N609"/>
  <c r="N75"/>
  <c r="N724"/>
  <c r="N399"/>
  <c r="N567"/>
  <c r="N580"/>
  <c r="I522"/>
  <c r="N211"/>
  <c r="L702"/>
  <c r="N549"/>
  <c r="K522"/>
  <c r="N393"/>
  <c r="N482"/>
  <c r="N622"/>
  <c r="N100"/>
  <c r="N138"/>
  <c r="N56"/>
  <c r="N297"/>
  <c r="N68"/>
  <c r="N151"/>
  <c r="N447"/>
  <c r="K558"/>
  <c r="N57"/>
  <c r="L666"/>
  <c r="N505"/>
  <c r="N385"/>
  <c r="N649"/>
  <c r="N594"/>
  <c r="N256"/>
  <c r="N504"/>
  <c r="N219"/>
  <c r="N449"/>
  <c r="N79"/>
  <c r="N111"/>
  <c r="N185"/>
  <c r="I630"/>
  <c r="N96"/>
  <c r="N522"/>
  <c r="N12"/>
  <c r="N570"/>
  <c r="N176"/>
  <c r="H738"/>
  <c r="N16"/>
  <c r="N348"/>
  <c r="N165"/>
  <c r="N184"/>
  <c r="N243"/>
  <c r="N169"/>
  <c r="J594"/>
  <c r="N349"/>
  <c r="N77"/>
  <c r="N575"/>
  <c r="N501"/>
  <c r="N734"/>
  <c r="N434"/>
  <c r="N702"/>
  <c r="N507"/>
  <c r="N224"/>
  <c r="N62"/>
  <c r="N472"/>
  <c r="N59"/>
  <c r="N467"/>
  <c r="N511"/>
  <c r="N206"/>
  <c r="G738"/>
  <c r="I21"/>
  <c r="N688"/>
  <c r="N331"/>
  <c r="N651"/>
  <c r="N572"/>
  <c r="H630"/>
  <c r="N463"/>
  <c r="N360"/>
  <c r="N299"/>
  <c r="N419"/>
  <c r="N312"/>
  <c r="N200"/>
  <c r="N475"/>
  <c r="N135"/>
  <c r="N97"/>
  <c r="N448"/>
  <c r="N115"/>
  <c r="N91"/>
  <c r="N116"/>
  <c r="N536"/>
  <c r="N166"/>
  <c r="N213"/>
  <c r="N541"/>
  <c r="N280"/>
  <c r="N428"/>
  <c r="N144"/>
  <c r="N127"/>
  <c r="N613"/>
  <c r="N15"/>
  <c r="N323"/>
  <c r="N433"/>
  <c r="N498"/>
  <c r="N259"/>
  <c r="N310"/>
  <c r="N656"/>
  <c r="N320"/>
  <c r="N533"/>
  <c r="N660"/>
  <c r="F486"/>
  <c r="N153"/>
  <c r="N690"/>
  <c r="N398"/>
  <c r="N456"/>
  <c r="N101"/>
  <c r="N731"/>
  <c r="L594"/>
  <c r="N532"/>
  <c r="N258"/>
  <c r="N179"/>
  <c r="N427"/>
  <c r="N212"/>
  <c r="N294"/>
  <c r="N483"/>
  <c r="N591"/>
  <c r="N234"/>
  <c r="N142"/>
  <c r="N514"/>
  <c r="N715"/>
  <c r="N145"/>
  <c r="N621"/>
  <c r="N607"/>
  <c r="N13"/>
  <c r="N442"/>
  <c r="F666"/>
  <c r="N657"/>
  <c r="N325"/>
  <c r="F21"/>
  <c r="N476"/>
  <c r="N691"/>
  <c r="N659"/>
  <c r="N199"/>
  <c r="N139"/>
  <c r="N696"/>
  <c r="N508"/>
  <c r="N146"/>
  <c r="N125"/>
  <c r="G21"/>
  <c r="N644"/>
  <c r="N681"/>
  <c r="N412"/>
  <c r="I486"/>
  <c r="N324"/>
  <c r="N336"/>
  <c r="N71"/>
  <c r="N218"/>
  <c r="N50"/>
  <c r="N440"/>
  <c r="N275"/>
  <c r="N177"/>
  <c r="N278"/>
  <c r="N326"/>
  <c r="N183"/>
  <c r="N238"/>
  <c r="N178"/>
  <c r="N291"/>
  <c r="N163"/>
  <c r="N589"/>
  <c r="N422"/>
  <c r="N391"/>
  <c r="N554"/>
  <c r="N300"/>
  <c r="N110"/>
  <c r="N493"/>
  <c r="N173"/>
  <c r="N615"/>
  <c r="N372"/>
  <c r="N222"/>
  <c r="N662"/>
  <c r="N88"/>
  <c r="N579"/>
  <c r="N208"/>
  <c r="N406"/>
  <c r="N365"/>
  <c r="N469"/>
  <c r="N658"/>
  <c r="N353"/>
  <c r="N247"/>
  <c r="N426"/>
  <c r="N530"/>
  <c r="N92"/>
  <c r="N190"/>
  <c r="N329"/>
  <c r="N436"/>
  <c r="N209"/>
  <c r="N581"/>
  <c r="N623"/>
  <c r="N175"/>
  <c r="N652"/>
  <c r="N608"/>
  <c r="N350"/>
  <c r="N727"/>
  <c r="N356"/>
  <c r="N186"/>
  <c r="E594"/>
  <c r="N686"/>
  <c r="N573"/>
  <c r="N14"/>
  <c r="N180"/>
  <c r="N680"/>
  <c r="N558"/>
  <c r="N69"/>
  <c r="N576"/>
  <c r="N129"/>
  <c r="N284"/>
  <c r="L522"/>
  <c r="G522"/>
  <c r="N628"/>
  <c r="N729"/>
  <c r="N496"/>
  <c r="N112"/>
  <c r="N147"/>
  <c r="N478"/>
  <c r="N52"/>
  <c r="N311"/>
  <c r="N136"/>
  <c r="E558"/>
  <c r="N149"/>
  <c r="G594"/>
  <c r="N126"/>
  <c r="N586"/>
  <c r="N631"/>
  <c r="N375"/>
  <c r="F594"/>
  <c r="N285"/>
  <c r="N503"/>
  <c r="N700"/>
  <c r="N438"/>
  <c r="N555"/>
  <c r="N646"/>
  <c r="N568"/>
  <c r="N66"/>
  <c r="N587"/>
  <c r="N502"/>
  <c r="N201"/>
  <c r="E666"/>
  <c r="H594"/>
  <c r="N590"/>
  <c r="N21"/>
  <c r="N354"/>
  <c r="F558"/>
  <c r="N318"/>
  <c r="N363"/>
  <c r="N446"/>
  <c r="N89"/>
  <c r="N368"/>
  <c r="N382"/>
  <c r="N424"/>
  <c r="N620"/>
  <c r="N252"/>
  <c r="N262"/>
  <c r="N667"/>
  <c r="N699"/>
  <c r="N543"/>
  <c r="L738"/>
  <c r="N187"/>
  <c r="N545"/>
  <c r="N17"/>
  <c r="N143"/>
  <c r="N390"/>
  <c r="N370"/>
  <c r="N421"/>
  <c r="N239"/>
  <c r="K486"/>
  <c r="N512"/>
  <c r="N641"/>
  <c r="N148"/>
  <c r="N272"/>
  <c r="N411"/>
  <c r="N625"/>
  <c r="F738"/>
  <c r="N547"/>
  <c r="N606"/>
  <c r="H486"/>
  <c r="N290"/>
  <c r="N410"/>
  <c r="N276"/>
  <c r="N107"/>
  <c r="N167"/>
  <c r="N237"/>
  <c r="N283"/>
  <c r="N477"/>
  <c r="I558"/>
  <c r="N203"/>
  <c r="N624"/>
  <c r="N611"/>
  <c r="N405"/>
  <c r="N716"/>
  <c r="K666"/>
  <c r="N130"/>
  <c r="N388"/>
  <c r="N298"/>
  <c r="N322"/>
  <c r="N263"/>
  <c r="E486"/>
  <c r="J630"/>
  <c r="N612"/>
  <c r="N182"/>
  <c r="N437"/>
  <c r="N516"/>
  <c r="N542"/>
  <c r="N725"/>
  <c r="N246"/>
  <c r="N664"/>
  <c r="N585"/>
  <c r="N93"/>
  <c r="N733"/>
  <c r="N404"/>
  <c r="H522"/>
  <c r="N76"/>
  <c r="N204"/>
  <c r="N347"/>
  <c r="L630"/>
  <c r="N616"/>
  <c r="N736"/>
  <c r="N701"/>
  <c r="N739"/>
  <c r="K630"/>
  <c r="N595"/>
  <c r="N384"/>
  <c r="N687"/>
  <c r="N128"/>
  <c r="N618"/>
  <c r="N535"/>
  <c r="N720"/>
  <c r="N445"/>
  <c r="N432"/>
  <c r="N728"/>
  <c r="N335"/>
  <c r="N695"/>
  <c r="N582"/>
  <c r="E21"/>
  <c r="N520"/>
  <c r="N19"/>
  <c r="N338"/>
  <c r="N486"/>
  <c r="N114"/>
  <c r="N366"/>
  <c r="G702"/>
  <c r="N22"/>
  <c r="N251"/>
  <c r="K21"/>
  <c r="N225"/>
  <c r="N663"/>
  <c r="N627"/>
  <c r="N584"/>
  <c r="N397"/>
  <c r="N650"/>
  <c r="N537"/>
  <c r="N171"/>
  <c r="N140"/>
  <c r="N248"/>
  <c r="N240"/>
  <c r="N480"/>
  <c r="I594"/>
  <c r="N104"/>
  <c r="N423"/>
  <c r="N314"/>
  <c r="N593"/>
  <c r="N485"/>
  <c r="N332"/>
  <c r="N221"/>
  <c r="N495"/>
  <c r="N188"/>
  <c r="N345"/>
  <c r="N215"/>
  <c r="N53"/>
  <c r="N289"/>
  <c r="N181"/>
  <c r="N509"/>
  <c r="N466"/>
  <c r="N402"/>
  <c r="N521"/>
  <c r="N610"/>
  <c r="N134"/>
  <c r="L486"/>
  <c r="N544"/>
  <c r="N464"/>
  <c r="N309"/>
  <c r="I738"/>
  <c r="N355"/>
  <c r="G558"/>
  <c r="N605"/>
  <c r="N630"/>
  <c r="N217"/>
  <c r="J522"/>
  <c r="N98"/>
  <c r="N141"/>
  <c r="N588"/>
  <c r="N460"/>
  <c r="N500"/>
  <c r="N250"/>
  <c r="N317"/>
  <c r="N666"/>
  <c r="H21"/>
  <c r="N698"/>
  <c r="N241"/>
  <c r="N333"/>
  <c r="N271"/>
  <c r="N665"/>
  <c r="N468"/>
  <c r="N273"/>
  <c r="N550"/>
  <c r="N689"/>
  <c r="N364"/>
  <c r="N124"/>
  <c r="N735"/>
  <c r="N261"/>
  <c r="N510"/>
  <c r="N18"/>
  <c r="N726"/>
  <c r="N409"/>
  <c r="N648"/>
  <c r="J738"/>
  <c r="L558"/>
  <c r="N274"/>
  <c r="N264"/>
  <c r="N571"/>
  <c r="N574"/>
  <c r="N389"/>
  <c r="N220"/>
  <c r="N105"/>
  <c r="N198"/>
  <c r="N295"/>
  <c r="N293"/>
  <c r="N49"/>
  <c r="N292"/>
  <c r="N653"/>
  <c r="N94"/>
  <c r="N694"/>
  <c r="N205"/>
  <c r="N65"/>
  <c r="N462"/>
  <c r="N629"/>
  <c r="N420"/>
  <c r="N461"/>
  <c r="N684"/>
  <c r="N374"/>
  <c r="N679"/>
  <c r="N497"/>
  <c r="N313"/>
  <c r="N604"/>
  <c r="N236"/>
  <c r="N223"/>
  <c r="N207"/>
  <c r="N721"/>
  <c r="N109"/>
  <c r="N519"/>
  <c r="N484"/>
  <c r="N395"/>
  <c r="N172"/>
  <c r="N55"/>
  <c r="N474"/>
  <c r="N367"/>
  <c r="N518"/>
  <c r="N578"/>
  <c r="N260"/>
  <c r="N546"/>
  <c r="N174"/>
  <c r="M21"/>
  <c r="N661"/>
  <c r="N457"/>
  <c r="N559"/>
  <c r="N441"/>
  <c r="N730"/>
  <c r="N362"/>
  <c r="N642"/>
  <c r="N308"/>
  <c r="N73"/>
  <c r="N132"/>
  <c r="N685"/>
  <c r="J21"/>
  <c r="N592"/>
  <c r="N553"/>
  <c r="N90"/>
  <c r="N359"/>
  <c r="N257"/>
  <c r="N557"/>
  <c r="N315"/>
  <c r="N692"/>
  <c r="N722"/>
  <c r="N645"/>
  <c r="N400"/>
  <c r="N386"/>
  <c r="N61"/>
  <c r="N296"/>
  <c r="N197"/>
  <c r="N683"/>
  <c r="N513"/>
  <c r="N227"/>
  <c r="N160"/>
  <c r="N439"/>
  <c r="N214"/>
  <c r="N242"/>
  <c r="N99"/>
  <c r="N87"/>
  <c r="N471"/>
  <c r="N481"/>
  <c r="N361"/>
  <c r="N72"/>
  <c r="N78"/>
  <c r="N321"/>
  <c r="N703"/>
  <c r="N499"/>
  <c r="N103"/>
  <c r="N697"/>
  <c r="N316"/>
  <c r="N216"/>
  <c r="N429"/>
  <c r="N738"/>
  <c r="N282"/>
  <c r="N408"/>
  <c r="E630"/>
  <c r="N334"/>
  <c r="N459"/>
  <c r="N102"/>
  <c r="N723"/>
  <c r="N392"/>
  <c r="F630"/>
  <c r="N287"/>
  <c r="N137"/>
  <c r="N430"/>
  <c r="N548"/>
  <c r="N63"/>
  <c r="N538"/>
  <c r="N569"/>
  <c r="G666"/>
  <c r="N67"/>
  <c r="N556"/>
  <c r="N253"/>
  <c r="N619"/>
  <c r="N470"/>
  <c r="N654"/>
  <c r="F522"/>
  <c r="N330"/>
  <c r="N369"/>
  <c r="N279"/>
  <c r="N113"/>
  <c r="N327"/>
  <c r="N465"/>
  <c r="N732"/>
  <c r="N479"/>
  <c r="N540"/>
  <c r="N647"/>
  <c r="N373"/>
  <c r="N458"/>
  <c r="N301"/>
  <c r="N60"/>
  <c r="G630"/>
  <c r="N531"/>
  <c r="J558"/>
  <c r="N551"/>
  <c r="N288"/>
  <c r="N494"/>
  <c r="F702"/>
  <c r="N86"/>
  <c r="N123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K523"/>
  <c r="O188"/>
  <c r="G667"/>
  <c r="O312"/>
  <c r="O612"/>
  <c r="M631"/>
  <c r="O664"/>
  <c r="O141"/>
  <c r="O70"/>
  <c r="O334"/>
  <c r="O163"/>
  <c r="O21"/>
  <c r="O592"/>
  <c r="O139"/>
  <c r="O691"/>
  <c r="O409"/>
  <c r="O462"/>
  <c r="O627"/>
  <c r="O654"/>
  <c r="O356"/>
  <c r="O665"/>
  <c r="O161"/>
  <c r="F22"/>
  <c r="O550"/>
  <c r="O574"/>
  <c r="O294"/>
  <c r="O661"/>
  <c r="O18"/>
  <c r="K595"/>
  <c r="O345"/>
  <c r="O216"/>
  <c r="O471"/>
  <c r="M595"/>
  <c r="O651"/>
  <c r="O260"/>
  <c r="O440"/>
  <c r="O363"/>
  <c r="O699"/>
  <c r="O173"/>
  <c r="I667"/>
  <c r="O535"/>
  <c r="O560"/>
  <c r="E595"/>
  <c r="L667"/>
  <c r="O289"/>
  <c r="O461"/>
  <c r="O470"/>
  <c r="O132"/>
  <c r="O516"/>
  <c r="O256"/>
  <c r="O522"/>
  <c r="I739"/>
  <c r="O124"/>
  <c r="O63"/>
  <c r="O249"/>
  <c r="O643"/>
  <c r="O353"/>
  <c r="O337"/>
  <c r="M667"/>
  <c r="O366"/>
  <c r="O259"/>
  <c r="O245"/>
  <c r="O246"/>
  <c r="O723"/>
  <c r="O76"/>
  <c r="H631"/>
  <c r="O586"/>
  <c r="O498"/>
  <c r="M559"/>
  <c r="O394"/>
  <c r="K703"/>
  <c r="K22"/>
  <c r="O460"/>
  <c r="O19"/>
  <c r="O444"/>
  <c r="O500"/>
  <c r="O101"/>
  <c r="O567"/>
  <c r="O374"/>
  <c r="O544"/>
  <c r="O725"/>
  <c r="O652"/>
  <c r="O338"/>
  <c r="H703"/>
  <c r="O539"/>
  <c r="J22"/>
  <c r="O323"/>
  <c r="O383"/>
  <c r="O255"/>
  <c r="O687"/>
  <c r="O114"/>
  <c r="O729"/>
  <c r="O131"/>
  <c r="O171"/>
  <c r="O198"/>
  <c r="O496"/>
  <c r="O548"/>
  <c r="O585"/>
  <c r="O262"/>
  <c r="O298"/>
  <c r="O534"/>
  <c r="O693"/>
  <c r="O387"/>
  <c r="O739"/>
  <c r="O151"/>
  <c r="O109"/>
  <c r="H667"/>
  <c r="O212"/>
  <c r="O721"/>
  <c r="O631"/>
  <c r="O176"/>
  <c r="O111"/>
  <c r="O464"/>
  <c r="O477"/>
  <c r="O273"/>
  <c r="O666"/>
  <c r="M22"/>
  <c r="O704"/>
  <c r="O439"/>
  <c r="O620"/>
  <c r="O253"/>
  <c r="O221"/>
  <c r="O610"/>
  <c r="O523"/>
  <c r="O62"/>
  <c r="O577"/>
  <c r="O107"/>
  <c r="O701"/>
  <c r="O166"/>
  <c r="O332"/>
  <c r="O437"/>
  <c r="O545"/>
  <c r="O446"/>
  <c r="O728"/>
  <c r="O480"/>
  <c r="O347"/>
  <c r="O660"/>
  <c r="O648"/>
  <c r="O134"/>
  <c r="O520"/>
  <c r="O261"/>
  <c r="E559"/>
  <c r="O468"/>
  <c r="O382"/>
  <c r="O201"/>
  <c r="O204"/>
  <c r="O104"/>
  <c r="O75"/>
  <c r="O286"/>
  <c r="O504"/>
  <c r="O290"/>
  <c r="L22"/>
  <c r="O549"/>
  <c r="O655"/>
  <c r="O392"/>
  <c r="O346"/>
  <c r="O647"/>
  <c r="F559"/>
  <c r="O274"/>
  <c r="O656"/>
  <c r="O276"/>
  <c r="O54"/>
  <c r="O102"/>
  <c r="O590"/>
  <c r="O153"/>
  <c r="O582"/>
  <c r="O272"/>
  <c r="O316"/>
  <c r="J559"/>
  <c r="O456"/>
  <c r="O493"/>
  <c r="O197"/>
  <c r="O499"/>
  <c r="O512"/>
  <c r="O591"/>
  <c r="O393"/>
  <c r="O67"/>
  <c r="O408"/>
  <c r="G703"/>
  <c r="O55"/>
  <c r="O92"/>
  <c r="O384"/>
  <c r="O407"/>
  <c r="O189"/>
  <c r="O552"/>
  <c r="O371"/>
  <c r="O143"/>
  <c r="O547"/>
  <c r="O419"/>
  <c r="O421"/>
  <c r="O465"/>
  <c r="O51"/>
  <c r="K739"/>
  <c r="O300"/>
  <c r="O479"/>
  <c r="O604"/>
  <c r="O519"/>
  <c r="O429"/>
  <c r="M739"/>
  <c r="O518"/>
  <c r="O291"/>
  <c r="O507"/>
  <c r="O719"/>
  <c r="O688"/>
  <c r="O618"/>
  <c r="O375"/>
  <c r="O209"/>
  <c r="O427"/>
  <c r="O275"/>
  <c r="O581"/>
  <c r="O137"/>
  <c r="O475"/>
  <c r="O330"/>
  <c r="O350"/>
  <c r="O179"/>
  <c r="O732"/>
  <c r="O370"/>
  <c r="O314"/>
  <c r="O126"/>
  <c r="O609"/>
  <c r="O390"/>
  <c r="O615"/>
  <c r="O89"/>
  <c r="O624"/>
  <c r="O74"/>
  <c r="O593"/>
  <c r="O510"/>
  <c r="O432"/>
  <c r="O317"/>
  <c r="O653"/>
  <c r="O215"/>
  <c r="O502"/>
  <c r="O288"/>
  <c r="O360"/>
  <c r="O96"/>
  <c r="O434"/>
  <c r="O396"/>
  <c r="O242"/>
  <c r="O257"/>
  <c r="F739"/>
  <c r="O72"/>
  <c r="O702"/>
  <c r="O207"/>
  <c r="O616"/>
  <c r="O287"/>
  <c r="O61"/>
  <c r="E523"/>
  <c r="O295"/>
  <c r="O172"/>
  <c r="O239"/>
  <c r="O649"/>
  <c r="O214"/>
  <c r="O476"/>
  <c r="O349"/>
  <c r="I22"/>
  <c r="O283"/>
  <c r="O186"/>
  <c r="O309"/>
  <c r="O607"/>
  <c r="O685"/>
  <c r="O546"/>
  <c r="O247"/>
  <c r="O422"/>
  <c r="O284"/>
  <c r="J739"/>
  <c r="O98"/>
  <c r="O328"/>
  <c r="O315"/>
  <c r="O258"/>
  <c r="O727"/>
  <c r="O483"/>
  <c r="O513"/>
  <c r="O681"/>
  <c r="O322"/>
  <c r="O133"/>
  <c r="O234"/>
  <c r="O503"/>
  <c r="O222"/>
  <c r="O589"/>
  <c r="J595"/>
  <c r="O240"/>
  <c r="O443"/>
  <c r="O311"/>
  <c r="O324"/>
  <c r="L739"/>
  <c r="O541"/>
  <c r="O738"/>
  <c r="O301"/>
  <c r="O622"/>
  <c r="O352"/>
  <c r="O368"/>
  <c r="O424"/>
  <c r="O271"/>
  <c r="I631"/>
  <c r="O205"/>
  <c r="O385"/>
  <c r="H739"/>
  <c r="O428"/>
  <c r="O355"/>
  <c r="O185"/>
  <c r="O576"/>
  <c r="O16"/>
  <c r="O613"/>
  <c r="O213"/>
  <c r="O667"/>
  <c r="O694"/>
  <c r="O733"/>
  <c r="O605"/>
  <c r="O66"/>
  <c r="O73"/>
  <c r="O623"/>
  <c r="J703"/>
  <c r="O405"/>
  <c r="O225"/>
  <c r="O184"/>
  <c r="O572"/>
  <c r="O558"/>
  <c r="O296"/>
  <c r="O110"/>
  <c r="O731"/>
  <c r="O187"/>
  <c r="O105"/>
  <c r="O619"/>
  <c r="J631"/>
  <c r="O583"/>
  <c r="O588"/>
  <c r="O150"/>
  <c r="O517"/>
  <c r="O449"/>
  <c r="O135"/>
  <c r="O717"/>
  <c r="O497"/>
  <c r="O64"/>
  <c r="L595"/>
  <c r="O425"/>
  <c r="O703"/>
  <c r="O696"/>
  <c r="O448"/>
  <c r="O108"/>
  <c r="O182"/>
  <c r="O57"/>
  <c r="O734"/>
  <c r="O351"/>
  <c r="O277"/>
  <c r="O285"/>
  <c r="O49"/>
  <c r="G739"/>
  <c r="O726"/>
  <c r="O730"/>
  <c r="O87"/>
  <c r="O505"/>
  <c r="O411"/>
  <c r="O632"/>
  <c r="O138"/>
  <c r="O659"/>
  <c r="O170"/>
  <c r="O292"/>
  <c r="O250"/>
  <c r="O65"/>
  <c r="O689"/>
  <c r="F595"/>
  <c r="O679"/>
  <c r="O52"/>
  <c r="O327"/>
  <c r="O466"/>
  <c r="O571"/>
  <c r="O364"/>
  <c r="O248"/>
  <c r="O646"/>
  <c r="M523"/>
  <c r="O386"/>
  <c r="O617"/>
  <c r="O13"/>
  <c r="O570"/>
  <c r="O142"/>
  <c r="O397"/>
  <c r="O237"/>
  <c r="O542"/>
  <c r="O420"/>
  <c r="O210"/>
  <c r="O17"/>
  <c r="O318"/>
  <c r="O495"/>
  <c r="O183"/>
  <c r="O473"/>
  <c r="O621"/>
  <c r="O59"/>
  <c r="O680"/>
  <c r="O217"/>
  <c r="O690"/>
  <c r="O86"/>
  <c r="O400"/>
  <c r="O401"/>
  <c r="O331"/>
  <c r="O106"/>
  <c r="O650"/>
  <c r="O484"/>
  <c r="O399"/>
  <c r="O174"/>
  <c r="O642"/>
  <c r="O485"/>
  <c r="O423"/>
  <c r="O113"/>
  <c r="O88"/>
  <c r="O177"/>
  <c r="O668"/>
  <c r="E667"/>
  <c r="O71"/>
  <c r="O299"/>
  <c r="O645"/>
  <c r="O116"/>
  <c r="F523"/>
  <c r="O469"/>
  <c r="O199"/>
  <c r="O481"/>
  <c r="O90"/>
  <c r="O554"/>
  <c r="O362"/>
  <c r="O568"/>
  <c r="O91"/>
  <c r="O321"/>
  <c r="O140"/>
  <c r="O326"/>
  <c r="O357"/>
  <c r="O219"/>
  <c r="O430"/>
  <c r="O555"/>
  <c r="O77"/>
  <c r="O95"/>
  <c r="O60"/>
  <c r="O608"/>
  <c r="O686"/>
  <c r="I559"/>
  <c r="K667"/>
  <c r="O736"/>
  <c r="O160"/>
  <c r="O100"/>
  <c r="O410"/>
  <c r="O698"/>
  <c r="O501"/>
  <c r="O202"/>
  <c r="L631"/>
  <c r="O658"/>
  <c r="O93"/>
  <c r="O348"/>
  <c r="O521"/>
  <c r="O320"/>
  <c r="O164"/>
  <c r="O58"/>
  <c r="O494"/>
  <c r="O537"/>
  <c r="G523"/>
  <c r="H523"/>
  <c r="O388"/>
  <c r="E22"/>
  <c r="O112"/>
  <c r="O127"/>
  <c r="O594"/>
  <c r="E631"/>
  <c r="O254"/>
  <c r="O587"/>
  <c r="O445"/>
  <c r="O579"/>
  <c r="O203"/>
  <c r="O333"/>
  <c r="O369"/>
  <c r="O402"/>
  <c r="L703"/>
  <c r="O224"/>
  <c r="O506"/>
  <c r="O115"/>
  <c r="O162"/>
  <c r="G631"/>
  <c r="O458"/>
  <c r="O684"/>
  <c r="O144"/>
  <c r="K631"/>
  <c r="O281"/>
  <c r="O553"/>
  <c r="O630"/>
  <c r="O373"/>
  <c r="O404"/>
  <c r="O482"/>
  <c r="O293"/>
  <c r="O478"/>
  <c r="O149"/>
  <c r="O97"/>
  <c r="O536"/>
  <c r="O251"/>
  <c r="O218"/>
  <c r="O50"/>
  <c r="O457"/>
  <c r="O79"/>
  <c r="O190"/>
  <c r="O147"/>
  <c r="O69"/>
  <c r="O515"/>
  <c r="O206"/>
  <c r="O335"/>
  <c r="O447"/>
  <c r="O211"/>
  <c r="O628"/>
  <c r="O540"/>
  <c r="O78"/>
  <c r="O556"/>
  <c r="O103"/>
  <c r="O56"/>
  <c r="O569"/>
  <c r="O145"/>
  <c r="O715"/>
  <c r="O398"/>
  <c r="I703"/>
  <c r="M703"/>
  <c r="O148"/>
  <c r="O580"/>
  <c r="O99"/>
  <c r="O644"/>
  <c r="H22"/>
  <c r="O737"/>
  <c r="O559"/>
  <c r="O167"/>
  <c r="O68"/>
  <c r="O700"/>
  <c r="O629"/>
  <c r="O168"/>
  <c r="O406"/>
  <c r="O129"/>
  <c r="F631"/>
  <c r="O435"/>
  <c r="O514"/>
  <c r="O252"/>
  <c r="O200"/>
  <c r="O208"/>
  <c r="O486"/>
  <c r="O227"/>
  <c r="O125"/>
  <c r="O543"/>
  <c r="O367"/>
  <c r="O722"/>
  <c r="O557"/>
  <c r="O223"/>
  <c r="O220"/>
  <c r="O551"/>
  <c r="O280"/>
  <c r="O463"/>
  <c r="O336"/>
  <c r="O358"/>
  <c r="O682"/>
  <c r="O641"/>
  <c r="O12"/>
  <c r="O130"/>
  <c r="E739"/>
  <c r="O531"/>
  <c r="O391"/>
  <c r="O467"/>
  <c r="O584"/>
  <c r="O22"/>
  <c r="O282"/>
  <c r="E703"/>
  <c r="O361"/>
  <c r="O626"/>
  <c r="G595"/>
  <c r="O663"/>
  <c r="O403"/>
  <c r="O625"/>
  <c r="O136"/>
  <c r="O372"/>
  <c r="O433"/>
  <c r="O278"/>
  <c r="O575"/>
  <c r="O472"/>
  <c r="O533"/>
  <c r="O53"/>
  <c r="K559"/>
  <c r="I523"/>
  <c r="O412"/>
  <c r="O94"/>
  <c r="O438"/>
  <c r="O175"/>
  <c r="O178"/>
  <c r="O436"/>
  <c r="O442"/>
  <c r="O678"/>
  <c r="O165"/>
  <c r="O431"/>
  <c r="H595"/>
  <c r="O235"/>
  <c r="O123"/>
  <c r="O181"/>
  <c r="O683"/>
  <c r="H559"/>
  <c r="O15"/>
  <c r="O538"/>
  <c r="O697"/>
  <c r="O740"/>
  <c r="O244"/>
  <c r="O614"/>
  <c r="O263"/>
  <c r="O236"/>
  <c r="O596"/>
  <c r="O243"/>
  <c r="F703"/>
  <c r="O530"/>
  <c r="O313"/>
  <c r="O459"/>
  <c r="O297"/>
  <c r="O724"/>
  <c r="O308"/>
  <c r="O354"/>
  <c r="O716"/>
  <c r="O395"/>
  <c r="O20"/>
  <c r="O474"/>
  <c r="L559"/>
  <c r="O146"/>
  <c r="J523"/>
  <c r="O264"/>
  <c r="O389"/>
  <c r="O180"/>
  <c r="O611"/>
  <c r="O657"/>
  <c r="O735"/>
  <c r="O14"/>
  <c r="O359"/>
  <c r="O226"/>
  <c r="O508"/>
  <c r="O662"/>
  <c r="I595"/>
  <c r="O325"/>
  <c r="O595"/>
  <c r="O365"/>
  <c r="O426"/>
  <c r="O606"/>
  <c r="O692"/>
  <c r="O441"/>
  <c r="O578"/>
  <c r="O241"/>
  <c r="O573"/>
  <c r="O310"/>
  <c r="O238"/>
  <c r="O509"/>
  <c r="O152"/>
  <c r="G559"/>
  <c r="O279"/>
  <c r="O169"/>
  <c r="O718"/>
  <c r="O329"/>
  <c r="G22"/>
  <c r="O319"/>
  <c r="O720"/>
  <c r="F667"/>
  <c r="O532"/>
  <c r="O128"/>
  <c r="O695"/>
  <c r="J667"/>
  <c r="O511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K560"/>
  <c r="P371"/>
  <c r="P350"/>
  <c r="P219"/>
  <c r="P428"/>
  <c r="G596"/>
  <c r="P187"/>
  <c r="E23"/>
  <c r="M596"/>
  <c r="P394"/>
  <c r="F23"/>
  <c r="P485"/>
  <c r="P696"/>
  <c r="P426"/>
  <c r="P244"/>
  <c r="I23"/>
  <c r="P315"/>
  <c r="P297"/>
  <c r="N632"/>
  <c r="P354"/>
  <c r="P274"/>
  <c r="P658"/>
  <c r="P666"/>
  <c r="P393"/>
  <c r="P605"/>
  <c r="P61"/>
  <c r="N740"/>
  <c r="P90"/>
  <c r="P208"/>
  <c r="P388"/>
  <c r="P387"/>
  <c r="P136"/>
  <c r="P518"/>
  <c r="P469"/>
  <c r="P401"/>
  <c r="P216"/>
  <c r="P722"/>
  <c r="P410"/>
  <c r="P704"/>
  <c r="P161"/>
  <c r="H668"/>
  <c r="P116"/>
  <c r="P361"/>
  <c r="P203"/>
  <c r="P222"/>
  <c r="P447"/>
  <c r="P101"/>
  <c r="P126"/>
  <c r="P536"/>
  <c r="P682"/>
  <c r="E596"/>
  <c r="P594"/>
  <c r="P508"/>
  <c r="P23"/>
  <c r="P501"/>
  <c r="P12"/>
  <c r="P345"/>
  <c r="P705"/>
  <c r="P478"/>
  <c r="P356"/>
  <c r="P207"/>
  <c r="P288"/>
  <c r="P421"/>
  <c r="P668"/>
  <c r="P511"/>
  <c r="P100"/>
  <c r="P482"/>
  <c r="P547"/>
  <c r="P506"/>
  <c r="P535"/>
  <c r="P310"/>
  <c r="P571"/>
  <c r="F668"/>
  <c r="P177"/>
  <c r="P347"/>
  <c r="P582"/>
  <c r="P604"/>
  <c r="P531"/>
  <c r="P250"/>
  <c r="P152"/>
  <c r="P473"/>
  <c r="L740"/>
  <c r="P301"/>
  <c r="J560"/>
  <c r="H596"/>
  <c r="E668"/>
  <c r="P271"/>
  <c r="P135"/>
  <c r="P692"/>
  <c r="P727"/>
  <c r="P49"/>
  <c r="P446"/>
  <c r="P477"/>
  <c r="P429"/>
  <c r="P171"/>
  <c r="P132"/>
  <c r="P373"/>
  <c r="P212"/>
  <c r="P650"/>
  <c r="P701"/>
  <c r="M740"/>
  <c r="P15"/>
  <c r="P407"/>
  <c r="P583"/>
  <c r="P284"/>
  <c r="P366"/>
  <c r="P67"/>
  <c r="P168"/>
  <c r="P653"/>
  <c r="P433"/>
  <c r="P733"/>
  <c r="P237"/>
  <c r="P448"/>
  <c r="P360"/>
  <c r="P72"/>
  <c r="P633"/>
  <c r="P76"/>
  <c r="P664"/>
  <c r="P55"/>
  <c r="P621"/>
  <c r="P519"/>
  <c r="P359"/>
  <c r="P500"/>
  <c r="P574"/>
  <c r="P153"/>
  <c r="P75"/>
  <c r="P364"/>
  <c r="P690"/>
  <c r="P435"/>
  <c r="P124"/>
  <c r="P464"/>
  <c r="P530"/>
  <c r="P312"/>
  <c r="P16"/>
  <c r="P731"/>
  <c r="P419"/>
  <c r="P170"/>
  <c r="P253"/>
  <c r="P131"/>
  <c r="P324"/>
  <c r="P374"/>
  <c r="P740"/>
  <c r="P63"/>
  <c r="P272"/>
  <c r="P78"/>
  <c r="P362"/>
  <c r="P335"/>
  <c r="L596"/>
  <c r="P95"/>
  <c r="P457"/>
  <c r="P627"/>
  <c r="P466"/>
  <c r="P479"/>
  <c r="P164"/>
  <c r="F632"/>
  <c r="P403"/>
  <c r="P532"/>
  <c r="P624"/>
  <c r="P330"/>
  <c r="P22"/>
  <c r="P329"/>
  <c r="P402"/>
  <c r="P328"/>
  <c r="P693"/>
  <c r="P209"/>
  <c r="F560"/>
  <c r="L704"/>
  <c r="P246"/>
  <c r="N596"/>
  <c r="P92"/>
  <c r="P87"/>
  <c r="P685"/>
  <c r="P577"/>
  <c r="P404"/>
  <c r="P471"/>
  <c r="P102"/>
  <c r="P217"/>
  <c r="P596"/>
  <c r="P585"/>
  <c r="P258"/>
  <c r="P678"/>
  <c r="P736"/>
  <c r="P106"/>
  <c r="P654"/>
  <c r="P553"/>
  <c r="P298"/>
  <c r="P737"/>
  <c r="P405"/>
  <c r="P514"/>
  <c r="P504"/>
  <c r="P688"/>
  <c r="P263"/>
  <c r="P607"/>
  <c r="P724"/>
  <c r="P276"/>
  <c r="P669"/>
  <c r="P609"/>
  <c r="P123"/>
  <c r="J740"/>
  <c r="P113"/>
  <c r="P723"/>
  <c r="P146"/>
  <c r="P71"/>
  <c r="P588"/>
  <c r="P728"/>
  <c r="P172"/>
  <c r="L560"/>
  <c r="P227"/>
  <c r="P538"/>
  <c r="L632"/>
  <c r="P332"/>
  <c r="P309"/>
  <c r="P365"/>
  <c r="P442"/>
  <c r="P699"/>
  <c r="P687"/>
  <c r="P544"/>
  <c r="P144"/>
  <c r="P622"/>
  <c r="P719"/>
  <c r="P397"/>
  <c r="P254"/>
  <c r="P300"/>
  <c r="P275"/>
  <c r="P386"/>
  <c r="P18"/>
  <c r="P56"/>
  <c r="P493"/>
  <c r="J596"/>
  <c r="P211"/>
  <c r="P409"/>
  <c r="P550"/>
  <c r="P542"/>
  <c r="P86"/>
  <c r="P438"/>
  <c r="P241"/>
  <c r="P656"/>
  <c r="P576"/>
  <c r="P641"/>
  <c r="P642"/>
  <c r="P320"/>
  <c r="P619"/>
  <c r="P13"/>
  <c r="P510"/>
  <c r="P68"/>
  <c r="P395"/>
  <c r="P623"/>
  <c r="P523"/>
  <c r="P486"/>
  <c r="P689"/>
  <c r="P651"/>
  <c r="P384"/>
  <c r="P573"/>
  <c r="P129"/>
  <c r="P58"/>
  <c r="P459"/>
  <c r="P702"/>
  <c r="P311"/>
  <c r="P549"/>
  <c r="P497"/>
  <c r="G668"/>
  <c r="P472"/>
  <c r="P445"/>
  <c r="K668"/>
  <c r="P166"/>
  <c r="P462"/>
  <c r="P559"/>
  <c r="P325"/>
  <c r="P516"/>
  <c r="P587"/>
  <c r="P557"/>
  <c r="H740"/>
  <c r="P273"/>
  <c r="P716"/>
  <c r="P169"/>
  <c r="P551"/>
  <c r="P625"/>
  <c r="I596"/>
  <c r="P97"/>
  <c r="P368"/>
  <c r="P200"/>
  <c r="P326"/>
  <c r="P256"/>
  <c r="P697"/>
  <c r="P718"/>
  <c r="P655"/>
  <c r="P293"/>
  <c r="P252"/>
  <c r="P52"/>
  <c r="P79"/>
  <c r="P338"/>
  <c r="P667"/>
  <c r="F596"/>
  <c r="P575"/>
  <c r="P644"/>
  <c r="K704"/>
  <c r="P218"/>
  <c r="P88"/>
  <c r="F740"/>
  <c r="P715"/>
  <c r="P698"/>
  <c r="P336"/>
  <c r="P589"/>
  <c r="H704"/>
  <c r="P162"/>
  <c r="P255"/>
  <c r="P357"/>
  <c r="P290"/>
  <c r="P89"/>
  <c r="P539"/>
  <c r="I668"/>
  <c r="N704"/>
  <c r="P382"/>
  <c r="P178"/>
  <c r="P286"/>
  <c r="L23"/>
  <c r="P725"/>
  <c r="P732"/>
  <c r="P509"/>
  <c r="I632"/>
  <c r="P507"/>
  <c r="P400"/>
  <c r="P541"/>
  <c r="P98"/>
  <c r="P184"/>
  <c r="G632"/>
  <c r="P278"/>
  <c r="P652"/>
  <c r="P608"/>
  <c r="P353"/>
  <c r="H560"/>
  <c r="E560"/>
  <c r="P610"/>
  <c r="P495"/>
  <c r="P296"/>
  <c r="P346"/>
  <c r="P703"/>
  <c r="P142"/>
  <c r="P437"/>
  <c r="P151"/>
  <c r="P475"/>
  <c r="P643"/>
  <c r="P128"/>
  <c r="P694"/>
  <c r="E632"/>
  <c r="P140"/>
  <c r="P372"/>
  <c r="P93"/>
  <c r="P143"/>
  <c r="P223"/>
  <c r="P735"/>
  <c r="P239"/>
  <c r="P108"/>
  <c r="P96"/>
  <c r="P430"/>
  <c r="P729"/>
  <c r="P249"/>
  <c r="P199"/>
  <c r="K740"/>
  <c r="P186"/>
  <c r="P661"/>
  <c r="P189"/>
  <c r="P406"/>
  <c r="P465"/>
  <c r="P480"/>
  <c r="P65"/>
  <c r="P468"/>
  <c r="P441"/>
  <c r="P467"/>
  <c r="P522"/>
  <c r="P174"/>
  <c r="G560"/>
  <c r="P375"/>
  <c r="P204"/>
  <c r="P54"/>
  <c r="E704"/>
  <c r="P584"/>
  <c r="P456"/>
  <c r="O23"/>
  <c r="P659"/>
  <c r="H23"/>
  <c r="P648"/>
  <c r="P334"/>
  <c r="P287"/>
  <c r="P484"/>
  <c r="P572"/>
  <c r="P496"/>
  <c r="P110"/>
  <c r="P383"/>
  <c r="P586"/>
  <c r="P474"/>
  <c r="P352"/>
  <c r="P396"/>
  <c r="H632"/>
  <c r="P481"/>
  <c r="P355"/>
  <c r="P181"/>
  <c r="P281"/>
  <c r="P139"/>
  <c r="P261"/>
  <c r="P739"/>
  <c r="P593"/>
  <c r="P333"/>
  <c r="P210"/>
  <c r="K23"/>
  <c r="P463"/>
  <c r="P180"/>
  <c r="P236"/>
  <c r="P741"/>
  <c r="P197"/>
  <c r="P238"/>
  <c r="P224"/>
  <c r="P348"/>
  <c r="M560"/>
  <c r="P591"/>
  <c r="P331"/>
  <c r="P399"/>
  <c r="P615"/>
  <c r="P165"/>
  <c r="P515"/>
  <c r="P657"/>
  <c r="P439"/>
  <c r="P280"/>
  <c r="P262"/>
  <c r="P436"/>
  <c r="P69"/>
  <c r="J23"/>
  <c r="P734"/>
  <c r="P665"/>
  <c r="K632"/>
  <c r="P115"/>
  <c r="P483"/>
  <c r="P590"/>
  <c r="P213"/>
  <c r="P720"/>
  <c r="M668"/>
  <c r="P546"/>
  <c r="P201"/>
  <c r="P543"/>
  <c r="P202"/>
  <c r="P94"/>
  <c r="P17"/>
  <c r="P686"/>
  <c r="P127"/>
  <c r="P695"/>
  <c r="P21"/>
  <c r="P327"/>
  <c r="P606"/>
  <c r="P234"/>
  <c r="P248"/>
  <c r="P206"/>
  <c r="P646"/>
  <c r="P279"/>
  <c r="P145"/>
  <c r="P560"/>
  <c r="P264"/>
  <c r="P517"/>
  <c r="P458"/>
  <c r="P179"/>
  <c r="P111"/>
  <c r="P133"/>
  <c r="P64"/>
  <c r="P691"/>
  <c r="P629"/>
  <c r="P70"/>
  <c r="P554"/>
  <c r="P440"/>
  <c r="M704"/>
  <c r="P612"/>
  <c r="P424"/>
  <c r="P632"/>
  <c r="P314"/>
  <c r="P294"/>
  <c r="G704"/>
  <c r="I704"/>
  <c r="P537"/>
  <c r="P292"/>
  <c r="P198"/>
  <c r="P558"/>
  <c r="P726"/>
  <c r="P620"/>
  <c r="P614"/>
  <c r="P19"/>
  <c r="P295"/>
  <c r="P422"/>
  <c r="P423"/>
  <c r="P444"/>
  <c r="P175"/>
  <c r="P431"/>
  <c r="P499"/>
  <c r="P476"/>
  <c r="P176"/>
  <c r="P730"/>
  <c r="P125"/>
  <c r="P470"/>
  <c r="P443"/>
  <c r="I560"/>
  <c r="P412"/>
  <c r="P214"/>
  <c r="P221"/>
  <c r="P337"/>
  <c r="M632"/>
  <c r="P681"/>
  <c r="P427"/>
  <c r="P53"/>
  <c r="P408"/>
  <c r="P285"/>
  <c r="P738"/>
  <c r="P460"/>
  <c r="P313"/>
  <c r="P579"/>
  <c r="P662"/>
  <c r="P567"/>
  <c r="P183"/>
  <c r="P581"/>
  <c r="P225"/>
  <c r="P134"/>
  <c r="P647"/>
  <c r="P461"/>
  <c r="P568"/>
  <c r="P595"/>
  <c r="P77"/>
  <c r="P580"/>
  <c r="P277"/>
  <c r="K596"/>
  <c r="P104"/>
  <c r="P592"/>
  <c r="P660"/>
  <c r="P188"/>
  <c r="P505"/>
  <c r="P321"/>
  <c r="P247"/>
  <c r="P392"/>
  <c r="L668"/>
  <c r="P59"/>
  <c r="P242"/>
  <c r="P138"/>
  <c r="P569"/>
  <c r="P190"/>
  <c r="P502"/>
  <c r="N668"/>
  <c r="P60"/>
  <c r="E740"/>
  <c r="P494"/>
  <c r="P282"/>
  <c r="P109"/>
  <c r="P50"/>
  <c r="P112"/>
  <c r="P626"/>
  <c r="P349"/>
  <c r="P57"/>
  <c r="P578"/>
  <c r="P173"/>
  <c r="P617"/>
  <c r="P367"/>
  <c r="P105"/>
  <c r="P721"/>
  <c r="P160"/>
  <c r="P163"/>
  <c r="P259"/>
  <c r="P555"/>
  <c r="P521"/>
  <c r="P243"/>
  <c r="P74"/>
  <c r="P548"/>
  <c r="P351"/>
  <c r="P318"/>
  <c r="J668"/>
  <c r="P150"/>
  <c r="P103"/>
  <c r="P215"/>
  <c r="P684"/>
  <c r="P220"/>
  <c r="P141"/>
  <c r="P700"/>
  <c r="P680"/>
  <c r="P533"/>
  <c r="P99"/>
  <c r="P308"/>
  <c r="P449"/>
  <c r="P503"/>
  <c r="P147"/>
  <c r="P385"/>
  <c r="P322"/>
  <c r="P240"/>
  <c r="P14"/>
  <c r="P649"/>
  <c r="P717"/>
  <c r="P257"/>
  <c r="P319"/>
  <c r="P73"/>
  <c r="P391"/>
  <c r="P613"/>
  <c r="M23"/>
  <c r="P425"/>
  <c r="G23"/>
  <c r="P512"/>
  <c r="P411"/>
  <c r="P540"/>
  <c r="P283"/>
  <c r="P107"/>
  <c r="P251"/>
  <c r="P513"/>
  <c r="P137"/>
  <c r="P556"/>
  <c r="P235"/>
  <c r="P289"/>
  <c r="P545"/>
  <c r="P645"/>
  <c r="P226"/>
  <c r="P260"/>
  <c r="P316"/>
  <c r="P520"/>
  <c r="P291"/>
  <c r="P317"/>
  <c r="I740"/>
  <c r="P663"/>
  <c r="P630"/>
  <c r="P552"/>
  <c r="J632"/>
  <c r="N560"/>
  <c r="P597"/>
  <c r="P205"/>
  <c r="P358"/>
  <c r="P616"/>
  <c r="P628"/>
  <c r="G740"/>
  <c r="P679"/>
  <c r="P91"/>
  <c r="P570"/>
  <c r="P130"/>
  <c r="P420"/>
  <c r="P51"/>
  <c r="P389"/>
  <c r="P683"/>
  <c r="P398"/>
  <c r="P534"/>
  <c r="P434"/>
  <c r="P20"/>
  <c r="P185"/>
  <c r="P149"/>
  <c r="P390"/>
  <c r="N23"/>
  <c r="P432"/>
  <c r="P62"/>
  <c r="P66"/>
  <c r="P498"/>
  <c r="P299"/>
  <c r="P148"/>
  <c r="P618"/>
  <c r="P114"/>
  <c r="P363"/>
  <c r="P369"/>
  <c r="P323"/>
  <c r="F704"/>
  <c r="P182"/>
  <c r="P631"/>
  <c r="J704"/>
  <c r="P245"/>
  <c r="P370"/>
  <c r="P611"/>
  <c r="P167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523"/>
  <c r="J597"/>
  <c r="Q516"/>
  <c r="Q225"/>
  <c r="Q292"/>
  <c r="Q606"/>
  <c r="Q287"/>
  <c r="Q470"/>
  <c r="Q618"/>
  <c r="Q63"/>
  <c r="Q571"/>
  <c r="Q179"/>
  <c r="Q439"/>
  <c r="Q281"/>
  <c r="Q540"/>
  <c r="Q721"/>
  <c r="Q612"/>
  <c r="Q212"/>
  <c r="M633"/>
  <c r="Q280"/>
  <c r="Q369"/>
  <c r="Q441"/>
  <c r="Q361"/>
  <c r="Q519"/>
  <c r="Q321"/>
  <c r="Q290"/>
  <c r="Q391"/>
  <c r="Q24"/>
  <c r="Q622"/>
  <c r="Q382"/>
  <c r="Q567"/>
  <c r="Q214"/>
  <c r="Q506"/>
  <c r="K24"/>
  <c r="Q348"/>
  <c r="Q205"/>
  <c r="Q203"/>
  <c r="K633"/>
  <c r="Q690"/>
  <c r="Q473"/>
  <c r="Q522"/>
  <c r="Q447"/>
  <c r="Q116"/>
  <c r="Q106"/>
  <c r="Q111"/>
  <c r="Q580"/>
  <c r="Q282"/>
  <c r="Q177"/>
  <c r="Q678"/>
  <c r="Q733"/>
  <c r="Q199"/>
  <c r="O705"/>
  <c r="Q463"/>
  <c r="Q73"/>
  <c r="Q427"/>
  <c r="Q501"/>
  <c r="Q215"/>
  <c r="Q732"/>
  <c r="Q123"/>
  <c r="Q642"/>
  <c r="Q74"/>
  <c r="Q87"/>
  <c r="Q334"/>
  <c r="Q57"/>
  <c r="Q170"/>
  <c r="Q244"/>
  <c r="Q320"/>
  <c r="Q559"/>
  <c r="G633"/>
  <c r="Q273"/>
  <c r="L705"/>
  <c r="Q424"/>
  <c r="Q595"/>
  <c r="Q659"/>
  <c r="Q152"/>
  <c r="Q208"/>
  <c r="Q297"/>
  <c r="F669"/>
  <c r="Q277"/>
  <c r="Q440"/>
  <c r="Q557"/>
  <c r="Q298"/>
  <c r="Q549"/>
  <c r="G597"/>
  <c r="Q412"/>
  <c r="Q50"/>
  <c r="Q697"/>
  <c r="Q390"/>
  <c r="Q249"/>
  <c r="Q610"/>
  <c r="Q430"/>
  <c r="K705"/>
  <c r="Q255"/>
  <c r="Q354"/>
  <c r="Q299"/>
  <c r="Q647"/>
  <c r="Q142"/>
  <c r="G741"/>
  <c r="Q235"/>
  <c r="Q259"/>
  <c r="Q257"/>
  <c r="Q512"/>
  <c r="Q386"/>
  <c r="Q124"/>
  <c r="Q646"/>
  <c r="Q680"/>
  <c r="Q660"/>
  <c r="Q312"/>
  <c r="Q327"/>
  <c r="Q623"/>
  <c r="Q131"/>
  <c r="Q294"/>
  <c r="Q624"/>
  <c r="Q222"/>
  <c r="Q570"/>
  <c r="Q478"/>
  <c r="Q133"/>
  <c r="Q684"/>
  <c r="Q316"/>
  <c r="Q141"/>
  <c r="Q387"/>
  <c r="Q651"/>
  <c r="Q591"/>
  <c r="Q384"/>
  <c r="Q301"/>
  <c r="E597"/>
  <c r="Q421"/>
  <c r="Q279"/>
  <c r="I633"/>
  <c r="Q705"/>
  <c r="Q289"/>
  <c r="G24"/>
  <c r="Q617"/>
  <c r="Q98"/>
  <c r="Q534"/>
  <c r="Q592"/>
  <c r="Q72"/>
  <c r="Q702"/>
  <c r="Q385"/>
  <c r="Q260"/>
  <c r="Q553"/>
  <c r="Q734"/>
  <c r="Q109"/>
  <c r="Q509"/>
  <c r="Q446"/>
  <c r="Q614"/>
  <c r="Q182"/>
  <c r="Q283"/>
  <c r="Q185"/>
  <c r="Q569"/>
  <c r="Q731"/>
  <c r="Q556"/>
  <c r="Q178"/>
  <c r="Q555"/>
  <c r="Q241"/>
  <c r="Q736"/>
  <c r="Q426"/>
  <c r="Q329"/>
  <c r="Q184"/>
  <c r="Q393"/>
  <c r="Q209"/>
  <c r="H669"/>
  <c r="Q663"/>
  <c r="O669"/>
  <c r="Q207"/>
  <c r="Q483"/>
  <c r="Q735"/>
  <c r="Q425"/>
  <c r="Q691"/>
  <c r="Q620"/>
  <c r="Q692"/>
  <c r="Q278"/>
  <c r="J24"/>
  <c r="Q662"/>
  <c r="N24"/>
  <c r="Q632"/>
  <c r="Q616"/>
  <c r="Q597"/>
  <c r="Q76"/>
  <c r="Q542"/>
  <c r="Q137"/>
  <c r="Q160"/>
  <c r="Q65"/>
  <c r="Q374"/>
  <c r="Q204"/>
  <c r="Q584"/>
  <c r="Q310"/>
  <c r="N705"/>
  <c r="Q520"/>
  <c r="Q480"/>
  <c r="Q679"/>
  <c r="Q485"/>
  <c r="Q619"/>
  <c r="Q166"/>
  <c r="Q741"/>
  <c r="Q323"/>
  <c r="Q443"/>
  <c r="Q657"/>
  <c r="Q694"/>
  <c r="Q359"/>
  <c r="Q627"/>
  <c r="Q740"/>
  <c r="Q724"/>
  <c r="J669"/>
  <c r="Q720"/>
  <c r="Q352"/>
  <c r="Q681"/>
  <c r="Q19"/>
  <c r="Q500"/>
  <c r="Q286"/>
  <c r="Q146"/>
  <c r="Q99"/>
  <c r="L24"/>
  <c r="Q686"/>
  <c r="Q181"/>
  <c r="Q722"/>
  <c r="Q113"/>
  <c r="F597"/>
  <c r="Q338"/>
  <c r="Q54"/>
  <c r="Q537"/>
  <c r="Q400"/>
  <c r="Q739"/>
  <c r="M669"/>
  <c r="Q240"/>
  <c r="Q15"/>
  <c r="Q718"/>
  <c r="H633"/>
  <c r="Q115"/>
  <c r="Q548"/>
  <c r="Q311"/>
  <c r="G705"/>
  <c r="Q398"/>
  <c r="E741"/>
  <c r="Q476"/>
  <c r="E24"/>
  <c r="Q77"/>
  <c r="Q313"/>
  <c r="Q738"/>
  <c r="H24"/>
  <c r="Q13"/>
  <c r="M24"/>
  <c r="Q530"/>
  <c r="Q211"/>
  <c r="N741"/>
  <c r="Q357"/>
  <c r="Q432"/>
  <c r="F633"/>
  <c r="Q667"/>
  <c r="Q56"/>
  <c r="Q94"/>
  <c r="Q315"/>
  <c r="Q319"/>
  <c r="Q656"/>
  <c r="Q621"/>
  <c r="Q494"/>
  <c r="Q165"/>
  <c r="Q655"/>
  <c r="Q575"/>
  <c r="O597"/>
  <c r="Q375"/>
  <c r="Q217"/>
  <c r="Q363"/>
  <c r="Q351"/>
  <c r="Q360"/>
  <c r="F705"/>
  <c r="Q505"/>
  <c r="Q52"/>
  <c r="Q594"/>
  <c r="Q423"/>
  <c r="Q274"/>
  <c r="Q332"/>
  <c r="Q715"/>
  <c r="Q300"/>
  <c r="Q58"/>
  <c r="Q272"/>
  <c r="Q197"/>
  <c r="Q531"/>
  <c r="Q471"/>
  <c r="Q475"/>
  <c r="Q703"/>
  <c r="Q643"/>
  <c r="Q726"/>
  <c r="Q223"/>
  <c r="Q175"/>
  <c r="Q144"/>
  <c r="Q135"/>
  <c r="Q253"/>
  <c r="Q504"/>
  <c r="Q49"/>
  <c r="Q97"/>
  <c r="Q198"/>
  <c r="Q114"/>
  <c r="Q112"/>
  <c r="O633"/>
  <c r="Q496"/>
  <c r="Q140"/>
  <c r="Q502"/>
  <c r="J705"/>
  <c r="Q171"/>
  <c r="K597"/>
  <c r="Q634"/>
  <c r="Q293"/>
  <c r="Q296"/>
  <c r="Q481"/>
  <c r="F741"/>
  <c r="Q479"/>
  <c r="Q162"/>
  <c r="Q365"/>
  <c r="Q328"/>
  <c r="E669"/>
  <c r="E705"/>
  <c r="Q403"/>
  <c r="Q406"/>
  <c r="J741"/>
  <c r="Q101"/>
  <c r="Q716"/>
  <c r="Q408"/>
  <c r="Q67"/>
  <c r="Q108"/>
  <c r="Q355"/>
  <c r="N633"/>
  <c r="Q396"/>
  <c r="Q474"/>
  <c r="Q317"/>
  <c r="Q220"/>
  <c r="Q539"/>
  <c r="Q641"/>
  <c r="Q682"/>
  <c r="Q62"/>
  <c r="Q275"/>
  <c r="Q554"/>
  <c r="Q14"/>
  <c r="Q510"/>
  <c r="Q727"/>
  <c r="Q572"/>
  <c r="Q431"/>
  <c r="Q645"/>
  <c r="Q448"/>
  <c r="Q405"/>
  <c r="Q433"/>
  <c r="Q462"/>
  <c r="N597"/>
  <c r="Q626"/>
  <c r="Q649"/>
  <c r="Q262"/>
  <c r="Q631"/>
  <c r="Q436"/>
  <c r="Q349"/>
  <c r="Q186"/>
  <c r="Q538"/>
  <c r="Q243"/>
  <c r="Q284"/>
  <c r="Q358"/>
  <c r="Q652"/>
  <c r="Q604"/>
  <c r="Q469"/>
  <c r="Q653"/>
  <c r="Q574"/>
  <c r="Q161"/>
  <c r="Q333"/>
  <c r="Q218"/>
  <c r="Q650"/>
  <c r="Q467"/>
  <c r="Q22"/>
  <c r="Q581"/>
  <c r="Q411"/>
  <c r="Q168"/>
  <c r="Q518"/>
  <c r="Q568"/>
  <c r="Q219"/>
  <c r="Q665"/>
  <c r="Q251"/>
  <c r="Q64"/>
  <c r="I741"/>
  <c r="Q445"/>
  <c r="Q437"/>
  <c r="Q347"/>
  <c r="J633"/>
  <c r="Q482"/>
  <c r="Q69"/>
  <c r="Q507"/>
  <c r="Q309"/>
  <c r="Q190"/>
  <c r="K669"/>
  <c r="Q394"/>
  <c r="Q346"/>
  <c r="Q89"/>
  <c r="Q725"/>
  <c r="Q291"/>
  <c r="Q658"/>
  <c r="Q683"/>
  <c r="Q100"/>
  <c r="Q550"/>
  <c r="Q372"/>
  <c r="Q107"/>
  <c r="Q730"/>
  <c r="I597"/>
  <c r="Q664"/>
  <c r="Q350"/>
  <c r="Q151"/>
  <c r="Q407"/>
  <c r="Q585"/>
  <c r="Q696"/>
  <c r="Q495"/>
  <c r="Q12"/>
  <c r="Q458"/>
  <c r="Q136"/>
  <c r="Q187"/>
  <c r="I669"/>
  <c r="Q237"/>
  <c r="H597"/>
  <c r="Q134"/>
  <c r="Q456"/>
  <c r="Q695"/>
  <c r="Q174"/>
  <c r="Q258"/>
  <c r="Q173"/>
  <c r="Q126"/>
  <c r="Q86"/>
  <c r="Q546"/>
  <c r="Q511"/>
  <c r="Q515"/>
  <c r="Q593"/>
  <c r="Q503"/>
  <c r="L597"/>
  <c r="Q654"/>
  <c r="Q590"/>
  <c r="L741"/>
  <c r="Q668"/>
  <c r="I705"/>
  <c r="Q442"/>
  <c r="H705"/>
  <c r="Q514"/>
  <c r="Q429"/>
  <c r="Q737"/>
  <c r="Q103"/>
  <c r="I24"/>
  <c r="Q457"/>
  <c r="Q153"/>
  <c r="Q227"/>
  <c r="Q521"/>
  <c r="Q362"/>
  <c r="Q53"/>
  <c r="Q670"/>
  <c r="Q325"/>
  <c r="Q687"/>
  <c r="Q102"/>
  <c r="Q127"/>
  <c r="Q586"/>
  <c r="Q402"/>
  <c r="M705"/>
  <c r="Q188"/>
  <c r="Q596"/>
  <c r="Q587"/>
  <c r="Q164"/>
  <c r="Q383"/>
  <c r="Q666"/>
  <c r="Q464"/>
  <c r="Q661"/>
  <c r="Q461"/>
  <c r="Q104"/>
  <c r="Q17"/>
  <c r="Q517"/>
  <c r="Q578"/>
  <c r="Q607"/>
  <c r="Q605"/>
  <c r="Q704"/>
  <c r="Q552"/>
  <c r="Q92"/>
  <c r="Q508"/>
  <c r="Q633"/>
  <c r="Q61"/>
  <c r="Q138"/>
  <c r="Q644"/>
  <c r="Q700"/>
  <c r="Q254"/>
  <c r="Q226"/>
  <c r="Q404"/>
  <c r="Q551"/>
  <c r="Q79"/>
  <c r="Q449"/>
  <c r="Q331"/>
  <c r="Q532"/>
  <c r="Q95"/>
  <c r="Q238"/>
  <c r="Q169"/>
  <c r="Q247"/>
  <c r="Q51"/>
  <c r="Q699"/>
  <c r="Q477"/>
  <c r="Q149"/>
  <c r="Q23"/>
  <c r="Q669"/>
  <c r="Q688"/>
  <c r="Q392"/>
  <c r="Q130"/>
  <c r="Q224"/>
  <c r="Q90"/>
  <c r="Q335"/>
  <c r="Q242"/>
  <c r="Q246"/>
  <c r="Q213"/>
  <c r="Q263"/>
  <c r="Q105"/>
  <c r="L633"/>
  <c r="Q60"/>
  <c r="Q337"/>
  <c r="Q719"/>
  <c r="Q93"/>
  <c r="Q91"/>
  <c r="Q588"/>
  <c r="Q468"/>
  <c r="Q324"/>
  <c r="Q582"/>
  <c r="Q201"/>
  <c r="Q183"/>
  <c r="Q368"/>
  <c r="H741"/>
  <c r="Q125"/>
  <c r="Q71"/>
  <c r="Q322"/>
  <c r="Q560"/>
  <c r="K741"/>
  <c r="Q577"/>
  <c r="Q434"/>
  <c r="Q419"/>
  <c r="Q75"/>
  <c r="Q729"/>
  <c r="Q420"/>
  <c r="Q88"/>
  <c r="Q345"/>
  <c r="N669"/>
  <c r="Q318"/>
  <c r="Q648"/>
  <c r="Q366"/>
  <c r="Q180"/>
  <c r="Q21"/>
  <c r="Q544"/>
  <c r="Q271"/>
  <c r="Q497"/>
  <c r="Q68"/>
  <c r="Q110"/>
  <c r="Q484"/>
  <c r="Q409"/>
  <c r="Q533"/>
  <c r="Q389"/>
  <c r="Q689"/>
  <c r="Q256"/>
  <c r="Q70"/>
  <c r="Q128"/>
  <c r="F24"/>
  <c r="Q472"/>
  <c r="Q18"/>
  <c r="Q139"/>
  <c r="Q143"/>
  <c r="Q370"/>
  <c r="Q356"/>
  <c r="Q693"/>
  <c r="Q728"/>
  <c r="Q399"/>
  <c r="Q248"/>
  <c r="Q148"/>
  <c r="Q486"/>
  <c r="Q264"/>
  <c r="Q163"/>
  <c r="Q147"/>
  <c r="Q388"/>
  <c r="Q395"/>
  <c r="P24"/>
  <c r="Q576"/>
  <c r="Q460"/>
  <c r="Q206"/>
  <c r="Q583"/>
  <c r="Q459"/>
  <c r="Q422"/>
  <c r="Q276"/>
  <c r="Q367"/>
  <c r="Q609"/>
  <c r="Q55"/>
  <c r="Q608"/>
  <c r="Q234"/>
  <c r="Q717"/>
  <c r="Q541"/>
  <c r="Q78"/>
  <c r="Q132"/>
  <c r="Q59"/>
  <c r="Q245"/>
  <c r="E633"/>
  <c r="Q493"/>
  <c r="Q330"/>
  <c r="Q625"/>
  <c r="Q545"/>
  <c r="Q410"/>
  <c r="Q630"/>
  <c r="Q373"/>
  <c r="Q573"/>
  <c r="Q589"/>
  <c r="Q536"/>
  <c r="Q210"/>
  <c r="Q364"/>
  <c r="Q326"/>
  <c r="Q150"/>
  <c r="G669"/>
  <c r="Q629"/>
  <c r="Q513"/>
  <c r="Q547"/>
  <c r="Q189"/>
  <c r="Q221"/>
  <c r="Q466"/>
  <c r="Q723"/>
  <c r="Q371"/>
  <c r="Q397"/>
  <c r="Q435"/>
  <c r="Q172"/>
  <c r="Q353"/>
  <c r="Q615"/>
  <c r="Q558"/>
  <c r="Q16"/>
  <c r="Q167"/>
  <c r="Q216"/>
  <c r="M741"/>
  <c r="Q543"/>
  <c r="Q129"/>
  <c r="Q401"/>
  <c r="Q176"/>
  <c r="Q742"/>
  <c r="Q236"/>
  <c r="Q613"/>
  <c r="Q20"/>
  <c r="Q438"/>
  <c r="Q706"/>
  <c r="Q535"/>
  <c r="Q444"/>
  <c r="Q252"/>
  <c r="Q314"/>
  <c r="Q701"/>
  <c r="Q295"/>
  <c r="Q499"/>
  <c r="O24"/>
  <c r="Q288"/>
  <c r="O741"/>
  <c r="Q698"/>
  <c r="Q96"/>
  <c r="Q465"/>
  <c r="Q66"/>
  <c r="Q202"/>
  <c r="Q261"/>
  <c r="Q428"/>
  <c r="M597"/>
  <c r="L669"/>
  <c r="Q285"/>
  <c r="Q239"/>
  <c r="Q498"/>
  <c r="Q628"/>
  <c r="Q336"/>
  <c r="Q685"/>
  <c r="Q308"/>
  <c r="Q145"/>
  <c r="Q200"/>
  <c r="Q611"/>
  <c r="Q250"/>
  <c r="Q579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375"/>
  <c r="R338"/>
  <c r="R573"/>
  <c r="R295"/>
  <c r="R241"/>
  <c r="R669"/>
  <c r="I742"/>
  <c r="R65"/>
  <c r="R150"/>
  <c r="R585"/>
  <c r="R465"/>
  <c r="R323"/>
  <c r="R211"/>
  <c r="R481"/>
  <c r="R95"/>
  <c r="R317"/>
  <c r="R254"/>
  <c r="R107"/>
  <c r="R616"/>
  <c r="P25"/>
  <c r="R164"/>
  <c r="R587"/>
  <c r="R383"/>
  <c r="R658"/>
  <c r="R333"/>
  <c r="R94"/>
  <c r="R330"/>
  <c r="R354"/>
  <c r="R648"/>
  <c r="R697"/>
  <c r="R620"/>
  <c r="R447"/>
  <c r="R424"/>
  <c r="R504"/>
  <c r="R176"/>
  <c r="R435"/>
  <c r="R261"/>
  <c r="R653"/>
  <c r="N706"/>
  <c r="R662"/>
  <c r="R553"/>
  <c r="R412"/>
  <c r="R597"/>
  <c r="R59"/>
  <c r="R548"/>
  <c r="R485"/>
  <c r="R551"/>
  <c r="R579"/>
  <c r="R631"/>
  <c r="R482"/>
  <c r="R503"/>
  <c r="R700"/>
  <c r="R68"/>
  <c r="R367"/>
  <c r="R556"/>
  <c r="R427"/>
  <c r="R590"/>
  <c r="R215"/>
  <c r="R87"/>
  <c r="R715"/>
  <c r="R642"/>
  <c r="R78"/>
  <c r="R458"/>
  <c r="R726"/>
  <c r="R473"/>
  <c r="R532"/>
  <c r="R507"/>
  <c r="R410"/>
  <c r="R582"/>
  <c r="R437"/>
  <c r="R312"/>
  <c r="R280"/>
  <c r="R591"/>
  <c r="R63"/>
  <c r="R480"/>
  <c r="R689"/>
  <c r="R457"/>
  <c r="R652"/>
  <c r="R687"/>
  <c r="R398"/>
  <c r="R252"/>
  <c r="R610"/>
  <c r="J25"/>
  <c r="R560"/>
  <c r="R449"/>
  <c r="R101"/>
  <c r="L670"/>
  <c r="J742"/>
  <c r="R510"/>
  <c r="M25"/>
  <c r="R484"/>
  <c r="R89"/>
  <c r="R294"/>
  <c r="R67"/>
  <c r="R178"/>
  <c r="R737"/>
  <c r="F670"/>
  <c r="R189"/>
  <c r="R476"/>
  <c r="R681"/>
  <c r="R445"/>
  <c r="R627"/>
  <c r="R614"/>
  <c r="R234"/>
  <c r="R298"/>
  <c r="R394"/>
  <c r="R542"/>
  <c r="R73"/>
  <c r="R630"/>
  <c r="R440"/>
  <c r="R727"/>
  <c r="R396"/>
  <c r="R411"/>
  <c r="R385"/>
  <c r="R577"/>
  <c r="R13"/>
  <c r="R170"/>
  <c r="R285"/>
  <c r="E670"/>
  <c r="R321"/>
  <c r="R58"/>
  <c r="R656"/>
  <c r="R666"/>
  <c r="R99"/>
  <c r="R116"/>
  <c r="R153"/>
  <c r="R100"/>
  <c r="R108"/>
  <c r="R554"/>
  <c r="R483"/>
  <c r="R720"/>
  <c r="R142"/>
  <c r="R428"/>
  <c r="R495"/>
  <c r="R493"/>
  <c r="R258"/>
  <c r="N670"/>
  <c r="R242"/>
  <c r="R169"/>
  <c r="R143"/>
  <c r="R384"/>
  <c r="R407"/>
  <c r="R316"/>
  <c r="R612"/>
  <c r="R352"/>
  <c r="R539"/>
  <c r="R311"/>
  <c r="R283"/>
  <c r="R575"/>
  <c r="R580"/>
  <c r="R53"/>
  <c r="R668"/>
  <c r="R469"/>
  <c r="R479"/>
  <c r="R275"/>
  <c r="R140"/>
  <c r="R113"/>
  <c r="R16"/>
  <c r="R151"/>
  <c r="R348"/>
  <c r="R97"/>
  <c r="G742"/>
  <c r="R701"/>
  <c r="R717"/>
  <c r="R660"/>
  <c r="H634"/>
  <c r="R190"/>
  <c r="R271"/>
  <c r="R731"/>
  <c r="R740"/>
  <c r="R93"/>
  <c r="R545"/>
  <c r="R643"/>
  <c r="R386"/>
  <c r="R256"/>
  <c r="R361"/>
  <c r="R581"/>
  <c r="R661"/>
  <c r="R165"/>
  <c r="R350"/>
  <c r="R355"/>
  <c r="R606"/>
  <c r="R419"/>
  <c r="R692"/>
  <c r="R438"/>
  <c r="R346"/>
  <c r="R115"/>
  <c r="R401"/>
  <c r="R388"/>
  <c r="R683"/>
  <c r="R162"/>
  <c r="R152"/>
  <c r="R531"/>
  <c r="R622"/>
  <c r="R179"/>
  <c r="R459"/>
  <c r="R177"/>
  <c r="R572"/>
  <c r="R282"/>
  <c r="R250"/>
  <c r="R693"/>
  <c r="R738"/>
  <c r="R399"/>
  <c r="R273"/>
  <c r="R127"/>
  <c r="R286"/>
  <c r="R79"/>
  <c r="G634"/>
  <c r="R244"/>
  <c r="R615"/>
  <c r="R187"/>
  <c r="R718"/>
  <c r="R315"/>
  <c r="R626"/>
  <c r="R105"/>
  <c r="R66"/>
  <c r="R203"/>
  <c r="R462"/>
  <c r="R278"/>
  <c r="R520"/>
  <c r="R297"/>
  <c r="R373"/>
  <c r="R559"/>
  <c r="R139"/>
  <c r="R174"/>
  <c r="R641"/>
  <c r="R461"/>
  <c r="R70"/>
  <c r="R184"/>
  <c r="R320"/>
  <c r="R205"/>
  <c r="R389"/>
  <c r="K742"/>
  <c r="R583"/>
  <c r="R248"/>
  <c r="R537"/>
  <c r="R448"/>
  <c r="R679"/>
  <c r="R569"/>
  <c r="G25"/>
  <c r="R149"/>
  <c r="R319"/>
  <c r="E25"/>
  <c r="R533"/>
  <c r="R201"/>
  <c r="R218"/>
  <c r="R222"/>
  <c r="R655"/>
  <c r="E634"/>
  <c r="N634"/>
  <c r="H706"/>
  <c r="R337"/>
  <c r="R166"/>
  <c r="R535"/>
  <c r="R129"/>
  <c r="R707"/>
  <c r="R209"/>
  <c r="R137"/>
  <c r="R611"/>
  <c r="R14"/>
  <c r="R541"/>
  <c r="R76"/>
  <c r="R277"/>
  <c r="R74"/>
  <c r="R133"/>
  <c r="R552"/>
  <c r="R144"/>
  <c r="R607"/>
  <c r="O706"/>
  <c r="R238"/>
  <c r="P670"/>
  <c r="R391"/>
  <c r="R558"/>
  <c r="R439"/>
  <c r="R467"/>
  <c r="R183"/>
  <c r="R202"/>
  <c r="R223"/>
  <c r="R431"/>
  <c r="R393"/>
  <c r="R287"/>
  <c r="R468"/>
  <c r="R432"/>
  <c r="R478"/>
  <c r="O25"/>
  <c r="R56"/>
  <c r="R619"/>
  <c r="R281"/>
  <c r="R732"/>
  <c r="R301"/>
  <c r="K634"/>
  <c r="E742"/>
  <c r="R624"/>
  <c r="R670"/>
  <c r="R729"/>
  <c r="R494"/>
  <c r="R576"/>
  <c r="R91"/>
  <c r="R555"/>
  <c r="R557"/>
  <c r="R543"/>
  <c r="R255"/>
  <c r="R588"/>
  <c r="R474"/>
  <c r="R61"/>
  <c r="R613"/>
  <c r="R288"/>
  <c r="R23"/>
  <c r="R243"/>
  <c r="R730"/>
  <c r="R55"/>
  <c r="R706"/>
  <c r="R18"/>
  <c r="R725"/>
  <c r="R632"/>
  <c r="R549"/>
  <c r="R586"/>
  <c r="R160"/>
  <c r="R567"/>
  <c r="R604"/>
  <c r="R422"/>
  <c r="R540"/>
  <c r="R403"/>
  <c r="R429"/>
  <c r="R442"/>
  <c r="R665"/>
  <c r="Q25"/>
  <c r="R52"/>
  <c r="R322"/>
  <c r="R130"/>
  <c r="R345"/>
  <c r="I634"/>
  <c r="R227"/>
  <c r="R221"/>
  <c r="R167"/>
  <c r="R106"/>
  <c r="I670"/>
  <c r="R245"/>
  <c r="R506"/>
  <c r="R544"/>
  <c r="L25"/>
  <c r="R145"/>
  <c r="R743"/>
  <c r="R608"/>
  <c r="R224"/>
  <c r="R682"/>
  <c r="R181"/>
  <c r="R313"/>
  <c r="R592"/>
  <c r="R198"/>
  <c r="R263"/>
  <c r="R136"/>
  <c r="R464"/>
  <c r="R299"/>
  <c r="R650"/>
  <c r="R180"/>
  <c r="R274"/>
  <c r="R289"/>
  <c r="R387"/>
  <c r="R441"/>
  <c r="R522"/>
  <c r="R421"/>
  <c r="O670"/>
  <c r="R114"/>
  <c r="R400"/>
  <c r="R516"/>
  <c r="R71"/>
  <c r="R472"/>
  <c r="H742"/>
  <c r="R188"/>
  <c r="R721"/>
  <c r="R395"/>
  <c r="R124"/>
  <c r="P634"/>
  <c r="R240"/>
  <c r="R148"/>
  <c r="R702"/>
  <c r="R402"/>
  <c r="R291"/>
  <c r="R742"/>
  <c r="R50"/>
  <c r="R406"/>
  <c r="R434"/>
  <c r="R349"/>
  <c r="R259"/>
  <c r="R420"/>
  <c r="R217"/>
  <c r="R519"/>
  <c r="R249"/>
  <c r="R325"/>
  <c r="R296"/>
  <c r="R25"/>
  <c r="R146"/>
  <c r="M706"/>
  <c r="G706"/>
  <c r="R98"/>
  <c r="R409"/>
  <c r="R357"/>
  <c r="R444"/>
  <c r="R293"/>
  <c r="R374"/>
  <c r="R111"/>
  <c r="R684"/>
  <c r="R667"/>
  <c r="R246"/>
  <c r="R207"/>
  <c r="R659"/>
  <c r="R175"/>
  <c r="R436"/>
  <c r="R182"/>
  <c r="M742"/>
  <c r="R690"/>
  <c r="R328"/>
  <c r="R329"/>
  <c r="R671"/>
  <c r="M634"/>
  <c r="R741"/>
  <c r="R678"/>
  <c r="R102"/>
  <c r="R733"/>
  <c r="R197"/>
  <c r="R734"/>
  <c r="R664"/>
  <c r="R199"/>
  <c r="R392"/>
  <c r="F25"/>
  <c r="R546"/>
  <c r="R433"/>
  <c r="R369"/>
  <c r="R104"/>
  <c r="R186"/>
  <c r="R364"/>
  <c r="R716"/>
  <c r="R633"/>
  <c r="R24"/>
  <c r="R210"/>
  <c r="R372"/>
  <c r="R17"/>
  <c r="O742"/>
  <c r="R719"/>
  <c r="R331"/>
  <c r="R724"/>
  <c r="R500"/>
  <c r="L706"/>
  <c r="K670"/>
  <c r="R723"/>
  <c r="R657"/>
  <c r="R366"/>
  <c r="R351"/>
  <c r="R128"/>
  <c r="R216"/>
  <c r="R219"/>
  <c r="R141"/>
  <c r="R335"/>
  <c r="R332"/>
  <c r="R694"/>
  <c r="F634"/>
  <c r="R19"/>
  <c r="R69"/>
  <c r="R423"/>
  <c r="R477"/>
  <c r="R362"/>
  <c r="R570"/>
  <c r="R646"/>
  <c r="R163"/>
  <c r="R310"/>
  <c r="R308"/>
  <c r="R185"/>
  <c r="R404"/>
  <c r="R574"/>
  <c r="R72"/>
  <c r="R206"/>
  <c r="R460"/>
  <c r="K25"/>
  <c r="R334"/>
  <c r="R696"/>
  <c r="R109"/>
  <c r="R390"/>
  <c r="R257"/>
  <c r="R237"/>
  <c r="K706"/>
  <c r="R253"/>
  <c r="R347"/>
  <c r="R20"/>
  <c r="R722"/>
  <c r="R370"/>
  <c r="R649"/>
  <c r="R324"/>
  <c r="R135"/>
  <c r="R470"/>
  <c r="M670"/>
  <c r="R644"/>
  <c r="R703"/>
  <c r="R363"/>
  <c r="R514"/>
  <c r="R698"/>
  <c r="R625"/>
  <c r="R486"/>
  <c r="R336"/>
  <c r="R131"/>
  <c r="R62"/>
  <c r="R96"/>
  <c r="N742"/>
  <c r="H670"/>
  <c r="R508"/>
  <c r="H25"/>
  <c r="R594"/>
  <c r="R589"/>
  <c r="R220"/>
  <c r="R359"/>
  <c r="R739"/>
  <c r="R90"/>
  <c r="R691"/>
  <c r="R521"/>
  <c r="R353"/>
  <c r="R538"/>
  <c r="R12"/>
  <c r="R425"/>
  <c r="R49"/>
  <c r="R680"/>
  <c r="R496"/>
  <c r="R147"/>
  <c r="R509"/>
  <c r="R497"/>
  <c r="R430"/>
  <c r="R617"/>
  <c r="R647"/>
  <c r="R736"/>
  <c r="P706"/>
  <c r="R236"/>
  <c r="R511"/>
  <c r="R314"/>
  <c r="R426"/>
  <c r="R239"/>
  <c r="R110"/>
  <c r="R705"/>
  <c r="R595"/>
  <c r="R501"/>
  <c r="O634"/>
  <c r="R523"/>
  <c r="R57"/>
  <c r="R530"/>
  <c r="R262"/>
  <c r="R225"/>
  <c r="R318"/>
  <c r="R628"/>
  <c r="R621"/>
  <c r="R686"/>
  <c r="R704"/>
  <c r="R172"/>
  <c r="R54"/>
  <c r="R132"/>
  <c r="R200"/>
  <c r="R356"/>
  <c r="R443"/>
  <c r="R173"/>
  <c r="R371"/>
  <c r="R728"/>
  <c r="R534"/>
  <c r="R292"/>
  <c r="I25"/>
  <c r="R536"/>
  <c r="R112"/>
  <c r="R290"/>
  <c r="R326"/>
  <c r="R212"/>
  <c r="R699"/>
  <c r="R475"/>
  <c r="J706"/>
  <c r="R568"/>
  <c r="R629"/>
  <c r="R226"/>
  <c r="R327"/>
  <c r="R92"/>
  <c r="R88"/>
  <c r="R161"/>
  <c r="R463"/>
  <c r="R235"/>
  <c r="R547"/>
  <c r="R634"/>
  <c r="L634"/>
  <c r="R405"/>
  <c r="R688"/>
  <c r="F742"/>
  <c r="R512"/>
  <c r="R368"/>
  <c r="E706"/>
  <c r="R408"/>
  <c r="R518"/>
  <c r="R75"/>
  <c r="R571"/>
  <c r="R64"/>
  <c r="R247"/>
  <c r="R86"/>
  <c r="R596"/>
  <c r="L742"/>
  <c r="R466"/>
  <c r="R517"/>
  <c r="I706"/>
  <c r="R654"/>
  <c r="N25"/>
  <c r="R309"/>
  <c r="R505"/>
  <c r="R103"/>
  <c r="P742"/>
  <c r="R499"/>
  <c r="J670"/>
  <c r="R125"/>
  <c r="R214"/>
  <c r="G670"/>
  <c r="R685"/>
  <c r="R138"/>
  <c r="R456"/>
  <c r="R645"/>
  <c r="R695"/>
  <c r="R397"/>
  <c r="R550"/>
  <c r="R735"/>
  <c r="R60"/>
  <c r="R15"/>
  <c r="R51"/>
  <c r="R264"/>
  <c r="J634"/>
  <c r="R213"/>
  <c r="R204"/>
  <c r="R471"/>
  <c r="R360"/>
  <c r="R126"/>
  <c r="R651"/>
  <c r="R134"/>
  <c r="R513"/>
  <c r="R382"/>
  <c r="R260"/>
  <c r="R22"/>
  <c r="R593"/>
  <c r="F706"/>
  <c r="R502"/>
  <c r="R251"/>
  <c r="R300"/>
  <c r="R279"/>
  <c r="R123"/>
  <c r="R618"/>
  <c r="R365"/>
  <c r="R498"/>
  <c r="R276"/>
  <c r="R578"/>
  <c r="R584"/>
  <c r="R21"/>
  <c r="R605"/>
  <c r="R26"/>
  <c r="R168"/>
  <c r="R515"/>
  <c r="R609"/>
  <c r="R272"/>
  <c r="R171"/>
  <c r="R77"/>
  <c r="R208"/>
  <c r="R446"/>
  <c r="R663"/>
  <c r="R623"/>
  <c r="R358"/>
  <c r="R284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S449"/>
  <c r="S61"/>
  <c r="S252"/>
  <c r="S91"/>
  <c r="S314"/>
  <c r="S325"/>
  <c r="S701"/>
  <c r="O26"/>
  <c r="S311"/>
  <c r="S661"/>
  <c r="S668"/>
  <c r="S20"/>
  <c r="S608"/>
  <c r="I707"/>
  <c r="S59"/>
  <c r="S658"/>
  <c r="S139"/>
  <c r="S388"/>
  <c r="S476"/>
  <c r="S468"/>
  <c r="S112"/>
  <c r="S168"/>
  <c r="S25"/>
  <c r="S596"/>
  <c r="S204"/>
  <c r="S143"/>
  <c r="S351"/>
  <c r="S604"/>
  <c r="S465"/>
  <c r="S721"/>
  <c r="S224"/>
  <c r="S461"/>
  <c r="S719"/>
  <c r="S285"/>
  <c r="S509"/>
  <c r="S237"/>
  <c r="M743"/>
  <c r="S544"/>
  <c r="S183"/>
  <c r="S410"/>
  <c r="S79"/>
  <c r="S116"/>
  <c r="J743"/>
  <c r="S295"/>
  <c r="S404"/>
  <c r="S245"/>
  <c r="S483"/>
  <c r="S725"/>
  <c r="S705"/>
  <c r="S568"/>
  <c r="S57"/>
  <c r="S56"/>
  <c r="S131"/>
  <c r="S150"/>
  <c r="S679"/>
  <c r="S616"/>
  <c r="S574"/>
  <c r="S539"/>
  <c r="S610"/>
  <c r="S370"/>
  <c r="S135"/>
  <c r="S703"/>
  <c r="S505"/>
  <c r="S298"/>
  <c r="S211"/>
  <c r="S203"/>
  <c r="S589"/>
  <c r="S549"/>
  <c r="S507"/>
  <c r="P26"/>
  <c r="S737"/>
  <c r="S353"/>
  <c r="S64"/>
  <c r="S401"/>
  <c r="S123"/>
  <c r="S407"/>
  <c r="S591"/>
  <c r="S72"/>
  <c r="S15"/>
  <c r="S480"/>
  <c r="S655"/>
  <c r="K671"/>
  <c r="S412"/>
  <c r="Q26"/>
  <c r="S513"/>
  <c r="S558"/>
  <c r="S223"/>
  <c r="F707"/>
  <c r="S462"/>
  <c r="S581"/>
  <c r="S393"/>
  <c r="S683"/>
  <c r="S147"/>
  <c r="S494"/>
  <c r="S235"/>
  <c r="S434"/>
  <c r="S358"/>
  <c r="S366"/>
  <c r="S402"/>
  <c r="S579"/>
  <c r="S530"/>
  <c r="S396"/>
  <c r="S736"/>
  <c r="S12"/>
  <c r="S426"/>
  <c r="S90"/>
  <c r="S71"/>
  <c r="S214"/>
  <c r="S469"/>
  <c r="S497"/>
  <c r="S180"/>
  <c r="S605"/>
  <c r="S198"/>
  <c r="S512"/>
  <c r="S694"/>
  <c r="S171"/>
  <c r="S66"/>
  <c r="S443"/>
  <c r="S569"/>
  <c r="S23"/>
  <c r="S698"/>
  <c r="S697"/>
  <c r="F671"/>
  <c r="J671"/>
  <c r="S308"/>
  <c r="S26"/>
  <c r="S541"/>
  <c r="S557"/>
  <c r="S385"/>
  <c r="S320"/>
  <c r="S617"/>
  <c r="S297"/>
  <c r="S726"/>
  <c r="S125"/>
  <c r="S93"/>
  <c r="S647"/>
  <c r="S533"/>
  <c r="S493"/>
  <c r="S110"/>
  <c r="S577"/>
  <c r="S666"/>
  <c r="S346"/>
  <c r="S253"/>
  <c r="S448"/>
  <c r="S734"/>
  <c r="S659"/>
  <c r="S614"/>
  <c r="S664"/>
  <c r="S296"/>
  <c r="Q743"/>
  <c r="S212"/>
  <c r="S279"/>
  <c r="S102"/>
  <c r="S103"/>
  <c r="S536"/>
  <c r="P707"/>
  <c r="S271"/>
  <c r="S457"/>
  <c r="S234"/>
  <c r="S315"/>
  <c r="S108"/>
  <c r="S313"/>
  <c r="S498"/>
  <c r="L671"/>
  <c r="S630"/>
  <c r="S475"/>
  <c r="S422"/>
  <c r="S98"/>
  <c r="S446"/>
  <c r="S200"/>
  <c r="S684"/>
  <c r="S628"/>
  <c r="S692"/>
  <c r="S641"/>
  <c r="S149"/>
  <c r="S670"/>
  <c r="S176"/>
  <c r="S395"/>
  <c r="S282"/>
  <c r="J707"/>
  <c r="S317"/>
  <c r="S399"/>
  <c r="S578"/>
  <c r="S323"/>
  <c r="S199"/>
  <c r="G671"/>
  <c r="S250"/>
  <c r="S740"/>
  <c r="S372"/>
  <c r="S576"/>
  <c r="S174"/>
  <c r="S152"/>
  <c r="S727"/>
  <c r="L26"/>
  <c r="S248"/>
  <c r="Q707"/>
  <c r="S519"/>
  <c r="S633"/>
  <c r="S60"/>
  <c r="S238"/>
  <c r="S360"/>
  <c r="S357"/>
  <c r="S262"/>
  <c r="S354"/>
  <c r="M707"/>
  <c r="S486"/>
  <c r="S124"/>
  <c r="S424"/>
  <c r="S729"/>
  <c r="S586"/>
  <c r="G707"/>
  <c r="S73"/>
  <c r="S642"/>
  <c r="S244"/>
  <c r="S129"/>
  <c r="S550"/>
  <c r="S167"/>
  <c r="S580"/>
  <c r="S678"/>
  <c r="S362"/>
  <c r="S442"/>
  <c r="S717"/>
  <c r="S584"/>
  <c r="S347"/>
  <c r="S708"/>
  <c r="S175"/>
  <c r="S572"/>
  <c r="S686"/>
  <c r="S144"/>
  <c r="S503"/>
  <c r="S345"/>
  <c r="S328"/>
  <c r="N26"/>
  <c r="S219"/>
  <c r="S22"/>
  <c r="H26"/>
  <c r="S607"/>
  <c r="S394"/>
  <c r="S554"/>
  <c r="F743"/>
  <c r="S551"/>
  <c r="S479"/>
  <c r="S97"/>
  <c r="S153"/>
  <c r="N671"/>
  <c r="S331"/>
  <c r="S744"/>
  <c r="S506"/>
  <c r="S258"/>
  <c r="S209"/>
  <c r="S166"/>
  <c r="S428"/>
  <c r="S254"/>
  <c r="S441"/>
  <c r="S690"/>
  <c r="S77"/>
  <c r="S67"/>
  <c r="S13"/>
  <c r="S559"/>
  <c r="S648"/>
  <c r="S611"/>
  <c r="S431"/>
  <c r="S390"/>
  <c r="K26"/>
  <c r="S585"/>
  <c r="S387"/>
  <c r="S257"/>
  <c r="S105"/>
  <c r="S389"/>
  <c r="S310"/>
  <c r="S485"/>
  <c r="S94"/>
  <c r="S78"/>
  <c r="S197"/>
  <c r="S531"/>
  <c r="S359"/>
  <c r="S213"/>
  <c r="S685"/>
  <c r="S435"/>
  <c r="S177"/>
  <c r="S87"/>
  <c r="S319"/>
  <c r="S592"/>
  <c r="S104"/>
  <c r="S597"/>
  <c r="S227"/>
  <c r="S68"/>
  <c r="S184"/>
  <c r="S142"/>
  <c r="S348"/>
  <c r="S205"/>
  <c r="G26"/>
  <c r="S467"/>
  <c r="S251"/>
  <c r="S534"/>
  <c r="S656"/>
  <c r="S657"/>
  <c r="S567"/>
  <c r="S216"/>
  <c r="S276"/>
  <c r="S403"/>
  <c r="S76"/>
  <c r="S337"/>
  <c r="S629"/>
  <c r="K707"/>
  <c r="S217"/>
  <c r="S682"/>
  <c r="S207"/>
  <c r="S621"/>
  <c r="E743"/>
  <c r="S728"/>
  <c r="S421"/>
  <c r="S392"/>
  <c r="S239"/>
  <c r="S146"/>
  <c r="S743"/>
  <c r="S355"/>
  <c r="S100"/>
  <c r="S397"/>
  <c r="S691"/>
  <c r="S151"/>
  <c r="S246"/>
  <c r="S482"/>
  <c r="S95"/>
  <c r="S623"/>
  <c r="S338"/>
  <c r="H671"/>
  <c r="S128"/>
  <c r="S316"/>
  <c r="S520"/>
  <c r="S669"/>
  <c r="S140"/>
  <c r="S502"/>
  <c r="S652"/>
  <c r="S732"/>
  <c r="S735"/>
  <c r="S70"/>
  <c r="S186"/>
  <c r="S160"/>
  <c r="S138"/>
  <c r="S384"/>
  <c r="S742"/>
  <c r="S260"/>
  <c r="S220"/>
  <c r="S284"/>
  <c r="S619"/>
  <c r="S420"/>
  <c r="I743"/>
  <c r="S62"/>
  <c r="S532"/>
  <c r="S51"/>
  <c r="S55"/>
  <c r="N707"/>
  <c r="S300"/>
  <c r="S89"/>
  <c r="S24"/>
  <c r="S587"/>
  <c r="S681"/>
  <c r="S651"/>
  <c r="S522"/>
  <c r="J26"/>
  <c r="S463"/>
  <c r="S704"/>
  <c r="S440"/>
  <c r="S335"/>
  <c r="S288"/>
  <c r="S375"/>
  <c r="S190"/>
  <c r="S322"/>
  <c r="S242"/>
  <c r="E26"/>
  <c r="E707"/>
  <c r="S739"/>
  <c r="S650"/>
  <c r="S688"/>
  <c r="S361"/>
  <c r="S481"/>
  <c r="S256"/>
  <c r="S625"/>
  <c r="L707"/>
  <c r="S332"/>
  <c r="S620"/>
  <c r="S456"/>
  <c r="S582"/>
  <c r="S702"/>
  <c r="S101"/>
  <c r="S162"/>
  <c r="F26"/>
  <c r="S696"/>
  <c r="S501"/>
  <c r="S700"/>
  <c r="S741"/>
  <c r="S680"/>
  <c r="S292"/>
  <c r="S439"/>
  <c r="S662"/>
  <c r="S327"/>
  <c r="S99"/>
  <c r="S471"/>
  <c r="S14"/>
  <c r="S500"/>
  <c r="S542"/>
  <c r="S667"/>
  <c r="S573"/>
  <c r="S595"/>
  <c r="S109"/>
  <c r="S163"/>
  <c r="S634"/>
  <c r="S264"/>
  <c r="S286"/>
  <c r="S556"/>
  <c r="S134"/>
  <c r="S699"/>
  <c r="S240"/>
  <c r="S654"/>
  <c r="O743"/>
  <c r="S249"/>
  <c r="S649"/>
  <c r="S318"/>
  <c r="S173"/>
  <c r="S181"/>
  <c r="S21"/>
  <c r="S575"/>
  <c r="S255"/>
  <c r="S545"/>
  <c r="S215"/>
  <c r="S521"/>
  <c r="S309"/>
  <c r="S188"/>
  <c r="S687"/>
  <c r="S653"/>
  <c r="M26"/>
  <c r="S508"/>
  <c r="S263"/>
  <c r="S201"/>
  <c r="S164"/>
  <c r="S423"/>
  <c r="S106"/>
  <c r="S373"/>
  <c r="S445"/>
  <c r="S615"/>
  <c r="G743"/>
  <c r="S145"/>
  <c r="S606"/>
  <c r="S411"/>
  <c r="S408"/>
  <c r="S548"/>
  <c r="S283"/>
  <c r="S523"/>
  <c r="S671"/>
  <c r="S594"/>
  <c r="S515"/>
  <c r="S731"/>
  <c r="S182"/>
  <c r="S16"/>
  <c r="S225"/>
  <c r="S400"/>
  <c r="S114"/>
  <c r="S537"/>
  <c r="S546"/>
  <c r="S169"/>
  <c r="S350"/>
  <c r="S52"/>
  <c r="S695"/>
  <c r="S540"/>
  <c r="S280"/>
  <c r="S113"/>
  <c r="S221"/>
  <c r="S458"/>
  <c r="S474"/>
  <c r="S334"/>
  <c r="S218"/>
  <c r="S148"/>
  <c r="S369"/>
  <c r="S510"/>
  <c r="S436"/>
  <c r="S555"/>
  <c r="S243"/>
  <c r="S65"/>
  <c r="S398"/>
  <c r="S326"/>
  <c r="S495"/>
  <c r="S294"/>
  <c r="S738"/>
  <c r="S281"/>
  <c r="S287"/>
  <c r="S290"/>
  <c r="S277"/>
  <c r="S126"/>
  <c r="Q671"/>
  <c r="I671"/>
  <c r="S464"/>
  <c r="S371"/>
  <c r="S433"/>
  <c r="S716"/>
  <c r="N743"/>
  <c r="S538"/>
  <c r="S363"/>
  <c r="S553"/>
  <c r="S88"/>
  <c r="S386"/>
  <c r="S324"/>
  <c r="S631"/>
  <c r="S477"/>
  <c r="S514"/>
  <c r="S552"/>
  <c r="S693"/>
  <c r="S137"/>
  <c r="S226"/>
  <c r="S618"/>
  <c r="S111"/>
  <c r="S722"/>
  <c r="S430"/>
  <c r="S312"/>
  <c r="S518"/>
  <c r="S612"/>
  <c r="S368"/>
  <c r="S365"/>
  <c r="S646"/>
  <c r="S187"/>
  <c r="S202"/>
  <c r="S665"/>
  <c r="S470"/>
  <c r="S53"/>
  <c r="S136"/>
  <c r="S75"/>
  <c r="S663"/>
  <c r="S570"/>
  <c r="S689"/>
  <c r="S92"/>
  <c r="P671"/>
  <c r="O671"/>
  <c r="L743"/>
  <c r="S516"/>
  <c r="S613"/>
  <c r="S275"/>
  <c r="S329"/>
  <c r="S511"/>
  <c r="S632"/>
  <c r="S478"/>
  <c r="S547"/>
  <c r="S473"/>
  <c r="S496"/>
  <c r="S409"/>
  <c r="S165"/>
  <c r="S130"/>
  <c r="S18"/>
  <c r="S499"/>
  <c r="S645"/>
  <c r="H707"/>
  <c r="S333"/>
  <c r="S432"/>
  <c r="S624"/>
  <c r="S391"/>
  <c r="S718"/>
  <c r="S185"/>
  <c r="S170"/>
  <c r="S321"/>
  <c r="S382"/>
  <c r="S588"/>
  <c r="S466"/>
  <c r="S733"/>
  <c r="S107"/>
  <c r="S241"/>
  <c r="S429"/>
  <c r="S459"/>
  <c r="S626"/>
  <c r="S274"/>
  <c r="S730"/>
  <c r="S707"/>
  <c r="S571"/>
  <c r="S560"/>
  <c r="S63"/>
  <c r="S17"/>
  <c r="O707"/>
  <c r="S179"/>
  <c r="S660"/>
  <c r="S590"/>
  <c r="S438"/>
  <c r="S272"/>
  <c r="S472"/>
  <c r="S437"/>
  <c r="S299"/>
  <c r="S364"/>
  <c r="S593"/>
  <c r="S724"/>
  <c r="S367"/>
  <c r="S517"/>
  <c r="S54"/>
  <c r="S627"/>
  <c r="S301"/>
  <c r="S484"/>
  <c r="S349"/>
  <c r="S336"/>
  <c r="S374"/>
  <c r="S172"/>
  <c r="S273"/>
  <c r="S715"/>
  <c r="S161"/>
  <c r="S383"/>
  <c r="S210"/>
  <c r="S444"/>
  <c r="S19"/>
  <c r="S261"/>
  <c r="S236"/>
  <c r="S96"/>
  <c r="S406"/>
  <c r="S222"/>
  <c r="S133"/>
  <c r="S132"/>
  <c r="S419"/>
  <c r="M671"/>
  <c r="I26"/>
  <c r="S427"/>
  <c r="P743"/>
  <c r="S460"/>
  <c r="S291"/>
  <c r="S447"/>
  <c r="S405"/>
  <c r="S141"/>
  <c r="S644"/>
  <c r="S50"/>
  <c r="S86"/>
  <c r="S206"/>
  <c r="S706"/>
  <c r="S535"/>
  <c r="S504"/>
  <c r="S723"/>
  <c r="S609"/>
  <c r="S643"/>
  <c r="S330"/>
  <c r="S289"/>
  <c r="S178"/>
  <c r="E671"/>
  <c r="S622"/>
  <c r="S115"/>
  <c r="S356"/>
  <c r="S293"/>
  <c r="S352"/>
  <c r="S278"/>
  <c r="S583"/>
  <c r="S543"/>
  <c r="S208"/>
  <c r="S49"/>
  <c r="S720"/>
  <c r="S189"/>
  <c r="S247"/>
  <c r="S69"/>
  <c r="S127"/>
  <c r="S58"/>
  <c r="K743"/>
  <c r="H743"/>
  <c r="S259"/>
  <c r="S425"/>
  <c r="S74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Q708"/>
  <c r="I708"/>
  <c r="T21"/>
  <c r="T274"/>
  <c r="T361"/>
  <c r="T480"/>
  <c r="N27"/>
  <c r="T234"/>
  <c r="T547"/>
  <c r="T250"/>
  <c r="I27"/>
  <c r="T443"/>
  <c r="T189"/>
  <c r="T736"/>
  <c r="T202"/>
  <c r="T444"/>
  <c r="T744"/>
  <c r="T87"/>
  <c r="T240"/>
  <c r="T436"/>
  <c r="T171"/>
  <c r="T297"/>
  <c r="T507"/>
  <c r="T399"/>
  <c r="T360"/>
  <c r="T221"/>
  <c r="T428"/>
  <c r="J744"/>
  <c r="T641"/>
  <c r="T112"/>
  <c r="T718"/>
  <c r="T725"/>
  <c r="T311"/>
  <c r="T731"/>
  <c r="T18"/>
  <c r="T165"/>
  <c r="T504"/>
  <c r="T25"/>
  <c r="T510"/>
  <c r="T215"/>
  <c r="J708"/>
  <c r="R708"/>
  <c r="T665"/>
  <c r="T88"/>
  <c r="T411"/>
  <c r="T596"/>
  <c r="T328"/>
  <c r="T396"/>
  <c r="R744"/>
  <c r="T245"/>
  <c r="T320"/>
  <c r="T446"/>
  <c r="T680"/>
  <c r="T571"/>
  <c r="T161"/>
  <c r="T494"/>
  <c r="T251"/>
  <c r="T200"/>
  <c r="T617"/>
  <c r="T501"/>
  <c r="T150"/>
  <c r="T359"/>
  <c r="T733"/>
  <c r="T258"/>
  <c r="T174"/>
  <c r="T536"/>
  <c r="T588"/>
  <c r="T374"/>
  <c r="T695"/>
  <c r="T498"/>
  <c r="T373"/>
  <c r="T400"/>
  <c r="T457"/>
  <c r="T148"/>
  <c r="T721"/>
  <c r="T483"/>
  <c r="T62"/>
  <c r="T17"/>
  <c r="T167"/>
  <c r="P27"/>
  <c r="T222"/>
  <c r="T560"/>
  <c r="E708"/>
  <c r="T327"/>
  <c r="T236"/>
  <c r="T650"/>
  <c r="T197"/>
  <c r="T214"/>
  <c r="T50"/>
  <c r="T57"/>
  <c r="T141"/>
  <c r="T53"/>
  <c r="T319"/>
  <c r="T63"/>
  <c r="S27"/>
  <c r="T147"/>
  <c r="T435"/>
  <c r="T365"/>
  <c r="T620"/>
  <c r="T423"/>
  <c r="T52"/>
  <c r="T321"/>
  <c r="T664"/>
  <c r="T717"/>
  <c r="T735"/>
  <c r="T610"/>
  <c r="T743"/>
  <c r="T521"/>
  <c r="T322"/>
  <c r="T502"/>
  <c r="F744"/>
  <c r="T51"/>
  <c r="T186"/>
  <c r="T176"/>
  <c r="T591"/>
  <c r="T168"/>
  <c r="T419"/>
  <c r="T739"/>
  <c r="T263"/>
  <c r="T538"/>
  <c r="T437"/>
  <c r="T607"/>
  <c r="T338"/>
  <c r="T634"/>
  <c r="T92"/>
  <c r="T485"/>
  <c r="T162"/>
  <c r="T630"/>
  <c r="T358"/>
  <c r="T586"/>
  <c r="T447"/>
  <c r="T459"/>
  <c r="T205"/>
  <c r="T252"/>
  <c r="T703"/>
  <c r="T726"/>
  <c r="T594"/>
  <c r="T178"/>
  <c r="T244"/>
  <c r="T280"/>
  <c r="T97"/>
  <c r="T422"/>
  <c r="T372"/>
  <c r="T69"/>
  <c r="T144"/>
  <c r="T684"/>
  <c r="T732"/>
  <c r="T294"/>
  <c r="T393"/>
  <c r="T216"/>
  <c r="T101"/>
  <c r="T692"/>
  <c r="T697"/>
  <c r="T445"/>
  <c r="T618"/>
  <c r="T405"/>
  <c r="T541"/>
  <c r="T409"/>
  <c r="T402"/>
  <c r="T590"/>
  <c r="T223"/>
  <c r="T241"/>
  <c r="T375"/>
  <c r="L708"/>
  <c r="T152"/>
  <c r="T93"/>
  <c r="T484"/>
  <c r="T78"/>
  <c r="T68"/>
  <c r="T60"/>
  <c r="H744"/>
  <c r="E27"/>
  <c r="T558"/>
  <c r="T430"/>
  <c r="T668"/>
  <c r="T318"/>
  <c r="T699"/>
  <c r="T113"/>
  <c r="T226"/>
  <c r="T335"/>
  <c r="T259"/>
  <c r="T76"/>
  <c r="T308"/>
  <c r="L27"/>
  <c r="T24"/>
  <c r="T468"/>
  <c r="T187"/>
  <c r="T181"/>
  <c r="T532"/>
  <c r="T657"/>
  <c r="T90"/>
  <c r="O744"/>
  <c r="T138"/>
  <c r="T469"/>
  <c r="T247"/>
  <c r="T140"/>
  <c r="T243"/>
  <c r="T542"/>
  <c r="T387"/>
  <c r="T329"/>
  <c r="T273"/>
  <c r="T424"/>
  <c r="T549"/>
  <c r="T301"/>
  <c r="T597"/>
  <c r="T164"/>
  <c r="T309"/>
  <c r="T522"/>
  <c r="T426"/>
  <c r="T310"/>
  <c r="T429"/>
  <c r="T705"/>
  <c r="T554"/>
  <c r="T283"/>
  <c r="T246"/>
  <c r="T74"/>
  <c r="T143"/>
  <c r="T410"/>
  <c r="T738"/>
  <c r="T441"/>
  <c r="T334"/>
  <c r="T493"/>
  <c r="T515"/>
  <c r="T95"/>
  <c r="T461"/>
  <c r="T288"/>
  <c r="T139"/>
  <c r="T696"/>
  <c r="T649"/>
  <c r="T105"/>
  <c r="T616"/>
  <c r="T70"/>
  <c r="T593"/>
  <c r="T356"/>
  <c r="T559"/>
  <c r="T353"/>
  <c r="T255"/>
  <c r="T94"/>
  <c r="T142"/>
  <c r="T355"/>
  <c r="T662"/>
  <c r="T392"/>
  <c r="T458"/>
  <c r="O708"/>
  <c r="T264"/>
  <c r="T556"/>
  <c r="G27"/>
  <c r="T734"/>
  <c r="T163"/>
  <c r="T651"/>
  <c r="T621"/>
  <c r="T137"/>
  <c r="T467"/>
  <c r="T612"/>
  <c r="T686"/>
  <c r="T345"/>
  <c r="T583"/>
  <c r="T512"/>
  <c r="T466"/>
  <c r="T691"/>
  <c r="T574"/>
  <c r="T613"/>
  <c r="T431"/>
  <c r="T567"/>
  <c r="T172"/>
  <c r="T370"/>
  <c r="T625"/>
  <c r="T354"/>
  <c r="T285"/>
  <c r="T628"/>
  <c r="T427"/>
  <c r="T694"/>
  <c r="T115"/>
  <c r="T655"/>
  <c r="T689"/>
  <c r="T643"/>
  <c r="T103"/>
  <c r="T130"/>
  <c r="T278"/>
  <c r="T609"/>
  <c r="T503"/>
  <c r="E744"/>
  <c r="T333"/>
  <c r="T517"/>
  <c r="T671"/>
  <c r="T153"/>
  <c r="T91"/>
  <c r="T551"/>
  <c r="T546"/>
  <c r="T724"/>
  <c r="T132"/>
  <c r="T496"/>
  <c r="T632"/>
  <c r="T385"/>
  <c r="T384"/>
  <c r="T652"/>
  <c r="T663"/>
  <c r="T330"/>
  <c r="T12"/>
  <c r="T505"/>
  <c r="T403"/>
  <c r="T519"/>
  <c r="T208"/>
  <c r="T742"/>
  <c r="T555"/>
  <c r="G744"/>
  <c r="T420"/>
  <c r="T633"/>
  <c r="T474"/>
  <c r="T209"/>
  <c r="T648"/>
  <c r="T371"/>
  <c r="T698"/>
  <c r="T254"/>
  <c r="T448"/>
  <c r="T188"/>
  <c r="T22"/>
  <c r="T552"/>
  <c r="T313"/>
  <c r="T471"/>
  <c r="T730"/>
  <c r="T218"/>
  <c r="T658"/>
  <c r="T397"/>
  <c r="T116"/>
  <c r="H708"/>
  <c r="T336"/>
  <c r="T292"/>
  <c r="T401"/>
  <c r="P744"/>
  <c r="T182"/>
  <c r="T107"/>
  <c r="T508"/>
  <c r="T390"/>
  <c r="T499"/>
  <c r="T212"/>
  <c r="T326"/>
  <c r="T540"/>
  <c r="T77"/>
  <c r="T331"/>
  <c r="T615"/>
  <c r="T670"/>
  <c r="T351"/>
  <c r="T605"/>
  <c r="T462"/>
  <c r="T367"/>
  <c r="T277"/>
  <c r="T438"/>
  <c r="T642"/>
  <c r="T433"/>
  <c r="T557"/>
  <c r="K27"/>
  <c r="T439"/>
  <c r="T71"/>
  <c r="T72"/>
  <c r="T516"/>
  <c r="T284"/>
  <c r="T440"/>
  <c r="T272"/>
  <c r="T535"/>
  <c r="T114"/>
  <c r="T464"/>
  <c r="T572"/>
  <c r="T347"/>
  <c r="Q27"/>
  <c r="T449"/>
  <c r="P708"/>
  <c r="T145"/>
  <c r="T96"/>
  <c r="T619"/>
  <c r="T28"/>
  <c r="T133"/>
  <c r="T207"/>
  <c r="T716"/>
  <c r="H27"/>
  <c r="R27"/>
  <c r="T73"/>
  <c r="T573"/>
  <c r="T325"/>
  <c r="T622"/>
  <c r="O27"/>
  <c r="T89"/>
  <c r="T608"/>
  <c r="T287"/>
  <c r="T506"/>
  <c r="T170"/>
  <c r="T184"/>
  <c r="T260"/>
  <c r="T398"/>
  <c r="N744"/>
  <c r="T198"/>
  <c r="T146"/>
  <c r="T685"/>
  <c r="T86"/>
  <c r="T473"/>
  <c r="T728"/>
  <c r="T595"/>
  <c r="T26"/>
  <c r="T740"/>
  <c r="T688"/>
  <c r="T644"/>
  <c r="T700"/>
  <c r="T579"/>
  <c r="T98"/>
  <c r="T585"/>
  <c r="T486"/>
  <c r="T523"/>
  <c r="K708"/>
  <c r="T581"/>
  <c r="T315"/>
  <c r="T631"/>
  <c r="T550"/>
  <c r="T289"/>
  <c r="T667"/>
  <c r="T366"/>
  <c r="T296"/>
  <c r="T16"/>
  <c r="T394"/>
  <c r="T606"/>
  <c r="T576"/>
  <c r="T364"/>
  <c r="T281"/>
  <c r="T261"/>
  <c r="T629"/>
  <c r="T624"/>
  <c r="T626"/>
  <c r="T27"/>
  <c r="T545"/>
  <c r="T337"/>
  <c r="T129"/>
  <c r="T293"/>
  <c r="T177"/>
  <c r="T210"/>
  <c r="T317"/>
  <c r="T577"/>
  <c r="T391"/>
  <c r="T199"/>
  <c r="T704"/>
  <c r="T61"/>
  <c r="T204"/>
  <c r="T383"/>
  <c r="T611"/>
  <c r="T463"/>
  <c r="T645"/>
  <c r="T719"/>
  <c r="T741"/>
  <c r="N708"/>
  <c r="T79"/>
  <c r="T497"/>
  <c r="T661"/>
  <c r="T531"/>
  <c r="T111"/>
  <c r="T520"/>
  <c r="T224"/>
  <c r="T237"/>
  <c r="T456"/>
  <c r="T175"/>
  <c r="T256"/>
  <c r="T363"/>
  <c r="Q744"/>
  <c r="T362"/>
  <c r="T537"/>
  <c r="T727"/>
  <c r="T75"/>
  <c r="T66"/>
  <c r="T369"/>
  <c r="T275"/>
  <c r="T679"/>
  <c r="T570"/>
  <c r="T460"/>
  <c r="T389"/>
  <c r="T654"/>
  <c r="T646"/>
  <c r="T19"/>
  <c r="T279"/>
  <c r="T217"/>
  <c r="T723"/>
  <c r="T248"/>
  <c r="T647"/>
  <c r="T678"/>
  <c r="T102"/>
  <c r="T125"/>
  <c r="T20"/>
  <c r="M27"/>
  <c r="T160"/>
  <c r="T478"/>
  <c r="T149"/>
  <c r="T190"/>
  <c r="M708"/>
  <c r="T693"/>
  <c r="T282"/>
  <c r="T286"/>
  <c r="T406"/>
  <c r="T614"/>
  <c r="T690"/>
  <c r="T481"/>
  <c r="T99"/>
  <c r="K744"/>
  <c r="T432"/>
  <c r="T514"/>
  <c r="T482"/>
  <c r="T701"/>
  <c r="T653"/>
  <c r="T262"/>
  <c r="I744"/>
  <c r="T104"/>
  <c r="T470"/>
  <c r="T548"/>
  <c r="T316"/>
  <c r="T659"/>
  <c r="T108"/>
  <c r="T553"/>
  <c r="T253"/>
  <c r="T666"/>
  <c r="T682"/>
  <c r="T352"/>
  <c r="T575"/>
  <c r="T123"/>
  <c r="T220"/>
  <c r="T126"/>
  <c r="T465"/>
  <c r="T495"/>
  <c r="T135"/>
  <c r="T509"/>
  <c r="T290"/>
  <c r="T239"/>
  <c r="T166"/>
  <c r="T412"/>
  <c r="F708"/>
  <c r="T382"/>
  <c r="T206"/>
  <c r="T15"/>
  <c r="T434"/>
  <c r="T55"/>
  <c r="T350"/>
  <c r="T173"/>
  <c r="T729"/>
  <c r="T211"/>
  <c r="T386"/>
  <c r="T472"/>
  <c r="T106"/>
  <c r="T656"/>
  <c r="T722"/>
  <c r="T477"/>
  <c r="T479"/>
  <c r="T408"/>
  <c r="T578"/>
  <c r="T511"/>
  <c r="L744"/>
  <c r="T404"/>
  <c r="T183"/>
  <c r="T349"/>
  <c r="T530"/>
  <c r="T683"/>
  <c r="T298"/>
  <c r="T715"/>
  <c r="T513"/>
  <c r="T14"/>
  <c r="J27"/>
  <c r="T580"/>
  <c r="M744"/>
  <c r="T136"/>
  <c r="T702"/>
  <c r="T544"/>
  <c r="T737"/>
  <c r="T49"/>
  <c r="T151"/>
  <c r="T249"/>
  <c r="T745"/>
  <c r="T227"/>
  <c r="T219"/>
  <c r="T67"/>
  <c r="T124"/>
  <c r="T388"/>
  <c r="T395"/>
  <c r="T324"/>
  <c r="T100"/>
  <c r="T587"/>
  <c r="T58"/>
  <c r="T312"/>
  <c r="T23"/>
  <c r="T589"/>
  <c r="T518"/>
  <c r="T720"/>
  <c r="T169"/>
  <c r="T295"/>
  <c r="T238"/>
  <c r="T669"/>
  <c r="T707"/>
  <c r="T291"/>
  <c r="T623"/>
  <c r="T300"/>
  <c r="T687"/>
  <c r="T533"/>
  <c r="T476"/>
  <c r="T110"/>
  <c r="T131"/>
  <c r="T54"/>
  <c r="T348"/>
  <c r="T534"/>
  <c r="T235"/>
  <c r="T681"/>
  <c r="T127"/>
  <c r="T203"/>
  <c r="T257"/>
  <c r="T569"/>
  <c r="T539"/>
  <c r="T592"/>
  <c r="G708"/>
  <c r="T708"/>
  <c r="T332"/>
  <c r="T201"/>
  <c r="T421"/>
  <c r="T500"/>
  <c r="T582"/>
  <c r="T425"/>
  <c r="T604"/>
  <c r="T128"/>
  <c r="T543"/>
  <c r="T213"/>
  <c r="T568"/>
  <c r="T185"/>
  <c r="F27"/>
  <c r="T323"/>
  <c r="T368"/>
  <c r="T225"/>
  <c r="T314"/>
  <c r="T242"/>
  <c r="T442"/>
  <c r="T179"/>
  <c r="T584"/>
  <c r="T346"/>
  <c r="T299"/>
  <c r="T407"/>
  <c r="T627"/>
  <c r="T706"/>
  <c r="T56"/>
  <c r="T59"/>
  <c r="T109"/>
  <c r="T475"/>
  <c r="T276"/>
  <c r="T64"/>
  <c r="T660"/>
  <c r="T13"/>
  <c r="T65"/>
  <c r="T271"/>
  <c r="T357"/>
  <c r="T180"/>
  <c r="T134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S745"/>
  <c r="U338"/>
  <c r="U576"/>
  <c r="H28"/>
  <c r="U465"/>
  <c r="U201"/>
  <c r="U584"/>
  <c r="U318"/>
  <c r="U518"/>
  <c r="U505"/>
  <c r="U309"/>
  <c r="U705"/>
  <c r="U334"/>
  <c r="U458"/>
  <c r="U643"/>
  <c r="U367"/>
  <c r="U324"/>
  <c r="U148"/>
  <c r="U321"/>
  <c r="U715"/>
  <c r="U718"/>
  <c r="U240"/>
  <c r="U142"/>
  <c r="U137"/>
  <c r="U522"/>
  <c r="U520"/>
  <c r="U568"/>
  <c r="U686"/>
  <c r="U594"/>
  <c r="U133"/>
  <c r="U733"/>
  <c r="U578"/>
  <c r="U224"/>
  <c r="U726"/>
  <c r="U426"/>
  <c r="U326"/>
  <c r="U64"/>
  <c r="U704"/>
  <c r="U330"/>
  <c r="U436"/>
  <c r="U634"/>
  <c r="O745"/>
  <c r="U432"/>
  <c r="U445"/>
  <c r="U579"/>
  <c r="U476"/>
  <c r="U337"/>
  <c r="U234"/>
  <c r="U628"/>
  <c r="U274"/>
  <c r="U256"/>
  <c r="U67"/>
  <c r="U604"/>
  <c r="U588"/>
  <c r="U183"/>
  <c r="U507"/>
  <c r="U521"/>
  <c r="U88"/>
  <c r="U24"/>
  <c r="U316"/>
  <c r="U60"/>
  <c r="U497"/>
  <c r="U474"/>
  <c r="U108"/>
  <c r="U320"/>
  <c r="U428"/>
  <c r="U162"/>
  <c r="U217"/>
  <c r="U198"/>
  <c r="U100"/>
  <c r="U721"/>
  <c r="U580"/>
  <c r="L28"/>
  <c r="U510"/>
  <c r="U556"/>
  <c r="U110"/>
  <c r="K28"/>
  <c r="U147"/>
  <c r="F28"/>
  <c r="U255"/>
  <c r="U227"/>
  <c r="U190"/>
  <c r="U630"/>
  <c r="U641"/>
  <c r="U204"/>
  <c r="U439"/>
  <c r="U97"/>
  <c r="U648"/>
  <c r="U12"/>
  <c r="U530"/>
  <c r="U586"/>
  <c r="U325"/>
  <c r="U311"/>
  <c r="U403"/>
  <c r="U538"/>
  <c r="U616"/>
  <c r="U577"/>
  <c r="U290"/>
  <c r="U149"/>
  <c r="U722"/>
  <c r="U72"/>
  <c r="U374"/>
  <c r="U27"/>
  <c r="U220"/>
  <c r="U679"/>
  <c r="U531"/>
  <c r="U210"/>
  <c r="U253"/>
  <c r="U509"/>
  <c r="U286"/>
  <c r="U658"/>
  <c r="U506"/>
  <c r="U652"/>
  <c r="U437"/>
  <c r="U331"/>
  <c r="U237"/>
  <c r="U169"/>
  <c r="U719"/>
  <c r="U471"/>
  <c r="G745"/>
  <c r="U375"/>
  <c r="U176"/>
  <c r="U421"/>
  <c r="U16"/>
  <c r="U716"/>
  <c r="U350"/>
  <c r="S28"/>
  <c r="U515"/>
  <c r="U427"/>
  <c r="U484"/>
  <c r="U295"/>
  <c r="U701"/>
  <c r="U633"/>
  <c r="J28"/>
  <c r="U151"/>
  <c r="U243"/>
  <c r="U285"/>
  <c r="U647"/>
  <c r="U681"/>
  <c r="U462"/>
  <c r="U73"/>
  <c r="U736"/>
  <c r="U703"/>
  <c r="U53"/>
  <c r="U26"/>
  <c r="U275"/>
  <c r="U606"/>
  <c r="U744"/>
  <c r="U336"/>
  <c r="U127"/>
  <c r="U504"/>
  <c r="U78"/>
  <c r="U319"/>
  <c r="U15"/>
  <c r="U609"/>
  <c r="U68"/>
  <c r="U624"/>
  <c r="U391"/>
  <c r="U315"/>
  <c r="U264"/>
  <c r="U493"/>
  <c r="I28"/>
  <c r="U87"/>
  <c r="U596"/>
  <c r="U223"/>
  <c r="U20"/>
  <c r="U54"/>
  <c r="U591"/>
  <c r="U702"/>
  <c r="U398"/>
  <c r="U174"/>
  <c r="U495"/>
  <c r="U153"/>
  <c r="U179"/>
  <c r="U730"/>
  <c r="U430"/>
  <c r="U469"/>
  <c r="U610"/>
  <c r="U358"/>
  <c r="U513"/>
  <c r="U362"/>
  <c r="U456"/>
  <c r="U559"/>
  <c r="U470"/>
  <c r="U91"/>
  <c r="U251"/>
  <c r="E745"/>
  <c r="U19"/>
  <c r="U141"/>
  <c r="U126"/>
  <c r="U98"/>
  <c r="U725"/>
  <c r="U397"/>
  <c r="U65"/>
  <c r="U296"/>
  <c r="U678"/>
  <c r="U221"/>
  <c r="U152"/>
  <c r="U163"/>
  <c r="U441"/>
  <c r="U172"/>
  <c r="U281"/>
  <c r="U557"/>
  <c r="U124"/>
  <c r="U168"/>
  <c r="U109"/>
  <c r="U123"/>
  <c r="U572"/>
  <c r="U90"/>
  <c r="U219"/>
  <c r="U236"/>
  <c r="U365"/>
  <c r="U144"/>
  <c r="H745"/>
  <c r="F745"/>
  <c r="U671"/>
  <c r="U69"/>
  <c r="U549"/>
  <c r="U472"/>
  <c r="U590"/>
  <c r="U185"/>
  <c r="U211"/>
  <c r="U205"/>
  <c r="U532"/>
  <c r="U283"/>
  <c r="E28"/>
  <c r="U534"/>
  <c r="U651"/>
  <c r="U732"/>
  <c r="U271"/>
  <c r="U62"/>
  <c r="U104"/>
  <c r="U164"/>
  <c r="U433"/>
  <c r="U332"/>
  <c r="U317"/>
  <c r="U625"/>
  <c r="U369"/>
  <c r="U409"/>
  <c r="U511"/>
  <c r="U707"/>
  <c r="U475"/>
  <c r="U49"/>
  <c r="U202"/>
  <c r="U536"/>
  <c r="U14"/>
  <c r="U698"/>
  <c r="U129"/>
  <c r="U244"/>
  <c r="R28"/>
  <c r="M28"/>
  <c r="U682"/>
  <c r="U401"/>
  <c r="U708"/>
  <c r="R745"/>
  <c r="U139"/>
  <c r="U512"/>
  <c r="U113"/>
  <c r="U499"/>
  <c r="U463"/>
  <c r="U543"/>
  <c r="U368"/>
  <c r="U292"/>
  <c r="U166"/>
  <c r="U680"/>
  <c r="U592"/>
  <c r="U372"/>
  <c r="U406"/>
  <c r="N28"/>
  <c r="U440"/>
  <c r="U298"/>
  <c r="U263"/>
  <c r="U215"/>
  <c r="U284"/>
  <c r="U667"/>
  <c r="U500"/>
  <c r="U646"/>
  <c r="U468"/>
  <c r="U258"/>
  <c r="U254"/>
  <c r="U294"/>
  <c r="U345"/>
  <c r="U442"/>
  <c r="U684"/>
  <c r="U150"/>
  <c r="U615"/>
  <c r="U593"/>
  <c r="U735"/>
  <c r="U657"/>
  <c r="U655"/>
  <c r="U17"/>
  <c r="U94"/>
  <c r="U385"/>
  <c r="U79"/>
  <c r="U745"/>
  <c r="U299"/>
  <c r="U656"/>
  <c r="U351"/>
  <c r="U297"/>
  <c r="U136"/>
  <c r="U501"/>
  <c r="U574"/>
  <c r="U626"/>
  <c r="U425"/>
  <c r="O28"/>
  <c r="U282"/>
  <c r="U364"/>
  <c r="U209"/>
  <c r="U541"/>
  <c r="U485"/>
  <c r="U293"/>
  <c r="U115"/>
  <c r="U514"/>
  <c r="U222"/>
  <c r="U697"/>
  <c r="G28"/>
  <c r="U575"/>
  <c r="U405"/>
  <c r="U447"/>
  <c r="U435"/>
  <c r="U431"/>
  <c r="U571"/>
  <c r="U383"/>
  <c r="U370"/>
  <c r="U498"/>
  <c r="U690"/>
  <c r="U328"/>
  <c r="U259"/>
  <c r="U181"/>
  <c r="U161"/>
  <c r="U546"/>
  <c r="U494"/>
  <c r="U739"/>
  <c r="U486"/>
  <c r="J745"/>
  <c r="U617"/>
  <c r="U182"/>
  <c r="U312"/>
  <c r="U241"/>
  <c r="U629"/>
  <c r="U694"/>
  <c r="U464"/>
  <c r="U537"/>
  <c r="U423"/>
  <c r="U388"/>
  <c r="U56"/>
  <c r="U461"/>
  <c r="U740"/>
  <c r="U188"/>
  <c r="U58"/>
  <c r="U92"/>
  <c r="U516"/>
  <c r="U180"/>
  <c r="U551"/>
  <c r="U734"/>
  <c r="U356"/>
  <c r="U246"/>
  <c r="U519"/>
  <c r="U357"/>
  <c r="U262"/>
  <c r="U553"/>
  <c r="U173"/>
  <c r="U132"/>
  <c r="U146"/>
  <c r="U720"/>
  <c r="U57"/>
  <c r="U612"/>
  <c r="U645"/>
  <c r="U187"/>
  <c r="U102"/>
  <c r="U250"/>
  <c r="U249"/>
  <c r="U206"/>
  <c r="U235"/>
  <c r="U614"/>
  <c r="U177"/>
  <c r="U308"/>
  <c r="U544"/>
  <c r="U373"/>
  <c r="U333"/>
  <c r="U189"/>
  <c r="U554"/>
  <c r="U699"/>
  <c r="U112"/>
  <c r="U717"/>
  <c r="U393"/>
  <c r="U478"/>
  <c r="U395"/>
  <c r="U503"/>
  <c r="U666"/>
  <c r="U63"/>
  <c r="U410"/>
  <c r="U276"/>
  <c r="U700"/>
  <c r="U659"/>
  <c r="U366"/>
  <c r="U555"/>
  <c r="U245"/>
  <c r="U412"/>
  <c r="U371"/>
  <c r="U533"/>
  <c r="U631"/>
  <c r="U396"/>
  <c r="U539"/>
  <c r="U729"/>
  <c r="U683"/>
  <c r="U650"/>
  <c r="U208"/>
  <c r="U329"/>
  <c r="U360"/>
  <c r="U287"/>
  <c r="U261"/>
  <c r="I745"/>
  <c r="U51"/>
  <c r="U411"/>
  <c r="U86"/>
  <c r="U101"/>
  <c r="U200"/>
  <c r="U165"/>
  <c r="U140"/>
  <c r="U693"/>
  <c r="U21"/>
  <c r="U613"/>
  <c r="U167"/>
  <c r="U390"/>
  <c r="U728"/>
  <c r="U301"/>
  <c r="U116"/>
  <c r="U547"/>
  <c r="U622"/>
  <c r="U260"/>
  <c r="U348"/>
  <c r="U355"/>
  <c r="U387"/>
  <c r="U481"/>
  <c r="U218"/>
  <c r="U76"/>
  <c r="U669"/>
  <c r="U585"/>
  <c r="U558"/>
  <c r="U105"/>
  <c r="U347"/>
  <c r="U384"/>
  <c r="U429"/>
  <c r="U545"/>
  <c r="U125"/>
  <c r="U203"/>
  <c r="U738"/>
  <c r="U70"/>
  <c r="U131"/>
  <c r="U399"/>
  <c r="U660"/>
  <c r="U587"/>
  <c r="U668"/>
  <c r="U731"/>
  <c r="U619"/>
  <c r="U466"/>
  <c r="U404"/>
  <c r="U627"/>
  <c r="U662"/>
  <c r="U207"/>
  <c r="U103"/>
  <c r="U582"/>
  <c r="U420"/>
  <c r="U93"/>
  <c r="U560"/>
  <c r="M745"/>
  <c r="Q745"/>
  <c r="U644"/>
  <c r="U226"/>
  <c r="U52"/>
  <c r="U618"/>
  <c r="U605"/>
  <c r="U114"/>
  <c r="U663"/>
  <c r="U313"/>
  <c r="U349"/>
  <c r="U106"/>
  <c r="U540"/>
  <c r="U477"/>
  <c r="U483"/>
  <c r="U687"/>
  <c r="U77"/>
  <c r="U573"/>
  <c r="U581"/>
  <c r="U665"/>
  <c r="U392"/>
  <c r="U178"/>
  <c r="U18"/>
  <c r="U632"/>
  <c r="U346"/>
  <c r="U424"/>
  <c r="U408"/>
  <c r="U459"/>
  <c r="U66"/>
  <c r="U737"/>
  <c r="U61"/>
  <c r="U608"/>
  <c r="U335"/>
  <c r="U460"/>
  <c r="U22"/>
  <c r="U400"/>
  <c r="U535"/>
  <c r="U170"/>
  <c r="U327"/>
  <c r="U449"/>
  <c r="U597"/>
  <c r="U128"/>
  <c r="U75"/>
  <c r="U583"/>
  <c r="U664"/>
  <c r="U394"/>
  <c r="U422"/>
  <c r="U724"/>
  <c r="U277"/>
  <c r="U247"/>
  <c r="U143"/>
  <c r="U289"/>
  <c r="U457"/>
  <c r="U213"/>
  <c r="U186"/>
  <c r="U28"/>
  <c r="U95"/>
  <c r="U607"/>
  <c r="U517"/>
  <c r="U248"/>
  <c r="U467"/>
  <c r="U692"/>
  <c r="U621"/>
  <c r="U661"/>
  <c r="U59"/>
  <c r="U310"/>
  <c r="U727"/>
  <c r="U354"/>
  <c r="U479"/>
  <c r="U589"/>
  <c r="U419"/>
  <c r="U359"/>
  <c r="U352"/>
  <c r="U552"/>
  <c r="U323"/>
  <c r="U239"/>
  <c r="U74"/>
  <c r="U642"/>
  <c r="U175"/>
  <c r="P745"/>
  <c r="U523"/>
  <c r="U649"/>
  <c r="U257"/>
  <c r="P28"/>
  <c r="U288"/>
  <c r="U386"/>
  <c r="U480"/>
  <c r="U473"/>
  <c r="U570"/>
  <c r="U623"/>
  <c r="U197"/>
  <c r="U723"/>
  <c r="U314"/>
  <c r="U50"/>
  <c r="U389"/>
  <c r="U363"/>
  <c r="U444"/>
  <c r="U695"/>
  <c r="U25"/>
  <c r="U595"/>
  <c r="U443"/>
  <c r="U135"/>
  <c r="U71"/>
  <c r="U688"/>
  <c r="U13"/>
  <c r="U214"/>
  <c r="U272"/>
  <c r="U482"/>
  <c r="U199"/>
  <c r="U654"/>
  <c r="U300"/>
  <c r="U238"/>
  <c r="U291"/>
  <c r="U145"/>
  <c r="U55"/>
  <c r="U696"/>
  <c r="U434"/>
  <c r="U278"/>
  <c r="U225"/>
  <c r="K745"/>
  <c r="U446"/>
  <c r="U279"/>
  <c r="U23"/>
  <c r="U280"/>
  <c r="U611"/>
  <c r="U242"/>
  <c r="U569"/>
  <c r="U171"/>
  <c r="U216"/>
  <c r="Q28"/>
  <c r="U653"/>
  <c r="U691"/>
  <c r="L745"/>
  <c r="U550"/>
  <c r="U496"/>
  <c r="U212"/>
  <c r="U685"/>
  <c r="U134"/>
  <c r="U111"/>
  <c r="U407"/>
  <c r="U107"/>
  <c r="U502"/>
  <c r="U542"/>
  <c r="U99"/>
  <c r="U742"/>
  <c r="U184"/>
  <c r="U353"/>
  <c r="U130"/>
  <c r="U402"/>
  <c r="U138"/>
  <c r="U689"/>
  <c r="U567"/>
  <c r="U160"/>
  <c r="U252"/>
  <c r="U96"/>
  <c r="U322"/>
  <c r="U741"/>
  <c r="N745"/>
  <c r="U620"/>
  <c r="U508"/>
  <c r="U548"/>
  <c r="U361"/>
  <c r="U743"/>
  <c r="U706"/>
  <c r="U273"/>
  <c r="U89"/>
  <c r="U382"/>
  <c r="U448"/>
  <c r="U670"/>
  <c r="U438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190"/>
  <c r="V366"/>
  <c r="V109"/>
  <c r="V201"/>
  <c r="V172"/>
  <c r="V253"/>
  <c r="V645"/>
  <c r="V286"/>
  <c r="V367"/>
  <c r="I29"/>
  <c r="V139"/>
  <c r="V476"/>
  <c r="V314"/>
  <c r="V385"/>
  <c r="V738"/>
  <c r="V478"/>
  <c r="V439"/>
  <c r="V534"/>
  <c r="V76"/>
  <c r="V363"/>
  <c r="V66"/>
  <c r="V95"/>
  <c r="V149"/>
  <c r="V106"/>
  <c r="V445"/>
  <c r="V728"/>
  <c r="V291"/>
  <c r="P29"/>
  <c r="V103"/>
  <c r="V145"/>
  <c r="V322"/>
  <c r="V579"/>
  <c r="V688"/>
  <c r="V704"/>
  <c r="V685"/>
  <c r="V426"/>
  <c r="V407"/>
  <c r="V509"/>
  <c r="V211"/>
  <c r="V671"/>
  <c r="V641"/>
  <c r="V531"/>
  <c r="V309"/>
  <c r="V522"/>
  <c r="V178"/>
  <c r="V394"/>
  <c r="V444"/>
  <c r="V281"/>
  <c r="V405"/>
  <c r="V646"/>
  <c r="M29"/>
  <c r="V470"/>
  <c r="V279"/>
  <c r="V622"/>
  <c r="V336"/>
  <c r="V642"/>
  <c r="V57"/>
  <c r="V700"/>
  <c r="V317"/>
  <c r="V295"/>
  <c r="V400"/>
  <c r="V25"/>
  <c r="V446"/>
  <c r="V22"/>
  <c r="V608"/>
  <c r="V631"/>
  <c r="V687"/>
  <c r="V259"/>
  <c r="V442"/>
  <c r="V680"/>
  <c r="V607"/>
  <c r="V577"/>
  <c r="V131"/>
  <c r="V614"/>
  <c r="V345"/>
  <c r="V49"/>
  <c r="V128"/>
  <c r="V328"/>
  <c r="V745"/>
  <c r="V162"/>
  <c r="V632"/>
  <c r="V734"/>
  <c r="V93"/>
  <c r="V311"/>
  <c r="V606"/>
  <c r="V329"/>
  <c r="V86"/>
  <c r="V539"/>
  <c r="V396"/>
  <c r="V402"/>
  <c r="V217"/>
  <c r="V698"/>
  <c r="V507"/>
  <c r="V648"/>
  <c r="V110"/>
  <c r="V589"/>
  <c r="V691"/>
  <c r="V516"/>
  <c r="V115"/>
  <c r="V335"/>
  <c r="V723"/>
  <c r="V94"/>
  <c r="V199"/>
  <c r="V593"/>
  <c r="V246"/>
  <c r="V666"/>
  <c r="V557"/>
  <c r="V533"/>
  <c r="V147"/>
  <c r="V184"/>
  <c r="V356"/>
  <c r="V368"/>
  <c r="V213"/>
  <c r="V98"/>
  <c r="V428"/>
  <c r="V716"/>
  <c r="V494"/>
  <c r="V301"/>
  <c r="V349"/>
  <c r="V134"/>
  <c r="V567"/>
  <c r="V670"/>
  <c r="V501"/>
  <c r="V323"/>
  <c r="V725"/>
  <c r="V181"/>
  <c r="V16"/>
  <c r="V351"/>
  <c r="V104"/>
  <c r="V272"/>
  <c r="V185"/>
  <c r="V616"/>
  <c r="V54"/>
  <c r="V308"/>
  <c r="V585"/>
  <c r="V220"/>
  <c r="V69"/>
  <c r="V112"/>
  <c r="V705"/>
  <c r="T29"/>
  <c r="V690"/>
  <c r="V651"/>
  <c r="V552"/>
  <c r="V293"/>
  <c r="V24"/>
  <c r="V219"/>
  <c r="V538"/>
  <c r="V170"/>
  <c r="V615"/>
  <c r="V188"/>
  <c r="V320"/>
  <c r="V15"/>
  <c r="V146"/>
  <c r="V619"/>
  <c r="V586"/>
  <c r="V96"/>
  <c r="V375"/>
  <c r="V133"/>
  <c r="V408"/>
  <c r="V519"/>
  <c r="V399"/>
  <c r="V556"/>
  <c r="V124"/>
  <c r="V221"/>
  <c r="V373"/>
  <c r="V485"/>
  <c r="V699"/>
  <c r="V547"/>
  <c r="V294"/>
  <c r="V717"/>
  <c r="V292"/>
  <c r="V278"/>
  <c r="V434"/>
  <c r="S29"/>
  <c r="V359"/>
  <c r="V693"/>
  <c r="V681"/>
  <c r="V530"/>
  <c r="V242"/>
  <c r="V215"/>
  <c r="V271"/>
  <c r="V334"/>
  <c r="V559"/>
  <c r="V435"/>
  <c r="V187"/>
  <c r="V500"/>
  <c r="V299"/>
  <c r="V274"/>
  <c r="V65"/>
  <c r="V68"/>
  <c r="V510"/>
  <c r="V198"/>
  <c r="V202"/>
  <c r="V236"/>
  <c r="V720"/>
  <c r="V634"/>
  <c r="V594"/>
  <c r="V318"/>
  <c r="V222"/>
  <c r="V420"/>
  <c r="V553"/>
  <c r="V624"/>
  <c r="V467"/>
  <c r="V404"/>
  <c r="V176"/>
  <c r="V372"/>
  <c r="V51"/>
  <c r="V130"/>
  <c r="V78"/>
  <c r="V108"/>
  <c r="V406"/>
  <c r="V721"/>
  <c r="V479"/>
  <c r="V496"/>
  <c r="V707"/>
  <c r="V459"/>
  <c r="V226"/>
  <c r="V386"/>
  <c r="V369"/>
  <c r="V260"/>
  <c r="V477"/>
  <c r="V596"/>
  <c r="V252"/>
  <c r="V143"/>
  <c r="V60"/>
  <c r="V290"/>
  <c r="V692"/>
  <c r="V183"/>
  <c r="V679"/>
  <c r="V64"/>
  <c r="V551"/>
  <c r="V313"/>
  <c r="V275"/>
  <c r="V148"/>
  <c r="V79"/>
  <c r="J29"/>
  <c r="V733"/>
  <c r="V19"/>
  <c r="V207"/>
  <c r="V13"/>
  <c r="V59"/>
  <c r="V92"/>
  <c r="L29"/>
  <c r="V50"/>
  <c r="V668"/>
  <c r="V89"/>
  <c r="V206"/>
  <c r="V388"/>
  <c r="V493"/>
  <c r="V140"/>
  <c r="V464"/>
  <c r="V440"/>
  <c r="V18"/>
  <c r="V655"/>
  <c r="V678"/>
  <c r="V169"/>
  <c r="V70"/>
  <c r="V395"/>
  <c r="V257"/>
  <c r="V612"/>
  <c r="V706"/>
  <c r="V568"/>
  <c r="V581"/>
  <c r="V71"/>
  <c r="V17"/>
  <c r="V347"/>
  <c r="V63"/>
  <c r="V458"/>
  <c r="V88"/>
  <c r="V718"/>
  <c r="V208"/>
  <c r="V99"/>
  <c r="V319"/>
  <c r="V153"/>
  <c r="V100"/>
  <c r="V575"/>
  <c r="V141"/>
  <c r="V151"/>
  <c r="V179"/>
  <c r="K29"/>
  <c r="V649"/>
  <c r="V102"/>
  <c r="V55"/>
  <c r="V633"/>
  <c r="V371"/>
  <c r="V223"/>
  <c r="G29"/>
  <c r="V325"/>
  <c r="V422"/>
  <c r="V617"/>
  <c r="V163"/>
  <c r="V277"/>
  <c r="O29"/>
  <c r="V200"/>
  <c r="V365"/>
  <c r="V543"/>
  <c r="V701"/>
  <c r="V280"/>
  <c r="V398"/>
  <c r="V23"/>
  <c r="V739"/>
  <c r="V333"/>
  <c r="V650"/>
  <c r="V421"/>
  <c r="V536"/>
  <c r="V346"/>
  <c r="V572"/>
  <c r="V627"/>
  <c r="V171"/>
  <c r="V239"/>
  <c r="V518"/>
  <c r="V443"/>
  <c r="V264"/>
  <c r="V449"/>
  <c r="V357"/>
  <c r="V742"/>
  <c r="V332"/>
  <c r="V263"/>
  <c r="V447"/>
  <c r="V663"/>
  <c r="V321"/>
  <c r="V243"/>
  <c r="V448"/>
  <c r="R29"/>
  <c r="V225"/>
  <c r="V276"/>
  <c r="V695"/>
  <c r="V482"/>
  <c r="V397"/>
  <c r="V21"/>
  <c r="V144"/>
  <c r="V588"/>
  <c r="V197"/>
  <c r="V282"/>
  <c r="V506"/>
  <c r="V75"/>
  <c r="V741"/>
  <c r="V12"/>
  <c r="V177"/>
  <c r="V61"/>
  <c r="V164"/>
  <c r="V370"/>
  <c r="V461"/>
  <c r="V348"/>
  <c r="V505"/>
  <c r="V441"/>
  <c r="V438"/>
  <c r="V726"/>
  <c r="V152"/>
  <c r="V175"/>
  <c r="V465"/>
  <c r="V338"/>
  <c r="V486"/>
  <c r="V27"/>
  <c r="V403"/>
  <c r="V643"/>
  <c r="V722"/>
  <c r="V502"/>
  <c r="V613"/>
  <c r="V419"/>
  <c r="V427"/>
  <c r="V288"/>
  <c r="V521"/>
  <c r="V656"/>
  <c r="V574"/>
  <c r="V604"/>
  <c r="V205"/>
  <c r="V473"/>
  <c r="V355"/>
  <c r="V56"/>
  <c r="V354"/>
  <c r="V160"/>
  <c r="V214"/>
  <c r="V520"/>
  <c r="V20"/>
  <c r="V123"/>
  <c r="V245"/>
  <c r="V210"/>
  <c r="V657"/>
  <c r="V730"/>
  <c r="V204"/>
  <c r="V240"/>
  <c r="V592"/>
  <c r="V182"/>
  <c r="V364"/>
  <c r="V29"/>
  <c r="V694"/>
  <c r="V587"/>
  <c r="V62"/>
  <c r="V483"/>
  <c r="V708"/>
  <c r="V597"/>
  <c r="V658"/>
  <c r="V432"/>
  <c r="V664"/>
  <c r="E29"/>
  <c r="V595"/>
  <c r="V578"/>
  <c r="V537"/>
  <c r="V535"/>
  <c r="V508"/>
  <c r="V729"/>
  <c r="V249"/>
  <c r="V542"/>
  <c r="V630"/>
  <c r="V387"/>
  <c r="V554"/>
  <c r="V411"/>
  <c r="V628"/>
  <c r="V14"/>
  <c r="V735"/>
  <c r="V111"/>
  <c r="V392"/>
  <c r="V350"/>
  <c r="V132"/>
  <c r="V652"/>
  <c r="V360"/>
  <c r="V203"/>
  <c r="V136"/>
  <c r="V544"/>
  <c r="V67"/>
  <c r="V26"/>
  <c r="V361"/>
  <c r="V310"/>
  <c r="V683"/>
  <c r="V555"/>
  <c r="V462"/>
  <c r="V571"/>
  <c r="V532"/>
  <c r="V116"/>
  <c r="V180"/>
  <c r="V126"/>
  <c r="V618"/>
  <c r="V682"/>
  <c r="V283"/>
  <c r="V284"/>
  <c r="V475"/>
  <c r="V580"/>
  <c r="V481"/>
  <c r="U29"/>
  <c r="V261"/>
  <c r="V727"/>
  <c r="F29"/>
  <c r="V590"/>
  <c r="V168"/>
  <c r="V150"/>
  <c r="V90"/>
  <c r="V437"/>
  <c r="V744"/>
  <c r="V28"/>
  <c r="V331"/>
  <c r="V254"/>
  <c r="V466"/>
  <c r="V87"/>
  <c r="V287"/>
  <c r="V209"/>
  <c r="V173"/>
  <c r="Q29"/>
  <c r="V512"/>
  <c r="V430"/>
  <c r="V384"/>
  <c r="V697"/>
  <c r="V186"/>
  <c r="V629"/>
  <c r="V262"/>
  <c r="V515"/>
  <c r="V623"/>
  <c r="V548"/>
  <c r="V412"/>
  <c r="V498"/>
  <c r="V620"/>
  <c r="V514"/>
  <c r="V423"/>
  <c r="V250"/>
  <c r="V665"/>
  <c r="V74"/>
  <c r="V393"/>
  <c r="V330"/>
  <c r="V234"/>
  <c r="V53"/>
  <c r="V161"/>
  <c r="V732"/>
  <c r="V731"/>
  <c r="V248"/>
  <c r="V463"/>
  <c r="V584"/>
  <c r="V703"/>
  <c r="V216"/>
  <c r="V101"/>
  <c r="V97"/>
  <c r="V724"/>
  <c r="V107"/>
  <c r="V237"/>
  <c r="V424"/>
  <c r="V315"/>
  <c r="V605"/>
  <c r="V238"/>
  <c r="V484"/>
  <c r="V460"/>
  <c r="V258"/>
  <c r="V91"/>
  <c r="V583"/>
  <c r="V621"/>
  <c r="V142"/>
  <c r="N29"/>
  <c r="V296"/>
  <c r="V401"/>
  <c r="V227"/>
  <c r="V669"/>
  <c r="V609"/>
  <c r="V667"/>
  <c r="V326"/>
  <c r="V409"/>
  <c r="V499"/>
  <c r="V545"/>
  <c r="V58"/>
  <c r="V689"/>
  <c r="V737"/>
  <c r="V255"/>
  <c r="V684"/>
  <c r="V471"/>
  <c r="V235"/>
  <c r="V324"/>
  <c r="V241"/>
  <c r="V647"/>
  <c r="V569"/>
  <c r="V273"/>
  <c r="V457"/>
  <c r="V625"/>
  <c r="V137"/>
  <c r="V389"/>
  <c r="V337"/>
  <c r="V300"/>
  <c r="V474"/>
  <c r="V659"/>
  <c r="V289"/>
  <c r="V541"/>
  <c r="V174"/>
  <c r="V540"/>
  <c r="V251"/>
  <c r="V127"/>
  <c r="V327"/>
  <c r="V138"/>
  <c r="V736"/>
  <c r="V390"/>
  <c r="V218"/>
  <c r="V560"/>
  <c r="V626"/>
  <c r="V362"/>
  <c r="V72"/>
  <c r="V316"/>
  <c r="V297"/>
  <c r="V244"/>
  <c r="V73"/>
  <c r="V740"/>
  <c r="V135"/>
  <c r="V715"/>
  <c r="V105"/>
  <c r="V702"/>
  <c r="V549"/>
  <c r="V719"/>
  <c r="V167"/>
  <c r="V256"/>
  <c r="V511"/>
  <c r="V660"/>
  <c r="V480"/>
  <c r="V469"/>
  <c r="V743"/>
  <c r="V686"/>
  <c r="V468"/>
  <c r="V570"/>
  <c r="V546"/>
  <c r="V125"/>
  <c r="V247"/>
  <c r="V517"/>
  <c r="V573"/>
  <c r="V503"/>
  <c r="V472"/>
  <c r="V352"/>
  <c r="V166"/>
  <c r="V374"/>
  <c r="V224"/>
  <c r="V504"/>
  <c r="V558"/>
  <c r="V52"/>
  <c r="V523"/>
  <c r="V113"/>
  <c r="V212"/>
  <c r="V696"/>
  <c r="V312"/>
  <c r="V129"/>
  <c r="V358"/>
  <c r="V456"/>
  <c r="V189"/>
  <c r="V610"/>
  <c r="V662"/>
  <c r="V429"/>
  <c r="V77"/>
  <c r="V661"/>
  <c r="V285"/>
  <c r="V653"/>
  <c r="V644"/>
  <c r="V165"/>
  <c r="V436"/>
  <c r="H29"/>
  <c r="V495"/>
  <c r="V591"/>
  <c r="V576"/>
  <c r="V391"/>
  <c r="V298"/>
  <c r="V582"/>
  <c r="V513"/>
  <c r="V425"/>
  <c r="V382"/>
  <c r="V114"/>
  <c r="V497"/>
  <c r="V550"/>
  <c r="V611"/>
  <c r="V353"/>
  <c r="V654"/>
  <c r="V431"/>
  <c r="V433"/>
  <c r="V410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449"/>
  <c r="W632"/>
  <c r="W330"/>
  <c r="W655"/>
  <c r="W209"/>
  <c r="W287"/>
  <c r="W276"/>
  <c r="W78"/>
  <c r="W368"/>
  <c r="W345"/>
  <c r="W90"/>
  <c r="W374"/>
  <c r="W659"/>
  <c r="W596"/>
  <c r="W410"/>
  <c r="W367"/>
  <c r="W259"/>
  <c r="W576"/>
  <c r="G30"/>
  <c r="W730"/>
  <c r="W142"/>
  <c r="W444"/>
  <c r="W388"/>
  <c r="W531"/>
  <c r="W604"/>
  <c r="W686"/>
  <c r="W715"/>
  <c r="W384"/>
  <c r="W314"/>
  <c r="W499"/>
  <c r="W289"/>
  <c r="W696"/>
  <c r="W468"/>
  <c r="W555"/>
  <c r="W546"/>
  <c r="W402"/>
  <c r="W427"/>
  <c r="W473"/>
  <c r="W522"/>
  <c r="W153"/>
  <c r="W616"/>
  <c r="W405"/>
  <c r="W430"/>
  <c r="W75"/>
  <c r="J30"/>
  <c r="W724"/>
  <c r="W359"/>
  <c r="W134"/>
  <c r="W669"/>
  <c r="W170"/>
  <c r="W624"/>
  <c r="W53"/>
  <c r="W274"/>
  <c r="W440"/>
  <c r="W445"/>
  <c r="W215"/>
  <c r="W692"/>
  <c r="W324"/>
  <c r="M30"/>
  <c r="W649"/>
  <c r="W690"/>
  <c r="W354"/>
  <c r="W373"/>
  <c r="W133"/>
  <c r="W552"/>
  <c r="W547"/>
  <c r="W143"/>
  <c r="W573"/>
  <c r="W76"/>
  <c r="W356"/>
  <c r="W705"/>
  <c r="W64"/>
  <c r="W177"/>
  <c r="W278"/>
  <c r="W167"/>
  <c r="W151"/>
  <c r="W593"/>
  <c r="W577"/>
  <c r="W671"/>
  <c r="W424"/>
  <c r="W401"/>
  <c r="W539"/>
  <c r="W496"/>
  <c r="W383"/>
  <c r="W608"/>
  <c r="W654"/>
  <c r="W91"/>
  <c r="W517"/>
  <c r="W403"/>
  <c r="W292"/>
  <c r="W448"/>
  <c r="W291"/>
  <c r="W207"/>
  <c r="W648"/>
  <c r="W585"/>
  <c r="W271"/>
  <c r="W106"/>
  <c r="W92"/>
  <c r="W633"/>
  <c r="W559"/>
  <c r="W176"/>
  <c r="W553"/>
  <c r="W419"/>
  <c r="W275"/>
  <c r="W432"/>
  <c r="W243"/>
  <c r="W73"/>
  <c r="W736"/>
  <c r="W729"/>
  <c r="W357"/>
  <c r="W113"/>
  <c r="W222"/>
  <c r="F30"/>
  <c r="W68"/>
  <c r="W727"/>
  <c r="W507"/>
  <c r="W735"/>
  <c r="W79"/>
  <c r="W481"/>
  <c r="W171"/>
  <c r="W364"/>
  <c r="W183"/>
  <c r="W437"/>
  <c r="W541"/>
  <c r="W743"/>
  <c r="W683"/>
  <c r="W549"/>
  <c r="W279"/>
  <c r="W361"/>
  <c r="W667"/>
  <c r="W282"/>
  <c r="W319"/>
  <c r="W647"/>
  <c r="W536"/>
  <c r="W394"/>
  <c r="W65"/>
  <c r="W621"/>
  <c r="W740"/>
  <c r="W30"/>
  <c r="W353"/>
  <c r="W50"/>
  <c r="W217"/>
  <c r="W162"/>
  <c r="W493"/>
  <c r="W103"/>
  <c r="W399"/>
  <c r="W309"/>
  <c r="W140"/>
  <c r="W470"/>
  <c r="W645"/>
  <c r="W284"/>
  <c r="W731"/>
  <c r="W572"/>
  <c r="W326"/>
  <c r="W521"/>
  <c r="W212"/>
  <c r="W597"/>
  <c r="W660"/>
  <c r="W678"/>
  <c r="W54"/>
  <c r="W254"/>
  <c r="W272"/>
  <c r="W537"/>
  <c r="W479"/>
  <c r="W581"/>
  <c r="W311"/>
  <c r="W293"/>
  <c r="W184"/>
  <c r="W742"/>
  <c r="W148"/>
  <c r="W498"/>
  <c r="W719"/>
  <c r="W317"/>
  <c r="W247"/>
  <c r="W126"/>
  <c r="W115"/>
  <c r="W58"/>
  <c r="W609"/>
  <c r="W629"/>
  <c r="W237"/>
  <c r="W316"/>
  <c r="W226"/>
  <c r="W136"/>
  <c r="W512"/>
  <c r="W14"/>
  <c r="W144"/>
  <c r="W246"/>
  <c r="W551"/>
  <c r="W18"/>
  <c r="W734"/>
  <c r="W422"/>
  <c r="W664"/>
  <c r="W362"/>
  <c r="W682"/>
  <c r="W72"/>
  <c r="W301"/>
  <c r="W575"/>
  <c r="W186"/>
  <c r="W234"/>
  <c r="W643"/>
  <c r="W300"/>
  <c r="W107"/>
  <c r="W538"/>
  <c r="W587"/>
  <c r="W315"/>
  <c r="W623"/>
  <c r="W77"/>
  <c r="W464"/>
  <c r="W182"/>
  <c r="W135"/>
  <c r="W67"/>
  <c r="W535"/>
  <c r="W591"/>
  <c r="W582"/>
  <c r="W434"/>
  <c r="W132"/>
  <c r="W130"/>
  <c r="W658"/>
  <c r="U30"/>
  <c r="W110"/>
  <c r="W615"/>
  <c r="W668"/>
  <c r="W702"/>
  <c r="W688"/>
  <c r="W204"/>
  <c r="R30"/>
  <c r="W722"/>
  <c r="W726"/>
  <c r="W586"/>
  <c r="W55"/>
  <c r="W225"/>
  <c r="W26"/>
  <c r="W556"/>
  <c r="W739"/>
  <c r="W116"/>
  <c r="W12"/>
  <c r="W679"/>
  <c r="W263"/>
  <c r="W478"/>
  <c r="W595"/>
  <c r="W19"/>
  <c r="W355"/>
  <c r="W286"/>
  <c r="W693"/>
  <c r="W542"/>
  <c r="W592"/>
  <c r="W255"/>
  <c r="W208"/>
  <c r="W465"/>
  <c r="W189"/>
  <c r="W23"/>
  <c r="W519"/>
  <c r="W400"/>
  <c r="W495"/>
  <c r="W578"/>
  <c r="W626"/>
  <c r="W172"/>
  <c r="W71"/>
  <c r="W610"/>
  <c r="W459"/>
  <c r="W472"/>
  <c r="W17"/>
  <c r="W590"/>
  <c r="W741"/>
  <c r="W558"/>
  <c r="W198"/>
  <c r="W721"/>
  <c r="W239"/>
  <c r="W202"/>
  <c r="W650"/>
  <c r="W737"/>
  <c r="W442"/>
  <c r="W277"/>
  <c r="W412"/>
  <c r="W264"/>
  <c r="W52"/>
  <c r="W129"/>
  <c r="W252"/>
  <c r="W299"/>
  <c r="W584"/>
  <c r="W346"/>
  <c r="W382"/>
  <c r="W245"/>
  <c r="W467"/>
  <c r="W104"/>
  <c r="W619"/>
  <c r="W21"/>
  <c r="W509"/>
  <c r="V30"/>
  <c r="W557"/>
  <c r="W544"/>
  <c r="W701"/>
  <c r="W589"/>
  <c r="W625"/>
  <c r="W461"/>
  <c r="W532"/>
  <c r="W628"/>
  <c r="W337"/>
  <c r="W550"/>
  <c r="W206"/>
  <c r="W681"/>
  <c r="W127"/>
  <c r="W31"/>
  <c r="W446"/>
  <c r="W569"/>
  <c r="W74"/>
  <c r="W152"/>
  <c r="W439"/>
  <c r="W665"/>
  <c r="O30"/>
  <c r="L30"/>
  <c r="Q30"/>
  <c r="W188"/>
  <c r="W375"/>
  <c r="W387"/>
  <c r="W61"/>
  <c r="W703"/>
  <c r="W656"/>
  <c r="W574"/>
  <c r="W684"/>
  <c r="W583"/>
  <c r="W27"/>
  <c r="W717"/>
  <c r="W516"/>
  <c r="W318"/>
  <c r="W520"/>
  <c r="W707"/>
  <c r="W197"/>
  <c r="W235"/>
  <c r="W236"/>
  <c r="W49"/>
  <c r="W618"/>
  <c r="W88"/>
  <c r="W398"/>
  <c r="W386"/>
  <c r="W145"/>
  <c r="W570"/>
  <c r="W112"/>
  <c r="W466"/>
  <c r="W98"/>
  <c r="W138"/>
  <c r="W313"/>
  <c r="W653"/>
  <c r="W262"/>
  <c r="W102"/>
  <c r="W57"/>
  <c r="W425"/>
  <c r="W447"/>
  <c r="W725"/>
  <c r="W411"/>
  <c r="W477"/>
  <c r="W469"/>
  <c r="W190"/>
  <c r="W644"/>
  <c r="W694"/>
  <c r="W242"/>
  <c r="W124"/>
  <c r="W199"/>
  <c r="W716"/>
  <c r="W515"/>
  <c r="W150"/>
  <c r="W224"/>
  <c r="W723"/>
  <c r="W352"/>
  <c r="W733"/>
  <c r="W605"/>
  <c r="W395"/>
  <c r="W260"/>
  <c r="W218"/>
  <c r="W435"/>
  <c r="W131"/>
  <c r="T30"/>
  <c r="W137"/>
  <c r="W567"/>
  <c r="W312"/>
  <c r="W698"/>
  <c r="W325"/>
  <c r="W15"/>
  <c r="W216"/>
  <c r="W533"/>
  <c r="W20"/>
  <c r="W298"/>
  <c r="W695"/>
  <c r="W161"/>
  <c r="W485"/>
  <c r="W329"/>
  <c r="E30"/>
  <c r="K30"/>
  <c r="W96"/>
  <c r="W109"/>
  <c r="W642"/>
  <c r="W486"/>
  <c r="W227"/>
  <c r="W336"/>
  <c r="W407"/>
  <c r="W94"/>
  <c r="W327"/>
  <c r="W175"/>
  <c r="W331"/>
  <c r="W310"/>
  <c r="W460"/>
  <c r="W744"/>
  <c r="W728"/>
  <c r="W166"/>
  <c r="W51"/>
  <c r="W510"/>
  <c r="W458"/>
  <c r="W366"/>
  <c r="W720"/>
  <c r="W685"/>
  <c r="W248"/>
  <c r="W503"/>
  <c r="W285"/>
  <c r="W163"/>
  <c r="W203"/>
  <c r="W147"/>
  <c r="W128"/>
  <c r="W475"/>
  <c r="W657"/>
  <c r="W534"/>
  <c r="W670"/>
  <c r="W294"/>
  <c r="W288"/>
  <c r="W606"/>
  <c r="W580"/>
  <c r="W220"/>
  <c r="W205"/>
  <c r="W349"/>
  <c r="W500"/>
  <c r="W409"/>
  <c r="W256"/>
  <c r="W634"/>
  <c r="I30"/>
  <c r="W69"/>
  <c r="W428"/>
  <c r="W462"/>
  <c r="W662"/>
  <c r="W612"/>
  <c r="W622"/>
  <c r="W431"/>
  <c r="W505"/>
  <c r="W169"/>
  <c r="W296"/>
  <c r="W273"/>
  <c r="W321"/>
  <c r="W396"/>
  <c r="W392"/>
  <c r="W60"/>
  <c r="W441"/>
  <c r="W146"/>
  <c r="W370"/>
  <c r="W652"/>
  <c r="W322"/>
  <c r="W168"/>
  <c r="W165"/>
  <c r="W627"/>
  <c r="W180"/>
  <c r="W283"/>
  <c r="W178"/>
  <c r="W28"/>
  <c r="W281"/>
  <c r="W86"/>
  <c r="W87"/>
  <c r="W181"/>
  <c r="W548"/>
  <c r="W66"/>
  <c r="W697"/>
  <c r="W333"/>
  <c r="W594"/>
  <c r="W141"/>
  <c r="W745"/>
  <c r="W494"/>
  <c r="W334"/>
  <c r="W471"/>
  <c r="W139"/>
  <c r="W443"/>
  <c r="W666"/>
  <c r="W280"/>
  <c r="W641"/>
  <c r="W389"/>
  <c r="W501"/>
  <c r="W240"/>
  <c r="W385"/>
  <c r="S30"/>
  <c r="W290"/>
  <c r="W568"/>
  <c r="W483"/>
  <c r="W62"/>
  <c r="W514"/>
  <c r="W433"/>
  <c r="W323"/>
  <c r="W530"/>
  <c r="W371"/>
  <c r="W108"/>
  <c r="W164"/>
  <c r="W173"/>
  <c r="W351"/>
  <c r="W214"/>
  <c r="W223"/>
  <c r="W335"/>
  <c r="W185"/>
  <c r="W219"/>
  <c r="W438"/>
  <c r="W540"/>
  <c r="W25"/>
  <c r="W613"/>
  <c r="W149"/>
  <c r="W545"/>
  <c r="W607"/>
  <c r="W560"/>
  <c r="W708"/>
  <c r="W423"/>
  <c r="W700"/>
  <c r="W261"/>
  <c r="W97"/>
  <c r="W689"/>
  <c r="W22"/>
  <c r="W16"/>
  <c r="W436"/>
  <c r="W250"/>
  <c r="W611"/>
  <c r="W123"/>
  <c r="W360"/>
  <c r="W350"/>
  <c r="W390"/>
  <c r="W328"/>
  <c r="W579"/>
  <c r="W160"/>
  <c r="W738"/>
  <c r="W201"/>
  <c r="W244"/>
  <c r="W646"/>
  <c r="W680"/>
  <c r="W320"/>
  <c r="W699"/>
  <c r="W295"/>
  <c r="W70"/>
  <c r="W363"/>
  <c r="W257"/>
  <c r="W241"/>
  <c r="W174"/>
  <c r="W426"/>
  <c r="W249"/>
  <c r="W397"/>
  <c r="W391"/>
  <c r="W482"/>
  <c r="W89"/>
  <c r="W631"/>
  <c r="W393"/>
  <c r="W338"/>
  <c r="W617"/>
  <c r="W687"/>
  <c r="W504"/>
  <c r="W474"/>
  <c r="W513"/>
  <c r="W480"/>
  <c r="W706"/>
  <c r="W179"/>
  <c r="W308"/>
  <c r="H30"/>
  <c r="W111"/>
  <c r="W543"/>
  <c r="W372"/>
  <c r="W114"/>
  <c r="W200"/>
  <c r="W614"/>
  <c r="W691"/>
  <c r="W238"/>
  <c r="W421"/>
  <c r="W29"/>
  <c r="W251"/>
  <c r="W213"/>
  <c r="W620"/>
  <c r="W497"/>
  <c r="W13"/>
  <c r="W588"/>
  <c r="W457"/>
  <c r="W101"/>
  <c r="W100"/>
  <c r="W406"/>
  <c r="N30"/>
  <c r="W358"/>
  <c r="W347"/>
  <c r="W105"/>
  <c r="W476"/>
  <c r="W210"/>
  <c r="W211"/>
  <c r="W221"/>
  <c r="W523"/>
  <c r="W253"/>
  <c r="W732"/>
  <c r="W661"/>
  <c r="W508"/>
  <c r="W93"/>
  <c r="W365"/>
  <c r="W463"/>
  <c r="W502"/>
  <c r="W56"/>
  <c r="W95"/>
  <c r="W506"/>
  <c r="W518"/>
  <c r="W187"/>
  <c r="W258"/>
  <c r="W125"/>
  <c r="W332"/>
  <c r="W429"/>
  <c r="W456"/>
  <c r="W420"/>
  <c r="W630"/>
  <c r="W511"/>
  <c r="W63"/>
  <c r="W348"/>
  <c r="W571"/>
  <c r="W554"/>
  <c r="P30"/>
  <c r="W297"/>
  <c r="W59"/>
  <c r="W99"/>
  <c r="W24"/>
  <c r="W718"/>
  <c r="W484"/>
  <c r="W704"/>
  <c r="W408"/>
  <c r="W404"/>
  <c r="W369"/>
  <c r="W651"/>
  <c r="W663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227"/>
  <c r="X312"/>
  <c r="X275"/>
  <c r="X696"/>
  <c r="X271"/>
  <c r="X592"/>
  <c r="X371"/>
  <c r="X497"/>
  <c r="X726"/>
  <c r="X132"/>
  <c r="X69"/>
  <c r="X63"/>
  <c r="X522"/>
  <c r="X130"/>
  <c r="X501"/>
  <c r="X311"/>
  <c r="X593"/>
  <c r="X238"/>
  <c r="X605"/>
  <c r="X26"/>
  <c r="X360"/>
  <c r="X361"/>
  <c r="X457"/>
  <c r="X588"/>
  <c r="X334"/>
  <c r="X13"/>
  <c r="X178"/>
  <c r="X335"/>
  <c r="X325"/>
  <c r="X27"/>
  <c r="X406"/>
  <c r="X498"/>
  <c r="X345"/>
  <c r="X246"/>
  <c r="X515"/>
  <c r="X385"/>
  <c r="X364"/>
  <c r="X70"/>
  <c r="X611"/>
  <c r="X79"/>
  <c r="X220"/>
  <c r="X689"/>
  <c r="X127"/>
  <c r="X702"/>
  <c r="X551"/>
  <c r="X394"/>
  <c r="X521"/>
  <c r="X734"/>
  <c r="X484"/>
  <c r="X448"/>
  <c r="X212"/>
  <c r="X646"/>
  <c r="X114"/>
  <c r="X19"/>
  <c r="X103"/>
  <c r="X537"/>
  <c r="X208"/>
  <c r="X645"/>
  <c r="X439"/>
  <c r="X516"/>
  <c r="X608"/>
  <c r="X520"/>
  <c r="X283"/>
  <c r="X445"/>
  <c r="X209"/>
  <c r="X137"/>
  <c r="X682"/>
  <c r="X633"/>
  <c r="X632"/>
  <c r="X258"/>
  <c r="X738"/>
  <c r="X506"/>
  <c r="X655"/>
  <c r="X166"/>
  <c r="X327"/>
  <c r="X59"/>
  <c r="X276"/>
  <c r="X388"/>
  <c r="X116"/>
  <c r="X289"/>
  <c r="X318"/>
  <c r="X572"/>
  <c r="X463"/>
  <c r="X690"/>
  <c r="X402"/>
  <c r="X65"/>
  <c r="X115"/>
  <c r="X623"/>
  <c r="X285"/>
  <c r="X298"/>
  <c r="X647"/>
  <c r="X396"/>
  <c r="X694"/>
  <c r="X200"/>
  <c r="X67"/>
  <c r="X395"/>
  <c r="X427"/>
  <c r="X435"/>
  <c r="X88"/>
  <c r="X164"/>
  <c r="X382"/>
  <c r="X250"/>
  <c r="X576"/>
  <c r="X540"/>
  <c r="X217"/>
  <c r="X319"/>
  <c r="X731"/>
  <c r="X557"/>
  <c r="X658"/>
  <c r="X98"/>
  <c r="X368"/>
  <c r="X163"/>
  <c r="X698"/>
  <c r="X442"/>
  <c r="X332"/>
  <c r="X464"/>
  <c r="X546"/>
  <c r="X412"/>
  <c r="X517"/>
  <c r="X188"/>
  <c r="X144"/>
  <c r="X365"/>
  <c r="X662"/>
  <c r="X422"/>
  <c r="X179"/>
  <c r="X68"/>
  <c r="X470"/>
  <c r="X649"/>
  <c r="X684"/>
  <c r="X259"/>
  <c r="X357"/>
  <c r="X337"/>
  <c r="X21"/>
  <c r="X641"/>
  <c r="X253"/>
  <c r="X148"/>
  <c r="X472"/>
  <c r="X176"/>
  <c r="X346"/>
  <c r="X578"/>
  <c r="X171"/>
  <c r="X548"/>
  <c r="X281"/>
  <c r="X299"/>
  <c r="X467"/>
  <c r="X367"/>
  <c r="X554"/>
  <c r="X62"/>
  <c r="X73"/>
  <c r="X54"/>
  <c r="X558"/>
  <c r="K31"/>
  <c r="X261"/>
  <c r="X239"/>
  <c r="X648"/>
  <c r="X441"/>
  <c r="X708"/>
  <c r="X152"/>
  <c r="X213"/>
  <c r="X629"/>
  <c r="X141"/>
  <c r="X722"/>
  <c r="X476"/>
  <c r="X108"/>
  <c r="X555"/>
  <c r="X189"/>
  <c r="X263"/>
  <c r="X358"/>
  <c r="X113"/>
  <c r="G31"/>
  <c r="X642"/>
  <c r="X721"/>
  <c r="X691"/>
  <c r="X255"/>
  <c r="X650"/>
  <c r="X665"/>
  <c r="X461"/>
  <c r="X653"/>
  <c r="X186"/>
  <c r="X203"/>
  <c r="X355"/>
  <c r="X743"/>
  <c r="X433"/>
  <c r="X66"/>
  <c r="X625"/>
  <c r="M31"/>
  <c r="X426"/>
  <c r="X409"/>
  <c r="X725"/>
  <c r="X100"/>
  <c r="X502"/>
  <c r="X124"/>
  <c r="X354"/>
  <c r="E31"/>
  <c r="X437"/>
  <c r="X597"/>
  <c r="X201"/>
  <c r="X167"/>
  <c r="X513"/>
  <c r="X510"/>
  <c r="X685"/>
  <c r="X317"/>
  <c r="X573"/>
  <c r="X446"/>
  <c r="X60"/>
  <c r="X624"/>
  <c r="X575"/>
  <c r="X286"/>
  <c r="X53"/>
  <c r="X352"/>
  <c r="X181"/>
  <c r="X687"/>
  <c r="X224"/>
  <c r="X328"/>
  <c r="X627"/>
  <c r="X469"/>
  <c r="X693"/>
  <c r="X78"/>
  <c r="X131"/>
  <c r="X669"/>
  <c r="X735"/>
  <c r="X542"/>
  <c r="X315"/>
  <c r="X617"/>
  <c r="X294"/>
  <c r="X77"/>
  <c r="X205"/>
  <c r="X507"/>
  <c r="X681"/>
  <c r="X106"/>
  <c r="X460"/>
  <c r="X272"/>
  <c r="X138"/>
  <c r="X499"/>
  <c r="X301"/>
  <c r="X17"/>
  <c r="Q31"/>
  <c r="X503"/>
  <c r="X574"/>
  <c r="X410"/>
  <c r="X184"/>
  <c r="X706"/>
  <c r="X715"/>
  <c r="X86"/>
  <c r="X278"/>
  <c r="X494"/>
  <c r="X182"/>
  <c r="X310"/>
  <c r="X174"/>
  <c r="X393"/>
  <c r="X586"/>
  <c r="X168"/>
  <c r="X509"/>
  <c r="X384"/>
  <c r="X183"/>
  <c r="X55"/>
  <c r="X135"/>
  <c r="X683"/>
  <c r="X391"/>
  <c r="X539"/>
  <c r="X744"/>
  <c r="X28"/>
  <c r="X96"/>
  <c r="X500"/>
  <c r="X614"/>
  <c r="X293"/>
  <c r="X288"/>
  <c r="X366"/>
  <c r="X351"/>
  <c r="X493"/>
  <c r="X243"/>
  <c r="X308"/>
  <c r="X110"/>
  <c r="X264"/>
  <c r="X449"/>
  <c r="X610"/>
  <c r="X656"/>
  <c r="X724"/>
  <c r="X571"/>
  <c r="X363"/>
  <c r="X482"/>
  <c r="X456"/>
  <c r="X149"/>
  <c r="X447"/>
  <c r="X518"/>
  <c r="X663"/>
  <c r="X475"/>
  <c r="X58"/>
  <c r="X680"/>
  <c r="X660"/>
  <c r="X16"/>
  <c r="X389"/>
  <c r="X219"/>
  <c r="X12"/>
  <c r="X568"/>
  <c r="X403"/>
  <c r="X431"/>
  <c r="X290"/>
  <c r="X56"/>
  <c r="X333"/>
  <c r="X51"/>
  <c r="X72"/>
  <c r="X727"/>
  <c r="X552"/>
  <c r="X411"/>
  <c r="X237"/>
  <c r="X657"/>
  <c r="X705"/>
  <c r="X329"/>
  <c r="X284"/>
  <c r="X591"/>
  <c r="X390"/>
  <c r="X292"/>
  <c r="X745"/>
  <c r="X717"/>
  <c r="X18"/>
  <c r="X739"/>
  <c r="X569"/>
  <c r="X23"/>
  <c r="F31"/>
  <c r="X24"/>
  <c r="X519"/>
  <c r="X485"/>
  <c r="X256"/>
  <c r="X369"/>
  <c r="X75"/>
  <c r="X112"/>
  <c r="X226"/>
  <c r="X438"/>
  <c r="X359"/>
  <c r="X331"/>
  <c r="X654"/>
  <c r="X405"/>
  <c r="X386"/>
  <c r="X353"/>
  <c r="X399"/>
  <c r="X589"/>
  <c r="X320"/>
  <c r="X661"/>
  <c r="X249"/>
  <c r="X436"/>
  <c r="X111"/>
  <c r="X741"/>
  <c r="X496"/>
  <c r="X495"/>
  <c r="X511"/>
  <c r="X643"/>
  <c r="X225"/>
  <c r="X362"/>
  <c r="X161"/>
  <c r="X688"/>
  <c r="L31"/>
  <c r="X671"/>
  <c r="X544"/>
  <c r="X423"/>
  <c r="X207"/>
  <c r="X94"/>
  <c r="X287"/>
  <c r="X139"/>
  <c r="X133"/>
  <c r="X206"/>
  <c r="X620"/>
  <c r="X619"/>
  <c r="X64"/>
  <c r="X477"/>
  <c r="X512"/>
  <c r="X716"/>
  <c r="X169"/>
  <c r="X425"/>
  <c r="X102"/>
  <c r="S31"/>
  <c r="X374"/>
  <c r="X31"/>
  <c r="X700"/>
  <c r="X545"/>
  <c r="X165"/>
  <c r="X398"/>
  <c r="X147"/>
  <c r="X421"/>
  <c r="X533"/>
  <c r="X216"/>
  <c r="X295"/>
  <c r="X274"/>
  <c r="X15"/>
  <c r="X742"/>
  <c r="X465"/>
  <c r="U31"/>
  <c r="X581"/>
  <c r="X508"/>
  <c r="X214"/>
  <c r="X483"/>
  <c r="X375"/>
  <c r="X523"/>
  <c r="X553"/>
  <c r="X434"/>
  <c r="X622"/>
  <c r="X322"/>
  <c r="X291"/>
  <c r="X504"/>
  <c r="X615"/>
  <c r="X536"/>
  <c r="X324"/>
  <c r="X49"/>
  <c r="X104"/>
  <c r="X251"/>
  <c r="X25"/>
  <c r="X313"/>
  <c r="X244"/>
  <c r="X559"/>
  <c r="X172"/>
  <c r="X347"/>
  <c r="X279"/>
  <c r="X356"/>
  <c r="X57"/>
  <c r="X440"/>
  <c r="X234"/>
  <c r="X659"/>
  <c r="I31"/>
  <c r="X90"/>
  <c r="X595"/>
  <c r="X280"/>
  <c r="X730"/>
  <c r="X666"/>
  <c r="X146"/>
  <c r="X235"/>
  <c r="X740"/>
  <c r="X535"/>
  <c r="X300"/>
  <c r="X242"/>
  <c r="X664"/>
  <c r="X392"/>
  <c r="X190"/>
  <c r="X609"/>
  <c r="X514"/>
  <c r="X468"/>
  <c r="X282"/>
  <c r="X583"/>
  <c r="X699"/>
  <c r="X668"/>
  <c r="X107"/>
  <c r="X459"/>
  <c r="X556"/>
  <c r="X703"/>
  <c r="X737"/>
  <c r="X145"/>
  <c r="X215"/>
  <c r="X606"/>
  <c r="X733"/>
  <c r="X142"/>
  <c r="X585"/>
  <c r="X89"/>
  <c r="X370"/>
  <c r="X323"/>
  <c r="X626"/>
  <c r="X150"/>
  <c r="X175"/>
  <c r="X143"/>
  <c r="X125"/>
  <c r="X480"/>
  <c r="X628"/>
  <c r="X534"/>
  <c r="X532"/>
  <c r="X531"/>
  <c r="X95"/>
  <c r="X92"/>
  <c r="X621"/>
  <c r="X401"/>
  <c r="X236"/>
  <c r="T31"/>
  <c r="R31"/>
  <c r="X338"/>
  <c r="X543"/>
  <c r="X22"/>
  <c r="X458"/>
  <c r="X720"/>
  <c r="X462"/>
  <c r="X349"/>
  <c r="X408"/>
  <c r="X719"/>
  <c r="X204"/>
  <c r="X197"/>
  <c r="X400"/>
  <c r="X199"/>
  <c r="X210"/>
  <c r="X245"/>
  <c r="X173"/>
  <c r="X326"/>
  <c r="X296"/>
  <c r="X140"/>
  <c r="X404"/>
  <c r="X123"/>
  <c r="X91"/>
  <c r="X567"/>
  <c r="X257"/>
  <c r="X211"/>
  <c r="X732"/>
  <c r="X350"/>
  <c r="X612"/>
  <c r="X570"/>
  <c r="X248"/>
  <c r="X679"/>
  <c r="X505"/>
  <c r="X618"/>
  <c r="J31"/>
  <c r="N31"/>
  <c r="X262"/>
  <c r="X99"/>
  <c r="H31"/>
  <c r="X697"/>
  <c r="X560"/>
  <c r="X634"/>
  <c r="X630"/>
  <c r="X383"/>
  <c r="X128"/>
  <c r="X651"/>
  <c r="X420"/>
  <c r="X61"/>
  <c r="X321"/>
  <c r="X607"/>
  <c r="X729"/>
  <c r="X631"/>
  <c r="V31"/>
  <c r="X273"/>
  <c r="X87"/>
  <c r="X151"/>
  <c r="X538"/>
  <c r="X74"/>
  <c r="X667"/>
  <c r="X428"/>
  <c r="O31"/>
  <c r="X590"/>
  <c r="X701"/>
  <c r="X223"/>
  <c r="X471"/>
  <c r="X604"/>
  <c r="X594"/>
  <c r="X222"/>
  <c r="X692"/>
  <c r="X530"/>
  <c r="P31"/>
  <c r="X126"/>
  <c r="X474"/>
  <c r="X372"/>
  <c r="X260"/>
  <c r="X52"/>
  <c r="X14"/>
  <c r="X105"/>
  <c r="X241"/>
  <c r="X252"/>
  <c r="X153"/>
  <c r="X429"/>
  <c r="X71"/>
  <c r="X336"/>
  <c r="X584"/>
  <c r="X160"/>
  <c r="X93"/>
  <c r="X297"/>
  <c r="X432"/>
  <c r="X577"/>
  <c r="X29"/>
  <c r="X221"/>
  <c r="X30"/>
  <c r="X443"/>
  <c r="X541"/>
  <c r="X579"/>
  <c r="X309"/>
  <c r="X580"/>
  <c r="X202"/>
  <c r="X478"/>
  <c r="X644"/>
  <c r="X177"/>
  <c r="X473"/>
  <c r="X678"/>
  <c r="X444"/>
  <c r="X277"/>
  <c r="X240"/>
  <c r="X707"/>
  <c r="X247"/>
  <c r="X430"/>
  <c r="X466"/>
  <c r="X670"/>
  <c r="X254"/>
  <c r="X170"/>
  <c r="X180"/>
  <c r="X348"/>
  <c r="X218"/>
  <c r="X550"/>
  <c r="X695"/>
  <c r="X486"/>
  <c r="X479"/>
  <c r="X587"/>
  <c r="X162"/>
  <c r="X547"/>
  <c r="X686"/>
  <c r="X652"/>
  <c r="X596"/>
  <c r="X397"/>
  <c r="X419"/>
  <c r="X97"/>
  <c r="X616"/>
  <c r="X704"/>
  <c r="X613"/>
  <c r="X314"/>
  <c r="X387"/>
  <c r="X109"/>
  <c r="X481"/>
  <c r="X373"/>
  <c r="X718"/>
  <c r="X330"/>
  <c r="X198"/>
  <c r="X549"/>
  <c r="X134"/>
  <c r="X728"/>
  <c r="X76"/>
  <c r="X187"/>
  <c r="X316"/>
  <c r="X50"/>
  <c r="X136"/>
  <c r="X424"/>
  <c r="X185"/>
  <c r="X736"/>
  <c r="X582"/>
  <c r="X723"/>
  <c r="X407"/>
  <c r="X101"/>
  <c r="X129"/>
  <c r="X20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153"/>
  <c r="Y470"/>
  <c r="Y730"/>
  <c r="Y423"/>
  <c r="Y399"/>
  <c r="Y316"/>
  <c r="Y648"/>
  <c r="Y701"/>
  <c r="Y580"/>
  <c r="Y106"/>
  <c r="Y633"/>
  <c r="Y447"/>
  <c r="Y50"/>
  <c r="Y241"/>
  <c r="Y127"/>
  <c r="Y68"/>
  <c r="Y430"/>
  <c r="Y53"/>
  <c r="Y735"/>
  <c r="Y284"/>
  <c r="Y94"/>
  <c r="Y422"/>
  <c r="Y277"/>
  <c r="Y182"/>
  <c r="Y498"/>
  <c r="Y460"/>
  <c r="Y516"/>
  <c r="Y176"/>
  <c r="Y252"/>
  <c r="Y300"/>
  <c r="Y91"/>
  <c r="Y292"/>
  <c r="Y665"/>
  <c r="Y493"/>
  <c r="Y178"/>
  <c r="Y707"/>
  <c r="Y273"/>
  <c r="W32"/>
  <c r="J32"/>
  <c r="Y338"/>
  <c r="Y23"/>
  <c r="Y521"/>
  <c r="Y236"/>
  <c r="Y680"/>
  <c r="Y698"/>
  <c r="Y160"/>
  <c r="Y140"/>
  <c r="Y62"/>
  <c r="Y28"/>
  <c r="Y737"/>
  <c r="Y690"/>
  <c r="Y582"/>
  <c r="H32"/>
  <c r="Y186"/>
  <c r="Y95"/>
  <c r="Y256"/>
  <c r="Y645"/>
  <c r="Y150"/>
  <c r="Y608"/>
  <c r="Y239"/>
  <c r="Y65"/>
  <c r="Y285"/>
  <c r="Y352"/>
  <c r="Y92"/>
  <c r="Y201"/>
  <c r="Y720"/>
  <c r="Y641"/>
  <c r="Y468"/>
  <c r="X32"/>
  <c r="Y605"/>
  <c r="Y315"/>
  <c r="Y744"/>
  <c r="Y438"/>
  <c r="Y482"/>
  <c r="Y469"/>
  <c r="Y278"/>
  <c r="Y15"/>
  <c r="Y116"/>
  <c r="Y125"/>
  <c r="Y503"/>
  <c r="E32"/>
  <c r="Y568"/>
  <c r="Y499"/>
  <c r="Y618"/>
  <c r="Y272"/>
  <c r="Y410"/>
  <c r="Y219"/>
  <c r="Y372"/>
  <c r="Y461"/>
  <c r="Y337"/>
  <c r="Y473"/>
  <c r="Y282"/>
  <c r="Y24"/>
  <c r="Y464"/>
  <c r="Y593"/>
  <c r="Y26"/>
  <c r="Y532"/>
  <c r="Y595"/>
  <c r="Y251"/>
  <c r="Y126"/>
  <c r="Y436"/>
  <c r="Y728"/>
  <c r="Y742"/>
  <c r="Y546"/>
  <c r="Y173"/>
  <c r="Y299"/>
  <c r="Y425"/>
  <c r="Y664"/>
  <c r="Y477"/>
  <c r="Y287"/>
  <c r="Y330"/>
  <c r="Y215"/>
  <c r="Y333"/>
  <c r="Y592"/>
  <c r="Y112"/>
  <c r="Y115"/>
  <c r="Y203"/>
  <c r="Y523"/>
  <c r="Y87"/>
  <c r="Y394"/>
  <c r="Y441"/>
  <c r="Y259"/>
  <c r="Y168"/>
  <c r="Y355"/>
  <c r="Y586"/>
  <c r="Y128"/>
  <c r="Y70"/>
  <c r="Y703"/>
  <c r="Y332"/>
  <c r="Y261"/>
  <c r="Y553"/>
  <c r="Y520"/>
  <c r="U32"/>
  <c r="Y397"/>
  <c r="Y297"/>
  <c r="Y138"/>
  <c r="Y388"/>
  <c r="Y308"/>
  <c r="Y101"/>
  <c r="Y322"/>
  <c r="Y654"/>
  <c r="Y391"/>
  <c r="Y549"/>
  <c r="Y426"/>
  <c r="Y717"/>
  <c r="Y361"/>
  <c r="Y204"/>
  <c r="Y726"/>
  <c r="Y242"/>
  <c r="Y312"/>
  <c r="M32"/>
  <c r="Y435"/>
  <c r="G32"/>
  <c r="Y589"/>
  <c r="Y655"/>
  <c r="V32"/>
  <c r="Y188"/>
  <c r="Y301"/>
  <c r="Y222"/>
  <c r="Y362"/>
  <c r="Y164"/>
  <c r="Y739"/>
  <c r="Y716"/>
  <c r="Y518"/>
  <c r="Y131"/>
  <c r="Y221"/>
  <c r="Y679"/>
  <c r="F32"/>
  <c r="Y151"/>
  <c r="Y271"/>
  <c r="Y741"/>
  <c r="Y58"/>
  <c r="Y148"/>
  <c r="Y365"/>
  <c r="Y32"/>
  <c r="Y506"/>
  <c r="Y274"/>
  <c r="Y30"/>
  <c r="Y295"/>
  <c r="Y699"/>
  <c r="Y494"/>
  <c r="Y615"/>
  <c r="Y558"/>
  <c r="Y691"/>
  <c r="Y147"/>
  <c r="Y317"/>
  <c r="Y429"/>
  <c r="Y458"/>
  <c r="Y481"/>
  <c r="Y146"/>
  <c r="Y347"/>
  <c r="Y370"/>
  <c r="Y557"/>
  <c r="Y686"/>
  <c r="Y511"/>
  <c r="Y336"/>
  <c r="Y264"/>
  <c r="Y79"/>
  <c r="Y288"/>
  <c r="Y319"/>
  <c r="Y642"/>
  <c r="Y627"/>
  <c r="Y263"/>
  <c r="Y660"/>
  <c r="Y97"/>
  <c r="Y349"/>
  <c r="Y93"/>
  <c r="Y534"/>
  <c r="Y243"/>
  <c r="Y12"/>
  <c r="Y171"/>
  <c r="Y682"/>
  <c r="Y248"/>
  <c r="Y76"/>
  <c r="Y86"/>
  <c r="Y517"/>
  <c r="Y346"/>
  <c r="Y345"/>
  <c r="Y214"/>
  <c r="Y99"/>
  <c r="Y395"/>
  <c r="Y620"/>
  <c r="P32"/>
  <c r="Y533"/>
  <c r="Y398"/>
  <c r="Y209"/>
  <c r="Y606"/>
  <c r="Y485"/>
  <c r="Y20"/>
  <c r="Y432"/>
  <c r="Y463"/>
  <c r="Y625"/>
  <c r="Y519"/>
  <c r="Y725"/>
  <c r="Y227"/>
  <c r="Y560"/>
  <c r="Y501"/>
  <c r="Y166"/>
  <c r="Y614"/>
  <c r="Y366"/>
  <c r="Y98"/>
  <c r="Y139"/>
  <c r="Y702"/>
  <c r="Y216"/>
  <c r="Y474"/>
  <c r="Y387"/>
  <c r="Y428"/>
  <c r="Y459"/>
  <c r="Y496"/>
  <c r="Y684"/>
  <c r="Y515"/>
  <c r="Y409"/>
  <c r="Y189"/>
  <c r="Y260"/>
  <c r="Y314"/>
  <c r="Y446"/>
  <c r="Y78"/>
  <c r="Y740"/>
  <c r="Y495"/>
  <c r="Y293"/>
  <c r="Y653"/>
  <c r="Y384"/>
  <c r="Y537"/>
  <c r="Y88"/>
  <c r="Y310"/>
  <c r="Y220"/>
  <c r="Y440"/>
  <c r="Y431"/>
  <c r="Y71"/>
  <c r="Y718"/>
  <c r="Y356"/>
  <c r="Y69"/>
  <c r="Y29"/>
  <c r="Y294"/>
  <c r="Y634"/>
  <c r="Y412"/>
  <c r="Y659"/>
  <c r="Y555"/>
  <c r="Y433"/>
  <c r="Y257"/>
  <c r="Y368"/>
  <c r="Y616"/>
  <c r="Y530"/>
  <c r="Y404"/>
  <c r="Y245"/>
  <c r="Y17"/>
  <c r="Y329"/>
  <c r="Y505"/>
  <c r="Y630"/>
  <c r="Y205"/>
  <c r="Y400"/>
  <c r="Y244"/>
  <c r="Y61"/>
  <c r="Y223"/>
  <c r="Y393"/>
  <c r="Y402"/>
  <c r="Y729"/>
  <c r="Y254"/>
  <c r="Y619"/>
  <c r="Y462"/>
  <c r="Y249"/>
  <c r="Y275"/>
  <c r="Y152"/>
  <c r="Y697"/>
  <c r="Y543"/>
  <c r="Y539"/>
  <c r="Y51"/>
  <c r="Y56"/>
  <c r="Y318"/>
  <c r="Y162"/>
  <c r="Y165"/>
  <c r="Y626"/>
  <c r="Y478"/>
  <c r="Y371"/>
  <c r="Y579"/>
  <c r="Y375"/>
  <c r="Y507"/>
  <c r="Y175"/>
  <c r="Y238"/>
  <c r="Y681"/>
  <c r="Y385"/>
  <c r="Y456"/>
  <c r="Y72"/>
  <c r="Y448"/>
  <c r="Y715"/>
  <c r="Y180"/>
  <c r="Y226"/>
  <c r="Y208"/>
  <c r="Y258"/>
  <c r="Y170"/>
  <c r="Y434"/>
  <c r="Y421"/>
  <c r="Y484"/>
  <c r="Y401"/>
  <c r="Y509"/>
  <c r="Y291"/>
  <c r="Y49"/>
  <c r="Y727"/>
  <c r="Y457"/>
  <c r="Y225"/>
  <c r="Y198"/>
  <c r="Y548"/>
  <c r="Y540"/>
  <c r="Y137"/>
  <c r="Y541"/>
  <c r="Y357"/>
  <c r="Y19"/>
  <c r="Y181"/>
  <c r="Y199"/>
  <c r="Y289"/>
  <c r="Y706"/>
  <c r="Y59"/>
  <c r="Y424"/>
  <c r="Y721"/>
  <c r="Y326"/>
  <c r="Y745"/>
  <c r="Y544"/>
  <c r="Y134"/>
  <c r="Y184"/>
  <c r="Y693"/>
  <c r="Y145"/>
  <c r="Y123"/>
  <c r="Y556"/>
  <c r="Y169"/>
  <c r="Y666"/>
  <c r="Y596"/>
  <c r="Y731"/>
  <c r="Y427"/>
  <c r="Y552"/>
  <c r="Y610"/>
  <c r="Y420"/>
  <c r="Y383"/>
  <c r="Y550"/>
  <c r="Y224"/>
  <c r="Y25"/>
  <c r="Y213"/>
  <c r="Y514"/>
  <c r="Y695"/>
  <c r="Y476"/>
  <c r="T32"/>
  <c r="Y75"/>
  <c r="Y647"/>
  <c r="Y584"/>
  <c r="Y479"/>
  <c r="Y719"/>
  <c r="Y130"/>
  <c r="Y298"/>
  <c r="Y644"/>
  <c r="Y211"/>
  <c r="Y218"/>
  <c r="Y628"/>
  <c r="Q32"/>
  <c r="Y419"/>
  <c r="Y708"/>
  <c r="Y604"/>
  <c r="Y411"/>
  <c r="Y583"/>
  <c r="Y663"/>
  <c r="Y629"/>
  <c r="Y732"/>
  <c r="Y334"/>
  <c r="Y234"/>
  <c r="Y351"/>
  <c r="Y443"/>
  <c r="Y262"/>
  <c r="I32"/>
  <c r="Y668"/>
  <c r="Y240"/>
  <c r="Y696"/>
  <c r="Y723"/>
  <c r="Y363"/>
  <c r="Y113"/>
  <c r="Y111"/>
  <c r="L32"/>
  <c r="Y324"/>
  <c r="Y687"/>
  <c r="K32"/>
  <c r="Y129"/>
  <c r="Y102"/>
  <c r="Y567"/>
  <c r="Y678"/>
  <c r="Y63"/>
  <c r="Y670"/>
  <c r="Y55"/>
  <c r="Y217"/>
  <c r="Y133"/>
  <c r="Y475"/>
  <c r="Y656"/>
  <c r="Y13"/>
  <c r="Y577"/>
  <c r="Y309"/>
  <c r="Y77"/>
  <c r="Y177"/>
  <c r="Y190"/>
  <c r="Y33"/>
  <c r="Y142"/>
  <c r="Y472"/>
  <c r="Y382"/>
  <c r="Y136"/>
  <c r="Y722"/>
  <c r="Y408"/>
  <c r="Y439"/>
  <c r="Y574"/>
  <c r="Y483"/>
  <c r="Y321"/>
  <c r="Y407"/>
  <c r="Y96"/>
  <c r="Y144"/>
  <c r="Y212"/>
  <c r="Y657"/>
  <c r="Y187"/>
  <c r="Y60"/>
  <c r="Y513"/>
  <c r="Y576"/>
  <c r="Y591"/>
  <c r="Y200"/>
  <c r="O32"/>
  <c r="Y207"/>
  <c r="Y27"/>
  <c r="Y522"/>
  <c r="Y149"/>
  <c r="Y743"/>
  <c r="Y100"/>
  <c r="Y253"/>
  <c r="Y135"/>
  <c r="Y738"/>
  <c r="Y508"/>
  <c r="Y607"/>
  <c r="Y403"/>
  <c r="Y386"/>
  <c r="Y66"/>
  <c r="Y510"/>
  <c r="Y587"/>
  <c r="Y597"/>
  <c r="Y57"/>
  <c r="Y621"/>
  <c r="Y649"/>
  <c r="Y206"/>
  <c r="Y609"/>
  <c r="Y571"/>
  <c r="Y504"/>
  <c r="Y54"/>
  <c r="Y16"/>
  <c r="Y31"/>
  <c r="Y445"/>
  <c r="Y573"/>
  <c r="Y581"/>
  <c r="Y359"/>
  <c r="Y163"/>
  <c r="Y374"/>
  <c r="Y547"/>
  <c r="Y559"/>
  <c r="Y358"/>
  <c r="Y141"/>
  <c r="Y396"/>
  <c r="Y536"/>
  <c r="Y572"/>
  <c r="Y437"/>
  <c r="Y161"/>
  <c r="Y502"/>
  <c r="Y311"/>
  <c r="Y235"/>
  <c r="Y18"/>
  <c r="Y688"/>
  <c r="Y237"/>
  <c r="Y661"/>
  <c r="Y694"/>
  <c r="Y250"/>
  <c r="R32"/>
  <c r="Y705"/>
  <c r="Y109"/>
  <c r="Y104"/>
  <c r="Y480"/>
  <c r="Y449"/>
  <c r="Y132"/>
  <c r="Y373"/>
  <c r="Y444"/>
  <c r="Y570"/>
  <c r="Y624"/>
  <c r="Y632"/>
  <c r="Y512"/>
  <c r="Y280"/>
  <c r="Y736"/>
  <c r="Y255"/>
  <c r="Y658"/>
  <c r="Y594"/>
  <c r="Y669"/>
  <c r="Y276"/>
  <c r="Y650"/>
  <c r="Y105"/>
  <c r="Y662"/>
  <c r="Y89"/>
  <c r="Y110"/>
  <c r="Y467"/>
  <c r="Y554"/>
  <c r="Y185"/>
  <c r="Y296"/>
  <c r="Y545"/>
  <c r="Y331"/>
  <c r="Y22"/>
  <c r="Y67"/>
  <c r="Y724"/>
  <c r="Y631"/>
  <c r="Y328"/>
  <c r="Y704"/>
  <c r="Y442"/>
  <c r="Y73"/>
  <c r="Y179"/>
  <c r="Y14"/>
  <c r="Y369"/>
  <c r="Y313"/>
  <c r="Y671"/>
  <c r="Y390"/>
  <c r="Y143"/>
  <c r="Y551"/>
  <c r="Y247"/>
  <c r="Y622"/>
  <c r="Y348"/>
  <c r="Y290"/>
  <c r="Y389"/>
  <c r="Y114"/>
  <c r="Y405"/>
  <c r="Y590"/>
  <c r="Y465"/>
  <c r="Y281"/>
  <c r="Y575"/>
  <c r="Y327"/>
  <c r="Y107"/>
  <c r="Y325"/>
  <c r="Y354"/>
  <c r="Y320"/>
  <c r="Y617"/>
  <c r="N32"/>
  <c r="Y613"/>
  <c r="Y652"/>
  <c r="S32"/>
  <c r="Y246"/>
  <c r="Y471"/>
  <c r="Y323"/>
  <c r="Y202"/>
  <c r="Y700"/>
  <c r="Y174"/>
  <c r="Y578"/>
  <c r="Y124"/>
  <c r="Y612"/>
  <c r="Y542"/>
  <c r="Y108"/>
  <c r="Y406"/>
  <c r="Y172"/>
  <c r="Y500"/>
  <c r="Y497"/>
  <c r="Y486"/>
  <c r="Y21"/>
  <c r="Y667"/>
  <c r="Y103"/>
  <c r="Y90"/>
  <c r="Y531"/>
  <c r="Y74"/>
  <c r="Y52"/>
  <c r="Y538"/>
  <c r="Y585"/>
  <c r="Y210"/>
  <c r="Y335"/>
  <c r="Y623"/>
  <c r="Y64"/>
  <c r="Y350"/>
  <c r="Y692"/>
  <c r="Y569"/>
  <c r="Y651"/>
  <c r="Y286"/>
  <c r="Y611"/>
  <c r="Y646"/>
  <c r="Y364"/>
  <c r="Y367"/>
  <c r="Y283"/>
  <c r="Y535"/>
  <c r="Y279"/>
  <c r="Y183"/>
  <c r="Y360"/>
  <c r="Y197"/>
  <c r="Y167"/>
  <c r="Y643"/>
  <c r="Y353"/>
  <c r="Y588"/>
  <c r="Y466"/>
  <c r="Y733"/>
  <c r="Y689"/>
  <c r="Y392"/>
  <c r="Y683"/>
  <c r="Y734"/>
  <c r="Y685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560"/>
  <c r="Z280"/>
  <c r="Z105"/>
  <c r="Z459"/>
  <c r="Z431"/>
  <c r="Z316"/>
  <c r="Z283"/>
  <c r="Z22"/>
  <c r="Z368"/>
  <c r="Z312"/>
  <c r="Z446"/>
  <c r="Z238"/>
  <c r="Z537"/>
  <c r="W33"/>
  <c r="Z473"/>
  <c r="Z382"/>
  <c r="Z590"/>
  <c r="Z293"/>
  <c r="Z32"/>
  <c r="Z732"/>
  <c r="K33"/>
  <c r="Z690"/>
  <c r="Z664"/>
  <c r="E33"/>
  <c r="Z520"/>
  <c r="Z115"/>
  <c r="Z167"/>
  <c r="Z322"/>
  <c r="Z696"/>
  <c r="Z707"/>
  <c r="Z569"/>
  <c r="Z223"/>
  <c r="Z356"/>
  <c r="Z355"/>
  <c r="Z16"/>
  <c r="Z661"/>
  <c r="Z595"/>
  <c r="Z199"/>
  <c r="Z198"/>
  <c r="Z745"/>
  <c r="Z435"/>
  <c r="Z88"/>
  <c r="Z643"/>
  <c r="Z87"/>
  <c r="Z742"/>
  <c r="Z108"/>
  <c r="Z721"/>
  <c r="Z424"/>
  <c r="Z113"/>
  <c r="Z678"/>
  <c r="Z705"/>
  <c r="Z474"/>
  <c r="Z58"/>
  <c r="Z509"/>
  <c r="Z739"/>
  <c r="Z213"/>
  <c r="Z130"/>
  <c r="Z541"/>
  <c r="Z284"/>
  <c r="Z24"/>
  <c r="Z145"/>
  <c r="Z667"/>
  <c r="Z408"/>
  <c r="Z426"/>
  <c r="Z581"/>
  <c r="Z540"/>
  <c r="Z309"/>
  <c r="Z187"/>
  <c r="Z607"/>
  <c r="Z744"/>
  <c r="Z444"/>
  <c r="Z734"/>
  <c r="Z140"/>
  <c r="Z357"/>
  <c r="Z465"/>
  <c r="Z389"/>
  <c r="Z398"/>
  <c r="X33"/>
  <c r="Z486"/>
  <c r="Z153"/>
  <c r="Z200"/>
  <c r="Z652"/>
  <c r="Z251"/>
  <c r="Z567"/>
  <c r="Z14"/>
  <c r="Z333"/>
  <c r="Z111"/>
  <c r="Z517"/>
  <c r="Z68"/>
  <c r="Z391"/>
  <c r="P33"/>
  <c r="Z279"/>
  <c r="Z422"/>
  <c r="Z12"/>
  <c r="Z706"/>
  <c r="Z139"/>
  <c r="Z291"/>
  <c r="Z104"/>
  <c r="Z536"/>
  <c r="Z624"/>
  <c r="Z481"/>
  <c r="Z694"/>
  <c r="Z286"/>
  <c r="Z298"/>
  <c r="Z618"/>
  <c r="Z568"/>
  <c r="Z642"/>
  <c r="Z584"/>
  <c r="Z456"/>
  <c r="Z604"/>
  <c r="Z632"/>
  <c r="Z335"/>
  <c r="Z460"/>
  <c r="Z717"/>
  <c r="Z237"/>
  <c r="Z399"/>
  <c r="Z127"/>
  <c r="Z471"/>
  <c r="Z671"/>
  <c r="Z183"/>
  <c r="Z103"/>
  <c r="Z592"/>
  <c r="Z160"/>
  <c r="Z425"/>
  <c r="Z208"/>
  <c r="Z438"/>
  <c r="Z397"/>
  <c r="N33"/>
  <c r="Z151"/>
  <c r="Z135"/>
  <c r="Z514"/>
  <c r="Z468"/>
  <c r="Z76"/>
  <c r="Z175"/>
  <c r="Z702"/>
  <c r="Z169"/>
  <c r="Z96"/>
  <c r="Z743"/>
  <c r="Z547"/>
  <c r="Z86"/>
  <c r="Z385"/>
  <c r="Z235"/>
  <c r="Z429"/>
  <c r="Z123"/>
  <c r="Z512"/>
  <c r="Z210"/>
  <c r="Z310"/>
  <c r="Z698"/>
  <c r="Z161"/>
  <c r="Z476"/>
  <c r="Z214"/>
  <c r="Z511"/>
  <c r="T33"/>
  <c r="Z510"/>
  <c r="Z74"/>
  <c r="Z433"/>
  <c r="Z258"/>
  <c r="Z449"/>
  <c r="Z576"/>
  <c r="Z556"/>
  <c r="Z737"/>
  <c r="Z719"/>
  <c r="Z682"/>
  <c r="Z260"/>
  <c r="Z353"/>
  <c r="Z186"/>
  <c r="F33"/>
  <c r="Z648"/>
  <c r="Z373"/>
  <c r="Z319"/>
  <c r="Z365"/>
  <c r="Z345"/>
  <c r="Z95"/>
  <c r="Z125"/>
  <c r="Z126"/>
  <c r="Z437"/>
  <c r="Z50"/>
  <c r="Z173"/>
  <c r="Z723"/>
  <c r="Z275"/>
  <c r="Z209"/>
  <c r="Z370"/>
  <c r="Z29"/>
  <c r="Z321"/>
  <c r="Z552"/>
  <c r="Z587"/>
  <c r="Z352"/>
  <c r="Z406"/>
  <c r="Z614"/>
  <c r="Z241"/>
  <c r="Z655"/>
  <c r="Z217"/>
  <c r="Z354"/>
  <c r="Z616"/>
  <c r="Z162"/>
  <c r="Z62"/>
  <c r="Z523"/>
  <c r="Z735"/>
  <c r="Z622"/>
  <c r="Z112"/>
  <c r="Z404"/>
  <c r="Z109"/>
  <c r="Z606"/>
  <c r="Z688"/>
  <c r="Z317"/>
  <c r="Z684"/>
  <c r="Z114"/>
  <c r="Z138"/>
  <c r="Z66"/>
  <c r="Z669"/>
  <c r="Z681"/>
  <c r="Z328"/>
  <c r="Z542"/>
  <c r="Z405"/>
  <c r="Z17"/>
  <c r="Z182"/>
  <c r="Z239"/>
  <c r="Z508"/>
  <c r="Z586"/>
  <c r="Z51"/>
  <c r="Z463"/>
  <c r="Z143"/>
  <c r="Z727"/>
  <c r="Z651"/>
  <c r="Z644"/>
  <c r="Z225"/>
  <c r="Z387"/>
  <c r="Z249"/>
  <c r="Z657"/>
  <c r="Z203"/>
  <c r="Z554"/>
  <c r="Z448"/>
  <c r="Z221"/>
  <c r="Z67"/>
  <c r="Z141"/>
  <c r="Z253"/>
  <c r="Z634"/>
  <c r="Z25"/>
  <c r="Z297"/>
  <c r="Z532"/>
  <c r="Z630"/>
  <c r="Z91"/>
  <c r="Z662"/>
  <c r="Z174"/>
  <c r="Z628"/>
  <c r="Z72"/>
  <c r="Z222"/>
  <c r="Z475"/>
  <c r="Z78"/>
  <c r="Z482"/>
  <c r="Z686"/>
  <c r="Z219"/>
  <c r="Z300"/>
  <c r="Z679"/>
  <c r="Z61"/>
  <c r="Z700"/>
  <c r="Z539"/>
  <c r="Z605"/>
  <c r="Z407"/>
  <c r="Z462"/>
  <c r="Z728"/>
  <c r="Z197"/>
  <c r="Z349"/>
  <c r="Z150"/>
  <c r="Z670"/>
  <c r="Z314"/>
  <c r="Z63"/>
  <c r="Z608"/>
  <c r="Z502"/>
  <c r="Z469"/>
  <c r="Z99"/>
  <c r="Z741"/>
  <c r="Z421"/>
  <c r="Z124"/>
  <c r="Z521"/>
  <c r="Z227"/>
  <c r="Z625"/>
  <c r="Z649"/>
  <c r="I33"/>
  <c r="Z54"/>
  <c r="Z582"/>
  <c r="Z516"/>
  <c r="Z503"/>
  <c r="Z610"/>
  <c r="Z591"/>
  <c r="Z168"/>
  <c r="Z164"/>
  <c r="Z360"/>
  <c r="Z466"/>
  <c r="Z55"/>
  <c r="Z559"/>
  <c r="O33"/>
  <c r="Z495"/>
  <c r="Z464"/>
  <c r="Z358"/>
  <c r="Z97"/>
  <c r="Z611"/>
  <c r="Z148"/>
  <c r="Z665"/>
  <c r="Z687"/>
  <c r="Z176"/>
  <c r="Z216"/>
  <c r="Z101"/>
  <c r="Z363"/>
  <c r="Z396"/>
  <c r="Z332"/>
  <c r="Z102"/>
  <c r="Z250"/>
  <c r="Z334"/>
  <c r="Z430"/>
  <c r="Z400"/>
  <c r="Z313"/>
  <c r="S33"/>
  <c r="Z549"/>
  <c r="Z311"/>
  <c r="Z708"/>
  <c r="Z289"/>
  <c r="Z106"/>
  <c r="Z263"/>
  <c r="Z206"/>
  <c r="G33"/>
  <c r="Z497"/>
  <c r="Z244"/>
  <c r="Z337"/>
  <c r="Z692"/>
  <c r="Z362"/>
  <c r="Z188"/>
  <c r="Z273"/>
  <c r="Z336"/>
  <c r="Z427"/>
  <c r="Z588"/>
  <c r="Z137"/>
  <c r="Z386"/>
  <c r="Z629"/>
  <c r="Z577"/>
  <c r="Z619"/>
  <c r="Z254"/>
  <c r="Z100"/>
  <c r="Z631"/>
  <c r="Z178"/>
  <c r="Z457"/>
  <c r="Z350"/>
  <c r="Z252"/>
  <c r="Z288"/>
  <c r="Z623"/>
  <c r="Z27"/>
  <c r="Z720"/>
  <c r="Z434"/>
  <c r="Z467"/>
  <c r="Z393"/>
  <c r="Z551"/>
  <c r="R33"/>
  <c r="Z447"/>
  <c r="Z226"/>
  <c r="Z79"/>
  <c r="Z190"/>
  <c r="Z245"/>
  <c r="Z442"/>
  <c r="Z409"/>
  <c r="Z330"/>
  <c r="Z477"/>
  <c r="Z738"/>
  <c r="Z411"/>
  <c r="Z28"/>
  <c r="Z701"/>
  <c r="Z57"/>
  <c r="Z496"/>
  <c r="Z440"/>
  <c r="Z392"/>
  <c r="Z572"/>
  <c r="Z538"/>
  <c r="Z152"/>
  <c r="Z620"/>
  <c r="Z346"/>
  <c r="Z359"/>
  <c r="Z142"/>
  <c r="Z93"/>
  <c r="Z202"/>
  <c r="Z401"/>
  <c r="Z325"/>
  <c r="Z697"/>
  <c r="Z299"/>
  <c r="Z52"/>
  <c r="Z255"/>
  <c r="Z658"/>
  <c r="Z545"/>
  <c r="Z60"/>
  <c r="H33"/>
  <c r="Z544"/>
  <c r="Z578"/>
  <c r="Z535"/>
  <c r="Z621"/>
  <c r="Z585"/>
  <c r="Z179"/>
  <c r="Z116"/>
  <c r="Z680"/>
  <c r="Z627"/>
  <c r="Z201"/>
  <c r="Z371"/>
  <c r="Z323"/>
  <c r="Z90"/>
  <c r="Z147"/>
  <c r="Z89"/>
  <c r="Z445"/>
  <c r="Z374"/>
  <c r="Z272"/>
  <c r="Z420"/>
  <c r="Z470"/>
  <c r="Z215"/>
  <c r="Z13"/>
  <c r="Z641"/>
  <c r="Z499"/>
  <c r="Z419"/>
  <c r="Z615"/>
  <c r="Z534"/>
  <c r="Z107"/>
  <c r="Z461"/>
  <c r="Z134"/>
  <c r="Z668"/>
  <c r="Z513"/>
  <c r="Z274"/>
  <c r="Z146"/>
  <c r="Z224"/>
  <c r="Z436"/>
  <c r="Z172"/>
  <c r="Z256"/>
  <c r="Z553"/>
  <c r="Z259"/>
  <c r="Z53"/>
  <c r="Z73"/>
  <c r="Z276"/>
  <c r="Z480"/>
  <c r="Z320"/>
  <c r="Z375"/>
  <c r="Z412"/>
  <c r="Z33"/>
  <c r="Z483"/>
  <c r="Z593"/>
  <c r="Z683"/>
  <c r="Z26"/>
  <c r="Z69"/>
  <c r="Z693"/>
  <c r="Z326"/>
  <c r="Z388"/>
  <c r="Z518"/>
  <c r="Z485"/>
  <c r="Z144"/>
  <c r="Z277"/>
  <c r="Z129"/>
  <c r="Z731"/>
  <c r="Z295"/>
  <c r="Z571"/>
  <c r="Z594"/>
  <c r="Z184"/>
  <c r="Z653"/>
  <c r="Z205"/>
  <c r="Z287"/>
  <c r="Z271"/>
  <c r="Z348"/>
  <c r="Z285"/>
  <c r="Z75"/>
  <c r="Z574"/>
  <c r="Z519"/>
  <c r="Z136"/>
  <c r="Z331"/>
  <c r="Z583"/>
  <c r="Z49"/>
  <c r="Z659"/>
  <c r="Z656"/>
  <c r="Z730"/>
  <c r="Z458"/>
  <c r="Z220"/>
  <c r="Z290"/>
  <c r="Z597"/>
  <c r="Z185"/>
  <c r="Z515"/>
  <c r="Z533"/>
  <c r="Z410"/>
  <c r="Z372"/>
  <c r="Z729"/>
  <c r="Z278"/>
  <c r="Z242"/>
  <c r="Z725"/>
  <c r="Z189"/>
  <c r="Z550"/>
  <c r="Z70"/>
  <c r="Z281"/>
  <c r="Z724"/>
  <c r="Z315"/>
  <c r="Q33"/>
  <c r="Z740"/>
  <c r="Z660"/>
  <c r="Z366"/>
  <c r="Z23"/>
  <c r="Z71"/>
  <c r="Z555"/>
  <c r="Z579"/>
  <c r="Z557"/>
  <c r="Z31"/>
  <c r="Z650"/>
  <c r="Z558"/>
  <c r="Z531"/>
  <c r="Z609"/>
  <c r="Z247"/>
  <c r="Z699"/>
  <c r="Z149"/>
  <c r="Z246"/>
  <c r="Z726"/>
  <c r="Z166"/>
  <c r="Z133"/>
  <c r="Z428"/>
  <c r="Z736"/>
  <c r="Z546"/>
  <c r="Z264"/>
  <c r="Z394"/>
  <c r="Z218"/>
  <c r="Z384"/>
  <c r="Z65"/>
  <c r="Z56"/>
  <c r="Z715"/>
  <c r="Z128"/>
  <c r="Z329"/>
  <c r="Z324"/>
  <c r="Z472"/>
  <c r="Z261"/>
  <c r="Z77"/>
  <c r="Z718"/>
  <c r="Z92"/>
  <c r="Z347"/>
  <c r="Z98"/>
  <c r="Z501"/>
  <c r="Z691"/>
  <c r="Z498"/>
  <c r="Z211"/>
  <c r="Z204"/>
  <c r="Z171"/>
  <c r="Z500"/>
  <c r="Z663"/>
  <c r="Z110"/>
  <c r="V33"/>
  <c r="Z20"/>
  <c r="U33"/>
  <c r="Z351"/>
  <c r="Z573"/>
  <c r="Z695"/>
  <c r="Z369"/>
  <c r="Z180"/>
  <c r="Z15"/>
  <c r="Z165"/>
  <c r="Z633"/>
  <c r="Z441"/>
  <c r="Z170"/>
  <c r="Z301"/>
  <c r="Z654"/>
  <c r="Z132"/>
  <c r="Z207"/>
  <c r="Z395"/>
  <c r="Z181"/>
  <c r="Z59"/>
  <c r="Z596"/>
  <c r="Z177"/>
  <c r="Z294"/>
  <c r="Z570"/>
  <c r="L33"/>
  <c r="Z530"/>
  <c r="Z504"/>
  <c r="Z647"/>
  <c r="Z390"/>
  <c r="Z543"/>
  <c r="Z30"/>
  <c r="Z589"/>
  <c r="Z479"/>
  <c r="Z439"/>
  <c r="Z296"/>
  <c r="Z443"/>
  <c r="Z308"/>
  <c r="Z612"/>
  <c r="Z240"/>
  <c r="Z626"/>
  <c r="Z493"/>
  <c r="Z212"/>
  <c r="Z131"/>
  <c r="Z478"/>
  <c r="Z423"/>
  <c r="Z506"/>
  <c r="Z163"/>
  <c r="Z403"/>
  <c r="Z367"/>
  <c r="Z666"/>
  <c r="Z575"/>
  <c r="Z18"/>
  <c r="Z361"/>
  <c r="Z338"/>
  <c r="Z484"/>
  <c r="Z580"/>
  <c r="Z318"/>
  <c r="Z613"/>
  <c r="Z248"/>
  <c r="Z327"/>
  <c r="Z716"/>
  <c r="Z383"/>
  <c r="Z282"/>
  <c r="Z645"/>
  <c r="Z505"/>
  <c r="Z507"/>
  <c r="Z704"/>
  <c r="Z703"/>
  <c r="Z617"/>
  <c r="Z64"/>
  <c r="Z689"/>
  <c r="Z402"/>
  <c r="Z94"/>
  <c r="Z364"/>
  <c r="Z19"/>
  <c r="J33"/>
  <c r="Z722"/>
  <c r="Z685"/>
  <c r="Z262"/>
  <c r="Z292"/>
  <c r="Z236"/>
  <c r="Z494"/>
  <c r="Z432"/>
  <c r="Z243"/>
  <c r="Z234"/>
  <c r="Z522"/>
  <c r="M33"/>
  <c r="Z548"/>
  <c r="Z646"/>
  <c r="Z733"/>
  <c r="Z257"/>
  <c r="Z21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634"/>
  <c r="AA185"/>
  <c r="AA93"/>
  <c r="AA19"/>
  <c r="AA427"/>
  <c r="AA700"/>
  <c r="AA330"/>
  <c r="AA616"/>
  <c r="AA687"/>
  <c r="AA259"/>
  <c r="AA250"/>
  <c r="AA569"/>
  <c r="AA395"/>
  <c r="AA21"/>
  <c r="AA722"/>
  <c r="AA310"/>
  <c r="AA208"/>
  <c r="AA296"/>
  <c r="AA218"/>
  <c r="AA432"/>
  <c r="AA692"/>
  <c r="AA697"/>
  <c r="AA589"/>
  <c r="AA390"/>
  <c r="AA574"/>
  <c r="AA683"/>
  <c r="AA704"/>
  <c r="AA467"/>
  <c r="AA705"/>
  <c r="AA384"/>
  <c r="AA543"/>
  <c r="AA260"/>
  <c r="AA169"/>
  <c r="AA436"/>
  <c r="AA18"/>
  <c r="AA456"/>
  <c r="AA629"/>
  <c r="AA34"/>
  <c r="AA274"/>
  <c r="AA412"/>
  <c r="AA724"/>
  <c r="AA398"/>
  <c r="AA128"/>
  <c r="AA689"/>
  <c r="AA131"/>
  <c r="AA681"/>
  <c r="AA721"/>
  <c r="AA627"/>
  <c r="AA187"/>
  <c r="AA648"/>
  <c r="AA411"/>
  <c r="AA691"/>
  <c r="AA383"/>
  <c r="AA567"/>
  <c r="AA258"/>
  <c r="AA288"/>
  <c r="AA333"/>
  <c r="AA403"/>
  <c r="AA96"/>
  <c r="AA223"/>
  <c r="AA308"/>
  <c r="AA125"/>
  <c r="AA255"/>
  <c r="AA624"/>
  <c r="AA649"/>
  <c r="AA463"/>
  <c r="AA215"/>
  <c r="AA510"/>
  <c r="AA126"/>
  <c r="AA134"/>
  <c r="AA632"/>
  <c r="AA130"/>
  <c r="AA349"/>
  <c r="AA397"/>
  <c r="AA299"/>
  <c r="P34"/>
  <c r="AA124"/>
  <c r="AA497"/>
  <c r="AA351"/>
  <c r="AA523"/>
  <c r="AA197"/>
  <c r="AA521"/>
  <c r="AA661"/>
  <c r="G34"/>
  <c r="AA286"/>
  <c r="AA312"/>
  <c r="AA317"/>
  <c r="AA219"/>
  <c r="AA690"/>
  <c r="AA309"/>
  <c r="AA103"/>
  <c r="AA445"/>
  <c r="AA12"/>
  <c r="AA607"/>
  <c r="AA701"/>
  <c r="AA386"/>
  <c r="AA331"/>
  <c r="AA595"/>
  <c r="AA479"/>
  <c r="AA535"/>
  <c r="AA372"/>
  <c r="AA143"/>
  <c r="AA657"/>
  <c r="AA189"/>
  <c r="AA365"/>
  <c r="AA25"/>
  <c r="AA135"/>
  <c r="AA167"/>
  <c r="AA480"/>
  <c r="AA69"/>
  <c r="AA513"/>
  <c r="AA279"/>
  <c r="S34"/>
  <c r="AA248"/>
  <c r="AA353"/>
  <c r="AA358"/>
  <c r="AA630"/>
  <c r="AA324"/>
  <c r="AA338"/>
  <c r="AA486"/>
  <c r="AA382"/>
  <c r="AA446"/>
  <c r="AA470"/>
  <c r="AA27"/>
  <c r="AA104"/>
  <c r="AA252"/>
  <c r="AA30"/>
  <c r="AA429"/>
  <c r="AA474"/>
  <c r="AA663"/>
  <c r="AA654"/>
  <c r="AA86"/>
  <c r="AA32"/>
  <c r="AA293"/>
  <c r="AA698"/>
  <c r="AA538"/>
  <c r="AA149"/>
  <c r="AA550"/>
  <c r="AA290"/>
  <c r="AA56"/>
  <c r="AA695"/>
  <c r="AA160"/>
  <c r="AA473"/>
  <c r="AA346"/>
  <c r="AA611"/>
  <c r="AA31"/>
  <c r="AA612"/>
  <c r="AA734"/>
  <c r="AA389"/>
  <c r="AA183"/>
  <c r="AA370"/>
  <c r="AA483"/>
  <c r="AA24"/>
  <c r="AA554"/>
  <c r="AA321"/>
  <c r="AA735"/>
  <c r="AA182"/>
  <c r="AA213"/>
  <c r="AA518"/>
  <c r="AA745"/>
  <c r="AA236"/>
  <c r="AA347"/>
  <c r="AA107"/>
  <c r="T34"/>
  <c r="AA318"/>
  <c r="AA585"/>
  <c r="AA88"/>
  <c r="AA731"/>
  <c r="AA520"/>
  <c r="AA17"/>
  <c r="AA516"/>
  <c r="AA716"/>
  <c r="AA615"/>
  <c r="AA247"/>
  <c r="AA26"/>
  <c r="AA364"/>
  <c r="AA298"/>
  <c r="AA666"/>
  <c r="AA71"/>
  <c r="AA289"/>
  <c r="AA482"/>
  <c r="AA458"/>
  <c r="AA272"/>
  <c r="Z34"/>
  <c r="AA591"/>
  <c r="AA471"/>
  <c r="AA727"/>
  <c r="AA461"/>
  <c r="AA336"/>
  <c r="AA738"/>
  <c r="AA282"/>
  <c r="AA665"/>
  <c r="AA60"/>
  <c r="AA100"/>
  <c r="AA161"/>
  <c r="AA693"/>
  <c r="H34"/>
  <c r="AA407"/>
  <c r="AA597"/>
  <c r="AA671"/>
  <c r="AA439"/>
  <c r="AA496"/>
  <c r="AA642"/>
  <c r="AA544"/>
  <c r="AA138"/>
  <c r="AA141"/>
  <c r="AA262"/>
  <c r="AA15"/>
  <c r="AA522"/>
  <c r="AA275"/>
  <c r="AA22"/>
  <c r="I34"/>
  <c r="AA596"/>
  <c r="AA350"/>
  <c r="AA515"/>
  <c r="AA534"/>
  <c r="AA590"/>
  <c r="M34"/>
  <c r="AA659"/>
  <c r="AA144"/>
  <c r="AA101"/>
  <c r="AA28"/>
  <c r="AA140"/>
  <c r="AA443"/>
  <c r="AA667"/>
  <c r="AA184"/>
  <c r="R34"/>
  <c r="V34"/>
  <c r="AA410"/>
  <c r="AA320"/>
  <c r="AA297"/>
  <c r="AA328"/>
  <c r="AA61"/>
  <c r="AA62"/>
  <c r="AA106"/>
  <c r="AA549"/>
  <c r="AA530"/>
  <c r="AA594"/>
  <c r="AA190"/>
  <c r="AA631"/>
  <c r="AA115"/>
  <c r="AA210"/>
  <c r="AA73"/>
  <c r="AA75"/>
  <c r="AA284"/>
  <c r="AA373"/>
  <c r="AA385"/>
  <c r="AA519"/>
  <c r="AA577"/>
  <c r="AA608"/>
  <c r="AA588"/>
  <c r="AA441"/>
  <c r="AA285"/>
  <c r="AA539"/>
  <c r="AA650"/>
  <c r="AA108"/>
  <c r="AA618"/>
  <c r="AA280"/>
  <c r="AA361"/>
  <c r="AA718"/>
  <c r="AA239"/>
  <c r="AA170"/>
  <c r="AA162"/>
  <c r="AA509"/>
  <c r="AA719"/>
  <c r="AA610"/>
  <c r="AA536"/>
  <c r="AA732"/>
  <c r="AA224"/>
  <c r="AA198"/>
  <c r="AA593"/>
  <c r="AA493"/>
  <c r="AA555"/>
  <c r="AA127"/>
  <c r="AA680"/>
  <c r="AA586"/>
  <c r="AA109"/>
  <c r="AA623"/>
  <c r="AA264"/>
  <c r="AA332"/>
  <c r="AA150"/>
  <c r="AA587"/>
  <c r="AA481"/>
  <c r="AA717"/>
  <c r="AA391"/>
  <c r="AA29"/>
  <c r="AA684"/>
  <c r="AA152"/>
  <c r="AA613"/>
  <c r="AA537"/>
  <c r="AA13"/>
  <c r="AA533"/>
  <c r="AA294"/>
  <c r="AA99"/>
  <c r="AA500"/>
  <c r="AA592"/>
  <c r="AA465"/>
  <c r="AA33"/>
  <c r="AA57"/>
  <c r="AA212"/>
  <c r="AA97"/>
  <c r="AA660"/>
  <c r="AA348"/>
  <c r="AA315"/>
  <c r="AA605"/>
  <c r="AA256"/>
  <c r="AA113"/>
  <c r="AA77"/>
  <c r="AA325"/>
  <c r="AA576"/>
  <c r="AA369"/>
  <c r="AA401"/>
  <c r="AA670"/>
  <c r="AA641"/>
  <c r="AA243"/>
  <c r="AA433"/>
  <c r="AA743"/>
  <c r="AA311"/>
  <c r="AA153"/>
  <c r="AA214"/>
  <c r="X34"/>
  <c r="AA145"/>
  <c r="AA499"/>
  <c r="AA371"/>
  <c r="AA287"/>
  <c r="Q34"/>
  <c r="AA617"/>
  <c r="AA468"/>
  <c r="AA222"/>
  <c r="AA547"/>
  <c r="AA50"/>
  <c r="AA400"/>
  <c r="AA67"/>
  <c r="AA503"/>
  <c r="AA532"/>
  <c r="AA573"/>
  <c r="AA322"/>
  <c r="AA129"/>
  <c r="AA548"/>
  <c r="AA357"/>
  <c r="AA235"/>
  <c r="AA405"/>
  <c r="AA392"/>
  <c r="AA545"/>
  <c r="AA579"/>
  <c r="AA448"/>
  <c r="AA291"/>
  <c r="AA541"/>
  <c r="AA583"/>
  <c r="AA139"/>
  <c r="AA652"/>
  <c r="AA111"/>
  <c r="AA540"/>
  <c r="AA164"/>
  <c r="AA166"/>
  <c r="AA514"/>
  <c r="AA568"/>
  <c r="AA726"/>
  <c r="AA375"/>
  <c r="AA225"/>
  <c r="AA354"/>
  <c r="AA625"/>
  <c r="AA406"/>
  <c r="AA715"/>
  <c r="AA142"/>
  <c r="AA245"/>
  <c r="AA546"/>
  <c r="AA582"/>
  <c r="AA132"/>
  <c r="AA703"/>
  <c r="AA507"/>
  <c r="AA736"/>
  <c r="AA741"/>
  <c r="AA241"/>
  <c r="AA679"/>
  <c r="AA89"/>
  <c r="AA65"/>
  <c r="O34"/>
  <c r="AA261"/>
  <c r="AA112"/>
  <c r="AA508"/>
  <c r="AA175"/>
  <c r="AA559"/>
  <c r="AA685"/>
  <c r="AA460"/>
  <c r="AA136"/>
  <c r="AA426"/>
  <c r="AA58"/>
  <c r="AA74"/>
  <c r="AA226"/>
  <c r="AA422"/>
  <c r="AA207"/>
  <c r="AA172"/>
  <c r="AA323"/>
  <c r="AA314"/>
  <c r="L34"/>
  <c r="AA16"/>
  <c r="AA116"/>
  <c r="AA604"/>
  <c r="AA203"/>
  <c r="AA438"/>
  <c r="AA447"/>
  <c r="AA435"/>
  <c r="Y34"/>
  <c r="AA92"/>
  <c r="AA251"/>
  <c r="AA78"/>
  <c r="AA478"/>
  <c r="AA55"/>
  <c r="AA123"/>
  <c r="AA656"/>
  <c r="AA87"/>
  <c r="AA240"/>
  <c r="AA581"/>
  <c r="AA485"/>
  <c r="AA102"/>
  <c r="AA177"/>
  <c r="AA505"/>
  <c r="AA334"/>
  <c r="AA626"/>
  <c r="AA570"/>
  <c r="AA63"/>
  <c r="AA658"/>
  <c r="AA163"/>
  <c r="AA234"/>
  <c r="AA253"/>
  <c r="AA179"/>
  <c r="AA633"/>
  <c r="AA326"/>
  <c r="AA295"/>
  <c r="AA188"/>
  <c r="AA707"/>
  <c r="AA173"/>
  <c r="AA273"/>
  <c r="AA553"/>
  <c r="AA53"/>
  <c r="AA609"/>
  <c r="AA449"/>
  <c r="AA362"/>
  <c r="AA278"/>
  <c r="AA137"/>
  <c r="AA202"/>
  <c r="AA744"/>
  <c r="AA399"/>
  <c r="AA363"/>
  <c r="AA512"/>
  <c r="E34"/>
  <c r="AA147"/>
  <c r="AA558"/>
  <c r="AA387"/>
  <c r="AA146"/>
  <c r="AA337"/>
  <c r="AA669"/>
  <c r="AA614"/>
  <c r="AA542"/>
  <c r="AA216"/>
  <c r="AA244"/>
  <c r="AA263"/>
  <c r="AA572"/>
  <c r="AA98"/>
  <c r="AA678"/>
  <c r="AA506"/>
  <c r="AA110"/>
  <c r="AA352"/>
  <c r="AA186"/>
  <c r="AA688"/>
  <c r="AA281"/>
  <c r="AA52"/>
  <c r="AA696"/>
  <c r="AA462"/>
  <c r="AA180"/>
  <c r="AA64"/>
  <c r="AA645"/>
  <c r="AA168"/>
  <c r="AA181"/>
  <c r="AA221"/>
  <c r="AA498"/>
  <c r="AA668"/>
  <c r="AA79"/>
  <c r="AA494"/>
  <c r="AA176"/>
  <c r="AA277"/>
  <c r="AA664"/>
  <c r="AA619"/>
  <c r="AA246"/>
  <c r="AA209"/>
  <c r="AA737"/>
  <c r="AA49"/>
  <c r="AA628"/>
  <c r="AA242"/>
  <c r="AA206"/>
  <c r="AA578"/>
  <c r="AA292"/>
  <c r="AA20"/>
  <c r="AA606"/>
  <c r="AA464"/>
  <c r="AA706"/>
  <c r="AA442"/>
  <c r="AA584"/>
  <c r="AA254"/>
  <c r="AA68"/>
  <c r="AA72"/>
  <c r="AA220"/>
  <c r="AA501"/>
  <c r="AA54"/>
  <c r="AA662"/>
  <c r="AA728"/>
  <c r="AA702"/>
  <c r="AA551"/>
  <c r="AA484"/>
  <c r="K34"/>
  <c r="AA14"/>
  <c r="AA720"/>
  <c r="AA283"/>
  <c r="AA204"/>
  <c r="AA59"/>
  <c r="AA420"/>
  <c r="AA174"/>
  <c r="AA227"/>
  <c r="AA300"/>
  <c r="AA733"/>
  <c r="AA431"/>
  <c r="AA504"/>
  <c r="AA66"/>
  <c r="AA646"/>
  <c r="AA238"/>
  <c r="AA374"/>
  <c r="AA742"/>
  <c r="AA655"/>
  <c r="AA345"/>
  <c r="AA257"/>
  <c r="AA105"/>
  <c r="AA95"/>
  <c r="AA472"/>
  <c r="AA356"/>
  <c r="AA694"/>
  <c r="AA329"/>
  <c r="AA730"/>
  <c r="AA360"/>
  <c r="N34"/>
  <c r="AA91"/>
  <c r="U34"/>
  <c r="AA23"/>
  <c r="AA739"/>
  <c r="J34"/>
  <c r="AA580"/>
  <c r="AA469"/>
  <c r="AA114"/>
  <c r="AA171"/>
  <c r="AA394"/>
  <c r="AA517"/>
  <c r="AA444"/>
  <c r="AA178"/>
  <c r="AA495"/>
  <c r="AA402"/>
  <c r="AA552"/>
  <c r="AA94"/>
  <c r="AA301"/>
  <c r="AA708"/>
  <c r="AA511"/>
  <c r="AA556"/>
  <c r="AA682"/>
  <c r="AA388"/>
  <c r="AA651"/>
  <c r="AA90"/>
  <c r="AA409"/>
  <c r="AA423"/>
  <c r="AA404"/>
  <c r="AA425"/>
  <c r="AA355"/>
  <c r="AA428"/>
  <c r="AA419"/>
  <c r="F34"/>
  <c r="AA76"/>
  <c r="AA440"/>
  <c r="AA327"/>
  <c r="AA408"/>
  <c r="AA199"/>
  <c r="AA148"/>
  <c r="AA531"/>
  <c r="AA201"/>
  <c r="AA434"/>
  <c r="AA437"/>
  <c r="AA313"/>
  <c r="AA476"/>
  <c r="AA621"/>
  <c r="AA421"/>
  <c r="AA653"/>
  <c r="AA151"/>
  <c r="AA430"/>
  <c r="AA502"/>
  <c r="AA237"/>
  <c r="AA276"/>
  <c r="AA571"/>
  <c r="AA740"/>
  <c r="AA457"/>
  <c r="AA575"/>
  <c r="AA560"/>
  <c r="AA620"/>
  <c r="AA557"/>
  <c r="AA367"/>
  <c r="AA466"/>
  <c r="AA729"/>
  <c r="AA200"/>
  <c r="AA316"/>
  <c r="AA165"/>
  <c r="AA424"/>
  <c r="AA205"/>
  <c r="AA271"/>
  <c r="AA70"/>
  <c r="AA459"/>
  <c r="AA686"/>
  <c r="AA335"/>
  <c r="AA475"/>
  <c r="AA647"/>
  <c r="AA249"/>
  <c r="AA725"/>
  <c r="AA359"/>
  <c r="AA133"/>
  <c r="AA366"/>
  <c r="AA211"/>
  <c r="AA643"/>
  <c r="AA319"/>
  <c r="AA393"/>
  <c r="AA396"/>
  <c r="AA723"/>
  <c r="W34"/>
  <c r="AA622"/>
  <c r="AA477"/>
  <c r="AA217"/>
  <c r="AA699"/>
  <c r="AA368"/>
  <c r="AA644"/>
  <c r="AA51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301"/>
  <c r="AB283"/>
  <c r="AB419"/>
  <c r="AB59"/>
  <c r="AB310"/>
  <c r="AB50"/>
  <c r="G35"/>
  <c r="AB734"/>
  <c r="AB532"/>
  <c r="AB319"/>
  <c r="AB13"/>
  <c r="AB291"/>
  <c r="AB349"/>
  <c r="AB17"/>
  <c r="AB320"/>
  <c r="AB393"/>
  <c r="AB364"/>
  <c r="AB143"/>
  <c r="AB469"/>
  <c r="AB224"/>
  <c r="AB425"/>
  <c r="AB284"/>
  <c r="AA35"/>
  <c r="AB216"/>
  <c r="AB30"/>
  <c r="AB538"/>
  <c r="AB288"/>
  <c r="AB223"/>
  <c r="AB316"/>
  <c r="AB467"/>
  <c r="AB200"/>
  <c r="AB555"/>
  <c r="AB169"/>
  <c r="AB110"/>
  <c r="AB400"/>
  <c r="AB25"/>
  <c r="AB324"/>
  <c r="AB58"/>
  <c r="AB383"/>
  <c r="AB116"/>
  <c r="I35"/>
  <c r="AB358"/>
  <c r="AB365"/>
  <c r="AB131"/>
  <c r="AB312"/>
  <c r="AB738"/>
  <c r="AB480"/>
  <c r="AB623"/>
  <c r="AB544"/>
  <c r="AB197"/>
  <c r="AB609"/>
  <c r="AB35"/>
  <c r="AB693"/>
  <c r="AB123"/>
  <c r="AB610"/>
  <c r="AB403"/>
  <c r="AB353"/>
  <c r="AB347"/>
  <c r="AB588"/>
  <c r="AB315"/>
  <c r="AB188"/>
  <c r="AB513"/>
  <c r="AB161"/>
  <c r="AB649"/>
  <c r="AB581"/>
  <c r="AB479"/>
  <c r="AB174"/>
  <c r="AB253"/>
  <c r="AB580"/>
  <c r="AB177"/>
  <c r="AB506"/>
  <c r="P35"/>
  <c r="AB20"/>
  <c r="AB732"/>
  <c r="AB23"/>
  <c r="AB703"/>
  <c r="AB207"/>
  <c r="AB680"/>
  <c r="AB132"/>
  <c r="AB227"/>
  <c r="AB178"/>
  <c r="AB664"/>
  <c r="AB484"/>
  <c r="AB249"/>
  <c r="AB725"/>
  <c r="AB502"/>
  <c r="AB189"/>
  <c r="AB176"/>
  <c r="AB55"/>
  <c r="AB325"/>
  <c r="AB498"/>
  <c r="AB663"/>
  <c r="AB256"/>
  <c r="AB222"/>
  <c r="AB234"/>
  <c r="AB410"/>
  <c r="AB586"/>
  <c r="AB65"/>
  <c r="AB95"/>
  <c r="AB214"/>
  <c r="AB496"/>
  <c r="AB460"/>
  <c r="AB629"/>
  <c r="AB606"/>
  <c r="AB108"/>
  <c r="AB208"/>
  <c r="AB681"/>
  <c r="AB93"/>
  <c r="AB679"/>
  <c r="AB613"/>
  <c r="AB684"/>
  <c r="AB717"/>
  <c r="AB240"/>
  <c r="AB505"/>
  <c r="AB98"/>
  <c r="AB359"/>
  <c r="AB604"/>
  <c r="AB163"/>
  <c r="AB706"/>
  <c r="AB634"/>
  <c r="AB430"/>
  <c r="AB399"/>
  <c r="AB314"/>
  <c r="AB137"/>
  <c r="AB392"/>
  <c r="AB428"/>
  <c r="AB458"/>
  <c r="AB661"/>
  <c r="AB351"/>
  <c r="AB128"/>
  <c r="AB186"/>
  <c r="AB698"/>
  <c r="AB183"/>
  <c r="AB63"/>
  <c r="AB548"/>
  <c r="AB547"/>
  <c r="AB113"/>
  <c r="AB140"/>
  <c r="AB475"/>
  <c r="AB27"/>
  <c r="AB559"/>
  <c r="AB21"/>
  <c r="AB435"/>
  <c r="AB317"/>
  <c r="AB427"/>
  <c r="AB652"/>
  <c r="V35"/>
  <c r="AB149"/>
  <c r="AB722"/>
  <c r="AB540"/>
  <c r="AB67"/>
  <c r="R35"/>
  <c r="AB292"/>
  <c r="AB587"/>
  <c r="AB622"/>
  <c r="AB740"/>
  <c r="AB556"/>
  <c r="AB126"/>
  <c r="AB361"/>
  <c r="AB352"/>
  <c r="AB464"/>
  <c r="AB616"/>
  <c r="AB700"/>
  <c r="AB741"/>
  <c r="AB105"/>
  <c r="AB274"/>
  <c r="AB387"/>
  <c r="AB424"/>
  <c r="AB204"/>
  <c r="AB331"/>
  <c r="AB357"/>
  <c r="AB577"/>
  <c r="AB162"/>
  <c r="AB218"/>
  <c r="AB190"/>
  <c r="AB533"/>
  <c r="AB164"/>
  <c r="AB281"/>
  <c r="AB350"/>
  <c r="AB517"/>
  <c r="AB463"/>
  <c r="AB662"/>
  <c r="AB226"/>
  <c r="AB657"/>
  <c r="AB99"/>
  <c r="AB34"/>
  <c r="AB715"/>
  <c r="AB466"/>
  <c r="AB309"/>
  <c r="AB457"/>
  <c r="AB276"/>
  <c r="AB409"/>
  <c r="AB688"/>
  <c r="AB236"/>
  <c r="AB77"/>
  <c r="AB584"/>
  <c r="AB171"/>
  <c r="AB388"/>
  <c r="AB19"/>
  <c r="AB644"/>
  <c r="AB165"/>
  <c r="AB60"/>
  <c r="AB442"/>
  <c r="AB90"/>
  <c r="AB659"/>
  <c r="AB255"/>
  <c r="AB707"/>
  <c r="AB296"/>
  <c r="AB666"/>
  <c r="T35"/>
  <c r="AB585"/>
  <c r="AB481"/>
  <c r="AB554"/>
  <c r="AB338"/>
  <c r="AB335"/>
  <c r="AB184"/>
  <c r="Q35"/>
  <c r="AB552"/>
  <c r="AB429"/>
  <c r="AB576"/>
  <c r="AB447"/>
  <c r="AB704"/>
  <c r="AB56"/>
  <c r="AB546"/>
  <c r="AB261"/>
  <c r="AB372"/>
  <c r="AB286"/>
  <c r="Z35"/>
  <c r="AB78"/>
  <c r="AB474"/>
  <c r="AB15"/>
  <c r="AB444"/>
  <c r="K35"/>
  <c r="S35"/>
  <c r="AB180"/>
  <c r="AB654"/>
  <c r="AB483"/>
  <c r="AB690"/>
  <c r="AB411"/>
  <c r="AB107"/>
  <c r="AB541"/>
  <c r="AB152"/>
  <c r="AB394"/>
  <c r="AB187"/>
  <c r="AB689"/>
  <c r="AB697"/>
  <c r="AB589"/>
  <c r="AB260"/>
  <c r="AB205"/>
  <c r="AB423"/>
  <c r="AB744"/>
  <c r="AB518"/>
  <c r="AB199"/>
  <c r="AB745"/>
  <c r="AB29"/>
  <c r="AB336"/>
  <c r="AB130"/>
  <c r="AB574"/>
  <c r="AB96"/>
  <c r="AB86"/>
  <c r="AB22"/>
  <c r="AB206"/>
  <c r="AB567"/>
  <c r="AB590"/>
  <c r="AB500"/>
  <c r="AB367"/>
  <c r="AB620"/>
  <c r="AB175"/>
  <c r="AB503"/>
  <c r="AB495"/>
  <c r="AB595"/>
  <c r="AB215"/>
  <c r="AB720"/>
  <c r="AB687"/>
  <c r="AB448"/>
  <c r="AB294"/>
  <c r="AB263"/>
  <c r="AB465"/>
  <c r="AB217"/>
  <c r="AB221"/>
  <c r="AB407"/>
  <c r="AB615"/>
  <c r="AB439"/>
  <c r="AB426"/>
  <c r="AB631"/>
  <c r="AB702"/>
  <c r="AB473"/>
  <c r="AB560"/>
  <c r="AB125"/>
  <c r="AB68"/>
  <c r="AB252"/>
  <c r="AB139"/>
  <c r="AB694"/>
  <c r="AB549"/>
  <c r="AB537"/>
  <c r="AB61"/>
  <c r="AB736"/>
  <c r="AB397"/>
  <c r="AB31"/>
  <c r="AB75"/>
  <c r="M35"/>
  <c r="AB510"/>
  <c r="AB436"/>
  <c r="AB658"/>
  <c r="AB258"/>
  <c r="AB471"/>
  <c r="AB173"/>
  <c r="AB692"/>
  <c r="AB257"/>
  <c r="AB730"/>
  <c r="AB250"/>
  <c r="AB656"/>
  <c r="AB275"/>
  <c r="AB695"/>
  <c r="AB737"/>
  <c r="AB295"/>
  <c r="AB32"/>
  <c r="AB446"/>
  <c r="AB127"/>
  <c r="AB669"/>
  <c r="AB33"/>
  <c r="AB247"/>
  <c r="AB497"/>
  <c r="AB94"/>
  <c r="AB521"/>
  <c r="AB536"/>
  <c r="AB328"/>
  <c r="AB486"/>
  <c r="AB571"/>
  <c r="AB136"/>
  <c r="AB70"/>
  <c r="AB643"/>
  <c r="AB282"/>
  <c r="AB371"/>
  <c r="AB334"/>
  <c r="AB160"/>
  <c r="AB12"/>
  <c r="AB322"/>
  <c r="AB109"/>
  <c r="AB69"/>
  <c r="AB512"/>
  <c r="AB608"/>
  <c r="AB308"/>
  <c r="L35"/>
  <c r="AB166"/>
  <c r="AB667"/>
  <c r="AB360"/>
  <c r="AB212"/>
  <c r="AB459"/>
  <c r="AB57"/>
  <c r="AB323"/>
  <c r="AB369"/>
  <c r="AB235"/>
  <c r="AB520"/>
  <c r="AB51"/>
  <c r="AB366"/>
  <c r="AB742"/>
  <c r="AB648"/>
  <c r="AB299"/>
  <c r="AB390"/>
  <c r="O35"/>
  <c r="AB519"/>
  <c r="AB632"/>
  <c r="AB422"/>
  <c r="AB246"/>
  <c r="AB287"/>
  <c r="AB153"/>
  <c r="AB449"/>
  <c r="AB26"/>
  <c r="AB337"/>
  <c r="Y35"/>
  <c r="AB71"/>
  <c r="AB66"/>
  <c r="AB691"/>
  <c r="AB49"/>
  <c r="AB739"/>
  <c r="AB354"/>
  <c r="AB651"/>
  <c r="AB114"/>
  <c r="AB168"/>
  <c r="AB313"/>
  <c r="AB437"/>
  <c r="AB144"/>
  <c r="AB516"/>
  <c r="AB543"/>
  <c r="AB16"/>
  <c r="AB728"/>
  <c r="AB239"/>
  <c r="AB619"/>
  <c r="AB420"/>
  <c r="AB685"/>
  <c r="AB395"/>
  <c r="AB76"/>
  <c r="AB655"/>
  <c r="AB124"/>
  <c r="AB112"/>
  <c r="AB421"/>
  <c r="AB385"/>
  <c r="AB278"/>
  <c r="AB368"/>
  <c r="AB141"/>
  <c r="AB621"/>
  <c r="AB148"/>
  <c r="AB582"/>
  <c r="AB650"/>
  <c r="AB678"/>
  <c r="AB264"/>
  <c r="AB238"/>
  <c r="AB645"/>
  <c r="AB542"/>
  <c r="AB53"/>
  <c r="AB699"/>
  <c r="AB591"/>
  <c r="AB723"/>
  <c r="H35"/>
  <c r="AB241"/>
  <c r="AB618"/>
  <c r="E35"/>
  <c r="AB404"/>
  <c r="AB499"/>
  <c r="F35"/>
  <c r="AB507"/>
  <c r="AB408"/>
  <c r="AB92"/>
  <c r="AB64"/>
  <c r="AB534"/>
  <c r="AB716"/>
  <c r="AB219"/>
  <c r="AB185"/>
  <c r="AB272"/>
  <c r="AB633"/>
  <c r="AB596"/>
  <c r="AB612"/>
  <c r="AB553"/>
  <c r="AB74"/>
  <c r="AB660"/>
  <c r="AB515"/>
  <c r="AB670"/>
  <c r="AB389"/>
  <c r="AB242"/>
  <c r="AB501"/>
  <c r="AB406"/>
  <c r="AB724"/>
  <c r="AB262"/>
  <c r="AB593"/>
  <c r="AB509"/>
  <c r="AB150"/>
  <c r="AB445"/>
  <c r="AB332"/>
  <c r="AB18"/>
  <c r="AB348"/>
  <c r="AB329"/>
  <c r="AB146"/>
  <c r="AB28"/>
  <c r="AB209"/>
  <c r="AB569"/>
  <c r="AB504"/>
  <c r="AB572"/>
  <c r="AB434"/>
  <c r="AB104"/>
  <c r="AB115"/>
  <c r="AB708"/>
  <c r="AB468"/>
  <c r="AB718"/>
  <c r="AB550"/>
  <c r="AB142"/>
  <c r="AB167"/>
  <c r="AB477"/>
  <c r="AB628"/>
  <c r="AB225"/>
  <c r="AB14"/>
  <c r="AB327"/>
  <c r="AB683"/>
  <c r="AB87"/>
  <c r="AB522"/>
  <c r="AB485"/>
  <c r="AB545"/>
  <c r="AB592"/>
  <c r="AB345"/>
  <c r="AB259"/>
  <c r="AB647"/>
  <c r="AB106"/>
  <c r="AB579"/>
  <c r="AB558"/>
  <c r="AB346"/>
  <c r="N35"/>
  <c r="AB696"/>
  <c r="AB370"/>
  <c r="AB333"/>
  <c r="AB630"/>
  <c r="AB151"/>
  <c r="AB405"/>
  <c r="AB330"/>
  <c r="AB279"/>
  <c r="AB535"/>
  <c r="AB470"/>
  <c r="AB293"/>
  <c r="AB245"/>
  <c r="AB133"/>
  <c r="AB24"/>
  <c r="AB384"/>
  <c r="AB523"/>
  <c r="AB476"/>
  <c r="AB201"/>
  <c r="AB179"/>
  <c r="J35"/>
  <c r="AB129"/>
  <c r="AB297"/>
  <c r="AB145"/>
  <c r="AB551"/>
  <c r="AB211"/>
  <c r="AB100"/>
  <c r="AB735"/>
  <c r="AB237"/>
  <c r="AB733"/>
  <c r="AB607"/>
  <c r="AB382"/>
  <c r="AB443"/>
  <c r="AB248"/>
  <c r="AB210"/>
  <c r="AB298"/>
  <c r="AB318"/>
  <c r="AB625"/>
  <c r="AB441"/>
  <c r="AB373"/>
  <c r="AB653"/>
  <c r="AB355"/>
  <c r="AB135"/>
  <c r="AB511"/>
  <c r="AB440"/>
  <c r="AB431"/>
  <c r="AB432"/>
  <c r="AB374"/>
  <c r="AB277"/>
  <c r="AB138"/>
  <c r="AB62"/>
  <c r="AB626"/>
  <c r="AB686"/>
  <c r="AB401"/>
  <c r="AB326"/>
  <c r="AB362"/>
  <c r="AB671"/>
  <c r="AB300"/>
  <c r="AB462"/>
  <c r="AB280"/>
  <c r="AB290"/>
  <c r="AB583"/>
  <c r="AB731"/>
  <c r="AB170"/>
  <c r="AB311"/>
  <c r="AB682"/>
  <c r="X35"/>
  <c r="AB701"/>
  <c r="AB202"/>
  <c r="AB181"/>
  <c r="AB203"/>
  <c r="AB289"/>
  <c r="AB665"/>
  <c r="AB611"/>
  <c r="AB743"/>
  <c r="AB391"/>
  <c r="AB198"/>
  <c r="AB614"/>
  <c r="AB54"/>
  <c r="AB646"/>
  <c r="AB402"/>
  <c r="AB102"/>
  <c r="AB573"/>
  <c r="AB575"/>
  <c r="AB568"/>
  <c r="W35"/>
  <c r="AB182"/>
  <c r="AB472"/>
  <c r="AB97"/>
  <c r="AB478"/>
  <c r="AB530"/>
  <c r="AB220"/>
  <c r="AB91"/>
  <c r="AB727"/>
  <c r="AB668"/>
  <c r="AB412"/>
  <c r="AB375"/>
  <c r="AB605"/>
  <c r="AB101"/>
  <c r="AB531"/>
  <c r="AB726"/>
  <c r="AB456"/>
  <c r="AB438"/>
  <c r="AB396"/>
  <c r="AB243"/>
  <c r="AB213"/>
  <c r="AB52"/>
  <c r="AB721"/>
  <c r="AB271"/>
  <c r="AB705"/>
  <c r="AB244"/>
  <c r="AB273"/>
  <c r="AB147"/>
  <c r="AB617"/>
  <c r="AB719"/>
  <c r="AB172"/>
  <c r="AB356"/>
  <c r="AB321"/>
  <c r="AB111"/>
  <c r="AB729"/>
  <c r="AB514"/>
  <c r="AB89"/>
  <c r="AB285"/>
  <c r="AB73"/>
  <c r="AB594"/>
  <c r="AB254"/>
  <c r="AB72"/>
  <c r="AB482"/>
  <c r="AB642"/>
  <c r="AB624"/>
  <c r="AB398"/>
  <c r="AB494"/>
  <c r="AB461"/>
  <c r="AB627"/>
  <c r="AB363"/>
  <c r="U35"/>
  <c r="AB493"/>
  <c r="AB134"/>
  <c r="AB578"/>
  <c r="AB557"/>
  <c r="AB79"/>
  <c r="AB641"/>
  <c r="AB570"/>
  <c r="AB433"/>
  <c r="AB251"/>
  <c r="AB386"/>
  <c r="AB508"/>
  <c r="AB539"/>
  <c r="AB88"/>
  <c r="AB103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AF265"/>
  <c r="H36"/>
  <c r="AE598"/>
  <c r="Q36"/>
  <c r="AE376"/>
  <c r="V36"/>
  <c r="AF117"/>
  <c r="AF709"/>
  <c r="AF487"/>
  <c r="AF228"/>
  <c r="T36"/>
  <c r="AE265"/>
  <c r="AF561"/>
  <c r="AF598"/>
  <c r="AF191"/>
  <c r="AD487"/>
  <c r="AE228"/>
  <c r="N36"/>
  <c r="L36"/>
  <c r="AF746"/>
  <c r="AD635"/>
  <c r="J36"/>
  <c r="AF635"/>
  <c r="AE746"/>
  <c r="AF80"/>
  <c r="AD561"/>
  <c r="X36"/>
  <c r="AD117"/>
  <c r="AD746"/>
  <c r="AD339"/>
  <c r="W36"/>
  <c r="O36"/>
  <c r="AE672"/>
  <c r="AD191"/>
  <c r="AE80"/>
  <c r="AD265"/>
  <c r="AE524"/>
  <c r="AE413"/>
  <c r="AF302"/>
  <c r="AF154"/>
  <c r="U36"/>
  <c r="AE339"/>
  <c r="F36"/>
  <c r="AF672"/>
  <c r="AF339"/>
  <c r="AF376"/>
  <c r="AD413"/>
  <c r="AD709"/>
  <c r="Z36"/>
  <c r="AF413"/>
  <c r="AF524"/>
  <c r="AD450"/>
  <c r="AE450"/>
  <c r="AE487"/>
  <c r="AD228"/>
  <c r="E36"/>
  <c r="AE191"/>
  <c r="K36"/>
  <c r="AD524"/>
  <c r="AD376"/>
  <c r="AD154"/>
  <c r="AE635"/>
  <c r="AE709"/>
  <c r="M36"/>
  <c r="S36"/>
  <c r="AE302"/>
  <c r="AA36"/>
  <c r="AE561"/>
  <c r="Y36"/>
  <c r="AE154"/>
  <c r="AD80"/>
  <c r="P36"/>
  <c r="AD302"/>
  <c r="AD672"/>
  <c r="AE117"/>
  <c r="AF450"/>
  <c r="AB36"/>
  <c r="AD598"/>
  <c r="R36"/>
  <c r="G36"/>
  <c r="I36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R76"/>
  <c r="F40"/>
  <c r="E76"/>
  <c r="D40"/>
  <c r="K40"/>
  <c r="L112"/>
  <c r="G37" i="4"/>
  <c r="N40" i="6"/>
  <c r="P112"/>
  <c r="T37" i="4"/>
  <c r="U76" i="6"/>
  <c r="L76"/>
  <c r="S37" i="4"/>
  <c r="Q112" i="6"/>
  <c r="T112"/>
  <c r="F76"/>
  <c r="H76"/>
  <c r="F37" i="4"/>
  <c r="I112" i="6"/>
  <c r="Y37" i="4"/>
  <c r="J37"/>
  <c r="R112" i="6"/>
  <c r="F112"/>
  <c r="O40"/>
  <c r="M37" i="4"/>
  <c r="I76" i="6"/>
  <c r="U112"/>
  <c r="G40"/>
  <c r="D76"/>
  <c r="L37" i="4"/>
  <c r="N112" i="6"/>
  <c r="O76"/>
  <c r="S112"/>
  <c r="X37" i="4"/>
  <c r="V37"/>
  <c r="E112" i="6"/>
  <c r="J40"/>
  <c r="R37" i="4"/>
  <c r="Z37"/>
  <c r="E40" i="6"/>
  <c r="G76"/>
  <c r="S76"/>
  <c r="K112"/>
  <c r="AA37" i="4"/>
  <c r="P37"/>
  <c r="G112" i="6"/>
  <c r="T76"/>
  <c r="U37" i="4"/>
  <c r="H37"/>
  <c r="N76" i="6"/>
  <c r="K37" i="4"/>
  <c r="O112" i="6"/>
  <c r="M40"/>
  <c r="H112"/>
  <c r="S40"/>
  <c r="W37" i="4"/>
  <c r="D112" i="6"/>
  <c r="I37" i="4"/>
  <c r="Q40" i="6"/>
  <c r="K76"/>
  <c r="O37" i="4"/>
  <c r="L40" i="6"/>
  <c r="Q37" i="4"/>
  <c r="Q76" i="6"/>
  <c r="P40"/>
  <c r="AB37" i="4"/>
  <c r="J112" i="6"/>
  <c r="I40"/>
  <c r="H40"/>
  <c r="N37" i="4"/>
  <c r="R40" i="6"/>
  <c r="M76"/>
  <c r="T40"/>
  <c r="E37" i="4"/>
  <c r="J76" i="6"/>
  <c r="M112"/>
  <c r="U40"/>
  <c r="CE34" i="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AA38"/>
  <c r="P38"/>
  <c r="M38"/>
  <c r="G38"/>
  <c r="N38"/>
  <c r="Q38"/>
  <c r="H38"/>
  <c r="AB38"/>
  <c r="K38"/>
  <c r="E38"/>
  <c r="W38"/>
  <c r="R38"/>
  <c r="J38"/>
  <c r="V38"/>
  <c r="X38"/>
  <c r="T38"/>
  <c r="O38"/>
  <c r="Z38"/>
  <c r="F38"/>
  <c r="U38"/>
  <c r="I38"/>
  <c r="L38"/>
  <c r="Y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G39"/>
  <c r="R39"/>
  <c r="P39"/>
  <c r="Z39"/>
  <c r="W39"/>
  <c r="AL10"/>
  <c r="AB39"/>
  <c r="T39"/>
  <c r="L39"/>
  <c r="H39"/>
  <c r="N39"/>
  <c r="U39"/>
  <c r="M39"/>
  <c r="F39"/>
  <c r="I39"/>
  <c r="Y39"/>
  <c r="E39"/>
  <c r="K39"/>
  <c r="O39"/>
  <c r="X39"/>
  <c r="V39"/>
  <c r="S39"/>
  <c r="Q39"/>
  <c r="AA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K40"/>
  <c r="R40"/>
  <c r="W40"/>
  <c r="Y40"/>
  <c r="X40"/>
  <c r="AA40"/>
  <c r="S40"/>
  <c r="H40"/>
  <c r="P40"/>
  <c r="L40"/>
  <c r="Z40"/>
  <c r="AB40"/>
  <c r="V40"/>
  <c r="E40"/>
  <c r="M40"/>
  <c r="I40"/>
  <c r="J40"/>
  <c r="T40"/>
  <c r="G40"/>
  <c r="U40"/>
  <c r="O40"/>
  <c r="N40"/>
  <c r="Q40"/>
  <c r="F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B107"/>
  <c r="B71"/>
  <c r="AF40" i="4"/>
  <c r="AE40"/>
  <c r="C42"/>
  <c r="AD37"/>
  <c r="B33" i="6" s="1"/>
  <c r="A65" i="1"/>
  <c r="AH38" i="4" s="1"/>
  <c r="BF38" s="1"/>
  <c r="AM10"/>
  <c r="V41"/>
  <c r="E41"/>
  <c r="R41"/>
  <c r="W41"/>
  <c r="Y41"/>
  <c r="J41"/>
  <c r="K41"/>
  <c r="O41"/>
  <c r="AA41"/>
  <c r="N41"/>
  <c r="I41"/>
  <c r="X41"/>
  <c r="F41"/>
  <c r="Z41"/>
  <c r="L41"/>
  <c r="AK10"/>
  <c r="U41"/>
  <c r="S41"/>
  <c r="P41"/>
  <c r="H41"/>
  <c r="M41"/>
  <c r="G41"/>
  <c r="T41"/>
  <c r="AB41"/>
  <c r="Q41"/>
  <c r="AL38" l="1"/>
  <c r="CE38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X42"/>
  <c r="AA42"/>
  <c r="J42"/>
  <c r="F42"/>
  <c r="I42"/>
  <c r="E42"/>
  <c r="W42"/>
  <c r="M42"/>
  <c r="AN10"/>
  <c r="R42"/>
  <c r="Z42"/>
  <c r="G42"/>
  <c r="T42"/>
  <c r="U42"/>
  <c r="AB42"/>
  <c r="Q42"/>
  <c r="N42"/>
  <c r="H42"/>
  <c r="S42"/>
  <c r="L42"/>
  <c r="V42"/>
  <c r="Y42"/>
  <c r="K42"/>
  <c r="O42"/>
  <c r="P42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E43"/>
  <c r="AO10"/>
  <c r="AF43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B112" i="6"/>
  <c r="AP10" i="4"/>
  <c r="B76" i="6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112" i="6"/>
  <c r="C40"/>
  <c r="C76"/>
  <c r="AQ10" i="4"/>
  <c r="CE42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R10"/>
  <c r="AD43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B40" i="6"/>
  <c r="AS10" i="4"/>
  <c r="AJ10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N47"/>
  <c r="AM47"/>
  <c r="AL47"/>
  <c r="AL48" s="1"/>
  <c r="AP47"/>
  <c r="AQ47"/>
  <c r="AS47"/>
  <c r="AR47"/>
  <c r="AR48" s="1"/>
  <c r="AJ47"/>
  <c r="AK47"/>
  <c r="AO47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8" l="1"/>
  <c r="AO48"/>
  <c r="AS48"/>
  <c r="AP48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Q48"/>
  <c r="AN48"/>
  <c r="AK48"/>
  <c r="AU48"/>
  <c r="AM48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L49" l="1"/>
  <c r="AQ49"/>
  <c r="AS49"/>
  <c r="AP49"/>
  <c r="AU49"/>
  <c r="AM49"/>
  <c r="AO49"/>
  <c r="AJ49"/>
  <c r="AT49"/>
  <c r="AN49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77" i="1"/>
  <c r="AH50" i="4" s="1"/>
  <c r="BF50" s="1"/>
  <c r="AY10"/>
  <c r="AX50" l="1"/>
  <c r="AT50"/>
  <c r="AO50"/>
  <c r="AS50"/>
  <c r="AM50"/>
  <c r="AU50"/>
  <c r="AL50"/>
  <c r="AP50"/>
  <c r="AN50"/>
  <c r="CE50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A81" i="1"/>
  <c r="AH54" i="4" s="1"/>
  <c r="BF54" s="1"/>
  <c r="BC10"/>
  <c r="AT54" l="1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Q59"/>
  <c r="AJ59"/>
  <c r="AP59"/>
  <c r="AR59"/>
  <c r="A87" i="1"/>
  <c r="AH60" i="4" s="1"/>
  <c r="BF60" s="1"/>
  <c r="AR60" l="1"/>
  <c r="AY60"/>
  <c r="AP60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AK64"/>
  <c r="AR64"/>
  <c r="AZ64"/>
  <c r="BB64"/>
  <c r="AY64"/>
  <c r="AN64"/>
  <c r="AL64"/>
  <c r="AO64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X64"/>
  <c r="AJ64"/>
  <c r="BA64"/>
  <c r="AV64"/>
  <c r="AS64"/>
  <c r="AU64"/>
  <c r="AW64"/>
  <c r="AM64"/>
  <c r="AP64"/>
  <c r="A92" i="1"/>
  <c r="AH65" i="4" s="1"/>
  <c r="BF65" s="1"/>
  <c r="AM65" l="1"/>
  <c r="AW65"/>
  <c r="BA65"/>
  <c r="AV65"/>
  <c r="AQ65"/>
  <c r="AO65"/>
  <c r="BB65"/>
  <c r="BC65"/>
  <c r="AL65"/>
  <c r="AZ65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J65"/>
  <c r="AJ66" s="1"/>
  <c r="AN65"/>
  <c r="AR65"/>
  <c r="AP65"/>
  <c r="AS65"/>
  <c r="AS66" s="1"/>
  <c r="AX65"/>
  <c r="AT65"/>
  <c r="AY65"/>
  <c r="AK65"/>
  <c r="AK66" s="1"/>
  <c r="A93" i="1"/>
  <c r="AH66" i="4" s="1"/>
  <c r="BF66" s="1"/>
  <c r="AY66" l="1"/>
  <c r="AP66"/>
  <c r="AU66"/>
  <c r="AL66"/>
  <c r="BC66"/>
  <c r="BB66"/>
  <c r="AZ66"/>
  <c r="AV66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BC67" l="1"/>
  <c r="AV67"/>
  <c r="AU67"/>
  <c r="AL67"/>
  <c r="AS67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BA67"/>
  <c r="AP67"/>
  <c r="AZ67"/>
  <c r="AK67"/>
  <c r="AX67"/>
  <c r="AR67"/>
  <c r="BB67"/>
  <c r="AY67"/>
  <c r="AJ67"/>
  <c r="A95" i="1"/>
  <c r="AH68" i="4" s="1"/>
  <c r="BF68" s="1"/>
  <c r="AZ68" l="1"/>
  <c r="BB68"/>
  <c r="AY68"/>
  <c r="AK68"/>
  <c r="AN68"/>
  <c r="AO68"/>
  <c r="AU68"/>
  <c r="AQ68"/>
  <c r="AL68"/>
  <c r="AV68"/>
  <c r="CE68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AT69"/>
  <c r="AZ69"/>
  <c r="AU69"/>
  <c r="BA69"/>
  <c r="AW69"/>
  <c r="AN69"/>
  <c r="AM69"/>
  <c r="AX69"/>
  <c r="AP69"/>
  <c r="AL69"/>
  <c r="AQ69"/>
  <c r="AK69"/>
  <c r="AS69"/>
  <c r="AJ69"/>
  <c r="AR69"/>
  <c r="AO69"/>
  <c r="AV69"/>
  <c r="AY69"/>
  <c r="A97" i="1"/>
  <c r="AH70" i="4" s="1"/>
  <c r="BF70" s="1"/>
  <c r="AV70" l="1"/>
  <c r="AO70"/>
  <c r="AK70"/>
  <c r="AX70"/>
  <c r="BA70"/>
  <c r="BC70"/>
  <c r="AS70"/>
  <c r="AP70"/>
  <c r="AW70"/>
  <c r="AT70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Q70"/>
  <c r="AM70"/>
  <c r="AU70"/>
  <c r="BB70"/>
  <c r="AY70"/>
  <c r="AJ70"/>
  <c r="AL70"/>
  <c r="AN70"/>
  <c r="AZ70"/>
  <c r="A98" i="1"/>
  <c r="AH71" i="4" s="1"/>
  <c r="BF71" s="1"/>
  <c r="AZ71" l="1"/>
  <c r="AY71"/>
  <c r="AQ71"/>
  <c r="AV71"/>
  <c r="AT71"/>
  <c r="AO71"/>
  <c r="BC71"/>
  <c r="AN71"/>
  <c r="BB71"/>
  <c r="AR71"/>
  <c r="BA71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U71"/>
  <c r="AX71"/>
  <c r="AP71"/>
  <c r="AW71"/>
  <c r="AJ71"/>
  <c r="AM71"/>
  <c r="AK71"/>
  <c r="AS71"/>
  <c r="A99" i="1"/>
  <c r="AH72" i="4" s="1"/>
  <c r="BF72" s="1"/>
  <c r="AK72" l="1"/>
  <c r="AP72"/>
  <c r="AS72"/>
  <c r="AW72"/>
  <c r="AL72"/>
  <c r="AV72"/>
  <c r="BA72"/>
  <c r="AY72"/>
  <c r="AO72"/>
  <c r="AR72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X72"/>
  <c r="BB72"/>
  <c r="BC72"/>
  <c r="AZ72"/>
  <c r="AJ72"/>
  <c r="AU72"/>
  <c r="AT72"/>
  <c r="AN72"/>
  <c r="AQ72"/>
  <c r="A100" i="1"/>
  <c r="AH73" i="4" s="1"/>
  <c r="BF73" s="1"/>
  <c r="AZ73" l="1"/>
  <c r="AQ73"/>
  <c r="AJ73"/>
  <c r="AX73"/>
  <c r="AO73"/>
  <c r="AW73"/>
  <c r="AV73"/>
  <c r="AY73"/>
  <c r="AN73"/>
  <c r="AM73"/>
  <c r="AR73"/>
  <c r="CE73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BB74"/>
  <c r="AP74"/>
  <c r="AZ74"/>
  <c r="AO74"/>
  <c r="AU74"/>
  <c r="AV74"/>
  <c r="AX74"/>
  <c r="AL74"/>
  <c r="AS74"/>
  <c r="AT74"/>
  <c r="AR74"/>
  <c r="AW74"/>
  <c r="AJ74"/>
  <c r="AK74"/>
  <c r="BA74"/>
  <c r="AM74"/>
  <c r="AY74"/>
  <c r="AQ74"/>
  <c r="A102" i="1"/>
  <c r="AH75" i="4" s="1"/>
  <c r="BF75" s="1"/>
  <c r="AY75" l="1"/>
  <c r="AJ75"/>
  <c r="AS75"/>
  <c r="AU75"/>
  <c r="BB75"/>
  <c r="AM75"/>
  <c r="AW75"/>
  <c r="AL75"/>
  <c r="AO75"/>
  <c r="AN75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AR75"/>
  <c r="AR76" s="1"/>
  <c r="AX75"/>
  <c r="AZ75"/>
  <c r="BC75"/>
  <c r="AQ75"/>
  <c r="AQ76" s="1"/>
  <c r="AK75"/>
  <c r="AT75"/>
  <c r="AV75"/>
  <c r="AP75"/>
  <c r="AP76" s="1"/>
  <c r="A103" i="1"/>
  <c r="AH76" i="4" s="1"/>
  <c r="BF76" s="1"/>
  <c r="AV76" l="1"/>
  <c r="BC76"/>
  <c r="BA76"/>
  <c r="AM76"/>
  <c r="AO76"/>
  <c r="AN76"/>
  <c r="AJ76"/>
  <c r="BB76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Y76"/>
  <c r="AY77" s="1"/>
  <c r="AK76"/>
  <c r="AX76"/>
  <c r="AW76"/>
  <c r="AS76"/>
  <c r="AS77" s="1"/>
  <c r="A104" i="1"/>
  <c r="AH77" i="4" s="1"/>
  <c r="BF77" s="1"/>
  <c r="BA77" l="1"/>
  <c r="AO77"/>
  <c r="AP77"/>
  <c r="AM77"/>
  <c r="AW77"/>
  <c r="AU77"/>
  <c r="AJ77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Q77"/>
  <c r="AQ78" s="1"/>
  <c r="AK77"/>
  <c r="AZ77"/>
  <c r="BB77"/>
  <c r="AV77"/>
  <c r="AV78" s="1"/>
  <c r="AR77"/>
  <c r="A105" i="1"/>
  <c r="AH78" i="4" s="1"/>
  <c r="BF78" s="1"/>
  <c r="BB78" l="1"/>
  <c r="AN78"/>
  <c r="AU78"/>
  <c r="AJ78"/>
  <c r="AO78"/>
  <c r="BA78"/>
  <c r="AS78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AJ79" l="1"/>
  <c r="AS79"/>
  <c r="AU79"/>
  <c r="BC79"/>
  <c r="AO79"/>
  <c r="AQ79"/>
  <c r="CD79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AV79"/>
  <c r="AL79"/>
  <c r="AW79"/>
  <c r="BB79"/>
  <c r="AX79"/>
  <c r="A107" i="1"/>
  <c r="AH80" i="4" s="1"/>
  <c r="BF80" s="1"/>
  <c r="AX80" l="1"/>
  <c r="AV80"/>
  <c r="BB80"/>
  <c r="BA80"/>
  <c r="AM80"/>
  <c r="AU80"/>
  <c r="AK80"/>
  <c r="AS80"/>
  <c r="AQ80"/>
  <c r="AZ80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Y80"/>
  <c r="AL80"/>
  <c r="AT80"/>
  <c r="AJ80"/>
  <c r="AP80"/>
  <c r="BC80"/>
  <c r="A108" i="1"/>
  <c r="AH81" i="4" s="1"/>
  <c r="BF81" s="1"/>
  <c r="AU81" l="1"/>
  <c r="AJ81"/>
  <c r="AO81"/>
  <c r="BA81"/>
  <c r="CE8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L82"/>
  <c r="AZ82"/>
  <c r="AU82"/>
  <c r="AS82"/>
  <c r="AM82"/>
  <c r="AW82"/>
  <c r="AJ82"/>
  <c r="BB82"/>
  <c r="AX82"/>
  <c r="AV82"/>
  <c r="AR82"/>
  <c r="BA82"/>
  <c r="AQ82"/>
  <c r="AP82"/>
  <c r="AK82"/>
  <c r="BC82"/>
  <c r="AT82"/>
  <c r="AO82"/>
  <c r="A110" i="1"/>
  <c r="AH83" i="4" s="1"/>
  <c r="BF83" s="1"/>
  <c r="BC83" l="1"/>
  <c r="AT83"/>
  <c r="AQ83"/>
  <c r="AX83"/>
  <c r="AM83"/>
  <c r="AL83"/>
  <c r="BA83"/>
  <c r="BB83"/>
  <c r="AS83"/>
  <c r="AY83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R83"/>
  <c r="AR84" s="1"/>
  <c r="AJ83"/>
  <c r="AU83"/>
  <c r="AN83"/>
  <c r="AO83"/>
  <c r="AO84" s="1"/>
  <c r="AP83"/>
  <c r="AV83"/>
  <c r="AW83"/>
  <c r="AW84" s="1"/>
  <c r="AZ83"/>
  <c r="AZ84" s="1"/>
  <c r="A111" i="1"/>
  <c r="AH84" i="4" s="1"/>
  <c r="BF84" s="1"/>
  <c r="AN84" l="1"/>
  <c r="AK84"/>
  <c r="BC84"/>
  <c r="AS84"/>
  <c r="AY84"/>
  <c r="AQ84"/>
  <c r="AL84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AM84"/>
  <c r="AT84"/>
  <c r="AP84"/>
  <c r="AJ84"/>
  <c r="BA84"/>
  <c r="AX84"/>
  <c r="A112" i="1"/>
  <c r="AH85" i="4" s="1"/>
  <c r="BF85" s="1"/>
  <c r="AN85" l="1"/>
  <c r="AK85"/>
  <c r="AZ85"/>
  <c r="AY85"/>
  <c r="AJ85"/>
  <c r="BB85"/>
  <c r="BA85"/>
  <c r="AM85"/>
  <c r="BC85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L85"/>
  <c r="AL86" s="1"/>
  <c r="AW85"/>
  <c r="AR85"/>
  <c r="AX85"/>
  <c r="AT85"/>
  <c r="AT86" s="1"/>
  <c r="AV85"/>
  <c r="AS85"/>
  <c r="AQ85"/>
  <c r="AO85"/>
  <c r="AO86" s="1"/>
  <c r="A113" i="1"/>
  <c r="AH86" i="4" s="1"/>
  <c r="BF86" s="1"/>
  <c r="AQ86" l="1"/>
  <c r="AX86"/>
  <c r="AU86"/>
  <c r="AY86"/>
  <c r="BA86"/>
  <c r="AZ86"/>
  <c r="AJ86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BC86"/>
  <c r="BC87" s="1"/>
  <c r="AM86"/>
  <c r="AV86"/>
  <c r="AW86"/>
  <c r="BB86"/>
  <c r="BB87" s="1"/>
  <c r="AK86"/>
  <c r="A114" i="1"/>
  <c r="AH87" i="4" s="1"/>
  <c r="BF87" s="1"/>
  <c r="AW87" l="1"/>
  <c r="AN87"/>
  <c r="BA87"/>
  <c r="AU87"/>
  <c r="AJ87"/>
  <c r="AY87"/>
  <c r="AO87"/>
  <c r="CE87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Z88"/>
  <c r="AL88"/>
  <c r="AN88"/>
  <c r="AY88"/>
  <c r="AR88"/>
  <c r="AW88"/>
  <c r="AS88"/>
  <c r="AM88"/>
  <c r="AP88"/>
  <c r="AJ88"/>
  <c r="AO88"/>
  <c r="BC88"/>
  <c r="AQ88"/>
  <c r="AK88"/>
  <c r="AV88"/>
  <c r="AU88"/>
  <c r="BA88"/>
  <c r="BB88"/>
  <c r="A116" i="1"/>
  <c r="AH89" i="4" s="1"/>
  <c r="BF89" s="1"/>
  <c r="AU89" l="1"/>
  <c r="BA89"/>
  <c r="AQ89"/>
  <c r="AP89"/>
  <c r="AR89"/>
  <c r="AZ89"/>
  <c r="BC89"/>
  <c r="AM89"/>
  <c r="AY89"/>
  <c r="AT89"/>
  <c r="CE89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P90"/>
  <c r="AW90"/>
  <c r="AX90"/>
  <c r="AV90"/>
  <c r="AY90"/>
  <c r="AZ90"/>
  <c r="AJ90"/>
  <c r="AM90"/>
  <c r="AK90"/>
  <c r="AS90"/>
  <c r="BC90"/>
  <c r="AQ90"/>
  <c r="AL90"/>
  <c r="BB90"/>
  <c r="AO90"/>
  <c r="AT90"/>
  <c r="AU90"/>
  <c r="BA90"/>
  <c r="A118" i="1"/>
  <c r="AH91" i="4" s="1"/>
  <c r="BF91" s="1"/>
  <c r="AU91" l="1"/>
  <c r="AL91"/>
  <c r="AK91"/>
  <c r="AY91"/>
  <c r="AP91"/>
  <c r="AT91"/>
  <c r="AQ91"/>
  <c r="AM91"/>
  <c r="AV91"/>
  <c r="AR91"/>
  <c r="CD9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AJ92"/>
  <c r="AZ92"/>
  <c r="AN92"/>
  <c r="AO92"/>
  <c r="AV92"/>
  <c r="AP92"/>
  <c r="AS92"/>
  <c r="AM92"/>
  <c r="AY92"/>
  <c r="AL92"/>
  <c r="AQ92"/>
  <c r="AK92"/>
  <c r="AW92"/>
  <c r="BA92"/>
  <c r="BC92"/>
  <c r="AR92"/>
  <c r="AT92"/>
  <c r="AU92"/>
  <c r="A120" i="1"/>
  <c r="AH93" i="4" s="1"/>
  <c r="BF93" s="1"/>
  <c r="AT93" l="1"/>
  <c r="AW93"/>
  <c r="AY93"/>
  <c r="AV93"/>
  <c r="AJ93"/>
  <c r="AR93"/>
  <c r="AK93"/>
  <c r="AM93"/>
  <c r="AO93"/>
  <c r="BB93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AQ93"/>
  <c r="AS93"/>
  <c r="AN93"/>
  <c r="AX93"/>
  <c r="AU93"/>
  <c r="BA93"/>
  <c r="AL93"/>
  <c r="AP93"/>
  <c r="AZ93"/>
  <c r="A121" i="1"/>
  <c r="AH94" i="4" s="1"/>
  <c r="BF94" s="1"/>
  <c r="AP94" l="1"/>
  <c r="AX94"/>
  <c r="BC94"/>
  <c r="AR94"/>
  <c r="AO94"/>
  <c r="AZ94"/>
  <c r="AU94"/>
  <c r="AQ94"/>
  <c r="BB94"/>
  <c r="AT94"/>
  <c r="AJ94"/>
  <c r="CD94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K96"/>
  <c r="BC96"/>
  <c r="AT96"/>
  <c r="AQ96"/>
  <c r="AS96"/>
  <c r="AY96"/>
  <c r="AP96"/>
  <c r="BB96"/>
  <c r="AZ96"/>
  <c r="AL96"/>
  <c r="AJ96"/>
  <c r="AX96"/>
  <c r="AN96"/>
  <c r="AR96"/>
  <c r="AU96"/>
  <c r="AV96"/>
  <c r="AM96"/>
  <c r="BA96"/>
  <c r="A124" i="1"/>
  <c r="AH97" i="4" s="1"/>
  <c r="BF97" s="1"/>
  <c r="AM97" l="1"/>
  <c r="AN97"/>
  <c r="AZ97"/>
  <c r="AS97"/>
  <c r="AK97"/>
  <c r="AV97"/>
  <c r="AX97"/>
  <c r="BB97"/>
  <c r="AQ97"/>
  <c r="AW97"/>
  <c r="CD97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BB98"/>
  <c r="AN98"/>
  <c r="AP98"/>
  <c r="AY98"/>
  <c r="AO98"/>
  <c r="AU98"/>
  <c r="AQ98"/>
  <c r="AK98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S98"/>
  <c r="AR98"/>
  <c r="AX98"/>
  <c r="AZ98"/>
  <c r="BC98"/>
  <c r="BA98"/>
  <c r="AJ98"/>
  <c r="AW98"/>
  <c r="AV98"/>
  <c r="AM98"/>
  <c r="A126" i="1"/>
  <c r="AH99" i="4" s="1"/>
  <c r="BF99" s="1"/>
  <c r="AZ99" l="1"/>
  <c r="AW99"/>
  <c r="AT99"/>
  <c r="AV99"/>
  <c r="BC99"/>
  <c r="AS99"/>
  <c r="AK99"/>
  <c r="AY99"/>
  <c r="AL99"/>
  <c r="AQ99"/>
  <c r="AP99"/>
  <c r="CE99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L100"/>
  <c r="AU100"/>
  <c r="BB100"/>
  <c r="AM100"/>
  <c r="AJ100"/>
  <c r="AQ100"/>
  <c r="AY100"/>
  <c r="AO100"/>
  <c r="AT100"/>
  <c r="AR100"/>
  <c r="AZ100"/>
  <c r="AS100"/>
  <c r="AV100"/>
  <c r="BA100"/>
  <c r="AX100"/>
  <c r="AP100"/>
  <c r="AW100"/>
  <c r="BC100"/>
  <c r="A128" i="1"/>
  <c r="AH101" i="4" s="1"/>
  <c r="BF101" s="1"/>
  <c r="AW101" l="1"/>
  <c r="AV101"/>
  <c r="AT101"/>
  <c r="AJ101"/>
  <c r="AL101"/>
  <c r="AP101"/>
  <c r="AS101"/>
  <c r="AO101"/>
  <c r="AM101"/>
  <c r="AK101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Z101"/>
  <c r="AY101"/>
  <c r="BB101"/>
  <c r="AN101"/>
  <c r="BC101"/>
  <c r="BA101"/>
  <c r="AR101"/>
  <c r="AQ101"/>
  <c r="AU101"/>
  <c r="A129" i="1"/>
  <c r="AH102" i="4" s="1"/>
  <c r="BF102" s="1"/>
  <c r="AQ102" l="1"/>
  <c r="AN102"/>
  <c r="AX102"/>
  <c r="AP102"/>
  <c r="AM102"/>
  <c r="AU102"/>
  <c r="BC102"/>
  <c r="AZ102"/>
  <c r="AK102"/>
  <c r="AW102"/>
  <c r="AL102"/>
  <c r="CE102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J103"/>
  <c r="AR103"/>
  <c r="AY103"/>
  <c r="AO103"/>
  <c r="AN103"/>
  <c r="AK103"/>
  <c r="BA103"/>
  <c r="BB103"/>
  <c r="AL103"/>
  <c r="AV103"/>
  <c r="AM103"/>
  <c r="AW103"/>
  <c r="BC103"/>
  <c r="AS103"/>
  <c r="AT103"/>
  <c r="AX103"/>
  <c r="AP103"/>
  <c r="AU103"/>
  <c r="A131" i="1"/>
  <c r="AH104" i="4" s="1"/>
  <c r="BF104" s="1"/>
  <c r="AW104" l="1"/>
  <c r="AO104"/>
  <c r="AZ104"/>
  <c r="AP104"/>
  <c r="BC104"/>
  <c r="AL104"/>
  <c r="AN104"/>
  <c r="AJ104"/>
  <c r="AX104"/>
  <c r="BB104"/>
  <c r="CE104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Y105"/>
  <c r="AN105"/>
  <c r="BC105"/>
  <c r="BA105"/>
  <c r="AK105"/>
  <c r="AQ105"/>
  <c r="AT105"/>
  <c r="AO105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AS105"/>
  <c r="AW105"/>
  <c r="AL105"/>
  <c r="AR105"/>
  <c r="AU105"/>
  <c r="AM105"/>
  <c r="AZ105"/>
  <c r="AX105"/>
  <c r="AP105"/>
  <c r="A133" i="1"/>
  <c r="AH106" i="4" s="1"/>
  <c r="BF106" s="1"/>
  <c r="AZ106" l="1"/>
  <c r="AX106"/>
  <c r="AR106"/>
  <c r="BB106"/>
  <c r="AO106"/>
  <c r="BA106"/>
  <c r="AV106"/>
  <c r="AL106"/>
  <c r="AT106"/>
  <c r="BC106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N106"/>
  <c r="AP106"/>
  <c r="AU106"/>
  <c r="AU107" s="1"/>
  <c r="AS106"/>
  <c r="AJ106"/>
  <c r="AK106"/>
  <c r="AY106"/>
  <c r="AY107" s="1"/>
  <c r="A134" i="1"/>
  <c r="AH107" i="4" s="1"/>
  <c r="BF107" s="1"/>
  <c r="AS107" l="1"/>
  <c r="AR107"/>
  <c r="AQ107"/>
  <c r="AZ107"/>
  <c r="BC107"/>
  <c r="AX107"/>
  <c r="AV107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P107"/>
  <c r="AM107"/>
  <c r="AT107"/>
  <c r="BA107"/>
  <c r="AO107"/>
  <c r="AJ107"/>
  <c r="AN107"/>
  <c r="AL107"/>
  <c r="BB107"/>
  <c r="A135" i="1"/>
  <c r="AH108" i="4" s="1"/>
  <c r="BF108" s="1"/>
  <c r="AN108" l="1"/>
  <c r="AL108"/>
  <c r="AK108"/>
  <c r="BC108"/>
  <c r="AR108"/>
  <c r="AZ108"/>
  <c r="AX108"/>
  <c r="AT108"/>
  <c r="BA108"/>
  <c r="AW108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M108"/>
  <c r="AM109" s="1"/>
  <c r="AU108"/>
  <c r="AQ108"/>
  <c r="BB108"/>
  <c r="AO108"/>
  <c r="AO109" s="1"/>
  <c r="AP108"/>
  <c r="AV108"/>
  <c r="AY108"/>
  <c r="AS108"/>
  <c r="AS109" s="1"/>
  <c r="A136" i="1"/>
  <c r="AH109" i="4" s="1"/>
  <c r="BF109" s="1"/>
  <c r="AY109" l="1"/>
  <c r="BB109"/>
  <c r="AJ109"/>
  <c r="AR109"/>
  <c r="AW109"/>
  <c r="AZ109"/>
  <c r="AL109"/>
  <c r="AX109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BC109"/>
  <c r="BC110" s="1"/>
  <c r="AK109"/>
  <c r="AP109"/>
  <c r="AU109"/>
  <c r="AN109"/>
  <c r="AN110" s="1"/>
  <c r="BA109"/>
  <c r="A137" i="1"/>
  <c r="AH110" i="4" s="1"/>
  <c r="BF110" s="1"/>
  <c r="BB110" l="1"/>
  <c r="AJ110"/>
  <c r="AS110"/>
  <c r="AU110"/>
  <c r="AT110"/>
  <c r="AZ110"/>
  <c r="AR110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Y110"/>
  <c r="AM110"/>
  <c r="BA110"/>
  <c r="BA111" s="1"/>
  <c r="AK110"/>
  <c r="AV110"/>
  <c r="AW110"/>
  <c r="AL110"/>
  <c r="AL111" s="1"/>
  <c r="AO110"/>
  <c r="AO111" s="1"/>
  <c r="A138" i="1"/>
  <c r="AH111" i="4" s="1"/>
  <c r="BF111" s="1"/>
  <c r="AS111" l="1"/>
  <c r="AU111"/>
  <c r="AZ111"/>
  <c r="AK111"/>
  <c r="AX111"/>
  <c r="AN111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M111"/>
  <c r="AP111"/>
  <c r="BB111"/>
  <c r="AR111"/>
  <c r="BC111"/>
  <c r="AV111"/>
  <c r="AY111"/>
  <c r="AT111"/>
  <c r="AJ111"/>
  <c r="A139" i="1"/>
  <c r="AH112" i="4" s="1"/>
  <c r="BF112" s="1"/>
  <c r="AT112" l="1"/>
  <c r="AR112"/>
  <c r="AW112"/>
  <c r="AY112"/>
  <c r="BB112"/>
  <c r="AN112"/>
  <c r="AQ112"/>
  <c r="AZ112"/>
  <c r="AO112"/>
  <c r="AU112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P112"/>
  <c r="BA112"/>
  <c r="AX112"/>
  <c r="AJ112"/>
  <c r="BC112"/>
  <c r="AM112"/>
  <c r="AS112"/>
  <c r="AL112"/>
  <c r="AL113" s="1"/>
  <c r="AK112"/>
  <c r="A140" i="1"/>
  <c r="AH113" i="4" s="1"/>
  <c r="BF113" s="1"/>
  <c r="AS113" l="1"/>
  <c r="AX113"/>
  <c r="AN113"/>
  <c r="AT113"/>
  <c r="AQ113"/>
  <c r="AJ113"/>
  <c r="AV113"/>
  <c r="BB113"/>
  <c r="AZ113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BA113"/>
  <c r="AY113"/>
  <c r="AW113"/>
  <c r="AK113"/>
  <c r="BC113"/>
  <c r="AP113"/>
  <c r="AU113"/>
  <c r="AO113"/>
  <c r="AR113"/>
  <c r="A141" i="1"/>
  <c r="AH114" i="4" s="1"/>
  <c r="BF114" s="1"/>
  <c r="AW114" l="1"/>
  <c r="AK114"/>
  <c r="BB114"/>
  <c r="AL114"/>
  <c r="AQ114"/>
  <c r="AN114"/>
  <c r="AU114"/>
  <c r="AO114"/>
  <c r="AM114"/>
  <c r="AX114"/>
  <c r="CE114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AJ117"/>
  <c r="AZ117"/>
  <c r="AY117"/>
  <c r="AU117"/>
  <c r="AK117"/>
  <c r="AO117"/>
  <c r="AT117"/>
  <c r="AR117"/>
  <c r="BB117"/>
  <c r="AN117"/>
  <c r="AS117"/>
  <c r="AM117"/>
  <c r="AV117"/>
  <c r="AW117"/>
  <c r="AL117"/>
  <c r="BC117"/>
  <c r="AQ117"/>
  <c r="AP117"/>
  <c r="A145" i="1"/>
  <c r="AH118" i="4" s="1"/>
  <c r="BF118" s="1"/>
  <c r="BC118" l="1"/>
  <c r="AQ118"/>
  <c r="AV118"/>
  <c r="BB118"/>
  <c r="AK118"/>
  <c r="AJ118"/>
  <c r="AM118"/>
  <c r="AR118"/>
  <c r="AU118"/>
  <c r="BA118"/>
  <c r="CE118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S119"/>
  <c r="BA119"/>
  <c r="AQ119"/>
  <c r="AJ119"/>
  <c r="BC119"/>
  <c r="AO119"/>
  <c r="AX119"/>
  <c r="AL119"/>
  <c r="AU119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BB119"/>
  <c r="BB120" s="1"/>
  <c r="AW119"/>
  <c r="AT119"/>
  <c r="AM119"/>
  <c r="AV119"/>
  <c r="AV120" s="1"/>
  <c r="A147" i="1"/>
  <c r="AH120" i="4" s="1"/>
  <c r="BF120" s="1"/>
  <c r="AM120" l="1"/>
  <c r="AK120"/>
  <c r="AQ120"/>
  <c r="AL120"/>
  <c r="AP120"/>
  <c r="AU120"/>
  <c r="BC120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AK121" l="1"/>
  <c r="AQ121"/>
  <c r="AU121"/>
  <c r="AL121"/>
  <c r="AV121"/>
  <c r="CE12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C122"/>
  <c r="AN122"/>
  <c r="BA122"/>
  <c r="AL122"/>
  <c r="AR122"/>
  <c r="AJ122"/>
  <c r="AT122"/>
  <c r="AW122"/>
  <c r="AX122"/>
  <c r="AU122"/>
  <c r="AV122"/>
  <c r="AZ122"/>
  <c r="AP122"/>
  <c r="AS122"/>
  <c r="AY122"/>
  <c r="AK122"/>
  <c r="AQ122"/>
  <c r="AO122"/>
  <c r="A150" i="1"/>
  <c r="AH123" i="4" s="1"/>
  <c r="BF123" s="1"/>
  <c r="AZ123" l="1"/>
  <c r="AQ123"/>
  <c r="AP123"/>
  <c r="AX123"/>
  <c r="AR123"/>
  <c r="BC123"/>
  <c r="AK123"/>
  <c r="AW123"/>
  <c r="AL123"/>
  <c r="BB123"/>
  <c r="CE123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J123"/>
  <c r="AN123"/>
  <c r="A151" i="1"/>
  <c r="AH124" i="4" s="1"/>
  <c r="BF124" s="1"/>
  <c r="AU124" l="1"/>
  <c r="AR124"/>
  <c r="AP124"/>
  <c r="AT124"/>
  <c r="AJ124"/>
  <c r="AM124"/>
  <c r="AY124"/>
  <c r="AL124"/>
  <c r="BC124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AW124"/>
  <c r="AS124"/>
  <c r="AZ124"/>
  <c r="AX124"/>
  <c r="AN124"/>
  <c r="AO124"/>
  <c r="AV124"/>
  <c r="BB124"/>
  <c r="AK124"/>
  <c r="AQ124"/>
  <c r="A152" i="1"/>
  <c r="AH125" i="4" s="1"/>
  <c r="BF125" s="1"/>
  <c r="AK125" l="1"/>
  <c r="AN125"/>
  <c r="AW125"/>
  <c r="BB125"/>
  <c r="AX125"/>
  <c r="BA125"/>
  <c r="AL125"/>
  <c r="AT125"/>
  <c r="BC125"/>
  <c r="AJ125"/>
  <c r="AU125"/>
  <c r="CE125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R126"/>
  <c r="AQ126"/>
  <c r="AV126"/>
  <c r="AL126"/>
  <c r="AJ126"/>
  <c r="AM126"/>
  <c r="AP126"/>
  <c r="BC126"/>
  <c r="AU126"/>
  <c r="AY126"/>
  <c r="AX126"/>
  <c r="AW126"/>
  <c r="AN126"/>
  <c r="AO126"/>
  <c r="AZ126"/>
  <c r="AT126"/>
  <c r="BB126"/>
  <c r="AK126"/>
  <c r="A154" i="1"/>
  <c r="AH127" i="4" s="1"/>
  <c r="BF127" s="1"/>
  <c r="AW127" l="1"/>
  <c r="BC127"/>
  <c r="AL127"/>
  <c r="AS127"/>
  <c r="AT127"/>
  <c r="BB127"/>
  <c r="AN127"/>
  <c r="AU127"/>
  <c r="AJ127"/>
  <c r="AR127"/>
  <c r="CD127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BA128"/>
  <c r="AZ128"/>
  <c r="AL128"/>
  <c r="AL129" s="1"/>
  <c r="AR128"/>
  <c r="AY128"/>
  <c r="AV128"/>
  <c r="AJ128"/>
  <c r="AJ129" s="1"/>
  <c r="AU128"/>
  <c r="AP128"/>
  <c r="AW128"/>
  <c r="AN128"/>
  <c r="AN129" s="1"/>
  <c r="AQ128"/>
  <c r="AK128"/>
  <c r="AX128"/>
  <c r="AS128"/>
  <c r="AS129" s="1"/>
  <c r="AT128"/>
  <c r="BB128"/>
  <c r="A156" i="1"/>
  <c r="AH129" i="4" s="1"/>
  <c r="BF129" s="1"/>
  <c r="AT129" l="1"/>
  <c r="AQ129"/>
  <c r="AU129"/>
  <c r="AR129"/>
  <c r="AM129"/>
  <c r="CE129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K131"/>
  <c r="AO131"/>
  <c r="AU131"/>
  <c r="AZ131"/>
  <c r="AL131"/>
  <c r="AV131"/>
  <c r="AW131"/>
  <c r="AN131"/>
  <c r="AQ131"/>
  <c r="BB131"/>
  <c r="BC131"/>
  <c r="AJ131"/>
  <c r="AS131"/>
  <c r="BA131"/>
  <c r="AR131"/>
  <c r="AM131"/>
  <c r="AY131"/>
  <c r="AP131"/>
  <c r="A159" i="1"/>
  <c r="AH132" i="4" s="1"/>
  <c r="BF132" s="1"/>
  <c r="AY132" l="1"/>
  <c r="AS132"/>
  <c r="AQ132"/>
  <c r="AL132"/>
  <c r="AK132"/>
  <c r="AM132"/>
  <c r="AJ132"/>
  <c r="AN132"/>
  <c r="AZ132"/>
  <c r="AT132"/>
  <c r="CE132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Z133"/>
  <c r="AK133"/>
  <c r="AO133"/>
  <c r="AP133"/>
  <c r="BC133"/>
  <c r="AT133"/>
  <c r="AM133"/>
  <c r="AV133"/>
  <c r="AL133"/>
  <c r="BB133"/>
  <c r="AU133"/>
  <c r="AN133"/>
  <c r="AQ133"/>
  <c r="AY133"/>
  <c r="BA133"/>
  <c r="AW133"/>
  <c r="AJ133"/>
  <c r="AS133"/>
  <c r="A161" i="1"/>
  <c r="AH134" i="4" s="1"/>
  <c r="BF134" s="1"/>
  <c r="AW134" l="1"/>
  <c r="AJ134"/>
  <c r="AQ134"/>
  <c r="AL134"/>
  <c r="BC134"/>
  <c r="AZ134"/>
  <c r="AN134"/>
  <c r="AV134"/>
  <c r="AP134"/>
  <c r="AR134"/>
  <c r="CE134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T135"/>
  <c r="AX135"/>
  <c r="BA135"/>
  <c r="AP135"/>
  <c r="AZ135"/>
  <c r="BB135"/>
  <c r="AO135"/>
  <c r="BC135"/>
  <c r="AL135"/>
  <c r="AM135"/>
  <c r="AN135"/>
  <c r="AQ135"/>
  <c r="AK135"/>
  <c r="AS135"/>
  <c r="AU135"/>
  <c r="AR135"/>
  <c r="AW135"/>
  <c r="AJ135"/>
  <c r="A163" i="1"/>
  <c r="AH136" i="4" s="1"/>
  <c r="BF136" s="1"/>
  <c r="AQ136" l="1"/>
  <c r="AP136"/>
  <c r="AW136"/>
  <c r="AK136"/>
  <c r="AL136"/>
  <c r="AZ136"/>
  <c r="AT136"/>
  <c r="AR136"/>
  <c r="BC136"/>
  <c r="AY136"/>
  <c r="CE136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S137"/>
  <c r="BB137"/>
  <c r="AV137"/>
  <c r="AU137"/>
  <c r="AP137"/>
  <c r="AT137"/>
  <c r="AM137"/>
  <c r="BC137"/>
  <c r="AL137"/>
  <c r="AO137"/>
  <c r="AQ137"/>
  <c r="AK137"/>
  <c r="AX137"/>
  <c r="AJ137"/>
  <c r="AN137"/>
  <c r="AY137"/>
  <c r="AR137"/>
  <c r="AW137"/>
  <c r="A165" i="1"/>
  <c r="AH138" i="4" s="1"/>
  <c r="BF138" s="1"/>
  <c r="BC138" l="1"/>
  <c r="AR138"/>
  <c r="AX138"/>
  <c r="AL138"/>
  <c r="AP138"/>
  <c r="AS138"/>
  <c r="AY138"/>
  <c r="AK138"/>
  <c r="AU138"/>
  <c r="AZ138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Q138"/>
  <c r="AQ139" s="1"/>
  <c r="AM138"/>
  <c r="AV138"/>
  <c r="BA138"/>
  <c r="AW138"/>
  <c r="AW139" s="1"/>
  <c r="AJ138"/>
  <c r="AO138"/>
  <c r="AT138"/>
  <c r="BB138"/>
  <c r="BB139" s="1"/>
  <c r="A166" i="1"/>
  <c r="AH139" i="4" s="1"/>
  <c r="BF139" s="1"/>
  <c r="AT139" l="1"/>
  <c r="BA139"/>
  <c r="AN139"/>
  <c r="AY139"/>
  <c r="AU139"/>
  <c r="AZ139"/>
  <c r="AR139"/>
  <c r="AS139"/>
  <c r="CE139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M139"/>
  <c r="AK139"/>
  <c r="AX139"/>
  <c r="A167" i="1"/>
  <c r="AH140" i="4" s="1"/>
  <c r="BF140" s="1"/>
  <c r="AJ140" l="1"/>
  <c r="AV140"/>
  <c r="AS140"/>
  <c r="AQ140"/>
  <c r="AL140"/>
  <c r="AO140"/>
  <c r="AM140"/>
  <c r="BC140"/>
  <c r="BA140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X140"/>
  <c r="AU140"/>
  <c r="AR140"/>
  <c r="AW140"/>
  <c r="AK140"/>
  <c r="AP140"/>
  <c r="AN140"/>
  <c r="AY140"/>
  <c r="BB140"/>
  <c r="A168" i="1"/>
  <c r="AH141" i="4" s="1"/>
  <c r="BF141" s="1"/>
  <c r="AY141" l="1"/>
  <c r="AW141"/>
  <c r="AW142" s="1"/>
  <c r="AT141"/>
  <c r="AN141"/>
  <c r="AR141"/>
  <c r="BC141"/>
  <c r="AQ141"/>
  <c r="BA141"/>
  <c r="BA142" s="1"/>
  <c r="AL141"/>
  <c r="AJ141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BB141"/>
  <c r="AK141"/>
  <c r="AX141"/>
  <c r="AX142" s="1"/>
  <c r="AZ141"/>
  <c r="AZ142" s="1"/>
  <c r="AO141"/>
  <c r="AV141"/>
  <c r="A169" i="1"/>
  <c r="AH142" i="4" s="1"/>
  <c r="BF142" s="1"/>
  <c r="AS142" l="1"/>
  <c r="AN142"/>
  <c r="AR142"/>
  <c r="AY142"/>
  <c r="CE142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K146"/>
  <c r="AQ146"/>
  <c r="BC146"/>
  <c r="AT146"/>
  <c r="AZ146"/>
  <c r="AV146"/>
  <c r="AP146"/>
  <c r="AW146"/>
  <c r="AN146"/>
  <c r="AO146"/>
  <c r="BB146"/>
  <c r="AX146"/>
  <c r="AS146"/>
  <c r="AU146"/>
  <c r="AR146"/>
  <c r="AL146"/>
  <c r="AY146"/>
  <c r="AJ146"/>
  <c r="A174" i="1"/>
  <c r="AH147" i="4" s="1"/>
  <c r="BF147" s="1"/>
  <c r="AY147" l="1"/>
  <c r="AS147"/>
  <c r="AN147"/>
  <c r="AZ147"/>
  <c r="AK147"/>
  <c r="AL147"/>
  <c r="AX147"/>
  <c r="AW147"/>
  <c r="AT147"/>
  <c r="AM147"/>
  <c r="CE147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U148"/>
  <c r="AV148"/>
  <c r="BA148"/>
  <c r="AR148"/>
  <c r="AT148"/>
  <c r="AK148"/>
  <c r="AO148"/>
  <c r="AW148"/>
  <c r="AS148"/>
  <c r="AP148"/>
  <c r="AX148"/>
  <c r="AN148"/>
  <c r="AQ148"/>
  <c r="AJ148"/>
  <c r="BB148"/>
  <c r="AM148"/>
  <c r="AL148"/>
  <c r="AY148"/>
  <c r="A176" i="1"/>
  <c r="AH149" i="4" s="1"/>
  <c r="BF149" s="1"/>
  <c r="AM149" l="1"/>
  <c r="AW149"/>
  <c r="AZ149"/>
  <c r="AL149"/>
  <c r="AQ149"/>
  <c r="AS149"/>
  <c r="AT149"/>
  <c r="AU149"/>
  <c r="AN149"/>
  <c r="AR149"/>
  <c r="CE149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S150"/>
  <c r="AO150"/>
  <c r="AK150"/>
  <c r="BC150"/>
  <c r="BB150"/>
  <c r="AR150"/>
  <c r="AU150"/>
  <c r="AP150"/>
  <c r="AW150"/>
  <c r="AJ150"/>
  <c r="AN150"/>
  <c r="AQ150"/>
  <c r="AV150"/>
  <c r="AY150"/>
  <c r="AX150"/>
  <c r="AZ150"/>
  <c r="AM150"/>
  <c r="AL150"/>
  <c r="A178" i="1"/>
  <c r="AH151" i="4" s="1"/>
  <c r="BF151" s="1"/>
  <c r="AQ151" l="1"/>
  <c r="AZ151"/>
  <c r="AP151"/>
  <c r="BC151"/>
  <c r="AT151"/>
  <c r="AM151"/>
  <c r="AV151"/>
  <c r="AW151"/>
  <c r="BB151"/>
  <c r="AS151"/>
  <c r="CE15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J154"/>
  <c r="AX154"/>
  <c r="AN154"/>
  <c r="AY154"/>
  <c r="AP154"/>
  <c r="AO154"/>
  <c r="AU154"/>
  <c r="BB154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AK154"/>
  <c r="AM154"/>
  <c r="AW154"/>
  <c r="BC154"/>
  <c r="AR154"/>
  <c r="AV154"/>
  <c r="A182" i="1"/>
  <c r="AH155" i="4" s="1"/>
  <c r="BF155" s="1"/>
  <c r="BC155" l="1"/>
  <c r="AR155"/>
  <c r="AK155"/>
  <c r="BB155"/>
  <c r="AY155"/>
  <c r="AZ155"/>
  <c r="BA155"/>
  <c r="AU155"/>
  <c r="AN155"/>
  <c r="CE155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M160"/>
  <c r="BB160"/>
  <c r="AY160"/>
  <c r="AZ160"/>
  <c r="AL160"/>
  <c r="AK160"/>
  <c r="AR160"/>
  <c r="AW160"/>
  <c r="AO160"/>
  <c r="AV160"/>
  <c r="BA160"/>
  <c r="AQ160"/>
  <c r="AN160"/>
  <c r="AT160"/>
  <c r="AU160"/>
  <c r="AS160"/>
  <c r="AJ160"/>
  <c r="BC160"/>
  <c r="A188" i="1"/>
  <c r="AH161" i="4" s="1"/>
  <c r="BF161" s="1"/>
  <c r="AQ161" l="1"/>
  <c r="AJ161"/>
  <c r="AN161"/>
  <c r="AO161"/>
  <c r="AL161"/>
  <c r="AM161"/>
  <c r="AS161"/>
  <c r="AW161"/>
  <c r="AZ161"/>
  <c r="AX161"/>
  <c r="CE16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T162"/>
  <c r="AK162"/>
  <c r="AP162"/>
  <c r="AU162"/>
  <c r="AZ162"/>
  <c r="AM162"/>
  <c r="AV162"/>
  <c r="AO162"/>
  <c r="AL162"/>
  <c r="AR162"/>
  <c r="AQ162"/>
  <c r="AN162"/>
  <c r="BB162"/>
  <c r="BC162"/>
  <c r="BA162"/>
  <c r="AX162"/>
  <c r="AS162"/>
  <c r="AJ162"/>
  <c r="A190" i="1"/>
  <c r="AH163" i="4" s="1"/>
  <c r="BF163" s="1"/>
  <c r="AS163" l="1"/>
  <c r="AX163"/>
  <c r="AN163"/>
  <c r="AO163"/>
  <c r="AU163"/>
  <c r="AW163"/>
  <c r="BB163"/>
  <c r="AL163"/>
  <c r="AZ163"/>
  <c r="AT163"/>
  <c r="CD163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AM164"/>
  <c r="AY164"/>
  <c r="BA164"/>
  <c r="AU164"/>
  <c r="AT164"/>
  <c r="AR164"/>
  <c r="AP164"/>
  <c r="AZ164"/>
  <c r="AL164"/>
  <c r="AV164"/>
  <c r="AN164"/>
  <c r="BB164"/>
  <c r="AK164"/>
  <c r="AJ164"/>
  <c r="AQ164"/>
  <c r="AW164"/>
  <c r="AX164"/>
  <c r="AS164"/>
  <c r="A192" i="1"/>
  <c r="AH165" i="4" s="1"/>
  <c r="BF165" s="1"/>
  <c r="AW165" l="1"/>
  <c r="AX165"/>
  <c r="AK165"/>
  <c r="AL165"/>
  <c r="AT165"/>
  <c r="AM165"/>
  <c r="BB165"/>
  <c r="AZ165"/>
  <c r="AU165"/>
  <c r="BC165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N165"/>
  <c r="AN166" s="1"/>
  <c r="AP165"/>
  <c r="BA165"/>
  <c r="AO165"/>
  <c r="AS165"/>
  <c r="AS166" s="1"/>
  <c r="AJ165"/>
  <c r="AV165"/>
  <c r="AR165"/>
  <c r="AY165"/>
  <c r="AY166" s="1"/>
  <c r="A193" i="1"/>
  <c r="AH166" i="4" s="1"/>
  <c r="BF166" s="1"/>
  <c r="AR166" l="1"/>
  <c r="AO166"/>
  <c r="AQ166"/>
  <c r="AU166"/>
  <c r="BC166"/>
  <c r="AX166"/>
  <c r="AM166"/>
  <c r="AW166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U167" l="1"/>
  <c r="AS167"/>
  <c r="AW167"/>
  <c r="AX167"/>
  <c r="AQ167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Z167"/>
  <c r="AO167"/>
  <c r="BC167"/>
  <c r="AY167"/>
  <c r="AJ167"/>
  <c r="BA167"/>
  <c r="AM167"/>
  <c r="AR167"/>
  <c r="AN167"/>
  <c r="A195" i="1"/>
  <c r="AH168" i="4" s="1"/>
  <c r="BF168" s="1"/>
  <c r="AR168" l="1"/>
  <c r="AY168"/>
  <c r="AP168"/>
  <c r="AT168"/>
  <c r="AQ168"/>
  <c r="AK168"/>
  <c r="AU168"/>
  <c r="AM168"/>
  <c r="BC168"/>
  <c r="AX168"/>
  <c r="CE168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W169"/>
  <c r="AV169"/>
  <c r="BC169"/>
  <c r="AQ169"/>
  <c r="AZ169"/>
  <c r="BB169"/>
  <c r="AP169"/>
  <c r="AL169"/>
  <c r="AO169"/>
  <c r="AU169"/>
  <c r="AK169"/>
  <c r="AY169"/>
  <c r="AS169"/>
  <c r="AN169"/>
  <c r="BA169"/>
  <c r="AT169"/>
  <c r="AX169"/>
  <c r="AR169"/>
  <c r="A197" i="1"/>
  <c r="AH170" i="4" s="1"/>
  <c r="BF170" s="1"/>
  <c r="AX170" l="1"/>
  <c r="AS170"/>
  <c r="AO170"/>
  <c r="AZ170"/>
  <c r="AW170"/>
  <c r="AT170"/>
  <c r="AY170"/>
  <c r="AL170"/>
  <c r="AQ170"/>
  <c r="AJ170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AK170"/>
  <c r="AP170"/>
  <c r="BC170"/>
  <c r="AM170"/>
  <c r="AR170"/>
  <c r="AR171" s="1"/>
  <c r="AN170"/>
  <c r="AU170"/>
  <c r="BB170"/>
  <c r="AV170"/>
  <c r="AV171" s="1"/>
  <c r="A198" i="1"/>
  <c r="AH171" i="4" s="1"/>
  <c r="BF171" s="1"/>
  <c r="BB171" l="1"/>
  <c r="AM171"/>
  <c r="BA171"/>
  <c r="AT171"/>
  <c r="AQ171"/>
  <c r="AK171"/>
  <c r="AJ171"/>
  <c r="AX171"/>
  <c r="AW171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S171"/>
  <c r="AN171"/>
  <c r="AP171"/>
  <c r="AP172" s="1"/>
  <c r="AY171"/>
  <c r="AO171"/>
  <c r="A199" i="1"/>
  <c r="AH172" i="4" s="1"/>
  <c r="BF172" s="1"/>
  <c r="AY172" l="1"/>
  <c r="AZ172"/>
  <c r="AT172"/>
  <c r="AM172"/>
  <c r="BA172"/>
  <c r="AV172"/>
  <c r="AJ172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BC172"/>
  <c r="AW172"/>
  <c r="BB172"/>
  <c r="AK172"/>
  <c r="AO172"/>
  <c r="AS172"/>
  <c r="AU172"/>
  <c r="AQ172"/>
  <c r="AX172"/>
  <c r="AR172"/>
  <c r="A200" i="1"/>
  <c r="AH173" i="4" s="1"/>
  <c r="BF173" s="1"/>
  <c r="AX173" l="1"/>
  <c r="BC173"/>
  <c r="AJ173"/>
  <c r="AY173"/>
  <c r="AT173"/>
  <c r="AV173"/>
  <c r="AQ173"/>
  <c r="AK173"/>
  <c r="AN173"/>
  <c r="AM173"/>
  <c r="AO173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AV174" l="1"/>
  <c r="AY174"/>
  <c r="AN174"/>
  <c r="AM174"/>
  <c r="AO174"/>
  <c r="CD174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AL175"/>
  <c r="AT175"/>
  <c r="AJ175"/>
  <c r="BA175"/>
  <c r="AM175"/>
  <c r="BB175"/>
  <c r="AP175"/>
  <c r="AU175"/>
  <c r="AS175"/>
  <c r="AV175"/>
  <c r="AO175"/>
  <c r="AR175"/>
  <c r="AQ175"/>
  <c r="AX175"/>
  <c r="AW175"/>
  <c r="AN175"/>
  <c r="AY175"/>
  <c r="AZ175"/>
  <c r="A203" i="1"/>
  <c r="AH176" i="4" s="1"/>
  <c r="BF176" s="1"/>
  <c r="AR176" l="1"/>
  <c r="BA176"/>
  <c r="AY176"/>
  <c r="AQ176"/>
  <c r="AS176"/>
  <c r="AM176"/>
  <c r="AL176"/>
  <c r="AN176"/>
  <c r="AU176"/>
  <c r="BC176"/>
  <c r="CE176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X177"/>
  <c r="BB177"/>
  <c r="AK177"/>
  <c r="AW177"/>
  <c r="BA177"/>
  <c r="AL177"/>
  <c r="AV177"/>
  <c r="AU177"/>
  <c r="AS177"/>
  <c r="AP177"/>
  <c r="AR177"/>
  <c r="AQ177"/>
  <c r="AT177"/>
  <c r="AZ177"/>
  <c r="AO177"/>
  <c r="BC177"/>
  <c r="AN177"/>
  <c r="AY177"/>
  <c r="A205" i="1"/>
  <c r="AH178" i="4" s="1"/>
  <c r="BF178" s="1"/>
  <c r="AQ178" l="1"/>
  <c r="AU178"/>
  <c r="AM178"/>
  <c r="AN178"/>
  <c r="AT178"/>
  <c r="AS178"/>
  <c r="BA178"/>
  <c r="AX178"/>
  <c r="BC178"/>
  <c r="AW178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R178"/>
  <c r="AR179" s="1"/>
  <c r="AV178"/>
  <c r="AK178"/>
  <c r="AJ178"/>
  <c r="AY178"/>
  <c r="AY179" s="1"/>
  <c r="AZ178"/>
  <c r="AP178"/>
  <c r="AL178"/>
  <c r="BB178"/>
  <c r="BB179" s="1"/>
  <c r="A206" i="1"/>
  <c r="AH179" i="4" s="1"/>
  <c r="BF179" s="1"/>
  <c r="AL179" l="1"/>
  <c r="AJ179"/>
  <c r="AO179"/>
  <c r="BC179"/>
  <c r="AW179"/>
  <c r="AM179"/>
  <c r="AN179"/>
  <c r="AX179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BA179"/>
  <c r="AT179"/>
  <c r="AZ179"/>
  <c r="AV179"/>
  <c r="AQ179"/>
  <c r="AS179"/>
  <c r="A207" i="1"/>
  <c r="AH180" i="4" s="1"/>
  <c r="BF180" s="1"/>
  <c r="AJ180" l="1"/>
  <c r="AO180"/>
  <c r="BB180"/>
  <c r="AV180"/>
  <c r="AM180"/>
  <c r="AU180"/>
  <c r="AQ180"/>
  <c r="BA180"/>
  <c r="BC180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K180"/>
  <c r="AX180"/>
  <c r="AL180"/>
  <c r="AR180"/>
  <c r="AS180"/>
  <c r="AT180"/>
  <c r="AP180"/>
  <c r="AW180"/>
  <c r="AN180"/>
  <c r="AY180"/>
  <c r="A208" i="1"/>
  <c r="AH181" i="4" s="1"/>
  <c r="BF181" s="1"/>
  <c r="AN181" l="1"/>
  <c r="AS181"/>
  <c r="AK181"/>
  <c r="AW181"/>
  <c r="AR181"/>
  <c r="AZ181"/>
  <c r="AJ181"/>
  <c r="AM181"/>
  <c r="AQ181"/>
  <c r="BC181"/>
  <c r="BB181"/>
  <c r="CE18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BA182"/>
  <c r="AP182"/>
  <c r="AX182"/>
  <c r="AU182"/>
  <c r="AR182"/>
  <c r="AM182"/>
  <c r="AT182"/>
  <c r="BC182"/>
  <c r="AK182"/>
  <c r="AY182"/>
  <c r="AJ182"/>
  <c r="AQ182"/>
  <c r="AS182"/>
  <c r="AV182"/>
  <c r="AO182"/>
  <c r="AZ182"/>
  <c r="BB182"/>
  <c r="AN182"/>
  <c r="A210" i="1"/>
  <c r="AH183" i="4" s="1"/>
  <c r="BF183" s="1"/>
  <c r="AQ183" l="1"/>
  <c r="AU183"/>
  <c r="BB183"/>
  <c r="AZ183"/>
  <c r="BC183"/>
  <c r="AW183"/>
  <c r="AS183"/>
  <c r="AK183"/>
  <c r="AR183"/>
  <c r="BA183"/>
  <c r="CE183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M184"/>
  <c r="AL184"/>
  <c r="AO184"/>
  <c r="AU184"/>
  <c r="BA184"/>
  <c r="AY184"/>
  <c r="AX184"/>
  <c r="BC184"/>
  <c r="AK184"/>
  <c r="AT184"/>
  <c r="AQ184"/>
  <c r="AS184"/>
  <c r="AP184"/>
  <c r="AN184"/>
  <c r="AJ184"/>
  <c r="AW184"/>
  <c r="AZ184"/>
  <c r="BB184"/>
  <c r="A212" i="1"/>
  <c r="AH185" i="4" s="1"/>
  <c r="BF185" s="1"/>
  <c r="AW185" l="1"/>
  <c r="AZ185"/>
  <c r="AP185"/>
  <c r="AK185"/>
  <c r="BA185"/>
  <c r="AM185"/>
  <c r="AS185"/>
  <c r="BC185"/>
  <c r="AU185"/>
  <c r="AV185"/>
  <c r="CE185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Y186"/>
  <c r="AR186"/>
  <c r="AJ186"/>
  <c r="AU186"/>
  <c r="AM186"/>
  <c r="AT186"/>
  <c r="AO186"/>
  <c r="BA186"/>
  <c r="AK186"/>
  <c r="AX186"/>
  <c r="AS186"/>
  <c r="AP186"/>
  <c r="AL186"/>
  <c r="BB186"/>
  <c r="AQ186"/>
  <c r="AV186"/>
  <c r="AW186"/>
  <c r="AZ186"/>
  <c r="A214" i="1"/>
  <c r="AH187" i="4" s="1"/>
  <c r="BF187" s="1"/>
  <c r="AV187" l="1"/>
  <c r="AP187"/>
  <c r="AW187"/>
  <c r="AL187"/>
  <c r="AK187"/>
  <c r="AM187"/>
  <c r="AY187"/>
  <c r="BA187"/>
  <c r="AU187"/>
  <c r="AN187"/>
  <c r="CE187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BB188"/>
  <c r="AT188"/>
  <c r="BC188"/>
  <c r="AQ188"/>
  <c r="AU188"/>
  <c r="AY188"/>
  <c r="AX188"/>
  <c r="BA188"/>
  <c r="AK188"/>
  <c r="AO188"/>
  <c r="AP188"/>
  <c r="AL188"/>
  <c r="AR188"/>
  <c r="AZ188"/>
  <c r="AS188"/>
  <c r="AN188"/>
  <c r="AV188"/>
  <c r="AW188"/>
  <c r="A216" i="1"/>
  <c r="AH189" i="4" s="1"/>
  <c r="BF189" s="1"/>
  <c r="AV189" l="1"/>
  <c r="AR189"/>
  <c r="AK189"/>
  <c r="AU189"/>
  <c r="BB189"/>
  <c r="AN189"/>
  <c r="AL189"/>
  <c r="BA189"/>
  <c r="AQ189"/>
  <c r="AM189"/>
  <c r="CE189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R191"/>
  <c r="AU191"/>
  <c r="AQ191"/>
  <c r="AZ191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L191"/>
  <c r="AL192" s="1"/>
  <c r="BC191"/>
  <c r="AS191"/>
  <c r="BA191"/>
  <c r="AV191"/>
  <c r="AV192" s="1"/>
  <c r="AW191"/>
  <c r="AX191"/>
  <c r="AO191"/>
  <c r="AJ191"/>
  <c r="AJ192" s="1"/>
  <c r="A219" i="1"/>
  <c r="AH192" i="4" s="1"/>
  <c r="BF192" s="1"/>
  <c r="AO192" l="1"/>
  <c r="BA192"/>
  <c r="AP192"/>
  <c r="AY192"/>
  <c r="AN192"/>
  <c r="AZ192"/>
  <c r="AM192"/>
  <c r="AQ192"/>
  <c r="CD192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Q194"/>
  <c r="AL194"/>
  <c r="AW194"/>
  <c r="BA194"/>
  <c r="AM194"/>
  <c r="AX194"/>
  <c r="AO194"/>
  <c r="AP194"/>
  <c r="BB194"/>
  <c r="AY194"/>
  <c r="BC194"/>
  <c r="AK194"/>
  <c r="AN194"/>
  <c r="AT194"/>
  <c r="AS194"/>
  <c r="AZ194"/>
  <c r="AJ194"/>
  <c r="AR194"/>
  <c r="A222" i="1"/>
  <c r="AH195" i="4" s="1"/>
  <c r="BF195" s="1"/>
  <c r="AK195" l="1"/>
  <c r="AJ195"/>
  <c r="AN195"/>
  <c r="BB195"/>
  <c r="AM195"/>
  <c r="AQ195"/>
  <c r="AZ195"/>
  <c r="AP195"/>
  <c r="BA195"/>
  <c r="AV195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BC195"/>
  <c r="AO195"/>
  <c r="AW195"/>
  <c r="AU195"/>
  <c r="AR195"/>
  <c r="AT195"/>
  <c r="AY195"/>
  <c r="AX195"/>
  <c r="AX196" s="1"/>
  <c r="AL195"/>
  <c r="AL196" s="1"/>
  <c r="A223" i="1"/>
  <c r="AH196" i="4" s="1"/>
  <c r="BF196" s="1"/>
  <c r="AU196" l="1"/>
  <c r="AS196"/>
  <c r="AZ196"/>
  <c r="BA196"/>
  <c r="AR196"/>
  <c r="BC196"/>
  <c r="AV196"/>
  <c r="AJ196"/>
  <c r="AQ196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W196"/>
  <c r="AP196"/>
  <c r="BB196"/>
  <c r="BB197" s="1"/>
  <c r="AM196"/>
  <c r="AT196"/>
  <c r="AO196"/>
  <c r="AK196"/>
  <c r="AK197" s="1"/>
  <c r="AN196"/>
  <c r="A224" i="1"/>
  <c r="AH197" i="4" s="1"/>
  <c r="BF197" s="1"/>
  <c r="AZ197" l="1"/>
  <c r="AJ197"/>
  <c r="AN197"/>
  <c r="AM197"/>
  <c r="AY197"/>
  <c r="AS197"/>
  <c r="BA197"/>
  <c r="AR197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P197"/>
  <c r="AU197"/>
  <c r="AV197"/>
  <c r="AL197"/>
  <c r="AT197"/>
  <c r="AW197"/>
  <c r="AQ197"/>
  <c r="AX197"/>
  <c r="BC197"/>
  <c r="A225" i="1"/>
  <c r="AH198" i="4" s="1"/>
  <c r="BF198" s="1"/>
  <c r="AL198" l="1"/>
  <c r="AS198"/>
  <c r="AN198"/>
  <c r="BA198"/>
  <c r="AQ198"/>
  <c r="AV198"/>
  <c r="AJ198"/>
  <c r="AX198"/>
  <c r="AO198"/>
  <c r="BB198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U198"/>
  <c r="AK198"/>
  <c r="AY198"/>
  <c r="BC198"/>
  <c r="AT198"/>
  <c r="AP198"/>
  <c r="AZ198"/>
  <c r="AR198"/>
  <c r="AM198"/>
  <c r="A226" i="1"/>
  <c r="AH199" i="4" s="1"/>
  <c r="BF199" s="1"/>
  <c r="AR199" l="1"/>
  <c r="BC199"/>
  <c r="AW199"/>
  <c r="AZ199"/>
  <c r="AY199"/>
  <c r="AJ199"/>
  <c r="AV199"/>
  <c r="BB199"/>
  <c r="AX199"/>
  <c r="AS199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K199"/>
  <c r="AQ199"/>
  <c r="AO199"/>
  <c r="AM199"/>
  <c r="AT199"/>
  <c r="AU199"/>
  <c r="BA199"/>
  <c r="AN199"/>
  <c r="AL199"/>
  <c r="A227" i="1"/>
  <c r="AH200" i="4" s="1"/>
  <c r="BF200" s="1"/>
  <c r="AN200" l="1"/>
  <c r="AM200"/>
  <c r="AP200"/>
  <c r="BA200"/>
  <c r="AO200"/>
  <c r="BB200"/>
  <c r="AJ200"/>
  <c r="AY200"/>
  <c r="AV200"/>
  <c r="AR200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Q200"/>
  <c r="AQ201" s="1"/>
  <c r="AZ200"/>
  <c r="AW200"/>
  <c r="AL200"/>
  <c r="AT200"/>
  <c r="AT201" s="1"/>
  <c r="AK200"/>
  <c r="AS200"/>
  <c r="AX200"/>
  <c r="BC200"/>
  <c r="BC201" s="1"/>
  <c r="A228" i="1"/>
  <c r="AH201" i="4" s="1"/>
  <c r="BF201" s="1"/>
  <c r="AX201" l="1"/>
  <c r="AL201"/>
  <c r="AU201"/>
  <c r="AY201"/>
  <c r="BB201"/>
  <c r="AM201"/>
  <c r="AJ201"/>
  <c r="AR201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W201"/>
  <c r="AO201"/>
  <c r="AV201"/>
  <c r="AN201"/>
  <c r="AK201"/>
  <c r="AZ201"/>
  <c r="BA201"/>
  <c r="AP201"/>
  <c r="A229" i="1"/>
  <c r="AH202" i="4" s="1"/>
  <c r="BF202" s="1"/>
  <c r="BA202" l="1"/>
  <c r="AV202"/>
  <c r="AP202"/>
  <c r="AN202"/>
  <c r="AS202"/>
  <c r="AU202"/>
  <c r="AY202"/>
  <c r="AT202"/>
  <c r="AR202"/>
  <c r="AM202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O202"/>
  <c r="AL202"/>
  <c r="BB202"/>
  <c r="BC202"/>
  <c r="AK202"/>
  <c r="AW202"/>
  <c r="AJ202"/>
  <c r="AX202"/>
  <c r="AQ202"/>
  <c r="A230" i="1"/>
  <c r="AH203" i="4" s="1"/>
  <c r="BF203" s="1"/>
  <c r="AX203" l="1"/>
  <c r="BC203"/>
  <c r="AZ203"/>
  <c r="AJ203"/>
  <c r="BB203"/>
  <c r="AM203"/>
  <c r="AV203"/>
  <c r="AU203"/>
  <c r="AP203"/>
  <c r="AY203"/>
  <c r="CE203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AM206"/>
  <c r="AN206"/>
  <c r="AV206"/>
  <c r="AK206"/>
  <c r="AS206"/>
  <c r="AJ206"/>
  <c r="AX206"/>
  <c r="AT206"/>
  <c r="BC206"/>
  <c r="BA206"/>
  <c r="AL206"/>
  <c r="AO206"/>
  <c r="AR206"/>
  <c r="AZ206"/>
  <c r="AP206"/>
  <c r="AU206"/>
  <c r="AY206"/>
  <c r="AW206"/>
  <c r="A234" i="1"/>
  <c r="AH207" i="4" s="1"/>
  <c r="BF207" s="1"/>
  <c r="AO207" l="1"/>
  <c r="AY207"/>
  <c r="AR207"/>
  <c r="BC207"/>
  <c r="AS207"/>
  <c r="AM207"/>
  <c r="AU207"/>
  <c r="AT207"/>
  <c r="AK207"/>
  <c r="BB207"/>
  <c r="CE207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AW210"/>
  <c r="BC210"/>
  <c r="AP210"/>
  <c r="AO210"/>
  <c r="AM210"/>
  <c r="AY210"/>
  <c r="AN210"/>
  <c r="AX210"/>
  <c r="AK210"/>
  <c r="AU210"/>
  <c r="AR210"/>
  <c r="AV210"/>
  <c r="AQ210"/>
  <c r="AT210"/>
  <c r="AZ210"/>
  <c r="AJ210"/>
  <c r="BB210"/>
  <c r="AL210"/>
  <c r="A238" i="1"/>
  <c r="AH211" i="4" s="1"/>
  <c r="BF211" s="1"/>
  <c r="AJ211" l="1"/>
  <c r="AX211"/>
  <c r="BA211"/>
  <c r="BB211"/>
  <c r="AQ211"/>
  <c r="AK211"/>
  <c r="AM211"/>
  <c r="AW211"/>
  <c r="AV211"/>
  <c r="AO211"/>
  <c r="CD21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Y212"/>
  <c r="AS212"/>
  <c r="AZ212"/>
  <c r="AO212"/>
  <c r="AW212"/>
  <c r="AU212"/>
  <c r="AX212"/>
  <c r="AM212"/>
  <c r="AK212"/>
  <c r="AN212"/>
  <c r="AV212"/>
  <c r="AQ212"/>
  <c r="BC212"/>
  <c r="AL212"/>
  <c r="AR212"/>
  <c r="BA212"/>
  <c r="AJ212"/>
  <c r="BB212"/>
  <c r="A240" i="1"/>
  <c r="AH213" i="4" s="1"/>
  <c r="BF213" s="1"/>
  <c r="AQ213" l="1"/>
  <c r="AO213"/>
  <c r="AJ213"/>
  <c r="BC213"/>
  <c r="AK213"/>
  <c r="AW213"/>
  <c r="AY213"/>
  <c r="BA213"/>
  <c r="AM213"/>
  <c r="AT213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Z213"/>
  <c r="AP213"/>
  <c r="BB213"/>
  <c r="AL213"/>
  <c r="AN213"/>
  <c r="AU213"/>
  <c r="AS213"/>
  <c r="A241" i="1"/>
  <c r="AH214" i="4" s="1"/>
  <c r="BF214" s="1"/>
  <c r="BC214" l="1"/>
  <c r="AL214"/>
  <c r="AX214"/>
  <c r="AQ214"/>
  <c r="AT214"/>
  <c r="BA214"/>
  <c r="AY214"/>
  <c r="AU214"/>
  <c r="AP214"/>
  <c r="AR214"/>
  <c r="AO214"/>
  <c r="AK214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AV214"/>
  <c r="AW214"/>
  <c r="AN214"/>
  <c r="AZ214"/>
  <c r="AM214"/>
  <c r="AJ214"/>
  <c r="A242" i="1"/>
  <c r="AH215" i="4" s="1"/>
  <c r="BF215" s="1"/>
  <c r="AZ215" l="1"/>
  <c r="BB215"/>
  <c r="AK215"/>
  <c r="AU215"/>
  <c r="AQ215"/>
  <c r="AN215"/>
  <c r="AX215"/>
  <c r="AO215"/>
  <c r="AY215"/>
  <c r="AJ215"/>
  <c r="AW215"/>
  <c r="AL215"/>
  <c r="AR215"/>
  <c r="BA215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M215"/>
  <c r="AV215"/>
  <c r="BC215"/>
  <c r="AP215"/>
  <c r="AT215"/>
  <c r="A243" i="1"/>
  <c r="AH216" i="4" s="1"/>
  <c r="BF216" s="1"/>
  <c r="AP216" l="1"/>
  <c r="BB216"/>
  <c r="AW216"/>
  <c r="AX216"/>
  <c r="BC216"/>
  <c r="AS216"/>
  <c r="BA216"/>
  <c r="AJ216"/>
  <c r="AN216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R216"/>
  <c r="AY216"/>
  <c r="AU216"/>
  <c r="AT216"/>
  <c r="AM216"/>
  <c r="AK216"/>
  <c r="AL216"/>
  <c r="AO216"/>
  <c r="AQ216"/>
  <c r="AQ217" s="1"/>
  <c r="AZ216"/>
  <c r="A244" i="1"/>
  <c r="AH217" i="4" s="1"/>
  <c r="BF217" s="1"/>
  <c r="AO217" l="1"/>
  <c r="AT217"/>
  <c r="AV217"/>
  <c r="AX217"/>
  <c r="AM217"/>
  <c r="AW217"/>
  <c r="AP217"/>
  <c r="AJ217"/>
  <c r="AR217"/>
  <c r="AN217"/>
  <c r="CE217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BC218"/>
  <c r="BB218"/>
  <c r="AK218"/>
  <c r="AU218"/>
  <c r="AO218"/>
  <c r="AR218"/>
  <c r="AS218"/>
  <c r="AW218"/>
  <c r="AM218"/>
  <c r="AZ218"/>
  <c r="AV218"/>
  <c r="AP218"/>
  <c r="AQ218"/>
  <c r="AY218"/>
  <c r="BA218"/>
  <c r="AT218"/>
  <c r="AN218"/>
  <c r="AX218"/>
  <c r="A246" i="1"/>
  <c r="AH219" i="4" s="1"/>
  <c r="BF219" s="1"/>
  <c r="AN219" l="1"/>
  <c r="AQ219"/>
  <c r="AM219"/>
  <c r="AO219"/>
  <c r="BC219"/>
  <c r="AT219"/>
  <c r="AP219"/>
  <c r="AW219"/>
  <c r="AU219"/>
  <c r="AJ219"/>
  <c r="CE219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R220"/>
  <c r="AL220"/>
  <c r="BA220"/>
  <c r="AU220"/>
  <c r="BC220"/>
  <c r="AZ220"/>
  <c r="AK220"/>
  <c r="AO220"/>
  <c r="AM220"/>
  <c r="AS220"/>
  <c r="AP220"/>
  <c r="AQ220"/>
  <c r="BB220"/>
  <c r="AX220"/>
  <c r="AV220"/>
  <c r="AJ220"/>
  <c r="AT220"/>
  <c r="AN220"/>
  <c r="A248" i="1"/>
  <c r="AH221" i="4" s="1"/>
  <c r="BF221" s="1"/>
  <c r="AJ221" l="1"/>
  <c r="AO221"/>
  <c r="AT221"/>
  <c r="BB221"/>
  <c r="AM221"/>
  <c r="BC221"/>
  <c r="AR221"/>
  <c r="AQ221"/>
  <c r="AU221"/>
  <c r="AY221"/>
  <c r="CE22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K222"/>
  <c r="AZ222"/>
  <c r="AW222"/>
  <c r="AV222"/>
  <c r="AU222"/>
  <c r="AR222"/>
  <c r="AS222"/>
  <c r="AO222"/>
  <c r="BC222"/>
  <c r="AM222"/>
  <c r="AQ222"/>
  <c r="BB222"/>
  <c r="AL222"/>
  <c r="AN222"/>
  <c r="AP222"/>
  <c r="AY222"/>
  <c r="AJ222"/>
  <c r="AT222"/>
  <c r="A250" i="1"/>
  <c r="AH223" i="4" s="1"/>
  <c r="BF223" s="1"/>
  <c r="AY223" l="1"/>
  <c r="AJ223"/>
  <c r="AL223"/>
  <c r="BC223"/>
  <c r="AU223"/>
  <c r="AK223"/>
  <c r="BB223"/>
  <c r="AO223"/>
  <c r="AV223"/>
  <c r="AX223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Q223"/>
  <c r="AQ224" s="1"/>
  <c r="AS223"/>
  <c r="AW223"/>
  <c r="BA223"/>
  <c r="AT223"/>
  <c r="AT224" s="1"/>
  <c r="AN223"/>
  <c r="AM223"/>
  <c r="AR223"/>
  <c r="AZ223"/>
  <c r="AZ224" s="1"/>
  <c r="A251" i="1"/>
  <c r="AH224" i="4" s="1"/>
  <c r="BF224" s="1"/>
  <c r="AR224" l="1"/>
  <c r="BA224"/>
  <c r="AP224"/>
  <c r="AV224"/>
  <c r="AX224"/>
  <c r="AJ224"/>
  <c r="AK224"/>
  <c r="AY224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W224"/>
  <c r="AO224"/>
  <c r="BC224"/>
  <c r="BC225" s="1"/>
  <c r="AU224"/>
  <c r="AN224"/>
  <c r="AS224"/>
  <c r="BB224"/>
  <c r="BB225" s="1"/>
  <c r="AL224"/>
  <c r="AL225" s="1"/>
  <c r="A252" i="1"/>
  <c r="AH225" i="4" s="1"/>
  <c r="BF225" s="1"/>
  <c r="AV225" l="1"/>
  <c r="AT225"/>
  <c r="AY225"/>
  <c r="AJ225"/>
  <c r="AU225"/>
  <c r="AM225"/>
  <c r="AP225"/>
  <c r="CD225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O226"/>
  <c r="AK226"/>
  <c r="AX226"/>
  <c r="BC226"/>
  <c r="AV226"/>
  <c r="AW226"/>
  <c r="BA226"/>
  <c r="AM226"/>
  <c r="AN226"/>
  <c r="AY226"/>
  <c r="AT226"/>
  <c r="AU226"/>
  <c r="AR226"/>
  <c r="AZ226"/>
  <c r="AS226"/>
  <c r="AP226"/>
  <c r="AJ226"/>
  <c r="AL226"/>
  <c r="A254" i="1"/>
  <c r="AH227" i="4" s="1"/>
  <c r="BF227" s="1"/>
  <c r="AU227" l="1"/>
  <c r="BC227"/>
  <c r="AJ227"/>
  <c r="AR227"/>
  <c r="AN227"/>
  <c r="AV227"/>
  <c r="AO227"/>
  <c r="AP227"/>
  <c r="AM227"/>
  <c r="AQ227"/>
  <c r="CE227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W228"/>
  <c r="BB228"/>
  <c r="AS228"/>
  <c r="BC228"/>
  <c r="AO228"/>
  <c r="AY228"/>
  <c r="AX228"/>
  <c r="AV228"/>
  <c r="AN228"/>
  <c r="BA228"/>
  <c r="AU228"/>
  <c r="AR228"/>
  <c r="AK228"/>
  <c r="AL228"/>
  <c r="AT228"/>
  <c r="AQ228"/>
  <c r="AP228"/>
  <c r="AJ228"/>
  <c r="A256" i="1"/>
  <c r="AH229" i="4" s="1"/>
  <c r="BF229" s="1"/>
  <c r="AR229" l="1"/>
  <c r="AV229"/>
  <c r="AP229"/>
  <c r="AK229"/>
  <c r="AN229"/>
  <c r="AO229"/>
  <c r="AW229"/>
  <c r="AQ229"/>
  <c r="BC229"/>
  <c r="AZ229"/>
  <c r="CE229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Y230"/>
  <c r="AM230"/>
  <c r="AT230"/>
  <c r="BC230"/>
  <c r="AW230"/>
  <c r="BA230"/>
  <c r="AS230"/>
  <c r="AO230"/>
  <c r="AN230"/>
  <c r="AX230"/>
  <c r="AR230"/>
  <c r="AK230"/>
  <c r="BB230"/>
  <c r="AJ230"/>
  <c r="AU230"/>
  <c r="AZ230"/>
  <c r="AQ230"/>
  <c r="AP230"/>
  <c r="A258" i="1"/>
  <c r="AH231" i="4" s="1"/>
  <c r="BF231" s="1"/>
  <c r="AZ231" l="1"/>
  <c r="AO231"/>
  <c r="AL231"/>
  <c r="AQ231"/>
  <c r="BB231"/>
  <c r="AN231"/>
  <c r="AW231"/>
  <c r="AY231"/>
  <c r="AK231"/>
  <c r="BC231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R231"/>
  <c r="AR232" s="1"/>
  <c r="AS231"/>
  <c r="AT231"/>
  <c r="AV231"/>
  <c r="AP231"/>
  <c r="AP232" s="1"/>
  <c r="AJ231"/>
  <c r="AX231"/>
  <c r="BA231"/>
  <c r="AM231"/>
  <c r="AM232" s="1"/>
  <c r="A259" i="1"/>
  <c r="AH232" i="4" s="1"/>
  <c r="BF232" s="1"/>
  <c r="BA232" l="1"/>
  <c r="AV232"/>
  <c r="AU232"/>
  <c r="AZ232"/>
  <c r="BC232"/>
  <c r="AL232"/>
  <c r="AQ232"/>
  <c r="AY232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W232"/>
  <c r="AW233" s="1"/>
  <c r="BB232"/>
  <c r="AJ232"/>
  <c r="AS232"/>
  <c r="AK232"/>
  <c r="AK233" s="1"/>
  <c r="AN232"/>
  <c r="A260" i="1"/>
  <c r="AH233" i="4" s="1"/>
  <c r="BF233" s="1"/>
  <c r="AV233" l="1"/>
  <c r="AU233"/>
  <c r="AM233"/>
  <c r="AS233"/>
  <c r="AO233"/>
  <c r="AL233"/>
  <c r="AZ233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T233"/>
  <c r="AY233"/>
  <c r="BA233"/>
  <c r="AR233"/>
  <c r="AN233"/>
  <c r="BB233"/>
  <c r="AX233"/>
  <c r="BC233"/>
  <c r="AQ233"/>
  <c r="AP233"/>
  <c r="A261" i="1"/>
  <c r="AH234" i="4" s="1"/>
  <c r="BF234" s="1"/>
  <c r="AJ234" l="1"/>
  <c r="AZ234"/>
  <c r="AM234"/>
  <c r="AR234"/>
  <c r="AV234"/>
  <c r="BC234"/>
  <c r="AQ234"/>
  <c r="AN234"/>
  <c r="AT234"/>
  <c r="AL234"/>
  <c r="AK234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BA234"/>
  <c r="AO234"/>
  <c r="AU234"/>
  <c r="AP234"/>
  <c r="AP235" s="1"/>
  <c r="BB234"/>
  <c r="AY234"/>
  <c r="AS234"/>
  <c r="AW234"/>
  <c r="AW235" s="1"/>
  <c r="A262" i="1"/>
  <c r="AH235" i="4" s="1"/>
  <c r="BF235" s="1"/>
  <c r="BB235" l="1"/>
  <c r="AT235"/>
  <c r="AK235"/>
  <c r="BC235"/>
  <c r="AX235"/>
  <c r="AV235"/>
  <c r="BA235"/>
  <c r="AZ235"/>
  <c r="AQ235"/>
  <c r="CE235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BA236"/>
  <c r="AL236"/>
  <c r="AS236"/>
  <c r="AO236"/>
  <c r="AJ236"/>
  <c r="AP236"/>
  <c r="AZ236"/>
  <c r="AY236"/>
  <c r="AW236"/>
  <c r="AN236"/>
  <c r="AV236"/>
  <c r="AQ236"/>
  <c r="BB236"/>
  <c r="AR236"/>
  <c r="AM236"/>
  <c r="AX236"/>
  <c r="BC236"/>
  <c r="AT236"/>
  <c r="A264" i="1"/>
  <c r="AH237" i="4" s="1"/>
  <c r="BF237" s="1"/>
  <c r="BC237" l="1"/>
  <c r="BB237"/>
  <c r="AW237"/>
  <c r="AJ237"/>
  <c r="BA237"/>
  <c r="AX237"/>
  <c r="AQ237"/>
  <c r="AY237"/>
  <c r="AO237"/>
  <c r="AK237"/>
  <c r="CE237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P238"/>
  <c r="AU238"/>
  <c r="AM238"/>
  <c r="AO238"/>
  <c r="BA238"/>
  <c r="AN238"/>
  <c r="AY238"/>
  <c r="AJ238"/>
  <c r="BB238"/>
  <c r="AZ238"/>
  <c r="AQ238"/>
  <c r="AW238"/>
  <c r="AL238"/>
  <c r="AT238"/>
  <c r="AV238"/>
  <c r="AK238"/>
  <c r="AX238"/>
  <c r="BC238"/>
  <c r="A266" i="1"/>
  <c r="AH239" i="4" s="1"/>
  <c r="BF239" s="1"/>
  <c r="AK239" l="1"/>
  <c r="AX239"/>
  <c r="AL239"/>
  <c r="BB239"/>
  <c r="BA239"/>
  <c r="AP239"/>
  <c r="AW239"/>
  <c r="AJ239"/>
  <c r="AO239"/>
  <c r="AR239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Q239"/>
  <c r="AQ240" s="1"/>
  <c r="AY239"/>
  <c r="AM239"/>
  <c r="AS239"/>
  <c r="BC239"/>
  <c r="BC240" s="1"/>
  <c r="AT239"/>
  <c r="AZ239"/>
  <c r="AN239"/>
  <c r="AU239"/>
  <c r="AU240" s="1"/>
  <c r="A267" i="1"/>
  <c r="AH240" i="4" s="1"/>
  <c r="BF240" s="1"/>
  <c r="AN240" l="1"/>
  <c r="AS240"/>
  <c r="AV240"/>
  <c r="AK240"/>
  <c r="AO240"/>
  <c r="AR240"/>
  <c r="AX240"/>
  <c r="AP240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BA240"/>
  <c r="AL240"/>
  <c r="AT240"/>
  <c r="AY240"/>
  <c r="AW240"/>
  <c r="BB240"/>
  <c r="A268" i="1"/>
  <c r="AH241" i="4" s="1"/>
  <c r="BF241" s="1"/>
  <c r="AJ241" l="1"/>
  <c r="AR241"/>
  <c r="AS241"/>
  <c r="AV241"/>
  <c r="AU241"/>
  <c r="AY241"/>
  <c r="AW241"/>
  <c r="BA241"/>
  <c r="AK241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M241"/>
  <c r="AP241"/>
  <c r="AN241"/>
  <c r="AQ241"/>
  <c r="BB241"/>
  <c r="AL241"/>
  <c r="AZ241"/>
  <c r="AO241"/>
  <c r="AX241"/>
  <c r="BC241"/>
  <c r="A269" i="1"/>
  <c r="AH242" i="4" s="1"/>
  <c r="BF242" s="1"/>
  <c r="AX242" l="1"/>
  <c r="BB242"/>
  <c r="AM242"/>
  <c r="AO242"/>
  <c r="AQ242"/>
  <c r="AT242"/>
  <c r="AS242"/>
  <c r="AR242"/>
  <c r="AW242"/>
  <c r="AK242"/>
  <c r="AU242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N242"/>
  <c r="AJ242"/>
  <c r="AV242"/>
  <c r="BC242"/>
  <c r="BC243" s="1"/>
  <c r="AL242"/>
  <c r="AP242"/>
  <c r="AY242"/>
  <c r="BA242"/>
  <c r="BA243" s="1"/>
  <c r="A270" i="1"/>
  <c r="AH243" i="4" s="1"/>
  <c r="BF243" s="1"/>
  <c r="AY243" l="1"/>
  <c r="AV243"/>
  <c r="AS243"/>
  <c r="BB243"/>
  <c r="AU243"/>
  <c r="AW243"/>
  <c r="AZ243"/>
  <c r="AT243"/>
  <c r="CE243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BA247"/>
  <c r="AP247"/>
  <c r="BB247"/>
  <c r="AZ247"/>
  <c r="AR247"/>
  <c r="AM247"/>
  <c r="AL247"/>
  <c r="AQ247"/>
  <c r="AK247"/>
  <c r="AN247"/>
  <c r="AV247"/>
  <c r="BC247"/>
  <c r="AT247"/>
  <c r="AU247"/>
  <c r="AY247"/>
  <c r="AW247"/>
  <c r="AX247"/>
  <c r="AO247"/>
  <c r="A275" i="1"/>
  <c r="AH248" i="4" s="1"/>
  <c r="BF248" s="1"/>
  <c r="BC248" l="1"/>
  <c r="AZ248"/>
  <c r="AW248"/>
  <c r="AQ248"/>
  <c r="AJ248"/>
  <c r="AY248"/>
  <c r="AL248"/>
  <c r="AS248"/>
  <c r="AO248"/>
  <c r="AU248"/>
  <c r="AN248"/>
  <c r="AM248"/>
  <c r="AP248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BB248"/>
  <c r="AX248"/>
  <c r="AT248"/>
  <c r="AK248"/>
  <c r="AR248"/>
  <c r="BA248"/>
  <c r="A276" i="1"/>
  <c r="AH249" i="4" s="1"/>
  <c r="BF249" s="1"/>
  <c r="AR249" l="1"/>
  <c r="BB249"/>
  <c r="AW249"/>
  <c r="AV249"/>
  <c r="BC249"/>
  <c r="AU249"/>
  <c r="AY249"/>
  <c r="AK249"/>
  <c r="AZ249"/>
  <c r="AN249"/>
  <c r="AL249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O249"/>
  <c r="AJ249"/>
  <c r="BA249"/>
  <c r="BA250" s="1"/>
  <c r="AX249"/>
  <c r="AM249"/>
  <c r="AS249"/>
  <c r="AQ249"/>
  <c r="AQ250" s="1"/>
  <c r="A277" i="1"/>
  <c r="AH250" i="4" s="1"/>
  <c r="BF250" s="1"/>
  <c r="BB250" l="1"/>
  <c r="AP250"/>
  <c r="AX250"/>
  <c r="AW250"/>
  <c r="AK250"/>
  <c r="AU250"/>
  <c r="AY250"/>
  <c r="AR250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AL250"/>
  <c r="AN250"/>
  <c r="AM250"/>
  <c r="AO250"/>
  <c r="AV250"/>
  <c r="AZ250"/>
  <c r="A278" i="1"/>
  <c r="AH251" i="4" s="1"/>
  <c r="BF251" s="1"/>
  <c r="BC251" l="1"/>
  <c r="AL251"/>
  <c r="BA251"/>
  <c r="AT251"/>
  <c r="BB251"/>
  <c r="AY251"/>
  <c r="AO251"/>
  <c r="AV251"/>
  <c r="AK251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J251"/>
  <c r="AW251"/>
  <c r="AQ251"/>
  <c r="AP251"/>
  <c r="AZ251"/>
  <c r="AN251"/>
  <c r="AS251"/>
  <c r="AU251"/>
  <c r="AR251"/>
  <c r="AX251"/>
  <c r="A279" i="1"/>
  <c r="AH252" i="4" s="1"/>
  <c r="BF252" s="1"/>
  <c r="AR252" l="1"/>
  <c r="AZ252"/>
  <c r="AJ252"/>
  <c r="AU252"/>
  <c r="AP252"/>
  <c r="AM252"/>
  <c r="BA252"/>
  <c r="AY252"/>
  <c r="AV252"/>
  <c r="AK252"/>
  <c r="BB252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X252"/>
  <c r="AX253" s="1"/>
  <c r="AN252"/>
  <c r="AW252"/>
  <c r="AO252"/>
  <c r="AL252"/>
  <c r="AL253" s="1"/>
  <c r="A280" i="1"/>
  <c r="AH253" i="4" s="1"/>
  <c r="BF253" s="1"/>
  <c r="AO253" l="1"/>
  <c r="AT253"/>
  <c r="BA253"/>
  <c r="AR253"/>
  <c r="BB253"/>
  <c r="AV253"/>
  <c r="AM253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BC253"/>
  <c r="AP253"/>
  <c r="AY253"/>
  <c r="AJ253"/>
  <c r="AN253"/>
  <c r="AQ253"/>
  <c r="AK253"/>
  <c r="AU253"/>
  <c r="AZ253"/>
  <c r="A281" i="1"/>
  <c r="AH254" i="4" s="1"/>
  <c r="BF254" s="1"/>
  <c r="AK254" l="1"/>
  <c r="AU254"/>
  <c r="AJ254"/>
  <c r="AW254"/>
  <c r="AT254"/>
  <c r="AM254"/>
  <c r="AL254"/>
  <c r="BA254"/>
  <c r="AY254"/>
  <c r="AV254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P254"/>
  <c r="AO254"/>
  <c r="AS254"/>
  <c r="AZ254"/>
  <c r="AN254"/>
  <c r="BC254"/>
  <c r="BB254"/>
  <c r="AR254"/>
  <c r="AX254"/>
  <c r="A282" i="1"/>
  <c r="AH255" i="4" s="1"/>
  <c r="BF255" s="1"/>
  <c r="AR255" l="1"/>
  <c r="AZ255"/>
  <c r="AQ255"/>
  <c r="BB255"/>
  <c r="AS255"/>
  <c r="AV255"/>
  <c r="AY255"/>
  <c r="AT255"/>
  <c r="AU255"/>
  <c r="AM255"/>
  <c r="CE255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AS259"/>
  <c r="AO259"/>
  <c r="AJ259"/>
  <c r="AX259"/>
  <c r="AT259"/>
  <c r="AV259"/>
  <c r="AK259"/>
  <c r="AZ259"/>
  <c r="AQ259"/>
  <c r="BB259"/>
  <c r="AW259"/>
  <c r="AR259"/>
  <c r="AY259"/>
  <c r="BA259"/>
  <c r="AP259"/>
  <c r="AM259"/>
  <c r="AN259"/>
  <c r="AL259"/>
  <c r="A287" i="1"/>
  <c r="AH260" i="4" s="1"/>
  <c r="BF260" s="1"/>
  <c r="AR260" l="1"/>
  <c r="AN260"/>
  <c r="AY260"/>
  <c r="AQ260"/>
  <c r="AT260"/>
  <c r="AS260"/>
  <c r="AM260"/>
  <c r="AZ260"/>
  <c r="AX260"/>
  <c r="BC260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W260"/>
  <c r="AW261" s="1"/>
  <c r="AK260"/>
  <c r="AJ260"/>
  <c r="AU260"/>
  <c r="AL260"/>
  <c r="AL261" s="1"/>
  <c r="BA260"/>
  <c r="BB260"/>
  <c r="AV260"/>
  <c r="AO260"/>
  <c r="AO261" s="1"/>
  <c r="A288" i="1"/>
  <c r="AH261" i="4" s="1"/>
  <c r="BF261" s="1"/>
  <c r="AV261" l="1"/>
  <c r="AU261"/>
  <c r="AP261"/>
  <c r="AM261"/>
  <c r="AX261"/>
  <c r="BC261"/>
  <c r="AN261"/>
  <c r="AS261"/>
  <c r="CE26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Y267"/>
  <c r="BC267"/>
  <c r="AX267"/>
  <c r="BA267"/>
  <c r="AQ267"/>
  <c r="AS267"/>
  <c r="AV267"/>
  <c r="BB267"/>
  <c r="AJ267"/>
  <c r="AM267"/>
  <c r="AT267"/>
  <c r="AO267"/>
  <c r="AL267"/>
  <c r="AZ267"/>
  <c r="AR267"/>
  <c r="AU267"/>
  <c r="AP267"/>
  <c r="AW267"/>
  <c r="A295" i="1"/>
  <c r="AH268" i="4" s="1"/>
  <c r="BF268" s="1"/>
  <c r="AO268" l="1"/>
  <c r="BA268"/>
  <c r="AP268"/>
  <c r="AL268"/>
  <c r="AJ268"/>
  <c r="AQ268"/>
  <c r="AY268"/>
  <c r="AU268"/>
  <c r="BB268"/>
  <c r="AN268"/>
  <c r="CE268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S269"/>
  <c r="AK269"/>
  <c r="AR269"/>
  <c r="BA269"/>
  <c r="AY269"/>
  <c r="AM269"/>
  <c r="AX269"/>
  <c r="AQ269"/>
  <c r="AL269"/>
  <c r="AV269"/>
  <c r="AO269"/>
  <c r="AJ269"/>
  <c r="BC269"/>
  <c r="AW269"/>
  <c r="AT269"/>
  <c r="AN269"/>
  <c r="AU269"/>
  <c r="AP269"/>
  <c r="A297" i="1"/>
  <c r="AH270" i="4" s="1"/>
  <c r="BF270" s="1"/>
  <c r="AU270" l="1"/>
  <c r="BC270"/>
  <c r="AL270"/>
  <c r="AY270"/>
  <c r="AS270"/>
  <c r="AN270"/>
  <c r="AJ270"/>
  <c r="AQ270"/>
  <c r="BA270"/>
  <c r="AZ270"/>
  <c r="CE270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Y271"/>
  <c r="AM271"/>
  <c r="BB271"/>
  <c r="AT271"/>
  <c r="BA271"/>
  <c r="AS271"/>
  <c r="AV271"/>
  <c r="AQ271"/>
  <c r="AW271"/>
  <c r="AX271"/>
  <c r="AJ271"/>
  <c r="BC271"/>
  <c r="AK271"/>
  <c r="AP271"/>
  <c r="AO271"/>
  <c r="AZ271"/>
  <c r="AN271"/>
  <c r="AU271"/>
  <c r="A299" i="1"/>
  <c r="AH272" i="4" s="1"/>
  <c r="BF272" s="1"/>
  <c r="AN272" l="1"/>
  <c r="AK272"/>
  <c r="AW272"/>
  <c r="BA272"/>
  <c r="AY272"/>
  <c r="AZ272"/>
  <c r="BC272"/>
  <c r="AQ272"/>
  <c r="AT272"/>
  <c r="AL272"/>
  <c r="CE272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S273"/>
  <c r="AR273"/>
  <c r="AO273"/>
  <c r="AT273"/>
  <c r="AY273"/>
  <c r="AX273"/>
  <c r="AQ273"/>
  <c r="BA273"/>
  <c r="AK273"/>
  <c r="AV273"/>
  <c r="BC273"/>
  <c r="AW273"/>
  <c r="AM273"/>
  <c r="AU273"/>
  <c r="AJ273"/>
  <c r="AL273"/>
  <c r="AZ273"/>
  <c r="AN273"/>
  <c r="A301" i="1"/>
  <c r="AH274" i="4" s="1"/>
  <c r="BF274" s="1"/>
  <c r="AZ274" l="1"/>
  <c r="AM274"/>
  <c r="AK274"/>
  <c r="AY274"/>
  <c r="AS274"/>
  <c r="AL274"/>
  <c r="AW274"/>
  <c r="BA274"/>
  <c r="AT274"/>
  <c r="AP274"/>
  <c r="CE274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AX276"/>
  <c r="AN276"/>
  <c r="AO276"/>
  <c r="AP276"/>
  <c r="AK276"/>
  <c r="AY276"/>
  <c r="BB276"/>
  <c r="AW276"/>
  <c r="AS276"/>
  <c r="AZ276"/>
  <c r="AQ276"/>
  <c r="AT276"/>
  <c r="AU276"/>
  <c r="AL276"/>
  <c r="AR276"/>
  <c r="AM276"/>
  <c r="AJ276"/>
  <c r="AV276"/>
  <c r="A304" i="1"/>
  <c r="AH277" i="4" s="1"/>
  <c r="BF277" s="1"/>
  <c r="AM277" l="1"/>
  <c r="AW277"/>
  <c r="BA277"/>
  <c r="AJ277"/>
  <c r="AU277"/>
  <c r="AS277"/>
  <c r="AK277"/>
  <c r="AX277"/>
  <c r="AT277"/>
  <c r="AP277"/>
  <c r="CE277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S278"/>
  <c r="AY278"/>
  <c r="BC278"/>
  <c r="AR278"/>
  <c r="AP278"/>
  <c r="AX278"/>
  <c r="AZ278"/>
  <c r="AW278"/>
  <c r="AL278"/>
  <c r="BB278"/>
  <c r="AT278"/>
  <c r="AU278"/>
  <c r="AN278"/>
  <c r="AV278"/>
  <c r="AQ278"/>
  <c r="BA278"/>
  <c r="AM278"/>
  <c r="AJ278"/>
  <c r="A306" i="1"/>
  <c r="AH279" i="4" s="1"/>
  <c r="BF279" s="1"/>
  <c r="AM279" l="1"/>
  <c r="AN279"/>
  <c r="AL279"/>
  <c r="AP279"/>
  <c r="AS279"/>
  <c r="BA279"/>
  <c r="AU279"/>
  <c r="AW279"/>
  <c r="AR279"/>
  <c r="AK279"/>
  <c r="CD279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Y282"/>
  <c r="AV282"/>
  <c r="AS282"/>
  <c r="AW282"/>
  <c r="AL282"/>
  <c r="AR282"/>
  <c r="AM282"/>
  <c r="AP282"/>
  <c r="BC282"/>
  <c r="BB282"/>
  <c r="AN282"/>
  <c r="AU282"/>
  <c r="AX282"/>
  <c r="BA282"/>
  <c r="AJ282"/>
  <c r="AZ282"/>
  <c r="AK282"/>
  <c r="AT282"/>
  <c r="A310" i="1"/>
  <c r="AH283" i="4" s="1"/>
  <c r="BF283" s="1"/>
  <c r="AU283" l="1"/>
  <c r="AP283"/>
  <c r="AK283"/>
  <c r="AX283"/>
  <c r="BC283"/>
  <c r="AL283"/>
  <c r="AY283"/>
  <c r="AZ283"/>
  <c r="AW283"/>
  <c r="AQ283"/>
  <c r="CE283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BB284"/>
  <c r="AV284"/>
  <c r="AT284"/>
  <c r="AN284"/>
  <c r="AQ284"/>
  <c r="AZ284"/>
  <c r="AR284"/>
  <c r="AW284"/>
  <c r="AY284"/>
  <c r="AL284"/>
  <c r="AS284"/>
  <c r="AP284"/>
  <c r="BC284"/>
  <c r="AK284"/>
  <c r="BA284"/>
  <c r="AM284"/>
  <c r="AU284"/>
  <c r="AX284"/>
  <c r="A312" i="1"/>
  <c r="AH285" i="4" s="1"/>
  <c r="BF285" s="1"/>
  <c r="AU285" l="1"/>
  <c r="BC285"/>
  <c r="AY285"/>
  <c r="AQ285"/>
  <c r="BB285"/>
  <c r="AM285"/>
  <c r="AP285"/>
  <c r="AW285"/>
  <c r="AN285"/>
  <c r="AJ285"/>
  <c r="CE285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R286"/>
  <c r="AZ286"/>
  <c r="AO286"/>
  <c r="BA286"/>
  <c r="AN286"/>
  <c r="BB286"/>
  <c r="AL286"/>
  <c r="AW286"/>
  <c r="AU286"/>
  <c r="AK286"/>
  <c r="AP286"/>
  <c r="AY286"/>
  <c r="AV286"/>
  <c r="AX286"/>
  <c r="AS286"/>
  <c r="AJ286"/>
  <c r="AM286"/>
  <c r="BC286"/>
  <c r="A314" i="1"/>
  <c r="AH287" i="4" s="1"/>
  <c r="BF287" s="1"/>
  <c r="AY287" l="1"/>
  <c r="AM287"/>
  <c r="AV287"/>
  <c r="AU287"/>
  <c r="AN287"/>
  <c r="AR287"/>
  <c r="AJ287"/>
  <c r="AW287"/>
  <c r="BA287"/>
  <c r="AQ287"/>
  <c r="CE287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K289"/>
  <c r="AR289"/>
  <c r="AP289"/>
  <c r="AN289"/>
  <c r="BA289"/>
  <c r="AS289"/>
  <c r="AJ289"/>
  <c r="AZ289"/>
  <c r="AX289"/>
  <c r="AO289"/>
  <c r="AT289"/>
  <c r="AV289"/>
  <c r="BB289"/>
  <c r="AY289"/>
  <c r="AM289"/>
  <c r="BC289"/>
  <c r="AL289"/>
  <c r="AW289"/>
  <c r="A317" i="1"/>
  <c r="AH290" i="4" s="1"/>
  <c r="BF290" s="1"/>
  <c r="BC290" l="1"/>
  <c r="AZ290"/>
  <c r="AU290"/>
  <c r="AL290"/>
  <c r="BB290"/>
  <c r="AX290"/>
  <c r="BA290"/>
  <c r="AK290"/>
  <c r="AV290"/>
  <c r="AN290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T290"/>
  <c r="AJ290"/>
  <c r="AP290"/>
  <c r="AQ290"/>
  <c r="AW290"/>
  <c r="AY290"/>
  <c r="AO290"/>
  <c r="AS290"/>
  <c r="AR290"/>
  <c r="A318" i="1"/>
  <c r="AH291" i="4" s="1"/>
  <c r="BF291" s="1"/>
  <c r="AS291" l="1"/>
  <c r="AQ291"/>
  <c r="AM291"/>
  <c r="BC291"/>
  <c r="AN291"/>
  <c r="AR291"/>
  <c r="AW291"/>
  <c r="AT291"/>
  <c r="AU291"/>
  <c r="AL291"/>
  <c r="AK291"/>
  <c r="CD29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BA292"/>
  <c r="AO292"/>
  <c r="AJ292"/>
  <c r="AZ292"/>
  <c r="AQ292"/>
  <c r="AU292"/>
  <c r="AY292"/>
  <c r="AP292"/>
  <c r="AS292"/>
  <c r="BB292"/>
  <c r="AN292"/>
  <c r="AL292"/>
  <c r="AW292"/>
  <c r="AV292"/>
  <c r="AX292"/>
  <c r="AM292"/>
  <c r="BC292"/>
  <c r="AR292"/>
  <c r="A320" i="1"/>
  <c r="AH293" i="4" s="1"/>
  <c r="BF293" s="1"/>
  <c r="AM293" l="1"/>
  <c r="BC293"/>
  <c r="AW293"/>
  <c r="AS293"/>
  <c r="AQ293"/>
  <c r="BA293"/>
  <c r="AL293"/>
  <c r="AP293"/>
  <c r="AZ293"/>
  <c r="AT293"/>
  <c r="CD293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T299"/>
  <c r="AQ299"/>
  <c r="BB299"/>
  <c r="AX299"/>
  <c r="AN299"/>
  <c r="AL299"/>
  <c r="AO299"/>
  <c r="AP299"/>
  <c r="AR299"/>
  <c r="AV299"/>
  <c r="AY299"/>
  <c r="AS299"/>
  <c r="BC299"/>
  <c r="AJ299"/>
  <c r="AK299"/>
  <c r="AM299"/>
  <c r="BA299"/>
  <c r="AZ299"/>
  <c r="A327" i="1"/>
  <c r="AH300" i="4" s="1"/>
  <c r="BF300" s="1"/>
  <c r="AM300" l="1"/>
  <c r="BA300"/>
  <c r="BC300"/>
  <c r="AS300"/>
  <c r="AP300"/>
  <c r="AX300"/>
  <c r="AW300"/>
  <c r="AR300"/>
  <c r="AN300"/>
  <c r="AT300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AX301" l="1"/>
  <c r="AT301"/>
  <c r="AM301"/>
  <c r="AW301"/>
  <c r="BC301"/>
  <c r="CE30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W302"/>
  <c r="AS302"/>
  <c r="AN302"/>
  <c r="AM302"/>
  <c r="AU302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AT302"/>
  <c r="AL302"/>
  <c r="AY302"/>
  <c r="AR302"/>
  <c r="BA302"/>
  <c r="BA303" s="1"/>
  <c r="AV302"/>
  <c r="AX302"/>
  <c r="BC302"/>
  <c r="AZ302"/>
  <c r="AZ303" s="1"/>
  <c r="A330" i="1"/>
  <c r="AH303" i="4" s="1"/>
  <c r="BF303" s="1"/>
  <c r="BC303" l="1"/>
  <c r="AR303"/>
  <c r="BB303"/>
  <c r="AW303"/>
  <c r="AS303"/>
  <c r="AO303"/>
  <c r="AT303"/>
  <c r="AQ303"/>
  <c r="CE303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N304"/>
  <c r="AL304"/>
  <c r="AU304"/>
  <c r="BB304"/>
  <c r="AO304"/>
  <c r="AV304"/>
  <c r="AR304"/>
  <c r="AK304"/>
  <c r="AY304"/>
  <c r="AQ304"/>
  <c r="BC304"/>
  <c r="BA304"/>
  <c r="AP304"/>
  <c r="AM304"/>
  <c r="AX304"/>
  <c r="AW304"/>
  <c r="AS304"/>
  <c r="AZ304"/>
  <c r="A332" i="1"/>
  <c r="AH305" i="4" s="1"/>
  <c r="BF305" s="1"/>
  <c r="AW305" l="1"/>
  <c r="BB305"/>
  <c r="BA305"/>
  <c r="AK305"/>
  <c r="AT305"/>
  <c r="AS305"/>
  <c r="AP305"/>
  <c r="AY305"/>
  <c r="AO305"/>
  <c r="AN305"/>
  <c r="CE305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Y306"/>
  <c r="AR306"/>
  <c r="AV306"/>
  <c r="AJ306"/>
  <c r="AX306"/>
  <c r="BB306"/>
  <c r="AN306"/>
  <c r="AQ306"/>
  <c r="AK306"/>
  <c r="AM306"/>
  <c r="BA306"/>
  <c r="AP306"/>
  <c r="AL306"/>
  <c r="AZ306"/>
  <c r="BC306"/>
  <c r="AT306"/>
  <c r="AW306"/>
  <c r="AS306"/>
  <c r="A334" i="1"/>
  <c r="AH307" i="4" s="1"/>
  <c r="BF307" s="1"/>
  <c r="AT307" l="1"/>
  <c r="AQ307"/>
  <c r="AO307"/>
  <c r="AW307"/>
  <c r="AL307"/>
  <c r="AK307"/>
  <c r="AX307"/>
  <c r="AY307"/>
  <c r="AP307"/>
  <c r="AJ307"/>
  <c r="CE307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BB308"/>
  <c r="AU308"/>
  <c r="BC308"/>
  <c r="AJ308"/>
  <c r="AY308"/>
  <c r="AM308"/>
  <c r="AQ308"/>
  <c r="AX308"/>
  <c r="AL308"/>
  <c r="AN308"/>
  <c r="AP308"/>
  <c r="AK308"/>
  <c r="AR308"/>
  <c r="AS308"/>
  <c r="BA308"/>
  <c r="AO308"/>
  <c r="AT308"/>
  <c r="AW308"/>
  <c r="A336" i="1"/>
  <c r="AH309" i="4" s="1"/>
  <c r="BF309" s="1"/>
  <c r="AT309" l="1"/>
  <c r="AR309"/>
  <c r="AL309"/>
  <c r="AY309"/>
  <c r="BB309"/>
  <c r="AO309"/>
  <c r="AK309"/>
  <c r="AX309"/>
  <c r="AJ309"/>
  <c r="AZ309"/>
  <c r="CE309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S310"/>
  <c r="AM310"/>
  <c r="AV310"/>
  <c r="BA310"/>
  <c r="AJ310"/>
  <c r="BB310"/>
  <c r="AN310"/>
  <c r="AY310"/>
  <c r="AR310"/>
  <c r="AQ310"/>
  <c r="AK310"/>
  <c r="AL310"/>
  <c r="AU310"/>
  <c r="AW310"/>
  <c r="AP310"/>
  <c r="AZ310"/>
  <c r="AO310"/>
  <c r="AT310"/>
  <c r="A338" i="1"/>
  <c r="AH311" i="4" s="1"/>
  <c r="BF311" s="1"/>
  <c r="AO311" l="1"/>
  <c r="AU311"/>
  <c r="AR311"/>
  <c r="AZ311"/>
  <c r="AJ311"/>
  <c r="AS311"/>
  <c r="AL311"/>
  <c r="AY311"/>
  <c r="BA311"/>
  <c r="AX311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K311"/>
  <c r="AK312" s="1"/>
  <c r="AN311"/>
  <c r="AV311"/>
  <c r="BC311"/>
  <c r="AT311"/>
  <c r="AT312" s="1"/>
  <c r="AW311"/>
  <c r="AQ311"/>
  <c r="BB311"/>
  <c r="AM311"/>
  <c r="AM312" s="1"/>
  <c r="A339" i="1"/>
  <c r="AH312" i="4" s="1"/>
  <c r="BF312" s="1"/>
  <c r="AZ312" l="1"/>
  <c r="BB312"/>
  <c r="BC312"/>
  <c r="AP312"/>
  <c r="BA312"/>
  <c r="AX312"/>
  <c r="AO312"/>
  <c r="AS312"/>
  <c r="CE312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V313"/>
  <c r="AU313"/>
  <c r="AQ313"/>
  <c r="AN313"/>
  <c r="AY313"/>
  <c r="BC313"/>
  <c r="AX313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AK313"/>
  <c r="AJ313"/>
  <c r="BA313"/>
  <c r="AO313"/>
  <c r="AT313"/>
  <c r="AL313"/>
  <c r="AR313"/>
  <c r="AP313"/>
  <c r="AZ313"/>
  <c r="AM313"/>
  <c r="A341" i="1"/>
  <c r="AH314" i="4" s="1"/>
  <c r="BF314" s="1"/>
  <c r="AP314" l="1"/>
  <c r="BB314"/>
  <c r="AZ314"/>
  <c r="AT314"/>
  <c r="AK314"/>
  <c r="AN314"/>
  <c r="AW314"/>
  <c r="AO314"/>
  <c r="AX314"/>
  <c r="AQ314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BC314"/>
  <c r="AU314"/>
  <c r="AM314"/>
  <c r="AM315" s="1"/>
  <c r="AL314"/>
  <c r="AJ314"/>
  <c r="AY314"/>
  <c r="AV314"/>
  <c r="AV315" s="1"/>
  <c r="A342" i="1"/>
  <c r="AH315" i="4" s="1"/>
  <c r="BF315" s="1"/>
  <c r="AK315" l="1"/>
  <c r="AQ315"/>
  <c r="AS315"/>
  <c r="AZ315"/>
  <c r="AL315"/>
  <c r="AO315"/>
  <c r="AP315"/>
  <c r="CE315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O318"/>
  <c r="AJ318"/>
  <c r="AU318"/>
  <c r="AX318"/>
  <c r="AS318"/>
  <c r="AT318"/>
  <c r="AQ318"/>
  <c r="BB318"/>
  <c r="AW318"/>
  <c r="AZ318"/>
  <c r="AK318"/>
  <c r="AN318"/>
  <c r="AM318"/>
  <c r="BC318"/>
  <c r="AR318"/>
  <c r="BA318"/>
  <c r="AL318"/>
  <c r="AY318"/>
  <c r="A346" i="1"/>
  <c r="AH319" i="4" s="1"/>
  <c r="BF319" s="1"/>
  <c r="BA319" l="1"/>
  <c r="AN319"/>
  <c r="AL319"/>
  <c r="AM319"/>
  <c r="AW319"/>
  <c r="AS319"/>
  <c r="AO319"/>
  <c r="BB319"/>
  <c r="AX319"/>
  <c r="AV319"/>
  <c r="CE319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AT320"/>
  <c r="AP320"/>
  <c r="AR320"/>
  <c r="AX320"/>
  <c r="AO320"/>
  <c r="AZ320"/>
  <c r="BB320"/>
  <c r="AS320"/>
  <c r="AW320"/>
  <c r="AQ320"/>
  <c r="AN320"/>
  <c r="AM320"/>
  <c r="AJ320"/>
  <c r="AY320"/>
  <c r="AK320"/>
  <c r="AV320"/>
  <c r="BA320"/>
  <c r="AL320"/>
  <c r="A348" i="1"/>
  <c r="AH321" i="4" s="1"/>
  <c r="BF321" s="1"/>
  <c r="AV321" l="1"/>
  <c r="AM321"/>
  <c r="AS321"/>
  <c r="BA321"/>
  <c r="AJ321"/>
  <c r="AW321"/>
  <c r="AO321"/>
  <c r="AT321"/>
  <c r="AX321"/>
  <c r="BC321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AX322" l="1"/>
  <c r="AV322"/>
  <c r="AT322"/>
  <c r="BC322"/>
  <c r="AJ322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AU323" l="1"/>
  <c r="BC323"/>
  <c r="CE323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V325"/>
  <c r="AP325"/>
  <c r="AQ325"/>
  <c r="AY325"/>
  <c r="AL325"/>
  <c r="BC325"/>
  <c r="BB325"/>
  <c r="AK325"/>
  <c r="AS325"/>
  <c r="AT325"/>
  <c r="AN325"/>
  <c r="AJ325"/>
  <c r="AZ325"/>
  <c r="AU325"/>
  <c r="AW325"/>
  <c r="BA325"/>
  <c r="AX325"/>
  <c r="AO325"/>
  <c r="A353" i="1"/>
  <c r="AH326" i="4" s="1"/>
  <c r="BF326" s="1"/>
  <c r="AX326" l="1"/>
  <c r="AZ326"/>
  <c r="AS326"/>
  <c r="AL326"/>
  <c r="AV326"/>
  <c r="BA326"/>
  <c r="AJ326"/>
  <c r="AK326"/>
  <c r="AY326"/>
  <c r="AR326"/>
  <c r="CE326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BC327"/>
  <c r="AM327"/>
  <c r="AW327"/>
  <c r="AY327"/>
  <c r="AV327"/>
  <c r="AT327"/>
  <c r="AK327"/>
  <c r="AL327"/>
  <c r="AS327"/>
  <c r="BB327"/>
  <c r="AJ327"/>
  <c r="AZ327"/>
  <c r="AP327"/>
  <c r="AO327"/>
  <c r="AN327"/>
  <c r="AR327"/>
  <c r="BA327"/>
  <c r="AX327"/>
  <c r="A355" i="1"/>
  <c r="AH328" i="4" s="1"/>
  <c r="BF328" s="1"/>
  <c r="BA328" l="1"/>
  <c r="AP328"/>
  <c r="AS328"/>
  <c r="AV328"/>
  <c r="BC328"/>
  <c r="AR328"/>
  <c r="AZ328"/>
  <c r="AL328"/>
  <c r="AY328"/>
  <c r="AU328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J328"/>
  <c r="AJ329" s="1"/>
  <c r="AK328"/>
  <c r="AW328"/>
  <c r="AQ328"/>
  <c r="AX328"/>
  <c r="AX329" s="1"/>
  <c r="AO328"/>
  <c r="BB328"/>
  <c r="AT328"/>
  <c r="AM328"/>
  <c r="AM329" s="1"/>
  <c r="A356" i="1"/>
  <c r="AH329" i="4" s="1"/>
  <c r="BF329" s="1"/>
  <c r="AT329" l="1"/>
  <c r="AQ329"/>
  <c r="AN329"/>
  <c r="AR329"/>
  <c r="AY329"/>
  <c r="AU329"/>
  <c r="BA329"/>
  <c r="BC329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L329"/>
  <c r="AS329"/>
  <c r="AV329"/>
  <c r="AO329"/>
  <c r="AK329"/>
  <c r="AZ329"/>
  <c r="AP329"/>
  <c r="A357" i="1"/>
  <c r="AH330" i="4" s="1"/>
  <c r="BF330" s="1"/>
  <c r="AK330" l="1"/>
  <c r="AL330"/>
  <c r="AL331" s="1"/>
  <c r="AX330"/>
  <c r="AM330"/>
  <c r="AO330"/>
  <c r="AW330"/>
  <c r="BC330"/>
  <c r="AU330"/>
  <c r="AT330"/>
  <c r="AQ330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358" i="1"/>
  <c r="AH331" i="4" s="1"/>
  <c r="BF331" s="1"/>
  <c r="AT331" l="1"/>
  <c r="AO331"/>
  <c r="AM331"/>
  <c r="AX331"/>
  <c r="CE33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Y332"/>
  <c r="BC332"/>
  <c r="AV332"/>
  <c r="AO332"/>
  <c r="AS332"/>
  <c r="AP332"/>
  <c r="BB332"/>
  <c r="AK332"/>
  <c r="BA332"/>
  <c r="AM332"/>
  <c r="AR332"/>
  <c r="AZ332"/>
  <c r="AW332"/>
  <c r="AQ332"/>
  <c r="AN332"/>
  <c r="AT332"/>
  <c r="AX332"/>
  <c r="AL332"/>
  <c r="A360" i="1"/>
  <c r="AH333" i="4" s="1"/>
  <c r="BF333" s="1"/>
  <c r="AZ333" l="1"/>
  <c r="AX333"/>
  <c r="AW333"/>
  <c r="BA333"/>
  <c r="AS333"/>
  <c r="AY333"/>
  <c r="AT333"/>
  <c r="AK333"/>
  <c r="AO333"/>
  <c r="AU333"/>
  <c r="CE333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W334"/>
  <c r="BB334"/>
  <c r="AP334"/>
  <c r="AJ334"/>
  <c r="AN334"/>
  <c r="AO334"/>
  <c r="AY334"/>
  <c r="AM334"/>
  <c r="AK334"/>
  <c r="AQ334"/>
  <c r="AZ334"/>
  <c r="BA334"/>
  <c r="BC334"/>
  <c r="AL334"/>
  <c r="AR334"/>
  <c r="AU334"/>
  <c r="AT334"/>
  <c r="AX334"/>
  <c r="A362" i="1"/>
  <c r="AH335" i="4" s="1"/>
  <c r="BF335" s="1"/>
  <c r="AT335" l="1"/>
  <c r="AU335"/>
  <c r="BA335"/>
  <c r="AM335"/>
  <c r="AJ335"/>
  <c r="AS335"/>
  <c r="BC335"/>
  <c r="AK335"/>
  <c r="AN335"/>
  <c r="AW335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Z335"/>
  <c r="AY335"/>
  <c r="AP335"/>
  <c r="AV335"/>
  <c r="AX335"/>
  <c r="AL335"/>
  <c r="AQ335"/>
  <c r="AO335"/>
  <c r="BB335"/>
  <c r="A363" i="1"/>
  <c r="AH336" i="4" s="1"/>
  <c r="BF336" s="1"/>
  <c r="AV336" l="1"/>
  <c r="BB336"/>
  <c r="AX336"/>
  <c r="AZ336"/>
  <c r="AS336"/>
  <c r="AT336"/>
  <c r="AW336"/>
  <c r="AU336"/>
  <c r="AO336"/>
  <c r="AR336"/>
  <c r="AJ336"/>
  <c r="CE336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P337"/>
  <c r="BC337"/>
  <c r="AY337"/>
  <c r="AM337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K337"/>
  <c r="AQ337"/>
  <c r="AJ337"/>
  <c r="AT337"/>
  <c r="AX337"/>
  <c r="BA337"/>
  <c r="AN337"/>
  <c r="AR337"/>
  <c r="AU337"/>
  <c r="BB337"/>
  <c r="A365" i="1"/>
  <c r="AH338" i="4" s="1"/>
  <c r="BF338" s="1"/>
  <c r="AR338" l="1"/>
  <c r="AU338"/>
  <c r="AX338"/>
  <c r="AK338"/>
  <c r="AM338"/>
  <c r="AL338"/>
  <c r="AT338"/>
  <c r="AZ338"/>
  <c r="AY338"/>
  <c r="CE338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Y339"/>
  <c r="AL339"/>
  <c r="BC339"/>
  <c r="AP339"/>
  <c r="BA339"/>
  <c r="AO339"/>
  <c r="AR339"/>
  <c r="AV339"/>
  <c r="AM339"/>
  <c r="AW339"/>
  <c r="AN339"/>
  <c r="AZ339"/>
  <c r="AK339"/>
  <c r="AU339"/>
  <c r="AQ339"/>
  <c r="AS339"/>
  <c r="AT339"/>
  <c r="AX339"/>
  <c r="A367" i="1"/>
  <c r="AH340" i="4" s="1"/>
  <c r="BF340" s="1"/>
  <c r="AT340" l="1"/>
  <c r="AK340"/>
  <c r="AM340"/>
  <c r="BA340"/>
  <c r="AY340"/>
  <c r="AS340"/>
  <c r="AZ340"/>
  <c r="AV340"/>
  <c r="AP340"/>
  <c r="AJ340"/>
  <c r="CE340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O341"/>
  <c r="BB341"/>
  <c r="AQ341"/>
  <c r="AP341"/>
  <c r="AY341"/>
  <c r="AW341"/>
  <c r="BC341"/>
  <c r="BA341"/>
  <c r="AK341"/>
  <c r="AR341"/>
  <c r="AZ341"/>
  <c r="AM341"/>
  <c r="AL341"/>
  <c r="AX341"/>
  <c r="AN341"/>
  <c r="AJ341"/>
  <c r="AS341"/>
  <c r="AT341"/>
  <c r="A369" i="1"/>
  <c r="AH342" i="4" s="1"/>
  <c r="BF342" s="1"/>
  <c r="AJ342" l="1"/>
  <c r="AS342"/>
  <c r="AL342"/>
  <c r="AK342"/>
  <c r="AY342"/>
  <c r="AO342"/>
  <c r="AM342"/>
  <c r="BA342"/>
  <c r="AP342"/>
  <c r="AU342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Z342"/>
  <c r="AZ343" s="1"/>
  <c r="BC342"/>
  <c r="AQ342"/>
  <c r="AV342"/>
  <c r="AT342"/>
  <c r="AT343" s="1"/>
  <c r="AX342"/>
  <c r="AR342"/>
  <c r="AW342"/>
  <c r="BB342"/>
  <c r="BB343" s="1"/>
  <c r="A370" i="1"/>
  <c r="AH343" i="4" s="1"/>
  <c r="BF343" s="1"/>
  <c r="AW343" l="1"/>
  <c r="AV343"/>
  <c r="AN343"/>
  <c r="AP343"/>
  <c r="AU343"/>
  <c r="AS343"/>
  <c r="AO343"/>
  <c r="AJ343"/>
  <c r="CE343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N349"/>
  <c r="BB349"/>
  <c r="BA349"/>
  <c r="AQ349"/>
  <c r="AS349"/>
  <c r="AU349"/>
  <c r="AT349"/>
  <c r="BC349"/>
  <c r="AX349"/>
  <c r="AJ349"/>
  <c r="AR349"/>
  <c r="AP349"/>
  <c r="AZ349"/>
  <c r="AV349"/>
  <c r="AY349"/>
  <c r="AO349"/>
  <c r="AM349"/>
  <c r="AK349"/>
  <c r="A377" i="1"/>
  <c r="AH350" i="4" s="1"/>
  <c r="BF350" s="1"/>
  <c r="AO350" l="1"/>
  <c r="AP350"/>
  <c r="BC350"/>
  <c r="AQ350"/>
  <c r="AW350"/>
  <c r="AY350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M351"/>
  <c r="AX351"/>
  <c r="BA351"/>
  <c r="AW351"/>
  <c r="AJ351"/>
  <c r="AY351"/>
  <c r="AZ351"/>
  <c r="AR351"/>
  <c r="BC351"/>
  <c r="AN351"/>
  <c r="BB351"/>
  <c r="AL351"/>
  <c r="AP351"/>
  <c r="AS351"/>
  <c r="AV351"/>
  <c r="AU351"/>
  <c r="AT351"/>
  <c r="AO351"/>
  <c r="A379" i="1"/>
  <c r="AH352" i="4" s="1"/>
  <c r="BF352" s="1"/>
  <c r="AU352" l="1"/>
  <c r="AL352"/>
  <c r="AR352"/>
  <c r="AW352"/>
  <c r="AQ352"/>
  <c r="AV352"/>
  <c r="AZ352"/>
  <c r="AK352"/>
  <c r="AO352"/>
  <c r="AS352"/>
  <c r="AN352"/>
  <c r="AY352"/>
  <c r="AX352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A352"/>
  <c r="AT352"/>
  <c r="AP352"/>
  <c r="BC352"/>
  <c r="AJ352"/>
  <c r="AM352"/>
  <c r="A380" i="1"/>
  <c r="AH353" i="4" s="1"/>
  <c r="BF353" s="1"/>
  <c r="BC353" l="1"/>
  <c r="BB353"/>
  <c r="AR353"/>
  <c r="AN353"/>
  <c r="AZ353"/>
  <c r="AU353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U355"/>
  <c r="AP355"/>
  <c r="AO355"/>
  <c r="AM355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S355"/>
  <c r="AR355"/>
  <c r="BB355"/>
  <c r="AX355"/>
  <c r="BA355"/>
  <c r="AQ355"/>
  <c r="A383" i="1"/>
  <c r="AH356" i="4" s="1"/>
  <c r="BF356" s="1"/>
  <c r="AX356" l="1"/>
  <c r="AY356"/>
  <c r="AM356"/>
  <c r="AL356"/>
  <c r="CD356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AQ358"/>
  <c r="BB358"/>
  <c r="AW358"/>
  <c r="A386" i="1"/>
  <c r="AH359" i="4" s="1"/>
  <c r="BF359" s="1"/>
  <c r="BC359" l="1"/>
  <c r="AM359"/>
  <c r="AW359"/>
  <c r="BA359"/>
  <c r="AQ359"/>
  <c r="AS359"/>
  <c r="AR359"/>
  <c r="AJ359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X359"/>
  <c r="AU359"/>
  <c r="AV359"/>
  <c r="AZ359"/>
  <c r="BB359"/>
  <c r="AO359"/>
  <c r="AN359"/>
  <c r="AT359"/>
  <c r="AL359"/>
  <c r="AK359"/>
  <c r="A387" i="1"/>
  <c r="AH360" i="4" s="1"/>
  <c r="BF360" s="1"/>
  <c r="AT360" l="1"/>
  <c r="AP360"/>
  <c r="AZ360"/>
  <c r="AJ360"/>
  <c r="BA360"/>
  <c r="AN360"/>
  <c r="AV360"/>
  <c r="AR360"/>
  <c r="AK360"/>
  <c r="AS360"/>
  <c r="AM360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L360"/>
  <c r="BB360"/>
  <c r="AX360"/>
  <c r="AY360"/>
  <c r="AQ360"/>
  <c r="BC360"/>
  <c r="A388" i="1"/>
  <c r="AH361" i="4" s="1"/>
  <c r="BF361" s="1"/>
  <c r="AY361" l="1"/>
  <c r="AU361"/>
  <c r="AM361"/>
  <c r="AV361"/>
  <c r="AX36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M364"/>
  <c r="BA364"/>
  <c r="BC364"/>
  <c r="AY364"/>
  <c r="AQ364"/>
  <c r="AN364"/>
  <c r="AZ364"/>
  <c r="AL364"/>
  <c r="BB364"/>
  <c r="AR364"/>
  <c r="AV364"/>
  <c r="AS364"/>
  <c r="AP364"/>
  <c r="AU364"/>
  <c r="AX364"/>
  <c r="AJ364"/>
  <c r="AW364"/>
  <c r="AO364"/>
  <c r="A392" i="1"/>
  <c r="AH365" i="4" s="1"/>
  <c r="BF365" s="1"/>
  <c r="AJ365" l="1"/>
  <c r="AS365"/>
  <c r="AL365"/>
  <c r="AY365"/>
  <c r="AK365"/>
  <c r="AV365"/>
  <c r="BC365"/>
  <c r="AO365"/>
  <c r="AN365"/>
  <c r="BA365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R365"/>
  <c r="AW365"/>
  <c r="AP365"/>
  <c r="BB365"/>
  <c r="AQ365"/>
  <c r="AM365"/>
  <c r="A393" i="1"/>
  <c r="AH366" i="4" s="1"/>
  <c r="BF366" s="1"/>
  <c r="AU366" l="1"/>
  <c r="AJ366"/>
  <c r="BC366"/>
  <c r="BB366"/>
  <c r="CE366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L368"/>
  <c r="AK368"/>
  <c r="AV368"/>
  <c r="BA368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T368"/>
  <c r="AO368"/>
  <c r="AW368"/>
  <c r="AZ368"/>
  <c r="AJ368"/>
  <c r="AX368"/>
  <c r="A396" i="1"/>
  <c r="AH369" i="4" s="1"/>
  <c r="BF369" s="1"/>
  <c r="AZ369" l="1"/>
  <c r="AY369"/>
  <c r="BA369"/>
  <c r="AQ369"/>
  <c r="CE369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J369"/>
  <c r="AT369"/>
  <c r="AM369"/>
  <c r="AU369"/>
  <c r="AL369"/>
  <c r="BC369"/>
  <c r="A397" i="1"/>
  <c r="AH370" i="4" s="1"/>
  <c r="BF370" s="1"/>
  <c r="AU370" l="1"/>
  <c r="AV370"/>
  <c r="AM370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U372"/>
  <c r="AM372"/>
  <c r="AK372"/>
  <c r="AS372"/>
  <c r="BC372"/>
  <c r="AV372"/>
  <c r="AO372"/>
  <c r="AP372"/>
  <c r="AX372"/>
  <c r="AW372"/>
  <c r="BB372"/>
  <c r="AL372"/>
  <c r="AR372"/>
  <c r="AN372"/>
  <c r="AT372"/>
  <c r="BA372"/>
  <c r="AQ372"/>
  <c r="AY372"/>
  <c r="A400" i="1"/>
  <c r="AH373" i="4" s="1"/>
  <c r="BF373" s="1"/>
  <c r="BA373" l="1"/>
  <c r="AP373"/>
  <c r="AL373"/>
  <c r="AS373"/>
  <c r="AZ373"/>
  <c r="AT373"/>
  <c r="AK373"/>
  <c r="AY373"/>
  <c r="AN373"/>
  <c r="AW373"/>
  <c r="AV373"/>
  <c r="AM373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J373"/>
  <c r="AQ373"/>
  <c r="AR373"/>
  <c r="AX373"/>
  <c r="BC373"/>
  <c r="AU373"/>
  <c r="A401" i="1"/>
  <c r="AH374" i="4" s="1"/>
  <c r="BF374" s="1"/>
  <c r="AX374" l="1"/>
  <c r="AV374"/>
  <c r="AK374"/>
  <c r="AO374"/>
  <c r="AZ374"/>
  <c r="AR374"/>
  <c r="BB374"/>
  <c r="AP374"/>
  <c r="AT374"/>
  <c r="AU374"/>
  <c r="AQ374"/>
  <c r="BA374"/>
  <c r="AN374"/>
  <c r="AS374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Y374"/>
  <c r="AL374"/>
  <c r="A402" i="1"/>
  <c r="AH375" i="4" s="1"/>
  <c r="BF375" s="1"/>
  <c r="AS375" l="1"/>
  <c r="AU375"/>
  <c r="AR375"/>
  <c r="AM375"/>
  <c r="AJ375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W376"/>
  <c r="AQ376"/>
  <c r="AL376"/>
  <c r="AU376"/>
  <c r="AV376"/>
  <c r="AJ376"/>
  <c r="AX376"/>
  <c r="AN376"/>
  <c r="BC376"/>
  <c r="AO376"/>
  <c r="AP376"/>
  <c r="AK376"/>
  <c r="AS376"/>
  <c r="BB376"/>
  <c r="AY376"/>
  <c r="BA376"/>
  <c r="AT376"/>
  <c r="AM376"/>
  <c r="A404" i="1"/>
  <c r="AH377" i="4" s="1"/>
  <c r="BF377" s="1"/>
  <c r="BA377" l="1"/>
  <c r="AN377"/>
  <c r="AR377"/>
  <c r="AK377"/>
  <c r="AU377"/>
  <c r="AY377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K380"/>
  <c r="AU380"/>
  <c r="AT380"/>
  <c r="AJ380"/>
  <c r="AP380"/>
  <c r="AV380"/>
  <c r="AQ380"/>
  <c r="AN380"/>
  <c r="AW380"/>
  <c r="AS380"/>
  <c r="AX380"/>
  <c r="AR380"/>
  <c r="AL380"/>
  <c r="AM380"/>
  <c r="AZ380"/>
  <c r="AY380"/>
  <c r="BA380"/>
  <c r="BB380"/>
  <c r="A408" i="1"/>
  <c r="AH381" i="4" s="1"/>
  <c r="BF381" s="1"/>
  <c r="AY381" l="1"/>
  <c r="AR381"/>
  <c r="AN381"/>
  <c r="AJ381"/>
  <c r="AO381"/>
  <c r="AZ381"/>
  <c r="AT381"/>
  <c r="AM381"/>
  <c r="AS381"/>
  <c r="AV381"/>
  <c r="AU38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B381"/>
  <c r="BA381"/>
  <c r="AL381"/>
  <c r="AW381"/>
  <c r="AP381"/>
  <c r="AK381"/>
  <c r="A409" i="1"/>
  <c r="AH382" i="4" s="1"/>
  <c r="BF382" s="1"/>
  <c r="AW382" l="1"/>
  <c r="AU382"/>
  <c r="AT382"/>
  <c r="BC382"/>
  <c r="CE382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L382"/>
  <c r="AO382"/>
  <c r="AZ382"/>
  <c r="BA382"/>
  <c r="AX382"/>
  <c r="AP382"/>
  <c r="BB382"/>
  <c r="AY382"/>
  <c r="AM382"/>
  <c r="AR382"/>
  <c r="A410" i="1"/>
  <c r="AH383" i="4" s="1"/>
  <c r="BF383" s="1"/>
  <c r="AY383" l="1"/>
  <c r="BA383"/>
  <c r="AT383"/>
  <c r="BB383"/>
  <c r="AR383"/>
  <c r="AO383"/>
  <c r="AJ383"/>
  <c r="AV383"/>
  <c r="AU383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M383"/>
  <c r="AX383"/>
  <c r="AL383"/>
  <c r="AS383"/>
  <c r="AQ383"/>
  <c r="BC383"/>
  <c r="A411" i="1"/>
  <c r="AH384" i="4" s="1"/>
  <c r="BF384" s="1"/>
  <c r="AU384" l="1"/>
  <c r="AR384"/>
  <c r="AS384"/>
  <c r="AP384"/>
  <c r="AL384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BA385"/>
  <c r="AW385"/>
  <c r="AN385"/>
  <c r="AV385"/>
  <c r="AZ385"/>
  <c r="BC385"/>
  <c r="AL385"/>
  <c r="AM385"/>
  <c r="BB385"/>
  <c r="AU385"/>
  <c r="AT385"/>
  <c r="AR385"/>
  <c r="AO385"/>
  <c r="AQ385"/>
  <c r="AK385"/>
  <c r="AP385"/>
  <c r="AX385"/>
  <c r="AS385"/>
  <c r="A413" i="1"/>
  <c r="AH386" i="4" s="1"/>
  <c r="BF386" s="1"/>
  <c r="AP386" l="1"/>
  <c r="AM386"/>
  <c r="AY386"/>
  <c r="AR386"/>
  <c r="AV386"/>
  <c r="CE386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AP389"/>
  <c r="AO389"/>
  <c r="AZ389"/>
  <c r="AL389"/>
  <c r="AU389"/>
  <c r="AJ389"/>
  <c r="AY389"/>
  <c r="AK389"/>
  <c r="AM389"/>
  <c r="BB389"/>
  <c r="AS389"/>
  <c r="AV389"/>
  <c r="AT389"/>
  <c r="AX389"/>
  <c r="BC389"/>
  <c r="AN389"/>
  <c r="AR389"/>
  <c r="AQ389"/>
  <c r="A417" i="1"/>
  <c r="AH390" i="4" s="1"/>
  <c r="BF390" s="1"/>
  <c r="AV390" l="1"/>
  <c r="AN390"/>
  <c r="AK390"/>
  <c r="AL390"/>
  <c r="BA390"/>
  <c r="BC390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L391"/>
  <c r="AR391"/>
  <c r="AM391"/>
  <c r="AZ391"/>
  <c r="BA391"/>
  <c r="BB391"/>
  <c r="BC391"/>
  <c r="AT391"/>
  <c r="AK391"/>
  <c r="AP391"/>
  <c r="AO391"/>
  <c r="AQ391"/>
  <c r="AV391"/>
  <c r="AU391"/>
  <c r="AW391"/>
  <c r="AJ391"/>
  <c r="AY391"/>
  <c r="AN391"/>
  <c r="A419" i="1"/>
  <c r="AH392" i="4" s="1"/>
  <c r="BF392" s="1"/>
  <c r="AQ392" l="1"/>
  <c r="AZ392"/>
  <c r="AJ392"/>
  <c r="AT392"/>
  <c r="AX392"/>
  <c r="AW392"/>
  <c r="BC392"/>
  <c r="AN392"/>
  <c r="AU392"/>
  <c r="AP392"/>
  <c r="BB392"/>
  <c r="AR392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S392"/>
  <c r="AY392"/>
  <c r="AV392"/>
  <c r="AK392"/>
  <c r="BA392"/>
  <c r="AL392"/>
  <c r="A420" i="1"/>
  <c r="AH393" i="4" s="1"/>
  <c r="BF393" s="1"/>
  <c r="AK393" l="1"/>
  <c r="AM393"/>
  <c r="AX393"/>
  <c r="BB393"/>
  <c r="BC393"/>
  <c r="CE393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L394"/>
  <c r="AR394"/>
  <c r="AT394"/>
  <c r="AX394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M394"/>
  <c r="AQ394"/>
  <c r="AV394"/>
  <c r="BB394"/>
  <c r="AN394"/>
  <c r="AW394"/>
  <c r="BC394"/>
  <c r="AU394"/>
  <c r="AP394"/>
  <c r="AK394"/>
  <c r="A422" i="1"/>
  <c r="AH395" i="4" s="1"/>
  <c r="BF395" s="1"/>
  <c r="AO395" l="1"/>
  <c r="AU395"/>
  <c r="BB395"/>
  <c r="AX395"/>
  <c r="AZ395"/>
  <c r="CD395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R398"/>
  <c r="AU398"/>
  <c r="AK398"/>
  <c r="AW398"/>
  <c r="AM398"/>
  <c r="AY398"/>
  <c r="BC398"/>
  <c r="AO398"/>
  <c r="AP398"/>
  <c r="AQ398"/>
  <c r="BA398"/>
  <c r="BB398"/>
  <c r="AN398"/>
  <c r="AJ398"/>
  <c r="AX398"/>
  <c r="AZ398"/>
  <c r="AT398"/>
  <c r="AV398"/>
  <c r="A426" i="1"/>
  <c r="AH399" i="4" s="1"/>
  <c r="BF399" s="1"/>
  <c r="AO399" l="1"/>
  <c r="AZ399"/>
  <c r="BB399"/>
  <c r="AW399"/>
  <c r="AL399"/>
  <c r="AX399"/>
  <c r="BC399"/>
  <c r="AV399"/>
  <c r="AJ399"/>
  <c r="AQ399"/>
  <c r="AY399"/>
  <c r="AU399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S399"/>
  <c r="AT399"/>
  <c r="AN399"/>
  <c r="AP399"/>
  <c r="AM399"/>
  <c r="AR399"/>
  <c r="A427" i="1"/>
  <c r="AH400" i="4" s="1"/>
  <c r="BF400" s="1"/>
  <c r="AP400" l="1"/>
  <c r="AK400"/>
  <c r="AL400"/>
  <c r="AY400"/>
  <c r="BC400"/>
  <c r="CE400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W400"/>
  <c r="AN400"/>
  <c r="BA400"/>
  <c r="AO400"/>
  <c r="AX400"/>
  <c r="AR400"/>
  <c r="AM400"/>
  <c r="AS400"/>
  <c r="AU400"/>
  <c r="AV400"/>
  <c r="BB400"/>
  <c r="A428" i="1"/>
  <c r="AH401" i="4" s="1"/>
  <c r="BF401" s="1"/>
  <c r="AJ401" l="1"/>
  <c r="AU401"/>
  <c r="AX401"/>
  <c r="BC401"/>
  <c r="CE40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K401"/>
  <c r="AT401"/>
  <c r="AY401"/>
  <c r="AO401"/>
  <c r="BB401"/>
  <c r="BA401"/>
  <c r="AV401"/>
  <c r="AR401"/>
  <c r="AN401"/>
  <c r="AW401"/>
  <c r="AQ401"/>
  <c r="AP401"/>
  <c r="A429" i="1"/>
  <c r="AH402" i="4" s="1"/>
  <c r="BF402" s="1"/>
  <c r="AW402" l="1"/>
  <c r="AU402"/>
  <c r="AM402"/>
  <c r="BA402"/>
  <c r="AN402"/>
  <c r="AY402"/>
  <c r="AZ402"/>
  <c r="AP402"/>
  <c r="AR402"/>
  <c r="AO402"/>
  <c r="AT402"/>
  <c r="AL402"/>
  <c r="AJ402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AQ402"/>
  <c r="AV402"/>
  <c r="BC402"/>
  <c r="AK402"/>
  <c r="AS402"/>
  <c r="AX402"/>
  <c r="A430" i="1"/>
  <c r="AH403" i="4" s="1"/>
  <c r="BF403" s="1"/>
  <c r="AK403" l="1"/>
  <c r="BB403"/>
  <c r="AW403"/>
  <c r="AO403"/>
  <c r="AY403"/>
  <c r="AJ403"/>
  <c r="AN403"/>
  <c r="AL403"/>
  <c r="AP403"/>
  <c r="AM403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S403"/>
  <c r="AQ403"/>
  <c r="AU403"/>
  <c r="AT403"/>
  <c r="AZ403"/>
  <c r="BA403"/>
  <c r="A431" i="1"/>
  <c r="AH404" i="4" s="1"/>
  <c r="BF404" s="1"/>
  <c r="AT404" l="1"/>
  <c r="AM404"/>
  <c r="AJ404"/>
  <c r="AV404"/>
  <c r="CE404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AP405"/>
  <c r="AT405"/>
  <c r="AQ405"/>
  <c r="AK405"/>
  <c r="AR405"/>
  <c r="AU405"/>
  <c r="AL405"/>
  <c r="BC405"/>
  <c r="AJ405"/>
  <c r="AO405"/>
  <c r="AS405"/>
  <c r="AM405"/>
  <c r="AN405"/>
  <c r="AZ405"/>
  <c r="AX405"/>
  <c r="AW405"/>
  <c r="AW406" s="1"/>
  <c r="AY405"/>
  <c r="AV405"/>
  <c r="A433" i="1"/>
  <c r="AH406" i="4" s="1"/>
  <c r="BF406" s="1"/>
  <c r="AM406" l="1"/>
  <c r="BC406"/>
  <c r="AK406"/>
  <c r="BB406"/>
  <c r="AY406"/>
  <c r="AN406"/>
  <c r="AJ406"/>
  <c r="AR406"/>
  <c r="AP406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L406"/>
  <c r="AQ406"/>
  <c r="BA406"/>
  <c r="AV406"/>
  <c r="AZ406"/>
  <c r="AO406"/>
  <c r="AU406"/>
  <c r="AT406"/>
  <c r="A434" i="1"/>
  <c r="AH407" i="4" s="1"/>
  <c r="BF407" s="1"/>
  <c r="AW407" l="1"/>
  <c r="AT407"/>
  <c r="AV407"/>
  <c r="AS407"/>
  <c r="BB407"/>
  <c r="AU407"/>
  <c r="AR407"/>
  <c r="AP407"/>
  <c r="AQ407"/>
  <c r="BC407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O407"/>
  <c r="AY407"/>
  <c r="AZ407"/>
  <c r="AL407"/>
  <c r="AM407"/>
  <c r="AN407"/>
  <c r="A435" i="1"/>
  <c r="AH408" i="4" s="1"/>
  <c r="BF408" s="1"/>
  <c r="AK408" l="1"/>
  <c r="BC408"/>
  <c r="AU408"/>
  <c r="AL408"/>
  <c r="CD408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M409"/>
  <c r="AZ409"/>
  <c r="AQ409"/>
  <c r="AJ409"/>
  <c r="AW409"/>
  <c r="AK409"/>
  <c r="BA409"/>
  <c r="AO409"/>
  <c r="AS409"/>
  <c r="AT409"/>
  <c r="AP409"/>
  <c r="BC409"/>
  <c r="AR409"/>
  <c r="AY409"/>
  <c r="AU409"/>
  <c r="AV409"/>
  <c r="AX409"/>
  <c r="AL409"/>
  <c r="A437" i="1"/>
  <c r="AH410" i="4" s="1"/>
  <c r="BF410" s="1"/>
  <c r="AV410" l="1"/>
  <c r="AO410"/>
  <c r="BC410"/>
  <c r="AJ410"/>
  <c r="AN410"/>
  <c r="AU410"/>
  <c r="BA410"/>
  <c r="AY410"/>
  <c r="AK410"/>
  <c r="AZ410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Q410"/>
  <c r="BB410"/>
  <c r="AL410"/>
  <c r="AT410"/>
  <c r="AX410"/>
  <c r="AR410"/>
  <c r="AS410"/>
  <c r="AW410"/>
  <c r="AM410"/>
  <c r="A438" i="1"/>
  <c r="AH411" i="4" s="1"/>
  <c r="BF411" s="1"/>
  <c r="AS411" l="1"/>
  <c r="AW411"/>
  <c r="AO411"/>
  <c r="AY411"/>
  <c r="BC411"/>
  <c r="AL411"/>
  <c r="AT411"/>
  <c r="AP411"/>
  <c r="AV411"/>
  <c r="BA411"/>
  <c r="CE41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N415"/>
  <c r="AV415"/>
  <c r="AK415"/>
  <c r="AZ415"/>
  <c r="BB415"/>
  <c r="BA415"/>
  <c r="AM415"/>
  <c r="BC415"/>
  <c r="AW415"/>
  <c r="AY415"/>
  <c r="AP415"/>
  <c r="AX415"/>
  <c r="AU415"/>
  <c r="AR415"/>
  <c r="AQ415"/>
  <c r="AL415"/>
  <c r="AS415"/>
  <c r="AO415"/>
  <c r="A443" i="1"/>
  <c r="AH416" i="4" s="1"/>
  <c r="BF416" s="1"/>
  <c r="AL416" l="1"/>
  <c r="AS416"/>
  <c r="AU416"/>
  <c r="AW416"/>
  <c r="BB416"/>
  <c r="AN416"/>
  <c r="AX416"/>
  <c r="BC416"/>
  <c r="AZ416"/>
  <c r="AT416"/>
  <c r="CE416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AR417"/>
  <c r="BA417"/>
  <c r="AJ417"/>
  <c r="AQ417"/>
  <c r="AZ417"/>
  <c r="AN417"/>
  <c r="AY417"/>
  <c r="BB417"/>
  <c r="AW417"/>
  <c r="AM417"/>
  <c r="AX417"/>
  <c r="AU417"/>
  <c r="AV417"/>
  <c r="AO417"/>
  <c r="AP417"/>
  <c r="AT417"/>
  <c r="AL417"/>
  <c r="AS417"/>
  <c r="A445" i="1"/>
  <c r="AH418" i="4" s="1"/>
  <c r="BF418" s="1"/>
  <c r="AL418" l="1"/>
  <c r="AV418"/>
  <c r="AT418"/>
  <c r="AU418"/>
  <c r="BB418"/>
  <c r="AQ418"/>
  <c r="BC418"/>
  <c r="AW418"/>
  <c r="AZ418"/>
  <c r="AR418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X418"/>
  <c r="AY418"/>
  <c r="AJ418"/>
  <c r="AK418"/>
  <c r="AS418"/>
  <c r="AO418"/>
  <c r="AM418"/>
  <c r="AN418"/>
  <c r="BA418"/>
  <c r="BA419" s="1"/>
  <c r="A446" i="1"/>
  <c r="AH419" i="4" s="1"/>
  <c r="BF419" s="1"/>
  <c r="AS419" l="1"/>
  <c r="AX419"/>
  <c r="AR419"/>
  <c r="AT419"/>
  <c r="AN419"/>
  <c r="AK419"/>
  <c r="AP419"/>
  <c r="AQ419"/>
  <c r="BC419"/>
  <c r="AL419"/>
  <c r="CE419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T422"/>
  <c r="AP422"/>
  <c r="AX422"/>
  <c r="AO422"/>
  <c r="AN422"/>
  <c r="BA422"/>
  <c r="AS422"/>
  <c r="AL422"/>
  <c r="AM422"/>
  <c r="BB422"/>
  <c r="AW422"/>
  <c r="AR422"/>
  <c r="BC422"/>
  <c r="AY422"/>
  <c r="AQ422"/>
  <c r="AK422"/>
  <c r="AV422"/>
  <c r="AZ422"/>
  <c r="A450" i="1"/>
  <c r="AH423" i="4" s="1"/>
  <c r="BF423" s="1"/>
  <c r="AK423" l="1"/>
  <c r="AL423"/>
  <c r="AO423"/>
  <c r="AV423"/>
  <c r="BC423"/>
  <c r="AM423"/>
  <c r="AN423"/>
  <c r="AT423"/>
  <c r="AR423"/>
  <c r="AJ423"/>
  <c r="CD423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T424"/>
  <c r="AN424"/>
  <c r="AX424"/>
  <c r="AP424"/>
  <c r="AZ424"/>
  <c r="AW424"/>
  <c r="AJ424"/>
  <c r="AK424"/>
  <c r="BA424"/>
  <c r="AO424"/>
  <c r="BB424"/>
  <c r="AL424"/>
  <c r="AM424"/>
  <c r="AV424"/>
  <c r="AY424"/>
  <c r="AS424"/>
  <c r="AR424"/>
  <c r="BC424"/>
  <c r="A452" i="1"/>
  <c r="AH425" i="4" s="1"/>
  <c r="BF425" s="1"/>
  <c r="AS425" l="1"/>
  <c r="AR425"/>
  <c r="AM425"/>
  <c r="BA425"/>
  <c r="AZ425"/>
  <c r="AT425"/>
  <c r="AL425"/>
  <c r="AK425"/>
  <c r="AP425"/>
  <c r="AQ425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BB425"/>
  <c r="BB426" s="1"/>
  <c r="AJ425"/>
  <c r="AX425"/>
  <c r="AU425"/>
  <c r="BC425"/>
  <c r="BC426" s="1"/>
  <c r="AV425"/>
  <c r="AO425"/>
  <c r="AW425"/>
  <c r="AN425"/>
  <c r="AN426" s="1"/>
  <c r="A453" i="1"/>
  <c r="AH426" i="4" s="1"/>
  <c r="BF426" s="1"/>
  <c r="AW426" l="1"/>
  <c r="AU426"/>
  <c r="AY426"/>
  <c r="AP426"/>
  <c r="AQ426"/>
  <c r="AR426"/>
  <c r="AT426"/>
  <c r="AS426"/>
  <c r="CD426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U428"/>
  <c r="AN428"/>
  <c r="AO428"/>
  <c r="AY428"/>
  <c r="AR428"/>
  <c r="BB428"/>
  <c r="AQ428"/>
  <c r="AZ428"/>
  <c r="BA428"/>
  <c r="AW428"/>
  <c r="AL428"/>
  <c r="AK428"/>
  <c r="AX428"/>
  <c r="AS428"/>
  <c r="BC428"/>
  <c r="AM428"/>
  <c r="AJ428"/>
  <c r="AV428"/>
  <c r="A456" i="1"/>
  <c r="AH429" i="4" s="1"/>
  <c r="BF429" s="1"/>
  <c r="AM429" l="1"/>
  <c r="AJ429"/>
  <c r="AX429"/>
  <c r="BA429"/>
  <c r="AR429"/>
  <c r="AU429"/>
  <c r="AK429"/>
  <c r="AZ429"/>
  <c r="AY429"/>
  <c r="AT429"/>
  <c r="CD429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Q430"/>
  <c r="BB430"/>
  <c r="AP430"/>
  <c r="BC430"/>
  <c r="AY430"/>
  <c r="AU430"/>
  <c r="AW430"/>
  <c r="AO430"/>
  <c r="AR430"/>
  <c r="AS430"/>
  <c r="AK430"/>
  <c r="BA430"/>
  <c r="AN430"/>
  <c r="AV430"/>
  <c r="AL430"/>
  <c r="AT430"/>
  <c r="AM430"/>
  <c r="AJ430"/>
  <c r="A458" i="1"/>
  <c r="AH431" i="4" s="1"/>
  <c r="BF431" s="1"/>
  <c r="AT431" l="1"/>
  <c r="AO431"/>
  <c r="AX431"/>
  <c r="AM431"/>
  <c r="AN431"/>
  <c r="AR431"/>
  <c r="AY431"/>
  <c r="AQ431"/>
  <c r="BA431"/>
  <c r="BC431"/>
  <c r="CE43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N432"/>
  <c r="AU432"/>
  <c r="AZ432"/>
  <c r="AL432"/>
  <c r="BC432"/>
  <c r="AQ432"/>
  <c r="AS432"/>
  <c r="AO432"/>
  <c r="AV432"/>
  <c r="AW432"/>
  <c r="BA432"/>
  <c r="AR432"/>
  <c r="BB432"/>
  <c r="AJ432"/>
  <c r="AK432"/>
  <c r="AX432"/>
  <c r="AT432"/>
  <c r="AM432"/>
  <c r="A460" i="1"/>
  <c r="AH433" i="4" s="1"/>
  <c r="BF433" s="1"/>
  <c r="AT433" l="1"/>
  <c r="AX433"/>
  <c r="AR433"/>
  <c r="AO433"/>
  <c r="AL433"/>
  <c r="AY433"/>
  <c r="BB433"/>
  <c r="AV433"/>
  <c r="BC433"/>
  <c r="AN433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BA433"/>
  <c r="AS433"/>
  <c r="AZ433"/>
  <c r="AP433"/>
  <c r="AM433"/>
  <c r="AJ433"/>
  <c r="AW433"/>
  <c r="AQ433"/>
  <c r="AU433"/>
  <c r="A461" i="1"/>
  <c r="AH434" i="4" s="1"/>
  <c r="BF434" s="1"/>
  <c r="AQ434" l="1"/>
  <c r="AK434"/>
  <c r="AU434"/>
  <c r="AM434"/>
  <c r="BA434"/>
  <c r="AY434"/>
  <c r="AT434"/>
  <c r="AN434"/>
  <c r="AX434"/>
  <c r="AP434"/>
  <c r="AL434"/>
  <c r="CE434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BB435"/>
  <c r="AT435"/>
  <c r="AS435"/>
  <c r="AO435"/>
  <c r="AP435"/>
  <c r="AY435"/>
  <c r="AJ435"/>
  <c r="AQ435"/>
  <c r="BA435"/>
  <c r="AV435"/>
  <c r="AW435"/>
  <c r="AL435"/>
  <c r="AM435"/>
  <c r="AR435"/>
  <c r="BC435"/>
  <c r="AK435"/>
  <c r="AX435"/>
  <c r="AU435"/>
  <c r="A463" i="1"/>
  <c r="AH436" i="4" s="1"/>
  <c r="BF436" s="1"/>
  <c r="AX436" l="1"/>
  <c r="AM436"/>
  <c r="BA436"/>
  <c r="AP436"/>
  <c r="BB436"/>
  <c r="AK436"/>
  <c r="AL436"/>
  <c r="AQ436"/>
  <c r="AO436"/>
  <c r="AN436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AW436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BC437" l="1"/>
  <c r="AW437"/>
  <c r="AK437"/>
  <c r="AO437"/>
  <c r="AN437"/>
  <c r="AX437"/>
  <c r="BB437"/>
  <c r="CE437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AM438"/>
  <c r="AV438"/>
  <c r="AJ438"/>
  <c r="AQ438"/>
  <c r="AZ438"/>
  <c r="AN438"/>
  <c r="AR438"/>
  <c r="AY438"/>
  <c r="AW438"/>
  <c r="AP438"/>
  <c r="AO438"/>
  <c r="AX438"/>
  <c r="AU438"/>
  <c r="AL438"/>
  <c r="BA438"/>
  <c r="BC438"/>
  <c r="AK438"/>
  <c r="AT438"/>
  <c r="A466" i="1"/>
  <c r="AH439" i="4" s="1"/>
  <c r="BF439" s="1"/>
  <c r="BC439" l="1"/>
  <c r="AX439"/>
  <c r="AK439"/>
  <c r="AU439"/>
  <c r="AW439"/>
  <c r="AZ439"/>
  <c r="AM439"/>
  <c r="AY439"/>
  <c r="AQ439"/>
  <c r="BB439"/>
  <c r="CE439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L440"/>
  <c r="AN440"/>
  <c r="AS440"/>
  <c r="BA440"/>
  <c r="AQ440"/>
  <c r="AM440"/>
  <c r="AP440"/>
  <c r="AY440"/>
  <c r="AW440"/>
  <c r="AR440"/>
  <c r="AX440"/>
  <c r="AU440"/>
  <c r="AV440"/>
  <c r="AT440"/>
  <c r="AO440"/>
  <c r="BB440"/>
  <c r="BC440"/>
  <c r="AK440"/>
  <c r="A468" i="1"/>
  <c r="AH441" i="4" s="1"/>
  <c r="BF441" s="1"/>
  <c r="BC441" l="1"/>
  <c r="AV441"/>
  <c r="AW441"/>
  <c r="AQ441"/>
  <c r="AL441"/>
  <c r="BB441"/>
  <c r="AU441"/>
  <c r="AY441"/>
  <c r="BA441"/>
  <c r="AZ441"/>
  <c r="CE44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X441"/>
  <c r="AP441"/>
  <c r="AS441"/>
  <c r="AJ441"/>
  <c r="AK441"/>
  <c r="AT441"/>
  <c r="AR441"/>
  <c r="AM441"/>
  <c r="AN441"/>
  <c r="A469" i="1"/>
  <c r="AH442" i="4" s="1"/>
  <c r="BF442" s="1"/>
  <c r="AM442" l="1"/>
  <c r="AJ442"/>
  <c r="AO442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Y442"/>
  <c r="AQ442"/>
  <c r="AW442"/>
  <c r="AT442"/>
  <c r="AP442"/>
  <c r="AU442"/>
  <c r="AV442"/>
  <c r="BA442"/>
  <c r="AL442"/>
  <c r="AR442"/>
  <c r="AN442"/>
  <c r="AK442"/>
  <c r="AX442"/>
  <c r="AZ442"/>
  <c r="BB442"/>
  <c r="BC442"/>
  <c r="A470" i="1"/>
  <c r="AH443" i="4" s="1"/>
  <c r="BF443" s="1"/>
  <c r="AZ443" l="1"/>
  <c r="AR443"/>
  <c r="AV443"/>
  <c r="AW443"/>
  <c r="BB443"/>
  <c r="AN443"/>
  <c r="AJ443"/>
  <c r="AT443"/>
  <c r="AS443"/>
  <c r="AM443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L443"/>
  <c r="AL444" s="1"/>
  <c r="AU443"/>
  <c r="AQ443"/>
  <c r="BC443"/>
  <c r="AK443"/>
  <c r="AK444" s="1"/>
  <c r="BA443"/>
  <c r="AP443"/>
  <c r="AY443"/>
  <c r="AO443"/>
  <c r="AO444" s="1"/>
  <c r="A471" i="1"/>
  <c r="AH444" i="4" s="1"/>
  <c r="BF444" s="1"/>
  <c r="AS444" l="1"/>
  <c r="AY444"/>
  <c r="BC444"/>
  <c r="AX444"/>
  <c r="AV444"/>
  <c r="AW444"/>
  <c r="AN444"/>
  <c r="AM444"/>
  <c r="CE444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P445"/>
  <c r="AU445"/>
  <c r="AR445"/>
  <c r="BC445"/>
  <c r="AW445"/>
  <c r="BA445"/>
  <c r="AS445"/>
  <c r="AY445"/>
  <c r="AL445"/>
  <c r="BB445"/>
  <c r="AV445"/>
  <c r="AN445"/>
  <c r="AK445"/>
  <c r="AZ445"/>
  <c r="AT445"/>
  <c r="AX445"/>
  <c r="AM445"/>
  <c r="AO445"/>
  <c r="A473" i="1"/>
  <c r="AH446" i="4" s="1"/>
  <c r="BF446" s="1"/>
  <c r="AN446" l="1"/>
  <c r="AM446"/>
  <c r="AK446"/>
  <c r="AL446"/>
  <c r="AW446"/>
  <c r="AP446"/>
  <c r="AX446"/>
  <c r="AY446"/>
  <c r="BC446"/>
  <c r="AJ446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V446"/>
  <c r="AV447" s="1"/>
  <c r="AS446"/>
  <c r="AR446"/>
  <c r="AQ446"/>
  <c r="AO446"/>
  <c r="AO447" s="1"/>
  <c r="AZ446"/>
  <c r="BB446"/>
  <c r="BA446"/>
  <c r="AU446"/>
  <c r="AU447" s="1"/>
  <c r="A474" i="1"/>
  <c r="AH447" i="4" s="1"/>
  <c r="BF447" s="1"/>
  <c r="BA447" l="1"/>
  <c r="AQ447"/>
  <c r="AT447"/>
  <c r="AX447"/>
  <c r="BC447"/>
  <c r="AJ447"/>
  <c r="AK447"/>
  <c r="AP447"/>
  <c r="CE447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R448"/>
  <c r="AP448"/>
  <c r="AV448"/>
  <c r="AM448"/>
  <c r="BB448"/>
  <c r="AS448"/>
  <c r="AY448"/>
  <c r="AQ448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AL448"/>
  <c r="BC448"/>
  <c r="AK448"/>
  <c r="AO448"/>
  <c r="AN448"/>
  <c r="AW448"/>
  <c r="AT448"/>
  <c r="AX448"/>
  <c r="AU448"/>
  <c r="A476" i="1"/>
  <c r="AH449" i="4" s="1"/>
  <c r="BF449" s="1"/>
  <c r="AX449" l="1"/>
  <c r="AO449"/>
  <c r="BA449"/>
  <c r="AQ449"/>
  <c r="AM449"/>
  <c r="AZ449"/>
  <c r="AT449"/>
  <c r="AK449"/>
  <c r="AY449"/>
  <c r="AV449"/>
  <c r="CE449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L449"/>
  <c r="AJ449"/>
  <c r="BB449"/>
  <c r="AR449"/>
  <c r="A477" i="1"/>
  <c r="AH450" i="4" s="1"/>
  <c r="BF450" s="1"/>
  <c r="AR450" l="1"/>
  <c r="AN450"/>
  <c r="BC450"/>
  <c r="AX450"/>
  <c r="AL450"/>
  <c r="AS450"/>
  <c r="AO450"/>
  <c r="AM450"/>
  <c r="AT450"/>
  <c r="AV450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AU450"/>
  <c r="AW450"/>
  <c r="AY450"/>
  <c r="AQ450"/>
  <c r="AQ451" s="1"/>
  <c r="AZ450"/>
  <c r="AJ450"/>
  <c r="AP450"/>
  <c r="AK450"/>
  <c r="AK451" s="1"/>
  <c r="BA450"/>
  <c r="A478" i="1"/>
  <c r="AH451" i="4" s="1"/>
  <c r="BF451" s="1"/>
  <c r="AP451" l="1"/>
  <c r="AY451"/>
  <c r="AX451"/>
  <c r="AT451"/>
  <c r="BB451"/>
  <c r="AV451"/>
  <c r="BC451"/>
  <c r="AO451"/>
  <c r="CE45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S452"/>
  <c r="AY452"/>
  <c r="AV452"/>
  <c r="AU452"/>
  <c r="AN452"/>
  <c r="AP452"/>
  <c r="BB452"/>
  <c r="AZ452"/>
  <c r="AW452"/>
  <c r="AT452"/>
  <c r="AX452"/>
  <c r="AQ452"/>
  <c r="AR452"/>
  <c r="BA452"/>
  <c r="AJ452"/>
  <c r="BC452"/>
  <c r="AO452"/>
  <c r="AK452"/>
  <c r="A480" i="1"/>
  <c r="AH453" i="4" s="1"/>
  <c r="BF453" s="1"/>
  <c r="AQ453" l="1"/>
  <c r="AO453"/>
  <c r="AR453"/>
  <c r="AW453"/>
  <c r="AN453"/>
  <c r="AS453"/>
  <c r="BC453"/>
  <c r="AZ453"/>
  <c r="AU453"/>
  <c r="AM453"/>
  <c r="CE453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Z454"/>
  <c r="BA454"/>
  <c r="AP454"/>
  <c r="AL454"/>
  <c r="AJ454"/>
  <c r="AU454"/>
  <c r="AS454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W454"/>
  <c r="BB454"/>
  <c r="AQ454"/>
  <c r="AR454"/>
  <c r="AY454"/>
  <c r="AK454"/>
  <c r="AX454"/>
  <c r="AM454"/>
  <c r="BC454"/>
  <c r="AO454"/>
  <c r="A482" i="1"/>
  <c r="AH455" i="4" s="1"/>
  <c r="BF455" s="1"/>
  <c r="AR455" l="1"/>
  <c r="BC455"/>
  <c r="AY455"/>
  <c r="AW455"/>
  <c r="AL455"/>
  <c r="AT455"/>
  <c r="AM455"/>
  <c r="AN455"/>
  <c r="AS455"/>
  <c r="AP455"/>
  <c r="CD455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AJ455"/>
  <c r="AZ455"/>
  <c r="A483" i="1"/>
  <c r="AH456" i="4" s="1"/>
  <c r="BF456" s="1"/>
  <c r="BB456" l="1"/>
  <c r="AK456"/>
  <c r="AJ456"/>
  <c r="BA456"/>
  <c r="AX456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L456"/>
  <c r="AV456"/>
  <c r="AR456"/>
  <c r="AY456"/>
  <c r="AZ456"/>
  <c r="AO456"/>
  <c r="AQ456"/>
  <c r="AP456"/>
  <c r="AM456"/>
  <c r="BC456"/>
  <c r="A484" i="1"/>
  <c r="AH457" i="4" s="1"/>
  <c r="BF457" s="1"/>
  <c r="AM457" l="1"/>
  <c r="AZ457"/>
  <c r="AL457"/>
  <c r="AP457"/>
  <c r="AY457"/>
  <c r="AW457"/>
  <c r="BA457"/>
  <c r="AX457"/>
  <c r="BB457"/>
  <c r="CD457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L459"/>
  <c r="AK459"/>
  <c r="AV459"/>
  <c r="AN459"/>
  <c r="AY459"/>
  <c r="AQ459"/>
  <c r="BB459"/>
  <c r="AS459"/>
  <c r="AO459"/>
  <c r="BA459"/>
  <c r="AM459"/>
  <c r="AR459"/>
  <c r="AX459"/>
  <c r="AP459"/>
  <c r="AZ459"/>
  <c r="AW459"/>
  <c r="BC459"/>
  <c r="AU459"/>
  <c r="A487" i="1"/>
  <c r="AH460" i="4" s="1"/>
  <c r="BF460" s="1"/>
  <c r="AW460" l="1"/>
  <c r="AS460"/>
  <c r="AJ460"/>
  <c r="BC460"/>
  <c r="AX460"/>
  <c r="AO460"/>
  <c r="AY460"/>
  <c r="AL460"/>
  <c r="AR460"/>
  <c r="AN460"/>
  <c r="CD460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BC463"/>
  <c r="AS463"/>
  <c r="AQ463"/>
  <c r="BA463"/>
  <c r="AK463"/>
  <c r="AN463"/>
  <c r="AM463"/>
  <c r="AZ463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R463"/>
  <c r="BB463"/>
  <c r="AT463"/>
  <c r="AU463"/>
  <c r="AL463"/>
  <c r="AV463"/>
  <c r="AW463"/>
  <c r="AY463"/>
  <c r="AP463"/>
  <c r="A491" i="1"/>
  <c r="AH464" i="4" s="1"/>
  <c r="BF464" s="1"/>
  <c r="AW464" l="1"/>
  <c r="AT464"/>
  <c r="AM464"/>
  <c r="AQ464"/>
  <c r="AY464"/>
  <c r="AU464"/>
  <c r="AJ464"/>
  <c r="AZ464"/>
  <c r="BA464"/>
  <c r="AO464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AN464"/>
  <c r="AS464"/>
  <c r="AP464"/>
  <c r="AL464"/>
  <c r="AR464"/>
  <c r="AX464"/>
  <c r="AK464"/>
  <c r="BC464"/>
  <c r="A492" i="1"/>
  <c r="AH465" i="4" s="1"/>
  <c r="BF465" s="1"/>
  <c r="AN465" l="1"/>
  <c r="BC465"/>
  <c r="AL465"/>
  <c r="BB465"/>
  <c r="AU465"/>
  <c r="AR465"/>
  <c r="AW465"/>
  <c r="AQ465"/>
  <c r="AY465"/>
  <c r="BA465"/>
  <c r="CE465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V467"/>
  <c r="AU467"/>
  <c r="BA467"/>
  <c r="AP467"/>
  <c r="AQ467"/>
  <c r="AR467"/>
  <c r="AL467"/>
  <c r="AM467"/>
  <c r="AN467"/>
  <c r="AK467"/>
  <c r="AX467"/>
  <c r="AZ467"/>
  <c r="AW467"/>
  <c r="AY467"/>
  <c r="AT467"/>
  <c r="AJ467"/>
  <c r="BB467"/>
  <c r="AO467"/>
  <c r="A495" i="1"/>
  <c r="AH468" i="4" s="1"/>
  <c r="BF468" s="1"/>
  <c r="AJ468" l="1"/>
  <c r="AZ468"/>
  <c r="AM468"/>
  <c r="AP468"/>
  <c r="AS468"/>
  <c r="AX468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V469"/>
  <c r="AN469"/>
  <c r="AL469"/>
  <c r="AP469"/>
  <c r="AK469"/>
  <c r="AX469"/>
  <c r="AW469"/>
  <c r="AZ469"/>
  <c r="AS469"/>
  <c r="BB469"/>
  <c r="AU469"/>
  <c r="AO469"/>
  <c r="AM469"/>
  <c r="AQ469"/>
  <c r="BC469"/>
  <c r="AR469"/>
  <c r="BA469"/>
  <c r="AJ469"/>
  <c r="A497" i="1"/>
  <c r="AH470" i="4" s="1"/>
  <c r="BF470" s="1"/>
  <c r="AR470" l="1"/>
  <c r="AZ470"/>
  <c r="AO470"/>
  <c r="AP470"/>
  <c r="AY470"/>
  <c r="CE470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AO471"/>
  <c r="AZ471"/>
  <c r="AW471"/>
  <c r="AS47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Q471"/>
  <c r="AU471"/>
  <c r="AK471"/>
  <c r="AN471"/>
  <c r="AJ471"/>
  <c r="AR471"/>
  <c r="A499" i="1"/>
  <c r="AH472" i="4" s="1"/>
  <c r="BF472" s="1"/>
  <c r="AN472" l="1"/>
  <c r="AV472"/>
  <c r="AS472"/>
  <c r="BA472"/>
  <c r="CE472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K473"/>
  <c r="AT473"/>
  <c r="BC473"/>
  <c r="AR473"/>
  <c r="AV473"/>
  <c r="AU473"/>
  <c r="AQ473"/>
  <c r="AP473"/>
  <c r="AW473"/>
  <c r="AJ473"/>
  <c r="AZ473"/>
  <c r="AS473"/>
  <c r="AO473"/>
  <c r="BB473"/>
  <c r="BA473"/>
  <c r="AX473"/>
  <c r="AL473"/>
  <c r="AN473"/>
  <c r="A501" i="1"/>
  <c r="AH474" i="4" s="1"/>
  <c r="BF474" s="1"/>
  <c r="AS474" l="1"/>
  <c r="AR474"/>
  <c r="AX474"/>
  <c r="AP474"/>
  <c r="AM474"/>
  <c r="BA474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Y477"/>
  <c r="BA477"/>
  <c r="AZ477"/>
  <c r="AP477"/>
  <c r="AJ477"/>
  <c r="BC477"/>
  <c r="AU477"/>
  <c r="BB477"/>
  <c r="AO477"/>
  <c r="AX477"/>
  <c r="AK477"/>
  <c r="AQ477"/>
  <c r="AM477"/>
  <c r="AR477"/>
  <c r="AW477"/>
  <c r="AL477"/>
  <c r="AT477"/>
  <c r="AN477"/>
  <c r="A505" i="1"/>
  <c r="AH478" i="4" s="1"/>
  <c r="BF478" s="1"/>
  <c r="AL478" l="1"/>
  <c r="AP478"/>
  <c r="AQ478"/>
  <c r="BB478"/>
  <c r="AV478"/>
  <c r="AW478"/>
  <c r="AU478"/>
  <c r="AN478"/>
  <c r="AR478"/>
  <c r="AX478"/>
  <c r="BC478"/>
  <c r="BA478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S478"/>
  <c r="AT478"/>
  <c r="AM478"/>
  <c r="AO478"/>
  <c r="AJ478"/>
  <c r="AY478"/>
  <c r="A506" i="1"/>
  <c r="AH479" i="4" s="1"/>
  <c r="BF479" s="1"/>
  <c r="AO479" l="1"/>
  <c r="AZ479"/>
  <c r="AV479"/>
  <c r="BC479"/>
  <c r="AU479"/>
  <c r="CE479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P479"/>
  <c r="AM479"/>
  <c r="AK479"/>
  <c r="BB479"/>
  <c r="AW479"/>
  <c r="AY479"/>
  <c r="AJ479"/>
  <c r="AS479"/>
  <c r="BA479"/>
  <c r="AN479"/>
  <c r="AQ479"/>
  <c r="A507" i="1"/>
  <c r="AH480" i="4" s="1"/>
  <c r="BF480" s="1"/>
  <c r="AR480" l="1"/>
  <c r="BA480"/>
  <c r="AW480"/>
  <c r="AU480"/>
  <c r="CE480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BC480"/>
  <c r="AS480"/>
  <c r="AL480"/>
  <c r="AQ480"/>
  <c r="AK480"/>
  <c r="AO480"/>
  <c r="AN480"/>
  <c r="AY480"/>
  <c r="AM480"/>
  <c r="AP480"/>
  <c r="AX480"/>
  <c r="AZ480"/>
  <c r="A508" i="1"/>
  <c r="AH481" i="4" s="1"/>
  <c r="BF481" s="1"/>
  <c r="AO481" l="1"/>
  <c r="AT481"/>
  <c r="AS481"/>
  <c r="AP481"/>
  <c r="CE48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AV481"/>
  <c r="AR481"/>
  <c r="AM481"/>
  <c r="AU481"/>
  <c r="AZ481"/>
  <c r="AY481"/>
  <c r="AX481"/>
  <c r="AN481"/>
  <c r="AL481"/>
  <c r="BC481"/>
  <c r="BB481"/>
  <c r="AW481"/>
  <c r="A509" i="1"/>
  <c r="AH482" i="4" s="1"/>
  <c r="BF482" s="1"/>
  <c r="BA482" l="1"/>
  <c r="BC482"/>
  <c r="AY482"/>
  <c r="AS482"/>
  <c r="AL482"/>
  <c r="AP482"/>
  <c r="AW482"/>
  <c r="AU482"/>
  <c r="AR482"/>
  <c r="AJ482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BB482"/>
  <c r="AX482"/>
  <c r="AM482"/>
  <c r="AV482"/>
  <c r="AK482"/>
  <c r="AO482"/>
  <c r="A510" i="1"/>
  <c r="AH483" i="4" s="1"/>
  <c r="BF483" s="1"/>
  <c r="AJ483" l="1"/>
  <c r="AP483"/>
  <c r="AV483"/>
  <c r="AN483"/>
  <c r="AM483"/>
  <c r="AQ483"/>
  <c r="AR483"/>
  <c r="AO483"/>
  <c r="AZ483"/>
  <c r="BC483"/>
  <c r="AU483"/>
  <c r="BA483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X483"/>
  <c r="AK483"/>
  <c r="BB483"/>
  <c r="AT483"/>
  <c r="AW483"/>
  <c r="AY483"/>
  <c r="A511" i="1"/>
  <c r="AH484" i="4" s="1"/>
  <c r="BF484" s="1"/>
  <c r="AT484" l="1"/>
  <c r="AL484"/>
  <c r="AJ484"/>
  <c r="BC484"/>
  <c r="AQ484"/>
  <c r="CE484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AO484"/>
  <c r="AP484"/>
  <c r="BB484"/>
  <c r="AS484"/>
  <c r="AZ484"/>
  <c r="AY484"/>
  <c r="AW484"/>
  <c r="AX484"/>
  <c r="AU484"/>
  <c r="AR484"/>
  <c r="AN484"/>
  <c r="A512" i="1"/>
  <c r="AH485" i="4" s="1"/>
  <c r="BF485" s="1"/>
  <c r="BA485" l="1"/>
  <c r="AJ485"/>
  <c r="AU485"/>
  <c r="AZ485"/>
  <c r="AX485"/>
  <c r="AN485"/>
  <c r="BB485"/>
  <c r="AM485"/>
  <c r="BC485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T485"/>
  <c r="AK485"/>
  <c r="AW485"/>
  <c r="AP485"/>
  <c r="AR485"/>
  <c r="AY485"/>
  <c r="AQ485"/>
  <c r="AO485"/>
  <c r="AV485"/>
  <c r="AL485"/>
  <c r="A513" i="1"/>
  <c r="AH486" i="4" s="1"/>
  <c r="BF486" s="1"/>
  <c r="AP486" l="1"/>
  <c r="AO486"/>
  <c r="AS486"/>
  <c r="AZ486"/>
  <c r="AN486"/>
  <c r="CD486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W487"/>
  <c r="BA487"/>
  <c r="AX487"/>
  <c r="AS487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R487"/>
  <c r="BB487"/>
  <c r="AV487"/>
  <c r="AQ487"/>
  <c r="AM487"/>
  <c r="AO487"/>
  <c r="A515" i="1"/>
  <c r="AH488" i="4" s="1"/>
  <c r="BF488" s="1"/>
  <c r="AU488" l="1"/>
  <c r="AS488"/>
  <c r="AZ488"/>
  <c r="AQ488"/>
  <c r="CD488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N489"/>
  <c r="BC489"/>
  <c r="AJ489"/>
  <c r="AX489"/>
  <c r="AK489"/>
  <c r="BB489"/>
  <c r="AT489"/>
  <c r="BA489"/>
  <c r="AO489"/>
  <c r="AR489"/>
  <c r="AZ489"/>
  <c r="AS489"/>
  <c r="AW489"/>
  <c r="AM489"/>
  <c r="AU489"/>
  <c r="AP489"/>
  <c r="AY489"/>
  <c r="AQ489"/>
  <c r="A517" i="1"/>
  <c r="AH490" i="4" s="1"/>
  <c r="BF490" s="1"/>
  <c r="AS490" l="1"/>
  <c r="AP490"/>
  <c r="BA490"/>
  <c r="AX490"/>
  <c r="AL490"/>
  <c r="AU490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Y491"/>
  <c r="AO491"/>
  <c r="AM491"/>
  <c r="AZ491"/>
  <c r="BA491"/>
  <c r="AT491"/>
  <c r="AW491"/>
  <c r="AP491"/>
  <c r="AN491"/>
  <c r="AV491"/>
  <c r="BC491"/>
  <c r="AX491"/>
  <c r="AK491"/>
  <c r="BB491"/>
  <c r="AJ491"/>
  <c r="AL491"/>
  <c r="AR491"/>
  <c r="AS491"/>
  <c r="A519" i="1"/>
  <c r="AH492" i="4" s="1"/>
  <c r="BF492" s="1"/>
  <c r="AL492" l="1"/>
  <c r="AR492"/>
  <c r="AK492"/>
  <c r="AN492"/>
  <c r="BA492"/>
  <c r="AY492"/>
  <c r="AX492"/>
  <c r="AP492"/>
  <c r="AZ492"/>
  <c r="AU492"/>
  <c r="CD492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P493"/>
  <c r="BB493"/>
  <c r="AT493"/>
  <c r="AQ493"/>
  <c r="AJ493"/>
  <c r="AZ493"/>
  <c r="AY493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AN493"/>
  <c r="AW493"/>
  <c r="AX493"/>
  <c r="AK493"/>
  <c r="AO493"/>
  <c r="AS493"/>
  <c r="BC493"/>
  <c r="AU493"/>
  <c r="AL493"/>
  <c r="AR493"/>
  <c r="A521" i="1"/>
  <c r="AH494" i="4" s="1"/>
  <c r="BF494" s="1"/>
  <c r="AU494" l="1"/>
  <c r="BA494"/>
  <c r="AL494"/>
  <c r="AO494"/>
  <c r="AN494"/>
  <c r="AQ494"/>
  <c r="AV494"/>
  <c r="AK494"/>
  <c r="AY494"/>
  <c r="AT494"/>
  <c r="CE494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BA495"/>
  <c r="AS495"/>
  <c r="AJ495"/>
  <c r="BB495"/>
  <c r="BC495"/>
  <c r="AY495"/>
  <c r="AV495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N495"/>
  <c r="AM495"/>
  <c r="AK495"/>
  <c r="AO495"/>
  <c r="AP495"/>
  <c r="AR495"/>
  <c r="AX495"/>
  <c r="AT495"/>
  <c r="AU495"/>
  <c r="AL495"/>
  <c r="A523" i="1"/>
  <c r="AH496" i="4" s="1"/>
  <c r="BF496" s="1"/>
  <c r="AU496" l="1"/>
  <c r="AP496"/>
  <c r="AN496"/>
  <c r="BB496"/>
  <c r="AW496"/>
  <c r="AT496"/>
  <c r="AO496"/>
  <c r="AQ496"/>
  <c r="AV496"/>
  <c r="AJ496"/>
  <c r="CE496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BB497"/>
  <c r="AM497"/>
  <c r="BA497"/>
  <c r="AL497"/>
  <c r="AK497"/>
  <c r="AJ497"/>
  <c r="AT497"/>
  <c r="BC497"/>
  <c r="AV497"/>
  <c r="AW497"/>
  <c r="AY497"/>
  <c r="AQ497"/>
  <c r="AN497"/>
  <c r="AU497"/>
  <c r="AR497"/>
  <c r="AZ497"/>
  <c r="AO497"/>
  <c r="AP497"/>
  <c r="A525" i="1"/>
  <c r="AH498" i="4" s="1"/>
  <c r="BF498" s="1"/>
  <c r="AZ498" l="1"/>
  <c r="BC498"/>
  <c r="AL498"/>
  <c r="AO498"/>
  <c r="AN498"/>
  <c r="AV498"/>
  <c r="AK498"/>
  <c r="BB498"/>
  <c r="AQ498"/>
  <c r="AX498"/>
  <c r="CD498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S499"/>
  <c r="AR499"/>
  <c r="AL499"/>
  <c r="BB499"/>
  <c r="AW499"/>
  <c r="BA499"/>
  <c r="BC499"/>
  <c r="AK499"/>
  <c r="AV499"/>
  <c r="AT499"/>
  <c r="AQ499"/>
  <c r="AN499"/>
  <c r="AM499"/>
  <c r="AP499"/>
  <c r="AY499"/>
  <c r="AX499"/>
  <c r="AZ499"/>
  <c r="AO499"/>
  <c r="A527" i="1"/>
  <c r="AH500" i="4" s="1"/>
  <c r="BF500" s="1"/>
  <c r="AZ500" l="1"/>
  <c r="AX500"/>
  <c r="AN500"/>
  <c r="AK500"/>
  <c r="BB500"/>
  <c r="AM500"/>
  <c r="AV500"/>
  <c r="AW500"/>
  <c r="AS500"/>
  <c r="AJ500"/>
  <c r="CD500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BB501"/>
  <c r="AS501"/>
  <c r="AW501"/>
  <c r="AL501"/>
  <c r="AR501"/>
  <c r="AO501"/>
  <c r="AQ501"/>
  <c r="AJ501"/>
  <c r="AX501"/>
  <c r="BA501"/>
  <c r="AT501"/>
  <c r="AK501"/>
  <c r="AV501"/>
  <c r="AZ501"/>
  <c r="AP501"/>
  <c r="BC501"/>
  <c r="AN501"/>
  <c r="AM501"/>
  <c r="A529" i="1"/>
  <c r="AH502" i="4" s="1"/>
  <c r="BF502" s="1"/>
  <c r="AN502" l="1"/>
  <c r="AV502"/>
  <c r="AX502"/>
  <c r="AR502"/>
  <c r="BB502"/>
  <c r="BC502"/>
  <c r="AK502"/>
  <c r="AJ502"/>
  <c r="AL502"/>
  <c r="AY502"/>
  <c r="CD502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O503"/>
  <c r="AU503"/>
  <c r="AP503"/>
  <c r="AL503"/>
  <c r="BB503"/>
  <c r="BA503"/>
  <c r="AW503"/>
  <c r="AJ503"/>
  <c r="AX503"/>
  <c r="AQ503"/>
  <c r="AK503"/>
  <c r="AV503"/>
  <c r="AS503"/>
  <c r="AM503"/>
  <c r="AT503"/>
  <c r="AY503"/>
  <c r="BC503"/>
  <c r="AN503"/>
  <c r="A531" i="1"/>
  <c r="AH504" i="4" s="1"/>
  <c r="BF504" s="1"/>
  <c r="BC504" l="1"/>
  <c r="AS504"/>
  <c r="AX504"/>
  <c r="BB504"/>
  <c r="AO504"/>
  <c r="AY504"/>
  <c r="AV504"/>
  <c r="AJ504"/>
  <c r="AL504"/>
  <c r="AZ504"/>
  <c r="CD504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N506"/>
  <c r="AZ506"/>
  <c r="AS506"/>
  <c r="AJ506"/>
  <c r="AO506"/>
  <c r="BA506"/>
  <c r="AK506"/>
  <c r="AP506"/>
  <c r="AL506"/>
  <c r="BC506"/>
  <c r="AW506"/>
  <c r="AT506"/>
  <c r="BB506"/>
  <c r="AY506"/>
  <c r="AU506"/>
  <c r="AX506"/>
  <c r="AR506"/>
  <c r="AQ506"/>
  <c r="A534" i="1"/>
  <c r="AH507" i="4" s="1"/>
  <c r="BF507" s="1"/>
  <c r="AR507" l="1"/>
  <c r="BB507"/>
  <c r="AL507"/>
  <c r="AO507"/>
  <c r="AN507"/>
  <c r="AX507"/>
  <c r="AT507"/>
  <c r="AP507"/>
  <c r="AJ507"/>
  <c r="AM507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W507"/>
  <c r="AW508" s="1"/>
  <c r="AK507"/>
  <c r="AS507"/>
  <c r="AV507"/>
  <c r="AQ507"/>
  <c r="AQ508" s="1"/>
  <c r="AY507"/>
  <c r="BC507"/>
  <c r="BA507"/>
  <c r="AZ507"/>
  <c r="AZ508" s="1"/>
  <c r="A535" i="1"/>
  <c r="AH508" i="4" s="1"/>
  <c r="BF508" s="1"/>
  <c r="BA508" l="1"/>
  <c r="AV508"/>
  <c r="AU508"/>
  <c r="AX508"/>
  <c r="AJ508"/>
  <c r="AM508"/>
  <c r="AR508"/>
  <c r="AO508"/>
  <c r="CD508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N509"/>
  <c r="AK509"/>
  <c r="AP509"/>
  <c r="AV509"/>
  <c r="AM509"/>
  <c r="AY509"/>
  <c r="AS509"/>
  <c r="BA509"/>
  <c r="BB509"/>
  <c r="BC509"/>
  <c r="AJ509"/>
  <c r="AR509"/>
  <c r="AQ509"/>
  <c r="AT509"/>
  <c r="AL509"/>
  <c r="AU509"/>
  <c r="AX509"/>
  <c r="AZ509"/>
  <c r="A537" i="1"/>
  <c r="AH510" i="4" s="1"/>
  <c r="BF510" s="1"/>
  <c r="AU510" l="1"/>
  <c r="AR510"/>
  <c r="BA510"/>
  <c r="AV510"/>
  <c r="AW510"/>
  <c r="AX510"/>
  <c r="AQ510"/>
  <c r="BB510"/>
  <c r="AM510"/>
  <c r="AN510"/>
  <c r="CD510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N511"/>
  <c r="BC511"/>
  <c r="AK511"/>
  <c r="AZ511"/>
  <c r="AJ511"/>
  <c r="AW511"/>
  <c r="AU51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V511"/>
  <c r="AM511"/>
  <c r="AP511"/>
  <c r="BA511"/>
  <c r="BB511"/>
  <c r="AX511"/>
  <c r="AT511"/>
  <c r="AS511"/>
  <c r="AR511"/>
  <c r="AQ511"/>
  <c r="A539" i="1"/>
  <c r="AH512" i="4" s="1"/>
  <c r="BF512" s="1"/>
  <c r="AR512" l="1"/>
  <c r="BB512"/>
  <c r="AV512"/>
  <c r="AZ512"/>
  <c r="AY512"/>
  <c r="AS512"/>
  <c r="BA512"/>
  <c r="AL512"/>
  <c r="AU512"/>
  <c r="AK512"/>
  <c r="CD512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Z513"/>
  <c r="AY513"/>
  <c r="AN513"/>
  <c r="AQ513"/>
  <c r="AP513"/>
  <c r="AK513"/>
  <c r="AS513"/>
  <c r="AJ513"/>
  <c r="AU513"/>
  <c r="AM513"/>
  <c r="AW513"/>
  <c r="AL513"/>
  <c r="AV513"/>
  <c r="AR513"/>
  <c r="AX513"/>
  <c r="AO513"/>
  <c r="BA513"/>
  <c r="BB513"/>
  <c r="A541" i="1"/>
  <c r="AH514" i="4" s="1"/>
  <c r="BF514" s="1"/>
  <c r="AO514" l="1"/>
  <c r="BA514"/>
  <c r="AV514"/>
  <c r="AU514"/>
  <c r="AP514"/>
  <c r="AZ514"/>
  <c r="AL514"/>
  <c r="AJ514"/>
  <c r="AQ514"/>
  <c r="AT514"/>
  <c r="CD514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U516"/>
  <c r="BA516"/>
  <c r="AS516"/>
  <c r="AP516"/>
  <c r="AT516"/>
  <c r="AV516"/>
  <c r="AJ516"/>
  <c r="AZ516"/>
  <c r="AK516"/>
  <c r="AW516"/>
  <c r="AQ516"/>
  <c r="BB516"/>
  <c r="AX516"/>
  <c r="AO516"/>
  <c r="AY516"/>
  <c r="AR516"/>
  <c r="BC516"/>
  <c r="AM516"/>
  <c r="A544" i="1"/>
  <c r="AH517" i="4" s="1"/>
  <c r="BF517" s="1"/>
  <c r="AR517" l="1"/>
  <c r="BC517"/>
  <c r="AX517"/>
  <c r="AK517"/>
  <c r="AT517"/>
  <c r="AU517"/>
  <c r="BB517"/>
  <c r="AZ517"/>
  <c r="AP517"/>
  <c r="AN517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Q517"/>
  <c r="AQ518" s="1"/>
  <c r="AJ517"/>
  <c r="AS517"/>
  <c r="AL517"/>
  <c r="AM517"/>
  <c r="AM518" s="1"/>
  <c r="AO517"/>
  <c r="AW517"/>
  <c r="AV517"/>
  <c r="BA517"/>
  <c r="BA518" s="1"/>
  <c r="A545" i="1"/>
  <c r="AH518" i="4" s="1"/>
  <c r="BF518" s="1"/>
  <c r="AV518" l="1"/>
  <c r="AL518"/>
  <c r="AY518"/>
  <c r="AR518"/>
  <c r="AP518"/>
  <c r="AN518"/>
  <c r="BC518"/>
  <c r="AU518"/>
  <c r="CD518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P520"/>
  <c r="AJ520"/>
  <c r="BA520"/>
  <c r="AW520"/>
  <c r="AY520"/>
  <c r="BC520"/>
  <c r="AZ520"/>
  <c r="AQ520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BB520"/>
  <c r="AK520"/>
  <c r="AN520"/>
  <c r="AS520"/>
  <c r="AR520"/>
  <c r="AM520"/>
  <c r="AV520"/>
  <c r="AL520"/>
  <c r="AX520"/>
  <c r="AO520"/>
  <c r="A548" i="1"/>
  <c r="AH521" i="4" s="1"/>
  <c r="BF521" s="1"/>
  <c r="AX521" l="1"/>
  <c r="AR521"/>
  <c r="BB521"/>
  <c r="AQ521"/>
  <c r="AW521"/>
  <c r="AT521"/>
  <c r="AL521"/>
  <c r="AS521"/>
  <c r="AU521"/>
  <c r="AZ521"/>
  <c r="BA521"/>
  <c r="CD52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T522"/>
  <c r="AP522"/>
  <c r="AO522"/>
  <c r="AV522"/>
  <c r="AZ522"/>
  <c r="AW522"/>
  <c r="AY522"/>
  <c r="AU522"/>
  <c r="AK522"/>
  <c r="BC522"/>
  <c r="AS522"/>
  <c r="BB522"/>
  <c r="AX522"/>
  <c r="AM522"/>
  <c r="AN522"/>
  <c r="BA522"/>
  <c r="AL522"/>
  <c r="AR522"/>
  <c r="A550" i="1"/>
  <c r="AH523" i="4" s="1"/>
  <c r="BF523" s="1"/>
  <c r="BA523" l="1"/>
  <c r="AL523"/>
  <c r="AX523"/>
  <c r="AK523"/>
  <c r="AZ523"/>
  <c r="AT523"/>
  <c r="BB523"/>
  <c r="AU523"/>
  <c r="AV523"/>
  <c r="AQ523"/>
  <c r="CD523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AJ524"/>
  <c r="AN524"/>
  <c r="AV524"/>
  <c r="AP524"/>
  <c r="AR524"/>
  <c r="AS524"/>
  <c r="AQ524"/>
  <c r="AL524"/>
  <c r="AT524"/>
  <c r="AW524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K524"/>
  <c r="AK525" s="1"/>
  <c r="AM524"/>
  <c r="AY524"/>
  <c r="BB524"/>
  <c r="AX524"/>
  <c r="AX525" s="1"/>
  <c r="A552" i="1"/>
  <c r="AH525" i="4" s="1"/>
  <c r="BF525" s="1"/>
  <c r="BB525" l="1"/>
  <c r="AZ525"/>
  <c r="AL525"/>
  <c r="BA525"/>
  <c r="AR525"/>
  <c r="AN525"/>
  <c r="AV525"/>
  <c r="CD525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K527"/>
  <c r="AJ527"/>
  <c r="BA527"/>
  <c r="BC527"/>
  <c r="AQ527"/>
  <c r="AN527"/>
  <c r="AU527"/>
  <c r="AT527"/>
  <c r="AM527"/>
  <c r="AV527"/>
  <c r="AX527"/>
  <c r="AP527"/>
  <c r="AR527"/>
  <c r="AS527"/>
  <c r="AO527"/>
  <c r="AZ527"/>
  <c r="AL527"/>
  <c r="AW527"/>
  <c r="A555" i="1"/>
  <c r="AH528" i="4" s="1"/>
  <c r="BF528" s="1"/>
  <c r="AL528" l="1"/>
  <c r="AR528"/>
  <c r="AZ528"/>
  <c r="AP528"/>
  <c r="AT528"/>
  <c r="BC528"/>
  <c r="AY528"/>
  <c r="AM528"/>
  <c r="AQ528"/>
  <c r="AK528"/>
  <c r="CE528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K529"/>
  <c r="AQ529"/>
  <c r="BA529"/>
  <c r="AJ529"/>
  <c r="AW529"/>
  <c r="AX529"/>
  <c r="AY529"/>
  <c r="AZ529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AO529"/>
  <c r="BC529"/>
  <c r="AV529"/>
  <c r="AT529"/>
  <c r="AM529"/>
  <c r="AL529"/>
  <c r="AS529"/>
  <c r="AU529"/>
  <c r="AP529"/>
  <c r="AR529"/>
  <c r="A557" i="1"/>
  <c r="AH530" i="4" s="1"/>
  <c r="BF530" s="1"/>
  <c r="AP530" l="1"/>
  <c r="AU530"/>
  <c r="AM530"/>
  <c r="AO530"/>
  <c r="AZ530"/>
  <c r="AJ530"/>
  <c r="AN530"/>
  <c r="AT530"/>
  <c r="BB530"/>
  <c r="AY530"/>
  <c r="BA530"/>
  <c r="CE530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BC532"/>
  <c r="BA532"/>
  <c r="AO532"/>
  <c r="AS532"/>
  <c r="AN532"/>
  <c r="AV532"/>
  <c r="AT532"/>
  <c r="AZ532"/>
  <c r="AL532"/>
  <c r="AJ532"/>
  <c r="AK532"/>
  <c r="BB532"/>
  <c r="AU532"/>
  <c r="AP532"/>
  <c r="AQ532"/>
  <c r="AY532"/>
  <c r="AX532"/>
  <c r="AW532"/>
  <c r="A560" i="1"/>
  <c r="AH533" i="4" s="1"/>
  <c r="BF533" s="1"/>
  <c r="AY533" l="1"/>
  <c r="AX533"/>
  <c r="AU533"/>
  <c r="AL533"/>
  <c r="AN533"/>
  <c r="BC533"/>
  <c r="BB533"/>
  <c r="AZ533"/>
  <c r="AS533"/>
  <c r="AM533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K533"/>
  <c r="AK534" s="1"/>
  <c r="AT533"/>
  <c r="AO533"/>
  <c r="AR533"/>
  <c r="AW533"/>
  <c r="AW534" s="1"/>
  <c r="AP533"/>
  <c r="AJ533"/>
  <c r="AV533"/>
  <c r="BA533"/>
  <c r="BA534" s="1"/>
  <c r="A561" i="1"/>
  <c r="AH534" i="4" s="1"/>
  <c r="BF534" s="1"/>
  <c r="AV534" l="1"/>
  <c r="AR534"/>
  <c r="AQ534"/>
  <c r="AY534"/>
  <c r="AS534"/>
  <c r="AM534"/>
  <c r="AX534"/>
  <c r="BC534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L534"/>
  <c r="AN534"/>
  <c r="AP534"/>
  <c r="AT534"/>
  <c r="BB534"/>
  <c r="AU534"/>
  <c r="A562" i="1"/>
  <c r="AH535" i="4" s="1"/>
  <c r="BF535" s="1"/>
  <c r="BB535" l="1"/>
  <c r="AL535"/>
  <c r="AR535"/>
  <c r="AQ535"/>
  <c r="BA535"/>
  <c r="AZ535"/>
  <c r="AM535"/>
  <c r="AT535"/>
  <c r="AY535"/>
  <c r="CD535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S536"/>
  <c r="AK536"/>
  <c r="AP536"/>
  <c r="AR536"/>
  <c r="AY536"/>
  <c r="AJ536"/>
  <c r="AV536"/>
  <c r="AZ536"/>
  <c r="AW536"/>
  <c r="BC536"/>
  <c r="AT536"/>
  <c r="AL536"/>
  <c r="AX536"/>
  <c r="AU536"/>
  <c r="AO536"/>
  <c r="AM536"/>
  <c r="BA536"/>
  <c r="BB536"/>
  <c r="A564" i="1"/>
  <c r="AH537" i="4" s="1"/>
  <c r="BF537" s="1"/>
  <c r="AM537" l="1"/>
  <c r="BA537"/>
  <c r="AX537"/>
  <c r="AW537"/>
  <c r="AY537"/>
  <c r="AS537"/>
  <c r="AL537"/>
  <c r="AZ537"/>
  <c r="AR537"/>
  <c r="AN537"/>
  <c r="CD537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BC538"/>
  <c r="AP538"/>
  <c r="AK538"/>
  <c r="BB538"/>
  <c r="AT538"/>
  <c r="AN538"/>
  <c r="AM538"/>
  <c r="AQ538"/>
  <c r="AR538"/>
  <c r="AY538"/>
  <c r="AS538"/>
  <c r="AZ538"/>
  <c r="AW538"/>
  <c r="BA538"/>
  <c r="AU538"/>
  <c r="AV538"/>
  <c r="AL538"/>
  <c r="AX538"/>
  <c r="A566" i="1"/>
  <c r="AH539" i="4" s="1"/>
  <c r="BF539" s="1"/>
  <c r="AL539" l="1"/>
  <c r="AW539"/>
  <c r="AR539"/>
  <c r="AT539"/>
  <c r="BC539"/>
  <c r="AV539"/>
  <c r="AZ539"/>
  <c r="AQ539"/>
  <c r="BB539"/>
  <c r="AO539"/>
  <c r="CD539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BA541"/>
  <c r="AL541"/>
  <c r="BC541"/>
  <c r="AS541"/>
  <c r="AK541"/>
  <c r="BB541"/>
  <c r="AX541"/>
  <c r="AM54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O541"/>
  <c r="AT541"/>
  <c r="AW541"/>
  <c r="AQ541"/>
  <c r="AR541"/>
  <c r="AV541"/>
  <c r="AZ541"/>
  <c r="AU541"/>
  <c r="AP541"/>
  <c r="A569" i="1"/>
  <c r="AH542" i="4" s="1"/>
  <c r="BF542" s="1"/>
  <c r="AZ542" l="1"/>
  <c r="AU542"/>
  <c r="AQ542"/>
  <c r="AJ542"/>
  <c r="AM542"/>
  <c r="AS542"/>
  <c r="AY542"/>
  <c r="AW542"/>
  <c r="AX542"/>
  <c r="BC542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AZ543" l="1"/>
  <c r="BC543"/>
  <c r="AU543"/>
  <c r="AY543"/>
  <c r="CD543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AS544"/>
  <c r="AP544"/>
  <c r="AL544"/>
  <c r="AX544"/>
  <c r="AT544"/>
  <c r="AZ544"/>
  <c r="AN544"/>
  <c r="AR544"/>
  <c r="AQ544"/>
  <c r="AY544"/>
  <c r="BA544"/>
  <c r="AO544"/>
  <c r="AW544"/>
  <c r="AM544"/>
  <c r="AK544"/>
  <c r="BC544"/>
  <c r="AU544"/>
  <c r="AJ544"/>
  <c r="A572" i="1"/>
  <c r="AH545" i="4" s="1"/>
  <c r="BF545" s="1"/>
  <c r="BC545" l="1"/>
  <c r="AR545"/>
  <c r="BB545"/>
  <c r="AU545"/>
  <c r="AW545"/>
  <c r="AQ545"/>
  <c r="AT545"/>
  <c r="AS545"/>
  <c r="AO545"/>
  <c r="AX545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BA545"/>
  <c r="BA546" s="1"/>
  <c r="AN545"/>
  <c r="AL545"/>
  <c r="AV545"/>
  <c r="AJ545"/>
  <c r="AJ546" s="1"/>
  <c r="AM545"/>
  <c r="AY545"/>
  <c r="AZ545"/>
  <c r="AP545"/>
  <c r="AP546" s="1"/>
  <c r="A573" i="1"/>
  <c r="AH546" i="4" s="1"/>
  <c r="BF546" s="1"/>
  <c r="AZ546" l="1"/>
  <c r="AV546"/>
  <c r="AK546"/>
  <c r="BC546"/>
  <c r="AX546"/>
  <c r="BB546"/>
  <c r="AU546"/>
  <c r="AS546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L546"/>
  <c r="AR546"/>
  <c r="AQ546"/>
  <c r="AT546"/>
  <c r="AM546"/>
  <c r="AN546"/>
  <c r="AO546"/>
  <c r="AW546"/>
  <c r="A574" i="1"/>
  <c r="AH547" i="4" s="1"/>
  <c r="BF547" s="1"/>
  <c r="AO547" l="1"/>
  <c r="AQ547"/>
  <c r="AW547"/>
  <c r="AT547"/>
  <c r="AY547"/>
  <c r="AK547"/>
  <c r="AX547"/>
  <c r="AJ547"/>
  <c r="BC547"/>
  <c r="AU547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R547"/>
  <c r="AV547"/>
  <c r="BB547"/>
  <c r="AP547"/>
  <c r="AM547"/>
  <c r="AL547"/>
  <c r="AS547"/>
  <c r="AZ547"/>
  <c r="BA547"/>
  <c r="A575" i="1"/>
  <c r="AH548" i="4" s="1"/>
  <c r="BF548" s="1"/>
  <c r="AZ548" l="1"/>
  <c r="AP548"/>
  <c r="AN548"/>
  <c r="AS548"/>
  <c r="BB548"/>
  <c r="AU548"/>
  <c r="AQ548"/>
  <c r="AK548"/>
  <c r="AW548"/>
  <c r="AX548"/>
  <c r="CE548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0" l="1"/>
  <c r="AZ550"/>
  <c r="AX550"/>
  <c r="AQ550"/>
  <c r="AP550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M550"/>
  <c r="BA550"/>
  <c r="AO550"/>
  <c r="BB550"/>
  <c r="AS550"/>
  <c r="AU550"/>
  <c r="AJ550"/>
  <c r="AV550"/>
  <c r="AY550"/>
  <c r="AR550"/>
  <c r="A578" i="1"/>
  <c r="AH551" i="4" s="1"/>
  <c r="BF551" s="1"/>
  <c r="AY551" l="1"/>
  <c r="AY552" s="1"/>
  <c r="AS551"/>
  <c r="AM551"/>
  <c r="AV551"/>
  <c r="BB551"/>
  <c r="AN551"/>
  <c r="AQ551"/>
  <c r="AP551"/>
  <c r="AK551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579" i="1"/>
  <c r="AH552" i="4" s="1"/>
  <c r="BF552" s="1"/>
  <c r="BB552" l="1"/>
  <c r="AS552"/>
  <c r="AV552"/>
  <c r="CD552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S554"/>
  <c r="AY554"/>
  <c r="AJ554"/>
  <c r="AQ554"/>
  <c r="AW554"/>
  <c r="AR554"/>
  <c r="AZ554"/>
  <c r="AP554"/>
  <c r="AX554"/>
  <c r="AO554"/>
  <c r="BA554"/>
  <c r="AL554"/>
  <c r="BB554"/>
  <c r="AU554"/>
  <c r="BC554"/>
  <c r="AV554"/>
  <c r="AM554"/>
  <c r="AN554"/>
  <c r="A582" i="1"/>
  <c r="AH555" i="4" s="1"/>
  <c r="BF555" s="1"/>
  <c r="AV555" l="1"/>
  <c r="AP555"/>
  <c r="AK555"/>
  <c r="AM555"/>
  <c r="BB555"/>
  <c r="AX555"/>
  <c r="AW555"/>
  <c r="AS555"/>
  <c r="AL555"/>
  <c r="AQ555"/>
  <c r="CE555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Y559"/>
  <c r="AR559"/>
  <c r="AK559"/>
  <c r="AT559"/>
  <c r="AJ559"/>
  <c r="BB559"/>
  <c r="AN559"/>
  <c r="AM559"/>
  <c r="AX559"/>
  <c r="BA559"/>
  <c r="BC559"/>
  <c r="AO559"/>
  <c r="AW559"/>
  <c r="AZ559"/>
  <c r="AU559"/>
  <c r="AS559"/>
  <c r="AL559"/>
  <c r="AV559"/>
  <c r="A587" i="1"/>
  <c r="AH560" i="4" s="1"/>
  <c r="BF560" s="1"/>
  <c r="AL560" l="1"/>
  <c r="AW560"/>
  <c r="AX560"/>
  <c r="AJ560"/>
  <c r="AY560"/>
  <c r="AS560"/>
  <c r="AO560"/>
  <c r="AM560"/>
  <c r="AT560"/>
  <c r="AP560"/>
  <c r="CE560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M561"/>
  <c r="AX561"/>
  <c r="AJ561"/>
  <c r="AZ561"/>
  <c r="AN561"/>
  <c r="AO561"/>
  <c r="AW561"/>
  <c r="AR561"/>
  <c r="AV561"/>
  <c r="BC561"/>
  <c r="AP561"/>
  <c r="AS561"/>
  <c r="AL561"/>
  <c r="BB561"/>
  <c r="AQ561"/>
  <c r="AU561"/>
  <c r="AT561"/>
  <c r="AY561"/>
  <c r="A589" i="1"/>
  <c r="AH562" i="4" s="1"/>
  <c r="BF562" s="1"/>
  <c r="AU562" l="1"/>
  <c r="AS562"/>
  <c r="AR562"/>
  <c r="AZ562"/>
  <c r="AK562"/>
  <c r="AQ562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Y563"/>
  <c r="AR563"/>
  <c r="AL563"/>
  <c r="AP563"/>
  <c r="BB563"/>
  <c r="AK563"/>
  <c r="AN563"/>
  <c r="BA563"/>
  <c r="AO563"/>
  <c r="AJ563"/>
  <c r="AU563"/>
  <c r="A591" i="1"/>
  <c r="AH564" i="4" s="1"/>
  <c r="BF564" s="1"/>
  <c r="BB564" l="1"/>
  <c r="AZ564"/>
  <c r="AX564"/>
  <c r="AO564"/>
  <c r="CD564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J564"/>
  <c r="AK564"/>
  <c r="AQ564"/>
  <c r="AY564"/>
  <c r="AS564"/>
  <c r="AW564"/>
  <c r="A592" i="1"/>
  <c r="AH565" i="4" s="1"/>
  <c r="BF565" s="1"/>
  <c r="AY565" l="1"/>
  <c r="AT565"/>
  <c r="CE565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R568"/>
  <c r="BB568"/>
  <c r="AX568"/>
  <c r="AV568"/>
  <c r="AK568"/>
  <c r="AY568"/>
  <c r="AS568"/>
  <c r="BC568"/>
  <c r="AO568"/>
  <c r="AW568"/>
  <c r="BA568"/>
  <c r="AL568"/>
  <c r="AU568"/>
  <c r="AT568"/>
  <c r="AJ568"/>
  <c r="AQ568"/>
  <c r="AN568"/>
  <c r="AZ568"/>
  <c r="A596" i="1"/>
  <c r="AH569" i="4" s="1"/>
  <c r="BF569" s="1"/>
  <c r="AQ569" l="1"/>
  <c r="BC569"/>
  <c r="AL569"/>
  <c r="AV569"/>
  <c r="AP569"/>
  <c r="CE569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BB571"/>
  <c r="AJ571"/>
  <c r="BA571"/>
  <c r="AQ571"/>
  <c r="AX571"/>
  <c r="AS571"/>
  <c r="AK571"/>
  <c r="AZ571"/>
  <c r="AT571"/>
  <c r="AW571"/>
  <c r="AP571"/>
  <c r="AV571"/>
  <c r="AN571"/>
  <c r="AU571"/>
  <c r="AO571"/>
  <c r="AM571"/>
  <c r="AY571"/>
  <c r="AR571"/>
  <c r="A599" i="1"/>
  <c r="AH572" i="4" s="1"/>
  <c r="BF572" s="1"/>
  <c r="AM572" l="1"/>
  <c r="AV572"/>
  <c r="AZ572"/>
  <c r="AQ572"/>
  <c r="AL572"/>
  <c r="CE572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Z573"/>
  <c r="AX573"/>
  <c r="AS573"/>
  <c r="AK573"/>
  <c r="AJ573"/>
  <c r="AM573"/>
  <c r="AT573"/>
  <c r="AW573"/>
  <c r="AO573"/>
  <c r="AR573"/>
  <c r="AQ573"/>
  <c r="A601" i="1"/>
  <c r="AH574" i="4" s="1"/>
  <c r="BF574" s="1"/>
  <c r="AP574" l="1"/>
  <c r="BB574"/>
  <c r="AQ574"/>
  <c r="AT574"/>
  <c r="AS574"/>
  <c r="AV574"/>
  <c r="AL574"/>
  <c r="AR574"/>
  <c r="AM574"/>
  <c r="AX574"/>
  <c r="BA574"/>
  <c r="BC574"/>
  <c r="AO574"/>
  <c r="AJ574"/>
  <c r="AZ574"/>
  <c r="AY574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K574"/>
  <c r="AN574"/>
  <c r="A602" i="1"/>
  <c r="AH575" i="4" s="1"/>
  <c r="BF575" s="1"/>
  <c r="AW575" l="1"/>
  <c r="AY575"/>
  <c r="BC575"/>
  <c r="AR575"/>
  <c r="AT575"/>
  <c r="CE575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AQ576" l="1"/>
  <c r="CD576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AO577" l="1"/>
  <c r="CE577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AZ577"/>
  <c r="AP577"/>
  <c r="AQ577"/>
  <c r="AM577"/>
  <c r="AK577"/>
  <c r="AX577"/>
  <c r="AR577"/>
  <c r="AN577"/>
  <c r="AW577"/>
  <c r="AS577"/>
  <c r="AT577"/>
  <c r="AV577"/>
  <c r="BB577"/>
  <c r="AJ577"/>
  <c r="AY577"/>
  <c r="AU577"/>
  <c r="BA577"/>
  <c r="A605" i="1"/>
  <c r="AH578" i="4" s="1"/>
  <c r="BF578" s="1"/>
  <c r="AV578" l="1"/>
  <c r="AM578"/>
  <c r="AU578"/>
  <c r="AN578"/>
  <c r="BC578"/>
  <c r="AY578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L581"/>
  <c r="BB581"/>
  <c r="AX581"/>
  <c r="AJ581"/>
  <c r="AT581"/>
  <c r="AU581"/>
  <c r="AQ581"/>
  <c r="AZ581"/>
  <c r="BA581"/>
  <c r="AS581"/>
  <c r="AV581"/>
  <c r="AW581"/>
  <c r="AN581"/>
  <c r="AK581"/>
  <c r="AO581"/>
  <c r="BC581"/>
  <c r="AY581"/>
  <c r="AM581"/>
  <c r="A609" i="1"/>
  <c r="AH582" i="4" s="1"/>
  <c r="BF582" s="1"/>
  <c r="BC582" l="1"/>
  <c r="AW582"/>
  <c r="AZ582"/>
  <c r="AJ582"/>
  <c r="AP582"/>
  <c r="AO582"/>
  <c r="AQ582"/>
  <c r="AK582"/>
  <c r="AS582"/>
  <c r="AU582"/>
  <c r="BB582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M582"/>
  <c r="AY582"/>
  <c r="AN582"/>
  <c r="BA582"/>
  <c r="AT582"/>
  <c r="AL582"/>
  <c r="A610" i="1"/>
  <c r="AH583" i="4" s="1"/>
  <c r="BF583" s="1"/>
  <c r="BA583" l="1"/>
  <c r="AR583"/>
  <c r="BB583"/>
  <c r="AQ583"/>
  <c r="AN583"/>
  <c r="AX583"/>
  <c r="AO583"/>
  <c r="AY583"/>
  <c r="AV583"/>
  <c r="AZ583"/>
  <c r="AS583"/>
  <c r="AJ583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L583"/>
  <c r="AT583"/>
  <c r="AM583"/>
  <c r="BC583"/>
  <c r="AK583"/>
  <c r="AW583"/>
  <c r="A611" i="1"/>
  <c r="AH584" i="4" s="1"/>
  <c r="BF584" s="1"/>
  <c r="BC584" l="1"/>
  <c r="AU584"/>
  <c r="BB584"/>
  <c r="AZ584"/>
  <c r="AX584"/>
  <c r="AM584"/>
  <c r="AP584"/>
  <c r="AV584"/>
  <c r="AW584"/>
  <c r="AJ584"/>
  <c r="AY584"/>
  <c r="AQ584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T584"/>
  <c r="AK584"/>
  <c r="AL584"/>
  <c r="AS584"/>
  <c r="AO584"/>
  <c r="AR584"/>
  <c r="A612" i="1"/>
  <c r="AH585" i="4" s="1"/>
  <c r="BF585" s="1"/>
  <c r="AS585" l="1"/>
  <c r="AN585"/>
  <c r="AZ585"/>
  <c r="AJ585"/>
  <c r="AM585"/>
  <c r="CE585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BB585"/>
  <c r="AL585"/>
  <c r="BA585"/>
  <c r="AW585"/>
  <c r="AX585"/>
  <c r="AK585"/>
  <c r="AO585"/>
  <c r="AT585"/>
  <c r="AY585"/>
  <c r="AP585"/>
  <c r="AU585"/>
  <c r="A613" i="1"/>
  <c r="AH586" i="4" s="1"/>
  <c r="BF586" s="1"/>
  <c r="AY586" l="1"/>
  <c r="AX586"/>
  <c r="AM586"/>
  <c r="AV586"/>
  <c r="AT586"/>
  <c r="AU586"/>
  <c r="BA586"/>
  <c r="AS586"/>
  <c r="AR586"/>
  <c r="AJ586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P586"/>
  <c r="AK586"/>
  <c r="AL586"/>
  <c r="BB586"/>
  <c r="BC586"/>
  <c r="AN586"/>
  <c r="A614" i="1"/>
  <c r="AH587" i="4" s="1"/>
  <c r="BF587" s="1"/>
  <c r="BB587" l="1"/>
  <c r="AJ587"/>
  <c r="AU587"/>
  <c r="AO587"/>
  <c r="CD587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J589"/>
  <c r="AQ589"/>
  <c r="AV589"/>
  <c r="AM589"/>
  <c r="AT589"/>
  <c r="AU589"/>
  <c r="AS589"/>
  <c r="AN589"/>
  <c r="AW589"/>
  <c r="AX589"/>
  <c r="BC589"/>
  <c r="AY589"/>
  <c r="AL589"/>
  <c r="AZ589"/>
  <c r="AO589"/>
  <c r="BA589"/>
  <c r="AK589"/>
  <c r="A617" i="1"/>
  <c r="AH590" i="4" s="1"/>
  <c r="BF590" s="1"/>
  <c r="BA590" l="1"/>
  <c r="AN590"/>
  <c r="AY590"/>
  <c r="AM590"/>
  <c r="AR590"/>
  <c r="CE590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U590"/>
  <c r="AO590"/>
  <c r="AV590"/>
  <c r="AZ590"/>
  <c r="AX590"/>
  <c r="AQ590"/>
  <c r="AK590"/>
  <c r="AL590"/>
  <c r="AW590"/>
  <c r="AT590"/>
  <c r="AJ590"/>
  <c r="A618" i="1"/>
  <c r="AH591" i="4" s="1"/>
  <c r="BF591" s="1"/>
  <c r="AP591" l="1"/>
  <c r="AW591"/>
  <c r="AX591"/>
  <c r="AR591"/>
  <c r="AL591"/>
  <c r="AJ591"/>
  <c r="AK591"/>
  <c r="AV591"/>
  <c r="BA591"/>
  <c r="AS59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AT591"/>
  <c r="AQ591"/>
  <c r="AO591"/>
  <c r="AU591"/>
  <c r="BC591"/>
  <c r="AY591"/>
  <c r="A619" i="1"/>
  <c r="AH592" i="4" s="1"/>
  <c r="BF592" s="1"/>
  <c r="AU592" l="1"/>
  <c r="AS592"/>
  <c r="AJ592"/>
  <c r="BB592"/>
  <c r="AO592"/>
  <c r="AN592"/>
  <c r="BA592"/>
  <c r="AQ592"/>
  <c r="AZ592"/>
  <c r="AW592"/>
  <c r="AV592"/>
  <c r="AP592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Y592"/>
  <c r="BC592"/>
  <c r="AT592"/>
  <c r="AM592"/>
  <c r="AK592"/>
  <c r="AX592"/>
  <c r="A620" i="1"/>
  <c r="AH593" i="4" s="1"/>
  <c r="BF593" s="1"/>
  <c r="AM593" l="1"/>
  <c r="AL593"/>
  <c r="AS593"/>
  <c r="AW593"/>
  <c r="AN593"/>
  <c r="CD593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BB594"/>
  <c r="AN594"/>
  <c r="AZ594"/>
  <c r="AV594"/>
  <c r="AU594"/>
  <c r="AL594"/>
  <c r="BC594"/>
  <c r="AY594"/>
  <c r="AJ594"/>
  <c r="AK594"/>
  <c r="AQ594"/>
  <c r="AW594"/>
  <c r="BA594"/>
  <c r="AO594"/>
  <c r="AS594"/>
  <c r="AP594"/>
  <c r="AR594"/>
  <c r="AM594"/>
  <c r="A622" i="1"/>
  <c r="AH595" i="4" s="1"/>
  <c r="BF595" s="1"/>
  <c r="AR595" l="1"/>
  <c r="BA595"/>
  <c r="AJ595"/>
  <c r="AU595"/>
  <c r="BB595"/>
  <c r="AP595"/>
  <c r="AW595"/>
  <c r="AY595"/>
  <c r="AV595"/>
  <c r="AX595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Q595"/>
  <c r="BC595"/>
  <c r="AZ595"/>
  <c r="AT595"/>
  <c r="AM595"/>
  <c r="AM596" s="1"/>
  <c r="AO595"/>
  <c r="AK595"/>
  <c r="AL595"/>
  <c r="AL596" s="1"/>
  <c r="AN595"/>
  <c r="AN596" s="1"/>
  <c r="A623" i="1"/>
  <c r="AH596" i="4" s="1"/>
  <c r="BF596" s="1"/>
  <c r="AT596" l="1"/>
  <c r="AS596"/>
  <c r="AQ596"/>
  <c r="AP596"/>
  <c r="AV596"/>
  <c r="AX596"/>
  <c r="AR596"/>
  <c r="BB596"/>
  <c r="CD596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M598"/>
  <c r="AQ598"/>
  <c r="AX598"/>
  <c r="AK598"/>
  <c r="AO598"/>
  <c r="AS598"/>
  <c r="AR598"/>
  <c r="BB598"/>
  <c r="AT598"/>
  <c r="BA598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Y598"/>
  <c r="AL598"/>
  <c r="AN598"/>
  <c r="AN599" s="1"/>
  <c r="AW598"/>
  <c r="AU598"/>
  <c r="BC598"/>
  <c r="AZ598"/>
  <c r="AZ599" s="1"/>
  <c r="A626" i="1"/>
  <c r="AH599" i="4" s="1"/>
  <c r="BF599" s="1"/>
  <c r="AV599" l="1"/>
  <c r="AW599"/>
  <c r="AK599"/>
  <c r="AP599"/>
  <c r="AT599"/>
  <c r="AM599"/>
  <c r="BA599"/>
  <c r="AS599"/>
  <c r="CD599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BB602"/>
  <c r="AU602"/>
  <c r="BA602"/>
  <c r="AN602"/>
  <c r="AL602"/>
  <c r="AM602"/>
  <c r="AV602"/>
  <c r="AR602"/>
  <c r="BC602"/>
  <c r="AK602"/>
  <c r="AW602"/>
  <c r="AP602"/>
  <c r="AT602"/>
  <c r="AO602"/>
  <c r="AS602"/>
  <c r="AQ602"/>
  <c r="AJ602"/>
  <c r="AX602"/>
  <c r="A630" i="1"/>
  <c r="AH603" i="4" s="1"/>
  <c r="BF603" s="1"/>
  <c r="AJ603" l="1"/>
  <c r="AT603"/>
  <c r="BC603"/>
  <c r="AL603"/>
  <c r="BB603"/>
  <c r="AQ603"/>
  <c r="AP603"/>
  <c r="AR603"/>
  <c r="AN603"/>
  <c r="AY603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W603"/>
  <c r="AV603"/>
  <c r="BA603"/>
  <c r="AZ603"/>
  <c r="AX603"/>
  <c r="AO603"/>
  <c r="AK603"/>
  <c r="AM603"/>
  <c r="AU603"/>
  <c r="A631" i="1"/>
  <c r="AH604" i="4" s="1"/>
  <c r="BF604" s="1"/>
  <c r="AM604" l="1"/>
  <c r="AQ604"/>
  <c r="AS604"/>
  <c r="AZ604"/>
  <c r="AN604"/>
  <c r="AU604"/>
  <c r="AX604"/>
  <c r="AW604"/>
  <c r="AY604"/>
  <c r="AJ604"/>
  <c r="BB604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BC604"/>
  <c r="AL604"/>
  <c r="AO604"/>
  <c r="AV604"/>
  <c r="AP604"/>
  <c r="AT604"/>
  <c r="A632" i="1"/>
  <c r="AH605" i="4" s="1"/>
  <c r="BF605" s="1"/>
  <c r="AR605" l="1"/>
  <c r="AP605"/>
  <c r="BC605"/>
  <c r="AQ605"/>
  <c r="AZ605"/>
  <c r="AS605"/>
  <c r="AU605"/>
  <c r="AV605"/>
  <c r="AY605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BA605"/>
  <c r="BB605"/>
  <c r="AM605"/>
  <c r="AW605"/>
  <c r="AT605"/>
  <c r="AL605"/>
  <c r="AK605"/>
  <c r="AN605"/>
  <c r="AJ605"/>
  <c r="AX605"/>
  <c r="A633" i="1"/>
  <c r="AH606" i="4" s="1"/>
  <c r="BF606" s="1"/>
  <c r="AJ606" l="1"/>
  <c r="AT606"/>
  <c r="AN606"/>
  <c r="AW606"/>
  <c r="AO606"/>
  <c r="AZ606"/>
  <c r="BA606"/>
  <c r="AY606"/>
  <c r="AP606"/>
  <c r="AQ606"/>
  <c r="AU606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S606"/>
  <c r="AX606"/>
  <c r="AL606"/>
  <c r="BB606"/>
  <c r="AV606"/>
  <c r="BC606"/>
  <c r="A634" i="1"/>
  <c r="AH607" i="4" s="1"/>
  <c r="BF607" s="1"/>
  <c r="AW607" l="1"/>
  <c r="AO607"/>
  <c r="AJ607"/>
  <c r="BB607"/>
  <c r="AR607"/>
  <c r="AY607"/>
  <c r="AV607"/>
  <c r="AS607"/>
  <c r="AU607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M607"/>
  <c r="AQ607"/>
  <c r="AN607"/>
  <c r="BA607"/>
  <c r="BC607"/>
  <c r="AX607"/>
  <c r="AK607"/>
  <c r="AZ607"/>
  <c r="AP607"/>
  <c r="AT607"/>
  <c r="A635" i="1"/>
  <c r="AH608" i="4" s="1"/>
  <c r="BF608" s="1"/>
  <c r="AJ608" l="1"/>
  <c r="AZ608"/>
  <c r="BA608"/>
  <c r="AL608"/>
  <c r="AW608"/>
  <c r="BC608"/>
  <c r="AM608"/>
  <c r="AY608"/>
  <c r="AV608"/>
  <c r="AP608"/>
  <c r="AU608"/>
  <c r="CE608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V609"/>
  <c r="AT609"/>
  <c r="AY609"/>
  <c r="AQ609"/>
  <c r="AR609"/>
  <c r="BA609"/>
  <c r="AX609"/>
  <c r="AN609"/>
  <c r="AU609"/>
  <c r="AS609"/>
  <c r="AK609"/>
  <c r="AW609"/>
  <c r="AM609"/>
  <c r="AJ609"/>
  <c r="BB609"/>
  <c r="AO609"/>
  <c r="AL609"/>
  <c r="AP609"/>
  <c r="A637" i="1"/>
  <c r="AH610" i="4" s="1"/>
  <c r="BF610" s="1"/>
  <c r="AO610" l="1"/>
  <c r="AN610"/>
  <c r="AQ610"/>
  <c r="AL610"/>
  <c r="AM610"/>
  <c r="AU610"/>
  <c r="AR610"/>
  <c r="AV610"/>
  <c r="AW610"/>
  <c r="AZ610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AK610"/>
  <c r="AX610"/>
  <c r="AY610"/>
  <c r="BC610"/>
  <c r="AP610"/>
  <c r="AJ610"/>
  <c r="AS610"/>
  <c r="BA610"/>
  <c r="AT610"/>
  <c r="A638" i="1"/>
  <c r="AH611" i="4" s="1"/>
  <c r="BF611" s="1"/>
  <c r="AU611" l="1"/>
  <c r="AR611"/>
  <c r="AT611"/>
  <c r="AP611"/>
  <c r="AK611"/>
  <c r="AZ611"/>
  <c r="AO611"/>
  <c r="BA611"/>
  <c r="BC611"/>
  <c r="BB611"/>
  <c r="AQ611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S611"/>
  <c r="AY611"/>
  <c r="AN611"/>
  <c r="AV611"/>
  <c r="AL611"/>
  <c r="AJ611"/>
  <c r="AX611"/>
  <c r="AW611"/>
  <c r="A639" i="1"/>
  <c r="AH612" i="4" s="1"/>
  <c r="BF612" s="1"/>
  <c r="AN612" l="1"/>
  <c r="AW612"/>
  <c r="AV612"/>
  <c r="AM612"/>
  <c r="BC612"/>
  <c r="BB612"/>
  <c r="AR612"/>
  <c r="AZ612"/>
  <c r="AX612"/>
  <c r="AO612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Y612"/>
  <c r="AY613" s="1"/>
  <c r="BA612"/>
  <c r="AP612"/>
  <c r="AK612"/>
  <c r="AL612"/>
  <c r="AL613" s="1"/>
  <c r="AS612"/>
  <c r="AQ612"/>
  <c r="AU612"/>
  <c r="AT612"/>
  <c r="AT613" s="1"/>
  <c r="A640" i="1"/>
  <c r="AH613" i="4" s="1"/>
  <c r="BF613" s="1"/>
  <c r="AU613" l="1"/>
  <c r="AK613"/>
  <c r="AJ613"/>
  <c r="AR613"/>
  <c r="BC613"/>
  <c r="AZ613"/>
  <c r="AW613"/>
  <c r="AO613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BB613"/>
  <c r="AM613"/>
  <c r="AS613"/>
  <c r="BA613"/>
  <c r="BA614" s="1"/>
  <c r="AX613"/>
  <c r="AV613"/>
  <c r="A641" i="1"/>
  <c r="AH614" i="4" s="1"/>
  <c r="BF614" s="1"/>
  <c r="AN614" l="1"/>
  <c r="AK614"/>
  <c r="AJ614"/>
  <c r="AT614"/>
  <c r="AZ614"/>
  <c r="AX614"/>
  <c r="BB614"/>
  <c r="AR614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P614"/>
  <c r="AO614"/>
  <c r="AU614"/>
  <c r="AY614"/>
  <c r="AV614"/>
  <c r="AM614"/>
  <c r="AQ614"/>
  <c r="BC614"/>
  <c r="AW614"/>
  <c r="AL614"/>
  <c r="A642" i="1"/>
  <c r="AH615" i="4" s="1"/>
  <c r="BF615" s="1"/>
  <c r="AY615" l="1"/>
  <c r="AW615"/>
  <c r="AP615"/>
  <c r="AR615"/>
  <c r="AT615"/>
  <c r="AS615"/>
  <c r="AK615"/>
  <c r="BC615"/>
  <c r="AV615"/>
  <c r="AZ615"/>
  <c r="AX615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N615"/>
  <c r="AJ615"/>
  <c r="AL615"/>
  <c r="AL616" s="1"/>
  <c r="AM615"/>
  <c r="AO615"/>
  <c r="BA615"/>
  <c r="BB615"/>
  <c r="BB616" s="1"/>
  <c r="A643" i="1"/>
  <c r="AH616" i="4" s="1"/>
  <c r="BF616" s="1"/>
  <c r="AK616" l="1"/>
  <c r="BC616"/>
  <c r="AT616"/>
  <c r="AV616"/>
  <c r="AM616"/>
  <c r="AU616"/>
  <c r="AR616"/>
  <c r="AW616"/>
  <c r="CE616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AR617"/>
  <c r="AP617"/>
  <c r="AX617"/>
  <c r="BA617"/>
  <c r="AK617"/>
  <c r="AW617"/>
  <c r="AY617"/>
  <c r="AQ617"/>
  <c r="AN617"/>
  <c r="AS617"/>
  <c r="AL617"/>
  <c r="AM617"/>
  <c r="AU617"/>
  <c r="AO617"/>
  <c r="AJ617"/>
  <c r="AT617"/>
  <c r="BB617"/>
  <c r="AV617"/>
  <c r="A645" i="1"/>
  <c r="AH618" i="4" s="1"/>
  <c r="BF618" s="1"/>
  <c r="AT618" l="1"/>
  <c r="BB618"/>
  <c r="AU618"/>
  <c r="AN618"/>
  <c r="AK618"/>
  <c r="AR618"/>
  <c r="AM618"/>
  <c r="AQ618"/>
  <c r="BA618"/>
  <c r="BC618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U619"/>
  <c r="A646" i="1"/>
  <c r="AH619" i="4" s="1"/>
  <c r="BF619" s="1"/>
  <c r="AM619" l="1"/>
  <c r="BC619"/>
  <c r="BB619"/>
  <c r="AT619"/>
  <c r="CE619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Y620"/>
  <c r="AQ620"/>
  <c r="AK620"/>
  <c r="AW620"/>
  <c r="BC620"/>
  <c r="BB620"/>
  <c r="AX620"/>
  <c r="AL620"/>
  <c r="AS620"/>
  <c r="AJ620"/>
  <c r="AV620"/>
  <c r="AO620"/>
  <c r="AN620"/>
  <c r="AR620"/>
  <c r="AZ620"/>
  <c r="AT620"/>
  <c r="AP620"/>
  <c r="AU620"/>
  <c r="A648" i="1"/>
  <c r="AH621" i="4" s="1"/>
  <c r="BF621" s="1"/>
  <c r="AP621" l="1"/>
  <c r="AT621"/>
  <c r="AN621"/>
  <c r="AS621"/>
  <c r="BC621"/>
  <c r="AY621"/>
  <c r="AO621"/>
  <c r="AL621"/>
  <c r="AW621"/>
  <c r="AM621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V621"/>
  <c r="AX621"/>
  <c r="AK621"/>
  <c r="BA621"/>
  <c r="AU621"/>
  <c r="AR621"/>
  <c r="AJ621"/>
  <c r="BB621"/>
  <c r="AQ621"/>
  <c r="A649" i="1"/>
  <c r="AH622" i="4" s="1"/>
  <c r="BF622" s="1"/>
  <c r="BB622" l="1"/>
  <c r="BA622"/>
  <c r="AZ622"/>
  <c r="AQ622"/>
  <c r="AU622"/>
  <c r="AV622"/>
  <c r="AM622"/>
  <c r="AP622"/>
  <c r="AY622"/>
  <c r="AT622"/>
  <c r="AW622"/>
  <c r="CE622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N623"/>
  <c r="AX623"/>
  <c r="AL623"/>
  <c r="BA623"/>
  <c r="AM623"/>
  <c r="AR623"/>
  <c r="AK623"/>
  <c r="AY623"/>
  <c r="AS623"/>
  <c r="AJ623"/>
  <c r="AW623"/>
  <c r="AP623"/>
  <c r="AU623"/>
  <c r="AO623"/>
  <c r="BC623"/>
  <c r="AZ623"/>
  <c r="AT623"/>
  <c r="AQ623"/>
  <c r="A651" i="1"/>
  <c r="AH624" i="4" s="1"/>
  <c r="BF624" s="1"/>
  <c r="AZ624" l="1"/>
  <c r="AT624"/>
  <c r="AU624"/>
  <c r="AS624"/>
  <c r="AM624"/>
  <c r="AN624"/>
  <c r="AP624"/>
  <c r="AY624"/>
  <c r="BA624"/>
  <c r="AV624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AW624"/>
  <c r="AK624"/>
  <c r="AL624"/>
  <c r="BB624"/>
  <c r="AQ624"/>
  <c r="AO624"/>
  <c r="AJ624"/>
  <c r="AR624"/>
  <c r="AR625" s="1"/>
  <c r="AX624"/>
  <c r="A652" i="1"/>
  <c r="AH625" i="4" s="1"/>
  <c r="BF625" s="1"/>
  <c r="AM625" l="1"/>
  <c r="AQ625"/>
  <c r="AS625"/>
  <c r="AZ625"/>
  <c r="BB625"/>
  <c r="BC625"/>
  <c r="BA625"/>
  <c r="AX625"/>
  <c r="AW625"/>
  <c r="AV625"/>
  <c r="CE625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N628"/>
  <c r="AO628"/>
  <c r="AZ628"/>
  <c r="BB628"/>
  <c r="AX628"/>
  <c r="AM628"/>
  <c r="AT628"/>
  <c r="AY628"/>
  <c r="AS628"/>
  <c r="AV628"/>
  <c r="BA628"/>
  <c r="AK628"/>
  <c r="BC628"/>
  <c r="AP628"/>
  <c r="AR628"/>
  <c r="AU628"/>
  <c r="AL628"/>
  <c r="AJ628"/>
  <c r="A656" i="1"/>
  <c r="AH629" i="4" s="1"/>
  <c r="BF629" s="1"/>
  <c r="AL629" l="1"/>
  <c r="BC629"/>
  <c r="AS629"/>
  <c r="AX629"/>
  <c r="AN629"/>
  <c r="AU629"/>
  <c r="AK629"/>
  <c r="AY629"/>
  <c r="BB629"/>
  <c r="AW629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BA629"/>
  <c r="BA630" s="1"/>
  <c r="AT629"/>
  <c r="AZ629"/>
  <c r="AQ629"/>
  <c r="AJ629"/>
  <c r="AJ630" s="1"/>
  <c r="AP629"/>
  <c r="AV629"/>
  <c r="AM629"/>
  <c r="AO629"/>
  <c r="AO630" s="1"/>
  <c r="A657" i="1"/>
  <c r="AH630" i="4" s="1"/>
  <c r="BF630" s="1"/>
  <c r="AM630" l="1"/>
  <c r="AQ630"/>
  <c r="AR630"/>
  <c r="BB630"/>
  <c r="AL630"/>
  <c r="AW630"/>
  <c r="AU630"/>
  <c r="AN630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S630"/>
  <c r="AX630"/>
  <c r="AP630"/>
  <c r="AT630"/>
  <c r="AK630"/>
  <c r="BC630"/>
  <c r="A658" i="1"/>
  <c r="AH631" i="4" s="1"/>
  <c r="BF631" s="1"/>
  <c r="AT631" l="1"/>
  <c r="AK631"/>
  <c r="AS631"/>
  <c r="AU631"/>
  <c r="AQ631"/>
  <c r="AR631"/>
  <c r="AO631"/>
  <c r="AY631"/>
  <c r="AW631"/>
  <c r="CD63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N632"/>
  <c r="BB632"/>
  <c r="BA632"/>
  <c r="AP632"/>
  <c r="AQ632"/>
  <c r="AU632"/>
  <c r="AV632"/>
  <c r="AY632"/>
  <c r="AR632"/>
  <c r="AX632"/>
  <c r="AT632"/>
  <c r="AS632"/>
  <c r="AL632"/>
  <c r="BC632"/>
  <c r="AZ632"/>
  <c r="AW632"/>
  <c r="AO632"/>
  <c r="AK632"/>
  <c r="A660" i="1"/>
  <c r="AH633" i="4" s="1"/>
  <c r="BF633" s="1"/>
  <c r="AS633" l="1"/>
  <c r="AO633"/>
  <c r="AL633"/>
  <c r="AR633"/>
  <c r="AQ633"/>
  <c r="AN633"/>
  <c r="AW633"/>
  <c r="AY633"/>
  <c r="AP633"/>
  <c r="AJ633"/>
  <c r="CD633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L635"/>
  <c r="AX635"/>
  <c r="AM635"/>
  <c r="AQ635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S635"/>
  <c r="AS636" s="1"/>
  <c r="AN635"/>
  <c r="AU635"/>
  <c r="BA635"/>
  <c r="AO635"/>
  <c r="AO636" s="1"/>
  <c r="AK635"/>
  <c r="BC635"/>
  <c r="AP635"/>
  <c r="AV635"/>
  <c r="AV636" s="1"/>
  <c r="A663" i="1"/>
  <c r="AH636" i="4" s="1"/>
  <c r="BF636" s="1"/>
  <c r="AP636" l="1"/>
  <c r="BA636"/>
  <c r="AT636"/>
  <c r="AR636"/>
  <c r="AW636"/>
  <c r="AQ636"/>
  <c r="AJ636"/>
  <c r="AM636"/>
  <c r="CD636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L638"/>
  <c r="AT638"/>
  <c r="AW638"/>
  <c r="AP638"/>
  <c r="AQ638"/>
  <c r="BC638"/>
  <c r="AZ638"/>
  <c r="AU638"/>
  <c r="BA638"/>
  <c r="AV638"/>
  <c r="BB638"/>
  <c r="AX638"/>
  <c r="AR638"/>
  <c r="AJ638"/>
  <c r="AO638"/>
  <c r="AS638"/>
  <c r="AN638"/>
  <c r="AK638"/>
  <c r="A666" i="1"/>
  <c r="AH639" i="4" s="1"/>
  <c r="BF639" s="1"/>
  <c r="AS639" l="1"/>
  <c r="AU639"/>
  <c r="AN639"/>
  <c r="AR639"/>
  <c r="BA639"/>
  <c r="AQ639"/>
  <c r="AL639"/>
  <c r="AX639"/>
  <c r="AP639"/>
  <c r="AY639"/>
  <c r="CE639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J640"/>
  <c r="BC640"/>
  <c r="AM640"/>
  <c r="AO640"/>
  <c r="AP640"/>
  <c r="AL640"/>
  <c r="AV640"/>
  <c r="AQ640"/>
  <c r="BA640"/>
  <c r="AZ640"/>
  <c r="AX640"/>
  <c r="AR640"/>
  <c r="AT640"/>
  <c r="AT641" s="1"/>
  <c r="AK640"/>
  <c r="BB640"/>
  <c r="AY640"/>
  <c r="AS640"/>
  <c r="AS641" s="1"/>
  <c r="AN640"/>
  <c r="A668" i="1"/>
  <c r="AH641" i="4" s="1"/>
  <c r="BF641" s="1"/>
  <c r="AY641" l="1"/>
  <c r="AR641"/>
  <c r="AQ641"/>
  <c r="BA641"/>
  <c r="AP641"/>
  <c r="AJ641"/>
  <c r="AO641"/>
  <c r="AU641"/>
  <c r="CE64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O642"/>
  <c r="AP642"/>
  <c r="AJ642"/>
  <c r="AM642"/>
  <c r="BC642"/>
  <c r="AN642"/>
  <c r="AX642"/>
  <c r="AU642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BB642"/>
  <c r="AZ642"/>
  <c r="AQ642"/>
  <c r="BA642"/>
  <c r="AS642"/>
  <c r="AK642"/>
  <c r="AV642"/>
  <c r="AR642"/>
  <c r="AT642"/>
  <c r="A670" i="1"/>
  <c r="AH643" i="4" s="1"/>
  <c r="BF643" s="1"/>
  <c r="AQ643" l="1"/>
  <c r="AR643"/>
  <c r="BA643"/>
  <c r="AW643"/>
  <c r="AU643"/>
  <c r="AM643"/>
  <c r="AL643"/>
  <c r="AV643"/>
  <c r="AX643"/>
  <c r="AJ643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AV644" l="1"/>
  <c r="AJ644"/>
  <c r="AR644"/>
  <c r="AM644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AT644"/>
  <c r="AK644"/>
  <c r="AX644"/>
  <c r="AU644"/>
  <c r="AL644"/>
  <c r="AY644"/>
  <c r="AP644"/>
  <c r="AQ644"/>
  <c r="AW644"/>
  <c r="A672" i="1"/>
  <c r="AH645" i="4" s="1"/>
  <c r="BF645" s="1"/>
  <c r="AQ645" l="1"/>
  <c r="AJ645"/>
  <c r="BA645"/>
  <c r="AV645"/>
  <c r="AP645"/>
  <c r="AX645"/>
  <c r="AR645"/>
  <c r="AU645"/>
  <c r="BC645"/>
  <c r="AZ645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K645"/>
  <c r="AS645"/>
  <c r="AN645"/>
  <c r="AW645"/>
  <c r="AW646" s="1"/>
  <c r="AL645"/>
  <c r="AT645"/>
  <c r="AM645"/>
  <c r="AO645"/>
  <c r="AO646" s="1"/>
  <c r="BB645"/>
  <c r="A673" i="1"/>
  <c r="AH646" i="4" s="1"/>
  <c r="BF646" s="1"/>
  <c r="AJ646" l="1"/>
  <c r="AM646"/>
  <c r="AN646"/>
  <c r="AR646"/>
  <c r="AX646"/>
  <c r="AY646"/>
  <c r="AZ646"/>
  <c r="AQ646"/>
  <c r="CD646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S647"/>
  <c r="AV647"/>
  <c r="BC647"/>
  <c r="AN647"/>
  <c r="AZ647"/>
  <c r="AK647"/>
  <c r="AP647"/>
  <c r="AM647"/>
  <c r="AL647"/>
  <c r="AJ647"/>
  <c r="AQ647"/>
  <c r="AW647"/>
  <c r="BA647"/>
  <c r="BB647"/>
  <c r="AT647"/>
  <c r="AX647"/>
  <c r="AR647"/>
  <c r="AO647"/>
  <c r="A675" i="1"/>
  <c r="AH648" i="4" s="1"/>
  <c r="BF648" s="1"/>
  <c r="AW648" l="1"/>
  <c r="AM648"/>
  <c r="AU648"/>
  <c r="AR648"/>
  <c r="BA648"/>
  <c r="AL648"/>
  <c r="AZ648"/>
  <c r="AS648"/>
  <c r="AX648"/>
  <c r="AN648"/>
  <c r="CD648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U650"/>
  <c r="AL650"/>
  <c r="AT650"/>
  <c r="BA650"/>
  <c r="AQ650"/>
  <c r="AW650"/>
  <c r="AZ650"/>
  <c r="AO650"/>
  <c r="BB650"/>
  <c r="AS650"/>
  <c r="AK650"/>
  <c r="BC650"/>
  <c r="AX650"/>
  <c r="AV650"/>
  <c r="AM650"/>
  <c r="AN650"/>
  <c r="AP650"/>
  <c r="AJ650"/>
  <c r="A678" i="1"/>
  <c r="AH651" i="4" s="1"/>
  <c r="BF651" s="1"/>
  <c r="AP651" l="1"/>
  <c r="AX651"/>
  <c r="BB651"/>
  <c r="AQ651"/>
  <c r="AU651"/>
  <c r="AN651"/>
  <c r="BC651"/>
  <c r="AO651"/>
  <c r="BA651"/>
  <c r="AR651"/>
  <c r="CE65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P653"/>
  <c r="AJ653"/>
  <c r="BC653"/>
  <c r="AZ653"/>
  <c r="AO653"/>
  <c r="AY653"/>
  <c r="AR653"/>
  <c r="AT653"/>
  <c r="AV653"/>
  <c r="AU653"/>
  <c r="AX653"/>
  <c r="BA653"/>
  <c r="AQ653"/>
  <c r="BB653"/>
  <c r="AM653"/>
  <c r="AN653"/>
  <c r="AL653"/>
  <c r="AW653"/>
  <c r="A681" i="1"/>
  <c r="AH654" i="4" s="1"/>
  <c r="BF654" s="1"/>
  <c r="AL654" l="1"/>
  <c r="AN654"/>
  <c r="BA654"/>
  <c r="AT654"/>
  <c r="AQ654"/>
  <c r="AV654"/>
  <c r="AO654"/>
  <c r="AP654"/>
  <c r="AZ654"/>
  <c r="AK654"/>
  <c r="CD654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AJ655"/>
  <c r="AW655"/>
  <c r="AX655"/>
  <c r="AK655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M655"/>
  <c r="AZ655"/>
  <c r="AU655"/>
  <c r="AT655"/>
  <c r="AV655"/>
  <c r="AL655"/>
  <c r="BB655"/>
  <c r="AR655"/>
  <c r="BA655"/>
  <c r="AQ655"/>
  <c r="A683" i="1"/>
  <c r="AH656" i="4" s="1"/>
  <c r="BF656" s="1"/>
  <c r="AT656" l="1"/>
  <c r="AR656"/>
  <c r="AS656"/>
  <c r="AK656"/>
  <c r="BC656"/>
  <c r="AX656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K658"/>
  <c r="AT658"/>
  <c r="AV658"/>
  <c r="AU658"/>
  <c r="AY658"/>
  <c r="BA658"/>
  <c r="AQ658"/>
  <c r="AL658"/>
  <c r="AP658"/>
  <c r="AJ658"/>
  <c r="AR658"/>
  <c r="AW658"/>
  <c r="BB658"/>
  <c r="AZ658"/>
  <c r="AO658"/>
  <c r="BC658"/>
  <c r="AS658"/>
  <c r="AM658"/>
  <c r="A686" i="1"/>
  <c r="AH659" i="4" s="1"/>
  <c r="BF659" s="1"/>
  <c r="AS659" l="1"/>
  <c r="BB659"/>
  <c r="AP659"/>
  <c r="AY659"/>
  <c r="AK659"/>
  <c r="BC659"/>
  <c r="AW659"/>
  <c r="AL659"/>
  <c r="AU659"/>
  <c r="AX659"/>
  <c r="CD659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BB660"/>
  <c r="AQ660"/>
  <c r="BA660"/>
  <c r="AN660"/>
  <c r="AO660"/>
  <c r="AU660"/>
  <c r="AK660"/>
  <c r="AJ660"/>
  <c r="AL660"/>
  <c r="AZ660"/>
  <c r="AW660"/>
  <c r="AP660"/>
  <c r="AT660"/>
  <c r="AM660"/>
  <c r="AR660"/>
  <c r="AX660"/>
  <c r="BC660"/>
  <c r="AS660"/>
  <c r="A688" i="1"/>
  <c r="AH661" i="4" s="1"/>
  <c r="BF661" s="1"/>
  <c r="BC661" l="1"/>
  <c r="AT661"/>
  <c r="AL661"/>
  <c r="AO661"/>
  <c r="BB661"/>
  <c r="AX661"/>
  <c r="AP661"/>
  <c r="AJ661"/>
  <c r="AN661"/>
  <c r="AY661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W661"/>
  <c r="AK661"/>
  <c r="BA661"/>
  <c r="AV661"/>
  <c r="AS661"/>
  <c r="AM661"/>
  <c r="AZ661"/>
  <c r="AU661"/>
  <c r="AQ661"/>
  <c r="A689" i="1"/>
  <c r="AH662" i="4" s="1"/>
  <c r="BF662" s="1"/>
  <c r="AU662" l="1"/>
  <c r="AV662"/>
  <c r="AR662"/>
  <c r="AN662"/>
  <c r="BC662"/>
  <c r="AJ662"/>
  <c r="AZ662"/>
  <c r="BA662"/>
  <c r="BB662"/>
  <c r="AO662"/>
  <c r="CD662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P663"/>
  <c r="AX663"/>
  <c r="AQ663"/>
  <c r="AM663"/>
  <c r="AJ663"/>
  <c r="BB663"/>
  <c r="AY663"/>
  <c r="AL663"/>
  <c r="AN663"/>
  <c r="AW663"/>
  <c r="AZ663"/>
  <c r="AV663"/>
  <c r="AT663"/>
  <c r="AS663"/>
  <c r="AK663"/>
  <c r="AO663"/>
  <c r="BC663"/>
  <c r="AU663"/>
  <c r="A691" i="1"/>
  <c r="AH664" i="4" s="1"/>
  <c r="BF664" s="1"/>
  <c r="AO664" l="1"/>
  <c r="BC664"/>
  <c r="AT664"/>
  <c r="AN664"/>
  <c r="AJ664"/>
  <c r="AP664"/>
  <c r="AV664"/>
  <c r="AL664"/>
  <c r="AM664"/>
  <c r="AR664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Z664"/>
  <c r="AZ665" s="1"/>
  <c r="AY664"/>
  <c r="AQ664"/>
  <c r="BA664"/>
  <c r="AU664"/>
  <c r="AU665" s="1"/>
  <c r="AS664"/>
  <c r="AW664"/>
  <c r="BB664"/>
  <c r="AX664"/>
  <c r="AX665" s="1"/>
  <c r="A692" i="1"/>
  <c r="AH665" i="4" s="1"/>
  <c r="BF665" s="1"/>
  <c r="BB665" l="1"/>
  <c r="BA665"/>
  <c r="AK665"/>
  <c r="AM665"/>
  <c r="AR665"/>
  <c r="BC665"/>
  <c r="AP665"/>
  <c r="AO665"/>
  <c r="CE665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Q666"/>
  <c r="AZ666"/>
  <c r="AJ666"/>
  <c r="AW666"/>
  <c r="AY666"/>
  <c r="AL666"/>
  <c r="BA666"/>
  <c r="AR666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BB666"/>
  <c r="AT666"/>
  <c r="AM666"/>
  <c r="BC666"/>
  <c r="AU666"/>
  <c r="AV666"/>
  <c r="AN666"/>
  <c r="AK666"/>
  <c r="AO666"/>
  <c r="AX666"/>
  <c r="A694" i="1"/>
  <c r="AH667" i="4" s="1"/>
  <c r="BF667" s="1"/>
  <c r="AK667" l="1"/>
  <c r="AP667"/>
  <c r="AO667"/>
  <c r="AU667"/>
  <c r="BB667"/>
  <c r="AR667"/>
  <c r="AW667"/>
  <c r="AS667"/>
  <c r="BC667"/>
  <c r="BA667"/>
  <c r="AJ667"/>
  <c r="CE667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Q668"/>
  <c r="AX668"/>
  <c r="AN668"/>
  <c r="BA668"/>
  <c r="AW668"/>
  <c r="AY668"/>
  <c r="AP668"/>
  <c r="AR668"/>
  <c r="AS668"/>
  <c r="AL668"/>
  <c r="BC668"/>
  <c r="BB668"/>
  <c r="AO668"/>
  <c r="AV668"/>
  <c r="AM668"/>
  <c r="AJ668"/>
  <c r="AK668"/>
  <c r="AU668"/>
  <c r="A696" i="1"/>
  <c r="AH669" i="4" s="1"/>
  <c r="BF669" s="1"/>
  <c r="BB669" l="1"/>
  <c r="BA669"/>
  <c r="AK669"/>
  <c r="AO669"/>
  <c r="AS669"/>
  <c r="AW669"/>
  <c r="AQ669"/>
  <c r="AJ669"/>
  <c r="AR669"/>
  <c r="AT669"/>
  <c r="CE669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L670"/>
  <c r="AX670"/>
  <c r="AU670"/>
  <c r="BC670"/>
  <c r="AT670"/>
  <c r="AJ670"/>
  <c r="AY670"/>
  <c r="BA670"/>
  <c r="AW670"/>
  <c r="AQ670"/>
  <c r="AN670"/>
  <c r="AR670"/>
  <c r="AS670"/>
  <c r="AO670"/>
  <c r="AV670"/>
  <c r="AP670"/>
  <c r="BB670"/>
  <c r="AK670"/>
  <c r="A698" i="1"/>
  <c r="AH671" i="4" s="1"/>
  <c r="BF671" s="1"/>
  <c r="AR671" l="1"/>
  <c r="BB671"/>
  <c r="AS671"/>
  <c r="AW671"/>
  <c r="AT671"/>
  <c r="AL671"/>
  <c r="AP671"/>
  <c r="BA671"/>
  <c r="BC671"/>
  <c r="AM671"/>
  <c r="CE67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AW672"/>
  <c r="AY672"/>
  <c r="AJ672"/>
  <c r="AZ672"/>
  <c r="AV672"/>
  <c r="BC672"/>
  <c r="AL672"/>
  <c r="AQ672"/>
  <c r="AT672"/>
  <c r="AO672"/>
  <c r="AR672"/>
  <c r="AS672"/>
  <c r="AX672"/>
  <c r="AK672"/>
  <c r="AN672"/>
  <c r="AM672"/>
  <c r="AP672"/>
  <c r="BB672"/>
  <c r="A700" i="1"/>
  <c r="AH673" i="4" s="1"/>
  <c r="BF673" s="1"/>
  <c r="AP673" l="1"/>
  <c r="AX673"/>
  <c r="AT673"/>
  <c r="AV673"/>
  <c r="AW673"/>
  <c r="AM673"/>
  <c r="AS673"/>
  <c r="AQ673"/>
  <c r="AZ673"/>
  <c r="BA673"/>
  <c r="BT673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Q677"/>
  <c r="BB677"/>
  <c r="BC677"/>
  <c r="AJ677"/>
  <c r="AZ677"/>
  <c r="AP677"/>
  <c r="AX677"/>
  <c r="AK677"/>
  <c r="AL677"/>
  <c r="AW677"/>
  <c r="AR677"/>
  <c r="AS677"/>
  <c r="AV677"/>
  <c r="BA677"/>
  <c r="AU677"/>
  <c r="AM677"/>
  <c r="AN677"/>
  <c r="AY677"/>
  <c r="A705" i="1"/>
  <c r="AH678" i="4" s="1"/>
  <c r="BF678" s="1"/>
  <c r="AM678" l="1"/>
  <c r="AN678"/>
  <c r="AV678"/>
  <c r="AL678"/>
  <c r="AZ678"/>
  <c r="AQ678"/>
  <c r="AS678"/>
  <c r="AK678"/>
  <c r="AJ678"/>
  <c r="AO678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R678"/>
  <c r="AR679" s="1"/>
  <c r="AX678"/>
  <c r="BC678"/>
  <c r="AT678"/>
  <c r="AY678"/>
  <c r="AY679" s="1"/>
  <c r="BA678"/>
  <c r="AW678"/>
  <c r="AP678"/>
  <c r="BB678"/>
  <c r="BB679" s="1"/>
  <c r="A706" i="1"/>
  <c r="AH679" i="4" s="1"/>
  <c r="BF679" s="1"/>
  <c r="AP679" l="1"/>
  <c r="AT679"/>
  <c r="AU679"/>
  <c r="AM679"/>
  <c r="AJ679"/>
  <c r="AO679"/>
  <c r="AN679"/>
  <c r="AQ679"/>
  <c r="CD679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V680"/>
  <c r="AX680"/>
  <c r="AK680"/>
  <c r="AT680"/>
  <c r="AO680"/>
  <c r="BA680"/>
  <c r="AP680"/>
  <c r="AR680"/>
  <c r="AZ680"/>
  <c r="AW680"/>
  <c r="AJ680"/>
  <c r="AN680"/>
  <c r="AY680"/>
  <c r="AS680"/>
  <c r="AL680"/>
  <c r="AU680"/>
  <c r="AM680"/>
  <c r="BB680"/>
  <c r="A708" i="1"/>
  <c r="AH681" i="4" s="1"/>
  <c r="BF681" s="1"/>
  <c r="AU681" l="1"/>
  <c r="AR681"/>
  <c r="AM681"/>
  <c r="AY681"/>
  <c r="AZ681"/>
  <c r="AO681"/>
  <c r="AV681"/>
  <c r="AN681"/>
  <c r="AT681"/>
  <c r="AQ681"/>
  <c r="CD68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Z684"/>
  <c r="AM684"/>
  <c r="AU684"/>
  <c r="AV684"/>
  <c r="AW684"/>
  <c r="AQ684"/>
  <c r="AT684"/>
  <c r="AL684"/>
  <c r="BC684"/>
  <c r="BA684"/>
  <c r="AR684"/>
  <c r="AJ684"/>
  <c r="AX684"/>
  <c r="AN684"/>
  <c r="AO684"/>
  <c r="AK684"/>
  <c r="AP684"/>
  <c r="AS684"/>
  <c r="A712" i="1"/>
  <c r="AH685" i="4" s="1"/>
  <c r="BF685" s="1"/>
  <c r="AJ685" l="1"/>
  <c r="AP685"/>
  <c r="AX685"/>
  <c r="BC685"/>
  <c r="AW685"/>
  <c r="AZ685"/>
  <c r="AK685"/>
  <c r="AL685"/>
  <c r="AV685"/>
  <c r="AY685"/>
  <c r="CE685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BB688"/>
  <c r="BA688"/>
  <c r="AT688"/>
  <c r="BC688"/>
  <c r="AV688"/>
  <c r="AZ688"/>
  <c r="AY688"/>
  <c r="AM688"/>
  <c r="AS688"/>
  <c r="AK688"/>
  <c r="AR688"/>
  <c r="AW688"/>
  <c r="AQ688"/>
  <c r="AO688"/>
  <c r="AN688"/>
  <c r="AP688"/>
  <c r="AX688"/>
  <c r="AJ688"/>
  <c r="A716" i="1"/>
  <c r="AH689" i="4" s="1"/>
  <c r="BF689" s="1"/>
  <c r="AX689" l="1"/>
  <c r="AQ689"/>
  <c r="AS689"/>
  <c r="AV689"/>
  <c r="BB689"/>
  <c r="AP689"/>
  <c r="AW689"/>
  <c r="AM689"/>
  <c r="BC689"/>
  <c r="AL689"/>
  <c r="BX689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N690"/>
  <c r="BC690"/>
  <c r="AV690"/>
  <c r="BB690"/>
  <c r="AK690"/>
  <c r="AT690"/>
  <c r="AM690"/>
  <c r="AS690"/>
  <c r="AX690"/>
  <c r="AO690"/>
  <c r="AY690"/>
  <c r="AW690"/>
  <c r="AQ690"/>
  <c r="BA690"/>
  <c r="AJ690"/>
  <c r="AR690"/>
  <c r="AL690"/>
  <c r="AP690"/>
  <c r="A718" i="1"/>
  <c r="AH691" i="4" s="1"/>
  <c r="BF691" s="1"/>
  <c r="AR691" l="1"/>
  <c r="AS691"/>
  <c r="AU691"/>
  <c r="AW691"/>
  <c r="BB691"/>
  <c r="CE69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BB692"/>
  <c r="AZ692"/>
  <c r="AW692"/>
  <c r="AX692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U692"/>
  <c r="AV692"/>
  <c r="AK692"/>
  <c r="AO692"/>
  <c r="AY692"/>
  <c r="AS692"/>
  <c r="A720" i="1"/>
  <c r="AH693" i="4" s="1"/>
  <c r="BF693" s="1"/>
  <c r="AO693" l="1"/>
  <c r="AL693"/>
  <c r="AT693"/>
  <c r="AX693"/>
  <c r="CD693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V693"/>
  <c r="AY693"/>
  <c r="AU693"/>
  <c r="AM693"/>
  <c r="BB693"/>
  <c r="AQ693"/>
  <c r="A721" i="1"/>
  <c r="AH694" i="4" s="1"/>
  <c r="BF694" s="1"/>
  <c r="AM694" l="1"/>
  <c r="AN694"/>
  <c r="AU694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AX695"/>
  <c r="AY695"/>
  <c r="AN695"/>
  <c r="AJ695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K695"/>
  <c r="AP695"/>
  <c r="A723" i="1"/>
  <c r="AH696" i="4" s="1"/>
  <c r="BF696" s="1"/>
  <c r="AV696" l="1"/>
  <c r="AJ696"/>
  <c r="BB696"/>
  <c r="CE696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M698"/>
  <c r="AK698"/>
  <c r="AQ698"/>
  <c r="BB698"/>
  <c r="AR698"/>
  <c r="BC698"/>
  <c r="BA698"/>
  <c r="AO698"/>
  <c r="AS698"/>
  <c r="AX698"/>
  <c r="AU698"/>
  <c r="AV698"/>
  <c r="AY698"/>
  <c r="AT698"/>
  <c r="AJ698"/>
  <c r="AW698"/>
  <c r="AZ698"/>
  <c r="AN698"/>
  <c r="A726" i="1"/>
  <c r="AH699" i="4" s="1"/>
  <c r="BF699" s="1"/>
  <c r="AV699" l="1"/>
  <c r="AW699"/>
  <c r="AO699"/>
  <c r="BB699"/>
  <c r="AP699"/>
  <c r="AJ699"/>
  <c r="BA699"/>
  <c r="AL699"/>
  <c r="AN699"/>
  <c r="AX699"/>
  <c r="AK699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BC699"/>
  <c r="AZ699"/>
  <c r="AY699"/>
  <c r="AS699"/>
  <c r="AR699"/>
  <c r="AM699"/>
  <c r="A727" i="1"/>
  <c r="AH700" i="4" s="1"/>
  <c r="BF700" s="1"/>
  <c r="AS700" l="1"/>
  <c r="AK700"/>
  <c r="BA700"/>
  <c r="AT700"/>
  <c r="CE700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O700"/>
  <c r="AN700"/>
  <c r="AP700"/>
  <c r="AY700"/>
  <c r="BB700"/>
  <c r="AJ700"/>
  <c r="AZ700"/>
  <c r="AR700"/>
  <c r="BC700"/>
  <c r="AW700"/>
  <c r="AL700"/>
  <c r="AV700"/>
  <c r="A728" i="1"/>
  <c r="AH701" i="4" s="1"/>
  <c r="BF701" s="1"/>
  <c r="AW701" l="1"/>
  <c r="AJ701"/>
  <c r="AS701"/>
  <c r="AU701"/>
  <c r="CD70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AM701"/>
  <c r="AV701"/>
  <c r="AY701"/>
  <c r="AX701"/>
  <c r="AL701"/>
  <c r="AZ701"/>
  <c r="BA701"/>
  <c r="AO701"/>
  <c r="AQ701"/>
  <c r="AT701"/>
  <c r="A729" i="1"/>
  <c r="AH702" i="4" s="1"/>
  <c r="BF702" s="1"/>
  <c r="AO702" l="1"/>
  <c r="AX702"/>
  <c r="BB702"/>
  <c r="BT702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W704"/>
  <c r="AQ704"/>
  <c r="AN704"/>
  <c r="AU704"/>
  <c r="BB704"/>
  <c r="AZ704"/>
  <c r="AV704"/>
  <c r="BA704"/>
  <c r="AK704"/>
  <c r="AX704"/>
  <c r="AO704"/>
  <c r="AR704"/>
  <c r="AS704"/>
  <c r="BC704"/>
  <c r="AP704"/>
  <c r="AL704"/>
  <c r="AJ704"/>
  <c r="AM704"/>
  <c r="A732" i="1"/>
  <c r="AH705" i="4" s="1"/>
  <c r="BF705" s="1"/>
  <c r="AL705" l="1"/>
  <c r="BA705"/>
  <c r="AR705"/>
  <c r="AU705"/>
  <c r="AY705"/>
  <c r="AP705"/>
  <c r="AV705"/>
  <c r="BC705"/>
  <c r="AX705"/>
  <c r="AQ705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Z705"/>
  <c r="AJ705"/>
  <c r="AS705"/>
  <c r="AK705"/>
  <c r="BB705"/>
  <c r="AW705"/>
  <c r="A733" i="1"/>
  <c r="AH706" i="4" s="1"/>
  <c r="BF706" s="1"/>
  <c r="AK706" l="1"/>
  <c r="AM706"/>
  <c r="AL706"/>
  <c r="AV706"/>
  <c r="AS706"/>
  <c r="AP706"/>
  <c r="AJ706"/>
  <c r="AY706"/>
  <c r="AX706"/>
  <c r="AU706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BB706"/>
  <c r="AZ706"/>
  <c r="AO706"/>
  <c r="BA706"/>
  <c r="BC706"/>
  <c r="AR706"/>
  <c r="A734" i="1"/>
  <c r="AH707" i="4" s="1"/>
  <c r="BF707" s="1"/>
  <c r="AU707" l="1"/>
  <c r="AP707"/>
  <c r="BA707"/>
  <c r="AN707"/>
  <c r="CD707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P711"/>
  <c r="BB711"/>
  <c r="AO711"/>
  <c r="AW711"/>
  <c r="AR711"/>
  <c r="AV711"/>
  <c r="AN711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Z711"/>
  <c r="AY711"/>
  <c r="AS711"/>
  <c r="BA711"/>
  <c r="AQ711"/>
  <c r="AJ711"/>
  <c r="A739" i="1"/>
  <c r="AH712" i="4" s="1"/>
  <c r="BF712" s="1"/>
  <c r="BA712" l="1"/>
  <c r="AT712"/>
  <c r="AW712"/>
  <c r="AM712"/>
  <c r="AU712"/>
  <c r="CD712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N713"/>
  <c r="AR713"/>
  <c r="AJ713"/>
  <c r="AM713"/>
  <c r="BB713"/>
  <c r="AL713"/>
  <c r="AU713"/>
  <c r="AX713"/>
  <c r="AZ713"/>
  <c r="BA713"/>
  <c r="AY713"/>
  <c r="AW713"/>
  <c r="AP713"/>
  <c r="AQ713"/>
  <c r="AS713"/>
  <c r="AK713"/>
  <c r="AO713"/>
  <c r="AT713"/>
  <c r="A741" i="1"/>
  <c r="AH714" i="4" s="1"/>
  <c r="BF714" s="1"/>
  <c r="AW714" l="1"/>
  <c r="AX714"/>
  <c r="AV714"/>
  <c r="AK714"/>
  <c r="AM714"/>
  <c r="AS714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O715"/>
  <c r="AZ715"/>
  <c r="AJ715"/>
  <c r="AV715"/>
  <c r="BA715"/>
  <c r="AS715"/>
  <c r="AP715"/>
  <c r="AY715"/>
  <c r="AT715"/>
  <c r="AN715"/>
  <c r="AR715"/>
  <c r="BC715"/>
  <c r="AW715"/>
  <c r="BB715"/>
  <c r="AQ715"/>
  <c r="AL715"/>
  <c r="AU715"/>
  <c r="AK715"/>
  <c r="A743" i="1"/>
  <c r="AH716" i="4" s="1"/>
  <c r="BF716" s="1"/>
  <c r="AL716" l="1"/>
  <c r="AY716"/>
  <c r="BC716"/>
  <c r="AV716"/>
  <c r="AM716"/>
  <c r="AR716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P717"/>
  <c r="AV717"/>
  <c r="BB717"/>
  <c r="AY717"/>
  <c r="BA717"/>
  <c r="AN717"/>
  <c r="AQ717"/>
  <c r="BC717"/>
  <c r="AJ717"/>
  <c r="AL717"/>
  <c r="A745" i="1"/>
  <c r="AH718" i="4" s="1"/>
  <c r="BF718" s="1"/>
  <c r="BC718" l="1"/>
  <c r="AY718"/>
  <c r="AU718"/>
  <c r="AT718"/>
  <c r="AQ718"/>
  <c r="AM718"/>
  <c r="AO718"/>
  <c r="AN718"/>
  <c r="AV718"/>
  <c r="AX718"/>
  <c r="AZ718"/>
  <c r="AS718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L718"/>
  <c r="AJ718"/>
  <c r="BA718"/>
  <c r="AP718"/>
  <c r="AK718"/>
  <c r="AW718"/>
  <c r="A746" i="1"/>
  <c r="AH719" i="4" s="1"/>
  <c r="BF719" s="1"/>
  <c r="AP719" l="1"/>
  <c r="AR719"/>
  <c r="AU719"/>
  <c r="AX719"/>
  <c r="AM719"/>
  <c r="CD719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T719"/>
  <c r="BA719"/>
  <c r="BB719"/>
  <c r="BC719"/>
  <c r="AQ719"/>
  <c r="AJ719"/>
  <c r="AK719"/>
  <c r="AL719"/>
  <c r="AZ719"/>
  <c r="AO719"/>
  <c r="AY719"/>
  <c r="A747" i="1"/>
  <c r="AH720" i="4" s="1"/>
  <c r="BF720" s="1"/>
  <c r="AN720" l="1"/>
  <c r="AZ720"/>
  <c r="AQ720"/>
  <c r="AM720"/>
  <c r="BC720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N723"/>
  <c r="AM723"/>
  <c r="AP723"/>
  <c r="BB723"/>
  <c r="AQ723"/>
  <c r="AO723"/>
  <c r="AX723"/>
  <c r="AU723"/>
  <c r="AL723"/>
  <c r="AY723"/>
  <c r="AJ723"/>
  <c r="BA723"/>
  <c r="AZ723"/>
  <c r="AT723"/>
  <c r="AW723"/>
  <c r="AR723"/>
  <c r="AK723"/>
  <c r="AV723"/>
  <c r="A751" i="1"/>
  <c r="AH724" i="4" s="1"/>
  <c r="BF724" s="1"/>
  <c r="AR724" l="1"/>
  <c r="AU724"/>
  <c r="BA724"/>
  <c r="BB724"/>
  <c r="AS724"/>
  <c r="AW724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AR726"/>
  <c r="AO726"/>
  <c r="AY726"/>
  <c r="AU726"/>
  <c r="AM726"/>
  <c r="AT726"/>
  <c r="AK726"/>
  <c r="BB726"/>
  <c r="AN726"/>
  <c r="AP726"/>
  <c r="AJ726"/>
  <c r="AV726"/>
  <c r="AX726"/>
  <c r="AQ726"/>
  <c r="AS726"/>
  <c r="AW726"/>
  <c r="AL726"/>
  <c r="AZ726"/>
  <c r="A754" i="1"/>
  <c r="AH727" i="4" s="1"/>
  <c r="BF727" s="1"/>
  <c r="AW727" l="1"/>
  <c r="AV727"/>
  <c r="BB727"/>
  <c r="AU727"/>
  <c r="BA727"/>
  <c r="CE727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L728"/>
  <c r="BA728"/>
  <c r="AJ728"/>
  <c r="AN728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V728"/>
  <c r="AM728"/>
  <c r="AQ728"/>
  <c r="BB728"/>
  <c r="AZ728"/>
  <c r="AW728"/>
  <c r="A756" i="1"/>
  <c r="AH729" i="4" s="1"/>
  <c r="BF729" s="1"/>
  <c r="BB729" l="1"/>
  <c r="AP729"/>
  <c r="AN729"/>
  <c r="AU729"/>
  <c r="CE729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T729"/>
  <c r="AO729"/>
  <c r="BA729"/>
  <c r="AS729"/>
  <c r="AQ729"/>
  <c r="AR729"/>
  <c r="BC729"/>
  <c r="AZ729"/>
  <c r="AV729"/>
  <c r="AK729"/>
  <c r="AL729"/>
  <c r="AX729"/>
  <c r="A757" i="1"/>
  <c r="AH730" i="4" s="1"/>
  <c r="BF730" s="1"/>
  <c r="AR730" l="1"/>
  <c r="AS730"/>
  <c r="AM730"/>
  <c r="AK730"/>
  <c r="AV730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X732"/>
  <c r="AS732"/>
  <c r="AU732"/>
  <c r="BA732"/>
  <c r="AT732"/>
  <c r="AP732"/>
  <c r="A760" i="1"/>
  <c r="AH733" i="4" s="1"/>
  <c r="BF733" s="1"/>
  <c r="BA733" l="1"/>
  <c r="AR733"/>
  <c r="AQ733"/>
  <c r="BB733"/>
  <c r="AU733"/>
  <c r="AZ733"/>
  <c r="AP733"/>
  <c r="AV733"/>
  <c r="BC733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T733"/>
  <c r="AX733"/>
  <c r="AN733"/>
  <c r="AO733"/>
  <c r="AW733"/>
  <c r="AL733"/>
  <c r="A761" i="1"/>
  <c r="AH734" i="4" s="1"/>
  <c r="BF734" s="1"/>
  <c r="AS734" l="1"/>
  <c r="BC734"/>
  <c r="AO734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V734"/>
  <c r="AL734"/>
  <c r="AJ734"/>
  <c r="AM734"/>
  <c r="AP734"/>
  <c r="AQ734"/>
  <c r="AU734"/>
  <c r="AN734"/>
  <c r="BA734"/>
  <c r="BB734"/>
  <c r="AX734"/>
  <c r="AW734"/>
  <c r="AT734"/>
  <c r="AY734"/>
  <c r="AZ734"/>
  <c r="AR734"/>
  <c r="A762" i="1"/>
  <c r="AH735" i="4" s="1"/>
  <c r="BF735" s="1"/>
  <c r="AY735" l="1"/>
  <c r="BB735"/>
  <c r="BC735"/>
  <c r="AZ735"/>
  <c r="AX735"/>
  <c r="AU735"/>
  <c r="AM735"/>
  <c r="AK735"/>
  <c r="AP735"/>
  <c r="AV735"/>
  <c r="AO735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J735"/>
  <c r="AR735"/>
  <c r="AW735"/>
  <c r="AN735"/>
  <c r="AQ735"/>
  <c r="AL735"/>
  <c r="A763" i="1"/>
  <c r="AH736" i="4" s="1"/>
  <c r="BF736" s="1"/>
  <c r="AQ736" l="1"/>
  <c r="AJ736"/>
  <c r="AV736"/>
  <c r="AN736"/>
  <c r="AS736"/>
  <c r="AP736"/>
  <c r="BB736"/>
  <c r="BC736"/>
  <c r="AZ736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BA736"/>
  <c r="BA737" s="1"/>
  <c r="AK736"/>
  <c r="AY736"/>
  <c r="AU736"/>
  <c r="AL736"/>
  <c r="AL737" s="1"/>
  <c r="AR736"/>
  <c r="AT736"/>
  <c r="AM736"/>
  <c r="AO736"/>
  <c r="AO737" s="1"/>
  <c r="AX736"/>
  <c r="A764" i="1"/>
  <c r="AH737" i="4" s="1"/>
  <c r="BF737" s="1"/>
  <c r="AM737" l="1"/>
  <c r="AU737"/>
  <c r="AW737"/>
  <c r="AQ737"/>
  <c r="AP737"/>
  <c r="AZ737"/>
  <c r="BB737"/>
  <c r="AV737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Y737"/>
  <c r="AS737"/>
  <c r="BC737"/>
  <c r="AX737"/>
  <c r="AR737"/>
  <c r="AK737"/>
  <c r="AN737"/>
  <c r="AJ737"/>
  <c r="A765" i="1"/>
  <c r="AH738" i="4" s="1"/>
  <c r="BF738" s="1"/>
  <c r="AZ738" l="1"/>
  <c r="AN738"/>
  <c r="BC738"/>
  <c r="AQ738"/>
  <c r="AJ738"/>
  <c r="AX738"/>
  <c r="AT738"/>
  <c r="AW738"/>
  <c r="BB738"/>
  <c r="AO738"/>
  <c r="CD738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Y741"/>
  <c r="AL741"/>
  <c r="AU741"/>
  <c r="BA741"/>
  <c r="AO741"/>
  <c r="AR741"/>
  <c r="AZ741"/>
  <c r="AS741"/>
  <c r="AJ741"/>
  <c r="AM741"/>
  <c r="AW741"/>
  <c r="AT741"/>
  <c r="BC741"/>
  <c r="AQ741"/>
  <c r="AV741"/>
  <c r="AP741"/>
  <c r="BB741"/>
  <c r="AK741"/>
  <c r="A769" i="1"/>
  <c r="AH742" i="4" s="1"/>
  <c r="BF742" s="1"/>
  <c r="BB742" l="1"/>
  <c r="BC742"/>
  <c r="AJ742"/>
  <c r="AO742"/>
  <c r="AY742"/>
  <c r="AP742"/>
  <c r="AT742"/>
  <c r="AS742"/>
  <c r="BA742"/>
  <c r="AX742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W742"/>
  <c r="AW743" s="1"/>
  <c r="AZ742"/>
  <c r="AU742"/>
  <c r="AN742"/>
  <c r="AK742"/>
  <c r="AK743" s="1"/>
  <c r="AQ742"/>
  <c r="AM742"/>
  <c r="AR742"/>
  <c r="AL742"/>
  <c r="AL743" s="1"/>
  <c r="A770" i="1"/>
  <c r="AH743" i="4" s="1"/>
  <c r="BF743" s="1"/>
  <c r="AX743" l="1"/>
  <c r="BB743"/>
  <c r="AR743"/>
  <c r="AN743"/>
  <c r="AV743"/>
  <c r="BA743"/>
  <c r="AY743"/>
  <c r="AP743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U743"/>
  <c r="AS743"/>
  <c r="AJ743"/>
  <c r="AJ744" s="1"/>
  <c r="AO743"/>
  <c r="AQ743"/>
  <c r="AZ743"/>
  <c r="AT743"/>
  <c r="AT744" s="1"/>
  <c r="BC743"/>
  <c r="A771" i="1"/>
  <c r="AH744" i="4" s="1"/>
  <c r="BF744" s="1"/>
  <c r="BB744" l="1"/>
  <c r="BC744"/>
  <c r="AO744"/>
  <c r="AM744"/>
  <c r="AV744"/>
  <c r="BA744"/>
  <c r="AK744"/>
  <c r="AP744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S744"/>
  <c r="AN744"/>
  <c r="AX744"/>
  <c r="AL744"/>
  <c r="AQ744"/>
  <c r="AU744"/>
  <c r="AY744"/>
  <c r="AR744"/>
  <c r="AR745" s="1"/>
  <c r="AW744"/>
  <c r="AW745" s="1"/>
  <c r="A772" i="1"/>
  <c r="AH745" i="4" s="1"/>
  <c r="BF745" s="1"/>
  <c r="BC745" l="1"/>
  <c r="AQ745"/>
  <c r="AS745"/>
  <c r="AP745"/>
  <c r="BB745"/>
  <c r="AK745"/>
  <c r="AL745"/>
  <c r="AZ745"/>
  <c r="AV745"/>
  <c r="CE745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X748"/>
  <c r="AK748"/>
  <c r="AL748"/>
  <c r="BB748"/>
  <c r="AO748"/>
  <c r="AT748"/>
  <c r="BC748"/>
  <c r="AW748"/>
  <c r="AQ748"/>
  <c r="AZ748"/>
  <c r="AJ748"/>
  <c r="AV748"/>
  <c r="AU748"/>
  <c r="AS748"/>
  <c r="AR748"/>
  <c r="AM748"/>
  <c r="AM749" s="1"/>
  <c r="AY748"/>
  <c r="BA748"/>
  <c r="A776" i="1"/>
  <c r="AH749" i="4" s="1"/>
  <c r="BF749" s="1"/>
  <c r="AV749" l="1"/>
  <c r="AW749"/>
  <c r="BB749"/>
  <c r="AN749"/>
  <c r="AO749"/>
  <c r="AY749"/>
  <c r="AU749"/>
  <c r="AQ749"/>
  <c r="AX749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J749"/>
  <c r="BC749"/>
  <c r="AL749"/>
  <c r="AP749"/>
  <c r="BA749"/>
  <c r="AS749"/>
  <c r="AZ749"/>
  <c r="AT749"/>
  <c r="AK749"/>
  <c r="A777" i="1"/>
  <c r="AH750" i="4" s="1"/>
  <c r="BF750" s="1"/>
  <c r="BB750" l="1"/>
  <c r="AY750"/>
  <c r="AT750"/>
  <c r="AP750"/>
  <c r="AR750"/>
  <c r="AW750"/>
  <c r="AO750"/>
  <c r="AZ750"/>
  <c r="AL750"/>
  <c r="AX750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BC750"/>
  <c r="AV750"/>
  <c r="AQ750"/>
  <c r="AK750"/>
  <c r="BA750"/>
  <c r="AJ750"/>
  <c r="AN750"/>
  <c r="AM750"/>
  <c r="AM751" s="1"/>
  <c r="AU750"/>
  <c r="A778" i="1"/>
  <c r="AH751" i="4" s="1"/>
  <c r="BF751" s="1"/>
  <c r="AK751" l="1"/>
  <c r="AS751"/>
  <c r="AW751"/>
  <c r="AT751"/>
  <c r="AN751"/>
  <c r="AQ751"/>
  <c r="BB751"/>
  <c r="AX751"/>
  <c r="AL751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V751"/>
  <c r="AZ751"/>
  <c r="AR751"/>
  <c r="AU751"/>
  <c r="BA751"/>
  <c r="BC751"/>
  <c r="AO751"/>
  <c r="AY751"/>
  <c r="AP751"/>
  <c r="AP752" s="1"/>
  <c r="A779" i="1"/>
  <c r="AH752" i="4" s="1"/>
  <c r="BF752" s="1"/>
  <c r="AY752" l="1"/>
  <c r="AU752"/>
  <c r="AT752"/>
  <c r="AX752"/>
  <c r="AJ752"/>
  <c r="AL752"/>
  <c r="BA752"/>
  <c r="AV752"/>
  <c r="BB752"/>
  <c r="AM752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R752"/>
  <c r="AQ752"/>
  <c r="AS752"/>
  <c r="AW752"/>
  <c r="BC752"/>
  <c r="AZ752"/>
  <c r="AN752"/>
  <c r="AK752"/>
  <c r="AK753" s="1"/>
  <c r="A780" i="1"/>
  <c r="AH753" i="4" s="1"/>
  <c r="BF753" s="1"/>
  <c r="AT753" l="1"/>
  <c r="AN753"/>
  <c r="AS753"/>
  <c r="AM753"/>
  <c r="AW753"/>
  <c r="AO753"/>
  <c r="AJ753"/>
  <c r="AL753"/>
  <c r="AP753"/>
  <c r="BX753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T46"/>
  <c r="CT45"/>
  <c r="CN49"/>
  <c r="CN19"/>
  <c r="CT49"/>
  <c r="CN17"/>
  <c r="CN12"/>
  <c r="CN59"/>
  <c r="CT48"/>
  <c r="CN57"/>
  <c r="CT24"/>
  <c r="CN55"/>
  <c r="CN30"/>
  <c r="CT63"/>
  <c r="CT30"/>
  <c r="CT19"/>
  <c r="CN29"/>
  <c r="CN15"/>
  <c r="CT22"/>
  <c r="CT12"/>
  <c r="CN48"/>
  <c r="CT53"/>
  <c r="CT13"/>
  <c r="CN27"/>
  <c r="CN64"/>
  <c r="CN43"/>
  <c r="CN52"/>
  <c r="CN44"/>
  <c r="CN45"/>
  <c r="CT57"/>
  <c r="CN41"/>
  <c r="CN46"/>
  <c r="CT51"/>
  <c r="CT56"/>
  <c r="CN28"/>
  <c r="CN56"/>
  <c r="CT41"/>
  <c r="CN26"/>
  <c r="CN47"/>
  <c r="CN53"/>
  <c r="CN22"/>
  <c r="CN31"/>
  <c r="CT59"/>
  <c r="CT26"/>
  <c r="CN60"/>
  <c r="CN20"/>
  <c r="CN13"/>
  <c r="CT44"/>
  <c r="CN58"/>
  <c r="CT31"/>
  <c r="CT40"/>
  <c r="CT47"/>
  <c r="CT62"/>
  <c r="CN50"/>
  <c r="CT14"/>
  <c r="CT58"/>
  <c r="CN16"/>
  <c r="CT60"/>
  <c r="CT61"/>
  <c r="CT50"/>
  <c r="CN40"/>
  <c r="CT29"/>
  <c r="CT23"/>
  <c r="CN63"/>
  <c r="CT64"/>
  <c r="CT28"/>
  <c r="CT15"/>
  <c r="CT18"/>
  <c r="CN51"/>
  <c r="CN54"/>
  <c r="CN14"/>
  <c r="CN23"/>
  <c r="CT20"/>
  <c r="CT42"/>
  <c r="CT17"/>
  <c r="CN21"/>
  <c r="CN24"/>
  <c r="CN18"/>
  <c r="CT55"/>
  <c r="CT25"/>
  <c r="CT16"/>
  <c r="CT43"/>
  <c r="CT21"/>
  <c r="CN25"/>
  <c r="CT27"/>
  <c r="CN62"/>
  <c r="CT52"/>
  <c r="CN42"/>
  <c r="CN61"/>
  <c r="CT54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<sst xmlns="http://schemas.openxmlformats.org/spreadsheetml/2006/main" count="974" uniqueCount="254">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</sst>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-4240.5</c:v>
                </c:pt>
                <c:pt idx="1">
                  <c:v>-5687.5</c:v>
                </c:pt>
                <c:pt idx="2">
                  <c:v>-6537.5</c:v>
                </c:pt>
                <c:pt idx="3">
                  <c:v>-8362.5</c:v>
                </c:pt>
                <c:pt idx="4">
                  <c:v>-9357.5</c:v>
                </c:pt>
                <c:pt idx="5">
                  <c:v>-8517.5</c:v>
                </c:pt>
                <c:pt idx="6">
                  <c:v>-7301.5</c:v>
                </c:pt>
                <c:pt idx="7">
                  <c:v>-5939</c:v>
                </c:pt>
                <c:pt idx="8">
                  <c:v>-5378</c:v>
                </c:pt>
                <c:pt idx="9">
                  <c:v>-4905.5</c:v>
                </c:pt>
                <c:pt idx="10">
                  <c:v>-4538.5</c:v>
                </c:pt>
                <c:pt idx="11">
                  <c:v>-4383.5</c:v>
                </c:pt>
                <c:pt idx="12">
                  <c:v>-3899</c:v>
                </c:pt>
                <c:pt idx="13">
                  <c:v>-3761</c:v>
                </c:pt>
                <c:pt idx="14">
                  <c:v>-3854</c:v>
                </c:pt>
                <c:pt idx="15">
                  <c:v>-4563</c:v>
                </c:pt>
                <c:pt idx="16">
                  <c:v>-5140.5</c:v>
                </c:pt>
                <c:pt idx="17">
                  <c:v>-6273</c:v>
                </c:pt>
                <c:pt idx="18">
                  <c:v>-6477.5</c:v>
                </c:pt>
                <c:pt idx="19">
                  <c:v>-5725.5</c:v>
                </c:pt>
                <c:pt idx="20">
                  <c:v>-6007.5</c:v>
                </c:pt>
                <c:pt idx="21">
                  <c:v>-7353.5</c:v>
                </c:pt>
                <c:pt idx="22">
                  <c:v>-7319.5</c:v>
                </c:pt>
                <c:pt idx="23">
                  <c:v>-5711</c:v>
                </c:pt>
                <c:pt idx="24">
                  <c:v>-5451</c:v>
                </c:pt>
                <c:pt idx="25">
                  <c:v>-6736.5</c:v>
                </c:pt>
                <c:pt idx="26">
                  <c:v>-7990</c:v>
                </c:pt>
                <c:pt idx="27">
                  <c:v>-9759</c:v>
                </c:pt>
                <c:pt idx="28">
                  <c:v>-10627</c:v>
                </c:pt>
                <c:pt idx="29">
                  <c:v>-9819</c:v>
                </c:pt>
                <c:pt idx="30">
                  <c:v>-8366</c:v>
                </c:pt>
                <c:pt idx="31">
                  <c:v>-7415</c:v>
                </c:pt>
                <c:pt idx="32">
                  <c:v>-5944.5</c:v>
                </c:pt>
                <c:pt idx="33">
                  <c:v>-4347</c:v>
                </c:pt>
                <c:pt idx="34">
                  <c:v>-3486</c:v>
                </c:pt>
                <c:pt idx="35">
                  <c:v>-3290.5</c:v>
                </c:pt>
                <c:pt idx="36">
                  <c:v>-2856</c:v>
                </c:pt>
                <c:pt idx="37">
                  <c:v>-3219</c:v>
                </c:pt>
                <c:pt idx="38">
                  <c:v>-3551</c:v>
                </c:pt>
                <c:pt idx="39">
                  <c:v>-4083</c:v>
                </c:pt>
                <c:pt idx="40">
                  <c:v>-4540.5</c:v>
                </c:pt>
                <c:pt idx="41">
                  <c:v>-5352</c:v>
                </c:pt>
                <c:pt idx="42">
                  <c:v>-5811</c:v>
                </c:pt>
                <c:pt idx="43">
                  <c:v>-4747.5</c:v>
                </c:pt>
                <c:pt idx="44">
                  <c:v>-4233.5</c:v>
                </c:pt>
                <c:pt idx="45">
                  <c:v>-5324.5</c:v>
                </c:pt>
                <c:pt idx="46">
                  <c:v>-5885.5</c:v>
                </c:pt>
                <c:pt idx="47">
                  <c:v>-5472.5</c:v>
                </c:pt>
                <c:pt idx="48">
                  <c:v>-5643</c:v>
                </c:pt>
                <c:pt idx="49">
                  <c:v>-6572.5</c:v>
                </c:pt>
                <c:pt idx="50">
                  <c:v>-7504</c:v>
                </c:pt>
                <c:pt idx="51">
                  <c:v>-8423.5</c:v>
                </c:pt>
                <c:pt idx="52">
                  <c:v>-9345</c:v>
                </c:pt>
                <c:pt idx="53">
                  <c:v>-9283.5</c:v>
                </c:pt>
                <c:pt idx="54">
                  <c:v>-6907</c:v>
                </c:pt>
                <c:pt idx="55">
                  <c:v>-5083.5</c:v>
                </c:pt>
                <c:pt idx="56">
                  <c:v>-4784</c:v>
                </c:pt>
                <c:pt idx="57">
                  <c:v>-4857</c:v>
                </c:pt>
                <c:pt idx="58">
                  <c:v>-5062</c:v>
                </c:pt>
                <c:pt idx="59">
                  <c:v>-4450.5</c:v>
                </c:pt>
                <c:pt idx="60">
                  <c:v>-4136</c:v>
                </c:pt>
                <c:pt idx="61">
                  <c:v>-3728.5</c:v>
                </c:pt>
                <c:pt idx="62">
                  <c:v>-3778</c:v>
                </c:pt>
                <c:pt idx="63">
                  <c:v>-4007.5</c:v>
                </c:pt>
                <c:pt idx="64">
                  <c:v>-4649</c:v>
                </c:pt>
                <c:pt idx="65">
                  <c:v>-4640.5</c:v>
                </c:pt>
                <c:pt idx="66">
                  <c:v>-3597</c:v>
                </c:pt>
                <c:pt idx="67">
                  <c:v>-2782.5</c:v>
                </c:pt>
                <c:pt idx="68">
                  <c:v>-2947.5</c:v>
                </c:pt>
                <c:pt idx="69">
                  <c:v>-4483</c:v>
                </c:pt>
                <c:pt idx="70">
                  <c:v>-4918</c:v>
                </c:pt>
                <c:pt idx="71">
                  <c:v>-4695.5</c:v>
                </c:pt>
                <c:pt idx="72">
                  <c:v>-5247</c:v>
                </c:pt>
                <c:pt idx="73">
                  <c:v>-6358</c:v>
                </c:pt>
                <c:pt idx="74">
                  <c:v>-6939</c:v>
                </c:pt>
                <c:pt idx="75">
                  <c:v>-7411.5</c:v>
                </c:pt>
                <c:pt idx="76">
                  <c:v>-8636.5</c:v>
                </c:pt>
                <c:pt idx="77">
                  <c:v>-7807.5</c:v>
                </c:pt>
                <c:pt idx="78">
                  <c:v>-5957</c:v>
                </c:pt>
                <c:pt idx="79">
                  <c:v>-4231.5</c:v>
                </c:pt>
                <c:pt idx="80">
                  <c:v>-3850.5</c:v>
                </c:pt>
                <c:pt idx="81">
                  <c:v>-3946.5</c:v>
                </c:pt>
                <c:pt idx="82">
                  <c:v>-4036</c:v>
                </c:pt>
                <c:pt idx="83">
                  <c:v>-4240</c:v>
                </c:pt>
                <c:pt idx="84">
                  <c:v>-3615.5</c:v>
                </c:pt>
                <c:pt idx="85">
                  <c:v>-3702</c:v>
                </c:pt>
                <c:pt idx="86">
                  <c:v>-3744</c:v>
                </c:pt>
                <c:pt idx="87">
                  <c:v>-3825.5</c:v>
                </c:pt>
                <c:pt idx="88">
                  <c:v>-4260</c:v>
                </c:pt>
                <c:pt idx="89">
                  <c:v>-4526</c:v>
                </c:pt>
                <c:pt idx="90">
                  <c:v>-4900.5</c:v>
                </c:pt>
                <c:pt idx="91">
                  <c:v>-4554.5</c:v>
                </c:pt>
                <c:pt idx="92">
                  <c:v>-4243</c:v>
                </c:pt>
                <c:pt idx="93">
                  <c:v>-4761</c:v>
                </c:pt>
                <c:pt idx="94">
                  <c:v>-4688.5</c:v>
                </c:pt>
                <c:pt idx="95">
                  <c:v>-3611.5</c:v>
                </c:pt>
                <c:pt idx="96">
                  <c:v>-3391.5</c:v>
                </c:pt>
                <c:pt idx="97">
                  <c:v>-4345</c:v>
                </c:pt>
                <c:pt idx="98">
                  <c:v>-5343.5</c:v>
                </c:pt>
                <c:pt idx="99">
                  <c:v>-7405.5</c:v>
                </c:pt>
                <c:pt idx="100">
                  <c:v>-9094</c:v>
                </c:pt>
                <c:pt idx="101">
                  <c:v>-9249</c:v>
                </c:pt>
                <c:pt idx="102">
                  <c:v>-8220</c:v>
                </c:pt>
                <c:pt idx="103">
                  <c:v>-6362.5</c:v>
                </c:pt>
                <c:pt idx="104">
                  <c:v>-5415</c:v>
                </c:pt>
                <c:pt idx="105">
                  <c:v>-4750.5</c:v>
                </c:pt>
                <c:pt idx="106">
                  <c:v>-4803</c:v>
                </c:pt>
                <c:pt idx="107">
                  <c:v>-4908.5</c:v>
                </c:pt>
                <c:pt idx="108">
                  <c:v>-4282.5</c:v>
                </c:pt>
                <c:pt idx="109">
                  <c:v>-4321.5</c:v>
                </c:pt>
                <c:pt idx="110">
                  <c:v>-4595.5</c:v>
                </c:pt>
                <c:pt idx="111">
                  <c:v>-4973</c:v>
                </c:pt>
                <c:pt idx="112">
                  <c:v>-5482</c:v>
                </c:pt>
                <c:pt idx="113">
                  <c:v>-6007.5</c:v>
                </c:pt>
                <c:pt idx="114">
                  <c:v>-6325.5</c:v>
                </c:pt>
                <c:pt idx="115">
                  <c:v>-5669</c:v>
                </c:pt>
                <c:pt idx="116">
                  <c:v>-5178</c:v>
                </c:pt>
                <c:pt idx="117">
                  <c:v>-5064.5</c:v>
                </c:pt>
                <c:pt idx="118">
                  <c:v>-4346.5</c:v>
                </c:pt>
                <c:pt idx="119">
                  <c:v>-3601.5</c:v>
                </c:pt>
                <c:pt idx="120">
                  <c:v>-3672.5</c:v>
                </c:pt>
                <c:pt idx="121">
                  <c:v>-5090</c:v>
                </c:pt>
                <c:pt idx="122">
                  <c:v>-6175</c:v>
                </c:pt>
                <c:pt idx="123">
                  <c:v>-7812.5</c:v>
                </c:pt>
                <c:pt idx="124">
                  <c:v>-9493</c:v>
                </c:pt>
                <c:pt idx="125">
                  <c:v>-10672</c:v>
                </c:pt>
                <c:pt idx="126">
                  <c:v>-10566.5</c:v>
                </c:pt>
                <c:pt idx="127">
                  <c:v>-10096.5</c:v>
                </c:pt>
                <c:pt idx="128">
                  <c:v>-9548</c:v>
                </c:pt>
                <c:pt idx="129">
                  <c:v>-8171</c:v>
                </c:pt>
                <c:pt idx="130">
                  <c:v>-6939.5</c:v>
                </c:pt>
                <c:pt idx="131">
                  <c:v>-6755.5</c:v>
                </c:pt>
                <c:pt idx="132">
                  <c:v>-6348.5</c:v>
                </c:pt>
                <c:pt idx="133">
                  <c:v>-6027.5</c:v>
                </c:pt>
                <c:pt idx="134">
                  <c:v>-6292.5</c:v>
                </c:pt>
                <c:pt idx="135">
                  <c:v>-7252</c:v>
                </c:pt>
                <c:pt idx="136">
                  <c:v>-8097.5</c:v>
                </c:pt>
                <c:pt idx="137">
                  <c:v>-8416.5</c:v>
                </c:pt>
                <c:pt idx="138">
                  <c:v>-7972</c:v>
                </c:pt>
                <c:pt idx="139">
                  <c:v>-6952</c:v>
                </c:pt>
                <c:pt idx="140">
                  <c:v>-5642</c:v>
                </c:pt>
                <c:pt idx="141">
                  <c:v>-5506</c:v>
                </c:pt>
                <c:pt idx="142">
                  <c:v>-5462</c:v>
                </c:pt>
                <c:pt idx="143">
                  <c:v>-4395.5</c:v>
                </c:pt>
                <c:pt idx="144">
                  <c:v>-4725</c:v>
                </c:pt>
                <c:pt idx="145">
                  <c:v>-6072.5</c:v>
                </c:pt>
                <c:pt idx="146">
                  <c:v>-7407.5</c:v>
                </c:pt>
                <c:pt idx="147">
                  <c:v>-9147.5</c:v>
                </c:pt>
                <c:pt idx="148">
                  <c:v>-9992.5</c:v>
                </c:pt>
                <c:pt idx="149">
                  <c:v>-9273</c:v>
                </c:pt>
                <c:pt idx="150">
                  <c:v>-7764</c:v>
                </c:pt>
                <c:pt idx="151">
                  <c:v>-6197.5</c:v>
                </c:pt>
                <c:pt idx="152">
                  <c:v>-5026</c:v>
                </c:pt>
                <c:pt idx="153">
                  <c:v>-4624</c:v>
                </c:pt>
                <c:pt idx="154">
                  <c:v>-5061</c:v>
                </c:pt>
                <c:pt idx="155">
                  <c:v>-5394</c:v>
                </c:pt>
                <c:pt idx="156">
                  <c:v>-5277</c:v>
                </c:pt>
                <c:pt idx="157">
                  <c:v>-5153</c:v>
                </c:pt>
                <c:pt idx="158">
                  <c:v>-5246</c:v>
                </c:pt>
                <c:pt idx="159">
                  <c:v>-5717.5</c:v>
                </c:pt>
                <c:pt idx="160">
                  <c:v>-6166</c:v>
                </c:pt>
                <c:pt idx="161">
                  <c:v>-6941</c:v>
                </c:pt>
                <c:pt idx="162">
                  <c:v>-7113.5</c:v>
                </c:pt>
                <c:pt idx="163">
                  <c:v>-6154</c:v>
                </c:pt>
                <c:pt idx="164">
                  <c:v>-6481</c:v>
                </c:pt>
                <c:pt idx="165">
                  <c:v>-7190.5</c:v>
                </c:pt>
                <c:pt idx="166">
                  <c:v>-6162</c:v>
                </c:pt>
                <c:pt idx="167">
                  <c:v>-5054</c:v>
                </c:pt>
                <c:pt idx="168">
                  <c:v>-6034</c:v>
                </c:pt>
                <c:pt idx="169">
                  <c:v>-6435</c:v>
                </c:pt>
                <c:pt idx="170">
                  <c:v>-6922.5</c:v>
                </c:pt>
                <c:pt idx="171">
                  <c:v>-7995</c:v>
                </c:pt>
                <c:pt idx="172">
                  <c:v>-8989.5</c:v>
                </c:pt>
                <c:pt idx="173">
                  <c:v>-8118.5</c:v>
                </c:pt>
                <c:pt idx="174">
                  <c:v>-6554</c:v>
                </c:pt>
                <c:pt idx="175">
                  <c:v>-5884</c:v>
                </c:pt>
                <c:pt idx="176">
                  <c:v>-5506</c:v>
                </c:pt>
                <c:pt idx="177">
                  <c:v>-4896</c:v>
                </c:pt>
                <c:pt idx="178">
                  <c:v>-4705</c:v>
                </c:pt>
                <c:pt idx="179">
                  <c:v>-4987.5</c:v>
                </c:pt>
                <c:pt idx="180">
                  <c:v>-4734.5</c:v>
                </c:pt>
                <c:pt idx="181">
                  <c:v>-4679</c:v>
                </c:pt>
                <c:pt idx="182">
                  <c:v>-4887.5</c:v>
                </c:pt>
                <c:pt idx="183">
                  <c:v>-5388</c:v>
                </c:pt>
                <c:pt idx="184">
                  <c:v>-6527.5</c:v>
                </c:pt>
                <c:pt idx="185">
                  <c:v>-7744.5</c:v>
                </c:pt>
                <c:pt idx="186">
                  <c:v>-7911.5</c:v>
                </c:pt>
                <c:pt idx="187">
                  <c:v>-6420.5</c:v>
                </c:pt>
                <c:pt idx="188">
                  <c:v>-5999.5</c:v>
                </c:pt>
                <c:pt idx="189">
                  <c:v>-7347</c:v>
                </c:pt>
                <c:pt idx="190">
                  <c:v>-6658</c:v>
                </c:pt>
                <c:pt idx="191">
                  <c:v>-4490.5</c:v>
                </c:pt>
                <c:pt idx="192">
                  <c:v>-4802.5</c:v>
                </c:pt>
                <c:pt idx="193">
                  <c:v>-6079</c:v>
                </c:pt>
                <c:pt idx="194">
                  <c:v>-6320.5</c:v>
                </c:pt>
                <c:pt idx="195">
                  <c:v>-7758.5</c:v>
                </c:pt>
                <c:pt idx="196">
                  <c:v>-8422</c:v>
                </c:pt>
                <c:pt idx="197">
                  <c:v>-8019.5</c:v>
                </c:pt>
                <c:pt idx="198">
                  <c:v>-6447.5</c:v>
                </c:pt>
                <c:pt idx="199">
                  <c:v>-4721.5</c:v>
                </c:pt>
                <c:pt idx="200">
                  <c:v>-3811</c:v>
                </c:pt>
                <c:pt idx="201">
                  <c:v>-3527</c:v>
                </c:pt>
                <c:pt idx="202">
                  <c:v>-3740.5</c:v>
                </c:pt>
                <c:pt idx="203">
                  <c:v>-3849</c:v>
                </c:pt>
                <c:pt idx="204">
                  <c:v>-3540</c:v>
                </c:pt>
                <c:pt idx="205">
                  <c:v>-3797</c:v>
                </c:pt>
                <c:pt idx="206">
                  <c:v>-3613</c:v>
                </c:pt>
                <c:pt idx="207">
                  <c:v>-4154.5</c:v>
                </c:pt>
                <c:pt idx="208">
                  <c:v>-4632</c:v>
                </c:pt>
                <c:pt idx="209">
                  <c:v>-4965</c:v>
                </c:pt>
                <c:pt idx="210">
                  <c:v>-4819</c:v>
                </c:pt>
                <c:pt idx="211">
                  <c:v>-3519</c:v>
                </c:pt>
                <c:pt idx="212">
                  <c:v>-3335</c:v>
                </c:pt>
                <c:pt idx="213">
                  <c:v>-4550.5</c:v>
                </c:pt>
                <c:pt idx="214">
                  <c:v>-4580.5</c:v>
                </c:pt>
                <c:pt idx="215">
                  <c:v>-3695.5</c:v>
                </c:pt>
                <c:pt idx="216">
                  <c:v>-4059.5</c:v>
                </c:pt>
                <c:pt idx="217">
                  <c:v>-5475.5</c:v>
                </c:pt>
                <c:pt idx="218">
                  <c:v>-6286</c:v>
                </c:pt>
                <c:pt idx="219">
                  <c:v>-7508</c:v>
                </c:pt>
                <c:pt idx="220">
                  <c:v>-8727</c:v>
                </c:pt>
                <c:pt idx="221">
                  <c:v>-8026.5</c:v>
                </c:pt>
                <c:pt idx="222">
                  <c:v>-6969</c:v>
                </c:pt>
                <c:pt idx="223">
                  <c:v>-5980</c:v>
                </c:pt>
                <c:pt idx="224">
                  <c:v>-4991.5</c:v>
                </c:pt>
                <c:pt idx="225">
                  <c:v>-4721.5</c:v>
                </c:pt>
                <c:pt idx="226">
                  <c:v>-4782</c:v>
                </c:pt>
                <c:pt idx="227">
                  <c:v>-4687</c:v>
                </c:pt>
                <c:pt idx="228">
                  <c:v>-4823.5</c:v>
                </c:pt>
                <c:pt idx="229">
                  <c:v>-4871</c:v>
                </c:pt>
                <c:pt idx="230">
                  <c:v>-5025.5</c:v>
                </c:pt>
                <c:pt idx="231">
                  <c:v>-5993</c:v>
                </c:pt>
                <c:pt idx="232">
                  <c:v>-6709.5</c:v>
                </c:pt>
                <c:pt idx="233">
                  <c:v>-7488.5</c:v>
                </c:pt>
                <c:pt idx="234">
                  <c:v>-6422.5</c:v>
                </c:pt>
                <c:pt idx="235">
                  <c:v>-4321.5</c:v>
                </c:pt>
                <c:pt idx="236">
                  <c:v>-4597</c:v>
                </c:pt>
                <c:pt idx="237">
                  <c:v>-6673</c:v>
                </c:pt>
                <c:pt idx="238">
                  <c:v>-6509.5</c:v>
                </c:pt>
                <c:pt idx="239">
                  <c:v>-3335</c:v>
                </c:pt>
                <c:pt idx="240">
                  <c:v>-3178</c:v>
                </c:pt>
                <c:pt idx="241">
                  <c:v>-4413</c:v>
                </c:pt>
                <c:pt idx="242">
                  <c:v>-4714.5</c:v>
                </c:pt>
                <c:pt idx="243">
                  <c:v>-5931.5</c:v>
                </c:pt>
                <c:pt idx="244">
                  <c:v>-6657.5</c:v>
                </c:pt>
                <c:pt idx="245">
                  <c:v>-5875.5</c:v>
                </c:pt>
                <c:pt idx="246">
                  <c:v>-3977.5</c:v>
                </c:pt>
                <c:pt idx="247">
                  <c:v>-2872</c:v>
                </c:pt>
                <c:pt idx="248">
                  <c:v>-1622</c:v>
                </c:pt>
                <c:pt idx="249">
                  <c:v>-908</c:v>
                </c:pt>
                <c:pt idx="250">
                  <c:v>-903.5</c:v>
                </c:pt>
                <c:pt idx="251">
                  <c:v>-1089.5</c:v>
                </c:pt>
                <c:pt idx="252">
                  <c:v>-971.5</c:v>
                </c:pt>
                <c:pt idx="253">
                  <c:v>-1775.5</c:v>
                </c:pt>
                <c:pt idx="254">
                  <c:v>-2543.5</c:v>
                </c:pt>
                <c:pt idx="255">
                  <c:v>-3163.5</c:v>
                </c:pt>
                <c:pt idx="256">
                  <c:v>-3430</c:v>
                </c:pt>
                <c:pt idx="257">
                  <c:v>-3456</c:v>
                </c:pt>
                <c:pt idx="258">
                  <c:v>-2931</c:v>
                </c:pt>
                <c:pt idx="259">
                  <c:v>-1396</c:v>
                </c:pt>
                <c:pt idx="260">
                  <c:v>-1176</c:v>
                </c:pt>
                <c:pt idx="261">
                  <c:v>-3056</c:v>
                </c:pt>
                <c:pt idx="262">
                  <c:v>-3414</c:v>
                </c:pt>
                <c:pt idx="263">
                  <c:v>-2178.5</c:v>
                </c:pt>
                <c:pt idx="264">
                  <c:v>-2310</c:v>
                </c:pt>
                <c:pt idx="265">
                  <c:v>-2820.5</c:v>
                </c:pt>
                <c:pt idx="266">
                  <c:v>-2960.5</c:v>
                </c:pt>
                <c:pt idx="267">
                  <c:v>-4014.5</c:v>
                </c:pt>
                <c:pt idx="268">
                  <c:v>-5471</c:v>
                </c:pt>
                <c:pt idx="269">
                  <c:v>-5597</c:v>
                </c:pt>
                <c:pt idx="270">
                  <c:v>-4505.5</c:v>
                </c:pt>
                <c:pt idx="271">
                  <c:v>-3496.5</c:v>
                </c:pt>
                <c:pt idx="272">
                  <c:v>-2633.5</c:v>
                </c:pt>
                <c:pt idx="273">
                  <c:v>-2014.5</c:v>
                </c:pt>
                <c:pt idx="274">
                  <c:v>-2272</c:v>
                </c:pt>
                <c:pt idx="275">
                  <c:v>-2768.5</c:v>
                </c:pt>
                <c:pt idx="276">
                  <c:v>-2076.5</c:v>
                </c:pt>
                <c:pt idx="277">
                  <c:v>-2010.5</c:v>
                </c:pt>
                <c:pt idx="278">
                  <c:v>-2178.5</c:v>
                </c:pt>
                <c:pt idx="279">
                  <c:v>-2817.5</c:v>
                </c:pt>
                <c:pt idx="280">
                  <c:v>-3520</c:v>
                </c:pt>
                <c:pt idx="281">
                  <c:v>-3692</c:v>
                </c:pt>
                <c:pt idx="282">
                  <c:v>-2899</c:v>
                </c:pt>
                <c:pt idx="283">
                  <c:v>-676</c:v>
                </c:pt>
                <c:pt idx="284">
                  <c:v>-598</c:v>
                </c:pt>
                <c:pt idx="285">
                  <c:v>-1682</c:v>
                </c:pt>
                <c:pt idx="286">
                  <c:v>-1428</c:v>
                </c:pt>
                <c:pt idx="287">
                  <c:v>-448.5</c:v>
                </c:pt>
                <c:pt idx="288">
                  <c:v>-623</c:v>
                </c:pt>
                <c:pt idx="289">
                  <c:v>-1620</c:v>
                </c:pt>
                <c:pt idx="290">
                  <c:v>-1417</c:v>
                </c:pt>
                <c:pt idx="291">
                  <c:v>-2991.5</c:v>
                </c:pt>
                <c:pt idx="292">
                  <c:v>-4876.5</c:v>
                </c:pt>
                <c:pt idx="293">
                  <c:v>-5819</c:v>
                </c:pt>
                <c:pt idx="294">
                  <c:v>-5527.5</c:v>
                </c:pt>
                <c:pt idx="295">
                  <c:v>-4320</c:v>
                </c:pt>
                <c:pt idx="296">
                  <c:v>-3453</c:v>
                </c:pt>
                <c:pt idx="297">
                  <c:v>-2950</c:v>
                </c:pt>
                <c:pt idx="298">
                  <c:v>-2623</c:v>
                </c:pt>
                <c:pt idx="299">
                  <c:v>-2130</c:v>
                </c:pt>
                <c:pt idx="300">
                  <c:v>-1512.5</c:v>
                </c:pt>
                <c:pt idx="301">
                  <c:v>-1799</c:v>
                </c:pt>
                <c:pt idx="302">
                  <c:v>-3124</c:v>
                </c:pt>
                <c:pt idx="303">
                  <c:v>-4563</c:v>
                </c:pt>
                <c:pt idx="304">
                  <c:v>-5750.5</c:v>
                </c:pt>
                <c:pt idx="305">
                  <c:v>-6099</c:v>
                </c:pt>
                <c:pt idx="306">
                  <c:v>-5371</c:v>
                </c:pt>
                <c:pt idx="307">
                  <c:v>-3093.5</c:v>
                </c:pt>
                <c:pt idx="308">
                  <c:v>-2121.5</c:v>
                </c:pt>
                <c:pt idx="309">
                  <c:v>-2618.5</c:v>
                </c:pt>
                <c:pt idx="310">
                  <c:v>-3192</c:v>
                </c:pt>
                <c:pt idx="311">
                  <c:v>-2432</c:v>
                </c:pt>
                <c:pt idx="312">
                  <c:v>-3150.5</c:v>
                </c:pt>
                <c:pt idx="313">
                  <c:v>-3916.5</c:v>
                </c:pt>
                <c:pt idx="314">
                  <c:v>-4908.5</c:v>
                </c:pt>
                <c:pt idx="315">
                  <c:v>-6967</c:v>
                </c:pt>
                <c:pt idx="316">
                  <c:v>-7833.5</c:v>
                </c:pt>
                <c:pt idx="317">
                  <c:v>-6845</c:v>
                </c:pt>
                <c:pt idx="318">
                  <c:v>-4502.5</c:v>
                </c:pt>
                <c:pt idx="319">
                  <c:v>-1756.5</c:v>
                </c:pt>
                <c:pt idx="320">
                  <c:v>-658.5</c:v>
                </c:pt>
                <c:pt idx="321">
                  <c:v>-919.5</c:v>
                </c:pt>
                <c:pt idx="322">
                  <c:v>-1082.5</c:v>
                </c:pt>
                <c:pt idx="323">
                  <c:v>-1089.5</c:v>
                </c:pt>
                <c:pt idx="324">
                  <c:v>-1094.5</c:v>
                </c:pt>
                <c:pt idx="325">
                  <c:v>-1800.5</c:v>
                </c:pt>
                <c:pt idx="326">
                  <c:v>-2485</c:v>
                </c:pt>
                <c:pt idx="327">
                  <c:v>-3197</c:v>
                </c:pt>
                <c:pt idx="328">
                  <c:v>-3973</c:v>
                </c:pt>
                <c:pt idx="329">
                  <c:v>-4612.5</c:v>
                </c:pt>
                <c:pt idx="330">
                  <c:v>-4313.5</c:v>
                </c:pt>
                <c:pt idx="331">
                  <c:v>-2390</c:v>
                </c:pt>
                <c:pt idx="332">
                  <c:v>-2492.5</c:v>
                </c:pt>
                <c:pt idx="333">
                  <c:v>-4217</c:v>
                </c:pt>
                <c:pt idx="334">
                  <c:v>-4469</c:v>
                </c:pt>
                <c:pt idx="335">
                  <c:v>-3520</c:v>
                </c:pt>
                <c:pt idx="336">
                  <c:v>-4183.5</c:v>
                </c:pt>
                <c:pt idx="337">
                  <c:v>-4971</c:v>
                </c:pt>
                <c:pt idx="338">
                  <c:v>-5427.5</c:v>
                </c:pt>
                <c:pt idx="339">
                  <c:v>-6417.5</c:v>
                </c:pt>
                <c:pt idx="340">
                  <c:v>-6985</c:v>
                </c:pt>
                <c:pt idx="341">
                  <c:v>-6238</c:v>
                </c:pt>
                <c:pt idx="342">
                  <c:v>-4511</c:v>
                </c:pt>
                <c:pt idx="343">
                  <c:v>-2582</c:v>
                </c:pt>
                <c:pt idx="344">
                  <c:v>-1670</c:v>
                </c:pt>
                <c:pt idx="345">
                  <c:v>-1500.5</c:v>
                </c:pt>
                <c:pt idx="346">
                  <c:v>-1403</c:v>
                </c:pt>
                <c:pt idx="347">
                  <c:v>-843.5</c:v>
                </c:pt>
                <c:pt idx="348">
                  <c:v>-486</c:v>
                </c:pt>
                <c:pt idx="349">
                  <c:v>-848</c:v>
                </c:pt>
                <c:pt idx="350">
                  <c:v>-512</c:v>
                </c:pt>
                <c:pt idx="351">
                  <c:v>-543.5</c:v>
                </c:pt>
                <c:pt idx="352">
                  <c:v>-1289</c:v>
                </c:pt>
                <c:pt idx="353">
                  <c:v>-1913.5</c:v>
                </c:pt>
                <c:pt idx="354">
                  <c:v>-1760</c:v>
                </c:pt>
                <c:pt idx="355">
                  <c:v>127.5</c:v>
                </c:pt>
                <c:pt idx="356">
                  <c:v>-782</c:v>
                </c:pt>
                <c:pt idx="357">
                  <c:v>-2894</c:v>
                </c:pt>
                <c:pt idx="358">
                  <c:v>-2622</c:v>
                </c:pt>
                <c:pt idx="359">
                  <c:v>-2308</c:v>
                </c:pt>
                <c:pt idx="360">
                  <c:v>-2502.5</c:v>
                </c:pt>
                <c:pt idx="361">
                  <c:v>-3289.5</c:v>
                </c:pt>
                <c:pt idx="362">
                  <c:v>-4014</c:v>
                </c:pt>
                <c:pt idx="363">
                  <c:v>-5387.5</c:v>
                </c:pt>
                <c:pt idx="364">
                  <c:v>-6686.5</c:v>
                </c:pt>
                <c:pt idx="365">
                  <c:v>-6292</c:v>
                </c:pt>
                <c:pt idx="366">
                  <c:v>-4669</c:v>
                </c:pt>
                <c:pt idx="367">
                  <c:v>-2555.5</c:v>
                </c:pt>
                <c:pt idx="368">
                  <c:v>-1211.5</c:v>
                </c:pt>
                <c:pt idx="369">
                  <c:v>-410.5</c:v>
                </c:pt>
                <c:pt idx="370">
                  <c:v>-353</c:v>
                </c:pt>
                <c:pt idx="371">
                  <c:v>-718.5</c:v>
                </c:pt>
                <c:pt idx="372">
                  <c:v>-493</c:v>
                </c:pt>
                <c:pt idx="373">
                  <c:v>-1147.5</c:v>
                </c:pt>
                <c:pt idx="374">
                  <c:v>-2140.5</c:v>
                </c:pt>
                <c:pt idx="375">
                  <c:v>-3226.5</c:v>
                </c:pt>
                <c:pt idx="376">
                  <c:v>-4151.5</c:v>
                </c:pt>
                <c:pt idx="377">
                  <c:v>-5358</c:v>
                </c:pt>
                <c:pt idx="378">
                  <c:v>-4827</c:v>
                </c:pt>
                <c:pt idx="379">
                  <c:v>-2905.5</c:v>
                </c:pt>
                <c:pt idx="380">
                  <c:v>-2771</c:v>
                </c:pt>
                <c:pt idx="381">
                  <c:v>-3514</c:v>
                </c:pt>
                <c:pt idx="382">
                  <c:v>-3578.5</c:v>
                </c:pt>
                <c:pt idx="383">
                  <c:v>-2479</c:v>
                </c:pt>
                <c:pt idx="384">
                  <c:v>-3821.5</c:v>
                </c:pt>
                <c:pt idx="385">
                  <c:v>-5758</c:v>
                </c:pt>
                <c:pt idx="386">
                  <c:v>-6189.5</c:v>
                </c:pt>
                <c:pt idx="387">
                  <c:v>-7320.5</c:v>
                </c:pt>
                <c:pt idx="388">
                  <c:v>-8314.5</c:v>
                </c:pt>
                <c:pt idx="389">
                  <c:v>-7523</c:v>
                </c:pt>
                <c:pt idx="390">
                  <c:v>-5356</c:v>
                </c:pt>
                <c:pt idx="391">
                  <c:v>-2770.5</c:v>
                </c:pt>
                <c:pt idx="392">
                  <c:v>-1999</c:v>
                </c:pt>
                <c:pt idx="393">
                  <c:v>-2345</c:v>
                </c:pt>
                <c:pt idx="394">
                  <c:v>-2454</c:v>
                </c:pt>
                <c:pt idx="395">
                  <c:v>-2659.5</c:v>
                </c:pt>
                <c:pt idx="396">
                  <c:v>-2864</c:v>
                </c:pt>
                <c:pt idx="397">
                  <c:v>-3382</c:v>
                </c:pt>
                <c:pt idx="398">
                  <c:v>-3532.5</c:v>
                </c:pt>
                <c:pt idx="399">
                  <c:v>-4387</c:v>
                </c:pt>
                <c:pt idx="400">
                  <c:v>-5048</c:v>
                </c:pt>
                <c:pt idx="401">
                  <c:v>-5415.5</c:v>
                </c:pt>
                <c:pt idx="402">
                  <c:v>-4691</c:v>
                </c:pt>
                <c:pt idx="403">
                  <c:v>-2168</c:v>
                </c:pt>
                <c:pt idx="404">
                  <c:v>-2320</c:v>
                </c:pt>
                <c:pt idx="405">
                  <c:v>-4161</c:v>
                </c:pt>
                <c:pt idx="406">
                  <c:v>-4475</c:v>
                </c:pt>
                <c:pt idx="407">
                  <c:v>-3893</c:v>
                </c:pt>
                <c:pt idx="408">
                  <c:v>-4856.5</c:v>
                </c:pt>
                <c:pt idx="409">
                  <c:v>-5817</c:v>
                </c:pt>
                <c:pt idx="410">
                  <c:v>-5904.5</c:v>
                </c:pt>
                <c:pt idx="411">
                  <c:v>-6682</c:v>
                </c:pt>
                <c:pt idx="412">
                  <c:v>-6955</c:v>
                </c:pt>
                <c:pt idx="413">
                  <c:v>-7055.5</c:v>
                </c:pt>
                <c:pt idx="414">
                  <c:v>-5866.5</c:v>
                </c:pt>
                <c:pt idx="415">
                  <c:v>-3769.5</c:v>
                </c:pt>
                <c:pt idx="416">
                  <c:v>-2657</c:v>
                </c:pt>
                <c:pt idx="417">
                  <c:v>-2521.5</c:v>
                </c:pt>
                <c:pt idx="418">
                  <c:v>-3287</c:v>
                </c:pt>
                <c:pt idx="419">
                  <c:v>-3650.5</c:v>
                </c:pt>
                <c:pt idx="420">
                  <c:v>-3322.5</c:v>
                </c:pt>
                <c:pt idx="421">
                  <c:v>-3577.5</c:v>
                </c:pt>
                <c:pt idx="422">
                  <c:v>-4126</c:v>
                </c:pt>
                <c:pt idx="423">
                  <c:v>-4608</c:v>
                </c:pt>
                <c:pt idx="424">
                  <c:v>-5381.5</c:v>
                </c:pt>
                <c:pt idx="425">
                  <c:v>-6831.5</c:v>
                </c:pt>
                <c:pt idx="426">
                  <c:v>-7478</c:v>
                </c:pt>
                <c:pt idx="427">
                  <c:v>-6398</c:v>
                </c:pt>
                <c:pt idx="428">
                  <c:v>-6263.5</c:v>
                </c:pt>
                <c:pt idx="429">
                  <c:v>-6675.5</c:v>
                </c:pt>
                <c:pt idx="430">
                  <c:v>-6298.5</c:v>
                </c:pt>
                <c:pt idx="431">
                  <c:v>-4286.5</c:v>
                </c:pt>
                <c:pt idx="432">
                  <c:v>-4856</c:v>
                </c:pt>
                <c:pt idx="433">
                  <c:v>-6186.5</c:v>
                </c:pt>
                <c:pt idx="434">
                  <c:v>-6604.5</c:v>
                </c:pt>
                <c:pt idx="435">
                  <c:v>-8094.5</c:v>
                </c:pt>
                <c:pt idx="436">
                  <c:v>-9180</c:v>
                </c:pt>
                <c:pt idx="437">
                  <c:v>-9314.5</c:v>
                </c:pt>
                <c:pt idx="438">
                  <c:v>-7888</c:v>
                </c:pt>
                <c:pt idx="439">
                  <c:v>-6080.5</c:v>
                </c:pt>
                <c:pt idx="440">
                  <c:v>-5608</c:v>
                </c:pt>
                <c:pt idx="441">
                  <c:v>-5204</c:v>
                </c:pt>
                <c:pt idx="442">
                  <c:v>-5056</c:v>
                </c:pt>
                <c:pt idx="443">
                  <c:v>-4690</c:v>
                </c:pt>
                <c:pt idx="444">
                  <c:v>-3979.5</c:v>
                </c:pt>
                <c:pt idx="445">
                  <c:v>-3922</c:v>
                </c:pt>
                <c:pt idx="446">
                  <c:v>-4198</c:v>
                </c:pt>
                <c:pt idx="447">
                  <c:v>-4406</c:v>
                </c:pt>
                <c:pt idx="448">
                  <c:v>-5100.5</c:v>
                </c:pt>
                <c:pt idx="449">
                  <c:v>-5499</c:v>
                </c:pt>
                <c:pt idx="450">
                  <c:v>-6302</c:v>
                </c:pt>
                <c:pt idx="451">
                  <c:v>-5170.5</c:v>
                </c:pt>
                <c:pt idx="452">
                  <c:v>-4754</c:v>
                </c:pt>
                <c:pt idx="453">
                  <c:v>-4955.5</c:v>
                </c:pt>
                <c:pt idx="454">
                  <c:v>-4707.5</c:v>
                </c:pt>
                <c:pt idx="455">
                  <c:v>-4542</c:v>
                </c:pt>
                <c:pt idx="456">
                  <c:v>-4650.5</c:v>
                </c:pt>
                <c:pt idx="457">
                  <c:v>-4615</c:v>
                </c:pt>
                <c:pt idx="458">
                  <c:v>-4786.5</c:v>
                </c:pt>
                <c:pt idx="459">
                  <c:v>-5329.5</c:v>
                </c:pt>
                <c:pt idx="460">
                  <c:v>-6116</c:v>
                </c:pt>
                <c:pt idx="461">
                  <c:v>-6375.5</c:v>
                </c:pt>
                <c:pt idx="462">
                  <c:v>-7114.5</c:v>
                </c:pt>
                <c:pt idx="463">
                  <c:v>-7661.5</c:v>
                </c:pt>
                <c:pt idx="464">
                  <c:v>-7631</c:v>
                </c:pt>
                <c:pt idx="465">
                  <c:v>-6905</c:v>
                </c:pt>
                <c:pt idx="466">
                  <c:v>-5889.5</c:v>
                </c:pt>
                <c:pt idx="467">
                  <c:v>-5560.5</c:v>
                </c:pt>
                <c:pt idx="468">
                  <c:v>-5422.5</c:v>
                </c:pt>
                <c:pt idx="469">
                  <c:v>-5741</c:v>
                </c:pt>
                <c:pt idx="470">
                  <c:v>-6015</c:v>
                </c:pt>
                <c:pt idx="471">
                  <c:v>-7549.5</c:v>
                </c:pt>
                <c:pt idx="472">
                  <c:v>-8614</c:v>
                </c:pt>
                <c:pt idx="473">
                  <c:v>-8813.5</c:v>
                </c:pt>
                <c:pt idx="474">
                  <c:v>-8343.5</c:v>
                </c:pt>
                <c:pt idx="475">
                  <c:v>-6744</c:v>
                </c:pt>
                <c:pt idx="476">
                  <c:v>-5483.5</c:v>
                </c:pt>
                <c:pt idx="477">
                  <c:v>-5433.5</c:v>
                </c:pt>
                <c:pt idx="478">
                  <c:v>-5120.5</c:v>
                </c:pt>
                <c:pt idx="479">
                  <c:v>-4379.5</c:v>
                </c:pt>
                <c:pt idx="480">
                  <c:v>-4940</c:v>
                </c:pt>
                <c:pt idx="481">
                  <c:v>-6024.5</c:v>
                </c:pt>
                <c:pt idx="482">
                  <c:v>-6292</c:v>
                </c:pt>
                <c:pt idx="483">
                  <c:v>-6729.5</c:v>
                </c:pt>
                <c:pt idx="484">
                  <c:v>-7516.5</c:v>
                </c:pt>
                <c:pt idx="485">
                  <c:v>-7487</c:v>
                </c:pt>
                <c:pt idx="486">
                  <c:v>-6632</c:v>
                </c:pt>
                <c:pt idx="487">
                  <c:v>-5241.5</c:v>
                </c:pt>
                <c:pt idx="488">
                  <c:v>-4207</c:v>
                </c:pt>
                <c:pt idx="489">
                  <c:v>-3623</c:v>
                </c:pt>
                <c:pt idx="490">
                  <c:v>-4190</c:v>
                </c:pt>
                <c:pt idx="491">
                  <c:v>-4427.5</c:v>
                </c:pt>
                <c:pt idx="492">
                  <c:v>-4324.5</c:v>
                </c:pt>
                <c:pt idx="493">
                  <c:v>-4642.5</c:v>
                </c:pt>
                <c:pt idx="494">
                  <c:v>-5296.5</c:v>
                </c:pt>
                <c:pt idx="495">
                  <c:v>-6243</c:v>
                </c:pt>
                <c:pt idx="496">
                  <c:v>-7216</c:v>
                </c:pt>
                <c:pt idx="497">
                  <c:v>-8550</c:v>
                </c:pt>
                <c:pt idx="498">
                  <c:v>-8648</c:v>
                </c:pt>
                <c:pt idx="499">
                  <c:v>-6594</c:v>
                </c:pt>
                <c:pt idx="500">
                  <c:v>-5897.5</c:v>
                </c:pt>
                <c:pt idx="501">
                  <c:v>-7256</c:v>
                </c:pt>
                <c:pt idx="502">
                  <c:v>-7250</c:v>
                </c:pt>
                <c:pt idx="503">
                  <c:v>-5288</c:v>
                </c:pt>
                <c:pt idx="504">
                  <c:v>-5828.5</c:v>
                </c:pt>
                <c:pt idx="505">
                  <c:v>-7851</c:v>
                </c:pt>
                <c:pt idx="506">
                  <c:v>-8987</c:v>
                </c:pt>
                <c:pt idx="507">
                  <c:v>-9461</c:v>
                </c:pt>
                <c:pt idx="508">
                  <c:v>-9224</c:v>
                </c:pt>
                <c:pt idx="509">
                  <c:v>-9296</c:v>
                </c:pt>
                <c:pt idx="510">
                  <c:v>-8660</c:v>
                </c:pt>
                <c:pt idx="511">
                  <c:v>-7572</c:v>
                </c:pt>
                <c:pt idx="512">
                  <c:v>-7022</c:v>
                </c:pt>
                <c:pt idx="513">
                  <c:v>-6424.5</c:v>
                </c:pt>
                <c:pt idx="514">
                  <c:v>-5413.5</c:v>
                </c:pt>
                <c:pt idx="515">
                  <c:v>-4583.5</c:v>
                </c:pt>
                <c:pt idx="516">
                  <c:v>-4581.5</c:v>
                </c:pt>
                <c:pt idx="517">
                  <c:v>-4803.5</c:v>
                </c:pt>
                <c:pt idx="518">
                  <c:v>-4937</c:v>
                </c:pt>
                <c:pt idx="519">
                  <c:v>-5250</c:v>
                </c:pt>
                <c:pt idx="520">
                  <c:v>-5718</c:v>
                </c:pt>
                <c:pt idx="521">
                  <c:v>-6897</c:v>
                </c:pt>
                <c:pt idx="522">
                  <c:v>-7003</c:v>
                </c:pt>
                <c:pt idx="523">
                  <c:v>-5133</c:v>
                </c:pt>
                <c:pt idx="524">
                  <c:v>-4523</c:v>
                </c:pt>
                <c:pt idx="525">
                  <c:v>-6282.5</c:v>
                </c:pt>
                <c:pt idx="526">
                  <c:v>-6506.5</c:v>
                </c:pt>
                <c:pt idx="527">
                  <c:v>-5150</c:v>
                </c:pt>
                <c:pt idx="528">
                  <c:v>-5542</c:v>
                </c:pt>
                <c:pt idx="529">
                  <c:v>-7825.5</c:v>
                </c:pt>
                <c:pt idx="530">
                  <c:v>-8033</c:v>
                </c:pt>
                <c:pt idx="531">
                  <c:v>-8228</c:v>
                </c:pt>
                <c:pt idx="532">
                  <c:v>-8570.5</c:v>
                </c:pt>
                <c:pt idx="533">
                  <c:v>-9499</c:v>
                </c:pt>
                <c:pt idx="534">
                  <c:v>-9094</c:v>
                </c:pt>
                <c:pt idx="535">
                  <c:v>-6999.5</c:v>
                </c:pt>
                <c:pt idx="536">
                  <c:v>-5871</c:v>
                </c:pt>
                <c:pt idx="537">
                  <c:v>-5581</c:v>
                </c:pt>
                <c:pt idx="538">
                  <c:v>-5880.5</c:v>
                </c:pt>
                <c:pt idx="539">
                  <c:v>-5853</c:v>
                </c:pt>
                <c:pt idx="540">
                  <c:v>-5498.5</c:v>
                </c:pt>
                <c:pt idx="541">
                  <c:v>-5772</c:v>
                </c:pt>
                <c:pt idx="542">
                  <c:v>-5822.5</c:v>
                </c:pt>
                <c:pt idx="543">
                  <c:v>-6077</c:v>
                </c:pt>
                <c:pt idx="544">
                  <c:v>-6074</c:v>
                </c:pt>
                <c:pt idx="545">
                  <c:v>-5765.5</c:v>
                </c:pt>
                <c:pt idx="546">
                  <c:v>-5008</c:v>
                </c:pt>
                <c:pt idx="547">
                  <c:v>-3804.5</c:v>
                </c:pt>
                <c:pt idx="548">
                  <c:v>-3925</c:v>
                </c:pt>
                <c:pt idx="549">
                  <c:v>-4898.5</c:v>
                </c:pt>
                <c:pt idx="550">
                  <c:v>-5071</c:v>
                </c:pt>
                <c:pt idx="551">
                  <c:v>-4592.5</c:v>
                </c:pt>
                <c:pt idx="552">
                  <c:v>-4791</c:v>
                </c:pt>
                <c:pt idx="553">
                  <c:v>-5806</c:v>
                </c:pt>
                <c:pt idx="554">
                  <c:v>-6348.5</c:v>
                </c:pt>
                <c:pt idx="555">
                  <c:v>-7568.5</c:v>
                </c:pt>
                <c:pt idx="556">
                  <c:v>-8229.5</c:v>
                </c:pt>
                <c:pt idx="557">
                  <c:v>-8075</c:v>
                </c:pt>
                <c:pt idx="558">
                  <c:v>-7031.5</c:v>
                </c:pt>
                <c:pt idx="559">
                  <c:v>-5456.5</c:v>
                </c:pt>
                <c:pt idx="560">
                  <c:v>-4296.5</c:v>
                </c:pt>
                <c:pt idx="561">
                  <c:v>-4013.5</c:v>
                </c:pt>
                <c:pt idx="562">
                  <c:v>-4265.5</c:v>
                </c:pt>
                <c:pt idx="563">
                  <c:v>-4392.5</c:v>
                </c:pt>
                <c:pt idx="564">
                  <c:v>-4304</c:v>
                </c:pt>
                <c:pt idx="565">
                  <c:v>-4418</c:v>
                </c:pt>
                <c:pt idx="566">
                  <c:v>-4490</c:v>
                </c:pt>
                <c:pt idx="567">
                  <c:v>-4804</c:v>
                </c:pt>
                <c:pt idx="568">
                  <c:v>-5483</c:v>
                </c:pt>
                <c:pt idx="569">
                  <c:v>-6898.5</c:v>
                </c:pt>
                <c:pt idx="570">
                  <c:v>-7818.5</c:v>
                </c:pt>
                <c:pt idx="571">
                  <c:v>-6968.5</c:v>
                </c:pt>
                <c:pt idx="572">
                  <c:v>-6890</c:v>
                </c:pt>
                <c:pt idx="573">
                  <c:v>-7255</c:v>
                </c:pt>
                <c:pt idx="574">
                  <c:v>-6881</c:v>
                </c:pt>
                <c:pt idx="575">
                  <c:v>-5280</c:v>
                </c:pt>
                <c:pt idx="576">
                  <c:v>-6125</c:v>
                </c:pt>
                <c:pt idx="577">
                  <c:v>-8163.5</c:v>
                </c:pt>
                <c:pt idx="578">
                  <c:v>-9532</c:v>
                </c:pt>
                <c:pt idx="579">
                  <c:v>-10233</c:v>
                </c:pt>
                <c:pt idx="580">
                  <c:v>-10461</c:v>
                </c:pt>
                <c:pt idx="581">
                  <c:v>-10658</c:v>
                </c:pt>
                <c:pt idx="582">
                  <c:v>-9926</c:v>
                </c:pt>
                <c:pt idx="583">
                  <c:v>-8770</c:v>
                </c:pt>
                <c:pt idx="584">
                  <c:v>-7609</c:v>
                </c:pt>
                <c:pt idx="585">
                  <c:v>-6852</c:v>
                </c:pt>
                <c:pt idx="586">
                  <c:v>-6134</c:v>
                </c:pt>
                <c:pt idx="587">
                  <c:v>-5852</c:v>
                </c:pt>
                <c:pt idx="588">
                  <c:v>-5498.5</c:v>
                </c:pt>
                <c:pt idx="589">
                  <c:v>-5215.5</c:v>
                </c:pt>
                <c:pt idx="590">
                  <c:v>-5113</c:v>
                </c:pt>
                <c:pt idx="591">
                  <c:v>-5563.5</c:v>
                </c:pt>
                <c:pt idx="592">
                  <c:v>-6083.5</c:v>
                </c:pt>
                <c:pt idx="593">
                  <c:v>-6349</c:v>
                </c:pt>
                <c:pt idx="594">
                  <c:v>-6039.5</c:v>
                </c:pt>
                <c:pt idx="595">
                  <c:v>-5097</c:v>
                </c:pt>
                <c:pt idx="596">
                  <c:v>-5852.5</c:v>
                </c:pt>
                <c:pt idx="597">
                  <c:v>-7026.5</c:v>
                </c:pt>
                <c:pt idx="598">
                  <c:v>-6879</c:v>
                </c:pt>
                <c:pt idx="599">
                  <c:v>-6082</c:v>
                </c:pt>
                <c:pt idx="600">
                  <c:v>-6377.5</c:v>
                </c:pt>
                <c:pt idx="601">
                  <c:v>-7671</c:v>
                </c:pt>
                <c:pt idx="602">
                  <c:v>-9190</c:v>
                </c:pt>
                <c:pt idx="603">
                  <c:v>-10682.5</c:v>
                </c:pt>
                <c:pt idx="604">
                  <c:v>-11089.5</c:v>
                </c:pt>
                <c:pt idx="605">
                  <c:v>-11073.5</c:v>
                </c:pt>
                <c:pt idx="606">
                  <c:v>-11027</c:v>
                </c:pt>
                <c:pt idx="607">
                  <c:v>-10283.5</c:v>
                </c:pt>
                <c:pt idx="608">
                  <c:v>-9175</c:v>
                </c:pt>
                <c:pt idx="609">
                  <c:v>-8131.5</c:v>
                </c:pt>
                <c:pt idx="610">
                  <c:v>-8482.5</c:v>
                </c:pt>
                <c:pt idx="611">
                  <c:v>-8955.5</c:v>
                </c:pt>
                <c:pt idx="612">
                  <c:v>-8214</c:v>
                </c:pt>
                <c:pt idx="613">
                  <c:v>-7792</c:v>
                </c:pt>
                <c:pt idx="614">
                  <c:v>-8197.5</c:v>
                </c:pt>
                <c:pt idx="615">
                  <c:v>-8775.5</c:v>
                </c:pt>
                <c:pt idx="616">
                  <c:v>-9670</c:v>
                </c:pt>
                <c:pt idx="617">
                  <c:v>-10524</c:v>
                </c:pt>
                <c:pt idx="618">
                  <c:v>-10791.5</c:v>
                </c:pt>
                <c:pt idx="619">
                  <c:v>-9847</c:v>
                </c:pt>
                <c:pt idx="620">
                  <c:v>-9987</c:v>
                </c:pt>
                <c:pt idx="621">
                  <c:v>-11265.5</c:v>
                </c:pt>
                <c:pt idx="622">
                  <c:v>-10730.5</c:v>
                </c:pt>
                <c:pt idx="623">
                  <c:v>-8790.5</c:v>
                </c:pt>
                <c:pt idx="624">
                  <c:v>-8334.5</c:v>
                </c:pt>
                <c:pt idx="625">
                  <c:v>-8300.5</c:v>
                </c:pt>
                <c:pt idx="626">
                  <c:v>-6633</c:v>
                </c:pt>
                <c:pt idx="627">
                  <c:v>-6654</c:v>
                </c:pt>
                <c:pt idx="628">
                  <c:v>-7063.5</c:v>
                </c:pt>
                <c:pt idx="629">
                  <c:v>-6834.5</c:v>
                </c:pt>
                <c:pt idx="630">
                  <c:v>-6192.5</c:v>
                </c:pt>
                <c:pt idx="631">
                  <c:v>-6242</c:v>
                </c:pt>
                <c:pt idx="632">
                  <c:v>-7830.5</c:v>
                </c:pt>
                <c:pt idx="633">
                  <c:v>-7756</c:v>
                </c:pt>
                <c:pt idx="634">
                  <c:v>-7085.5</c:v>
                </c:pt>
                <c:pt idx="635">
                  <c:v>-6232.5</c:v>
                </c:pt>
                <c:pt idx="636">
                  <c:v>-5626.5</c:v>
                </c:pt>
                <c:pt idx="637">
                  <c:v>-5998</c:v>
                </c:pt>
                <c:pt idx="638">
                  <c:v>-6702</c:v>
                </c:pt>
                <c:pt idx="639">
                  <c:v>-7664</c:v>
                </c:pt>
                <c:pt idx="640">
                  <c:v>-8559.5</c:v>
                </c:pt>
                <c:pt idx="641">
                  <c:v>-10447.5</c:v>
                </c:pt>
                <c:pt idx="642">
                  <c:v>-10382.5</c:v>
                </c:pt>
                <c:pt idx="643">
                  <c:v>-9534.5</c:v>
                </c:pt>
                <c:pt idx="644">
                  <c:v>-8903.5</c:v>
                </c:pt>
                <c:pt idx="645">
                  <c:v>-8242.5</c:v>
                </c:pt>
                <c:pt idx="646">
                  <c:v>-7857</c:v>
                </c:pt>
                <c:pt idx="647">
                  <c:v>-7196</c:v>
                </c:pt>
                <c:pt idx="648">
                  <c:v>-6657</c:v>
                </c:pt>
                <c:pt idx="649">
                  <c:v>-6432.5</c:v>
                </c:pt>
                <c:pt idx="650">
                  <c:v>-5349.5</c:v>
                </c:pt>
                <c:pt idx="651">
                  <c:v>-5906.5</c:v>
                </c:pt>
                <c:pt idx="652">
                  <c:v>-6643</c:v>
                </c:pt>
                <c:pt idx="653">
                  <c:v>-7565</c:v>
                </c:pt>
                <c:pt idx="654">
                  <c:v>-9225</c:v>
                </c:pt>
                <c:pt idx="655">
                  <c:v>-10264</c:v>
                </c:pt>
                <c:pt idx="656">
                  <c:v>-9354</c:v>
                </c:pt>
                <c:pt idx="657">
                  <c:v>-8628.5</c:v>
                </c:pt>
                <c:pt idx="658">
                  <c:v>-8579</c:v>
                </c:pt>
                <c:pt idx="659">
                  <c:v>-8741.5</c:v>
                </c:pt>
                <c:pt idx="660">
                  <c:v>-8819</c:v>
                </c:pt>
                <c:pt idx="661">
                  <c:v>-9013</c:v>
                </c:pt>
                <c:pt idx="662">
                  <c:v>-9020.5</c:v>
                </c:pt>
                <c:pt idx="663">
                  <c:v>-9338</c:v>
                </c:pt>
                <c:pt idx="664">
                  <c:v>-9678</c:v>
                </c:pt>
                <c:pt idx="665">
                  <c:v>-9438.5</c:v>
                </c:pt>
                <c:pt idx="666">
                  <c:v>-7680</c:v>
                </c:pt>
                <c:pt idx="667">
                  <c:v>-6893.5</c:v>
                </c:pt>
                <c:pt idx="668">
                  <c:v>-7556</c:v>
                </c:pt>
                <c:pt idx="669">
                  <c:v>-8649</c:v>
                </c:pt>
                <c:pt idx="670">
                  <c:v>-8980</c:v>
                </c:pt>
                <c:pt idx="671">
                  <c:v>-8197</c:v>
                </c:pt>
                <c:pt idx="672">
                  <c:v>-7500.5</c:v>
                </c:pt>
                <c:pt idx="673">
                  <c:v>-7514</c:v>
                </c:pt>
                <c:pt idx="674">
                  <c:v>-8073</c:v>
                </c:pt>
                <c:pt idx="675">
                  <c:v>-8655.5</c:v>
                </c:pt>
                <c:pt idx="676">
                  <c:v>-9441.5</c:v>
                </c:pt>
                <c:pt idx="677">
                  <c:v>-9767</c:v>
                </c:pt>
                <c:pt idx="678">
                  <c:v>-8865</c:v>
                </c:pt>
                <c:pt idx="679">
                  <c:v>-7838.5</c:v>
                </c:pt>
                <c:pt idx="680">
                  <c:v>-7220</c:v>
                </c:pt>
                <c:pt idx="681">
                  <c:v>-6891.5</c:v>
                </c:pt>
                <c:pt idx="682">
                  <c:v>-7202.5</c:v>
                </c:pt>
                <c:pt idx="683">
                  <c:v>-7140</c:v>
                </c:pt>
                <c:pt idx="684">
                  <c:v>-7036.5</c:v>
                </c:pt>
                <c:pt idx="685">
                  <c:v>-7128.5</c:v>
                </c:pt>
                <c:pt idx="686">
                  <c:v>-7246.5</c:v>
                </c:pt>
                <c:pt idx="687">
                  <c:v>-7580</c:v>
                </c:pt>
                <c:pt idx="688">
                  <c:v>-7864.5</c:v>
                </c:pt>
                <c:pt idx="689">
                  <c:v>-7894.5</c:v>
                </c:pt>
                <c:pt idx="690">
                  <c:v>-5748</c:v>
                </c:pt>
                <c:pt idx="691">
                  <c:v>-5121</c:v>
                </c:pt>
                <c:pt idx="692">
                  <c:v>-6090</c:v>
                </c:pt>
                <c:pt idx="693">
                  <c:v>-6979.5</c:v>
                </c:pt>
                <c:pt idx="694">
                  <c:v>-7104</c:v>
                </c:pt>
                <c:pt idx="695">
                  <c:v>-6528.5</c:v>
                </c:pt>
                <c:pt idx="696">
                  <c:v>-6144.5</c:v>
                </c:pt>
                <c:pt idx="697">
                  <c:v>-5859</c:v>
                </c:pt>
                <c:pt idx="698">
                  <c:v>-6189</c:v>
                </c:pt>
                <c:pt idx="699">
                  <c:v>-7189.5</c:v>
                </c:pt>
                <c:pt idx="700">
                  <c:v>-7822.5</c:v>
                </c:pt>
                <c:pt idx="701">
                  <c:v>-7267.5</c:v>
                </c:pt>
                <c:pt idx="702">
                  <c:v>-6934.5</c:v>
                </c:pt>
                <c:pt idx="703">
                  <c:v>-6546</c:v>
                </c:pt>
                <c:pt idx="704">
                  <c:v>-5690.5</c:v>
                </c:pt>
                <c:pt idx="705">
                  <c:v>-5053</c:v>
                </c:pt>
                <c:pt idx="706">
                  <c:v>-5190</c:v>
                </c:pt>
                <c:pt idx="707">
                  <c:v>-5198</c:v>
                </c:pt>
                <c:pt idx="708">
                  <c:v>-5460.5</c:v>
                </c:pt>
                <c:pt idx="709">
                  <c:v>-6243.5</c:v>
                </c:pt>
                <c:pt idx="710">
                  <c:v>-6070</c:v>
                </c:pt>
                <c:pt idx="711">
                  <c:v>-6387</c:v>
                </c:pt>
                <c:pt idx="712">
                  <c:v>-6478</c:v>
                </c:pt>
                <c:pt idx="713">
                  <c:v>-6296.5</c:v>
                </c:pt>
                <c:pt idx="714">
                  <c:v>-4147.5</c:v>
                </c:pt>
                <c:pt idx="715">
                  <c:v>-2233</c:v>
                </c:pt>
                <c:pt idx="716">
                  <c:v>-4089</c:v>
                </c:pt>
                <c:pt idx="717">
                  <c:v>-5921</c:v>
                </c:pt>
                <c:pt idx="718">
                  <c:v>-5923.5</c:v>
                </c:pt>
                <c:pt idx="719">
                  <c:v>-5152.5</c:v>
                </c:pt>
                <c:pt idx="720">
                  <c:v>-4901</c:v>
                </c:pt>
                <c:pt idx="721">
                  <c:v>-5935</c:v>
                </c:pt>
                <c:pt idx="722">
                  <c:v>-5898.5</c:v>
                </c:pt>
                <c:pt idx="723">
                  <c:v>-6335.5</c:v>
                </c:pt>
                <c:pt idx="724">
                  <c:v>-6522.5</c:v>
                </c:pt>
                <c:pt idx="725">
                  <c:v>-6047.5</c:v>
                </c:pt>
                <c:pt idx="726">
                  <c:v>-5563</c:v>
                </c:pt>
                <c:pt idx="727">
                  <c:v>-5158.5</c:v>
                </c:pt>
                <c:pt idx="728">
                  <c:v>-4261</c:v>
                </c:pt>
                <c:pt idx="729">
                  <c:v>-3930.5</c:v>
                </c:pt>
                <c:pt idx="730">
                  <c:v>-4611.5</c:v>
                </c:pt>
                <c:pt idx="731">
                  <c:v>-5120.5</c:v>
                </c:pt>
                <c:pt idx="732">
                  <c:v>-5138.5</c:v>
                </c:pt>
                <c:pt idx="733">
                  <c:v>-5705</c:v>
                </c:pt>
                <c:pt idx="734">
                  <c:v>-5906</c:v>
                </c:pt>
                <c:pt idx="735">
                  <c:v>-5983.5</c:v>
                </c:pt>
                <c:pt idx="736">
                  <c:v>-6320.5</c:v>
                </c:pt>
                <c:pt idx="737">
                  <c:v>-6538.5</c:v>
                </c:pt>
                <c:pt idx="738">
                  <c:v>-4380</c:v>
                </c:pt>
                <c:pt idx="739">
                  <c:v>-3450.5</c:v>
                </c:pt>
                <c:pt idx="740">
                  <c:v>-4283</c:v>
                </c:pt>
                <c:pt idx="741">
                  <c:v>-5219</c:v>
                </c:pt>
                <c:pt idx="742">
                  <c:v>-5164.5</c:v>
                </c:pt>
                <c:pt idx="743">
                  <c:v>-4506.5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41172</c:v>
                </c:pt>
                <c:pt idx="1">
                  <c:v>40774</c:v>
                </c:pt>
                <c:pt idx="2">
                  <c:v>41180</c:v>
                </c:pt>
                <c:pt idx="3">
                  <c:v>40756.5</c:v>
                </c:pt>
                <c:pt idx="4">
                  <c:v>40779</c:v>
                </c:pt>
                <c:pt idx="5">
                  <c:v>40564.5</c:v>
                </c:pt>
                <c:pt idx="6">
                  <c:v>41704</c:v>
                </c:pt>
                <c:pt idx="7">
                  <c:v>42016</c:v>
                </c:pt>
                <c:pt idx="8">
                  <c:v>42057.5</c:v>
                </c:pt>
                <c:pt idx="9">
                  <c:v>42048</c:v>
                </c:pt>
                <c:pt idx="10">
                  <c:v>42035</c:v>
                </c:pt>
                <c:pt idx="11">
                  <c:v>42024</c:v>
                </c:pt>
                <c:pt idx="12">
                  <c:v>42041</c:v>
                </c:pt>
                <c:pt idx="13">
                  <c:v>42017.5</c:v>
                </c:pt>
                <c:pt idx="14">
                  <c:v>42238.5</c:v>
                </c:pt>
                <c:pt idx="15">
                  <c:v>42255</c:v>
                </c:pt>
                <c:pt idx="16">
                  <c:v>42301.5</c:v>
                </c:pt>
                <c:pt idx="17">
                  <c:v>42408.5</c:v>
                </c:pt>
                <c:pt idx="18">
                  <c:v>42447.5</c:v>
                </c:pt>
                <c:pt idx="19">
                  <c:v>42600</c:v>
                </c:pt>
                <c:pt idx="20">
                  <c:v>42652</c:v>
                </c:pt>
                <c:pt idx="21">
                  <c:v>42587</c:v>
                </c:pt>
                <c:pt idx="22">
                  <c:v>42456</c:v>
                </c:pt>
                <c:pt idx="23">
                  <c:v>42268</c:v>
                </c:pt>
                <c:pt idx="24">
                  <c:v>41654</c:v>
                </c:pt>
                <c:pt idx="25">
                  <c:v>41043</c:v>
                </c:pt>
                <c:pt idx="26">
                  <c:v>41230.5</c:v>
                </c:pt>
                <c:pt idx="27">
                  <c:v>41250.5</c:v>
                </c:pt>
                <c:pt idx="28">
                  <c:v>41481</c:v>
                </c:pt>
                <c:pt idx="29">
                  <c:v>41418</c:v>
                </c:pt>
                <c:pt idx="30">
                  <c:v>42226.5</c:v>
                </c:pt>
                <c:pt idx="31">
                  <c:v>43017.5</c:v>
                </c:pt>
                <c:pt idx="32">
                  <c:v>43095</c:v>
                </c:pt>
                <c:pt idx="33">
                  <c:v>43242.5</c:v>
                </c:pt>
                <c:pt idx="34">
                  <c:v>43211.5</c:v>
                </c:pt>
                <c:pt idx="35">
                  <c:v>43166.5</c:v>
                </c:pt>
                <c:pt idx="36">
                  <c:v>43068.5</c:v>
                </c:pt>
                <c:pt idx="37">
                  <c:v>42936.5</c:v>
                </c:pt>
                <c:pt idx="38">
                  <c:v>42849.5</c:v>
                </c:pt>
                <c:pt idx="39">
                  <c:v>42613</c:v>
                </c:pt>
                <c:pt idx="40">
                  <c:v>42521.5</c:v>
                </c:pt>
                <c:pt idx="41">
                  <c:v>42701</c:v>
                </c:pt>
                <c:pt idx="42">
                  <c:v>42851</c:v>
                </c:pt>
                <c:pt idx="43">
                  <c:v>43012</c:v>
                </c:pt>
                <c:pt idx="44">
                  <c:v>43053</c:v>
                </c:pt>
                <c:pt idx="45">
                  <c:v>42819.5</c:v>
                </c:pt>
                <c:pt idx="46">
                  <c:v>42074.5</c:v>
                </c:pt>
                <c:pt idx="47">
                  <c:v>42217.5</c:v>
                </c:pt>
                <c:pt idx="48">
                  <c:v>42290.5</c:v>
                </c:pt>
                <c:pt idx="49">
                  <c:v>41711.5</c:v>
                </c:pt>
                <c:pt idx="50">
                  <c:v>41582.5</c:v>
                </c:pt>
                <c:pt idx="51">
                  <c:v>40540.5</c:v>
                </c:pt>
                <c:pt idx="52">
                  <c:v>39928.5</c:v>
                </c:pt>
                <c:pt idx="53">
                  <c:v>40347.5</c:v>
                </c:pt>
                <c:pt idx="54">
                  <c:v>41570</c:v>
                </c:pt>
                <c:pt idx="55">
                  <c:v>42206.5</c:v>
                </c:pt>
                <c:pt idx="56">
                  <c:v>42090</c:v>
                </c:pt>
                <c:pt idx="57">
                  <c:v>42315.5</c:v>
                </c:pt>
                <c:pt idx="58">
                  <c:v>42370</c:v>
                </c:pt>
                <c:pt idx="59">
                  <c:v>40943.5</c:v>
                </c:pt>
                <c:pt idx="60">
                  <c:v>40878</c:v>
                </c:pt>
                <c:pt idx="61">
                  <c:v>40889</c:v>
                </c:pt>
                <c:pt idx="62">
                  <c:v>40898.5</c:v>
                </c:pt>
                <c:pt idx="63">
                  <c:v>40909.5</c:v>
                </c:pt>
                <c:pt idx="64">
                  <c:v>39971.5</c:v>
                </c:pt>
                <c:pt idx="65">
                  <c:v>39786.5</c:v>
                </c:pt>
                <c:pt idx="66">
                  <c:v>39731</c:v>
                </c:pt>
                <c:pt idx="67">
                  <c:v>40113.5</c:v>
                </c:pt>
                <c:pt idx="68">
                  <c:v>40004</c:v>
                </c:pt>
                <c:pt idx="69">
                  <c:v>39923.5</c:v>
                </c:pt>
                <c:pt idx="70">
                  <c:v>39481</c:v>
                </c:pt>
                <c:pt idx="71">
                  <c:v>39620</c:v>
                </c:pt>
                <c:pt idx="72">
                  <c:v>39571</c:v>
                </c:pt>
                <c:pt idx="73">
                  <c:v>39169</c:v>
                </c:pt>
                <c:pt idx="74">
                  <c:v>39091.5</c:v>
                </c:pt>
                <c:pt idx="75">
                  <c:v>37748</c:v>
                </c:pt>
                <c:pt idx="76">
                  <c:v>38109</c:v>
                </c:pt>
                <c:pt idx="77">
                  <c:v>38336.5</c:v>
                </c:pt>
                <c:pt idx="78">
                  <c:v>38899</c:v>
                </c:pt>
                <c:pt idx="79">
                  <c:v>40102</c:v>
                </c:pt>
                <c:pt idx="80">
                  <c:v>40392.5</c:v>
                </c:pt>
                <c:pt idx="81">
                  <c:v>40678.5</c:v>
                </c:pt>
                <c:pt idx="82">
                  <c:v>40931.5</c:v>
                </c:pt>
                <c:pt idx="83">
                  <c:v>41169</c:v>
                </c:pt>
                <c:pt idx="84">
                  <c:v>41267.5</c:v>
                </c:pt>
                <c:pt idx="85">
                  <c:v>41032</c:v>
                </c:pt>
                <c:pt idx="86">
                  <c:v>40934.5</c:v>
                </c:pt>
                <c:pt idx="87">
                  <c:v>40899.5</c:v>
                </c:pt>
                <c:pt idx="88">
                  <c:v>40885</c:v>
                </c:pt>
                <c:pt idx="89">
                  <c:v>41190.5</c:v>
                </c:pt>
                <c:pt idx="90">
                  <c:v>41846.5</c:v>
                </c:pt>
                <c:pt idx="91">
                  <c:v>41397</c:v>
                </c:pt>
                <c:pt idx="92">
                  <c:v>41728</c:v>
                </c:pt>
                <c:pt idx="93">
                  <c:v>41245</c:v>
                </c:pt>
                <c:pt idx="94">
                  <c:v>40554</c:v>
                </c:pt>
                <c:pt idx="95">
                  <c:v>40431.5</c:v>
                </c:pt>
                <c:pt idx="96">
                  <c:v>39133</c:v>
                </c:pt>
                <c:pt idx="97">
                  <c:v>38589.5</c:v>
                </c:pt>
                <c:pt idx="98">
                  <c:v>38565</c:v>
                </c:pt>
                <c:pt idx="99">
                  <c:v>38557.5</c:v>
                </c:pt>
                <c:pt idx="100">
                  <c:v>38595</c:v>
                </c:pt>
                <c:pt idx="101">
                  <c:v>38492.5</c:v>
                </c:pt>
                <c:pt idx="102">
                  <c:v>38406.5</c:v>
                </c:pt>
                <c:pt idx="103">
                  <c:v>38405</c:v>
                </c:pt>
                <c:pt idx="104">
                  <c:v>38587</c:v>
                </c:pt>
                <c:pt idx="105">
                  <c:v>39182.5</c:v>
                </c:pt>
                <c:pt idx="106">
                  <c:v>39244.5</c:v>
                </c:pt>
                <c:pt idx="107">
                  <c:v>39297.5</c:v>
                </c:pt>
                <c:pt idx="108">
                  <c:v>39340</c:v>
                </c:pt>
                <c:pt idx="109">
                  <c:v>38941</c:v>
                </c:pt>
                <c:pt idx="110">
                  <c:v>38687.5</c:v>
                </c:pt>
                <c:pt idx="111">
                  <c:v>38287</c:v>
                </c:pt>
                <c:pt idx="112">
                  <c:v>38186.5</c:v>
                </c:pt>
                <c:pt idx="113">
                  <c:v>38416.5</c:v>
                </c:pt>
                <c:pt idx="114">
                  <c:v>38670.5</c:v>
                </c:pt>
                <c:pt idx="115">
                  <c:v>38964.5</c:v>
                </c:pt>
                <c:pt idx="116">
                  <c:v>38950.5</c:v>
                </c:pt>
                <c:pt idx="117">
                  <c:v>38385.5</c:v>
                </c:pt>
                <c:pt idx="118">
                  <c:v>37845.5</c:v>
                </c:pt>
                <c:pt idx="119">
                  <c:v>38414</c:v>
                </c:pt>
                <c:pt idx="120">
                  <c:v>38560.5</c:v>
                </c:pt>
                <c:pt idx="121">
                  <c:v>37716</c:v>
                </c:pt>
                <c:pt idx="122">
                  <c:v>37681</c:v>
                </c:pt>
                <c:pt idx="123">
                  <c:v>37046</c:v>
                </c:pt>
                <c:pt idx="124">
                  <c:v>37427.5</c:v>
                </c:pt>
                <c:pt idx="125">
                  <c:v>38149.5</c:v>
                </c:pt>
                <c:pt idx="126">
                  <c:v>38513.5</c:v>
                </c:pt>
                <c:pt idx="127">
                  <c:v>39121</c:v>
                </c:pt>
                <c:pt idx="128">
                  <c:v>39328.5</c:v>
                </c:pt>
                <c:pt idx="129">
                  <c:v>39717</c:v>
                </c:pt>
                <c:pt idx="130">
                  <c:v>40236.5</c:v>
                </c:pt>
                <c:pt idx="131">
                  <c:v>40404</c:v>
                </c:pt>
                <c:pt idx="132">
                  <c:v>40006.5</c:v>
                </c:pt>
                <c:pt idx="133">
                  <c:v>39781</c:v>
                </c:pt>
                <c:pt idx="134">
                  <c:v>39334.5</c:v>
                </c:pt>
                <c:pt idx="135">
                  <c:v>39744.5</c:v>
                </c:pt>
                <c:pt idx="136">
                  <c:v>39665.5</c:v>
                </c:pt>
                <c:pt idx="137">
                  <c:v>39892.5</c:v>
                </c:pt>
                <c:pt idx="138">
                  <c:v>40333.5</c:v>
                </c:pt>
                <c:pt idx="139">
                  <c:v>40577</c:v>
                </c:pt>
                <c:pt idx="140">
                  <c:v>40668</c:v>
                </c:pt>
                <c:pt idx="141">
                  <c:v>40387.5</c:v>
                </c:pt>
                <c:pt idx="142">
                  <c:v>39670</c:v>
                </c:pt>
                <c:pt idx="143">
                  <c:v>40066</c:v>
                </c:pt>
                <c:pt idx="144">
                  <c:v>39912.5</c:v>
                </c:pt>
                <c:pt idx="145">
                  <c:v>40048</c:v>
                </c:pt>
                <c:pt idx="146">
                  <c:v>40338</c:v>
                </c:pt>
                <c:pt idx="147">
                  <c:v>39766</c:v>
                </c:pt>
                <c:pt idx="148">
                  <c:v>40093.5</c:v>
                </c:pt>
                <c:pt idx="149">
                  <c:v>40358</c:v>
                </c:pt>
                <c:pt idx="150">
                  <c:v>40895.5</c:v>
                </c:pt>
                <c:pt idx="151">
                  <c:v>41093.5</c:v>
                </c:pt>
                <c:pt idx="152">
                  <c:v>41128</c:v>
                </c:pt>
                <c:pt idx="153">
                  <c:v>41278.5</c:v>
                </c:pt>
                <c:pt idx="154">
                  <c:v>41275.5</c:v>
                </c:pt>
                <c:pt idx="155">
                  <c:v>41258.5</c:v>
                </c:pt>
                <c:pt idx="156">
                  <c:v>41241.5</c:v>
                </c:pt>
                <c:pt idx="157">
                  <c:v>41223</c:v>
                </c:pt>
                <c:pt idx="158">
                  <c:v>41191.5</c:v>
                </c:pt>
                <c:pt idx="159">
                  <c:v>41173</c:v>
                </c:pt>
                <c:pt idx="160">
                  <c:v>41019</c:v>
                </c:pt>
                <c:pt idx="161">
                  <c:v>41087.5</c:v>
                </c:pt>
                <c:pt idx="162">
                  <c:v>41078.5</c:v>
                </c:pt>
                <c:pt idx="163">
                  <c:v>41183</c:v>
                </c:pt>
                <c:pt idx="164">
                  <c:v>41225.5</c:v>
                </c:pt>
                <c:pt idx="165">
                  <c:v>41160</c:v>
                </c:pt>
                <c:pt idx="166">
                  <c:v>40805</c:v>
                </c:pt>
                <c:pt idx="167">
                  <c:v>40846.5</c:v>
                </c:pt>
                <c:pt idx="168">
                  <c:v>40753.5</c:v>
                </c:pt>
                <c:pt idx="169">
                  <c:v>40685.5</c:v>
                </c:pt>
                <c:pt idx="170">
                  <c:v>40873</c:v>
                </c:pt>
                <c:pt idx="171">
                  <c:v>40504</c:v>
                </c:pt>
                <c:pt idx="172">
                  <c:v>40544</c:v>
                </c:pt>
                <c:pt idx="173">
                  <c:v>40593.5</c:v>
                </c:pt>
                <c:pt idx="174">
                  <c:v>40910</c:v>
                </c:pt>
                <c:pt idx="175">
                  <c:v>41263</c:v>
                </c:pt>
                <c:pt idx="176">
                  <c:v>41206</c:v>
                </c:pt>
                <c:pt idx="177">
                  <c:v>41238.5</c:v>
                </c:pt>
                <c:pt idx="178">
                  <c:v>41184</c:v>
                </c:pt>
                <c:pt idx="179">
                  <c:v>41246</c:v>
                </c:pt>
                <c:pt idx="180">
                  <c:v>41256</c:v>
                </c:pt>
                <c:pt idx="181">
                  <c:v>41210.5</c:v>
                </c:pt>
                <c:pt idx="182">
                  <c:v>41225.5</c:v>
                </c:pt>
                <c:pt idx="183">
                  <c:v>41090</c:v>
                </c:pt>
                <c:pt idx="184">
                  <c:v>41093</c:v>
                </c:pt>
                <c:pt idx="185">
                  <c:v>41100</c:v>
                </c:pt>
                <c:pt idx="186">
                  <c:v>41168</c:v>
                </c:pt>
                <c:pt idx="187">
                  <c:v>41255</c:v>
                </c:pt>
                <c:pt idx="188">
                  <c:v>41290</c:v>
                </c:pt>
                <c:pt idx="189">
                  <c:v>41312</c:v>
                </c:pt>
                <c:pt idx="190">
                  <c:v>40417</c:v>
                </c:pt>
                <c:pt idx="191">
                  <c:v>40520.5</c:v>
                </c:pt>
                <c:pt idx="192">
                  <c:v>40457.5</c:v>
                </c:pt>
                <c:pt idx="193">
                  <c:v>40631</c:v>
                </c:pt>
                <c:pt idx="194">
                  <c:v>40594</c:v>
                </c:pt>
                <c:pt idx="195">
                  <c:v>40348</c:v>
                </c:pt>
                <c:pt idx="196">
                  <c:v>40292.5</c:v>
                </c:pt>
                <c:pt idx="197">
                  <c:v>40512</c:v>
                </c:pt>
                <c:pt idx="198">
                  <c:v>40565</c:v>
                </c:pt>
                <c:pt idx="199">
                  <c:v>40362</c:v>
                </c:pt>
                <c:pt idx="200">
                  <c:v>40551.5</c:v>
                </c:pt>
                <c:pt idx="201">
                  <c:v>40602.5</c:v>
                </c:pt>
                <c:pt idx="202">
                  <c:v>40582</c:v>
                </c:pt>
                <c:pt idx="203">
                  <c:v>40547</c:v>
                </c:pt>
                <c:pt idx="204">
                  <c:v>40542.5</c:v>
                </c:pt>
                <c:pt idx="205">
                  <c:v>40547</c:v>
                </c:pt>
                <c:pt idx="206">
                  <c:v>40538</c:v>
                </c:pt>
                <c:pt idx="207">
                  <c:v>40519</c:v>
                </c:pt>
                <c:pt idx="208">
                  <c:v>40469</c:v>
                </c:pt>
                <c:pt idx="209">
                  <c:v>40371.5</c:v>
                </c:pt>
                <c:pt idx="210">
                  <c:v>40299.5</c:v>
                </c:pt>
                <c:pt idx="211">
                  <c:v>40428.5</c:v>
                </c:pt>
                <c:pt idx="212">
                  <c:v>40446</c:v>
                </c:pt>
                <c:pt idx="213">
                  <c:v>40273.5</c:v>
                </c:pt>
                <c:pt idx="214">
                  <c:v>39807.5</c:v>
                </c:pt>
                <c:pt idx="215">
                  <c:v>39990</c:v>
                </c:pt>
                <c:pt idx="216">
                  <c:v>39907.5</c:v>
                </c:pt>
                <c:pt idx="217">
                  <c:v>39859.5</c:v>
                </c:pt>
                <c:pt idx="218">
                  <c:v>39704</c:v>
                </c:pt>
                <c:pt idx="219">
                  <c:v>39163</c:v>
                </c:pt>
                <c:pt idx="220">
                  <c:v>39607.5</c:v>
                </c:pt>
                <c:pt idx="221">
                  <c:v>39705.5</c:v>
                </c:pt>
                <c:pt idx="222">
                  <c:v>40066.5</c:v>
                </c:pt>
                <c:pt idx="223">
                  <c:v>40419.5</c:v>
                </c:pt>
                <c:pt idx="224">
                  <c:v>40722</c:v>
                </c:pt>
                <c:pt idx="225">
                  <c:v>41188</c:v>
                </c:pt>
                <c:pt idx="226">
                  <c:v>41357</c:v>
                </c:pt>
                <c:pt idx="227">
                  <c:v>41345.5</c:v>
                </c:pt>
                <c:pt idx="228">
                  <c:v>41341</c:v>
                </c:pt>
                <c:pt idx="229">
                  <c:v>41248</c:v>
                </c:pt>
                <c:pt idx="230">
                  <c:v>41163</c:v>
                </c:pt>
                <c:pt idx="231">
                  <c:v>41188</c:v>
                </c:pt>
                <c:pt idx="232">
                  <c:v>41292</c:v>
                </c:pt>
                <c:pt idx="233">
                  <c:v>41378</c:v>
                </c:pt>
                <c:pt idx="234">
                  <c:v>41558.5</c:v>
                </c:pt>
                <c:pt idx="235">
                  <c:v>41611.5</c:v>
                </c:pt>
                <c:pt idx="236">
                  <c:v>41725.5</c:v>
                </c:pt>
                <c:pt idx="237">
                  <c:v>41973</c:v>
                </c:pt>
                <c:pt idx="238">
                  <c:v>41479.5</c:v>
                </c:pt>
                <c:pt idx="239">
                  <c:v>41558.5</c:v>
                </c:pt>
                <c:pt idx="240">
                  <c:v>41350.5</c:v>
                </c:pt>
                <c:pt idx="241">
                  <c:v>41615</c:v>
                </c:pt>
                <c:pt idx="242">
                  <c:v>41844.5</c:v>
                </c:pt>
                <c:pt idx="243">
                  <c:v>41489</c:v>
                </c:pt>
                <c:pt idx="244">
                  <c:v>41378</c:v>
                </c:pt>
                <c:pt idx="245">
                  <c:v>41449</c:v>
                </c:pt>
                <c:pt idx="246">
                  <c:v>41783</c:v>
                </c:pt>
                <c:pt idx="247">
                  <c:v>42266.5</c:v>
                </c:pt>
                <c:pt idx="248">
                  <c:v>42342</c:v>
                </c:pt>
                <c:pt idx="249">
                  <c:v>42445.5</c:v>
                </c:pt>
                <c:pt idx="250">
                  <c:v>42370.5</c:v>
                </c:pt>
                <c:pt idx="251">
                  <c:v>42447.5</c:v>
                </c:pt>
                <c:pt idx="252">
                  <c:v>42398</c:v>
                </c:pt>
                <c:pt idx="253">
                  <c:v>42511</c:v>
                </c:pt>
                <c:pt idx="254">
                  <c:v>42440</c:v>
                </c:pt>
                <c:pt idx="255">
                  <c:v>42460</c:v>
                </c:pt>
                <c:pt idx="256">
                  <c:v>42480</c:v>
                </c:pt>
                <c:pt idx="257">
                  <c:v>42396</c:v>
                </c:pt>
                <c:pt idx="258">
                  <c:v>42258</c:v>
                </c:pt>
                <c:pt idx="259">
                  <c:v>42425</c:v>
                </c:pt>
                <c:pt idx="260">
                  <c:v>42657.5</c:v>
                </c:pt>
                <c:pt idx="261">
                  <c:v>42458</c:v>
                </c:pt>
                <c:pt idx="262">
                  <c:v>42278.5</c:v>
                </c:pt>
                <c:pt idx="263">
                  <c:v>42300.5</c:v>
                </c:pt>
                <c:pt idx="264">
                  <c:v>42155</c:v>
                </c:pt>
                <c:pt idx="265">
                  <c:v>41251.5</c:v>
                </c:pt>
                <c:pt idx="266">
                  <c:v>41155.5</c:v>
                </c:pt>
                <c:pt idx="267">
                  <c:v>40516.5</c:v>
                </c:pt>
                <c:pt idx="268">
                  <c:v>40179.5</c:v>
                </c:pt>
                <c:pt idx="269">
                  <c:v>40251</c:v>
                </c:pt>
                <c:pt idx="270">
                  <c:v>39996.5</c:v>
                </c:pt>
                <c:pt idx="271">
                  <c:v>40450</c:v>
                </c:pt>
                <c:pt idx="272">
                  <c:v>40796.5</c:v>
                </c:pt>
                <c:pt idx="273">
                  <c:v>41246.5</c:v>
                </c:pt>
                <c:pt idx="274">
                  <c:v>41317.5</c:v>
                </c:pt>
                <c:pt idx="275">
                  <c:v>41339</c:v>
                </c:pt>
                <c:pt idx="276">
                  <c:v>41176</c:v>
                </c:pt>
                <c:pt idx="277">
                  <c:v>40840</c:v>
                </c:pt>
                <c:pt idx="278">
                  <c:v>40713</c:v>
                </c:pt>
                <c:pt idx="279">
                  <c:v>40643.5</c:v>
                </c:pt>
                <c:pt idx="280">
                  <c:v>40659</c:v>
                </c:pt>
                <c:pt idx="281">
                  <c:v>40571.5</c:v>
                </c:pt>
                <c:pt idx="282">
                  <c:v>40685.5</c:v>
                </c:pt>
                <c:pt idx="283">
                  <c:v>40783.5</c:v>
                </c:pt>
                <c:pt idx="284">
                  <c:v>40738</c:v>
                </c:pt>
                <c:pt idx="285">
                  <c:v>40581</c:v>
                </c:pt>
                <c:pt idx="286">
                  <c:v>40517</c:v>
                </c:pt>
                <c:pt idx="287">
                  <c:v>40395</c:v>
                </c:pt>
                <c:pt idx="288">
                  <c:v>40333.5</c:v>
                </c:pt>
                <c:pt idx="289">
                  <c:v>40116</c:v>
                </c:pt>
                <c:pt idx="290">
                  <c:v>39108</c:v>
                </c:pt>
                <c:pt idx="291">
                  <c:v>39627.5</c:v>
                </c:pt>
                <c:pt idx="292">
                  <c:v>39804.5</c:v>
                </c:pt>
                <c:pt idx="293">
                  <c:v>40194</c:v>
                </c:pt>
                <c:pt idx="294">
                  <c:v>40275.5</c:v>
                </c:pt>
                <c:pt idx="295">
                  <c:v>40281.5</c:v>
                </c:pt>
                <c:pt idx="296">
                  <c:v>40294.5</c:v>
                </c:pt>
                <c:pt idx="297">
                  <c:v>40803</c:v>
                </c:pt>
                <c:pt idx="298">
                  <c:v>41257.5</c:v>
                </c:pt>
                <c:pt idx="299">
                  <c:v>40544</c:v>
                </c:pt>
                <c:pt idx="300">
                  <c:v>40545</c:v>
                </c:pt>
                <c:pt idx="301">
                  <c:v>40355</c:v>
                </c:pt>
                <c:pt idx="302">
                  <c:v>40116</c:v>
                </c:pt>
                <c:pt idx="303">
                  <c:v>40270.5</c:v>
                </c:pt>
                <c:pt idx="304">
                  <c:v>40062</c:v>
                </c:pt>
                <c:pt idx="305">
                  <c:v>40573</c:v>
                </c:pt>
                <c:pt idx="306">
                  <c:v>41865.5</c:v>
                </c:pt>
                <c:pt idx="307">
                  <c:v>42126</c:v>
                </c:pt>
                <c:pt idx="308">
                  <c:v>41921</c:v>
                </c:pt>
                <c:pt idx="309">
                  <c:v>41398.5</c:v>
                </c:pt>
                <c:pt idx="310">
                  <c:v>41008</c:v>
                </c:pt>
                <c:pt idx="311">
                  <c:v>41604</c:v>
                </c:pt>
                <c:pt idx="312">
                  <c:v>41405.5</c:v>
                </c:pt>
                <c:pt idx="313">
                  <c:v>40550</c:v>
                </c:pt>
                <c:pt idx="314">
                  <c:v>40587</c:v>
                </c:pt>
                <c:pt idx="315">
                  <c:v>40507.5</c:v>
                </c:pt>
                <c:pt idx="316">
                  <c:v>41048</c:v>
                </c:pt>
                <c:pt idx="317">
                  <c:v>40846</c:v>
                </c:pt>
                <c:pt idx="318">
                  <c:v>40930</c:v>
                </c:pt>
                <c:pt idx="319">
                  <c:v>42362</c:v>
                </c:pt>
                <c:pt idx="320">
                  <c:v>42393.5</c:v>
                </c:pt>
                <c:pt idx="321">
                  <c:v>42628</c:v>
                </c:pt>
                <c:pt idx="322">
                  <c:v>42769</c:v>
                </c:pt>
                <c:pt idx="323">
                  <c:v>42840.5</c:v>
                </c:pt>
                <c:pt idx="324">
                  <c:v>42810.5</c:v>
                </c:pt>
                <c:pt idx="325">
                  <c:v>42775</c:v>
                </c:pt>
                <c:pt idx="326">
                  <c:v>42750</c:v>
                </c:pt>
                <c:pt idx="327">
                  <c:v>42739</c:v>
                </c:pt>
                <c:pt idx="328">
                  <c:v>42680.5</c:v>
                </c:pt>
                <c:pt idx="329">
                  <c:v>42684</c:v>
                </c:pt>
                <c:pt idx="330">
                  <c:v>42733</c:v>
                </c:pt>
                <c:pt idx="331">
                  <c:v>42723</c:v>
                </c:pt>
                <c:pt idx="332">
                  <c:v>42800.5</c:v>
                </c:pt>
                <c:pt idx="333">
                  <c:v>42765</c:v>
                </c:pt>
                <c:pt idx="334">
                  <c:v>42153.5</c:v>
                </c:pt>
                <c:pt idx="335">
                  <c:v>42079</c:v>
                </c:pt>
                <c:pt idx="336">
                  <c:v>42346.5</c:v>
                </c:pt>
                <c:pt idx="337">
                  <c:v>42072.5</c:v>
                </c:pt>
                <c:pt idx="338">
                  <c:v>42101.5</c:v>
                </c:pt>
                <c:pt idx="339">
                  <c:v>41806</c:v>
                </c:pt>
                <c:pt idx="340">
                  <c:v>41322.5</c:v>
                </c:pt>
                <c:pt idx="341">
                  <c:v>41326</c:v>
                </c:pt>
                <c:pt idx="342">
                  <c:v>42473</c:v>
                </c:pt>
                <c:pt idx="343">
                  <c:v>42996</c:v>
                </c:pt>
                <c:pt idx="344">
                  <c:v>43023</c:v>
                </c:pt>
                <c:pt idx="345">
                  <c:v>43111</c:v>
                </c:pt>
                <c:pt idx="346">
                  <c:v>43186</c:v>
                </c:pt>
                <c:pt idx="347">
                  <c:v>43188</c:v>
                </c:pt>
                <c:pt idx="348">
                  <c:v>42871.5</c:v>
                </c:pt>
                <c:pt idx="349">
                  <c:v>42018</c:v>
                </c:pt>
                <c:pt idx="350">
                  <c:v>41891.5</c:v>
                </c:pt>
                <c:pt idx="351">
                  <c:v>41827.5</c:v>
                </c:pt>
                <c:pt idx="352">
                  <c:v>41858</c:v>
                </c:pt>
                <c:pt idx="353">
                  <c:v>41941</c:v>
                </c:pt>
                <c:pt idx="354">
                  <c:v>42033</c:v>
                </c:pt>
                <c:pt idx="355">
                  <c:v>41961</c:v>
                </c:pt>
                <c:pt idx="356">
                  <c:v>41831.5</c:v>
                </c:pt>
                <c:pt idx="357">
                  <c:v>41829.5</c:v>
                </c:pt>
                <c:pt idx="358">
                  <c:v>41280</c:v>
                </c:pt>
                <c:pt idx="359">
                  <c:v>41827.5</c:v>
                </c:pt>
                <c:pt idx="360">
                  <c:v>41573</c:v>
                </c:pt>
                <c:pt idx="361">
                  <c:v>41299</c:v>
                </c:pt>
                <c:pt idx="362">
                  <c:v>41390.5</c:v>
                </c:pt>
                <c:pt idx="363">
                  <c:v>41268</c:v>
                </c:pt>
                <c:pt idx="364">
                  <c:v>41260</c:v>
                </c:pt>
                <c:pt idx="365">
                  <c:v>41465</c:v>
                </c:pt>
                <c:pt idx="366">
                  <c:v>41924.5</c:v>
                </c:pt>
                <c:pt idx="367">
                  <c:v>42094.5</c:v>
                </c:pt>
                <c:pt idx="368">
                  <c:v>42140</c:v>
                </c:pt>
                <c:pt idx="369">
                  <c:v>42131.5</c:v>
                </c:pt>
                <c:pt idx="370">
                  <c:v>42026</c:v>
                </c:pt>
                <c:pt idx="371">
                  <c:v>42033</c:v>
                </c:pt>
                <c:pt idx="372">
                  <c:v>42002.5</c:v>
                </c:pt>
                <c:pt idx="373">
                  <c:v>41969.5</c:v>
                </c:pt>
                <c:pt idx="374">
                  <c:v>41935</c:v>
                </c:pt>
                <c:pt idx="375">
                  <c:v>41800</c:v>
                </c:pt>
                <c:pt idx="376">
                  <c:v>41686</c:v>
                </c:pt>
                <c:pt idx="377">
                  <c:v>41677.5</c:v>
                </c:pt>
                <c:pt idx="378">
                  <c:v>41716.5</c:v>
                </c:pt>
                <c:pt idx="379">
                  <c:v>41882.5</c:v>
                </c:pt>
                <c:pt idx="380">
                  <c:v>41899</c:v>
                </c:pt>
                <c:pt idx="381">
                  <c:v>41424.5</c:v>
                </c:pt>
                <c:pt idx="382">
                  <c:v>40867</c:v>
                </c:pt>
                <c:pt idx="383">
                  <c:v>40905.5</c:v>
                </c:pt>
                <c:pt idx="384">
                  <c:v>41212</c:v>
                </c:pt>
                <c:pt idx="385">
                  <c:v>41109.5</c:v>
                </c:pt>
                <c:pt idx="386">
                  <c:v>41087.5</c:v>
                </c:pt>
                <c:pt idx="387">
                  <c:v>40681</c:v>
                </c:pt>
                <c:pt idx="388">
                  <c:v>40532</c:v>
                </c:pt>
                <c:pt idx="389">
                  <c:v>40513</c:v>
                </c:pt>
                <c:pt idx="390">
                  <c:v>40932.5</c:v>
                </c:pt>
                <c:pt idx="391">
                  <c:v>41861.5</c:v>
                </c:pt>
                <c:pt idx="392">
                  <c:v>41994.5</c:v>
                </c:pt>
                <c:pt idx="393">
                  <c:v>42151.5</c:v>
                </c:pt>
                <c:pt idx="394">
                  <c:v>42115</c:v>
                </c:pt>
                <c:pt idx="395">
                  <c:v>42022.5</c:v>
                </c:pt>
                <c:pt idx="396">
                  <c:v>41890</c:v>
                </c:pt>
                <c:pt idx="397">
                  <c:v>41941</c:v>
                </c:pt>
                <c:pt idx="398">
                  <c:v>41772.5</c:v>
                </c:pt>
                <c:pt idx="399">
                  <c:v>41628</c:v>
                </c:pt>
                <c:pt idx="400">
                  <c:v>41807.5</c:v>
                </c:pt>
                <c:pt idx="401">
                  <c:v>41783</c:v>
                </c:pt>
                <c:pt idx="402">
                  <c:v>41816.5</c:v>
                </c:pt>
                <c:pt idx="403">
                  <c:v>41985</c:v>
                </c:pt>
                <c:pt idx="404">
                  <c:v>42031.5</c:v>
                </c:pt>
                <c:pt idx="405">
                  <c:v>41852.5</c:v>
                </c:pt>
                <c:pt idx="406">
                  <c:v>41769</c:v>
                </c:pt>
                <c:pt idx="407">
                  <c:v>42001</c:v>
                </c:pt>
                <c:pt idx="408">
                  <c:v>42039</c:v>
                </c:pt>
                <c:pt idx="409">
                  <c:v>41913</c:v>
                </c:pt>
                <c:pt idx="410">
                  <c:v>41995</c:v>
                </c:pt>
                <c:pt idx="411">
                  <c:v>41228</c:v>
                </c:pt>
                <c:pt idx="412">
                  <c:v>41014.5</c:v>
                </c:pt>
                <c:pt idx="413">
                  <c:v>41499</c:v>
                </c:pt>
                <c:pt idx="414">
                  <c:v>42444.5</c:v>
                </c:pt>
                <c:pt idx="415">
                  <c:v>42927</c:v>
                </c:pt>
                <c:pt idx="416">
                  <c:v>43837.5</c:v>
                </c:pt>
                <c:pt idx="417">
                  <c:v>44261</c:v>
                </c:pt>
                <c:pt idx="418">
                  <c:v>44255.5</c:v>
                </c:pt>
                <c:pt idx="419">
                  <c:v>44165.5</c:v>
                </c:pt>
                <c:pt idx="420">
                  <c:v>44052.5</c:v>
                </c:pt>
                <c:pt idx="421">
                  <c:v>43790</c:v>
                </c:pt>
                <c:pt idx="422">
                  <c:v>43720.5</c:v>
                </c:pt>
                <c:pt idx="423">
                  <c:v>43300</c:v>
                </c:pt>
                <c:pt idx="424">
                  <c:v>43271.5</c:v>
                </c:pt>
                <c:pt idx="425">
                  <c:v>43411</c:v>
                </c:pt>
                <c:pt idx="426">
                  <c:v>43736</c:v>
                </c:pt>
                <c:pt idx="427">
                  <c:v>44093.5</c:v>
                </c:pt>
                <c:pt idx="428">
                  <c:v>44041</c:v>
                </c:pt>
                <c:pt idx="429">
                  <c:v>43738.5</c:v>
                </c:pt>
                <c:pt idx="430">
                  <c:v>42878.5</c:v>
                </c:pt>
                <c:pt idx="431">
                  <c:v>42333.5</c:v>
                </c:pt>
                <c:pt idx="432">
                  <c:v>41974</c:v>
                </c:pt>
                <c:pt idx="433">
                  <c:v>41971.5</c:v>
                </c:pt>
                <c:pt idx="434">
                  <c:v>41940</c:v>
                </c:pt>
                <c:pt idx="435">
                  <c:v>41294.5</c:v>
                </c:pt>
                <c:pt idx="436">
                  <c:v>41937.5</c:v>
                </c:pt>
                <c:pt idx="437">
                  <c:v>42175.5</c:v>
                </c:pt>
                <c:pt idx="438">
                  <c:v>41748</c:v>
                </c:pt>
                <c:pt idx="439">
                  <c:v>40644</c:v>
                </c:pt>
                <c:pt idx="440">
                  <c:v>40154.5</c:v>
                </c:pt>
                <c:pt idx="441">
                  <c:v>40538</c:v>
                </c:pt>
                <c:pt idx="442">
                  <c:v>40446.5</c:v>
                </c:pt>
                <c:pt idx="443">
                  <c:v>40220</c:v>
                </c:pt>
                <c:pt idx="444">
                  <c:v>40340.5</c:v>
                </c:pt>
                <c:pt idx="445">
                  <c:v>40339</c:v>
                </c:pt>
                <c:pt idx="446">
                  <c:v>39884</c:v>
                </c:pt>
                <c:pt idx="447">
                  <c:v>39535.5</c:v>
                </c:pt>
                <c:pt idx="448">
                  <c:v>39638</c:v>
                </c:pt>
                <c:pt idx="449">
                  <c:v>39977</c:v>
                </c:pt>
                <c:pt idx="450">
                  <c:v>40323.5</c:v>
                </c:pt>
                <c:pt idx="451">
                  <c:v>40537.5</c:v>
                </c:pt>
                <c:pt idx="452">
                  <c:v>40401</c:v>
                </c:pt>
                <c:pt idx="453">
                  <c:v>39929.5</c:v>
                </c:pt>
                <c:pt idx="454">
                  <c:v>39706.5</c:v>
                </c:pt>
                <c:pt idx="455">
                  <c:v>40197.5</c:v>
                </c:pt>
                <c:pt idx="456">
                  <c:v>39998</c:v>
                </c:pt>
                <c:pt idx="457">
                  <c:v>38978</c:v>
                </c:pt>
                <c:pt idx="458">
                  <c:v>38381.5</c:v>
                </c:pt>
                <c:pt idx="459">
                  <c:v>36228.5</c:v>
                </c:pt>
                <c:pt idx="460">
                  <c:v>34989</c:v>
                </c:pt>
                <c:pt idx="461">
                  <c:v>35019.5</c:v>
                </c:pt>
                <c:pt idx="462">
                  <c:v>36180</c:v>
                </c:pt>
                <c:pt idx="463">
                  <c:v>38039.5</c:v>
                </c:pt>
                <c:pt idx="464">
                  <c:v>38544.5</c:v>
                </c:pt>
                <c:pt idx="465">
                  <c:v>39240.5</c:v>
                </c:pt>
                <c:pt idx="466">
                  <c:v>40004</c:v>
                </c:pt>
                <c:pt idx="467">
                  <c:v>40242</c:v>
                </c:pt>
                <c:pt idx="468">
                  <c:v>40216</c:v>
                </c:pt>
                <c:pt idx="469">
                  <c:v>39830.5</c:v>
                </c:pt>
                <c:pt idx="470">
                  <c:v>39978</c:v>
                </c:pt>
                <c:pt idx="471">
                  <c:v>39425.5</c:v>
                </c:pt>
                <c:pt idx="472">
                  <c:v>39548.5</c:v>
                </c:pt>
                <c:pt idx="473">
                  <c:v>40095.5</c:v>
                </c:pt>
                <c:pt idx="474">
                  <c:v>40569</c:v>
                </c:pt>
                <c:pt idx="475">
                  <c:v>40578</c:v>
                </c:pt>
                <c:pt idx="476">
                  <c:v>40704</c:v>
                </c:pt>
                <c:pt idx="477">
                  <c:v>40331</c:v>
                </c:pt>
                <c:pt idx="478">
                  <c:v>39949</c:v>
                </c:pt>
                <c:pt idx="479">
                  <c:v>40242</c:v>
                </c:pt>
                <c:pt idx="480">
                  <c:v>40199.5</c:v>
                </c:pt>
                <c:pt idx="481">
                  <c:v>39826</c:v>
                </c:pt>
                <c:pt idx="482">
                  <c:v>39527</c:v>
                </c:pt>
                <c:pt idx="483">
                  <c:v>37181</c:v>
                </c:pt>
                <c:pt idx="484">
                  <c:v>36838.5</c:v>
                </c:pt>
                <c:pt idx="485">
                  <c:v>37769</c:v>
                </c:pt>
                <c:pt idx="486">
                  <c:v>39561.5</c:v>
                </c:pt>
                <c:pt idx="487">
                  <c:v>40639</c:v>
                </c:pt>
                <c:pt idx="488">
                  <c:v>40844</c:v>
                </c:pt>
                <c:pt idx="489">
                  <c:v>41579</c:v>
                </c:pt>
                <c:pt idx="490">
                  <c:v>42356.5</c:v>
                </c:pt>
                <c:pt idx="491">
                  <c:v>42685.5</c:v>
                </c:pt>
                <c:pt idx="492">
                  <c:v>42613</c:v>
                </c:pt>
                <c:pt idx="493">
                  <c:v>42904.5</c:v>
                </c:pt>
                <c:pt idx="494">
                  <c:v>42931.5</c:v>
                </c:pt>
                <c:pt idx="495">
                  <c:v>42749</c:v>
                </c:pt>
                <c:pt idx="496">
                  <c:v>43083.5</c:v>
                </c:pt>
                <c:pt idx="497">
                  <c:v>43218.5</c:v>
                </c:pt>
                <c:pt idx="498">
                  <c:v>43253.5</c:v>
                </c:pt>
                <c:pt idx="499">
                  <c:v>43228.5</c:v>
                </c:pt>
                <c:pt idx="500">
                  <c:v>43322</c:v>
                </c:pt>
                <c:pt idx="501">
                  <c:v>42869.5</c:v>
                </c:pt>
                <c:pt idx="502">
                  <c:v>42353</c:v>
                </c:pt>
                <c:pt idx="503">
                  <c:v>42088.5</c:v>
                </c:pt>
                <c:pt idx="504">
                  <c:v>41681</c:v>
                </c:pt>
                <c:pt idx="505">
                  <c:v>41368</c:v>
                </c:pt>
                <c:pt idx="506">
                  <c:v>41306</c:v>
                </c:pt>
                <c:pt idx="507">
                  <c:v>39627.5</c:v>
                </c:pt>
                <c:pt idx="508">
                  <c:v>38638.5</c:v>
                </c:pt>
                <c:pt idx="509">
                  <c:v>39573</c:v>
                </c:pt>
                <c:pt idx="510">
                  <c:v>41526.5</c:v>
                </c:pt>
                <c:pt idx="511">
                  <c:v>42858.5</c:v>
                </c:pt>
                <c:pt idx="512">
                  <c:v>43193.5</c:v>
                </c:pt>
                <c:pt idx="513">
                  <c:v>43291.5</c:v>
                </c:pt>
                <c:pt idx="514">
                  <c:v>43273.5</c:v>
                </c:pt>
                <c:pt idx="515">
                  <c:v>43152</c:v>
                </c:pt>
                <c:pt idx="516">
                  <c:v>43089</c:v>
                </c:pt>
                <c:pt idx="517">
                  <c:v>42846.5</c:v>
                </c:pt>
                <c:pt idx="518">
                  <c:v>43116</c:v>
                </c:pt>
                <c:pt idx="519">
                  <c:v>43024.5</c:v>
                </c:pt>
                <c:pt idx="520">
                  <c:v>43109</c:v>
                </c:pt>
                <c:pt idx="521">
                  <c:v>43129.5</c:v>
                </c:pt>
                <c:pt idx="522">
                  <c:v>43360</c:v>
                </c:pt>
                <c:pt idx="523">
                  <c:v>43533.5</c:v>
                </c:pt>
                <c:pt idx="524">
                  <c:v>43378</c:v>
                </c:pt>
                <c:pt idx="525">
                  <c:v>42760</c:v>
                </c:pt>
                <c:pt idx="526">
                  <c:v>42155.5</c:v>
                </c:pt>
                <c:pt idx="527">
                  <c:v>42735</c:v>
                </c:pt>
                <c:pt idx="528">
                  <c:v>42086.5</c:v>
                </c:pt>
                <c:pt idx="529">
                  <c:v>41901</c:v>
                </c:pt>
                <c:pt idx="530">
                  <c:v>41176</c:v>
                </c:pt>
                <c:pt idx="531">
                  <c:v>38712</c:v>
                </c:pt>
                <c:pt idx="532">
                  <c:v>37800</c:v>
                </c:pt>
                <c:pt idx="533">
                  <c:v>38670</c:v>
                </c:pt>
                <c:pt idx="534">
                  <c:v>42052</c:v>
                </c:pt>
                <c:pt idx="535">
                  <c:v>42663</c:v>
                </c:pt>
                <c:pt idx="536">
                  <c:v>43271</c:v>
                </c:pt>
                <c:pt idx="537">
                  <c:v>43393.5</c:v>
                </c:pt>
                <c:pt idx="538">
                  <c:v>43611.5</c:v>
                </c:pt>
                <c:pt idx="539">
                  <c:v>43645.5</c:v>
                </c:pt>
                <c:pt idx="540">
                  <c:v>43547</c:v>
                </c:pt>
                <c:pt idx="541">
                  <c:v>43391.5</c:v>
                </c:pt>
                <c:pt idx="542">
                  <c:v>43322</c:v>
                </c:pt>
                <c:pt idx="543">
                  <c:v>43157.5</c:v>
                </c:pt>
                <c:pt idx="544">
                  <c:v>42879.5</c:v>
                </c:pt>
                <c:pt idx="545">
                  <c:v>42797.5</c:v>
                </c:pt>
                <c:pt idx="546">
                  <c:v>43080.5</c:v>
                </c:pt>
                <c:pt idx="547">
                  <c:v>43605.5</c:v>
                </c:pt>
                <c:pt idx="548">
                  <c:v>43562</c:v>
                </c:pt>
                <c:pt idx="549">
                  <c:v>43270.5</c:v>
                </c:pt>
                <c:pt idx="550">
                  <c:v>43130.5</c:v>
                </c:pt>
                <c:pt idx="551">
                  <c:v>43498.5</c:v>
                </c:pt>
                <c:pt idx="552">
                  <c:v>43174</c:v>
                </c:pt>
                <c:pt idx="553">
                  <c:v>42557.5</c:v>
                </c:pt>
                <c:pt idx="554">
                  <c:v>42433.5</c:v>
                </c:pt>
                <c:pt idx="555">
                  <c:v>41473.5</c:v>
                </c:pt>
                <c:pt idx="556">
                  <c:v>41039</c:v>
                </c:pt>
                <c:pt idx="557">
                  <c:v>41039.5</c:v>
                </c:pt>
                <c:pt idx="558">
                  <c:v>41788</c:v>
                </c:pt>
                <c:pt idx="559">
                  <c:v>43116.5</c:v>
                </c:pt>
                <c:pt idx="560">
                  <c:v>43396</c:v>
                </c:pt>
                <c:pt idx="561">
                  <c:v>43403</c:v>
                </c:pt>
                <c:pt idx="562">
                  <c:v>43420.5</c:v>
                </c:pt>
                <c:pt idx="563">
                  <c:v>43357.5</c:v>
                </c:pt>
                <c:pt idx="564">
                  <c:v>43394</c:v>
                </c:pt>
                <c:pt idx="565">
                  <c:v>43345.5</c:v>
                </c:pt>
                <c:pt idx="566">
                  <c:v>43276.5</c:v>
                </c:pt>
                <c:pt idx="567">
                  <c:v>43146.5</c:v>
                </c:pt>
                <c:pt idx="568">
                  <c:v>42944.5</c:v>
                </c:pt>
                <c:pt idx="569">
                  <c:v>43033</c:v>
                </c:pt>
                <c:pt idx="570">
                  <c:v>43481.5</c:v>
                </c:pt>
                <c:pt idx="571">
                  <c:v>43778</c:v>
                </c:pt>
                <c:pt idx="572">
                  <c:v>44051</c:v>
                </c:pt>
                <c:pt idx="573">
                  <c:v>43971.5</c:v>
                </c:pt>
                <c:pt idx="574">
                  <c:v>43115.5</c:v>
                </c:pt>
                <c:pt idx="575">
                  <c:v>43510.5</c:v>
                </c:pt>
                <c:pt idx="576">
                  <c:v>43643</c:v>
                </c:pt>
                <c:pt idx="577">
                  <c:v>42807.5</c:v>
                </c:pt>
                <c:pt idx="578">
                  <c:v>42826</c:v>
                </c:pt>
                <c:pt idx="579">
                  <c:v>41736</c:v>
                </c:pt>
                <c:pt idx="580">
                  <c:v>41454.5</c:v>
                </c:pt>
                <c:pt idx="581">
                  <c:v>41538</c:v>
                </c:pt>
                <c:pt idx="582">
                  <c:v>43364</c:v>
                </c:pt>
                <c:pt idx="583">
                  <c:v>44377</c:v>
                </c:pt>
                <c:pt idx="584">
                  <c:v>44562.5</c:v>
                </c:pt>
                <c:pt idx="585">
                  <c:v>44627</c:v>
                </c:pt>
                <c:pt idx="586">
                  <c:v>44459.5</c:v>
                </c:pt>
                <c:pt idx="587">
                  <c:v>44470.5</c:v>
                </c:pt>
                <c:pt idx="588">
                  <c:v>44413</c:v>
                </c:pt>
                <c:pt idx="589">
                  <c:v>44327.5</c:v>
                </c:pt>
                <c:pt idx="590">
                  <c:v>44277</c:v>
                </c:pt>
                <c:pt idx="591">
                  <c:v>44212.5</c:v>
                </c:pt>
                <c:pt idx="592">
                  <c:v>44126.5</c:v>
                </c:pt>
                <c:pt idx="593">
                  <c:v>43724</c:v>
                </c:pt>
                <c:pt idx="594">
                  <c:v>43944.5</c:v>
                </c:pt>
                <c:pt idx="595">
                  <c:v>43972.5</c:v>
                </c:pt>
                <c:pt idx="596">
                  <c:v>43972.5</c:v>
                </c:pt>
                <c:pt idx="597">
                  <c:v>43678.5</c:v>
                </c:pt>
                <c:pt idx="598">
                  <c:v>43095.5</c:v>
                </c:pt>
                <c:pt idx="599">
                  <c:v>43228.5</c:v>
                </c:pt>
                <c:pt idx="600">
                  <c:v>43356.5</c:v>
                </c:pt>
                <c:pt idx="601">
                  <c:v>42820.5</c:v>
                </c:pt>
                <c:pt idx="602">
                  <c:v>43283.5</c:v>
                </c:pt>
                <c:pt idx="603">
                  <c:v>43015</c:v>
                </c:pt>
                <c:pt idx="604">
                  <c:v>42209</c:v>
                </c:pt>
                <c:pt idx="605">
                  <c:v>41752</c:v>
                </c:pt>
                <c:pt idx="606">
                  <c:v>42477</c:v>
                </c:pt>
                <c:pt idx="607">
                  <c:v>43208.5</c:v>
                </c:pt>
                <c:pt idx="608">
                  <c:v>43301</c:v>
                </c:pt>
                <c:pt idx="609">
                  <c:v>42990</c:v>
                </c:pt>
                <c:pt idx="610">
                  <c:v>43378.5</c:v>
                </c:pt>
                <c:pt idx="611">
                  <c:v>43431</c:v>
                </c:pt>
                <c:pt idx="612">
                  <c:v>43306.5</c:v>
                </c:pt>
                <c:pt idx="613">
                  <c:v>42858.5</c:v>
                </c:pt>
                <c:pt idx="614">
                  <c:v>42054.5</c:v>
                </c:pt>
                <c:pt idx="615">
                  <c:v>41821.5</c:v>
                </c:pt>
                <c:pt idx="616">
                  <c:v>41839</c:v>
                </c:pt>
                <c:pt idx="617">
                  <c:v>41893.5</c:v>
                </c:pt>
                <c:pt idx="618">
                  <c:v>42828</c:v>
                </c:pt>
                <c:pt idx="619">
                  <c:v>44065</c:v>
                </c:pt>
                <c:pt idx="620">
                  <c:v>43888.5</c:v>
                </c:pt>
                <c:pt idx="621">
                  <c:v>43514.5</c:v>
                </c:pt>
                <c:pt idx="622">
                  <c:v>42919</c:v>
                </c:pt>
                <c:pt idx="623">
                  <c:v>43083</c:v>
                </c:pt>
                <c:pt idx="624">
                  <c:v>42638.5</c:v>
                </c:pt>
                <c:pt idx="625">
                  <c:v>41088</c:v>
                </c:pt>
                <c:pt idx="626">
                  <c:v>36470.5</c:v>
                </c:pt>
                <c:pt idx="627">
                  <c:v>33039</c:v>
                </c:pt>
                <c:pt idx="628">
                  <c:v>32521</c:v>
                </c:pt>
                <c:pt idx="629">
                  <c:v>32478</c:v>
                </c:pt>
                <c:pt idx="630">
                  <c:v>32660.5</c:v>
                </c:pt>
                <c:pt idx="631">
                  <c:v>33344</c:v>
                </c:pt>
                <c:pt idx="632">
                  <c:v>35342.5</c:v>
                </c:pt>
                <c:pt idx="633">
                  <c:v>38399.5</c:v>
                </c:pt>
                <c:pt idx="634">
                  <c:v>39456</c:v>
                </c:pt>
                <c:pt idx="635">
                  <c:v>39249</c:v>
                </c:pt>
                <c:pt idx="636">
                  <c:v>39210</c:v>
                </c:pt>
                <c:pt idx="637">
                  <c:v>39481</c:v>
                </c:pt>
                <c:pt idx="638">
                  <c:v>38516</c:v>
                </c:pt>
                <c:pt idx="639">
                  <c:v>38348.5</c:v>
                </c:pt>
                <c:pt idx="640">
                  <c:v>38790.5</c:v>
                </c:pt>
                <c:pt idx="641">
                  <c:v>41042</c:v>
                </c:pt>
                <c:pt idx="642">
                  <c:v>43407.5</c:v>
                </c:pt>
                <c:pt idx="643">
                  <c:v>43582</c:v>
                </c:pt>
                <c:pt idx="644">
                  <c:v>43473</c:v>
                </c:pt>
                <c:pt idx="645">
                  <c:v>43104.5</c:v>
                </c:pt>
                <c:pt idx="646">
                  <c:v>42116.5</c:v>
                </c:pt>
                <c:pt idx="647">
                  <c:v>42128</c:v>
                </c:pt>
                <c:pt idx="648">
                  <c:v>40606.5</c:v>
                </c:pt>
                <c:pt idx="649">
                  <c:v>37542.5</c:v>
                </c:pt>
                <c:pt idx="650">
                  <c:v>36018.5</c:v>
                </c:pt>
                <c:pt idx="651">
                  <c:v>34454.5</c:v>
                </c:pt>
                <c:pt idx="652">
                  <c:v>34210.5</c:v>
                </c:pt>
                <c:pt idx="653">
                  <c:v>35708.5</c:v>
                </c:pt>
                <c:pt idx="654">
                  <c:v>39757.5</c:v>
                </c:pt>
                <c:pt idx="655">
                  <c:v>43664</c:v>
                </c:pt>
                <c:pt idx="656">
                  <c:v>44284.5</c:v>
                </c:pt>
                <c:pt idx="657">
                  <c:v>44895.5</c:v>
                </c:pt>
                <c:pt idx="658">
                  <c:v>45149</c:v>
                </c:pt>
                <c:pt idx="659">
                  <c:v>45280</c:v>
                </c:pt>
                <c:pt idx="660">
                  <c:v>45338</c:v>
                </c:pt>
                <c:pt idx="661">
                  <c:v>45299</c:v>
                </c:pt>
                <c:pt idx="662">
                  <c:v>45367.5</c:v>
                </c:pt>
                <c:pt idx="663">
                  <c:v>45407.5</c:v>
                </c:pt>
                <c:pt idx="664">
                  <c:v>45540</c:v>
                </c:pt>
                <c:pt idx="665">
                  <c:v>45539</c:v>
                </c:pt>
                <c:pt idx="666">
                  <c:v>45615.5</c:v>
                </c:pt>
                <c:pt idx="667">
                  <c:v>45835</c:v>
                </c:pt>
                <c:pt idx="668">
                  <c:v>45588.5</c:v>
                </c:pt>
                <c:pt idx="669">
                  <c:v>44849</c:v>
                </c:pt>
                <c:pt idx="670">
                  <c:v>44426.5</c:v>
                </c:pt>
                <c:pt idx="671">
                  <c:v>44454</c:v>
                </c:pt>
                <c:pt idx="672">
                  <c:v>43833.5</c:v>
                </c:pt>
                <c:pt idx="673">
                  <c:v>43361.5</c:v>
                </c:pt>
                <c:pt idx="674">
                  <c:v>43016.5</c:v>
                </c:pt>
                <c:pt idx="675">
                  <c:v>41682</c:v>
                </c:pt>
                <c:pt idx="676">
                  <c:v>41591.5</c:v>
                </c:pt>
                <c:pt idx="677">
                  <c:v>43153.5</c:v>
                </c:pt>
                <c:pt idx="678">
                  <c:v>44372</c:v>
                </c:pt>
                <c:pt idx="679">
                  <c:v>44988</c:v>
                </c:pt>
                <c:pt idx="680">
                  <c:v>45281</c:v>
                </c:pt>
                <c:pt idx="681">
                  <c:v>45218</c:v>
                </c:pt>
                <c:pt idx="682">
                  <c:v>45168.5</c:v>
                </c:pt>
                <c:pt idx="683">
                  <c:v>45345</c:v>
                </c:pt>
                <c:pt idx="684">
                  <c:v>45352.5</c:v>
                </c:pt>
                <c:pt idx="685">
                  <c:v>45266</c:v>
                </c:pt>
                <c:pt idx="686">
                  <c:v>45163.5</c:v>
                </c:pt>
                <c:pt idx="687">
                  <c:v>45116</c:v>
                </c:pt>
                <c:pt idx="688">
                  <c:v>45242.5</c:v>
                </c:pt>
                <c:pt idx="689">
                  <c:v>45634</c:v>
                </c:pt>
                <c:pt idx="690">
                  <c:v>45770.5</c:v>
                </c:pt>
                <c:pt idx="691">
                  <c:v>45661.5</c:v>
                </c:pt>
                <c:pt idx="692">
                  <c:v>45811.5</c:v>
                </c:pt>
                <c:pt idx="693">
                  <c:v>45574.5</c:v>
                </c:pt>
                <c:pt idx="694">
                  <c:v>45427.5</c:v>
                </c:pt>
                <c:pt idx="695">
                  <c:v>45499.5</c:v>
                </c:pt>
                <c:pt idx="696">
                  <c:v>45499.5</c:v>
                </c:pt>
                <c:pt idx="697">
                  <c:v>44903.5</c:v>
                </c:pt>
                <c:pt idx="698">
                  <c:v>45317.5</c:v>
                </c:pt>
                <c:pt idx="699">
                  <c:v>45159.5</c:v>
                </c:pt>
                <c:pt idx="700">
                  <c:v>45473.5</c:v>
                </c:pt>
                <c:pt idx="701">
                  <c:v>45418</c:v>
                </c:pt>
                <c:pt idx="702">
                  <c:v>45640</c:v>
                </c:pt>
                <c:pt idx="703">
                  <c:v>45989</c:v>
                </c:pt>
                <c:pt idx="704">
                  <c:v>46026</c:v>
                </c:pt>
                <c:pt idx="705">
                  <c:v>46001</c:v>
                </c:pt>
                <c:pt idx="706">
                  <c:v>45883.5</c:v>
                </c:pt>
                <c:pt idx="707">
                  <c:v>45760.5</c:v>
                </c:pt>
                <c:pt idx="708">
                  <c:v>45686</c:v>
                </c:pt>
                <c:pt idx="709">
                  <c:v>45016.5</c:v>
                </c:pt>
                <c:pt idx="710">
                  <c:v>44716</c:v>
                </c:pt>
                <c:pt idx="711">
                  <c:v>44777.5</c:v>
                </c:pt>
                <c:pt idx="712">
                  <c:v>44712.5</c:v>
                </c:pt>
                <c:pt idx="713">
                  <c:v>44843</c:v>
                </c:pt>
                <c:pt idx="714">
                  <c:v>45175.5</c:v>
                </c:pt>
                <c:pt idx="715">
                  <c:v>45370.5</c:v>
                </c:pt>
                <c:pt idx="716">
                  <c:v>45403.5</c:v>
                </c:pt>
                <c:pt idx="717">
                  <c:v>45380.5</c:v>
                </c:pt>
                <c:pt idx="718">
                  <c:v>45239.5</c:v>
                </c:pt>
                <c:pt idx="719">
                  <c:v>45084</c:v>
                </c:pt>
                <c:pt idx="720">
                  <c:v>45080</c:v>
                </c:pt>
                <c:pt idx="721">
                  <c:v>44709.5</c:v>
                </c:pt>
                <c:pt idx="722">
                  <c:v>44981.5</c:v>
                </c:pt>
                <c:pt idx="723">
                  <c:v>44907</c:v>
                </c:pt>
                <c:pt idx="724">
                  <c:v>44364.5</c:v>
                </c:pt>
                <c:pt idx="725">
                  <c:v>44596</c:v>
                </c:pt>
                <c:pt idx="726">
                  <c:v>45090</c:v>
                </c:pt>
                <c:pt idx="727">
                  <c:v>45550.5</c:v>
                </c:pt>
                <c:pt idx="728">
                  <c:v>45643.5</c:v>
                </c:pt>
                <c:pt idx="729">
                  <c:v>45721.5</c:v>
                </c:pt>
                <c:pt idx="730">
                  <c:v>45694.5</c:v>
                </c:pt>
                <c:pt idx="731">
                  <c:v>45642.5</c:v>
                </c:pt>
                <c:pt idx="732">
                  <c:v>45601</c:v>
                </c:pt>
                <c:pt idx="733">
                  <c:v>45628</c:v>
                </c:pt>
                <c:pt idx="734">
                  <c:v>45565</c:v>
                </c:pt>
                <c:pt idx="735">
                  <c:v>45364.5</c:v>
                </c:pt>
                <c:pt idx="736">
                  <c:v>45246</c:v>
                </c:pt>
                <c:pt idx="737">
                  <c:v>45585.5</c:v>
                </c:pt>
                <c:pt idx="738">
                  <c:v>45680.5</c:v>
                </c:pt>
                <c:pt idx="739">
                  <c:v>45331.5</c:v>
                </c:pt>
                <c:pt idx="740">
                  <c:v>44824</c:v>
                </c:pt>
                <c:pt idx="741">
                  <c:v>44396.5</c:v>
                </c:pt>
                <c:pt idx="742">
                  <c:v>44223.5</c:v>
                </c:pt>
                <c:pt idx="743">
                  <c:v>44385.5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4553</c:v>
                </c:pt>
                <c:pt idx="1">
                  <c:v>3928.5</c:v>
                </c:pt>
                <c:pt idx="2">
                  <c:v>3702.5</c:v>
                </c:pt>
                <c:pt idx="3">
                  <c:v>3517.5</c:v>
                </c:pt>
                <c:pt idx="4">
                  <c:v>3600.5</c:v>
                </c:pt>
                <c:pt idx="5">
                  <c:v>3894</c:v>
                </c:pt>
                <c:pt idx="6">
                  <c:v>4493</c:v>
                </c:pt>
                <c:pt idx="7">
                  <c:v>6478</c:v>
                </c:pt>
                <c:pt idx="8">
                  <c:v>7223.5</c:v>
                </c:pt>
                <c:pt idx="9">
                  <c:v>7586.5</c:v>
                </c:pt>
                <c:pt idx="10">
                  <c:v>7625.5</c:v>
                </c:pt>
                <c:pt idx="11">
                  <c:v>7771.5</c:v>
                </c:pt>
                <c:pt idx="12">
                  <c:v>7421</c:v>
                </c:pt>
                <c:pt idx="13">
                  <c:v>6824</c:v>
                </c:pt>
                <c:pt idx="14">
                  <c:v>6196.5</c:v>
                </c:pt>
                <c:pt idx="15">
                  <c:v>5668.5</c:v>
                </c:pt>
                <c:pt idx="16">
                  <c:v>5207.5</c:v>
                </c:pt>
                <c:pt idx="17">
                  <c:v>5643.5</c:v>
                </c:pt>
                <c:pt idx="18">
                  <c:v>6315.5</c:v>
                </c:pt>
                <c:pt idx="19">
                  <c:v>7625</c:v>
                </c:pt>
                <c:pt idx="20">
                  <c:v>8698.5</c:v>
                </c:pt>
                <c:pt idx="21">
                  <c:v>6641.5</c:v>
                </c:pt>
                <c:pt idx="22">
                  <c:v>5194</c:v>
                </c:pt>
                <c:pt idx="23">
                  <c:v>6015.5</c:v>
                </c:pt>
                <c:pt idx="24">
                  <c:v>4591.5</c:v>
                </c:pt>
                <c:pt idx="25">
                  <c:v>3871.5</c:v>
                </c:pt>
                <c:pt idx="26">
                  <c:v>3793</c:v>
                </c:pt>
                <c:pt idx="27">
                  <c:v>3450</c:v>
                </c:pt>
                <c:pt idx="28">
                  <c:v>3170</c:v>
                </c:pt>
                <c:pt idx="29">
                  <c:v>3251</c:v>
                </c:pt>
                <c:pt idx="30">
                  <c:v>3894</c:v>
                </c:pt>
                <c:pt idx="31">
                  <c:v>6499.5</c:v>
                </c:pt>
                <c:pt idx="32">
                  <c:v>7385</c:v>
                </c:pt>
                <c:pt idx="33">
                  <c:v>7050.5</c:v>
                </c:pt>
                <c:pt idx="34">
                  <c:v>6713.5</c:v>
                </c:pt>
                <c:pt idx="35">
                  <c:v>6843</c:v>
                </c:pt>
                <c:pt idx="36">
                  <c:v>6728.5</c:v>
                </c:pt>
                <c:pt idx="37">
                  <c:v>6450</c:v>
                </c:pt>
                <c:pt idx="38">
                  <c:v>6297</c:v>
                </c:pt>
                <c:pt idx="39">
                  <c:v>5612.5</c:v>
                </c:pt>
                <c:pt idx="40">
                  <c:v>5214.5</c:v>
                </c:pt>
                <c:pt idx="41">
                  <c:v>5570</c:v>
                </c:pt>
                <c:pt idx="42">
                  <c:v>6557</c:v>
                </c:pt>
                <c:pt idx="43">
                  <c:v>8060</c:v>
                </c:pt>
                <c:pt idx="44">
                  <c:v>8316.5</c:v>
                </c:pt>
                <c:pt idx="45">
                  <c:v>5440.5</c:v>
                </c:pt>
                <c:pt idx="46">
                  <c:v>4592</c:v>
                </c:pt>
                <c:pt idx="47">
                  <c:v>5500</c:v>
                </c:pt>
                <c:pt idx="48">
                  <c:v>4359</c:v>
                </c:pt>
                <c:pt idx="49">
                  <c:v>3592.5</c:v>
                </c:pt>
                <c:pt idx="50">
                  <c:v>3176.5</c:v>
                </c:pt>
                <c:pt idx="51">
                  <c:v>2959.5</c:v>
                </c:pt>
                <c:pt idx="52">
                  <c:v>3050</c:v>
                </c:pt>
                <c:pt idx="53">
                  <c:v>3294.5</c:v>
                </c:pt>
                <c:pt idx="54">
                  <c:v>3572.5</c:v>
                </c:pt>
                <c:pt idx="55">
                  <c:v>5213</c:v>
                </c:pt>
                <c:pt idx="56">
                  <c:v>6876</c:v>
                </c:pt>
                <c:pt idx="57">
                  <c:v>7520.5</c:v>
                </c:pt>
                <c:pt idx="58">
                  <c:v>8163</c:v>
                </c:pt>
                <c:pt idx="59">
                  <c:v>8663</c:v>
                </c:pt>
                <c:pt idx="60">
                  <c:v>8360</c:v>
                </c:pt>
                <c:pt idx="61">
                  <c:v>7584</c:v>
                </c:pt>
                <c:pt idx="62">
                  <c:v>7004.5</c:v>
                </c:pt>
                <c:pt idx="63">
                  <c:v>6510.5</c:v>
                </c:pt>
                <c:pt idx="64">
                  <c:v>6839.5</c:v>
                </c:pt>
                <c:pt idx="65">
                  <c:v>5949</c:v>
                </c:pt>
                <c:pt idx="66">
                  <c:v>5759</c:v>
                </c:pt>
                <c:pt idx="67">
                  <c:v>6950</c:v>
                </c:pt>
                <c:pt idx="68">
                  <c:v>7525</c:v>
                </c:pt>
                <c:pt idx="69">
                  <c:v>5374</c:v>
                </c:pt>
                <c:pt idx="70">
                  <c:v>4499</c:v>
                </c:pt>
                <c:pt idx="71">
                  <c:v>5257</c:v>
                </c:pt>
                <c:pt idx="72">
                  <c:v>4413.5</c:v>
                </c:pt>
                <c:pt idx="73">
                  <c:v>3807</c:v>
                </c:pt>
                <c:pt idx="74">
                  <c:v>3554</c:v>
                </c:pt>
                <c:pt idx="75">
                  <c:v>3154.5</c:v>
                </c:pt>
                <c:pt idx="76">
                  <c:v>3155</c:v>
                </c:pt>
                <c:pt idx="77">
                  <c:v>3265</c:v>
                </c:pt>
                <c:pt idx="78">
                  <c:v>4149.5</c:v>
                </c:pt>
                <c:pt idx="79">
                  <c:v>5393.5</c:v>
                </c:pt>
                <c:pt idx="80">
                  <c:v>7048</c:v>
                </c:pt>
                <c:pt idx="81">
                  <c:v>8021</c:v>
                </c:pt>
                <c:pt idx="82">
                  <c:v>8589.5</c:v>
                </c:pt>
                <c:pt idx="83">
                  <c:v>8998</c:v>
                </c:pt>
                <c:pt idx="84">
                  <c:v>8571.5</c:v>
                </c:pt>
                <c:pt idx="85">
                  <c:v>8028.5</c:v>
                </c:pt>
                <c:pt idx="86">
                  <c:v>7501.5</c:v>
                </c:pt>
                <c:pt idx="87">
                  <c:v>6590</c:v>
                </c:pt>
                <c:pt idx="88">
                  <c:v>5995.5</c:v>
                </c:pt>
                <c:pt idx="89">
                  <c:v>5806</c:v>
                </c:pt>
                <c:pt idx="90">
                  <c:v>6526</c:v>
                </c:pt>
                <c:pt idx="91">
                  <c:v>8685.5</c:v>
                </c:pt>
                <c:pt idx="92">
                  <c:v>7895.5</c:v>
                </c:pt>
                <c:pt idx="93">
                  <c:v>6330.5</c:v>
                </c:pt>
                <c:pt idx="94">
                  <c:v>5913</c:v>
                </c:pt>
                <c:pt idx="95">
                  <c:v>6877</c:v>
                </c:pt>
                <c:pt idx="96">
                  <c:v>5674</c:v>
                </c:pt>
                <c:pt idx="97">
                  <c:v>4883.5</c:v>
                </c:pt>
                <c:pt idx="98">
                  <c:v>4777.5</c:v>
                </c:pt>
                <c:pt idx="99">
                  <c:v>4638</c:v>
                </c:pt>
                <c:pt idx="100">
                  <c:v>4456.5</c:v>
                </c:pt>
                <c:pt idx="101">
                  <c:v>4480</c:v>
                </c:pt>
                <c:pt idx="102">
                  <c:v>4744.5</c:v>
                </c:pt>
                <c:pt idx="103">
                  <c:v>5038</c:v>
                </c:pt>
                <c:pt idx="104">
                  <c:v>5262.5</c:v>
                </c:pt>
                <c:pt idx="105">
                  <c:v>5791</c:v>
                </c:pt>
                <c:pt idx="106">
                  <c:v>6366.5</c:v>
                </c:pt>
                <c:pt idx="107">
                  <c:v>6563</c:v>
                </c:pt>
                <c:pt idx="108">
                  <c:v>6981</c:v>
                </c:pt>
                <c:pt idx="109">
                  <c:v>6912</c:v>
                </c:pt>
                <c:pt idx="110">
                  <c:v>5961.5</c:v>
                </c:pt>
                <c:pt idx="111">
                  <c:v>5716.5</c:v>
                </c:pt>
                <c:pt idx="112">
                  <c:v>5500.5</c:v>
                </c:pt>
                <c:pt idx="113">
                  <c:v>5573.5</c:v>
                </c:pt>
                <c:pt idx="114">
                  <c:v>6301</c:v>
                </c:pt>
                <c:pt idx="115">
                  <c:v>7481</c:v>
                </c:pt>
                <c:pt idx="116">
                  <c:v>8582.5</c:v>
                </c:pt>
                <c:pt idx="117">
                  <c:v>6549.5</c:v>
                </c:pt>
                <c:pt idx="118">
                  <c:v>5719.5</c:v>
                </c:pt>
                <c:pt idx="119">
                  <c:v>6586</c:v>
                </c:pt>
                <c:pt idx="120">
                  <c:v>5960</c:v>
                </c:pt>
                <c:pt idx="121">
                  <c:v>5336</c:v>
                </c:pt>
                <c:pt idx="122">
                  <c:v>5007.5</c:v>
                </c:pt>
                <c:pt idx="123">
                  <c:v>4727</c:v>
                </c:pt>
                <c:pt idx="124">
                  <c:v>4556.5</c:v>
                </c:pt>
                <c:pt idx="125">
                  <c:v>4477</c:v>
                </c:pt>
                <c:pt idx="126">
                  <c:v>4470</c:v>
                </c:pt>
                <c:pt idx="127">
                  <c:v>4513</c:v>
                </c:pt>
                <c:pt idx="128">
                  <c:v>4715.5</c:v>
                </c:pt>
                <c:pt idx="129">
                  <c:v>4747.5</c:v>
                </c:pt>
                <c:pt idx="130">
                  <c:v>4863.5</c:v>
                </c:pt>
                <c:pt idx="131">
                  <c:v>5240</c:v>
                </c:pt>
                <c:pt idx="132">
                  <c:v>5739.5</c:v>
                </c:pt>
                <c:pt idx="133">
                  <c:v>5525.5</c:v>
                </c:pt>
                <c:pt idx="134">
                  <c:v>4607</c:v>
                </c:pt>
                <c:pt idx="135">
                  <c:v>4510</c:v>
                </c:pt>
                <c:pt idx="136">
                  <c:v>4438</c:v>
                </c:pt>
                <c:pt idx="137">
                  <c:v>4337.5</c:v>
                </c:pt>
                <c:pt idx="138">
                  <c:v>4581.5</c:v>
                </c:pt>
                <c:pt idx="139">
                  <c:v>6316.5</c:v>
                </c:pt>
                <c:pt idx="140">
                  <c:v>7771.5</c:v>
                </c:pt>
                <c:pt idx="141">
                  <c:v>5956.5</c:v>
                </c:pt>
                <c:pt idx="142">
                  <c:v>4769.5</c:v>
                </c:pt>
                <c:pt idx="143">
                  <c:v>5675.5</c:v>
                </c:pt>
                <c:pt idx="144">
                  <c:v>4562</c:v>
                </c:pt>
                <c:pt idx="145">
                  <c:v>4119.5</c:v>
                </c:pt>
                <c:pt idx="146">
                  <c:v>3887</c:v>
                </c:pt>
                <c:pt idx="147">
                  <c:v>3674.5</c:v>
                </c:pt>
                <c:pt idx="148">
                  <c:v>3714</c:v>
                </c:pt>
                <c:pt idx="149">
                  <c:v>3683</c:v>
                </c:pt>
                <c:pt idx="150">
                  <c:v>3997</c:v>
                </c:pt>
                <c:pt idx="151">
                  <c:v>6838.5</c:v>
                </c:pt>
                <c:pt idx="152">
                  <c:v>7118.5</c:v>
                </c:pt>
                <c:pt idx="153">
                  <c:v>6854.5</c:v>
                </c:pt>
                <c:pt idx="154">
                  <c:v>6973</c:v>
                </c:pt>
                <c:pt idx="155">
                  <c:v>7174</c:v>
                </c:pt>
                <c:pt idx="156">
                  <c:v>7132</c:v>
                </c:pt>
                <c:pt idx="157">
                  <c:v>6736</c:v>
                </c:pt>
                <c:pt idx="158">
                  <c:v>6178</c:v>
                </c:pt>
                <c:pt idx="159">
                  <c:v>5642.5</c:v>
                </c:pt>
                <c:pt idx="160">
                  <c:v>5345.5</c:v>
                </c:pt>
                <c:pt idx="161">
                  <c:v>5502</c:v>
                </c:pt>
                <c:pt idx="162">
                  <c:v>6541</c:v>
                </c:pt>
                <c:pt idx="163">
                  <c:v>8810.5</c:v>
                </c:pt>
                <c:pt idx="164">
                  <c:v>9929</c:v>
                </c:pt>
                <c:pt idx="165">
                  <c:v>7358.5</c:v>
                </c:pt>
                <c:pt idx="166">
                  <c:v>5228.5</c:v>
                </c:pt>
                <c:pt idx="167">
                  <c:v>6076.5</c:v>
                </c:pt>
                <c:pt idx="168">
                  <c:v>5454.5</c:v>
                </c:pt>
                <c:pt idx="169">
                  <c:v>4348</c:v>
                </c:pt>
                <c:pt idx="170">
                  <c:v>3938.5</c:v>
                </c:pt>
                <c:pt idx="171">
                  <c:v>3826.5</c:v>
                </c:pt>
                <c:pt idx="172">
                  <c:v>3636</c:v>
                </c:pt>
                <c:pt idx="173">
                  <c:v>3860.5</c:v>
                </c:pt>
                <c:pt idx="174">
                  <c:v>4756.5</c:v>
                </c:pt>
                <c:pt idx="175">
                  <c:v>7055</c:v>
                </c:pt>
                <c:pt idx="176">
                  <c:v>8743</c:v>
                </c:pt>
                <c:pt idx="177">
                  <c:v>8201</c:v>
                </c:pt>
                <c:pt idx="178">
                  <c:v>8135.5</c:v>
                </c:pt>
                <c:pt idx="179">
                  <c:v>8261.5</c:v>
                </c:pt>
                <c:pt idx="180">
                  <c:v>8085.5</c:v>
                </c:pt>
                <c:pt idx="181">
                  <c:v>7135</c:v>
                </c:pt>
                <c:pt idx="182">
                  <c:v>6710.5</c:v>
                </c:pt>
                <c:pt idx="183">
                  <c:v>6134</c:v>
                </c:pt>
                <c:pt idx="184">
                  <c:v>6207.5</c:v>
                </c:pt>
                <c:pt idx="185">
                  <c:v>6991</c:v>
                </c:pt>
                <c:pt idx="186">
                  <c:v>7883</c:v>
                </c:pt>
                <c:pt idx="187">
                  <c:v>10134.5</c:v>
                </c:pt>
                <c:pt idx="188">
                  <c:v>9717</c:v>
                </c:pt>
                <c:pt idx="189">
                  <c:v>7650</c:v>
                </c:pt>
                <c:pt idx="190">
                  <c:v>5355.5</c:v>
                </c:pt>
                <c:pt idx="191">
                  <c:v>5866.5</c:v>
                </c:pt>
                <c:pt idx="192">
                  <c:v>5038</c:v>
                </c:pt>
                <c:pt idx="193">
                  <c:v>4271.5</c:v>
                </c:pt>
                <c:pt idx="194">
                  <c:v>3911</c:v>
                </c:pt>
                <c:pt idx="195">
                  <c:v>3768.5</c:v>
                </c:pt>
                <c:pt idx="196">
                  <c:v>3630</c:v>
                </c:pt>
                <c:pt idx="197">
                  <c:v>3781.5</c:v>
                </c:pt>
                <c:pt idx="198">
                  <c:v>4202.5</c:v>
                </c:pt>
                <c:pt idx="199">
                  <c:v>6743.5</c:v>
                </c:pt>
                <c:pt idx="200">
                  <c:v>7741.5</c:v>
                </c:pt>
                <c:pt idx="201">
                  <c:v>8335.5</c:v>
                </c:pt>
                <c:pt idx="202">
                  <c:v>9057</c:v>
                </c:pt>
                <c:pt idx="203">
                  <c:v>9174</c:v>
                </c:pt>
                <c:pt idx="204">
                  <c:v>8836.5</c:v>
                </c:pt>
                <c:pt idx="205">
                  <c:v>7974</c:v>
                </c:pt>
                <c:pt idx="206">
                  <c:v>6978.5</c:v>
                </c:pt>
                <c:pt idx="207">
                  <c:v>6139</c:v>
                </c:pt>
                <c:pt idx="208">
                  <c:v>5407</c:v>
                </c:pt>
                <c:pt idx="209">
                  <c:v>5366</c:v>
                </c:pt>
                <c:pt idx="210">
                  <c:v>6289.5</c:v>
                </c:pt>
                <c:pt idx="211">
                  <c:v>8728.5</c:v>
                </c:pt>
                <c:pt idx="212">
                  <c:v>8370.5</c:v>
                </c:pt>
                <c:pt idx="213">
                  <c:v>6094.5</c:v>
                </c:pt>
                <c:pt idx="214">
                  <c:v>5078</c:v>
                </c:pt>
                <c:pt idx="215">
                  <c:v>5802</c:v>
                </c:pt>
                <c:pt idx="216">
                  <c:v>4689</c:v>
                </c:pt>
                <c:pt idx="217">
                  <c:v>4050.5</c:v>
                </c:pt>
                <c:pt idx="218">
                  <c:v>3932</c:v>
                </c:pt>
                <c:pt idx="219">
                  <c:v>3618</c:v>
                </c:pt>
                <c:pt idx="220">
                  <c:v>3443</c:v>
                </c:pt>
                <c:pt idx="221">
                  <c:v>3566</c:v>
                </c:pt>
                <c:pt idx="222">
                  <c:v>4415.5</c:v>
                </c:pt>
                <c:pt idx="223">
                  <c:v>6613.5</c:v>
                </c:pt>
                <c:pt idx="224">
                  <c:v>7785.5</c:v>
                </c:pt>
                <c:pt idx="225">
                  <c:v>7746</c:v>
                </c:pt>
                <c:pt idx="226">
                  <c:v>7554.5</c:v>
                </c:pt>
                <c:pt idx="227">
                  <c:v>7313.5</c:v>
                </c:pt>
                <c:pt idx="228">
                  <c:v>7325</c:v>
                </c:pt>
                <c:pt idx="229">
                  <c:v>7325.5</c:v>
                </c:pt>
                <c:pt idx="230">
                  <c:v>6846</c:v>
                </c:pt>
                <c:pt idx="231">
                  <c:v>6383</c:v>
                </c:pt>
                <c:pt idx="232">
                  <c:v>6080.5</c:v>
                </c:pt>
                <c:pt idx="233">
                  <c:v>6167</c:v>
                </c:pt>
                <c:pt idx="234">
                  <c:v>6387.5</c:v>
                </c:pt>
                <c:pt idx="235">
                  <c:v>8465</c:v>
                </c:pt>
                <c:pt idx="236">
                  <c:v>8950.5</c:v>
                </c:pt>
                <c:pt idx="237">
                  <c:v>6622.5</c:v>
                </c:pt>
                <c:pt idx="238">
                  <c:v>4867</c:v>
                </c:pt>
                <c:pt idx="239">
                  <c:v>4838</c:v>
                </c:pt>
                <c:pt idx="240">
                  <c:v>4208</c:v>
                </c:pt>
                <c:pt idx="241">
                  <c:v>3852</c:v>
                </c:pt>
                <c:pt idx="242">
                  <c:v>3661.5</c:v>
                </c:pt>
                <c:pt idx="243">
                  <c:v>3451.5</c:v>
                </c:pt>
                <c:pt idx="244">
                  <c:v>3506.5</c:v>
                </c:pt>
                <c:pt idx="245">
                  <c:v>3694.5</c:v>
                </c:pt>
                <c:pt idx="246">
                  <c:v>4238.5</c:v>
                </c:pt>
                <c:pt idx="247">
                  <c:v>6579</c:v>
                </c:pt>
                <c:pt idx="248">
                  <c:v>7643</c:v>
                </c:pt>
                <c:pt idx="249">
                  <c:v>7227</c:v>
                </c:pt>
                <c:pt idx="250">
                  <c:v>7286.5</c:v>
                </c:pt>
                <c:pt idx="251">
                  <c:v>7355</c:v>
                </c:pt>
                <c:pt idx="252">
                  <c:v>7296</c:v>
                </c:pt>
                <c:pt idx="253">
                  <c:v>7471</c:v>
                </c:pt>
                <c:pt idx="254">
                  <c:v>6866.5</c:v>
                </c:pt>
                <c:pt idx="255">
                  <c:v>6169</c:v>
                </c:pt>
                <c:pt idx="256">
                  <c:v>5685.5</c:v>
                </c:pt>
                <c:pt idx="257">
                  <c:v>5558</c:v>
                </c:pt>
                <c:pt idx="258">
                  <c:v>6208</c:v>
                </c:pt>
                <c:pt idx="259">
                  <c:v>8403</c:v>
                </c:pt>
                <c:pt idx="260">
                  <c:v>8539.5</c:v>
                </c:pt>
                <c:pt idx="261">
                  <c:v>6836</c:v>
                </c:pt>
                <c:pt idx="262">
                  <c:v>5988</c:v>
                </c:pt>
                <c:pt idx="263">
                  <c:v>6342.5</c:v>
                </c:pt>
                <c:pt idx="264">
                  <c:v>5457.5</c:v>
                </c:pt>
                <c:pt idx="265">
                  <c:v>4523.5</c:v>
                </c:pt>
                <c:pt idx="266">
                  <c:v>4249</c:v>
                </c:pt>
                <c:pt idx="267">
                  <c:v>3912.5</c:v>
                </c:pt>
                <c:pt idx="268">
                  <c:v>3977</c:v>
                </c:pt>
                <c:pt idx="269">
                  <c:v>4001</c:v>
                </c:pt>
                <c:pt idx="270">
                  <c:v>4126.5</c:v>
                </c:pt>
                <c:pt idx="271">
                  <c:v>4604</c:v>
                </c:pt>
                <c:pt idx="272">
                  <c:v>5255</c:v>
                </c:pt>
                <c:pt idx="273">
                  <c:v>5714</c:v>
                </c:pt>
                <c:pt idx="274">
                  <c:v>6188</c:v>
                </c:pt>
                <c:pt idx="275">
                  <c:v>6598</c:v>
                </c:pt>
                <c:pt idx="276">
                  <c:v>6992</c:v>
                </c:pt>
                <c:pt idx="277">
                  <c:v>7456.5</c:v>
                </c:pt>
                <c:pt idx="278">
                  <c:v>5779</c:v>
                </c:pt>
                <c:pt idx="279">
                  <c:v>5366</c:v>
                </c:pt>
                <c:pt idx="280">
                  <c:v>5319</c:v>
                </c:pt>
                <c:pt idx="281">
                  <c:v>5454.5</c:v>
                </c:pt>
                <c:pt idx="282">
                  <c:v>6079</c:v>
                </c:pt>
                <c:pt idx="283">
                  <c:v>7175</c:v>
                </c:pt>
                <c:pt idx="284">
                  <c:v>7883</c:v>
                </c:pt>
                <c:pt idx="285">
                  <c:v>6493.5</c:v>
                </c:pt>
                <c:pt idx="286">
                  <c:v>5484.5</c:v>
                </c:pt>
                <c:pt idx="287">
                  <c:v>6829</c:v>
                </c:pt>
                <c:pt idx="288">
                  <c:v>6143.5</c:v>
                </c:pt>
                <c:pt idx="289">
                  <c:v>4837.5</c:v>
                </c:pt>
                <c:pt idx="290">
                  <c:v>4505</c:v>
                </c:pt>
                <c:pt idx="291">
                  <c:v>4174.5</c:v>
                </c:pt>
                <c:pt idx="292">
                  <c:v>4223</c:v>
                </c:pt>
                <c:pt idx="293">
                  <c:v>4259.5</c:v>
                </c:pt>
                <c:pt idx="294">
                  <c:v>4391</c:v>
                </c:pt>
                <c:pt idx="295">
                  <c:v>4459.5</c:v>
                </c:pt>
                <c:pt idx="296">
                  <c:v>4669.5</c:v>
                </c:pt>
                <c:pt idx="297">
                  <c:v>4944</c:v>
                </c:pt>
                <c:pt idx="298">
                  <c:v>5353</c:v>
                </c:pt>
                <c:pt idx="299">
                  <c:v>5616</c:v>
                </c:pt>
                <c:pt idx="300">
                  <c:v>5730</c:v>
                </c:pt>
                <c:pt idx="301">
                  <c:v>5539.5</c:v>
                </c:pt>
                <c:pt idx="302">
                  <c:v>4721</c:v>
                </c:pt>
                <c:pt idx="303">
                  <c:v>4453</c:v>
                </c:pt>
                <c:pt idx="304">
                  <c:v>4388</c:v>
                </c:pt>
                <c:pt idx="305">
                  <c:v>4377</c:v>
                </c:pt>
                <c:pt idx="306">
                  <c:v>4744</c:v>
                </c:pt>
                <c:pt idx="307">
                  <c:v>6407.5</c:v>
                </c:pt>
                <c:pt idx="308">
                  <c:v>7485.5</c:v>
                </c:pt>
                <c:pt idx="309">
                  <c:v>6175</c:v>
                </c:pt>
                <c:pt idx="310">
                  <c:v>5615.5</c:v>
                </c:pt>
                <c:pt idx="311">
                  <c:v>6104.5</c:v>
                </c:pt>
                <c:pt idx="312">
                  <c:v>5683.5</c:v>
                </c:pt>
                <c:pt idx="313">
                  <c:v>4346</c:v>
                </c:pt>
                <c:pt idx="314">
                  <c:v>4398</c:v>
                </c:pt>
                <c:pt idx="315">
                  <c:v>4518.5</c:v>
                </c:pt>
                <c:pt idx="316">
                  <c:v>4466.5</c:v>
                </c:pt>
                <c:pt idx="317">
                  <c:v>4367</c:v>
                </c:pt>
                <c:pt idx="318">
                  <c:v>4775.5</c:v>
                </c:pt>
                <c:pt idx="319">
                  <c:v>5875.5</c:v>
                </c:pt>
                <c:pt idx="320">
                  <c:v>7116</c:v>
                </c:pt>
                <c:pt idx="321">
                  <c:v>7665.5</c:v>
                </c:pt>
                <c:pt idx="322">
                  <c:v>7740</c:v>
                </c:pt>
                <c:pt idx="323">
                  <c:v>7636</c:v>
                </c:pt>
                <c:pt idx="324">
                  <c:v>7826</c:v>
                </c:pt>
                <c:pt idx="325">
                  <c:v>7655.5</c:v>
                </c:pt>
                <c:pt idx="326">
                  <c:v>7179</c:v>
                </c:pt>
                <c:pt idx="327">
                  <c:v>6066</c:v>
                </c:pt>
                <c:pt idx="328">
                  <c:v>5756</c:v>
                </c:pt>
                <c:pt idx="329">
                  <c:v>6055</c:v>
                </c:pt>
                <c:pt idx="330">
                  <c:v>6855.5</c:v>
                </c:pt>
                <c:pt idx="331">
                  <c:v>9734.5</c:v>
                </c:pt>
                <c:pt idx="332">
                  <c:v>8625</c:v>
                </c:pt>
                <c:pt idx="333">
                  <c:v>6774</c:v>
                </c:pt>
                <c:pt idx="334">
                  <c:v>5794.5</c:v>
                </c:pt>
                <c:pt idx="335">
                  <c:v>6770.5</c:v>
                </c:pt>
                <c:pt idx="336">
                  <c:v>6074</c:v>
                </c:pt>
                <c:pt idx="337">
                  <c:v>5000</c:v>
                </c:pt>
                <c:pt idx="338">
                  <c:v>4790</c:v>
                </c:pt>
                <c:pt idx="339">
                  <c:v>4754</c:v>
                </c:pt>
                <c:pt idx="340">
                  <c:v>4767.5</c:v>
                </c:pt>
                <c:pt idx="341">
                  <c:v>4756.5</c:v>
                </c:pt>
                <c:pt idx="342">
                  <c:v>5241</c:v>
                </c:pt>
                <c:pt idx="343">
                  <c:v>7471</c:v>
                </c:pt>
                <c:pt idx="344">
                  <c:v>8802.5</c:v>
                </c:pt>
                <c:pt idx="345">
                  <c:v>8930.5</c:v>
                </c:pt>
                <c:pt idx="346">
                  <c:v>8864</c:v>
                </c:pt>
                <c:pt idx="347">
                  <c:v>8313.5</c:v>
                </c:pt>
                <c:pt idx="348">
                  <c:v>8514.5</c:v>
                </c:pt>
                <c:pt idx="349">
                  <c:v>8862.5</c:v>
                </c:pt>
                <c:pt idx="350">
                  <c:v>7902</c:v>
                </c:pt>
                <c:pt idx="351">
                  <c:v>6737</c:v>
                </c:pt>
                <c:pt idx="352">
                  <c:v>6499.5</c:v>
                </c:pt>
                <c:pt idx="353">
                  <c:v>6551.5</c:v>
                </c:pt>
                <c:pt idx="354">
                  <c:v>7428.5</c:v>
                </c:pt>
                <c:pt idx="355">
                  <c:v>9283</c:v>
                </c:pt>
                <c:pt idx="356">
                  <c:v>9714</c:v>
                </c:pt>
                <c:pt idx="357">
                  <c:v>8552.5</c:v>
                </c:pt>
                <c:pt idx="358">
                  <c:v>6991.5</c:v>
                </c:pt>
                <c:pt idx="359">
                  <c:v>8371.5</c:v>
                </c:pt>
                <c:pt idx="360">
                  <c:v>7161</c:v>
                </c:pt>
                <c:pt idx="361">
                  <c:v>5944.5</c:v>
                </c:pt>
                <c:pt idx="362">
                  <c:v>5824</c:v>
                </c:pt>
                <c:pt idx="363">
                  <c:v>5626.5</c:v>
                </c:pt>
                <c:pt idx="364">
                  <c:v>5523.5</c:v>
                </c:pt>
                <c:pt idx="365">
                  <c:v>5647.5</c:v>
                </c:pt>
                <c:pt idx="366">
                  <c:v>6329.5</c:v>
                </c:pt>
                <c:pt idx="367">
                  <c:v>8000</c:v>
                </c:pt>
                <c:pt idx="368">
                  <c:v>9439.5</c:v>
                </c:pt>
                <c:pt idx="369">
                  <c:v>9346.5</c:v>
                </c:pt>
                <c:pt idx="370">
                  <c:v>9741.5</c:v>
                </c:pt>
                <c:pt idx="371">
                  <c:v>10007.5</c:v>
                </c:pt>
                <c:pt idx="372">
                  <c:v>9087</c:v>
                </c:pt>
                <c:pt idx="373">
                  <c:v>8422</c:v>
                </c:pt>
                <c:pt idx="374">
                  <c:v>8001</c:v>
                </c:pt>
                <c:pt idx="375">
                  <c:v>7165.5</c:v>
                </c:pt>
                <c:pt idx="376">
                  <c:v>7123</c:v>
                </c:pt>
                <c:pt idx="377">
                  <c:v>7609</c:v>
                </c:pt>
                <c:pt idx="378">
                  <c:v>8400</c:v>
                </c:pt>
                <c:pt idx="379">
                  <c:v>10695</c:v>
                </c:pt>
                <c:pt idx="380">
                  <c:v>10049</c:v>
                </c:pt>
                <c:pt idx="381">
                  <c:v>7774.5</c:v>
                </c:pt>
                <c:pt idx="382">
                  <c:v>6603</c:v>
                </c:pt>
                <c:pt idx="383">
                  <c:v>7235</c:v>
                </c:pt>
                <c:pt idx="384">
                  <c:v>6674</c:v>
                </c:pt>
                <c:pt idx="385">
                  <c:v>6286.5</c:v>
                </c:pt>
                <c:pt idx="386">
                  <c:v>5924.5</c:v>
                </c:pt>
                <c:pt idx="387">
                  <c:v>5613.5</c:v>
                </c:pt>
                <c:pt idx="388">
                  <c:v>5587.5</c:v>
                </c:pt>
                <c:pt idx="389">
                  <c:v>5626</c:v>
                </c:pt>
                <c:pt idx="390">
                  <c:v>6281</c:v>
                </c:pt>
                <c:pt idx="391">
                  <c:v>7470</c:v>
                </c:pt>
                <c:pt idx="392">
                  <c:v>8745</c:v>
                </c:pt>
                <c:pt idx="393">
                  <c:v>8538.5</c:v>
                </c:pt>
                <c:pt idx="394">
                  <c:v>8064.5</c:v>
                </c:pt>
                <c:pt idx="395">
                  <c:v>8027.5</c:v>
                </c:pt>
                <c:pt idx="396">
                  <c:v>8067.5</c:v>
                </c:pt>
                <c:pt idx="397">
                  <c:v>7560</c:v>
                </c:pt>
                <c:pt idx="398">
                  <c:v>6826.5</c:v>
                </c:pt>
                <c:pt idx="399">
                  <c:v>6689.5</c:v>
                </c:pt>
                <c:pt idx="400">
                  <c:v>6229.5</c:v>
                </c:pt>
                <c:pt idx="401">
                  <c:v>6472.5</c:v>
                </c:pt>
                <c:pt idx="402">
                  <c:v>7493.5</c:v>
                </c:pt>
                <c:pt idx="403">
                  <c:v>10301.5</c:v>
                </c:pt>
                <c:pt idx="404">
                  <c:v>10288.5</c:v>
                </c:pt>
                <c:pt idx="405">
                  <c:v>8142</c:v>
                </c:pt>
                <c:pt idx="406">
                  <c:v>6519.5</c:v>
                </c:pt>
                <c:pt idx="407">
                  <c:v>8070.5</c:v>
                </c:pt>
                <c:pt idx="408">
                  <c:v>7415</c:v>
                </c:pt>
                <c:pt idx="409">
                  <c:v>6135</c:v>
                </c:pt>
                <c:pt idx="410">
                  <c:v>5967.5</c:v>
                </c:pt>
                <c:pt idx="411">
                  <c:v>5798.5</c:v>
                </c:pt>
                <c:pt idx="412">
                  <c:v>5604.5</c:v>
                </c:pt>
                <c:pt idx="413">
                  <c:v>5728.5</c:v>
                </c:pt>
                <c:pt idx="414">
                  <c:v>6444</c:v>
                </c:pt>
                <c:pt idx="415">
                  <c:v>8196</c:v>
                </c:pt>
                <c:pt idx="416">
                  <c:v>9414.5</c:v>
                </c:pt>
                <c:pt idx="417">
                  <c:v>8696.5</c:v>
                </c:pt>
                <c:pt idx="418">
                  <c:v>9082</c:v>
                </c:pt>
                <c:pt idx="419">
                  <c:v>8957.5</c:v>
                </c:pt>
                <c:pt idx="420">
                  <c:v>8524</c:v>
                </c:pt>
                <c:pt idx="421">
                  <c:v>7976.5</c:v>
                </c:pt>
                <c:pt idx="422">
                  <c:v>6956.5</c:v>
                </c:pt>
                <c:pt idx="423">
                  <c:v>6113</c:v>
                </c:pt>
                <c:pt idx="424">
                  <c:v>5937</c:v>
                </c:pt>
                <c:pt idx="425">
                  <c:v>6450</c:v>
                </c:pt>
                <c:pt idx="426">
                  <c:v>7581.5</c:v>
                </c:pt>
                <c:pt idx="427">
                  <c:v>9858.5</c:v>
                </c:pt>
                <c:pt idx="428">
                  <c:v>9307</c:v>
                </c:pt>
                <c:pt idx="429">
                  <c:v>7200.5</c:v>
                </c:pt>
                <c:pt idx="430">
                  <c:v>6263.5</c:v>
                </c:pt>
                <c:pt idx="431">
                  <c:v>7017.5</c:v>
                </c:pt>
                <c:pt idx="432">
                  <c:v>6365</c:v>
                </c:pt>
                <c:pt idx="433">
                  <c:v>5893.5</c:v>
                </c:pt>
                <c:pt idx="434">
                  <c:v>5798</c:v>
                </c:pt>
                <c:pt idx="435">
                  <c:v>5459.5</c:v>
                </c:pt>
                <c:pt idx="436">
                  <c:v>5089</c:v>
                </c:pt>
                <c:pt idx="437">
                  <c:v>4966</c:v>
                </c:pt>
                <c:pt idx="438">
                  <c:v>5121</c:v>
                </c:pt>
                <c:pt idx="439">
                  <c:v>5817.5</c:v>
                </c:pt>
                <c:pt idx="440">
                  <c:v>6309.5</c:v>
                </c:pt>
                <c:pt idx="441">
                  <c:v>7960.5</c:v>
                </c:pt>
                <c:pt idx="442">
                  <c:v>9221</c:v>
                </c:pt>
                <c:pt idx="443">
                  <c:v>8914</c:v>
                </c:pt>
                <c:pt idx="444">
                  <c:v>8919.5</c:v>
                </c:pt>
                <c:pt idx="445">
                  <c:v>8388.5</c:v>
                </c:pt>
                <c:pt idx="446">
                  <c:v>6746.5</c:v>
                </c:pt>
                <c:pt idx="447">
                  <c:v>6277</c:v>
                </c:pt>
                <c:pt idx="448">
                  <c:v>6030.5</c:v>
                </c:pt>
                <c:pt idx="449">
                  <c:v>5812</c:v>
                </c:pt>
                <c:pt idx="450">
                  <c:v>6572.5</c:v>
                </c:pt>
                <c:pt idx="451">
                  <c:v>9026.5</c:v>
                </c:pt>
                <c:pt idx="452">
                  <c:v>8382.5</c:v>
                </c:pt>
                <c:pt idx="453">
                  <c:v>6393.5</c:v>
                </c:pt>
                <c:pt idx="454">
                  <c:v>6277.5</c:v>
                </c:pt>
                <c:pt idx="455">
                  <c:v>6713</c:v>
                </c:pt>
                <c:pt idx="456">
                  <c:v>6029</c:v>
                </c:pt>
                <c:pt idx="457">
                  <c:v>5542.5</c:v>
                </c:pt>
                <c:pt idx="458">
                  <c:v>5043</c:v>
                </c:pt>
                <c:pt idx="459">
                  <c:v>4717.5</c:v>
                </c:pt>
                <c:pt idx="460">
                  <c:v>4688.5</c:v>
                </c:pt>
                <c:pt idx="461">
                  <c:v>4613.5</c:v>
                </c:pt>
                <c:pt idx="462">
                  <c:v>4724</c:v>
                </c:pt>
                <c:pt idx="463">
                  <c:v>4752</c:v>
                </c:pt>
                <c:pt idx="464">
                  <c:v>4981</c:v>
                </c:pt>
                <c:pt idx="465">
                  <c:v>5116.5</c:v>
                </c:pt>
                <c:pt idx="466">
                  <c:v>5397</c:v>
                </c:pt>
                <c:pt idx="467">
                  <c:v>5947.5</c:v>
                </c:pt>
                <c:pt idx="468">
                  <c:v>6593</c:v>
                </c:pt>
                <c:pt idx="469">
                  <c:v>6813</c:v>
                </c:pt>
                <c:pt idx="470">
                  <c:v>5336</c:v>
                </c:pt>
                <c:pt idx="471">
                  <c:v>5147</c:v>
                </c:pt>
                <c:pt idx="472">
                  <c:v>5221.5</c:v>
                </c:pt>
                <c:pt idx="473">
                  <c:v>5237</c:v>
                </c:pt>
                <c:pt idx="474">
                  <c:v>5792</c:v>
                </c:pt>
                <c:pt idx="475">
                  <c:v>7538</c:v>
                </c:pt>
                <c:pt idx="476">
                  <c:v>7399</c:v>
                </c:pt>
                <c:pt idx="477">
                  <c:v>6274</c:v>
                </c:pt>
                <c:pt idx="478">
                  <c:v>5785</c:v>
                </c:pt>
                <c:pt idx="479">
                  <c:v>6184.5</c:v>
                </c:pt>
                <c:pt idx="480">
                  <c:v>5787.5</c:v>
                </c:pt>
                <c:pt idx="481">
                  <c:v>5496</c:v>
                </c:pt>
                <c:pt idx="482">
                  <c:v>5160</c:v>
                </c:pt>
                <c:pt idx="483">
                  <c:v>5150</c:v>
                </c:pt>
                <c:pt idx="484">
                  <c:v>5228</c:v>
                </c:pt>
                <c:pt idx="485">
                  <c:v>5310</c:v>
                </c:pt>
                <c:pt idx="486">
                  <c:v>5430</c:v>
                </c:pt>
                <c:pt idx="487">
                  <c:v>6321</c:v>
                </c:pt>
                <c:pt idx="488">
                  <c:v>8248</c:v>
                </c:pt>
                <c:pt idx="489">
                  <c:v>8159</c:v>
                </c:pt>
                <c:pt idx="490">
                  <c:v>8776.5</c:v>
                </c:pt>
                <c:pt idx="491">
                  <c:v>8894</c:v>
                </c:pt>
                <c:pt idx="492">
                  <c:v>8672.5</c:v>
                </c:pt>
                <c:pt idx="493">
                  <c:v>7897.5</c:v>
                </c:pt>
                <c:pt idx="494">
                  <c:v>7350.5</c:v>
                </c:pt>
                <c:pt idx="495">
                  <c:v>6537</c:v>
                </c:pt>
                <c:pt idx="496">
                  <c:v>6138</c:v>
                </c:pt>
                <c:pt idx="497">
                  <c:v>7029</c:v>
                </c:pt>
                <c:pt idx="498">
                  <c:v>8259.5</c:v>
                </c:pt>
                <c:pt idx="499">
                  <c:v>11123</c:v>
                </c:pt>
                <c:pt idx="500">
                  <c:v>9411</c:v>
                </c:pt>
                <c:pt idx="501">
                  <c:v>6746</c:v>
                </c:pt>
                <c:pt idx="502">
                  <c:v>5727</c:v>
                </c:pt>
                <c:pt idx="503">
                  <c:v>6286.5</c:v>
                </c:pt>
                <c:pt idx="504">
                  <c:v>5767</c:v>
                </c:pt>
                <c:pt idx="505">
                  <c:v>5625</c:v>
                </c:pt>
                <c:pt idx="506">
                  <c:v>5601.5</c:v>
                </c:pt>
                <c:pt idx="507">
                  <c:v>5440</c:v>
                </c:pt>
                <c:pt idx="508">
                  <c:v>5114.5</c:v>
                </c:pt>
                <c:pt idx="509">
                  <c:v>5112.5</c:v>
                </c:pt>
                <c:pt idx="510">
                  <c:v>5329</c:v>
                </c:pt>
                <c:pt idx="511">
                  <c:v>6736</c:v>
                </c:pt>
                <c:pt idx="512">
                  <c:v>8271</c:v>
                </c:pt>
                <c:pt idx="513">
                  <c:v>8293</c:v>
                </c:pt>
                <c:pt idx="514">
                  <c:v>7892.5</c:v>
                </c:pt>
                <c:pt idx="515">
                  <c:v>7486</c:v>
                </c:pt>
                <c:pt idx="516">
                  <c:v>7694</c:v>
                </c:pt>
                <c:pt idx="517">
                  <c:v>7441.5</c:v>
                </c:pt>
                <c:pt idx="518">
                  <c:v>6598.5</c:v>
                </c:pt>
                <c:pt idx="519">
                  <c:v>6125</c:v>
                </c:pt>
                <c:pt idx="520">
                  <c:v>6565</c:v>
                </c:pt>
                <c:pt idx="521">
                  <c:v>6781</c:v>
                </c:pt>
                <c:pt idx="522">
                  <c:v>7787</c:v>
                </c:pt>
                <c:pt idx="523">
                  <c:v>10094.5</c:v>
                </c:pt>
                <c:pt idx="524">
                  <c:v>7904.5</c:v>
                </c:pt>
                <c:pt idx="525">
                  <c:v>6249</c:v>
                </c:pt>
                <c:pt idx="526">
                  <c:v>5622.5</c:v>
                </c:pt>
                <c:pt idx="527">
                  <c:v>6247.5</c:v>
                </c:pt>
                <c:pt idx="528">
                  <c:v>5284</c:v>
                </c:pt>
                <c:pt idx="529">
                  <c:v>4944</c:v>
                </c:pt>
                <c:pt idx="530">
                  <c:v>4867</c:v>
                </c:pt>
                <c:pt idx="531">
                  <c:v>5105</c:v>
                </c:pt>
                <c:pt idx="532">
                  <c:v>5057.5</c:v>
                </c:pt>
                <c:pt idx="533">
                  <c:v>5241</c:v>
                </c:pt>
                <c:pt idx="534">
                  <c:v>5201</c:v>
                </c:pt>
                <c:pt idx="535">
                  <c:v>5994.5</c:v>
                </c:pt>
                <c:pt idx="536">
                  <c:v>6855</c:v>
                </c:pt>
                <c:pt idx="537">
                  <c:v>7365</c:v>
                </c:pt>
                <c:pt idx="538">
                  <c:v>8182</c:v>
                </c:pt>
                <c:pt idx="539">
                  <c:v>8500</c:v>
                </c:pt>
                <c:pt idx="540">
                  <c:v>8309.5</c:v>
                </c:pt>
                <c:pt idx="541">
                  <c:v>7782</c:v>
                </c:pt>
                <c:pt idx="542">
                  <c:v>7447</c:v>
                </c:pt>
                <c:pt idx="543">
                  <c:v>6719.5</c:v>
                </c:pt>
                <c:pt idx="544">
                  <c:v>6285</c:v>
                </c:pt>
                <c:pt idx="545">
                  <c:v>6342</c:v>
                </c:pt>
                <c:pt idx="546">
                  <c:v>6718</c:v>
                </c:pt>
                <c:pt idx="547">
                  <c:v>9425.5</c:v>
                </c:pt>
                <c:pt idx="548">
                  <c:v>8633</c:v>
                </c:pt>
                <c:pt idx="549">
                  <c:v>6234</c:v>
                </c:pt>
                <c:pt idx="550">
                  <c:v>5825.5</c:v>
                </c:pt>
                <c:pt idx="551">
                  <c:v>6346</c:v>
                </c:pt>
                <c:pt idx="552">
                  <c:v>5644.5</c:v>
                </c:pt>
                <c:pt idx="553">
                  <c:v>5295.5</c:v>
                </c:pt>
                <c:pt idx="554">
                  <c:v>5494</c:v>
                </c:pt>
                <c:pt idx="555">
                  <c:v>5467</c:v>
                </c:pt>
                <c:pt idx="556">
                  <c:v>5329</c:v>
                </c:pt>
                <c:pt idx="557">
                  <c:v>5333.5</c:v>
                </c:pt>
                <c:pt idx="558">
                  <c:v>5613.5</c:v>
                </c:pt>
                <c:pt idx="559">
                  <c:v>7127.5</c:v>
                </c:pt>
                <c:pt idx="560">
                  <c:v>8607</c:v>
                </c:pt>
                <c:pt idx="561">
                  <c:v>8839</c:v>
                </c:pt>
                <c:pt idx="562">
                  <c:v>8806.5</c:v>
                </c:pt>
                <c:pt idx="563">
                  <c:v>8865.5</c:v>
                </c:pt>
                <c:pt idx="564">
                  <c:v>8782.5</c:v>
                </c:pt>
                <c:pt idx="565">
                  <c:v>8003.5</c:v>
                </c:pt>
                <c:pt idx="566">
                  <c:v>7420</c:v>
                </c:pt>
                <c:pt idx="567">
                  <c:v>6599</c:v>
                </c:pt>
                <c:pt idx="568">
                  <c:v>6169.5</c:v>
                </c:pt>
                <c:pt idx="569">
                  <c:v>6547.5</c:v>
                </c:pt>
                <c:pt idx="570">
                  <c:v>7562.5</c:v>
                </c:pt>
                <c:pt idx="571">
                  <c:v>10595.5</c:v>
                </c:pt>
                <c:pt idx="572">
                  <c:v>8368</c:v>
                </c:pt>
                <c:pt idx="573">
                  <c:v>6653</c:v>
                </c:pt>
                <c:pt idx="574">
                  <c:v>6045</c:v>
                </c:pt>
                <c:pt idx="575">
                  <c:v>6414.5</c:v>
                </c:pt>
                <c:pt idx="576">
                  <c:v>5895</c:v>
                </c:pt>
                <c:pt idx="577">
                  <c:v>5830</c:v>
                </c:pt>
                <c:pt idx="578">
                  <c:v>5691.5</c:v>
                </c:pt>
                <c:pt idx="579">
                  <c:v>5498</c:v>
                </c:pt>
                <c:pt idx="580">
                  <c:v>5366</c:v>
                </c:pt>
                <c:pt idx="581">
                  <c:v>5490.5</c:v>
                </c:pt>
                <c:pt idx="582">
                  <c:v>5866.5</c:v>
                </c:pt>
                <c:pt idx="583">
                  <c:v>7497.5</c:v>
                </c:pt>
                <c:pt idx="584">
                  <c:v>9598.5</c:v>
                </c:pt>
                <c:pt idx="585">
                  <c:v>9983</c:v>
                </c:pt>
                <c:pt idx="586">
                  <c:v>10051</c:v>
                </c:pt>
                <c:pt idx="587">
                  <c:v>10093.5</c:v>
                </c:pt>
                <c:pt idx="588">
                  <c:v>10098</c:v>
                </c:pt>
                <c:pt idx="589">
                  <c:v>9633.5</c:v>
                </c:pt>
                <c:pt idx="590">
                  <c:v>8737.5</c:v>
                </c:pt>
                <c:pt idx="591">
                  <c:v>7737</c:v>
                </c:pt>
                <c:pt idx="592">
                  <c:v>7242.5</c:v>
                </c:pt>
                <c:pt idx="593">
                  <c:v>7227</c:v>
                </c:pt>
                <c:pt idx="594">
                  <c:v>8107.5</c:v>
                </c:pt>
                <c:pt idx="595">
                  <c:v>11794.5</c:v>
                </c:pt>
                <c:pt idx="596">
                  <c:v>10546.5</c:v>
                </c:pt>
                <c:pt idx="597">
                  <c:v>7966</c:v>
                </c:pt>
                <c:pt idx="598">
                  <c:v>6653.5</c:v>
                </c:pt>
                <c:pt idx="599">
                  <c:v>7657.5</c:v>
                </c:pt>
                <c:pt idx="600">
                  <c:v>6389</c:v>
                </c:pt>
                <c:pt idx="601">
                  <c:v>5361</c:v>
                </c:pt>
                <c:pt idx="602">
                  <c:v>5119.5</c:v>
                </c:pt>
                <c:pt idx="603">
                  <c:v>4778.5</c:v>
                </c:pt>
                <c:pt idx="604">
                  <c:v>4724.5</c:v>
                </c:pt>
                <c:pt idx="605">
                  <c:v>4814</c:v>
                </c:pt>
                <c:pt idx="606">
                  <c:v>5010.5</c:v>
                </c:pt>
                <c:pt idx="607">
                  <c:v>5071.5</c:v>
                </c:pt>
                <c:pt idx="608">
                  <c:v>5344.5</c:v>
                </c:pt>
                <c:pt idx="609">
                  <c:v>5487</c:v>
                </c:pt>
                <c:pt idx="610">
                  <c:v>6415</c:v>
                </c:pt>
                <c:pt idx="611">
                  <c:v>6895</c:v>
                </c:pt>
                <c:pt idx="612">
                  <c:v>7001.5</c:v>
                </c:pt>
                <c:pt idx="613">
                  <c:v>6867.5</c:v>
                </c:pt>
                <c:pt idx="614">
                  <c:v>5643.5</c:v>
                </c:pt>
                <c:pt idx="615">
                  <c:v>5054.5</c:v>
                </c:pt>
                <c:pt idx="616">
                  <c:v>5079.5</c:v>
                </c:pt>
                <c:pt idx="617">
                  <c:v>5364.5</c:v>
                </c:pt>
                <c:pt idx="618">
                  <c:v>6615.5</c:v>
                </c:pt>
                <c:pt idx="619">
                  <c:v>9642</c:v>
                </c:pt>
                <c:pt idx="620">
                  <c:v>8661.5</c:v>
                </c:pt>
                <c:pt idx="621">
                  <c:v>6970</c:v>
                </c:pt>
                <c:pt idx="622">
                  <c:v>5679.5</c:v>
                </c:pt>
                <c:pt idx="623">
                  <c:v>6516.5</c:v>
                </c:pt>
                <c:pt idx="624">
                  <c:v>5488</c:v>
                </c:pt>
                <c:pt idx="625">
                  <c:v>4792.5</c:v>
                </c:pt>
                <c:pt idx="626">
                  <c:v>4541.5</c:v>
                </c:pt>
                <c:pt idx="627">
                  <c:v>4468</c:v>
                </c:pt>
                <c:pt idx="628">
                  <c:v>4438.5</c:v>
                </c:pt>
                <c:pt idx="629">
                  <c:v>4418.5</c:v>
                </c:pt>
                <c:pt idx="630">
                  <c:v>4567.5</c:v>
                </c:pt>
                <c:pt idx="631">
                  <c:v>4617</c:v>
                </c:pt>
                <c:pt idx="632">
                  <c:v>4819</c:v>
                </c:pt>
                <c:pt idx="633">
                  <c:v>4969.5</c:v>
                </c:pt>
                <c:pt idx="634">
                  <c:v>4804.5</c:v>
                </c:pt>
                <c:pt idx="635">
                  <c:v>4877.5</c:v>
                </c:pt>
                <c:pt idx="636">
                  <c:v>5192</c:v>
                </c:pt>
                <c:pt idx="637">
                  <c:v>5099.5</c:v>
                </c:pt>
                <c:pt idx="638">
                  <c:v>4886.5</c:v>
                </c:pt>
                <c:pt idx="639">
                  <c:v>4853.5</c:v>
                </c:pt>
                <c:pt idx="640">
                  <c:v>4703.5</c:v>
                </c:pt>
                <c:pt idx="641">
                  <c:v>5127</c:v>
                </c:pt>
                <c:pt idx="642">
                  <c:v>6282.5</c:v>
                </c:pt>
                <c:pt idx="643">
                  <c:v>7720.5</c:v>
                </c:pt>
                <c:pt idx="644">
                  <c:v>6708.5</c:v>
                </c:pt>
                <c:pt idx="645">
                  <c:v>5683.5</c:v>
                </c:pt>
                <c:pt idx="646">
                  <c:v>5150</c:v>
                </c:pt>
                <c:pt idx="647">
                  <c:v>5776</c:v>
                </c:pt>
                <c:pt idx="648">
                  <c:v>5352.5</c:v>
                </c:pt>
                <c:pt idx="649">
                  <c:v>5014</c:v>
                </c:pt>
                <c:pt idx="650">
                  <c:v>4690</c:v>
                </c:pt>
                <c:pt idx="651">
                  <c:v>4499</c:v>
                </c:pt>
                <c:pt idx="652">
                  <c:v>4394</c:v>
                </c:pt>
                <c:pt idx="653">
                  <c:v>4552</c:v>
                </c:pt>
                <c:pt idx="654">
                  <c:v>5037.5</c:v>
                </c:pt>
                <c:pt idx="655">
                  <c:v>5869</c:v>
                </c:pt>
                <c:pt idx="656">
                  <c:v>6629.5</c:v>
                </c:pt>
                <c:pt idx="657">
                  <c:v>6743</c:v>
                </c:pt>
                <c:pt idx="658">
                  <c:v>7204</c:v>
                </c:pt>
                <c:pt idx="659">
                  <c:v>7664.5</c:v>
                </c:pt>
                <c:pt idx="660">
                  <c:v>7859</c:v>
                </c:pt>
                <c:pt idx="661">
                  <c:v>7661.5</c:v>
                </c:pt>
                <c:pt idx="662">
                  <c:v>6877</c:v>
                </c:pt>
                <c:pt idx="663">
                  <c:v>6388.5</c:v>
                </c:pt>
                <c:pt idx="664">
                  <c:v>6606.5</c:v>
                </c:pt>
                <c:pt idx="665">
                  <c:v>7166</c:v>
                </c:pt>
                <c:pt idx="666">
                  <c:v>9937</c:v>
                </c:pt>
                <c:pt idx="667">
                  <c:v>11369</c:v>
                </c:pt>
                <c:pt idx="668">
                  <c:v>8793</c:v>
                </c:pt>
                <c:pt idx="669">
                  <c:v>6527.5</c:v>
                </c:pt>
                <c:pt idx="670">
                  <c:v>5889.5</c:v>
                </c:pt>
                <c:pt idx="671">
                  <c:v>6959.5</c:v>
                </c:pt>
                <c:pt idx="672">
                  <c:v>6104.5</c:v>
                </c:pt>
                <c:pt idx="673">
                  <c:v>5370</c:v>
                </c:pt>
                <c:pt idx="674">
                  <c:v>5297</c:v>
                </c:pt>
                <c:pt idx="675">
                  <c:v>4576.5</c:v>
                </c:pt>
                <c:pt idx="676">
                  <c:v>4788</c:v>
                </c:pt>
                <c:pt idx="677">
                  <c:v>5086.5</c:v>
                </c:pt>
                <c:pt idx="678">
                  <c:v>5551.5</c:v>
                </c:pt>
                <c:pt idx="679">
                  <c:v>7056.5</c:v>
                </c:pt>
                <c:pt idx="680">
                  <c:v>8257</c:v>
                </c:pt>
                <c:pt idx="681">
                  <c:v>8936.5</c:v>
                </c:pt>
                <c:pt idx="682">
                  <c:v>8922</c:v>
                </c:pt>
                <c:pt idx="683">
                  <c:v>8450</c:v>
                </c:pt>
                <c:pt idx="684">
                  <c:v>8376.5</c:v>
                </c:pt>
                <c:pt idx="685">
                  <c:v>7656.5</c:v>
                </c:pt>
                <c:pt idx="686">
                  <c:v>7515.5</c:v>
                </c:pt>
                <c:pt idx="687">
                  <c:v>7066</c:v>
                </c:pt>
                <c:pt idx="688">
                  <c:v>7092.5</c:v>
                </c:pt>
                <c:pt idx="689">
                  <c:v>7974</c:v>
                </c:pt>
                <c:pt idx="690">
                  <c:v>9859</c:v>
                </c:pt>
                <c:pt idx="691">
                  <c:v>12065</c:v>
                </c:pt>
                <c:pt idx="692">
                  <c:v>9519.5</c:v>
                </c:pt>
                <c:pt idx="693">
                  <c:v>7739.5</c:v>
                </c:pt>
                <c:pt idx="694">
                  <c:v>6696</c:v>
                </c:pt>
                <c:pt idx="695">
                  <c:v>8931</c:v>
                </c:pt>
                <c:pt idx="696">
                  <c:v>7062</c:v>
                </c:pt>
                <c:pt idx="697">
                  <c:v>5569</c:v>
                </c:pt>
                <c:pt idx="698">
                  <c:v>5419</c:v>
                </c:pt>
                <c:pt idx="699">
                  <c:v>5009</c:v>
                </c:pt>
                <c:pt idx="700">
                  <c:v>4716.5</c:v>
                </c:pt>
                <c:pt idx="701">
                  <c:v>4870</c:v>
                </c:pt>
                <c:pt idx="702">
                  <c:v>5914.5</c:v>
                </c:pt>
                <c:pt idx="703">
                  <c:v>9003.5</c:v>
                </c:pt>
                <c:pt idx="704">
                  <c:v>10158</c:v>
                </c:pt>
                <c:pt idx="705">
                  <c:v>10310.5</c:v>
                </c:pt>
                <c:pt idx="706">
                  <c:v>10243</c:v>
                </c:pt>
                <c:pt idx="707">
                  <c:v>9766</c:v>
                </c:pt>
                <c:pt idx="708">
                  <c:v>9384</c:v>
                </c:pt>
                <c:pt idx="709">
                  <c:v>9599.5</c:v>
                </c:pt>
                <c:pt idx="710">
                  <c:v>8923</c:v>
                </c:pt>
                <c:pt idx="711">
                  <c:v>8057.5</c:v>
                </c:pt>
                <c:pt idx="712">
                  <c:v>7743.5</c:v>
                </c:pt>
                <c:pt idx="713">
                  <c:v>8404</c:v>
                </c:pt>
                <c:pt idx="714">
                  <c:v>10983.5</c:v>
                </c:pt>
                <c:pt idx="715">
                  <c:v>11423</c:v>
                </c:pt>
                <c:pt idx="716">
                  <c:v>10691.5</c:v>
                </c:pt>
                <c:pt idx="717">
                  <c:v>8733</c:v>
                </c:pt>
                <c:pt idx="718">
                  <c:v>7392.5</c:v>
                </c:pt>
                <c:pt idx="719">
                  <c:v>9678</c:v>
                </c:pt>
                <c:pt idx="720">
                  <c:v>7398.5</c:v>
                </c:pt>
                <c:pt idx="721">
                  <c:v>6311.5</c:v>
                </c:pt>
                <c:pt idx="722">
                  <c:v>6019</c:v>
                </c:pt>
                <c:pt idx="723">
                  <c:v>5339</c:v>
                </c:pt>
                <c:pt idx="724">
                  <c:v>5259.5</c:v>
                </c:pt>
                <c:pt idx="725">
                  <c:v>5472</c:v>
                </c:pt>
                <c:pt idx="726">
                  <c:v>6084.5</c:v>
                </c:pt>
                <c:pt idx="727">
                  <c:v>8621</c:v>
                </c:pt>
                <c:pt idx="728">
                  <c:v>9619.5</c:v>
                </c:pt>
                <c:pt idx="729">
                  <c:v>9919.5</c:v>
                </c:pt>
                <c:pt idx="730">
                  <c:v>10341.5</c:v>
                </c:pt>
                <c:pt idx="731">
                  <c:v>10320.5</c:v>
                </c:pt>
                <c:pt idx="732">
                  <c:v>9864</c:v>
                </c:pt>
                <c:pt idx="733">
                  <c:v>9437.5</c:v>
                </c:pt>
                <c:pt idx="734">
                  <c:v>8555</c:v>
                </c:pt>
                <c:pt idx="735">
                  <c:v>7606.5</c:v>
                </c:pt>
                <c:pt idx="736">
                  <c:v>7514</c:v>
                </c:pt>
                <c:pt idx="737">
                  <c:v>8168</c:v>
                </c:pt>
                <c:pt idx="738">
                  <c:v>10516.5</c:v>
                </c:pt>
                <c:pt idx="739">
                  <c:v>11750.5</c:v>
                </c:pt>
                <c:pt idx="740">
                  <c:v>9844.5</c:v>
                </c:pt>
                <c:pt idx="741">
                  <c:v>8133.5</c:v>
                </c:pt>
                <c:pt idx="742">
                  <c:v>7263.5</c:v>
                </c:pt>
                <c:pt idx="743">
                  <c:v>8657.5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663</c:v>
                </c:pt>
                <c:pt idx="1">
                  <c:v>645.5</c:v>
                </c:pt>
                <c:pt idx="2">
                  <c:v>645</c:v>
                </c:pt>
                <c:pt idx="3">
                  <c:v>643.5</c:v>
                </c:pt>
                <c:pt idx="4">
                  <c:v>653.5</c:v>
                </c:pt>
                <c:pt idx="5">
                  <c:v>656.5</c:v>
                </c:pt>
                <c:pt idx="6">
                  <c:v>650.5</c:v>
                </c:pt>
                <c:pt idx="7">
                  <c:v>641</c:v>
                </c:pt>
                <c:pt idx="8">
                  <c:v>632</c:v>
                </c:pt>
                <c:pt idx="9">
                  <c:v>634.5</c:v>
                </c:pt>
                <c:pt idx="10">
                  <c:v>620</c:v>
                </c:pt>
                <c:pt idx="11">
                  <c:v>629.5</c:v>
                </c:pt>
                <c:pt idx="12">
                  <c:v>631</c:v>
                </c:pt>
                <c:pt idx="13">
                  <c:v>634</c:v>
                </c:pt>
                <c:pt idx="14">
                  <c:v>641</c:v>
                </c:pt>
                <c:pt idx="15">
                  <c:v>635</c:v>
                </c:pt>
                <c:pt idx="16">
                  <c:v>624</c:v>
                </c:pt>
                <c:pt idx="17">
                  <c:v>615.5</c:v>
                </c:pt>
                <c:pt idx="18">
                  <c:v>633.5</c:v>
                </c:pt>
                <c:pt idx="19">
                  <c:v>639</c:v>
                </c:pt>
                <c:pt idx="20">
                  <c:v>644.5</c:v>
                </c:pt>
                <c:pt idx="21">
                  <c:v>654.5</c:v>
                </c:pt>
                <c:pt idx="22">
                  <c:v>657.5</c:v>
                </c:pt>
                <c:pt idx="23">
                  <c:v>659.5</c:v>
                </c:pt>
                <c:pt idx="24">
                  <c:v>666.5</c:v>
                </c:pt>
                <c:pt idx="25">
                  <c:v>675</c:v>
                </c:pt>
                <c:pt idx="26">
                  <c:v>673</c:v>
                </c:pt>
                <c:pt idx="27">
                  <c:v>676</c:v>
                </c:pt>
                <c:pt idx="28">
                  <c:v>678.5</c:v>
                </c:pt>
                <c:pt idx="29">
                  <c:v>675.5</c:v>
                </c:pt>
                <c:pt idx="30">
                  <c:v>665</c:v>
                </c:pt>
                <c:pt idx="31">
                  <c:v>660.5</c:v>
                </c:pt>
                <c:pt idx="32">
                  <c:v>653</c:v>
                </c:pt>
                <c:pt idx="33">
                  <c:v>651.5</c:v>
                </c:pt>
                <c:pt idx="34">
                  <c:v>654.5</c:v>
                </c:pt>
                <c:pt idx="35">
                  <c:v>668</c:v>
                </c:pt>
                <c:pt idx="36">
                  <c:v>667.5</c:v>
                </c:pt>
                <c:pt idx="37">
                  <c:v>664</c:v>
                </c:pt>
                <c:pt idx="38">
                  <c:v>657.5</c:v>
                </c:pt>
                <c:pt idx="39">
                  <c:v>662</c:v>
                </c:pt>
                <c:pt idx="40">
                  <c:v>666.5</c:v>
                </c:pt>
                <c:pt idx="41">
                  <c:v>668.5</c:v>
                </c:pt>
                <c:pt idx="42">
                  <c:v>676.5</c:v>
                </c:pt>
                <c:pt idx="43">
                  <c:v>676.5</c:v>
                </c:pt>
                <c:pt idx="44">
                  <c:v>676</c:v>
                </c:pt>
                <c:pt idx="45">
                  <c:v>686</c:v>
                </c:pt>
                <c:pt idx="46">
                  <c:v>690</c:v>
                </c:pt>
                <c:pt idx="47">
                  <c:v>689</c:v>
                </c:pt>
                <c:pt idx="48">
                  <c:v>688.5</c:v>
                </c:pt>
                <c:pt idx="49">
                  <c:v>696</c:v>
                </c:pt>
                <c:pt idx="50">
                  <c:v>692.5</c:v>
                </c:pt>
                <c:pt idx="51">
                  <c:v>701</c:v>
                </c:pt>
                <c:pt idx="52">
                  <c:v>698.5</c:v>
                </c:pt>
                <c:pt idx="53">
                  <c:v>699.5</c:v>
                </c:pt>
                <c:pt idx="54">
                  <c:v>690</c:v>
                </c:pt>
                <c:pt idx="55">
                  <c:v>682</c:v>
                </c:pt>
                <c:pt idx="56">
                  <c:v>675.5</c:v>
                </c:pt>
                <c:pt idx="57">
                  <c:v>660.5</c:v>
                </c:pt>
                <c:pt idx="58">
                  <c:v>652</c:v>
                </c:pt>
                <c:pt idx="59">
                  <c:v>653</c:v>
                </c:pt>
                <c:pt idx="60">
                  <c:v>646</c:v>
                </c:pt>
                <c:pt idx="61">
                  <c:v>641.5</c:v>
                </c:pt>
                <c:pt idx="62">
                  <c:v>646</c:v>
                </c:pt>
                <c:pt idx="63">
                  <c:v>650.5</c:v>
                </c:pt>
                <c:pt idx="64">
                  <c:v>647.5</c:v>
                </c:pt>
                <c:pt idx="65">
                  <c:v>656.5</c:v>
                </c:pt>
                <c:pt idx="66">
                  <c:v>664.5</c:v>
                </c:pt>
                <c:pt idx="67">
                  <c:v>667</c:v>
                </c:pt>
                <c:pt idx="68">
                  <c:v>663</c:v>
                </c:pt>
                <c:pt idx="69">
                  <c:v>664.5</c:v>
                </c:pt>
                <c:pt idx="70">
                  <c:v>666</c:v>
                </c:pt>
                <c:pt idx="71">
                  <c:v>671</c:v>
                </c:pt>
                <c:pt idx="72">
                  <c:v>656.5</c:v>
                </c:pt>
                <c:pt idx="73">
                  <c:v>669</c:v>
                </c:pt>
                <c:pt idx="74">
                  <c:v>664</c:v>
                </c:pt>
                <c:pt idx="75">
                  <c:v>669.5</c:v>
                </c:pt>
                <c:pt idx="76">
                  <c:v>671.5</c:v>
                </c:pt>
                <c:pt idx="77">
                  <c:v>687.5</c:v>
                </c:pt>
                <c:pt idx="78">
                  <c:v>690.5</c:v>
                </c:pt>
                <c:pt idx="79">
                  <c:v>686</c:v>
                </c:pt>
                <c:pt idx="80">
                  <c:v>672</c:v>
                </c:pt>
                <c:pt idx="81">
                  <c:v>660</c:v>
                </c:pt>
                <c:pt idx="82">
                  <c:v>653.5</c:v>
                </c:pt>
                <c:pt idx="83">
                  <c:v>643</c:v>
                </c:pt>
                <c:pt idx="84">
                  <c:v>640</c:v>
                </c:pt>
                <c:pt idx="85">
                  <c:v>655.5</c:v>
                </c:pt>
                <c:pt idx="86">
                  <c:v>641.5</c:v>
                </c:pt>
                <c:pt idx="87">
                  <c:v>646</c:v>
                </c:pt>
                <c:pt idx="88">
                  <c:v>655</c:v>
                </c:pt>
                <c:pt idx="89">
                  <c:v>658.5</c:v>
                </c:pt>
                <c:pt idx="90">
                  <c:v>659.5</c:v>
                </c:pt>
                <c:pt idx="91">
                  <c:v>665.5</c:v>
                </c:pt>
                <c:pt idx="92">
                  <c:v>655</c:v>
                </c:pt>
                <c:pt idx="93">
                  <c:v>652</c:v>
                </c:pt>
                <c:pt idx="94">
                  <c:v>651</c:v>
                </c:pt>
                <c:pt idx="95">
                  <c:v>640.5</c:v>
                </c:pt>
                <c:pt idx="96">
                  <c:v>632</c:v>
                </c:pt>
                <c:pt idx="97">
                  <c:v>645</c:v>
                </c:pt>
                <c:pt idx="98">
                  <c:v>650</c:v>
                </c:pt>
                <c:pt idx="99">
                  <c:v>656</c:v>
                </c:pt>
                <c:pt idx="100">
                  <c:v>666</c:v>
                </c:pt>
                <c:pt idx="101">
                  <c:v>665.5</c:v>
                </c:pt>
                <c:pt idx="102">
                  <c:v>666</c:v>
                </c:pt>
                <c:pt idx="103">
                  <c:v>660.5</c:v>
                </c:pt>
                <c:pt idx="104">
                  <c:v>654.5</c:v>
                </c:pt>
                <c:pt idx="105">
                  <c:v>643.5</c:v>
                </c:pt>
                <c:pt idx="106">
                  <c:v>645</c:v>
                </c:pt>
                <c:pt idx="107">
                  <c:v>646.5</c:v>
                </c:pt>
                <c:pt idx="108">
                  <c:v>651</c:v>
                </c:pt>
                <c:pt idx="109">
                  <c:v>654</c:v>
                </c:pt>
                <c:pt idx="110">
                  <c:v>646</c:v>
                </c:pt>
                <c:pt idx="111">
                  <c:v>639</c:v>
                </c:pt>
                <c:pt idx="112">
                  <c:v>646.5</c:v>
                </c:pt>
                <c:pt idx="113">
                  <c:v>655</c:v>
                </c:pt>
                <c:pt idx="114">
                  <c:v>647</c:v>
                </c:pt>
                <c:pt idx="115">
                  <c:v>639</c:v>
                </c:pt>
                <c:pt idx="116">
                  <c:v>632.5</c:v>
                </c:pt>
                <c:pt idx="117">
                  <c:v>640</c:v>
                </c:pt>
                <c:pt idx="118">
                  <c:v>648</c:v>
                </c:pt>
                <c:pt idx="119">
                  <c:v>646.5</c:v>
                </c:pt>
                <c:pt idx="120">
                  <c:v>656</c:v>
                </c:pt>
                <c:pt idx="121">
                  <c:v>653.5</c:v>
                </c:pt>
                <c:pt idx="122">
                  <c:v>653</c:v>
                </c:pt>
                <c:pt idx="123">
                  <c:v>658</c:v>
                </c:pt>
                <c:pt idx="124">
                  <c:v>673.5</c:v>
                </c:pt>
                <c:pt idx="125">
                  <c:v>672</c:v>
                </c:pt>
                <c:pt idx="126">
                  <c:v>667.5</c:v>
                </c:pt>
                <c:pt idx="127">
                  <c:v>659</c:v>
                </c:pt>
                <c:pt idx="128">
                  <c:v>652</c:v>
                </c:pt>
                <c:pt idx="129">
                  <c:v>645.5</c:v>
                </c:pt>
                <c:pt idx="130">
                  <c:v>643</c:v>
                </c:pt>
                <c:pt idx="131">
                  <c:v>655</c:v>
                </c:pt>
                <c:pt idx="132">
                  <c:v>657</c:v>
                </c:pt>
                <c:pt idx="133">
                  <c:v>654.5</c:v>
                </c:pt>
                <c:pt idx="134">
                  <c:v>658</c:v>
                </c:pt>
                <c:pt idx="135">
                  <c:v>655.5</c:v>
                </c:pt>
                <c:pt idx="136">
                  <c:v>661</c:v>
                </c:pt>
                <c:pt idx="137">
                  <c:v>652.5</c:v>
                </c:pt>
                <c:pt idx="138">
                  <c:v>652.5</c:v>
                </c:pt>
                <c:pt idx="139">
                  <c:v>635.5</c:v>
                </c:pt>
                <c:pt idx="140">
                  <c:v>626.5</c:v>
                </c:pt>
                <c:pt idx="141">
                  <c:v>639</c:v>
                </c:pt>
                <c:pt idx="142">
                  <c:v>643.5</c:v>
                </c:pt>
                <c:pt idx="143">
                  <c:v>663</c:v>
                </c:pt>
                <c:pt idx="144">
                  <c:v>672</c:v>
                </c:pt>
                <c:pt idx="145">
                  <c:v>674</c:v>
                </c:pt>
                <c:pt idx="146">
                  <c:v>670</c:v>
                </c:pt>
                <c:pt idx="147">
                  <c:v>665</c:v>
                </c:pt>
                <c:pt idx="148">
                  <c:v>658.5</c:v>
                </c:pt>
                <c:pt idx="149">
                  <c:v>651</c:v>
                </c:pt>
                <c:pt idx="150">
                  <c:v>654.5</c:v>
                </c:pt>
                <c:pt idx="151">
                  <c:v>643.5</c:v>
                </c:pt>
                <c:pt idx="152">
                  <c:v>641</c:v>
                </c:pt>
                <c:pt idx="153">
                  <c:v>627</c:v>
                </c:pt>
                <c:pt idx="154">
                  <c:v>624.5</c:v>
                </c:pt>
                <c:pt idx="155">
                  <c:v>628.5</c:v>
                </c:pt>
                <c:pt idx="156">
                  <c:v>638.5</c:v>
                </c:pt>
                <c:pt idx="157">
                  <c:v>639</c:v>
                </c:pt>
                <c:pt idx="158">
                  <c:v>642</c:v>
                </c:pt>
                <c:pt idx="159">
                  <c:v>647</c:v>
                </c:pt>
                <c:pt idx="160">
                  <c:v>643.5</c:v>
                </c:pt>
                <c:pt idx="161">
                  <c:v>642.5</c:v>
                </c:pt>
                <c:pt idx="162">
                  <c:v>645.5</c:v>
                </c:pt>
                <c:pt idx="163">
                  <c:v>656.5</c:v>
                </c:pt>
                <c:pt idx="164">
                  <c:v>661.5</c:v>
                </c:pt>
                <c:pt idx="165">
                  <c:v>668.5</c:v>
                </c:pt>
                <c:pt idx="166">
                  <c:v>660.5</c:v>
                </c:pt>
                <c:pt idx="167">
                  <c:v>656.5</c:v>
                </c:pt>
                <c:pt idx="168">
                  <c:v>660</c:v>
                </c:pt>
                <c:pt idx="169">
                  <c:v>658</c:v>
                </c:pt>
                <c:pt idx="170">
                  <c:v>654</c:v>
                </c:pt>
                <c:pt idx="171">
                  <c:v>648.5</c:v>
                </c:pt>
                <c:pt idx="172">
                  <c:v>646.5</c:v>
                </c:pt>
                <c:pt idx="173">
                  <c:v>645</c:v>
                </c:pt>
                <c:pt idx="174">
                  <c:v>641</c:v>
                </c:pt>
                <c:pt idx="175">
                  <c:v>628.5</c:v>
                </c:pt>
                <c:pt idx="176">
                  <c:v>625</c:v>
                </c:pt>
                <c:pt idx="177">
                  <c:v>616.5</c:v>
                </c:pt>
                <c:pt idx="178">
                  <c:v>609.5</c:v>
                </c:pt>
                <c:pt idx="179">
                  <c:v>617.5</c:v>
                </c:pt>
                <c:pt idx="180">
                  <c:v>624.5</c:v>
                </c:pt>
                <c:pt idx="181">
                  <c:v>626.5</c:v>
                </c:pt>
                <c:pt idx="182">
                  <c:v>628</c:v>
                </c:pt>
                <c:pt idx="183">
                  <c:v>635.5</c:v>
                </c:pt>
                <c:pt idx="184">
                  <c:v>639</c:v>
                </c:pt>
                <c:pt idx="185">
                  <c:v>637.5</c:v>
                </c:pt>
                <c:pt idx="186">
                  <c:v>641</c:v>
                </c:pt>
                <c:pt idx="187">
                  <c:v>649</c:v>
                </c:pt>
                <c:pt idx="188">
                  <c:v>655</c:v>
                </c:pt>
                <c:pt idx="189">
                  <c:v>636.5</c:v>
                </c:pt>
                <c:pt idx="190">
                  <c:v>629.5</c:v>
                </c:pt>
                <c:pt idx="191">
                  <c:v>633.5</c:v>
                </c:pt>
                <c:pt idx="192">
                  <c:v>643.5</c:v>
                </c:pt>
                <c:pt idx="193">
                  <c:v>652</c:v>
                </c:pt>
                <c:pt idx="194">
                  <c:v>653</c:v>
                </c:pt>
                <c:pt idx="195">
                  <c:v>654</c:v>
                </c:pt>
                <c:pt idx="196">
                  <c:v>651.5</c:v>
                </c:pt>
                <c:pt idx="197">
                  <c:v>641.5</c:v>
                </c:pt>
                <c:pt idx="198">
                  <c:v>637.5</c:v>
                </c:pt>
                <c:pt idx="199">
                  <c:v>637</c:v>
                </c:pt>
                <c:pt idx="200">
                  <c:v>623.5</c:v>
                </c:pt>
                <c:pt idx="201">
                  <c:v>614</c:v>
                </c:pt>
                <c:pt idx="202">
                  <c:v>610.5</c:v>
                </c:pt>
                <c:pt idx="203">
                  <c:v>607.5</c:v>
                </c:pt>
                <c:pt idx="204">
                  <c:v>607</c:v>
                </c:pt>
                <c:pt idx="205">
                  <c:v>600</c:v>
                </c:pt>
                <c:pt idx="206">
                  <c:v>596.5</c:v>
                </c:pt>
                <c:pt idx="207">
                  <c:v>601</c:v>
                </c:pt>
                <c:pt idx="208">
                  <c:v>604</c:v>
                </c:pt>
                <c:pt idx="209">
                  <c:v>605</c:v>
                </c:pt>
                <c:pt idx="210">
                  <c:v>620</c:v>
                </c:pt>
                <c:pt idx="211">
                  <c:v>621.5</c:v>
                </c:pt>
                <c:pt idx="212">
                  <c:v>628</c:v>
                </c:pt>
                <c:pt idx="213">
                  <c:v>630</c:v>
                </c:pt>
                <c:pt idx="214">
                  <c:v>627.5</c:v>
                </c:pt>
                <c:pt idx="215">
                  <c:v>630.5</c:v>
                </c:pt>
                <c:pt idx="216">
                  <c:v>636.5</c:v>
                </c:pt>
                <c:pt idx="217">
                  <c:v>672</c:v>
                </c:pt>
                <c:pt idx="218">
                  <c:v>670.5</c:v>
                </c:pt>
                <c:pt idx="219">
                  <c:v>675</c:v>
                </c:pt>
                <c:pt idx="220">
                  <c:v>670</c:v>
                </c:pt>
                <c:pt idx="221">
                  <c:v>667</c:v>
                </c:pt>
                <c:pt idx="222">
                  <c:v>656</c:v>
                </c:pt>
                <c:pt idx="223">
                  <c:v>659.5</c:v>
                </c:pt>
                <c:pt idx="224">
                  <c:v>659</c:v>
                </c:pt>
                <c:pt idx="225">
                  <c:v>650</c:v>
                </c:pt>
                <c:pt idx="226">
                  <c:v>650</c:v>
                </c:pt>
                <c:pt idx="227">
                  <c:v>654</c:v>
                </c:pt>
                <c:pt idx="228">
                  <c:v>656.5</c:v>
                </c:pt>
                <c:pt idx="229">
                  <c:v>656</c:v>
                </c:pt>
                <c:pt idx="230">
                  <c:v>655</c:v>
                </c:pt>
                <c:pt idx="231">
                  <c:v>643.5</c:v>
                </c:pt>
                <c:pt idx="232">
                  <c:v>618</c:v>
                </c:pt>
                <c:pt idx="233">
                  <c:v>651.5</c:v>
                </c:pt>
                <c:pt idx="234">
                  <c:v>649.5</c:v>
                </c:pt>
                <c:pt idx="235">
                  <c:v>654.5</c:v>
                </c:pt>
                <c:pt idx="236">
                  <c:v>657.5</c:v>
                </c:pt>
                <c:pt idx="237">
                  <c:v>668</c:v>
                </c:pt>
                <c:pt idx="238">
                  <c:v>668.5</c:v>
                </c:pt>
                <c:pt idx="239">
                  <c:v>671.5</c:v>
                </c:pt>
                <c:pt idx="240">
                  <c:v>662.5</c:v>
                </c:pt>
                <c:pt idx="241">
                  <c:v>673</c:v>
                </c:pt>
                <c:pt idx="242">
                  <c:v>675</c:v>
                </c:pt>
                <c:pt idx="243">
                  <c:v>675.5</c:v>
                </c:pt>
                <c:pt idx="244">
                  <c:v>678</c:v>
                </c:pt>
                <c:pt idx="245">
                  <c:v>681.5</c:v>
                </c:pt>
                <c:pt idx="246">
                  <c:v>675.5</c:v>
                </c:pt>
                <c:pt idx="247">
                  <c:v>665</c:v>
                </c:pt>
                <c:pt idx="248">
                  <c:v>663.5</c:v>
                </c:pt>
                <c:pt idx="249">
                  <c:v>644</c:v>
                </c:pt>
                <c:pt idx="250">
                  <c:v>640.5</c:v>
                </c:pt>
                <c:pt idx="251">
                  <c:v>636</c:v>
                </c:pt>
                <c:pt idx="252">
                  <c:v>646</c:v>
                </c:pt>
                <c:pt idx="253">
                  <c:v>657</c:v>
                </c:pt>
                <c:pt idx="254">
                  <c:v>663</c:v>
                </c:pt>
                <c:pt idx="255">
                  <c:v>666.5</c:v>
                </c:pt>
                <c:pt idx="256">
                  <c:v>669</c:v>
                </c:pt>
                <c:pt idx="257">
                  <c:v>664</c:v>
                </c:pt>
                <c:pt idx="258">
                  <c:v>667.5</c:v>
                </c:pt>
                <c:pt idx="259">
                  <c:v>663</c:v>
                </c:pt>
                <c:pt idx="260">
                  <c:v>670</c:v>
                </c:pt>
                <c:pt idx="261">
                  <c:v>670.5</c:v>
                </c:pt>
                <c:pt idx="262">
                  <c:v>675</c:v>
                </c:pt>
                <c:pt idx="263">
                  <c:v>678</c:v>
                </c:pt>
                <c:pt idx="264">
                  <c:v>676.5</c:v>
                </c:pt>
                <c:pt idx="265">
                  <c:v>665</c:v>
                </c:pt>
                <c:pt idx="266">
                  <c:v>670.5</c:v>
                </c:pt>
                <c:pt idx="267">
                  <c:v>684.5</c:v>
                </c:pt>
                <c:pt idx="268">
                  <c:v>687.5</c:v>
                </c:pt>
                <c:pt idx="269">
                  <c:v>684.5</c:v>
                </c:pt>
                <c:pt idx="270">
                  <c:v>687</c:v>
                </c:pt>
                <c:pt idx="271">
                  <c:v>683</c:v>
                </c:pt>
                <c:pt idx="272">
                  <c:v>673.5</c:v>
                </c:pt>
                <c:pt idx="273">
                  <c:v>680.5</c:v>
                </c:pt>
                <c:pt idx="274">
                  <c:v>683.5</c:v>
                </c:pt>
                <c:pt idx="275">
                  <c:v>681</c:v>
                </c:pt>
                <c:pt idx="276">
                  <c:v>681</c:v>
                </c:pt>
                <c:pt idx="277">
                  <c:v>685.5</c:v>
                </c:pt>
                <c:pt idx="278">
                  <c:v>680</c:v>
                </c:pt>
                <c:pt idx="279">
                  <c:v>675.5</c:v>
                </c:pt>
                <c:pt idx="280">
                  <c:v>692</c:v>
                </c:pt>
                <c:pt idx="281">
                  <c:v>690.5</c:v>
                </c:pt>
                <c:pt idx="282">
                  <c:v>686</c:v>
                </c:pt>
                <c:pt idx="283">
                  <c:v>691</c:v>
                </c:pt>
                <c:pt idx="284">
                  <c:v>685.5</c:v>
                </c:pt>
                <c:pt idx="285">
                  <c:v>691.5</c:v>
                </c:pt>
                <c:pt idx="286">
                  <c:v>684</c:v>
                </c:pt>
                <c:pt idx="287">
                  <c:v>686</c:v>
                </c:pt>
                <c:pt idx="288">
                  <c:v>685.5</c:v>
                </c:pt>
                <c:pt idx="289">
                  <c:v>683</c:v>
                </c:pt>
                <c:pt idx="290">
                  <c:v>688.5</c:v>
                </c:pt>
                <c:pt idx="291">
                  <c:v>684</c:v>
                </c:pt>
                <c:pt idx="292">
                  <c:v>684.5</c:v>
                </c:pt>
                <c:pt idx="293">
                  <c:v>682</c:v>
                </c:pt>
                <c:pt idx="294">
                  <c:v>683</c:v>
                </c:pt>
                <c:pt idx="295">
                  <c:v>671</c:v>
                </c:pt>
                <c:pt idx="296">
                  <c:v>666.5</c:v>
                </c:pt>
                <c:pt idx="297">
                  <c:v>664.5</c:v>
                </c:pt>
                <c:pt idx="298">
                  <c:v>659</c:v>
                </c:pt>
                <c:pt idx="299">
                  <c:v>658.5</c:v>
                </c:pt>
                <c:pt idx="300">
                  <c:v>667.5</c:v>
                </c:pt>
                <c:pt idx="301">
                  <c:v>669.5</c:v>
                </c:pt>
                <c:pt idx="302">
                  <c:v>659</c:v>
                </c:pt>
                <c:pt idx="303">
                  <c:v>657.5</c:v>
                </c:pt>
                <c:pt idx="304">
                  <c:v>663</c:v>
                </c:pt>
                <c:pt idx="305">
                  <c:v>673</c:v>
                </c:pt>
                <c:pt idx="306">
                  <c:v>671.5</c:v>
                </c:pt>
                <c:pt idx="307">
                  <c:v>668</c:v>
                </c:pt>
                <c:pt idx="308">
                  <c:v>663</c:v>
                </c:pt>
                <c:pt idx="309">
                  <c:v>668</c:v>
                </c:pt>
                <c:pt idx="310">
                  <c:v>662.5</c:v>
                </c:pt>
                <c:pt idx="311">
                  <c:v>651.5</c:v>
                </c:pt>
                <c:pt idx="312">
                  <c:v>652</c:v>
                </c:pt>
                <c:pt idx="313">
                  <c:v>654</c:v>
                </c:pt>
                <c:pt idx="314">
                  <c:v>651.5</c:v>
                </c:pt>
                <c:pt idx="315">
                  <c:v>656</c:v>
                </c:pt>
                <c:pt idx="316">
                  <c:v>659.5</c:v>
                </c:pt>
                <c:pt idx="317">
                  <c:v>651</c:v>
                </c:pt>
                <c:pt idx="318">
                  <c:v>641.5</c:v>
                </c:pt>
                <c:pt idx="319">
                  <c:v>642.5</c:v>
                </c:pt>
                <c:pt idx="320">
                  <c:v>643</c:v>
                </c:pt>
                <c:pt idx="321">
                  <c:v>638</c:v>
                </c:pt>
                <c:pt idx="322">
                  <c:v>625.5</c:v>
                </c:pt>
                <c:pt idx="323">
                  <c:v>631</c:v>
                </c:pt>
                <c:pt idx="324">
                  <c:v>627</c:v>
                </c:pt>
                <c:pt idx="325">
                  <c:v>626.5</c:v>
                </c:pt>
                <c:pt idx="326">
                  <c:v>629</c:v>
                </c:pt>
                <c:pt idx="327">
                  <c:v>630.5</c:v>
                </c:pt>
                <c:pt idx="328">
                  <c:v>628</c:v>
                </c:pt>
                <c:pt idx="329">
                  <c:v>635</c:v>
                </c:pt>
                <c:pt idx="330">
                  <c:v>639.5</c:v>
                </c:pt>
                <c:pt idx="331">
                  <c:v>640</c:v>
                </c:pt>
                <c:pt idx="332">
                  <c:v>643.5</c:v>
                </c:pt>
                <c:pt idx="333">
                  <c:v>646</c:v>
                </c:pt>
                <c:pt idx="334">
                  <c:v>638</c:v>
                </c:pt>
                <c:pt idx="335">
                  <c:v>637.5</c:v>
                </c:pt>
                <c:pt idx="336">
                  <c:v>645</c:v>
                </c:pt>
                <c:pt idx="337">
                  <c:v>638.5</c:v>
                </c:pt>
                <c:pt idx="338">
                  <c:v>623.5</c:v>
                </c:pt>
                <c:pt idx="339">
                  <c:v>627</c:v>
                </c:pt>
                <c:pt idx="340">
                  <c:v>632.5</c:v>
                </c:pt>
                <c:pt idx="341">
                  <c:v>629</c:v>
                </c:pt>
                <c:pt idx="342">
                  <c:v>627</c:v>
                </c:pt>
                <c:pt idx="343">
                  <c:v>623</c:v>
                </c:pt>
                <c:pt idx="344">
                  <c:v>618.5</c:v>
                </c:pt>
                <c:pt idx="345">
                  <c:v>606</c:v>
                </c:pt>
                <c:pt idx="346">
                  <c:v>606.5</c:v>
                </c:pt>
                <c:pt idx="347">
                  <c:v>590</c:v>
                </c:pt>
                <c:pt idx="348">
                  <c:v>606</c:v>
                </c:pt>
                <c:pt idx="349">
                  <c:v>613.5</c:v>
                </c:pt>
                <c:pt idx="350">
                  <c:v>608</c:v>
                </c:pt>
                <c:pt idx="351">
                  <c:v>601.5</c:v>
                </c:pt>
                <c:pt idx="352">
                  <c:v>612.5</c:v>
                </c:pt>
                <c:pt idx="353">
                  <c:v>610</c:v>
                </c:pt>
                <c:pt idx="354">
                  <c:v>603.5</c:v>
                </c:pt>
                <c:pt idx="355">
                  <c:v>608</c:v>
                </c:pt>
                <c:pt idx="356">
                  <c:v>626.5</c:v>
                </c:pt>
                <c:pt idx="357">
                  <c:v>624.5</c:v>
                </c:pt>
                <c:pt idx="358">
                  <c:v>630.5</c:v>
                </c:pt>
                <c:pt idx="359">
                  <c:v>638</c:v>
                </c:pt>
                <c:pt idx="360">
                  <c:v>652</c:v>
                </c:pt>
                <c:pt idx="361">
                  <c:v>645</c:v>
                </c:pt>
                <c:pt idx="362">
                  <c:v>650.5</c:v>
                </c:pt>
                <c:pt idx="363">
                  <c:v>650.5</c:v>
                </c:pt>
                <c:pt idx="364">
                  <c:v>648</c:v>
                </c:pt>
                <c:pt idx="365">
                  <c:v>652</c:v>
                </c:pt>
                <c:pt idx="366">
                  <c:v>647</c:v>
                </c:pt>
                <c:pt idx="367">
                  <c:v>640.5</c:v>
                </c:pt>
                <c:pt idx="368">
                  <c:v>635</c:v>
                </c:pt>
                <c:pt idx="369">
                  <c:v>630</c:v>
                </c:pt>
                <c:pt idx="370">
                  <c:v>629.5</c:v>
                </c:pt>
                <c:pt idx="371">
                  <c:v>627.5</c:v>
                </c:pt>
                <c:pt idx="372">
                  <c:v>627.5</c:v>
                </c:pt>
                <c:pt idx="373">
                  <c:v>626.5</c:v>
                </c:pt>
                <c:pt idx="374">
                  <c:v>627</c:v>
                </c:pt>
                <c:pt idx="375">
                  <c:v>624</c:v>
                </c:pt>
                <c:pt idx="376">
                  <c:v>625</c:v>
                </c:pt>
                <c:pt idx="377">
                  <c:v>644</c:v>
                </c:pt>
                <c:pt idx="378">
                  <c:v>653</c:v>
                </c:pt>
                <c:pt idx="379">
                  <c:v>667</c:v>
                </c:pt>
                <c:pt idx="380">
                  <c:v>666</c:v>
                </c:pt>
                <c:pt idx="381">
                  <c:v>669.5</c:v>
                </c:pt>
                <c:pt idx="382">
                  <c:v>667</c:v>
                </c:pt>
                <c:pt idx="383">
                  <c:v>663</c:v>
                </c:pt>
                <c:pt idx="384">
                  <c:v>664</c:v>
                </c:pt>
                <c:pt idx="385">
                  <c:v>660.5</c:v>
                </c:pt>
                <c:pt idx="386">
                  <c:v>662.5</c:v>
                </c:pt>
                <c:pt idx="387">
                  <c:v>665</c:v>
                </c:pt>
                <c:pt idx="388">
                  <c:v>666</c:v>
                </c:pt>
                <c:pt idx="389">
                  <c:v>664.5</c:v>
                </c:pt>
                <c:pt idx="390">
                  <c:v>659</c:v>
                </c:pt>
                <c:pt idx="391">
                  <c:v>654.5</c:v>
                </c:pt>
                <c:pt idx="392">
                  <c:v>654.5</c:v>
                </c:pt>
                <c:pt idx="393">
                  <c:v>656</c:v>
                </c:pt>
                <c:pt idx="394">
                  <c:v>653.5</c:v>
                </c:pt>
                <c:pt idx="395">
                  <c:v>650</c:v>
                </c:pt>
                <c:pt idx="396">
                  <c:v>651.5</c:v>
                </c:pt>
                <c:pt idx="397">
                  <c:v>642.5</c:v>
                </c:pt>
                <c:pt idx="398">
                  <c:v>647.5</c:v>
                </c:pt>
                <c:pt idx="399">
                  <c:v>644.5</c:v>
                </c:pt>
                <c:pt idx="400">
                  <c:v>637</c:v>
                </c:pt>
                <c:pt idx="401">
                  <c:v>634.5</c:v>
                </c:pt>
                <c:pt idx="402">
                  <c:v>647.5</c:v>
                </c:pt>
                <c:pt idx="403">
                  <c:v>652.5</c:v>
                </c:pt>
                <c:pt idx="404">
                  <c:v>649</c:v>
                </c:pt>
                <c:pt idx="405">
                  <c:v>651</c:v>
                </c:pt>
                <c:pt idx="406">
                  <c:v>651</c:v>
                </c:pt>
                <c:pt idx="407">
                  <c:v>665.5</c:v>
                </c:pt>
                <c:pt idx="408">
                  <c:v>668.5</c:v>
                </c:pt>
                <c:pt idx="409">
                  <c:v>673</c:v>
                </c:pt>
                <c:pt idx="410">
                  <c:v>676.5</c:v>
                </c:pt>
                <c:pt idx="411">
                  <c:v>672</c:v>
                </c:pt>
                <c:pt idx="412">
                  <c:v>675</c:v>
                </c:pt>
                <c:pt idx="413">
                  <c:v>672</c:v>
                </c:pt>
                <c:pt idx="414">
                  <c:v>667</c:v>
                </c:pt>
                <c:pt idx="415">
                  <c:v>659</c:v>
                </c:pt>
                <c:pt idx="416">
                  <c:v>649</c:v>
                </c:pt>
                <c:pt idx="417">
                  <c:v>650.5</c:v>
                </c:pt>
                <c:pt idx="418">
                  <c:v>651.5</c:v>
                </c:pt>
                <c:pt idx="419">
                  <c:v>654.5</c:v>
                </c:pt>
                <c:pt idx="420">
                  <c:v>655</c:v>
                </c:pt>
                <c:pt idx="421">
                  <c:v>656</c:v>
                </c:pt>
                <c:pt idx="422">
                  <c:v>655</c:v>
                </c:pt>
                <c:pt idx="423">
                  <c:v>658</c:v>
                </c:pt>
                <c:pt idx="424">
                  <c:v>669.5</c:v>
                </c:pt>
                <c:pt idx="425">
                  <c:v>666.5</c:v>
                </c:pt>
                <c:pt idx="426">
                  <c:v>660</c:v>
                </c:pt>
                <c:pt idx="427">
                  <c:v>653.5</c:v>
                </c:pt>
                <c:pt idx="428">
                  <c:v>659.5</c:v>
                </c:pt>
                <c:pt idx="429">
                  <c:v>670</c:v>
                </c:pt>
                <c:pt idx="430">
                  <c:v>672.5</c:v>
                </c:pt>
                <c:pt idx="431">
                  <c:v>676</c:v>
                </c:pt>
                <c:pt idx="432">
                  <c:v>673</c:v>
                </c:pt>
                <c:pt idx="433">
                  <c:v>682.5</c:v>
                </c:pt>
                <c:pt idx="434">
                  <c:v>688</c:v>
                </c:pt>
                <c:pt idx="435">
                  <c:v>685</c:v>
                </c:pt>
                <c:pt idx="436">
                  <c:v>691</c:v>
                </c:pt>
                <c:pt idx="437">
                  <c:v>692.5</c:v>
                </c:pt>
                <c:pt idx="438">
                  <c:v>688.5</c:v>
                </c:pt>
                <c:pt idx="439">
                  <c:v>690.5</c:v>
                </c:pt>
                <c:pt idx="440">
                  <c:v>693</c:v>
                </c:pt>
                <c:pt idx="441">
                  <c:v>688</c:v>
                </c:pt>
                <c:pt idx="442">
                  <c:v>683.5</c:v>
                </c:pt>
                <c:pt idx="443">
                  <c:v>690.5</c:v>
                </c:pt>
                <c:pt idx="444">
                  <c:v>689</c:v>
                </c:pt>
                <c:pt idx="445">
                  <c:v>691.5</c:v>
                </c:pt>
                <c:pt idx="446">
                  <c:v>684.5</c:v>
                </c:pt>
                <c:pt idx="447">
                  <c:v>690</c:v>
                </c:pt>
                <c:pt idx="448">
                  <c:v>680</c:v>
                </c:pt>
                <c:pt idx="449">
                  <c:v>676</c:v>
                </c:pt>
                <c:pt idx="450">
                  <c:v>689</c:v>
                </c:pt>
                <c:pt idx="451">
                  <c:v>686.5</c:v>
                </c:pt>
                <c:pt idx="452">
                  <c:v>675.5</c:v>
                </c:pt>
                <c:pt idx="453">
                  <c:v>681</c:v>
                </c:pt>
                <c:pt idx="454">
                  <c:v>684.5</c:v>
                </c:pt>
                <c:pt idx="455">
                  <c:v>680</c:v>
                </c:pt>
                <c:pt idx="456">
                  <c:v>685.5</c:v>
                </c:pt>
                <c:pt idx="457">
                  <c:v>681</c:v>
                </c:pt>
                <c:pt idx="458">
                  <c:v>679</c:v>
                </c:pt>
                <c:pt idx="459">
                  <c:v>684.5</c:v>
                </c:pt>
                <c:pt idx="460">
                  <c:v>682</c:v>
                </c:pt>
                <c:pt idx="461">
                  <c:v>681</c:v>
                </c:pt>
                <c:pt idx="462">
                  <c:v>674</c:v>
                </c:pt>
                <c:pt idx="463">
                  <c:v>670</c:v>
                </c:pt>
                <c:pt idx="464">
                  <c:v>673</c:v>
                </c:pt>
                <c:pt idx="465">
                  <c:v>627</c:v>
                </c:pt>
                <c:pt idx="466">
                  <c:v>652</c:v>
                </c:pt>
                <c:pt idx="467">
                  <c:v>664.5</c:v>
                </c:pt>
                <c:pt idx="468">
                  <c:v>642.5</c:v>
                </c:pt>
                <c:pt idx="469">
                  <c:v>639</c:v>
                </c:pt>
                <c:pt idx="470">
                  <c:v>634</c:v>
                </c:pt>
                <c:pt idx="471">
                  <c:v>638.5</c:v>
                </c:pt>
                <c:pt idx="472">
                  <c:v>643.5</c:v>
                </c:pt>
                <c:pt idx="473">
                  <c:v>650.5</c:v>
                </c:pt>
                <c:pt idx="474">
                  <c:v>640</c:v>
                </c:pt>
                <c:pt idx="475">
                  <c:v>632.5</c:v>
                </c:pt>
                <c:pt idx="476">
                  <c:v>655.5</c:v>
                </c:pt>
                <c:pt idx="477">
                  <c:v>659</c:v>
                </c:pt>
                <c:pt idx="478">
                  <c:v>665</c:v>
                </c:pt>
                <c:pt idx="479">
                  <c:v>661</c:v>
                </c:pt>
                <c:pt idx="480">
                  <c:v>650.5</c:v>
                </c:pt>
                <c:pt idx="481">
                  <c:v>648</c:v>
                </c:pt>
                <c:pt idx="482">
                  <c:v>660.5</c:v>
                </c:pt>
                <c:pt idx="483">
                  <c:v>662.5</c:v>
                </c:pt>
                <c:pt idx="484">
                  <c:v>658</c:v>
                </c:pt>
                <c:pt idx="485">
                  <c:v>654.5</c:v>
                </c:pt>
                <c:pt idx="486">
                  <c:v>653.5</c:v>
                </c:pt>
                <c:pt idx="487">
                  <c:v>639.5</c:v>
                </c:pt>
                <c:pt idx="488">
                  <c:v>635</c:v>
                </c:pt>
                <c:pt idx="489">
                  <c:v>633.5</c:v>
                </c:pt>
                <c:pt idx="490">
                  <c:v>625.5</c:v>
                </c:pt>
                <c:pt idx="491">
                  <c:v>633.5</c:v>
                </c:pt>
                <c:pt idx="492">
                  <c:v>637.5</c:v>
                </c:pt>
                <c:pt idx="493">
                  <c:v>647.5</c:v>
                </c:pt>
                <c:pt idx="494">
                  <c:v>641</c:v>
                </c:pt>
                <c:pt idx="495">
                  <c:v>644</c:v>
                </c:pt>
                <c:pt idx="496">
                  <c:v>641</c:v>
                </c:pt>
                <c:pt idx="497">
                  <c:v>655.5</c:v>
                </c:pt>
                <c:pt idx="498">
                  <c:v>659</c:v>
                </c:pt>
                <c:pt idx="499">
                  <c:v>664.5</c:v>
                </c:pt>
                <c:pt idx="500">
                  <c:v>675.5</c:v>
                </c:pt>
                <c:pt idx="501">
                  <c:v>679</c:v>
                </c:pt>
                <c:pt idx="502">
                  <c:v>677</c:v>
                </c:pt>
                <c:pt idx="503">
                  <c:v>672</c:v>
                </c:pt>
                <c:pt idx="504">
                  <c:v>680.5</c:v>
                </c:pt>
                <c:pt idx="505">
                  <c:v>676.5</c:v>
                </c:pt>
                <c:pt idx="506">
                  <c:v>665.5</c:v>
                </c:pt>
                <c:pt idx="507">
                  <c:v>669</c:v>
                </c:pt>
                <c:pt idx="508">
                  <c:v>662.5</c:v>
                </c:pt>
                <c:pt idx="509">
                  <c:v>670.5</c:v>
                </c:pt>
                <c:pt idx="510">
                  <c:v>662.5</c:v>
                </c:pt>
                <c:pt idx="511">
                  <c:v>652</c:v>
                </c:pt>
                <c:pt idx="512">
                  <c:v>649</c:v>
                </c:pt>
                <c:pt idx="513">
                  <c:v>652.5</c:v>
                </c:pt>
                <c:pt idx="514">
                  <c:v>648</c:v>
                </c:pt>
                <c:pt idx="515">
                  <c:v>632.5</c:v>
                </c:pt>
                <c:pt idx="516">
                  <c:v>636</c:v>
                </c:pt>
                <c:pt idx="517">
                  <c:v>645</c:v>
                </c:pt>
                <c:pt idx="518">
                  <c:v>646</c:v>
                </c:pt>
                <c:pt idx="519">
                  <c:v>643.5</c:v>
                </c:pt>
                <c:pt idx="520">
                  <c:v>657.5</c:v>
                </c:pt>
                <c:pt idx="521">
                  <c:v>672.5</c:v>
                </c:pt>
                <c:pt idx="522">
                  <c:v>680.5</c:v>
                </c:pt>
                <c:pt idx="523">
                  <c:v>678.5</c:v>
                </c:pt>
                <c:pt idx="524">
                  <c:v>676</c:v>
                </c:pt>
                <c:pt idx="525">
                  <c:v>678.5</c:v>
                </c:pt>
                <c:pt idx="526">
                  <c:v>682</c:v>
                </c:pt>
                <c:pt idx="527">
                  <c:v>675</c:v>
                </c:pt>
                <c:pt idx="528">
                  <c:v>677</c:v>
                </c:pt>
                <c:pt idx="529">
                  <c:v>678.5</c:v>
                </c:pt>
                <c:pt idx="530">
                  <c:v>687.5</c:v>
                </c:pt>
                <c:pt idx="531">
                  <c:v>686</c:v>
                </c:pt>
                <c:pt idx="532">
                  <c:v>674.5</c:v>
                </c:pt>
                <c:pt idx="533">
                  <c:v>672</c:v>
                </c:pt>
                <c:pt idx="534">
                  <c:v>668.5</c:v>
                </c:pt>
                <c:pt idx="535">
                  <c:v>659</c:v>
                </c:pt>
                <c:pt idx="536">
                  <c:v>654</c:v>
                </c:pt>
                <c:pt idx="537">
                  <c:v>661.5</c:v>
                </c:pt>
                <c:pt idx="538">
                  <c:v>665.5</c:v>
                </c:pt>
                <c:pt idx="539">
                  <c:v>651</c:v>
                </c:pt>
                <c:pt idx="540">
                  <c:v>650.5</c:v>
                </c:pt>
                <c:pt idx="541">
                  <c:v>667.5</c:v>
                </c:pt>
                <c:pt idx="542">
                  <c:v>678</c:v>
                </c:pt>
                <c:pt idx="543">
                  <c:v>667.5</c:v>
                </c:pt>
                <c:pt idx="544">
                  <c:v>664.5</c:v>
                </c:pt>
                <c:pt idx="545">
                  <c:v>678.5</c:v>
                </c:pt>
                <c:pt idx="546">
                  <c:v>685.5</c:v>
                </c:pt>
                <c:pt idx="547">
                  <c:v>690.5</c:v>
                </c:pt>
                <c:pt idx="548">
                  <c:v>685</c:v>
                </c:pt>
                <c:pt idx="549">
                  <c:v>695</c:v>
                </c:pt>
                <c:pt idx="550">
                  <c:v>691.5</c:v>
                </c:pt>
                <c:pt idx="551">
                  <c:v>698.5</c:v>
                </c:pt>
                <c:pt idx="552">
                  <c:v>697.5</c:v>
                </c:pt>
                <c:pt idx="553">
                  <c:v>703.5</c:v>
                </c:pt>
                <c:pt idx="554">
                  <c:v>707</c:v>
                </c:pt>
                <c:pt idx="555">
                  <c:v>711.5</c:v>
                </c:pt>
                <c:pt idx="556">
                  <c:v>714.5</c:v>
                </c:pt>
                <c:pt idx="557">
                  <c:v>711</c:v>
                </c:pt>
                <c:pt idx="558">
                  <c:v>703.5</c:v>
                </c:pt>
                <c:pt idx="559">
                  <c:v>689.5</c:v>
                </c:pt>
                <c:pt idx="560">
                  <c:v>691</c:v>
                </c:pt>
                <c:pt idx="561">
                  <c:v>671.5</c:v>
                </c:pt>
                <c:pt idx="562">
                  <c:v>645</c:v>
                </c:pt>
                <c:pt idx="563">
                  <c:v>646</c:v>
                </c:pt>
                <c:pt idx="564">
                  <c:v>650.5</c:v>
                </c:pt>
                <c:pt idx="565">
                  <c:v>661</c:v>
                </c:pt>
                <c:pt idx="566">
                  <c:v>676</c:v>
                </c:pt>
                <c:pt idx="567">
                  <c:v>679</c:v>
                </c:pt>
                <c:pt idx="568">
                  <c:v>673</c:v>
                </c:pt>
                <c:pt idx="569">
                  <c:v>675</c:v>
                </c:pt>
                <c:pt idx="570">
                  <c:v>686.5</c:v>
                </c:pt>
                <c:pt idx="571">
                  <c:v>702.5</c:v>
                </c:pt>
                <c:pt idx="572">
                  <c:v>707.5</c:v>
                </c:pt>
                <c:pt idx="573">
                  <c:v>705.5</c:v>
                </c:pt>
                <c:pt idx="574">
                  <c:v>716.5</c:v>
                </c:pt>
                <c:pt idx="575">
                  <c:v>726</c:v>
                </c:pt>
                <c:pt idx="576">
                  <c:v>726</c:v>
                </c:pt>
                <c:pt idx="577">
                  <c:v>723.5</c:v>
                </c:pt>
                <c:pt idx="578">
                  <c:v>709</c:v>
                </c:pt>
                <c:pt idx="579">
                  <c:v>703</c:v>
                </c:pt>
                <c:pt idx="580">
                  <c:v>711.5</c:v>
                </c:pt>
                <c:pt idx="581">
                  <c:v>710</c:v>
                </c:pt>
                <c:pt idx="582">
                  <c:v>714</c:v>
                </c:pt>
                <c:pt idx="583">
                  <c:v>712</c:v>
                </c:pt>
                <c:pt idx="584">
                  <c:v>704</c:v>
                </c:pt>
                <c:pt idx="585">
                  <c:v>698</c:v>
                </c:pt>
                <c:pt idx="586">
                  <c:v>691.5</c:v>
                </c:pt>
                <c:pt idx="587">
                  <c:v>697</c:v>
                </c:pt>
                <c:pt idx="588">
                  <c:v>695.5</c:v>
                </c:pt>
                <c:pt idx="589">
                  <c:v>686.5</c:v>
                </c:pt>
                <c:pt idx="590">
                  <c:v>691.5</c:v>
                </c:pt>
                <c:pt idx="591">
                  <c:v>692.5</c:v>
                </c:pt>
                <c:pt idx="592">
                  <c:v>705</c:v>
                </c:pt>
                <c:pt idx="593">
                  <c:v>703.5</c:v>
                </c:pt>
                <c:pt idx="594">
                  <c:v>706</c:v>
                </c:pt>
                <c:pt idx="595">
                  <c:v>714.5</c:v>
                </c:pt>
                <c:pt idx="596">
                  <c:v>724.5</c:v>
                </c:pt>
                <c:pt idx="597">
                  <c:v>723.5</c:v>
                </c:pt>
                <c:pt idx="598">
                  <c:v>725</c:v>
                </c:pt>
                <c:pt idx="599">
                  <c:v>723</c:v>
                </c:pt>
                <c:pt idx="600">
                  <c:v>725.5</c:v>
                </c:pt>
                <c:pt idx="601">
                  <c:v>662.5</c:v>
                </c:pt>
                <c:pt idx="602">
                  <c:v>664.5</c:v>
                </c:pt>
                <c:pt idx="603">
                  <c:v>661.5</c:v>
                </c:pt>
                <c:pt idx="604">
                  <c:v>667</c:v>
                </c:pt>
                <c:pt idx="605">
                  <c:v>678</c:v>
                </c:pt>
                <c:pt idx="606">
                  <c:v>680.5</c:v>
                </c:pt>
                <c:pt idx="607">
                  <c:v>677.5</c:v>
                </c:pt>
                <c:pt idx="608">
                  <c:v>668.5</c:v>
                </c:pt>
                <c:pt idx="609">
                  <c:v>667</c:v>
                </c:pt>
                <c:pt idx="610">
                  <c:v>662.5</c:v>
                </c:pt>
                <c:pt idx="611">
                  <c:v>661.5</c:v>
                </c:pt>
                <c:pt idx="612">
                  <c:v>673.5</c:v>
                </c:pt>
                <c:pt idx="613">
                  <c:v>675</c:v>
                </c:pt>
                <c:pt idx="614">
                  <c:v>675</c:v>
                </c:pt>
                <c:pt idx="615">
                  <c:v>682.5</c:v>
                </c:pt>
                <c:pt idx="616">
                  <c:v>685.5</c:v>
                </c:pt>
                <c:pt idx="617">
                  <c:v>681</c:v>
                </c:pt>
                <c:pt idx="618">
                  <c:v>691.5</c:v>
                </c:pt>
                <c:pt idx="619">
                  <c:v>690</c:v>
                </c:pt>
                <c:pt idx="620">
                  <c:v>690</c:v>
                </c:pt>
                <c:pt idx="621">
                  <c:v>690</c:v>
                </c:pt>
                <c:pt idx="622">
                  <c:v>676.5</c:v>
                </c:pt>
                <c:pt idx="623">
                  <c:v>678.5</c:v>
                </c:pt>
                <c:pt idx="624">
                  <c:v>682.5</c:v>
                </c:pt>
                <c:pt idx="625">
                  <c:v>685.5</c:v>
                </c:pt>
                <c:pt idx="626">
                  <c:v>683</c:v>
                </c:pt>
                <c:pt idx="627">
                  <c:v>696.5</c:v>
                </c:pt>
                <c:pt idx="628">
                  <c:v>696</c:v>
                </c:pt>
                <c:pt idx="629">
                  <c:v>689.5</c:v>
                </c:pt>
                <c:pt idx="630">
                  <c:v>686.5</c:v>
                </c:pt>
                <c:pt idx="631">
                  <c:v>680</c:v>
                </c:pt>
                <c:pt idx="632">
                  <c:v>669.5</c:v>
                </c:pt>
                <c:pt idx="633">
                  <c:v>673.5</c:v>
                </c:pt>
                <c:pt idx="634">
                  <c:v>654.5</c:v>
                </c:pt>
                <c:pt idx="635">
                  <c:v>666</c:v>
                </c:pt>
                <c:pt idx="636">
                  <c:v>667</c:v>
                </c:pt>
                <c:pt idx="637">
                  <c:v>673.5</c:v>
                </c:pt>
                <c:pt idx="638">
                  <c:v>674</c:v>
                </c:pt>
                <c:pt idx="639">
                  <c:v>665.5</c:v>
                </c:pt>
                <c:pt idx="640">
                  <c:v>664.5</c:v>
                </c:pt>
                <c:pt idx="641">
                  <c:v>652.5</c:v>
                </c:pt>
                <c:pt idx="642">
                  <c:v>653.5</c:v>
                </c:pt>
                <c:pt idx="643">
                  <c:v>649</c:v>
                </c:pt>
                <c:pt idx="644">
                  <c:v>649</c:v>
                </c:pt>
                <c:pt idx="645">
                  <c:v>645</c:v>
                </c:pt>
                <c:pt idx="646">
                  <c:v>651</c:v>
                </c:pt>
                <c:pt idx="647">
                  <c:v>637</c:v>
                </c:pt>
                <c:pt idx="648">
                  <c:v>615</c:v>
                </c:pt>
                <c:pt idx="649">
                  <c:v>610.5</c:v>
                </c:pt>
                <c:pt idx="650">
                  <c:v>613</c:v>
                </c:pt>
                <c:pt idx="651">
                  <c:v>611.5</c:v>
                </c:pt>
                <c:pt idx="652">
                  <c:v>714.5</c:v>
                </c:pt>
                <c:pt idx="653">
                  <c:v>708</c:v>
                </c:pt>
                <c:pt idx="654">
                  <c:v>689</c:v>
                </c:pt>
                <c:pt idx="655">
                  <c:v>675.5</c:v>
                </c:pt>
                <c:pt idx="656">
                  <c:v>670</c:v>
                </c:pt>
                <c:pt idx="657">
                  <c:v>657.5</c:v>
                </c:pt>
                <c:pt idx="658">
                  <c:v>653.5</c:v>
                </c:pt>
                <c:pt idx="659">
                  <c:v>649</c:v>
                </c:pt>
                <c:pt idx="660">
                  <c:v>648.5</c:v>
                </c:pt>
                <c:pt idx="661">
                  <c:v>666.5</c:v>
                </c:pt>
                <c:pt idx="662">
                  <c:v>645.5</c:v>
                </c:pt>
                <c:pt idx="663">
                  <c:v>653.5</c:v>
                </c:pt>
                <c:pt idx="664">
                  <c:v>672.5</c:v>
                </c:pt>
                <c:pt idx="665">
                  <c:v>679</c:v>
                </c:pt>
                <c:pt idx="666">
                  <c:v>677</c:v>
                </c:pt>
                <c:pt idx="667">
                  <c:v>689.5</c:v>
                </c:pt>
                <c:pt idx="668">
                  <c:v>688</c:v>
                </c:pt>
                <c:pt idx="669">
                  <c:v>681</c:v>
                </c:pt>
                <c:pt idx="670">
                  <c:v>680</c:v>
                </c:pt>
                <c:pt idx="671">
                  <c:v>682.5</c:v>
                </c:pt>
                <c:pt idx="672">
                  <c:v>682</c:v>
                </c:pt>
                <c:pt idx="673">
                  <c:v>686</c:v>
                </c:pt>
                <c:pt idx="674">
                  <c:v>691</c:v>
                </c:pt>
                <c:pt idx="675">
                  <c:v>692</c:v>
                </c:pt>
                <c:pt idx="676">
                  <c:v>686</c:v>
                </c:pt>
                <c:pt idx="677">
                  <c:v>680.5</c:v>
                </c:pt>
                <c:pt idx="678">
                  <c:v>679</c:v>
                </c:pt>
                <c:pt idx="679">
                  <c:v>679</c:v>
                </c:pt>
                <c:pt idx="680">
                  <c:v>669</c:v>
                </c:pt>
                <c:pt idx="681">
                  <c:v>663</c:v>
                </c:pt>
                <c:pt idx="682">
                  <c:v>656.5</c:v>
                </c:pt>
                <c:pt idx="683">
                  <c:v>666.5</c:v>
                </c:pt>
                <c:pt idx="684">
                  <c:v>662.5</c:v>
                </c:pt>
                <c:pt idx="685">
                  <c:v>674</c:v>
                </c:pt>
                <c:pt idx="686">
                  <c:v>665.5</c:v>
                </c:pt>
                <c:pt idx="687">
                  <c:v>677</c:v>
                </c:pt>
                <c:pt idx="688">
                  <c:v>676.5</c:v>
                </c:pt>
                <c:pt idx="689">
                  <c:v>683.5</c:v>
                </c:pt>
                <c:pt idx="690">
                  <c:v>684</c:v>
                </c:pt>
                <c:pt idx="691">
                  <c:v>691.5</c:v>
                </c:pt>
                <c:pt idx="692">
                  <c:v>695</c:v>
                </c:pt>
                <c:pt idx="693">
                  <c:v>697.5</c:v>
                </c:pt>
                <c:pt idx="694">
                  <c:v>694.5</c:v>
                </c:pt>
                <c:pt idx="695">
                  <c:v>698.5</c:v>
                </c:pt>
                <c:pt idx="696">
                  <c:v>698.5</c:v>
                </c:pt>
                <c:pt idx="697">
                  <c:v>701</c:v>
                </c:pt>
                <c:pt idx="698">
                  <c:v>699</c:v>
                </c:pt>
                <c:pt idx="699">
                  <c:v>698</c:v>
                </c:pt>
                <c:pt idx="700">
                  <c:v>695</c:v>
                </c:pt>
                <c:pt idx="701">
                  <c:v>689.5</c:v>
                </c:pt>
                <c:pt idx="702">
                  <c:v>687.5</c:v>
                </c:pt>
                <c:pt idx="703">
                  <c:v>685.5</c:v>
                </c:pt>
                <c:pt idx="704">
                  <c:v>682</c:v>
                </c:pt>
                <c:pt idx="705">
                  <c:v>671.5</c:v>
                </c:pt>
                <c:pt idx="706">
                  <c:v>666.5</c:v>
                </c:pt>
                <c:pt idx="707">
                  <c:v>669.5</c:v>
                </c:pt>
                <c:pt idx="708">
                  <c:v>676.5</c:v>
                </c:pt>
                <c:pt idx="709">
                  <c:v>684</c:v>
                </c:pt>
                <c:pt idx="710">
                  <c:v>682.5</c:v>
                </c:pt>
                <c:pt idx="711">
                  <c:v>674</c:v>
                </c:pt>
                <c:pt idx="712">
                  <c:v>683</c:v>
                </c:pt>
                <c:pt idx="713">
                  <c:v>689</c:v>
                </c:pt>
                <c:pt idx="714">
                  <c:v>696</c:v>
                </c:pt>
                <c:pt idx="715">
                  <c:v>709</c:v>
                </c:pt>
                <c:pt idx="716">
                  <c:v>709</c:v>
                </c:pt>
                <c:pt idx="717">
                  <c:v>707</c:v>
                </c:pt>
                <c:pt idx="718">
                  <c:v>707</c:v>
                </c:pt>
                <c:pt idx="719">
                  <c:v>704</c:v>
                </c:pt>
                <c:pt idx="720">
                  <c:v>711</c:v>
                </c:pt>
                <c:pt idx="721">
                  <c:v>723.5</c:v>
                </c:pt>
                <c:pt idx="722">
                  <c:v>729.5</c:v>
                </c:pt>
                <c:pt idx="723">
                  <c:v>715</c:v>
                </c:pt>
                <c:pt idx="724">
                  <c:v>713.5</c:v>
                </c:pt>
                <c:pt idx="725">
                  <c:v>716</c:v>
                </c:pt>
                <c:pt idx="726">
                  <c:v>710.5</c:v>
                </c:pt>
                <c:pt idx="727">
                  <c:v>711.5</c:v>
                </c:pt>
                <c:pt idx="728">
                  <c:v>700</c:v>
                </c:pt>
                <c:pt idx="729">
                  <c:v>688.5</c:v>
                </c:pt>
                <c:pt idx="730">
                  <c:v>676</c:v>
                </c:pt>
                <c:pt idx="731">
                  <c:v>673.5</c:v>
                </c:pt>
                <c:pt idx="732">
                  <c:v>676.5</c:v>
                </c:pt>
                <c:pt idx="733">
                  <c:v>695.5</c:v>
                </c:pt>
                <c:pt idx="734">
                  <c:v>691</c:v>
                </c:pt>
                <c:pt idx="735">
                  <c:v>681</c:v>
                </c:pt>
                <c:pt idx="736">
                  <c:v>689.5</c:v>
                </c:pt>
                <c:pt idx="737">
                  <c:v>699.5</c:v>
                </c:pt>
                <c:pt idx="738">
                  <c:v>712.5</c:v>
                </c:pt>
                <c:pt idx="739">
                  <c:v>725.5</c:v>
                </c:pt>
                <c:pt idx="740">
                  <c:v>744</c:v>
                </c:pt>
                <c:pt idx="741">
                  <c:v>728.5</c:v>
                </c:pt>
                <c:pt idx="742">
                  <c:v>753</c:v>
                </c:pt>
                <c:pt idx="743">
                  <c:v>759.5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2912</c:v>
                </c:pt>
                <c:pt idx="1">
                  <c:v>2367</c:v>
                </c:pt>
                <c:pt idx="2">
                  <c:v>2197</c:v>
                </c:pt>
                <c:pt idx="3">
                  <c:v>2110.5</c:v>
                </c:pt>
                <c:pt idx="4">
                  <c:v>2057.5</c:v>
                </c:pt>
                <c:pt idx="5">
                  <c:v>2062.5</c:v>
                </c:pt>
                <c:pt idx="6">
                  <c:v>3018.5</c:v>
                </c:pt>
                <c:pt idx="7">
                  <c:v>3919.5</c:v>
                </c:pt>
                <c:pt idx="8">
                  <c:v>3865</c:v>
                </c:pt>
                <c:pt idx="9">
                  <c:v>4016.5</c:v>
                </c:pt>
                <c:pt idx="10">
                  <c:v>3998</c:v>
                </c:pt>
                <c:pt idx="11">
                  <c:v>3921</c:v>
                </c:pt>
                <c:pt idx="12">
                  <c:v>3819</c:v>
                </c:pt>
                <c:pt idx="13">
                  <c:v>3620</c:v>
                </c:pt>
                <c:pt idx="14">
                  <c:v>3549</c:v>
                </c:pt>
                <c:pt idx="15">
                  <c:v>3324</c:v>
                </c:pt>
                <c:pt idx="16">
                  <c:v>3469</c:v>
                </c:pt>
                <c:pt idx="17">
                  <c:v>3586</c:v>
                </c:pt>
                <c:pt idx="18">
                  <c:v>3722</c:v>
                </c:pt>
                <c:pt idx="19">
                  <c:v>3960.5</c:v>
                </c:pt>
                <c:pt idx="20">
                  <c:v>4024.5</c:v>
                </c:pt>
                <c:pt idx="21">
                  <c:v>3806</c:v>
                </c:pt>
                <c:pt idx="22">
                  <c:v>3362.5</c:v>
                </c:pt>
                <c:pt idx="23">
                  <c:v>3273.5</c:v>
                </c:pt>
                <c:pt idx="24">
                  <c:v>3066.5</c:v>
                </c:pt>
                <c:pt idx="25">
                  <c:v>2816.5</c:v>
                </c:pt>
                <c:pt idx="26">
                  <c:v>2778</c:v>
                </c:pt>
                <c:pt idx="27">
                  <c:v>2484.5</c:v>
                </c:pt>
                <c:pt idx="28">
                  <c:v>2514.5</c:v>
                </c:pt>
                <c:pt idx="29">
                  <c:v>2820.5</c:v>
                </c:pt>
                <c:pt idx="30">
                  <c:v>2993</c:v>
                </c:pt>
                <c:pt idx="31">
                  <c:v>3341</c:v>
                </c:pt>
                <c:pt idx="32">
                  <c:v>3195</c:v>
                </c:pt>
                <c:pt idx="33">
                  <c:v>3292</c:v>
                </c:pt>
                <c:pt idx="34">
                  <c:v>3257</c:v>
                </c:pt>
                <c:pt idx="35">
                  <c:v>3246.5</c:v>
                </c:pt>
                <c:pt idx="36">
                  <c:v>3134</c:v>
                </c:pt>
                <c:pt idx="37">
                  <c:v>3109</c:v>
                </c:pt>
                <c:pt idx="38">
                  <c:v>3178.5</c:v>
                </c:pt>
                <c:pt idx="39">
                  <c:v>3191.5</c:v>
                </c:pt>
                <c:pt idx="40">
                  <c:v>3099.5</c:v>
                </c:pt>
                <c:pt idx="41">
                  <c:v>3281</c:v>
                </c:pt>
                <c:pt idx="42">
                  <c:v>3033</c:v>
                </c:pt>
                <c:pt idx="43">
                  <c:v>2746</c:v>
                </c:pt>
                <c:pt idx="44">
                  <c:v>2715</c:v>
                </c:pt>
                <c:pt idx="45">
                  <c:v>2578</c:v>
                </c:pt>
                <c:pt idx="46">
                  <c:v>2531</c:v>
                </c:pt>
                <c:pt idx="47">
                  <c:v>2467</c:v>
                </c:pt>
                <c:pt idx="48">
                  <c:v>2299.5</c:v>
                </c:pt>
                <c:pt idx="49">
                  <c:v>1970</c:v>
                </c:pt>
                <c:pt idx="50">
                  <c:v>1822.5</c:v>
                </c:pt>
                <c:pt idx="51">
                  <c:v>1549</c:v>
                </c:pt>
                <c:pt idx="52">
                  <c:v>1635</c:v>
                </c:pt>
                <c:pt idx="53">
                  <c:v>1518</c:v>
                </c:pt>
                <c:pt idx="54">
                  <c:v>1705.5</c:v>
                </c:pt>
                <c:pt idx="55">
                  <c:v>2400.5</c:v>
                </c:pt>
                <c:pt idx="56">
                  <c:v>2465.5</c:v>
                </c:pt>
                <c:pt idx="57">
                  <c:v>2571.5</c:v>
                </c:pt>
                <c:pt idx="58">
                  <c:v>2677.5</c:v>
                </c:pt>
                <c:pt idx="59">
                  <c:v>2901</c:v>
                </c:pt>
                <c:pt idx="60">
                  <c:v>2902.5</c:v>
                </c:pt>
                <c:pt idx="61">
                  <c:v>2586.5</c:v>
                </c:pt>
                <c:pt idx="62">
                  <c:v>2898.5</c:v>
                </c:pt>
                <c:pt idx="63">
                  <c:v>3169</c:v>
                </c:pt>
                <c:pt idx="64">
                  <c:v>3264</c:v>
                </c:pt>
                <c:pt idx="65">
                  <c:v>3265</c:v>
                </c:pt>
                <c:pt idx="66">
                  <c:v>2948</c:v>
                </c:pt>
                <c:pt idx="67">
                  <c:v>3213.5</c:v>
                </c:pt>
                <c:pt idx="68">
                  <c:v>2935.5</c:v>
                </c:pt>
                <c:pt idx="69">
                  <c:v>2905</c:v>
                </c:pt>
                <c:pt idx="70">
                  <c:v>2676</c:v>
                </c:pt>
                <c:pt idx="71">
                  <c:v>2891.5</c:v>
                </c:pt>
                <c:pt idx="72">
                  <c:v>2840</c:v>
                </c:pt>
                <c:pt idx="73">
                  <c:v>2519</c:v>
                </c:pt>
                <c:pt idx="74">
                  <c:v>2472.5</c:v>
                </c:pt>
                <c:pt idx="75">
                  <c:v>1996.5</c:v>
                </c:pt>
                <c:pt idx="76">
                  <c:v>1936</c:v>
                </c:pt>
                <c:pt idx="77">
                  <c:v>2023.5</c:v>
                </c:pt>
                <c:pt idx="78">
                  <c:v>2608.5</c:v>
                </c:pt>
                <c:pt idx="79">
                  <c:v>3130.5</c:v>
                </c:pt>
                <c:pt idx="80">
                  <c:v>3193</c:v>
                </c:pt>
                <c:pt idx="81">
                  <c:v>3296.5</c:v>
                </c:pt>
                <c:pt idx="82">
                  <c:v>3389</c:v>
                </c:pt>
                <c:pt idx="83">
                  <c:v>3409</c:v>
                </c:pt>
                <c:pt idx="84">
                  <c:v>3209</c:v>
                </c:pt>
                <c:pt idx="85">
                  <c:v>3175</c:v>
                </c:pt>
                <c:pt idx="86">
                  <c:v>3246</c:v>
                </c:pt>
                <c:pt idx="87">
                  <c:v>3111</c:v>
                </c:pt>
                <c:pt idx="88">
                  <c:v>3138</c:v>
                </c:pt>
                <c:pt idx="89">
                  <c:v>2959.5</c:v>
                </c:pt>
                <c:pt idx="90">
                  <c:v>2986.5</c:v>
                </c:pt>
                <c:pt idx="91">
                  <c:v>3117.5</c:v>
                </c:pt>
                <c:pt idx="92">
                  <c:v>3221</c:v>
                </c:pt>
                <c:pt idx="93">
                  <c:v>2822.5</c:v>
                </c:pt>
                <c:pt idx="94">
                  <c:v>2554.5</c:v>
                </c:pt>
                <c:pt idx="95">
                  <c:v>2551.5</c:v>
                </c:pt>
                <c:pt idx="96">
                  <c:v>2417</c:v>
                </c:pt>
                <c:pt idx="97">
                  <c:v>1942.5</c:v>
                </c:pt>
                <c:pt idx="98">
                  <c:v>1783.5</c:v>
                </c:pt>
                <c:pt idx="99">
                  <c:v>1369</c:v>
                </c:pt>
                <c:pt idx="100">
                  <c:v>1334.5</c:v>
                </c:pt>
                <c:pt idx="101">
                  <c:v>1306.5</c:v>
                </c:pt>
                <c:pt idx="102">
                  <c:v>1259</c:v>
                </c:pt>
                <c:pt idx="103">
                  <c:v>1331.5</c:v>
                </c:pt>
                <c:pt idx="104">
                  <c:v>1398.5</c:v>
                </c:pt>
                <c:pt idx="105">
                  <c:v>1832.5</c:v>
                </c:pt>
                <c:pt idx="106">
                  <c:v>2140.5</c:v>
                </c:pt>
                <c:pt idx="107">
                  <c:v>2236</c:v>
                </c:pt>
                <c:pt idx="108">
                  <c:v>2224.5</c:v>
                </c:pt>
                <c:pt idx="109">
                  <c:v>2082.5</c:v>
                </c:pt>
                <c:pt idx="110">
                  <c:v>1937</c:v>
                </c:pt>
                <c:pt idx="111">
                  <c:v>1732.5</c:v>
                </c:pt>
                <c:pt idx="112">
                  <c:v>1689.5</c:v>
                </c:pt>
                <c:pt idx="113">
                  <c:v>1800.5</c:v>
                </c:pt>
                <c:pt idx="114">
                  <c:v>1844.5</c:v>
                </c:pt>
                <c:pt idx="115">
                  <c:v>1884</c:v>
                </c:pt>
                <c:pt idx="116">
                  <c:v>1803</c:v>
                </c:pt>
                <c:pt idx="117">
                  <c:v>1775.5</c:v>
                </c:pt>
                <c:pt idx="118">
                  <c:v>1762.5</c:v>
                </c:pt>
                <c:pt idx="119">
                  <c:v>1799</c:v>
                </c:pt>
                <c:pt idx="120">
                  <c:v>1809</c:v>
                </c:pt>
                <c:pt idx="121">
                  <c:v>1224</c:v>
                </c:pt>
                <c:pt idx="122">
                  <c:v>910</c:v>
                </c:pt>
                <c:pt idx="123">
                  <c:v>821</c:v>
                </c:pt>
                <c:pt idx="124">
                  <c:v>851</c:v>
                </c:pt>
                <c:pt idx="125">
                  <c:v>838</c:v>
                </c:pt>
                <c:pt idx="126">
                  <c:v>849.5</c:v>
                </c:pt>
                <c:pt idx="127">
                  <c:v>878.5</c:v>
                </c:pt>
                <c:pt idx="128">
                  <c:v>945.5</c:v>
                </c:pt>
                <c:pt idx="129">
                  <c:v>1187.5</c:v>
                </c:pt>
                <c:pt idx="130">
                  <c:v>1284</c:v>
                </c:pt>
                <c:pt idx="131">
                  <c:v>1433.5</c:v>
                </c:pt>
                <c:pt idx="132">
                  <c:v>1363.5</c:v>
                </c:pt>
                <c:pt idx="133">
                  <c:v>1232.5</c:v>
                </c:pt>
                <c:pt idx="134">
                  <c:v>985.5</c:v>
                </c:pt>
                <c:pt idx="135">
                  <c:v>999</c:v>
                </c:pt>
                <c:pt idx="136">
                  <c:v>1004.5</c:v>
                </c:pt>
                <c:pt idx="137">
                  <c:v>1011.5</c:v>
                </c:pt>
                <c:pt idx="138">
                  <c:v>1493</c:v>
                </c:pt>
                <c:pt idx="139">
                  <c:v>1541.5</c:v>
                </c:pt>
                <c:pt idx="140">
                  <c:v>1498</c:v>
                </c:pt>
                <c:pt idx="141">
                  <c:v>1089</c:v>
                </c:pt>
                <c:pt idx="142">
                  <c:v>951.5</c:v>
                </c:pt>
                <c:pt idx="143">
                  <c:v>981.5</c:v>
                </c:pt>
                <c:pt idx="144">
                  <c:v>961</c:v>
                </c:pt>
                <c:pt idx="145">
                  <c:v>809</c:v>
                </c:pt>
                <c:pt idx="146">
                  <c:v>789.5</c:v>
                </c:pt>
                <c:pt idx="147">
                  <c:v>758.5</c:v>
                </c:pt>
                <c:pt idx="148">
                  <c:v>847</c:v>
                </c:pt>
                <c:pt idx="149">
                  <c:v>1051.5</c:v>
                </c:pt>
                <c:pt idx="150">
                  <c:v>1761</c:v>
                </c:pt>
                <c:pt idx="151">
                  <c:v>2916</c:v>
                </c:pt>
                <c:pt idx="152">
                  <c:v>3444.5</c:v>
                </c:pt>
                <c:pt idx="153">
                  <c:v>3661.5</c:v>
                </c:pt>
                <c:pt idx="154">
                  <c:v>3783</c:v>
                </c:pt>
                <c:pt idx="155">
                  <c:v>3842.5</c:v>
                </c:pt>
                <c:pt idx="156">
                  <c:v>3812</c:v>
                </c:pt>
                <c:pt idx="157">
                  <c:v>3605.5</c:v>
                </c:pt>
                <c:pt idx="158">
                  <c:v>3707</c:v>
                </c:pt>
                <c:pt idx="159">
                  <c:v>3659.5</c:v>
                </c:pt>
                <c:pt idx="160">
                  <c:v>3660</c:v>
                </c:pt>
                <c:pt idx="161">
                  <c:v>3611</c:v>
                </c:pt>
                <c:pt idx="162">
                  <c:v>3809</c:v>
                </c:pt>
                <c:pt idx="163">
                  <c:v>4136</c:v>
                </c:pt>
                <c:pt idx="164">
                  <c:v>4045</c:v>
                </c:pt>
                <c:pt idx="165">
                  <c:v>3571.5</c:v>
                </c:pt>
                <c:pt idx="166">
                  <c:v>3518.5</c:v>
                </c:pt>
                <c:pt idx="167">
                  <c:v>3629</c:v>
                </c:pt>
                <c:pt idx="168">
                  <c:v>3579</c:v>
                </c:pt>
                <c:pt idx="169">
                  <c:v>3651</c:v>
                </c:pt>
                <c:pt idx="170">
                  <c:v>3792.5</c:v>
                </c:pt>
                <c:pt idx="171">
                  <c:v>2891</c:v>
                </c:pt>
                <c:pt idx="172">
                  <c:v>2872.5</c:v>
                </c:pt>
                <c:pt idx="173">
                  <c:v>2929.5</c:v>
                </c:pt>
                <c:pt idx="174">
                  <c:v>3611.5</c:v>
                </c:pt>
                <c:pt idx="175">
                  <c:v>4267</c:v>
                </c:pt>
                <c:pt idx="176">
                  <c:v>4079.5</c:v>
                </c:pt>
                <c:pt idx="177">
                  <c:v>4068.5</c:v>
                </c:pt>
                <c:pt idx="178">
                  <c:v>4055</c:v>
                </c:pt>
                <c:pt idx="179">
                  <c:v>4133.5</c:v>
                </c:pt>
                <c:pt idx="180">
                  <c:v>4009</c:v>
                </c:pt>
                <c:pt idx="181">
                  <c:v>3915.5</c:v>
                </c:pt>
                <c:pt idx="182">
                  <c:v>4072</c:v>
                </c:pt>
                <c:pt idx="183">
                  <c:v>4001</c:v>
                </c:pt>
                <c:pt idx="184">
                  <c:v>4072</c:v>
                </c:pt>
                <c:pt idx="185">
                  <c:v>4084.5</c:v>
                </c:pt>
                <c:pt idx="186">
                  <c:v>4221</c:v>
                </c:pt>
                <c:pt idx="187">
                  <c:v>4214</c:v>
                </c:pt>
                <c:pt idx="188">
                  <c:v>4055.5</c:v>
                </c:pt>
                <c:pt idx="189">
                  <c:v>3820</c:v>
                </c:pt>
                <c:pt idx="190">
                  <c:v>3797.5</c:v>
                </c:pt>
                <c:pt idx="191">
                  <c:v>3766.5</c:v>
                </c:pt>
                <c:pt idx="192">
                  <c:v>3634</c:v>
                </c:pt>
                <c:pt idx="193">
                  <c:v>3514</c:v>
                </c:pt>
                <c:pt idx="194">
                  <c:v>3320</c:v>
                </c:pt>
                <c:pt idx="195">
                  <c:v>2819.5</c:v>
                </c:pt>
                <c:pt idx="196">
                  <c:v>2673.5</c:v>
                </c:pt>
                <c:pt idx="197">
                  <c:v>2926</c:v>
                </c:pt>
                <c:pt idx="198">
                  <c:v>3725.5</c:v>
                </c:pt>
                <c:pt idx="199">
                  <c:v>4018</c:v>
                </c:pt>
                <c:pt idx="200">
                  <c:v>4095.5</c:v>
                </c:pt>
                <c:pt idx="201">
                  <c:v>4205</c:v>
                </c:pt>
                <c:pt idx="202">
                  <c:v>4101</c:v>
                </c:pt>
                <c:pt idx="203">
                  <c:v>4134.5</c:v>
                </c:pt>
                <c:pt idx="204">
                  <c:v>4117</c:v>
                </c:pt>
                <c:pt idx="205">
                  <c:v>3988.5</c:v>
                </c:pt>
                <c:pt idx="206">
                  <c:v>3986</c:v>
                </c:pt>
                <c:pt idx="207">
                  <c:v>3857</c:v>
                </c:pt>
                <c:pt idx="208">
                  <c:v>3824.5</c:v>
                </c:pt>
                <c:pt idx="209">
                  <c:v>3639</c:v>
                </c:pt>
                <c:pt idx="210">
                  <c:v>3882.5</c:v>
                </c:pt>
                <c:pt idx="211">
                  <c:v>3869.5</c:v>
                </c:pt>
                <c:pt idx="212">
                  <c:v>3505.5</c:v>
                </c:pt>
                <c:pt idx="213">
                  <c:v>3499.5</c:v>
                </c:pt>
                <c:pt idx="214">
                  <c:v>3343</c:v>
                </c:pt>
                <c:pt idx="215">
                  <c:v>3594.5</c:v>
                </c:pt>
                <c:pt idx="216">
                  <c:v>3556</c:v>
                </c:pt>
                <c:pt idx="217">
                  <c:v>3440.5</c:v>
                </c:pt>
                <c:pt idx="218">
                  <c:v>3482.5</c:v>
                </c:pt>
                <c:pt idx="219">
                  <c:v>2938.5</c:v>
                </c:pt>
                <c:pt idx="220">
                  <c:v>2792</c:v>
                </c:pt>
                <c:pt idx="221">
                  <c:v>2866.5</c:v>
                </c:pt>
                <c:pt idx="222">
                  <c:v>3700</c:v>
                </c:pt>
                <c:pt idx="223">
                  <c:v>4082</c:v>
                </c:pt>
                <c:pt idx="224">
                  <c:v>3951.5</c:v>
                </c:pt>
                <c:pt idx="225">
                  <c:v>3797</c:v>
                </c:pt>
                <c:pt idx="226">
                  <c:v>3912.5</c:v>
                </c:pt>
                <c:pt idx="227">
                  <c:v>3719</c:v>
                </c:pt>
                <c:pt idx="228">
                  <c:v>3874</c:v>
                </c:pt>
                <c:pt idx="229">
                  <c:v>3792</c:v>
                </c:pt>
                <c:pt idx="230">
                  <c:v>3732.5</c:v>
                </c:pt>
                <c:pt idx="231">
                  <c:v>3623.5</c:v>
                </c:pt>
                <c:pt idx="232">
                  <c:v>3554.5</c:v>
                </c:pt>
                <c:pt idx="233">
                  <c:v>3568</c:v>
                </c:pt>
                <c:pt idx="234">
                  <c:v>3801</c:v>
                </c:pt>
                <c:pt idx="235">
                  <c:v>4107.5</c:v>
                </c:pt>
                <c:pt idx="236">
                  <c:v>3869.5</c:v>
                </c:pt>
                <c:pt idx="237">
                  <c:v>3743.5</c:v>
                </c:pt>
                <c:pt idx="238">
                  <c:v>3509</c:v>
                </c:pt>
                <c:pt idx="239">
                  <c:v>3884</c:v>
                </c:pt>
                <c:pt idx="240">
                  <c:v>3650</c:v>
                </c:pt>
                <c:pt idx="241">
                  <c:v>3174.5</c:v>
                </c:pt>
                <c:pt idx="242">
                  <c:v>2730.5</c:v>
                </c:pt>
                <c:pt idx="243">
                  <c:v>2402</c:v>
                </c:pt>
                <c:pt idx="244">
                  <c:v>2252</c:v>
                </c:pt>
                <c:pt idx="245">
                  <c:v>2569.5</c:v>
                </c:pt>
                <c:pt idx="246">
                  <c:v>3362.5</c:v>
                </c:pt>
                <c:pt idx="247">
                  <c:v>4083.5</c:v>
                </c:pt>
                <c:pt idx="248">
                  <c:v>4178.5</c:v>
                </c:pt>
                <c:pt idx="249">
                  <c:v>4118</c:v>
                </c:pt>
                <c:pt idx="250">
                  <c:v>4096.5</c:v>
                </c:pt>
                <c:pt idx="251">
                  <c:v>4107.5</c:v>
                </c:pt>
                <c:pt idx="252">
                  <c:v>4008.5</c:v>
                </c:pt>
                <c:pt idx="253">
                  <c:v>3963</c:v>
                </c:pt>
                <c:pt idx="254">
                  <c:v>4139</c:v>
                </c:pt>
                <c:pt idx="255">
                  <c:v>3653</c:v>
                </c:pt>
                <c:pt idx="256">
                  <c:v>3551.5</c:v>
                </c:pt>
                <c:pt idx="257">
                  <c:v>3378.5</c:v>
                </c:pt>
                <c:pt idx="258">
                  <c:v>3735.5</c:v>
                </c:pt>
                <c:pt idx="259">
                  <c:v>3869</c:v>
                </c:pt>
                <c:pt idx="260">
                  <c:v>3713.5</c:v>
                </c:pt>
                <c:pt idx="261">
                  <c:v>3604.5</c:v>
                </c:pt>
                <c:pt idx="262">
                  <c:v>3363</c:v>
                </c:pt>
                <c:pt idx="263">
                  <c:v>3593.5</c:v>
                </c:pt>
                <c:pt idx="264">
                  <c:v>3454</c:v>
                </c:pt>
                <c:pt idx="265">
                  <c:v>3355.5</c:v>
                </c:pt>
                <c:pt idx="266">
                  <c:v>3255.5</c:v>
                </c:pt>
                <c:pt idx="267">
                  <c:v>2686.5</c:v>
                </c:pt>
                <c:pt idx="268">
                  <c:v>2479</c:v>
                </c:pt>
                <c:pt idx="269">
                  <c:v>2499</c:v>
                </c:pt>
                <c:pt idx="270">
                  <c:v>2853</c:v>
                </c:pt>
                <c:pt idx="271">
                  <c:v>3353.5</c:v>
                </c:pt>
                <c:pt idx="272">
                  <c:v>3472</c:v>
                </c:pt>
                <c:pt idx="273">
                  <c:v>4013.5</c:v>
                </c:pt>
                <c:pt idx="274">
                  <c:v>4175</c:v>
                </c:pt>
                <c:pt idx="275">
                  <c:v>4142</c:v>
                </c:pt>
                <c:pt idx="276">
                  <c:v>4122.5</c:v>
                </c:pt>
                <c:pt idx="277">
                  <c:v>3986</c:v>
                </c:pt>
                <c:pt idx="278">
                  <c:v>3926</c:v>
                </c:pt>
                <c:pt idx="279">
                  <c:v>4122.5</c:v>
                </c:pt>
                <c:pt idx="280">
                  <c:v>3921</c:v>
                </c:pt>
                <c:pt idx="281">
                  <c:v>3748</c:v>
                </c:pt>
                <c:pt idx="282">
                  <c:v>3920.5</c:v>
                </c:pt>
                <c:pt idx="283">
                  <c:v>4044.5</c:v>
                </c:pt>
                <c:pt idx="284">
                  <c:v>3782.5</c:v>
                </c:pt>
                <c:pt idx="285">
                  <c:v>3541.5</c:v>
                </c:pt>
                <c:pt idx="286">
                  <c:v>3532.5</c:v>
                </c:pt>
                <c:pt idx="287">
                  <c:v>3594</c:v>
                </c:pt>
                <c:pt idx="288">
                  <c:v>3499.5</c:v>
                </c:pt>
                <c:pt idx="289">
                  <c:v>2667.5</c:v>
                </c:pt>
                <c:pt idx="290">
                  <c:v>2284.5</c:v>
                </c:pt>
                <c:pt idx="291">
                  <c:v>1536.5</c:v>
                </c:pt>
                <c:pt idx="292">
                  <c:v>1301.5</c:v>
                </c:pt>
                <c:pt idx="293">
                  <c:v>1329.5</c:v>
                </c:pt>
                <c:pt idx="294">
                  <c:v>1315</c:v>
                </c:pt>
                <c:pt idx="295">
                  <c:v>1306.5</c:v>
                </c:pt>
                <c:pt idx="296">
                  <c:v>1301</c:v>
                </c:pt>
                <c:pt idx="297">
                  <c:v>1330.5</c:v>
                </c:pt>
                <c:pt idx="298">
                  <c:v>1310.5</c:v>
                </c:pt>
                <c:pt idx="299">
                  <c:v>1509</c:v>
                </c:pt>
                <c:pt idx="300">
                  <c:v>1553.5</c:v>
                </c:pt>
                <c:pt idx="301">
                  <c:v>1312.5</c:v>
                </c:pt>
                <c:pt idx="302">
                  <c:v>1186.5</c:v>
                </c:pt>
                <c:pt idx="303">
                  <c:v>1230.5</c:v>
                </c:pt>
                <c:pt idx="304">
                  <c:v>1235.5</c:v>
                </c:pt>
                <c:pt idx="305">
                  <c:v>1392</c:v>
                </c:pt>
                <c:pt idx="306">
                  <c:v>2225.5</c:v>
                </c:pt>
                <c:pt idx="307">
                  <c:v>2373.5</c:v>
                </c:pt>
                <c:pt idx="308">
                  <c:v>2137.5</c:v>
                </c:pt>
                <c:pt idx="309">
                  <c:v>1530.5</c:v>
                </c:pt>
                <c:pt idx="310">
                  <c:v>1356.5</c:v>
                </c:pt>
                <c:pt idx="311">
                  <c:v>1421.5</c:v>
                </c:pt>
                <c:pt idx="312">
                  <c:v>1417.5</c:v>
                </c:pt>
                <c:pt idx="313">
                  <c:v>1305.5</c:v>
                </c:pt>
                <c:pt idx="314">
                  <c:v>1274</c:v>
                </c:pt>
                <c:pt idx="315">
                  <c:v>1310</c:v>
                </c:pt>
                <c:pt idx="316">
                  <c:v>1388.5</c:v>
                </c:pt>
                <c:pt idx="317">
                  <c:v>1638.5</c:v>
                </c:pt>
                <c:pt idx="318">
                  <c:v>2561.5</c:v>
                </c:pt>
                <c:pt idx="319">
                  <c:v>3589</c:v>
                </c:pt>
                <c:pt idx="320">
                  <c:v>3839</c:v>
                </c:pt>
                <c:pt idx="321">
                  <c:v>3966</c:v>
                </c:pt>
                <c:pt idx="322">
                  <c:v>3939.5</c:v>
                </c:pt>
                <c:pt idx="323">
                  <c:v>3925</c:v>
                </c:pt>
                <c:pt idx="324">
                  <c:v>3833</c:v>
                </c:pt>
                <c:pt idx="325">
                  <c:v>3778.5</c:v>
                </c:pt>
                <c:pt idx="326">
                  <c:v>3831</c:v>
                </c:pt>
                <c:pt idx="327">
                  <c:v>3615.5</c:v>
                </c:pt>
                <c:pt idx="328">
                  <c:v>3737.5</c:v>
                </c:pt>
                <c:pt idx="329">
                  <c:v>3933</c:v>
                </c:pt>
                <c:pt idx="330">
                  <c:v>4047</c:v>
                </c:pt>
                <c:pt idx="331">
                  <c:v>4147</c:v>
                </c:pt>
                <c:pt idx="332">
                  <c:v>3991</c:v>
                </c:pt>
                <c:pt idx="333">
                  <c:v>3595.5</c:v>
                </c:pt>
                <c:pt idx="334">
                  <c:v>3259.5</c:v>
                </c:pt>
                <c:pt idx="335">
                  <c:v>3639.5</c:v>
                </c:pt>
                <c:pt idx="336">
                  <c:v>3737</c:v>
                </c:pt>
                <c:pt idx="337">
                  <c:v>3209</c:v>
                </c:pt>
                <c:pt idx="338">
                  <c:v>3259.5</c:v>
                </c:pt>
                <c:pt idx="339">
                  <c:v>2792</c:v>
                </c:pt>
                <c:pt idx="340">
                  <c:v>2578.5</c:v>
                </c:pt>
                <c:pt idx="341">
                  <c:v>2819</c:v>
                </c:pt>
                <c:pt idx="342">
                  <c:v>3325</c:v>
                </c:pt>
                <c:pt idx="343">
                  <c:v>3729.5</c:v>
                </c:pt>
                <c:pt idx="344">
                  <c:v>3506</c:v>
                </c:pt>
                <c:pt idx="345">
                  <c:v>3462.5</c:v>
                </c:pt>
                <c:pt idx="346">
                  <c:v>3321</c:v>
                </c:pt>
                <c:pt idx="347">
                  <c:v>3318.5</c:v>
                </c:pt>
                <c:pt idx="348">
                  <c:v>3423</c:v>
                </c:pt>
                <c:pt idx="349">
                  <c:v>3437.5</c:v>
                </c:pt>
                <c:pt idx="350">
                  <c:v>3373</c:v>
                </c:pt>
                <c:pt idx="351">
                  <c:v>3126.5</c:v>
                </c:pt>
                <c:pt idx="352">
                  <c:v>3223</c:v>
                </c:pt>
                <c:pt idx="353">
                  <c:v>3305.5</c:v>
                </c:pt>
                <c:pt idx="354">
                  <c:v>3254</c:v>
                </c:pt>
                <c:pt idx="355">
                  <c:v>3439</c:v>
                </c:pt>
                <c:pt idx="356">
                  <c:v>3154</c:v>
                </c:pt>
                <c:pt idx="357">
                  <c:v>3037</c:v>
                </c:pt>
                <c:pt idx="358">
                  <c:v>2991</c:v>
                </c:pt>
                <c:pt idx="359">
                  <c:v>3413.5</c:v>
                </c:pt>
                <c:pt idx="360">
                  <c:v>3116.5</c:v>
                </c:pt>
                <c:pt idx="361">
                  <c:v>2982.5</c:v>
                </c:pt>
                <c:pt idx="362">
                  <c:v>2936.5</c:v>
                </c:pt>
                <c:pt idx="363">
                  <c:v>2296.5</c:v>
                </c:pt>
                <c:pt idx="364">
                  <c:v>2406.5</c:v>
                </c:pt>
                <c:pt idx="365">
                  <c:v>2899.5</c:v>
                </c:pt>
                <c:pt idx="366">
                  <c:v>3227</c:v>
                </c:pt>
                <c:pt idx="367">
                  <c:v>3273.5</c:v>
                </c:pt>
                <c:pt idx="368">
                  <c:v>3122.5</c:v>
                </c:pt>
                <c:pt idx="369">
                  <c:v>3260</c:v>
                </c:pt>
                <c:pt idx="370">
                  <c:v>3269</c:v>
                </c:pt>
                <c:pt idx="371">
                  <c:v>3263</c:v>
                </c:pt>
                <c:pt idx="372">
                  <c:v>3254</c:v>
                </c:pt>
                <c:pt idx="373">
                  <c:v>3346.5</c:v>
                </c:pt>
                <c:pt idx="374">
                  <c:v>3677</c:v>
                </c:pt>
                <c:pt idx="375">
                  <c:v>3775.5</c:v>
                </c:pt>
                <c:pt idx="376">
                  <c:v>4014.5</c:v>
                </c:pt>
                <c:pt idx="377">
                  <c:v>4039</c:v>
                </c:pt>
                <c:pt idx="378">
                  <c:v>3886.5</c:v>
                </c:pt>
                <c:pt idx="379">
                  <c:v>4128</c:v>
                </c:pt>
                <c:pt idx="380">
                  <c:v>3950.5</c:v>
                </c:pt>
                <c:pt idx="381">
                  <c:v>3656.5</c:v>
                </c:pt>
                <c:pt idx="382">
                  <c:v>3261</c:v>
                </c:pt>
                <c:pt idx="383">
                  <c:v>3359</c:v>
                </c:pt>
                <c:pt idx="384">
                  <c:v>3555</c:v>
                </c:pt>
                <c:pt idx="385">
                  <c:v>3352</c:v>
                </c:pt>
                <c:pt idx="386">
                  <c:v>3553</c:v>
                </c:pt>
                <c:pt idx="387">
                  <c:v>3103</c:v>
                </c:pt>
                <c:pt idx="388">
                  <c:v>2969.5</c:v>
                </c:pt>
                <c:pt idx="389">
                  <c:v>2998</c:v>
                </c:pt>
                <c:pt idx="390">
                  <c:v>3327.5</c:v>
                </c:pt>
                <c:pt idx="391">
                  <c:v>4134.5</c:v>
                </c:pt>
                <c:pt idx="392">
                  <c:v>3914.5</c:v>
                </c:pt>
                <c:pt idx="393">
                  <c:v>3911.5</c:v>
                </c:pt>
                <c:pt idx="394">
                  <c:v>4028.5</c:v>
                </c:pt>
                <c:pt idx="395">
                  <c:v>3934.5</c:v>
                </c:pt>
                <c:pt idx="396">
                  <c:v>3726</c:v>
                </c:pt>
                <c:pt idx="397">
                  <c:v>3854.5</c:v>
                </c:pt>
                <c:pt idx="398">
                  <c:v>4016</c:v>
                </c:pt>
                <c:pt idx="399">
                  <c:v>3628</c:v>
                </c:pt>
                <c:pt idx="400">
                  <c:v>3898</c:v>
                </c:pt>
                <c:pt idx="401">
                  <c:v>3965</c:v>
                </c:pt>
                <c:pt idx="402">
                  <c:v>4021.5</c:v>
                </c:pt>
                <c:pt idx="403">
                  <c:v>4071</c:v>
                </c:pt>
                <c:pt idx="404">
                  <c:v>3808</c:v>
                </c:pt>
                <c:pt idx="405">
                  <c:v>3725.5</c:v>
                </c:pt>
                <c:pt idx="406">
                  <c:v>3530.5</c:v>
                </c:pt>
                <c:pt idx="407">
                  <c:v>3614.5</c:v>
                </c:pt>
                <c:pt idx="408">
                  <c:v>3625.5</c:v>
                </c:pt>
                <c:pt idx="409">
                  <c:v>3561.5</c:v>
                </c:pt>
                <c:pt idx="410">
                  <c:v>3475</c:v>
                </c:pt>
                <c:pt idx="411">
                  <c:v>3253.5</c:v>
                </c:pt>
                <c:pt idx="412">
                  <c:v>2734</c:v>
                </c:pt>
                <c:pt idx="413">
                  <c:v>3115.5</c:v>
                </c:pt>
                <c:pt idx="414">
                  <c:v>3803</c:v>
                </c:pt>
                <c:pt idx="415">
                  <c:v>4130.5</c:v>
                </c:pt>
                <c:pt idx="416">
                  <c:v>4142</c:v>
                </c:pt>
                <c:pt idx="417">
                  <c:v>4234</c:v>
                </c:pt>
                <c:pt idx="418">
                  <c:v>4161</c:v>
                </c:pt>
                <c:pt idx="419">
                  <c:v>4084.5</c:v>
                </c:pt>
                <c:pt idx="420">
                  <c:v>3796.5</c:v>
                </c:pt>
                <c:pt idx="421">
                  <c:v>3432</c:v>
                </c:pt>
                <c:pt idx="422">
                  <c:v>3351.5</c:v>
                </c:pt>
                <c:pt idx="423">
                  <c:v>3303.5</c:v>
                </c:pt>
                <c:pt idx="424">
                  <c:v>3458</c:v>
                </c:pt>
                <c:pt idx="425">
                  <c:v>3429</c:v>
                </c:pt>
                <c:pt idx="426">
                  <c:v>3394</c:v>
                </c:pt>
                <c:pt idx="427">
                  <c:v>3778.5</c:v>
                </c:pt>
                <c:pt idx="428">
                  <c:v>3575.5</c:v>
                </c:pt>
                <c:pt idx="429">
                  <c:v>3215</c:v>
                </c:pt>
                <c:pt idx="430">
                  <c:v>2988.5</c:v>
                </c:pt>
                <c:pt idx="431">
                  <c:v>3307.5</c:v>
                </c:pt>
                <c:pt idx="432">
                  <c:v>2965.5</c:v>
                </c:pt>
                <c:pt idx="433">
                  <c:v>1312.5</c:v>
                </c:pt>
                <c:pt idx="434">
                  <c:v>442.5</c:v>
                </c:pt>
                <c:pt idx="435">
                  <c:v>370.5</c:v>
                </c:pt>
                <c:pt idx="436">
                  <c:v>267</c:v>
                </c:pt>
                <c:pt idx="437">
                  <c:v>251</c:v>
                </c:pt>
                <c:pt idx="438">
                  <c:v>299.5</c:v>
                </c:pt>
                <c:pt idx="439">
                  <c:v>422.5</c:v>
                </c:pt>
                <c:pt idx="440">
                  <c:v>401</c:v>
                </c:pt>
                <c:pt idx="441">
                  <c:v>415</c:v>
                </c:pt>
                <c:pt idx="442">
                  <c:v>593</c:v>
                </c:pt>
                <c:pt idx="443">
                  <c:v>777.5</c:v>
                </c:pt>
                <c:pt idx="444">
                  <c:v>794</c:v>
                </c:pt>
                <c:pt idx="445">
                  <c:v>746.5</c:v>
                </c:pt>
                <c:pt idx="446">
                  <c:v>780.5</c:v>
                </c:pt>
                <c:pt idx="447">
                  <c:v>789.5</c:v>
                </c:pt>
                <c:pt idx="448">
                  <c:v>809.5</c:v>
                </c:pt>
                <c:pt idx="449">
                  <c:v>841.5</c:v>
                </c:pt>
                <c:pt idx="450">
                  <c:v>911.5</c:v>
                </c:pt>
                <c:pt idx="451">
                  <c:v>960</c:v>
                </c:pt>
                <c:pt idx="452">
                  <c:v>864.5</c:v>
                </c:pt>
                <c:pt idx="453">
                  <c:v>806.5</c:v>
                </c:pt>
                <c:pt idx="454">
                  <c:v>717</c:v>
                </c:pt>
                <c:pt idx="455">
                  <c:v>845</c:v>
                </c:pt>
                <c:pt idx="456">
                  <c:v>800.5</c:v>
                </c:pt>
                <c:pt idx="457">
                  <c:v>466</c:v>
                </c:pt>
                <c:pt idx="458">
                  <c:v>226.5</c:v>
                </c:pt>
                <c:pt idx="459">
                  <c:v>253</c:v>
                </c:pt>
                <c:pt idx="460">
                  <c:v>236.5</c:v>
                </c:pt>
                <c:pt idx="461">
                  <c:v>224.5</c:v>
                </c:pt>
                <c:pt idx="462">
                  <c:v>237</c:v>
                </c:pt>
                <c:pt idx="463">
                  <c:v>284</c:v>
                </c:pt>
                <c:pt idx="464">
                  <c:v>470.5</c:v>
                </c:pt>
                <c:pt idx="465">
                  <c:v>650.5</c:v>
                </c:pt>
                <c:pt idx="466">
                  <c:v>847</c:v>
                </c:pt>
                <c:pt idx="467">
                  <c:v>929.5</c:v>
                </c:pt>
                <c:pt idx="468">
                  <c:v>924</c:v>
                </c:pt>
                <c:pt idx="469">
                  <c:v>840</c:v>
                </c:pt>
                <c:pt idx="470">
                  <c:v>916</c:v>
                </c:pt>
                <c:pt idx="471">
                  <c:v>866.5</c:v>
                </c:pt>
                <c:pt idx="472">
                  <c:v>841</c:v>
                </c:pt>
                <c:pt idx="473">
                  <c:v>875.5</c:v>
                </c:pt>
                <c:pt idx="474">
                  <c:v>946.5</c:v>
                </c:pt>
                <c:pt idx="475">
                  <c:v>935</c:v>
                </c:pt>
                <c:pt idx="476">
                  <c:v>901.5</c:v>
                </c:pt>
                <c:pt idx="477">
                  <c:v>877</c:v>
                </c:pt>
                <c:pt idx="478">
                  <c:v>849.5</c:v>
                </c:pt>
                <c:pt idx="479">
                  <c:v>893</c:v>
                </c:pt>
                <c:pt idx="480">
                  <c:v>896</c:v>
                </c:pt>
                <c:pt idx="481">
                  <c:v>598</c:v>
                </c:pt>
                <c:pt idx="482">
                  <c:v>541</c:v>
                </c:pt>
                <c:pt idx="483">
                  <c:v>526</c:v>
                </c:pt>
                <c:pt idx="484">
                  <c:v>584</c:v>
                </c:pt>
                <c:pt idx="485">
                  <c:v>1175</c:v>
                </c:pt>
                <c:pt idx="486">
                  <c:v>2127</c:v>
                </c:pt>
                <c:pt idx="487">
                  <c:v>3060.5</c:v>
                </c:pt>
                <c:pt idx="488">
                  <c:v>3209</c:v>
                </c:pt>
                <c:pt idx="489">
                  <c:v>3200</c:v>
                </c:pt>
                <c:pt idx="490">
                  <c:v>2992.5</c:v>
                </c:pt>
                <c:pt idx="491">
                  <c:v>2967.5</c:v>
                </c:pt>
                <c:pt idx="492">
                  <c:v>2980.5</c:v>
                </c:pt>
                <c:pt idx="493">
                  <c:v>2971.5</c:v>
                </c:pt>
                <c:pt idx="494">
                  <c:v>3141.5</c:v>
                </c:pt>
                <c:pt idx="495">
                  <c:v>3305.5</c:v>
                </c:pt>
                <c:pt idx="496">
                  <c:v>3283</c:v>
                </c:pt>
                <c:pt idx="497">
                  <c:v>3146.5</c:v>
                </c:pt>
                <c:pt idx="498">
                  <c:v>3393</c:v>
                </c:pt>
                <c:pt idx="499">
                  <c:v>3508.5</c:v>
                </c:pt>
                <c:pt idx="500">
                  <c:v>3193</c:v>
                </c:pt>
                <c:pt idx="501">
                  <c:v>3175.5</c:v>
                </c:pt>
                <c:pt idx="502">
                  <c:v>3134.5</c:v>
                </c:pt>
                <c:pt idx="503">
                  <c:v>3117</c:v>
                </c:pt>
                <c:pt idx="504">
                  <c:v>2558.5</c:v>
                </c:pt>
                <c:pt idx="505">
                  <c:v>2271</c:v>
                </c:pt>
                <c:pt idx="506">
                  <c:v>2278.5</c:v>
                </c:pt>
                <c:pt idx="507">
                  <c:v>1836</c:v>
                </c:pt>
                <c:pt idx="508">
                  <c:v>1769</c:v>
                </c:pt>
                <c:pt idx="509">
                  <c:v>1752.5</c:v>
                </c:pt>
                <c:pt idx="510">
                  <c:v>2092.5</c:v>
                </c:pt>
                <c:pt idx="511">
                  <c:v>2956.5</c:v>
                </c:pt>
                <c:pt idx="512">
                  <c:v>3350.5</c:v>
                </c:pt>
                <c:pt idx="513">
                  <c:v>3266</c:v>
                </c:pt>
                <c:pt idx="514">
                  <c:v>3326.5</c:v>
                </c:pt>
                <c:pt idx="515">
                  <c:v>3355.5</c:v>
                </c:pt>
                <c:pt idx="516">
                  <c:v>3330.5</c:v>
                </c:pt>
                <c:pt idx="517">
                  <c:v>3137</c:v>
                </c:pt>
                <c:pt idx="518">
                  <c:v>3340.5</c:v>
                </c:pt>
                <c:pt idx="519">
                  <c:v>3085.5</c:v>
                </c:pt>
                <c:pt idx="520">
                  <c:v>2931</c:v>
                </c:pt>
                <c:pt idx="521">
                  <c:v>2913</c:v>
                </c:pt>
                <c:pt idx="522">
                  <c:v>3128</c:v>
                </c:pt>
                <c:pt idx="523">
                  <c:v>3320</c:v>
                </c:pt>
                <c:pt idx="524">
                  <c:v>3192.5</c:v>
                </c:pt>
                <c:pt idx="525">
                  <c:v>2599</c:v>
                </c:pt>
                <c:pt idx="526">
                  <c:v>2222</c:v>
                </c:pt>
                <c:pt idx="527">
                  <c:v>2589.5</c:v>
                </c:pt>
                <c:pt idx="528">
                  <c:v>2160.5</c:v>
                </c:pt>
                <c:pt idx="529">
                  <c:v>1149.5</c:v>
                </c:pt>
                <c:pt idx="530">
                  <c:v>1011</c:v>
                </c:pt>
                <c:pt idx="531">
                  <c:v>1071</c:v>
                </c:pt>
                <c:pt idx="532">
                  <c:v>1037.5</c:v>
                </c:pt>
                <c:pt idx="533">
                  <c:v>1067</c:v>
                </c:pt>
                <c:pt idx="534">
                  <c:v>1440.5</c:v>
                </c:pt>
                <c:pt idx="535">
                  <c:v>2825.5</c:v>
                </c:pt>
                <c:pt idx="536">
                  <c:v>3508</c:v>
                </c:pt>
                <c:pt idx="537">
                  <c:v>3597.5</c:v>
                </c:pt>
                <c:pt idx="538">
                  <c:v>3646</c:v>
                </c:pt>
                <c:pt idx="539">
                  <c:v>3550</c:v>
                </c:pt>
                <c:pt idx="540">
                  <c:v>3513.5</c:v>
                </c:pt>
                <c:pt idx="541">
                  <c:v>3477.5</c:v>
                </c:pt>
                <c:pt idx="542">
                  <c:v>3484</c:v>
                </c:pt>
                <c:pt idx="543">
                  <c:v>3353</c:v>
                </c:pt>
                <c:pt idx="544">
                  <c:v>3168</c:v>
                </c:pt>
                <c:pt idx="545">
                  <c:v>3121.5</c:v>
                </c:pt>
                <c:pt idx="546">
                  <c:v>3256.5</c:v>
                </c:pt>
                <c:pt idx="547">
                  <c:v>3716</c:v>
                </c:pt>
                <c:pt idx="548">
                  <c:v>3639.5</c:v>
                </c:pt>
                <c:pt idx="549">
                  <c:v>3123</c:v>
                </c:pt>
                <c:pt idx="550">
                  <c:v>2651.5</c:v>
                </c:pt>
                <c:pt idx="551">
                  <c:v>2812</c:v>
                </c:pt>
                <c:pt idx="552">
                  <c:v>2556.5</c:v>
                </c:pt>
                <c:pt idx="553">
                  <c:v>1797</c:v>
                </c:pt>
                <c:pt idx="554">
                  <c:v>1601</c:v>
                </c:pt>
                <c:pt idx="555">
                  <c:v>1554.5</c:v>
                </c:pt>
                <c:pt idx="556">
                  <c:v>1680</c:v>
                </c:pt>
                <c:pt idx="557">
                  <c:v>2209.5</c:v>
                </c:pt>
                <c:pt idx="558">
                  <c:v>2631.5</c:v>
                </c:pt>
                <c:pt idx="559">
                  <c:v>2741.5</c:v>
                </c:pt>
                <c:pt idx="560">
                  <c:v>3046.5</c:v>
                </c:pt>
                <c:pt idx="561">
                  <c:v>3373.5</c:v>
                </c:pt>
                <c:pt idx="562">
                  <c:v>3887</c:v>
                </c:pt>
                <c:pt idx="563">
                  <c:v>3701</c:v>
                </c:pt>
                <c:pt idx="564">
                  <c:v>3635.5</c:v>
                </c:pt>
                <c:pt idx="565">
                  <c:v>3501</c:v>
                </c:pt>
                <c:pt idx="566">
                  <c:v>3292.5</c:v>
                </c:pt>
                <c:pt idx="567">
                  <c:v>3302</c:v>
                </c:pt>
                <c:pt idx="568">
                  <c:v>3370.5</c:v>
                </c:pt>
                <c:pt idx="569">
                  <c:v>3466.5</c:v>
                </c:pt>
                <c:pt idx="570">
                  <c:v>3777</c:v>
                </c:pt>
                <c:pt idx="571">
                  <c:v>4279.5</c:v>
                </c:pt>
                <c:pt idx="572">
                  <c:v>4057</c:v>
                </c:pt>
                <c:pt idx="573">
                  <c:v>3279</c:v>
                </c:pt>
                <c:pt idx="574">
                  <c:v>2456</c:v>
                </c:pt>
                <c:pt idx="575">
                  <c:v>2315.5</c:v>
                </c:pt>
                <c:pt idx="576">
                  <c:v>1621</c:v>
                </c:pt>
                <c:pt idx="577">
                  <c:v>1299.5</c:v>
                </c:pt>
                <c:pt idx="578">
                  <c:v>1381</c:v>
                </c:pt>
                <c:pt idx="579">
                  <c:v>1398</c:v>
                </c:pt>
                <c:pt idx="580">
                  <c:v>1266.5</c:v>
                </c:pt>
                <c:pt idx="581">
                  <c:v>1332</c:v>
                </c:pt>
                <c:pt idx="582">
                  <c:v>1436</c:v>
                </c:pt>
                <c:pt idx="583">
                  <c:v>1756.5</c:v>
                </c:pt>
                <c:pt idx="584">
                  <c:v>1880.5</c:v>
                </c:pt>
                <c:pt idx="585">
                  <c:v>1652.5</c:v>
                </c:pt>
                <c:pt idx="586">
                  <c:v>1434</c:v>
                </c:pt>
                <c:pt idx="587">
                  <c:v>1330</c:v>
                </c:pt>
                <c:pt idx="588">
                  <c:v>1313</c:v>
                </c:pt>
                <c:pt idx="589">
                  <c:v>1139.5</c:v>
                </c:pt>
                <c:pt idx="590">
                  <c:v>1039.5</c:v>
                </c:pt>
                <c:pt idx="591">
                  <c:v>1242</c:v>
                </c:pt>
                <c:pt idx="592">
                  <c:v>1261.5</c:v>
                </c:pt>
                <c:pt idx="593">
                  <c:v>1301</c:v>
                </c:pt>
                <c:pt idx="594">
                  <c:v>1288.5</c:v>
                </c:pt>
                <c:pt idx="595">
                  <c:v>1299</c:v>
                </c:pt>
                <c:pt idx="596">
                  <c:v>1132</c:v>
                </c:pt>
                <c:pt idx="597">
                  <c:v>1185.5</c:v>
                </c:pt>
                <c:pt idx="598">
                  <c:v>1294.5</c:v>
                </c:pt>
                <c:pt idx="599">
                  <c:v>1264</c:v>
                </c:pt>
                <c:pt idx="600">
                  <c:v>578.5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45.5</c:v>
                </c:pt>
                <c:pt idx="653">
                  <c:v>273.5</c:v>
                </c:pt>
                <c:pt idx="654">
                  <c:v>744</c:v>
                </c:pt>
                <c:pt idx="655">
                  <c:v>1319</c:v>
                </c:pt>
                <c:pt idx="656">
                  <c:v>1970.5</c:v>
                </c:pt>
                <c:pt idx="657">
                  <c:v>2604.5</c:v>
                </c:pt>
                <c:pt idx="658">
                  <c:v>2617</c:v>
                </c:pt>
                <c:pt idx="659">
                  <c:v>2397</c:v>
                </c:pt>
                <c:pt idx="660">
                  <c:v>2673.5</c:v>
                </c:pt>
                <c:pt idx="661">
                  <c:v>2673</c:v>
                </c:pt>
                <c:pt idx="662">
                  <c:v>2975</c:v>
                </c:pt>
                <c:pt idx="663">
                  <c:v>2739.5</c:v>
                </c:pt>
                <c:pt idx="664">
                  <c:v>2423</c:v>
                </c:pt>
                <c:pt idx="665">
                  <c:v>2286</c:v>
                </c:pt>
                <c:pt idx="666">
                  <c:v>2837</c:v>
                </c:pt>
                <c:pt idx="667">
                  <c:v>3082.5</c:v>
                </c:pt>
                <c:pt idx="668">
                  <c:v>2780.5</c:v>
                </c:pt>
                <c:pt idx="669">
                  <c:v>2893</c:v>
                </c:pt>
                <c:pt idx="670">
                  <c:v>2675.5</c:v>
                </c:pt>
                <c:pt idx="671">
                  <c:v>2658</c:v>
                </c:pt>
                <c:pt idx="672">
                  <c:v>2272</c:v>
                </c:pt>
                <c:pt idx="673">
                  <c:v>1594</c:v>
                </c:pt>
                <c:pt idx="674">
                  <c:v>1392.5</c:v>
                </c:pt>
                <c:pt idx="675">
                  <c:v>1353</c:v>
                </c:pt>
                <c:pt idx="676">
                  <c:v>1330</c:v>
                </c:pt>
                <c:pt idx="677">
                  <c:v>1398</c:v>
                </c:pt>
                <c:pt idx="678">
                  <c:v>1841.5</c:v>
                </c:pt>
                <c:pt idx="679">
                  <c:v>3009.5</c:v>
                </c:pt>
                <c:pt idx="680">
                  <c:v>3411</c:v>
                </c:pt>
                <c:pt idx="681">
                  <c:v>3552</c:v>
                </c:pt>
                <c:pt idx="682">
                  <c:v>3762</c:v>
                </c:pt>
                <c:pt idx="683">
                  <c:v>4068.5</c:v>
                </c:pt>
                <c:pt idx="684">
                  <c:v>3878</c:v>
                </c:pt>
                <c:pt idx="685">
                  <c:v>3913</c:v>
                </c:pt>
                <c:pt idx="686">
                  <c:v>3773</c:v>
                </c:pt>
                <c:pt idx="687">
                  <c:v>3549.5</c:v>
                </c:pt>
                <c:pt idx="688">
                  <c:v>3474</c:v>
                </c:pt>
                <c:pt idx="689">
                  <c:v>3423.5</c:v>
                </c:pt>
                <c:pt idx="690">
                  <c:v>3987.5</c:v>
                </c:pt>
                <c:pt idx="691">
                  <c:v>4038</c:v>
                </c:pt>
                <c:pt idx="692">
                  <c:v>3904.5</c:v>
                </c:pt>
                <c:pt idx="693">
                  <c:v>3334</c:v>
                </c:pt>
                <c:pt idx="694">
                  <c:v>3164</c:v>
                </c:pt>
                <c:pt idx="695">
                  <c:v>3250.5</c:v>
                </c:pt>
                <c:pt idx="696">
                  <c:v>3350</c:v>
                </c:pt>
                <c:pt idx="697">
                  <c:v>2999.5</c:v>
                </c:pt>
                <c:pt idx="698">
                  <c:v>2553</c:v>
                </c:pt>
                <c:pt idx="699">
                  <c:v>2146.5</c:v>
                </c:pt>
                <c:pt idx="700">
                  <c:v>2248.5</c:v>
                </c:pt>
                <c:pt idx="701">
                  <c:v>2715.5</c:v>
                </c:pt>
                <c:pt idx="702">
                  <c:v>3405.5</c:v>
                </c:pt>
                <c:pt idx="703">
                  <c:v>3833.5</c:v>
                </c:pt>
                <c:pt idx="704">
                  <c:v>3867</c:v>
                </c:pt>
                <c:pt idx="705">
                  <c:v>3984.5</c:v>
                </c:pt>
                <c:pt idx="706">
                  <c:v>3991</c:v>
                </c:pt>
                <c:pt idx="707">
                  <c:v>3649</c:v>
                </c:pt>
                <c:pt idx="708">
                  <c:v>3838</c:v>
                </c:pt>
                <c:pt idx="709">
                  <c:v>3998</c:v>
                </c:pt>
                <c:pt idx="710">
                  <c:v>3681</c:v>
                </c:pt>
                <c:pt idx="711">
                  <c:v>3766</c:v>
                </c:pt>
                <c:pt idx="712">
                  <c:v>3575</c:v>
                </c:pt>
                <c:pt idx="713">
                  <c:v>3667.5</c:v>
                </c:pt>
                <c:pt idx="714">
                  <c:v>4067</c:v>
                </c:pt>
                <c:pt idx="715">
                  <c:v>4161.5</c:v>
                </c:pt>
                <c:pt idx="716">
                  <c:v>3923</c:v>
                </c:pt>
                <c:pt idx="717">
                  <c:v>3803.5</c:v>
                </c:pt>
                <c:pt idx="718">
                  <c:v>3692</c:v>
                </c:pt>
                <c:pt idx="719">
                  <c:v>3519.5</c:v>
                </c:pt>
                <c:pt idx="720">
                  <c:v>3611</c:v>
                </c:pt>
                <c:pt idx="721">
                  <c:v>3087</c:v>
                </c:pt>
                <c:pt idx="722">
                  <c:v>3066.5</c:v>
                </c:pt>
                <c:pt idx="723">
                  <c:v>2845</c:v>
                </c:pt>
                <c:pt idx="724">
                  <c:v>2725.5</c:v>
                </c:pt>
                <c:pt idx="725">
                  <c:v>2903</c:v>
                </c:pt>
                <c:pt idx="726">
                  <c:v>3460</c:v>
                </c:pt>
                <c:pt idx="727">
                  <c:v>3926</c:v>
                </c:pt>
                <c:pt idx="728">
                  <c:v>3872</c:v>
                </c:pt>
                <c:pt idx="729">
                  <c:v>4083</c:v>
                </c:pt>
                <c:pt idx="730">
                  <c:v>4157</c:v>
                </c:pt>
                <c:pt idx="731">
                  <c:v>3928</c:v>
                </c:pt>
                <c:pt idx="732">
                  <c:v>3868</c:v>
                </c:pt>
                <c:pt idx="733">
                  <c:v>3808</c:v>
                </c:pt>
                <c:pt idx="734">
                  <c:v>3902</c:v>
                </c:pt>
                <c:pt idx="735">
                  <c:v>3772.5</c:v>
                </c:pt>
                <c:pt idx="736">
                  <c:v>3734</c:v>
                </c:pt>
                <c:pt idx="737">
                  <c:v>3707.5</c:v>
                </c:pt>
                <c:pt idx="738">
                  <c:v>3879</c:v>
                </c:pt>
                <c:pt idx="739">
                  <c:v>3813.5</c:v>
                </c:pt>
                <c:pt idx="740">
                  <c:v>3924</c:v>
                </c:pt>
                <c:pt idx="741">
                  <c:v>3774</c:v>
                </c:pt>
                <c:pt idx="742">
                  <c:v>2811</c:v>
                </c:pt>
                <c:pt idx="743">
                  <c:v>2821.5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622</c:v>
                </c:pt>
                <c:pt idx="1">
                  <c:v>699</c:v>
                </c:pt>
                <c:pt idx="2">
                  <c:v>728</c:v>
                </c:pt>
                <c:pt idx="3">
                  <c:v>711</c:v>
                </c:pt>
                <c:pt idx="4">
                  <c:v>675</c:v>
                </c:pt>
                <c:pt idx="5">
                  <c:v>849</c:v>
                </c:pt>
                <c:pt idx="6">
                  <c:v>1028</c:v>
                </c:pt>
                <c:pt idx="7">
                  <c:v>1670.5</c:v>
                </c:pt>
                <c:pt idx="8">
                  <c:v>2583</c:v>
                </c:pt>
                <c:pt idx="9">
                  <c:v>2656.5</c:v>
                </c:pt>
                <c:pt idx="10">
                  <c:v>2743</c:v>
                </c:pt>
                <c:pt idx="11">
                  <c:v>2725.5</c:v>
                </c:pt>
                <c:pt idx="12">
                  <c:v>2680</c:v>
                </c:pt>
                <c:pt idx="13">
                  <c:v>2624.5</c:v>
                </c:pt>
                <c:pt idx="14">
                  <c:v>2608</c:v>
                </c:pt>
                <c:pt idx="15">
                  <c:v>2629</c:v>
                </c:pt>
                <c:pt idx="16">
                  <c:v>2633</c:v>
                </c:pt>
                <c:pt idx="17">
                  <c:v>2700</c:v>
                </c:pt>
                <c:pt idx="18">
                  <c:v>2608.5</c:v>
                </c:pt>
                <c:pt idx="19">
                  <c:v>2729.5</c:v>
                </c:pt>
                <c:pt idx="20">
                  <c:v>2722.5</c:v>
                </c:pt>
                <c:pt idx="21">
                  <c:v>2351.5</c:v>
                </c:pt>
                <c:pt idx="22">
                  <c:v>1400.5</c:v>
                </c:pt>
                <c:pt idx="23">
                  <c:v>891.5</c:v>
                </c:pt>
                <c:pt idx="24">
                  <c:v>721</c:v>
                </c:pt>
                <c:pt idx="25">
                  <c:v>716.5</c:v>
                </c:pt>
                <c:pt idx="26">
                  <c:v>716</c:v>
                </c:pt>
                <c:pt idx="27">
                  <c:v>716</c:v>
                </c:pt>
                <c:pt idx="28">
                  <c:v>724</c:v>
                </c:pt>
                <c:pt idx="29">
                  <c:v>724.5</c:v>
                </c:pt>
                <c:pt idx="30">
                  <c:v>868</c:v>
                </c:pt>
                <c:pt idx="31">
                  <c:v>1644</c:v>
                </c:pt>
                <c:pt idx="32">
                  <c:v>1940</c:v>
                </c:pt>
                <c:pt idx="33">
                  <c:v>1958.5</c:v>
                </c:pt>
                <c:pt idx="34">
                  <c:v>1877</c:v>
                </c:pt>
                <c:pt idx="35">
                  <c:v>1844.5</c:v>
                </c:pt>
                <c:pt idx="36">
                  <c:v>1833.5</c:v>
                </c:pt>
                <c:pt idx="37">
                  <c:v>1822.5</c:v>
                </c:pt>
                <c:pt idx="38">
                  <c:v>1826</c:v>
                </c:pt>
                <c:pt idx="39">
                  <c:v>1819</c:v>
                </c:pt>
                <c:pt idx="40">
                  <c:v>1811.5</c:v>
                </c:pt>
                <c:pt idx="41">
                  <c:v>1789</c:v>
                </c:pt>
                <c:pt idx="42">
                  <c:v>1787</c:v>
                </c:pt>
                <c:pt idx="43">
                  <c:v>1870</c:v>
                </c:pt>
                <c:pt idx="44">
                  <c:v>1876</c:v>
                </c:pt>
                <c:pt idx="45">
                  <c:v>1664.5</c:v>
                </c:pt>
                <c:pt idx="46">
                  <c:v>1192.5</c:v>
                </c:pt>
                <c:pt idx="47">
                  <c:v>1075.5</c:v>
                </c:pt>
                <c:pt idx="48">
                  <c:v>1011</c:v>
                </c:pt>
                <c:pt idx="49">
                  <c:v>755.5</c:v>
                </c:pt>
                <c:pt idx="50">
                  <c:v>787.5</c:v>
                </c:pt>
                <c:pt idx="51">
                  <c:v>779.5</c:v>
                </c:pt>
                <c:pt idx="52">
                  <c:v>778.5</c:v>
                </c:pt>
                <c:pt idx="53">
                  <c:v>798.5</c:v>
                </c:pt>
                <c:pt idx="54">
                  <c:v>928</c:v>
                </c:pt>
                <c:pt idx="55">
                  <c:v>1399</c:v>
                </c:pt>
                <c:pt idx="56">
                  <c:v>1558.5</c:v>
                </c:pt>
                <c:pt idx="57">
                  <c:v>1577.5</c:v>
                </c:pt>
                <c:pt idx="58">
                  <c:v>1595</c:v>
                </c:pt>
                <c:pt idx="59">
                  <c:v>1600</c:v>
                </c:pt>
                <c:pt idx="60">
                  <c:v>1590</c:v>
                </c:pt>
                <c:pt idx="61">
                  <c:v>1526.5</c:v>
                </c:pt>
                <c:pt idx="62">
                  <c:v>1548</c:v>
                </c:pt>
                <c:pt idx="63">
                  <c:v>1541.5</c:v>
                </c:pt>
                <c:pt idx="64">
                  <c:v>1562</c:v>
                </c:pt>
                <c:pt idx="65">
                  <c:v>1548</c:v>
                </c:pt>
                <c:pt idx="66">
                  <c:v>1546</c:v>
                </c:pt>
                <c:pt idx="67">
                  <c:v>1754</c:v>
                </c:pt>
                <c:pt idx="68">
                  <c:v>1705</c:v>
                </c:pt>
                <c:pt idx="69">
                  <c:v>1457.5</c:v>
                </c:pt>
                <c:pt idx="70">
                  <c:v>1401.5</c:v>
                </c:pt>
                <c:pt idx="71">
                  <c:v>1578.5</c:v>
                </c:pt>
                <c:pt idx="72">
                  <c:v>870</c:v>
                </c:pt>
                <c:pt idx="73">
                  <c:v>730.5</c:v>
                </c:pt>
                <c:pt idx="74">
                  <c:v>737.5</c:v>
                </c:pt>
                <c:pt idx="75">
                  <c:v>721.5</c:v>
                </c:pt>
                <c:pt idx="76">
                  <c:v>715.5</c:v>
                </c:pt>
                <c:pt idx="77">
                  <c:v>762.5</c:v>
                </c:pt>
                <c:pt idx="78">
                  <c:v>1041</c:v>
                </c:pt>
                <c:pt idx="79">
                  <c:v>1675</c:v>
                </c:pt>
                <c:pt idx="80">
                  <c:v>1894</c:v>
                </c:pt>
                <c:pt idx="81">
                  <c:v>1886</c:v>
                </c:pt>
                <c:pt idx="82">
                  <c:v>1912</c:v>
                </c:pt>
                <c:pt idx="83">
                  <c:v>1934</c:v>
                </c:pt>
                <c:pt idx="84">
                  <c:v>1883.5</c:v>
                </c:pt>
                <c:pt idx="85">
                  <c:v>1874</c:v>
                </c:pt>
                <c:pt idx="86">
                  <c:v>1817.5</c:v>
                </c:pt>
                <c:pt idx="87">
                  <c:v>1848.5</c:v>
                </c:pt>
                <c:pt idx="88">
                  <c:v>1883.5</c:v>
                </c:pt>
                <c:pt idx="89">
                  <c:v>1772</c:v>
                </c:pt>
                <c:pt idx="90">
                  <c:v>1827</c:v>
                </c:pt>
                <c:pt idx="91">
                  <c:v>1914.5</c:v>
                </c:pt>
                <c:pt idx="92">
                  <c:v>1965.5</c:v>
                </c:pt>
                <c:pt idx="93">
                  <c:v>1488.5</c:v>
                </c:pt>
                <c:pt idx="94">
                  <c:v>868.5</c:v>
                </c:pt>
                <c:pt idx="95">
                  <c:v>730</c:v>
                </c:pt>
                <c:pt idx="96">
                  <c:v>749.5</c:v>
                </c:pt>
                <c:pt idx="97">
                  <c:v>730.5</c:v>
                </c:pt>
                <c:pt idx="98">
                  <c:v>732</c:v>
                </c:pt>
                <c:pt idx="99">
                  <c:v>730</c:v>
                </c:pt>
                <c:pt idx="100">
                  <c:v>763</c:v>
                </c:pt>
                <c:pt idx="101">
                  <c:v>760</c:v>
                </c:pt>
                <c:pt idx="102">
                  <c:v>742</c:v>
                </c:pt>
                <c:pt idx="103">
                  <c:v>747.5</c:v>
                </c:pt>
                <c:pt idx="104">
                  <c:v>750</c:v>
                </c:pt>
                <c:pt idx="105">
                  <c:v>746</c:v>
                </c:pt>
                <c:pt idx="106">
                  <c:v>748.5</c:v>
                </c:pt>
                <c:pt idx="107">
                  <c:v>738</c:v>
                </c:pt>
                <c:pt idx="108">
                  <c:v>740</c:v>
                </c:pt>
                <c:pt idx="109">
                  <c:v>751</c:v>
                </c:pt>
                <c:pt idx="110">
                  <c:v>743</c:v>
                </c:pt>
                <c:pt idx="111">
                  <c:v>755.5</c:v>
                </c:pt>
                <c:pt idx="112">
                  <c:v>759.5</c:v>
                </c:pt>
                <c:pt idx="113">
                  <c:v>763.5</c:v>
                </c:pt>
                <c:pt idx="114">
                  <c:v>784</c:v>
                </c:pt>
                <c:pt idx="115">
                  <c:v>791</c:v>
                </c:pt>
                <c:pt idx="116">
                  <c:v>775</c:v>
                </c:pt>
                <c:pt idx="117">
                  <c:v>779.5</c:v>
                </c:pt>
                <c:pt idx="118">
                  <c:v>761.5</c:v>
                </c:pt>
                <c:pt idx="119">
                  <c:v>769</c:v>
                </c:pt>
                <c:pt idx="120">
                  <c:v>764.5</c:v>
                </c:pt>
                <c:pt idx="121">
                  <c:v>774</c:v>
                </c:pt>
                <c:pt idx="122">
                  <c:v>773</c:v>
                </c:pt>
                <c:pt idx="123">
                  <c:v>769</c:v>
                </c:pt>
                <c:pt idx="124">
                  <c:v>768.5</c:v>
                </c:pt>
                <c:pt idx="125">
                  <c:v>782</c:v>
                </c:pt>
                <c:pt idx="126">
                  <c:v>774</c:v>
                </c:pt>
                <c:pt idx="127">
                  <c:v>769</c:v>
                </c:pt>
                <c:pt idx="128">
                  <c:v>776.5</c:v>
                </c:pt>
                <c:pt idx="129">
                  <c:v>765.5</c:v>
                </c:pt>
                <c:pt idx="130">
                  <c:v>769.5</c:v>
                </c:pt>
                <c:pt idx="131">
                  <c:v>775.5</c:v>
                </c:pt>
                <c:pt idx="132">
                  <c:v>783.5</c:v>
                </c:pt>
                <c:pt idx="133">
                  <c:v>760.5</c:v>
                </c:pt>
                <c:pt idx="134">
                  <c:v>721</c:v>
                </c:pt>
                <c:pt idx="135">
                  <c:v>734</c:v>
                </c:pt>
                <c:pt idx="136">
                  <c:v>745.5</c:v>
                </c:pt>
                <c:pt idx="137">
                  <c:v>750.5</c:v>
                </c:pt>
                <c:pt idx="138">
                  <c:v>747.5</c:v>
                </c:pt>
                <c:pt idx="139">
                  <c:v>757.5</c:v>
                </c:pt>
                <c:pt idx="140">
                  <c:v>730.5</c:v>
                </c:pt>
                <c:pt idx="141">
                  <c:v>740</c:v>
                </c:pt>
                <c:pt idx="142">
                  <c:v>733.5</c:v>
                </c:pt>
                <c:pt idx="143">
                  <c:v>751.5</c:v>
                </c:pt>
                <c:pt idx="144">
                  <c:v>792</c:v>
                </c:pt>
                <c:pt idx="145">
                  <c:v>781.5</c:v>
                </c:pt>
                <c:pt idx="146">
                  <c:v>786.5</c:v>
                </c:pt>
                <c:pt idx="147">
                  <c:v>775.5</c:v>
                </c:pt>
                <c:pt idx="148">
                  <c:v>798</c:v>
                </c:pt>
                <c:pt idx="149">
                  <c:v>1072</c:v>
                </c:pt>
                <c:pt idx="150">
                  <c:v>1516.5</c:v>
                </c:pt>
                <c:pt idx="151">
                  <c:v>2433</c:v>
                </c:pt>
                <c:pt idx="152">
                  <c:v>3166</c:v>
                </c:pt>
                <c:pt idx="153">
                  <c:v>3523</c:v>
                </c:pt>
                <c:pt idx="154">
                  <c:v>3832.5</c:v>
                </c:pt>
                <c:pt idx="155">
                  <c:v>3919.5</c:v>
                </c:pt>
                <c:pt idx="156">
                  <c:v>3900.5</c:v>
                </c:pt>
                <c:pt idx="157">
                  <c:v>3790.5</c:v>
                </c:pt>
                <c:pt idx="158">
                  <c:v>3779</c:v>
                </c:pt>
                <c:pt idx="159">
                  <c:v>3590.5</c:v>
                </c:pt>
                <c:pt idx="160">
                  <c:v>3599</c:v>
                </c:pt>
                <c:pt idx="161">
                  <c:v>3687</c:v>
                </c:pt>
                <c:pt idx="162">
                  <c:v>3831</c:v>
                </c:pt>
                <c:pt idx="163">
                  <c:v>4066.5</c:v>
                </c:pt>
                <c:pt idx="164">
                  <c:v>3973.5</c:v>
                </c:pt>
                <c:pt idx="165">
                  <c:v>3311</c:v>
                </c:pt>
                <c:pt idx="166">
                  <c:v>2076.5</c:v>
                </c:pt>
                <c:pt idx="167">
                  <c:v>1913.5</c:v>
                </c:pt>
                <c:pt idx="168">
                  <c:v>1704.5</c:v>
                </c:pt>
                <c:pt idx="169">
                  <c:v>909.5</c:v>
                </c:pt>
                <c:pt idx="170">
                  <c:v>746</c:v>
                </c:pt>
                <c:pt idx="171">
                  <c:v>754</c:v>
                </c:pt>
                <c:pt idx="172">
                  <c:v>763</c:v>
                </c:pt>
                <c:pt idx="173">
                  <c:v>763.5</c:v>
                </c:pt>
                <c:pt idx="174">
                  <c:v>1136</c:v>
                </c:pt>
                <c:pt idx="175">
                  <c:v>2656</c:v>
                </c:pt>
                <c:pt idx="176">
                  <c:v>3431</c:v>
                </c:pt>
                <c:pt idx="177">
                  <c:v>3624.5</c:v>
                </c:pt>
                <c:pt idx="178">
                  <c:v>3598</c:v>
                </c:pt>
                <c:pt idx="179">
                  <c:v>3509</c:v>
                </c:pt>
                <c:pt idx="180">
                  <c:v>3489</c:v>
                </c:pt>
                <c:pt idx="181">
                  <c:v>3522.5</c:v>
                </c:pt>
                <c:pt idx="182">
                  <c:v>3472</c:v>
                </c:pt>
                <c:pt idx="183">
                  <c:v>3410</c:v>
                </c:pt>
                <c:pt idx="184">
                  <c:v>3334.5</c:v>
                </c:pt>
                <c:pt idx="185">
                  <c:v>3454</c:v>
                </c:pt>
                <c:pt idx="186">
                  <c:v>3641</c:v>
                </c:pt>
                <c:pt idx="187">
                  <c:v>3527</c:v>
                </c:pt>
                <c:pt idx="188">
                  <c:v>3292.5</c:v>
                </c:pt>
                <c:pt idx="189">
                  <c:v>2722.5</c:v>
                </c:pt>
                <c:pt idx="190">
                  <c:v>2656</c:v>
                </c:pt>
                <c:pt idx="191">
                  <c:v>1729.5</c:v>
                </c:pt>
                <c:pt idx="192">
                  <c:v>1027.5</c:v>
                </c:pt>
                <c:pt idx="193">
                  <c:v>736.5</c:v>
                </c:pt>
                <c:pt idx="194">
                  <c:v>718</c:v>
                </c:pt>
                <c:pt idx="195">
                  <c:v>721</c:v>
                </c:pt>
                <c:pt idx="196">
                  <c:v>721.5</c:v>
                </c:pt>
                <c:pt idx="197">
                  <c:v>713.5</c:v>
                </c:pt>
                <c:pt idx="198">
                  <c:v>872</c:v>
                </c:pt>
                <c:pt idx="199">
                  <c:v>2049</c:v>
                </c:pt>
                <c:pt idx="200">
                  <c:v>2779.5</c:v>
                </c:pt>
                <c:pt idx="201">
                  <c:v>3107.5</c:v>
                </c:pt>
                <c:pt idx="202">
                  <c:v>3108.5</c:v>
                </c:pt>
                <c:pt idx="203">
                  <c:v>3119</c:v>
                </c:pt>
                <c:pt idx="204">
                  <c:v>3197</c:v>
                </c:pt>
                <c:pt idx="205">
                  <c:v>3315.5</c:v>
                </c:pt>
                <c:pt idx="206">
                  <c:v>3332.5</c:v>
                </c:pt>
                <c:pt idx="207">
                  <c:v>3100.5</c:v>
                </c:pt>
                <c:pt idx="208">
                  <c:v>3079.5</c:v>
                </c:pt>
                <c:pt idx="209">
                  <c:v>3029.5</c:v>
                </c:pt>
                <c:pt idx="210">
                  <c:v>3364</c:v>
                </c:pt>
                <c:pt idx="211">
                  <c:v>3510</c:v>
                </c:pt>
                <c:pt idx="212">
                  <c:v>3452.5</c:v>
                </c:pt>
                <c:pt idx="213">
                  <c:v>2403.5</c:v>
                </c:pt>
                <c:pt idx="214">
                  <c:v>1453.5</c:v>
                </c:pt>
                <c:pt idx="215">
                  <c:v>951.5</c:v>
                </c:pt>
                <c:pt idx="216">
                  <c:v>953.5</c:v>
                </c:pt>
                <c:pt idx="217">
                  <c:v>773</c:v>
                </c:pt>
                <c:pt idx="218">
                  <c:v>760</c:v>
                </c:pt>
                <c:pt idx="219">
                  <c:v>752</c:v>
                </c:pt>
                <c:pt idx="220">
                  <c:v>742</c:v>
                </c:pt>
                <c:pt idx="221">
                  <c:v>818.5</c:v>
                </c:pt>
                <c:pt idx="222">
                  <c:v>1396</c:v>
                </c:pt>
                <c:pt idx="223">
                  <c:v>3417</c:v>
                </c:pt>
                <c:pt idx="224">
                  <c:v>3900</c:v>
                </c:pt>
                <c:pt idx="225">
                  <c:v>4014</c:v>
                </c:pt>
                <c:pt idx="226">
                  <c:v>4004.5</c:v>
                </c:pt>
                <c:pt idx="227">
                  <c:v>4034</c:v>
                </c:pt>
                <c:pt idx="228">
                  <c:v>4118.5</c:v>
                </c:pt>
                <c:pt idx="229">
                  <c:v>4071.5</c:v>
                </c:pt>
                <c:pt idx="230">
                  <c:v>4055</c:v>
                </c:pt>
                <c:pt idx="231">
                  <c:v>3879</c:v>
                </c:pt>
                <c:pt idx="232">
                  <c:v>3898</c:v>
                </c:pt>
                <c:pt idx="233">
                  <c:v>3899.5</c:v>
                </c:pt>
                <c:pt idx="234">
                  <c:v>3958</c:v>
                </c:pt>
                <c:pt idx="235">
                  <c:v>4075.5</c:v>
                </c:pt>
                <c:pt idx="236">
                  <c:v>3968.5</c:v>
                </c:pt>
                <c:pt idx="237">
                  <c:v>3810.5</c:v>
                </c:pt>
                <c:pt idx="238">
                  <c:v>3469.5</c:v>
                </c:pt>
                <c:pt idx="239">
                  <c:v>2107</c:v>
                </c:pt>
                <c:pt idx="240">
                  <c:v>1423.5</c:v>
                </c:pt>
                <c:pt idx="241">
                  <c:v>983</c:v>
                </c:pt>
                <c:pt idx="242">
                  <c:v>766</c:v>
                </c:pt>
                <c:pt idx="243">
                  <c:v>765</c:v>
                </c:pt>
                <c:pt idx="244">
                  <c:v>756</c:v>
                </c:pt>
                <c:pt idx="245">
                  <c:v>775.5</c:v>
                </c:pt>
                <c:pt idx="246">
                  <c:v>1111</c:v>
                </c:pt>
                <c:pt idx="247">
                  <c:v>2180.5</c:v>
                </c:pt>
                <c:pt idx="248">
                  <c:v>2712.5</c:v>
                </c:pt>
                <c:pt idx="249">
                  <c:v>2857.5</c:v>
                </c:pt>
                <c:pt idx="250">
                  <c:v>3217.5</c:v>
                </c:pt>
                <c:pt idx="251">
                  <c:v>3121</c:v>
                </c:pt>
                <c:pt idx="252">
                  <c:v>3060</c:v>
                </c:pt>
                <c:pt idx="253">
                  <c:v>3071</c:v>
                </c:pt>
                <c:pt idx="254">
                  <c:v>3118.5</c:v>
                </c:pt>
                <c:pt idx="255">
                  <c:v>3038</c:v>
                </c:pt>
                <c:pt idx="256">
                  <c:v>2775.5</c:v>
                </c:pt>
                <c:pt idx="257">
                  <c:v>2841</c:v>
                </c:pt>
                <c:pt idx="258">
                  <c:v>3022.5</c:v>
                </c:pt>
                <c:pt idx="259">
                  <c:v>3261.5</c:v>
                </c:pt>
                <c:pt idx="260">
                  <c:v>3230.5</c:v>
                </c:pt>
                <c:pt idx="261">
                  <c:v>3242</c:v>
                </c:pt>
                <c:pt idx="262">
                  <c:v>2806.5</c:v>
                </c:pt>
                <c:pt idx="263">
                  <c:v>2492.5</c:v>
                </c:pt>
                <c:pt idx="264">
                  <c:v>1534</c:v>
                </c:pt>
                <c:pt idx="265">
                  <c:v>899</c:v>
                </c:pt>
                <c:pt idx="266">
                  <c:v>751</c:v>
                </c:pt>
                <c:pt idx="267">
                  <c:v>758</c:v>
                </c:pt>
                <c:pt idx="268">
                  <c:v>765</c:v>
                </c:pt>
                <c:pt idx="269">
                  <c:v>754</c:v>
                </c:pt>
                <c:pt idx="270">
                  <c:v>763.5</c:v>
                </c:pt>
                <c:pt idx="271">
                  <c:v>777.5</c:v>
                </c:pt>
                <c:pt idx="272">
                  <c:v>756.5</c:v>
                </c:pt>
                <c:pt idx="273">
                  <c:v>771</c:v>
                </c:pt>
                <c:pt idx="274">
                  <c:v>760.5</c:v>
                </c:pt>
                <c:pt idx="275">
                  <c:v>766</c:v>
                </c:pt>
                <c:pt idx="276">
                  <c:v>782.5</c:v>
                </c:pt>
                <c:pt idx="277">
                  <c:v>771.5</c:v>
                </c:pt>
                <c:pt idx="278">
                  <c:v>769</c:v>
                </c:pt>
                <c:pt idx="279">
                  <c:v>782.5</c:v>
                </c:pt>
                <c:pt idx="280">
                  <c:v>768</c:v>
                </c:pt>
                <c:pt idx="281">
                  <c:v>750.5</c:v>
                </c:pt>
                <c:pt idx="282">
                  <c:v>877.5</c:v>
                </c:pt>
                <c:pt idx="283">
                  <c:v>1001</c:v>
                </c:pt>
                <c:pt idx="284">
                  <c:v>1188.5</c:v>
                </c:pt>
                <c:pt idx="285">
                  <c:v>1012</c:v>
                </c:pt>
                <c:pt idx="286">
                  <c:v>991</c:v>
                </c:pt>
                <c:pt idx="287">
                  <c:v>1212.5</c:v>
                </c:pt>
                <c:pt idx="288">
                  <c:v>799.5</c:v>
                </c:pt>
                <c:pt idx="289">
                  <c:v>753</c:v>
                </c:pt>
                <c:pt idx="290">
                  <c:v>767</c:v>
                </c:pt>
                <c:pt idx="291">
                  <c:v>754.5</c:v>
                </c:pt>
                <c:pt idx="292">
                  <c:v>761</c:v>
                </c:pt>
                <c:pt idx="293">
                  <c:v>776</c:v>
                </c:pt>
                <c:pt idx="294">
                  <c:v>773</c:v>
                </c:pt>
                <c:pt idx="295">
                  <c:v>760.5</c:v>
                </c:pt>
                <c:pt idx="296">
                  <c:v>755.5</c:v>
                </c:pt>
                <c:pt idx="297">
                  <c:v>768.5</c:v>
                </c:pt>
                <c:pt idx="298">
                  <c:v>765.5</c:v>
                </c:pt>
                <c:pt idx="299">
                  <c:v>754.5</c:v>
                </c:pt>
                <c:pt idx="300">
                  <c:v>756</c:v>
                </c:pt>
                <c:pt idx="301">
                  <c:v>767</c:v>
                </c:pt>
                <c:pt idx="302">
                  <c:v>756.5</c:v>
                </c:pt>
                <c:pt idx="303">
                  <c:v>754.5</c:v>
                </c:pt>
                <c:pt idx="304">
                  <c:v>751</c:v>
                </c:pt>
                <c:pt idx="305">
                  <c:v>765</c:v>
                </c:pt>
                <c:pt idx="306">
                  <c:v>772.5</c:v>
                </c:pt>
                <c:pt idx="307">
                  <c:v>758.5</c:v>
                </c:pt>
                <c:pt idx="308">
                  <c:v>759.5</c:v>
                </c:pt>
                <c:pt idx="309">
                  <c:v>759.5</c:v>
                </c:pt>
                <c:pt idx="310">
                  <c:v>769.5</c:v>
                </c:pt>
                <c:pt idx="311">
                  <c:v>768</c:v>
                </c:pt>
                <c:pt idx="312">
                  <c:v>736.5</c:v>
                </c:pt>
                <c:pt idx="313">
                  <c:v>752.5</c:v>
                </c:pt>
                <c:pt idx="314">
                  <c:v>794.5</c:v>
                </c:pt>
                <c:pt idx="315">
                  <c:v>840</c:v>
                </c:pt>
                <c:pt idx="316">
                  <c:v>870.5</c:v>
                </c:pt>
                <c:pt idx="317">
                  <c:v>1010</c:v>
                </c:pt>
                <c:pt idx="318">
                  <c:v>1585.5</c:v>
                </c:pt>
                <c:pt idx="319">
                  <c:v>2517</c:v>
                </c:pt>
                <c:pt idx="320">
                  <c:v>3324.5</c:v>
                </c:pt>
                <c:pt idx="321">
                  <c:v>3461</c:v>
                </c:pt>
                <c:pt idx="322">
                  <c:v>3508</c:v>
                </c:pt>
                <c:pt idx="323">
                  <c:v>3543</c:v>
                </c:pt>
                <c:pt idx="324">
                  <c:v>3599.5</c:v>
                </c:pt>
                <c:pt idx="325">
                  <c:v>3581.5</c:v>
                </c:pt>
                <c:pt idx="326">
                  <c:v>3526</c:v>
                </c:pt>
                <c:pt idx="327">
                  <c:v>3358.5</c:v>
                </c:pt>
                <c:pt idx="328">
                  <c:v>3291.5</c:v>
                </c:pt>
                <c:pt idx="329">
                  <c:v>3298</c:v>
                </c:pt>
                <c:pt idx="330">
                  <c:v>3462.5</c:v>
                </c:pt>
                <c:pt idx="331">
                  <c:v>3590.5</c:v>
                </c:pt>
                <c:pt idx="332">
                  <c:v>3544</c:v>
                </c:pt>
                <c:pt idx="333">
                  <c:v>3000.5</c:v>
                </c:pt>
                <c:pt idx="334">
                  <c:v>2609</c:v>
                </c:pt>
                <c:pt idx="335">
                  <c:v>2305</c:v>
                </c:pt>
                <c:pt idx="336">
                  <c:v>1475.5</c:v>
                </c:pt>
                <c:pt idx="337">
                  <c:v>915.5</c:v>
                </c:pt>
                <c:pt idx="338">
                  <c:v>742.5</c:v>
                </c:pt>
                <c:pt idx="339">
                  <c:v>734</c:v>
                </c:pt>
                <c:pt idx="340">
                  <c:v>766.5</c:v>
                </c:pt>
                <c:pt idx="341">
                  <c:v>884</c:v>
                </c:pt>
                <c:pt idx="342">
                  <c:v>1152</c:v>
                </c:pt>
                <c:pt idx="343">
                  <c:v>2277.5</c:v>
                </c:pt>
                <c:pt idx="344">
                  <c:v>3542.5</c:v>
                </c:pt>
                <c:pt idx="345">
                  <c:v>3733</c:v>
                </c:pt>
                <c:pt idx="346">
                  <c:v>3982.5</c:v>
                </c:pt>
                <c:pt idx="347">
                  <c:v>3981.5</c:v>
                </c:pt>
                <c:pt idx="348">
                  <c:v>3534.5</c:v>
                </c:pt>
                <c:pt idx="349">
                  <c:v>3476.5</c:v>
                </c:pt>
                <c:pt idx="350">
                  <c:v>3505.5</c:v>
                </c:pt>
                <c:pt idx="351">
                  <c:v>3360.5</c:v>
                </c:pt>
                <c:pt idx="352">
                  <c:v>3353.5</c:v>
                </c:pt>
                <c:pt idx="353">
                  <c:v>3239</c:v>
                </c:pt>
                <c:pt idx="354">
                  <c:v>3267</c:v>
                </c:pt>
                <c:pt idx="355">
                  <c:v>3729</c:v>
                </c:pt>
                <c:pt idx="356">
                  <c:v>3595</c:v>
                </c:pt>
                <c:pt idx="357">
                  <c:v>2592.5</c:v>
                </c:pt>
                <c:pt idx="358">
                  <c:v>1859.5</c:v>
                </c:pt>
                <c:pt idx="359">
                  <c:v>1229</c:v>
                </c:pt>
                <c:pt idx="360">
                  <c:v>997</c:v>
                </c:pt>
                <c:pt idx="361">
                  <c:v>996</c:v>
                </c:pt>
                <c:pt idx="362">
                  <c:v>904</c:v>
                </c:pt>
                <c:pt idx="363">
                  <c:v>933.5</c:v>
                </c:pt>
                <c:pt idx="364">
                  <c:v>926</c:v>
                </c:pt>
                <c:pt idx="365">
                  <c:v>948</c:v>
                </c:pt>
                <c:pt idx="366">
                  <c:v>1332</c:v>
                </c:pt>
                <c:pt idx="367">
                  <c:v>2697.5</c:v>
                </c:pt>
                <c:pt idx="368">
                  <c:v>3431</c:v>
                </c:pt>
                <c:pt idx="369">
                  <c:v>3337.5</c:v>
                </c:pt>
                <c:pt idx="370">
                  <c:v>3115.5</c:v>
                </c:pt>
                <c:pt idx="371">
                  <c:v>3132</c:v>
                </c:pt>
                <c:pt idx="372">
                  <c:v>3221</c:v>
                </c:pt>
                <c:pt idx="373">
                  <c:v>3202.5</c:v>
                </c:pt>
                <c:pt idx="374">
                  <c:v>3181</c:v>
                </c:pt>
                <c:pt idx="375">
                  <c:v>3153</c:v>
                </c:pt>
                <c:pt idx="376">
                  <c:v>3067</c:v>
                </c:pt>
                <c:pt idx="377">
                  <c:v>3101.5</c:v>
                </c:pt>
                <c:pt idx="378">
                  <c:v>3086.5</c:v>
                </c:pt>
                <c:pt idx="379">
                  <c:v>3179</c:v>
                </c:pt>
                <c:pt idx="380">
                  <c:v>2972.5</c:v>
                </c:pt>
                <c:pt idx="381">
                  <c:v>2034.5</c:v>
                </c:pt>
                <c:pt idx="382">
                  <c:v>1384.5</c:v>
                </c:pt>
                <c:pt idx="383">
                  <c:v>840</c:v>
                </c:pt>
                <c:pt idx="384">
                  <c:v>812</c:v>
                </c:pt>
                <c:pt idx="385">
                  <c:v>826.5</c:v>
                </c:pt>
                <c:pt idx="386">
                  <c:v>830</c:v>
                </c:pt>
                <c:pt idx="387">
                  <c:v>833.5</c:v>
                </c:pt>
                <c:pt idx="388">
                  <c:v>818</c:v>
                </c:pt>
                <c:pt idx="389">
                  <c:v>1081</c:v>
                </c:pt>
                <c:pt idx="390">
                  <c:v>1863</c:v>
                </c:pt>
                <c:pt idx="391">
                  <c:v>2513.5</c:v>
                </c:pt>
                <c:pt idx="392">
                  <c:v>2909</c:v>
                </c:pt>
                <c:pt idx="393">
                  <c:v>3205.5</c:v>
                </c:pt>
                <c:pt idx="394">
                  <c:v>3220</c:v>
                </c:pt>
                <c:pt idx="395">
                  <c:v>2939.5</c:v>
                </c:pt>
                <c:pt idx="396">
                  <c:v>2783.5</c:v>
                </c:pt>
                <c:pt idx="397">
                  <c:v>2607</c:v>
                </c:pt>
                <c:pt idx="398">
                  <c:v>2349</c:v>
                </c:pt>
                <c:pt idx="399">
                  <c:v>2116.5</c:v>
                </c:pt>
                <c:pt idx="400">
                  <c:v>1943</c:v>
                </c:pt>
                <c:pt idx="401">
                  <c:v>1953</c:v>
                </c:pt>
                <c:pt idx="402">
                  <c:v>1936.5</c:v>
                </c:pt>
                <c:pt idx="403">
                  <c:v>1950</c:v>
                </c:pt>
                <c:pt idx="404">
                  <c:v>1891</c:v>
                </c:pt>
                <c:pt idx="405">
                  <c:v>1843.5</c:v>
                </c:pt>
                <c:pt idx="406">
                  <c:v>1516.5</c:v>
                </c:pt>
                <c:pt idx="407">
                  <c:v>1241.5</c:v>
                </c:pt>
                <c:pt idx="408">
                  <c:v>1079</c:v>
                </c:pt>
                <c:pt idx="409">
                  <c:v>1073.5</c:v>
                </c:pt>
                <c:pt idx="410">
                  <c:v>1017</c:v>
                </c:pt>
                <c:pt idx="411">
                  <c:v>1036.5</c:v>
                </c:pt>
                <c:pt idx="412">
                  <c:v>1008.5</c:v>
                </c:pt>
                <c:pt idx="413">
                  <c:v>1242.5</c:v>
                </c:pt>
                <c:pt idx="414">
                  <c:v>1667.5</c:v>
                </c:pt>
                <c:pt idx="415">
                  <c:v>1971.5</c:v>
                </c:pt>
                <c:pt idx="416">
                  <c:v>1968.5</c:v>
                </c:pt>
                <c:pt idx="417">
                  <c:v>1911.5</c:v>
                </c:pt>
                <c:pt idx="418">
                  <c:v>1843.5</c:v>
                </c:pt>
                <c:pt idx="419">
                  <c:v>1812.5</c:v>
                </c:pt>
                <c:pt idx="420">
                  <c:v>1840</c:v>
                </c:pt>
                <c:pt idx="421">
                  <c:v>1824</c:v>
                </c:pt>
                <c:pt idx="422">
                  <c:v>1822.5</c:v>
                </c:pt>
                <c:pt idx="423">
                  <c:v>1687</c:v>
                </c:pt>
                <c:pt idx="424">
                  <c:v>1559.5</c:v>
                </c:pt>
                <c:pt idx="425">
                  <c:v>1625.5</c:v>
                </c:pt>
                <c:pt idx="426">
                  <c:v>1721</c:v>
                </c:pt>
                <c:pt idx="427">
                  <c:v>1932</c:v>
                </c:pt>
                <c:pt idx="428">
                  <c:v>1845.5</c:v>
                </c:pt>
                <c:pt idx="429">
                  <c:v>915</c:v>
                </c:pt>
                <c:pt idx="430">
                  <c:v>746</c:v>
                </c:pt>
                <c:pt idx="431">
                  <c:v>749</c:v>
                </c:pt>
                <c:pt idx="432">
                  <c:v>722</c:v>
                </c:pt>
                <c:pt idx="433">
                  <c:v>721.5</c:v>
                </c:pt>
                <c:pt idx="434">
                  <c:v>721</c:v>
                </c:pt>
                <c:pt idx="435">
                  <c:v>721</c:v>
                </c:pt>
                <c:pt idx="436">
                  <c:v>721</c:v>
                </c:pt>
                <c:pt idx="437">
                  <c:v>719.5</c:v>
                </c:pt>
                <c:pt idx="438">
                  <c:v>721.5</c:v>
                </c:pt>
                <c:pt idx="439">
                  <c:v>719.5</c:v>
                </c:pt>
                <c:pt idx="440">
                  <c:v>719</c:v>
                </c:pt>
                <c:pt idx="441">
                  <c:v>720</c:v>
                </c:pt>
                <c:pt idx="442">
                  <c:v>718</c:v>
                </c:pt>
                <c:pt idx="443">
                  <c:v>728</c:v>
                </c:pt>
                <c:pt idx="444">
                  <c:v>778</c:v>
                </c:pt>
                <c:pt idx="445">
                  <c:v>809</c:v>
                </c:pt>
                <c:pt idx="446">
                  <c:v>740</c:v>
                </c:pt>
                <c:pt idx="447">
                  <c:v>759</c:v>
                </c:pt>
                <c:pt idx="448">
                  <c:v>783.5</c:v>
                </c:pt>
                <c:pt idx="449">
                  <c:v>794.5</c:v>
                </c:pt>
                <c:pt idx="450">
                  <c:v>825</c:v>
                </c:pt>
                <c:pt idx="451">
                  <c:v>856</c:v>
                </c:pt>
                <c:pt idx="452">
                  <c:v>886</c:v>
                </c:pt>
                <c:pt idx="453">
                  <c:v>942.5</c:v>
                </c:pt>
                <c:pt idx="454">
                  <c:v>963</c:v>
                </c:pt>
                <c:pt idx="455">
                  <c:v>978</c:v>
                </c:pt>
                <c:pt idx="456">
                  <c:v>976</c:v>
                </c:pt>
                <c:pt idx="457">
                  <c:v>982.5</c:v>
                </c:pt>
                <c:pt idx="458">
                  <c:v>978.5</c:v>
                </c:pt>
                <c:pt idx="459">
                  <c:v>976</c:v>
                </c:pt>
                <c:pt idx="460">
                  <c:v>974</c:v>
                </c:pt>
                <c:pt idx="461">
                  <c:v>972.5</c:v>
                </c:pt>
                <c:pt idx="462">
                  <c:v>977.5</c:v>
                </c:pt>
                <c:pt idx="463">
                  <c:v>978</c:v>
                </c:pt>
                <c:pt idx="464">
                  <c:v>977.5</c:v>
                </c:pt>
                <c:pt idx="465">
                  <c:v>977</c:v>
                </c:pt>
                <c:pt idx="466">
                  <c:v>971</c:v>
                </c:pt>
                <c:pt idx="467">
                  <c:v>956.5</c:v>
                </c:pt>
                <c:pt idx="468">
                  <c:v>890.5</c:v>
                </c:pt>
                <c:pt idx="469">
                  <c:v>828.5</c:v>
                </c:pt>
                <c:pt idx="470">
                  <c:v>777</c:v>
                </c:pt>
                <c:pt idx="471">
                  <c:v>746</c:v>
                </c:pt>
                <c:pt idx="472">
                  <c:v>717</c:v>
                </c:pt>
                <c:pt idx="473">
                  <c:v>712.5</c:v>
                </c:pt>
                <c:pt idx="474">
                  <c:v>732.5</c:v>
                </c:pt>
                <c:pt idx="475">
                  <c:v>754</c:v>
                </c:pt>
                <c:pt idx="476">
                  <c:v>754</c:v>
                </c:pt>
                <c:pt idx="477">
                  <c:v>837.5</c:v>
                </c:pt>
                <c:pt idx="478">
                  <c:v>1100.5</c:v>
                </c:pt>
                <c:pt idx="479">
                  <c:v>1136.5</c:v>
                </c:pt>
                <c:pt idx="480">
                  <c:v>901.5</c:v>
                </c:pt>
                <c:pt idx="481">
                  <c:v>891.5</c:v>
                </c:pt>
                <c:pt idx="482">
                  <c:v>914</c:v>
                </c:pt>
                <c:pt idx="483">
                  <c:v>1136.5</c:v>
                </c:pt>
                <c:pt idx="484">
                  <c:v>1127</c:v>
                </c:pt>
                <c:pt idx="485">
                  <c:v>960.5</c:v>
                </c:pt>
                <c:pt idx="486">
                  <c:v>1116.5</c:v>
                </c:pt>
                <c:pt idx="487">
                  <c:v>1547</c:v>
                </c:pt>
                <c:pt idx="488">
                  <c:v>1806.5</c:v>
                </c:pt>
                <c:pt idx="489">
                  <c:v>2043.5</c:v>
                </c:pt>
                <c:pt idx="490">
                  <c:v>1968.5</c:v>
                </c:pt>
                <c:pt idx="491">
                  <c:v>2013.5</c:v>
                </c:pt>
                <c:pt idx="492">
                  <c:v>2111</c:v>
                </c:pt>
                <c:pt idx="493">
                  <c:v>2103</c:v>
                </c:pt>
                <c:pt idx="494">
                  <c:v>2181</c:v>
                </c:pt>
                <c:pt idx="495">
                  <c:v>2153.5</c:v>
                </c:pt>
                <c:pt idx="496">
                  <c:v>2044.5</c:v>
                </c:pt>
                <c:pt idx="497">
                  <c:v>1788</c:v>
                </c:pt>
                <c:pt idx="498">
                  <c:v>1631</c:v>
                </c:pt>
                <c:pt idx="499">
                  <c:v>1770</c:v>
                </c:pt>
                <c:pt idx="500">
                  <c:v>1440.5</c:v>
                </c:pt>
                <c:pt idx="501">
                  <c:v>1215.5</c:v>
                </c:pt>
                <c:pt idx="502">
                  <c:v>707</c:v>
                </c:pt>
                <c:pt idx="503">
                  <c:v>693.5</c:v>
                </c:pt>
                <c:pt idx="504">
                  <c:v>691.5</c:v>
                </c:pt>
                <c:pt idx="505">
                  <c:v>691.5</c:v>
                </c:pt>
                <c:pt idx="506">
                  <c:v>691</c:v>
                </c:pt>
                <c:pt idx="507">
                  <c:v>690</c:v>
                </c:pt>
                <c:pt idx="508">
                  <c:v>695</c:v>
                </c:pt>
                <c:pt idx="509">
                  <c:v>695.5</c:v>
                </c:pt>
                <c:pt idx="510">
                  <c:v>695.5</c:v>
                </c:pt>
                <c:pt idx="511">
                  <c:v>696</c:v>
                </c:pt>
                <c:pt idx="512">
                  <c:v>698</c:v>
                </c:pt>
                <c:pt idx="513">
                  <c:v>702.5</c:v>
                </c:pt>
                <c:pt idx="514">
                  <c:v>707</c:v>
                </c:pt>
                <c:pt idx="515">
                  <c:v>713</c:v>
                </c:pt>
                <c:pt idx="516">
                  <c:v>712.5</c:v>
                </c:pt>
                <c:pt idx="517">
                  <c:v>703</c:v>
                </c:pt>
                <c:pt idx="518">
                  <c:v>703.5</c:v>
                </c:pt>
                <c:pt idx="519">
                  <c:v>703</c:v>
                </c:pt>
                <c:pt idx="520">
                  <c:v>716</c:v>
                </c:pt>
                <c:pt idx="521">
                  <c:v>707</c:v>
                </c:pt>
                <c:pt idx="522">
                  <c:v>693.5</c:v>
                </c:pt>
                <c:pt idx="523">
                  <c:v>690.5</c:v>
                </c:pt>
                <c:pt idx="524">
                  <c:v>689.5</c:v>
                </c:pt>
                <c:pt idx="525">
                  <c:v>688.5</c:v>
                </c:pt>
                <c:pt idx="526">
                  <c:v>690</c:v>
                </c:pt>
                <c:pt idx="527">
                  <c:v>690</c:v>
                </c:pt>
                <c:pt idx="528">
                  <c:v>690.5</c:v>
                </c:pt>
                <c:pt idx="529">
                  <c:v>691.5</c:v>
                </c:pt>
                <c:pt idx="530">
                  <c:v>690.5</c:v>
                </c:pt>
                <c:pt idx="531">
                  <c:v>691</c:v>
                </c:pt>
                <c:pt idx="532">
                  <c:v>690.5</c:v>
                </c:pt>
                <c:pt idx="533">
                  <c:v>690.5</c:v>
                </c:pt>
                <c:pt idx="534">
                  <c:v>697</c:v>
                </c:pt>
                <c:pt idx="535">
                  <c:v>697</c:v>
                </c:pt>
                <c:pt idx="536">
                  <c:v>698.5</c:v>
                </c:pt>
                <c:pt idx="537">
                  <c:v>719.5</c:v>
                </c:pt>
                <c:pt idx="538">
                  <c:v>730.5</c:v>
                </c:pt>
                <c:pt idx="539">
                  <c:v>730.5</c:v>
                </c:pt>
                <c:pt idx="540">
                  <c:v>729</c:v>
                </c:pt>
                <c:pt idx="541">
                  <c:v>728</c:v>
                </c:pt>
                <c:pt idx="542">
                  <c:v>725.5</c:v>
                </c:pt>
                <c:pt idx="543">
                  <c:v>736</c:v>
                </c:pt>
                <c:pt idx="544">
                  <c:v>744</c:v>
                </c:pt>
                <c:pt idx="545">
                  <c:v>725.5</c:v>
                </c:pt>
                <c:pt idx="546">
                  <c:v>709.5</c:v>
                </c:pt>
                <c:pt idx="547">
                  <c:v>708.5</c:v>
                </c:pt>
                <c:pt idx="548">
                  <c:v>707.5</c:v>
                </c:pt>
                <c:pt idx="549">
                  <c:v>705</c:v>
                </c:pt>
                <c:pt idx="550">
                  <c:v>695</c:v>
                </c:pt>
                <c:pt idx="551">
                  <c:v>694</c:v>
                </c:pt>
                <c:pt idx="552">
                  <c:v>693.5</c:v>
                </c:pt>
                <c:pt idx="553">
                  <c:v>693</c:v>
                </c:pt>
                <c:pt idx="554">
                  <c:v>695.5</c:v>
                </c:pt>
                <c:pt idx="555">
                  <c:v>696.5</c:v>
                </c:pt>
                <c:pt idx="556">
                  <c:v>692</c:v>
                </c:pt>
                <c:pt idx="557">
                  <c:v>821</c:v>
                </c:pt>
                <c:pt idx="558">
                  <c:v>969.5</c:v>
                </c:pt>
                <c:pt idx="559">
                  <c:v>1358.5</c:v>
                </c:pt>
                <c:pt idx="560">
                  <c:v>2094.5</c:v>
                </c:pt>
                <c:pt idx="561">
                  <c:v>2355.5</c:v>
                </c:pt>
                <c:pt idx="562">
                  <c:v>2319</c:v>
                </c:pt>
                <c:pt idx="563">
                  <c:v>2309.5</c:v>
                </c:pt>
                <c:pt idx="564">
                  <c:v>2349</c:v>
                </c:pt>
                <c:pt idx="565">
                  <c:v>2261.5</c:v>
                </c:pt>
                <c:pt idx="566">
                  <c:v>2140.5</c:v>
                </c:pt>
                <c:pt idx="567">
                  <c:v>1697.5</c:v>
                </c:pt>
                <c:pt idx="568">
                  <c:v>1491.5</c:v>
                </c:pt>
                <c:pt idx="569">
                  <c:v>1514</c:v>
                </c:pt>
                <c:pt idx="570">
                  <c:v>1697.5</c:v>
                </c:pt>
                <c:pt idx="571">
                  <c:v>1897</c:v>
                </c:pt>
                <c:pt idx="572">
                  <c:v>1774</c:v>
                </c:pt>
                <c:pt idx="573">
                  <c:v>779.5</c:v>
                </c:pt>
                <c:pt idx="574">
                  <c:v>694</c:v>
                </c:pt>
                <c:pt idx="575">
                  <c:v>694.5</c:v>
                </c:pt>
                <c:pt idx="576">
                  <c:v>695.5</c:v>
                </c:pt>
                <c:pt idx="577">
                  <c:v>695.5</c:v>
                </c:pt>
                <c:pt idx="578">
                  <c:v>696</c:v>
                </c:pt>
                <c:pt idx="579">
                  <c:v>695</c:v>
                </c:pt>
                <c:pt idx="580">
                  <c:v>694</c:v>
                </c:pt>
                <c:pt idx="581">
                  <c:v>691.5</c:v>
                </c:pt>
                <c:pt idx="582">
                  <c:v>695</c:v>
                </c:pt>
                <c:pt idx="583">
                  <c:v>694.5</c:v>
                </c:pt>
                <c:pt idx="584">
                  <c:v>695</c:v>
                </c:pt>
                <c:pt idx="585">
                  <c:v>704.5</c:v>
                </c:pt>
                <c:pt idx="586">
                  <c:v>735</c:v>
                </c:pt>
                <c:pt idx="587">
                  <c:v>755</c:v>
                </c:pt>
                <c:pt idx="588">
                  <c:v>751</c:v>
                </c:pt>
                <c:pt idx="589">
                  <c:v>717</c:v>
                </c:pt>
                <c:pt idx="590">
                  <c:v>727</c:v>
                </c:pt>
                <c:pt idx="591">
                  <c:v>720.5</c:v>
                </c:pt>
                <c:pt idx="592">
                  <c:v>713</c:v>
                </c:pt>
                <c:pt idx="593">
                  <c:v>707</c:v>
                </c:pt>
                <c:pt idx="594">
                  <c:v>698</c:v>
                </c:pt>
                <c:pt idx="595">
                  <c:v>696</c:v>
                </c:pt>
                <c:pt idx="596">
                  <c:v>699</c:v>
                </c:pt>
                <c:pt idx="597">
                  <c:v>697.5</c:v>
                </c:pt>
                <c:pt idx="598">
                  <c:v>690.5</c:v>
                </c:pt>
                <c:pt idx="599">
                  <c:v>690.5</c:v>
                </c:pt>
                <c:pt idx="600">
                  <c:v>695.5</c:v>
                </c:pt>
                <c:pt idx="601">
                  <c:v>698</c:v>
                </c:pt>
                <c:pt idx="602">
                  <c:v>698</c:v>
                </c:pt>
                <c:pt idx="603">
                  <c:v>698</c:v>
                </c:pt>
                <c:pt idx="604">
                  <c:v>698</c:v>
                </c:pt>
                <c:pt idx="605">
                  <c:v>698.5</c:v>
                </c:pt>
                <c:pt idx="606">
                  <c:v>697</c:v>
                </c:pt>
                <c:pt idx="607">
                  <c:v>697</c:v>
                </c:pt>
                <c:pt idx="608">
                  <c:v>697</c:v>
                </c:pt>
                <c:pt idx="609">
                  <c:v>697.5</c:v>
                </c:pt>
                <c:pt idx="610">
                  <c:v>698</c:v>
                </c:pt>
                <c:pt idx="611">
                  <c:v>706.5</c:v>
                </c:pt>
                <c:pt idx="612">
                  <c:v>714.5</c:v>
                </c:pt>
                <c:pt idx="613">
                  <c:v>711.5</c:v>
                </c:pt>
                <c:pt idx="614">
                  <c:v>709</c:v>
                </c:pt>
                <c:pt idx="615">
                  <c:v>701</c:v>
                </c:pt>
                <c:pt idx="616">
                  <c:v>702</c:v>
                </c:pt>
                <c:pt idx="617">
                  <c:v>698</c:v>
                </c:pt>
                <c:pt idx="618">
                  <c:v>695.5</c:v>
                </c:pt>
                <c:pt idx="619">
                  <c:v>696.5</c:v>
                </c:pt>
                <c:pt idx="620">
                  <c:v>696.5</c:v>
                </c:pt>
                <c:pt idx="621">
                  <c:v>696</c:v>
                </c:pt>
                <c:pt idx="622">
                  <c:v>697.5</c:v>
                </c:pt>
                <c:pt idx="623">
                  <c:v>697.5</c:v>
                </c:pt>
                <c:pt idx="624">
                  <c:v>698</c:v>
                </c:pt>
                <c:pt idx="625">
                  <c:v>698.5</c:v>
                </c:pt>
                <c:pt idx="626">
                  <c:v>697</c:v>
                </c:pt>
                <c:pt idx="627">
                  <c:v>695</c:v>
                </c:pt>
                <c:pt idx="628">
                  <c:v>696</c:v>
                </c:pt>
                <c:pt idx="629">
                  <c:v>696</c:v>
                </c:pt>
                <c:pt idx="630">
                  <c:v>696.5</c:v>
                </c:pt>
                <c:pt idx="631">
                  <c:v>695.5</c:v>
                </c:pt>
                <c:pt idx="632">
                  <c:v>695.5</c:v>
                </c:pt>
                <c:pt idx="633">
                  <c:v>696.5</c:v>
                </c:pt>
                <c:pt idx="634">
                  <c:v>696</c:v>
                </c:pt>
                <c:pt idx="635">
                  <c:v>694</c:v>
                </c:pt>
                <c:pt idx="636">
                  <c:v>693.5</c:v>
                </c:pt>
                <c:pt idx="637">
                  <c:v>692.5</c:v>
                </c:pt>
                <c:pt idx="638">
                  <c:v>692.5</c:v>
                </c:pt>
                <c:pt idx="639">
                  <c:v>691.5</c:v>
                </c:pt>
                <c:pt idx="640">
                  <c:v>691.5</c:v>
                </c:pt>
                <c:pt idx="641">
                  <c:v>696.5</c:v>
                </c:pt>
                <c:pt idx="642">
                  <c:v>694.5</c:v>
                </c:pt>
                <c:pt idx="643">
                  <c:v>693</c:v>
                </c:pt>
                <c:pt idx="644">
                  <c:v>694.5</c:v>
                </c:pt>
                <c:pt idx="645">
                  <c:v>694</c:v>
                </c:pt>
                <c:pt idx="646">
                  <c:v>694</c:v>
                </c:pt>
                <c:pt idx="647">
                  <c:v>693.5</c:v>
                </c:pt>
                <c:pt idx="648">
                  <c:v>694</c:v>
                </c:pt>
                <c:pt idx="649">
                  <c:v>691.5</c:v>
                </c:pt>
                <c:pt idx="650">
                  <c:v>692</c:v>
                </c:pt>
                <c:pt idx="651">
                  <c:v>691.5</c:v>
                </c:pt>
                <c:pt idx="652">
                  <c:v>693</c:v>
                </c:pt>
                <c:pt idx="653">
                  <c:v>692.5</c:v>
                </c:pt>
                <c:pt idx="654">
                  <c:v>691.5</c:v>
                </c:pt>
                <c:pt idx="655">
                  <c:v>691</c:v>
                </c:pt>
                <c:pt idx="656">
                  <c:v>691</c:v>
                </c:pt>
                <c:pt idx="657">
                  <c:v>692</c:v>
                </c:pt>
                <c:pt idx="658">
                  <c:v>694.5</c:v>
                </c:pt>
                <c:pt idx="659">
                  <c:v>699.5</c:v>
                </c:pt>
                <c:pt idx="660">
                  <c:v>716</c:v>
                </c:pt>
                <c:pt idx="661">
                  <c:v>720.5</c:v>
                </c:pt>
                <c:pt idx="662">
                  <c:v>734.5</c:v>
                </c:pt>
                <c:pt idx="663">
                  <c:v>741.5</c:v>
                </c:pt>
                <c:pt idx="664">
                  <c:v>752.5</c:v>
                </c:pt>
                <c:pt idx="665">
                  <c:v>741</c:v>
                </c:pt>
                <c:pt idx="666">
                  <c:v>726.5</c:v>
                </c:pt>
                <c:pt idx="667">
                  <c:v>726.5</c:v>
                </c:pt>
                <c:pt idx="668">
                  <c:v>725.5</c:v>
                </c:pt>
                <c:pt idx="669">
                  <c:v>713</c:v>
                </c:pt>
                <c:pt idx="670">
                  <c:v>713</c:v>
                </c:pt>
                <c:pt idx="671">
                  <c:v>712.5</c:v>
                </c:pt>
                <c:pt idx="672">
                  <c:v>713</c:v>
                </c:pt>
                <c:pt idx="673">
                  <c:v>713.5</c:v>
                </c:pt>
                <c:pt idx="674">
                  <c:v>713.5</c:v>
                </c:pt>
                <c:pt idx="675">
                  <c:v>713</c:v>
                </c:pt>
                <c:pt idx="676">
                  <c:v>701</c:v>
                </c:pt>
                <c:pt idx="677">
                  <c:v>701.5</c:v>
                </c:pt>
                <c:pt idx="678">
                  <c:v>844.5</c:v>
                </c:pt>
                <c:pt idx="679">
                  <c:v>981</c:v>
                </c:pt>
                <c:pt idx="680">
                  <c:v>1310</c:v>
                </c:pt>
                <c:pt idx="681">
                  <c:v>1814.5</c:v>
                </c:pt>
                <c:pt idx="682">
                  <c:v>1898.5</c:v>
                </c:pt>
                <c:pt idx="683">
                  <c:v>1887.5</c:v>
                </c:pt>
                <c:pt idx="684">
                  <c:v>1795.5</c:v>
                </c:pt>
                <c:pt idx="685">
                  <c:v>1761</c:v>
                </c:pt>
                <c:pt idx="686">
                  <c:v>1817.5</c:v>
                </c:pt>
                <c:pt idx="687">
                  <c:v>1723.5</c:v>
                </c:pt>
                <c:pt idx="688">
                  <c:v>1799.5</c:v>
                </c:pt>
                <c:pt idx="689">
                  <c:v>1915.5</c:v>
                </c:pt>
                <c:pt idx="690">
                  <c:v>2328</c:v>
                </c:pt>
                <c:pt idx="691">
                  <c:v>2314.5</c:v>
                </c:pt>
                <c:pt idx="692">
                  <c:v>2123</c:v>
                </c:pt>
                <c:pt idx="693">
                  <c:v>1682.5</c:v>
                </c:pt>
                <c:pt idx="694">
                  <c:v>1331.5</c:v>
                </c:pt>
                <c:pt idx="695">
                  <c:v>918</c:v>
                </c:pt>
                <c:pt idx="696">
                  <c:v>728.5</c:v>
                </c:pt>
                <c:pt idx="697">
                  <c:v>731.5</c:v>
                </c:pt>
                <c:pt idx="698">
                  <c:v>731.5</c:v>
                </c:pt>
                <c:pt idx="699">
                  <c:v>727.5</c:v>
                </c:pt>
                <c:pt idx="700">
                  <c:v>723</c:v>
                </c:pt>
                <c:pt idx="701">
                  <c:v>721</c:v>
                </c:pt>
                <c:pt idx="702">
                  <c:v>760.5</c:v>
                </c:pt>
                <c:pt idx="703">
                  <c:v>1058.5</c:v>
                </c:pt>
                <c:pt idx="704">
                  <c:v>1731</c:v>
                </c:pt>
                <c:pt idx="705">
                  <c:v>2280.5</c:v>
                </c:pt>
                <c:pt idx="706">
                  <c:v>2255.5</c:v>
                </c:pt>
                <c:pt idx="707">
                  <c:v>2248</c:v>
                </c:pt>
                <c:pt idx="708">
                  <c:v>2207.5</c:v>
                </c:pt>
                <c:pt idx="709">
                  <c:v>2153.5</c:v>
                </c:pt>
                <c:pt idx="710">
                  <c:v>2190</c:v>
                </c:pt>
                <c:pt idx="711">
                  <c:v>1846.5</c:v>
                </c:pt>
                <c:pt idx="712">
                  <c:v>1833</c:v>
                </c:pt>
                <c:pt idx="713">
                  <c:v>1929</c:v>
                </c:pt>
                <c:pt idx="714">
                  <c:v>2272.5</c:v>
                </c:pt>
                <c:pt idx="715">
                  <c:v>2229</c:v>
                </c:pt>
                <c:pt idx="716">
                  <c:v>1712.5</c:v>
                </c:pt>
                <c:pt idx="717">
                  <c:v>1599.5</c:v>
                </c:pt>
                <c:pt idx="718">
                  <c:v>1232.5</c:v>
                </c:pt>
                <c:pt idx="719">
                  <c:v>886.5</c:v>
                </c:pt>
                <c:pt idx="720">
                  <c:v>870</c:v>
                </c:pt>
                <c:pt idx="721">
                  <c:v>870</c:v>
                </c:pt>
                <c:pt idx="722">
                  <c:v>868</c:v>
                </c:pt>
                <c:pt idx="723">
                  <c:v>866</c:v>
                </c:pt>
                <c:pt idx="724">
                  <c:v>864.5</c:v>
                </c:pt>
                <c:pt idx="725">
                  <c:v>862</c:v>
                </c:pt>
                <c:pt idx="726">
                  <c:v>936</c:v>
                </c:pt>
                <c:pt idx="727">
                  <c:v>1487</c:v>
                </c:pt>
                <c:pt idx="728">
                  <c:v>1994.5</c:v>
                </c:pt>
                <c:pt idx="729">
                  <c:v>2222</c:v>
                </c:pt>
                <c:pt idx="730">
                  <c:v>2279.5</c:v>
                </c:pt>
                <c:pt idx="731">
                  <c:v>2357</c:v>
                </c:pt>
                <c:pt idx="732">
                  <c:v>2364.5</c:v>
                </c:pt>
                <c:pt idx="733">
                  <c:v>2348.5</c:v>
                </c:pt>
                <c:pt idx="734">
                  <c:v>2333.5</c:v>
                </c:pt>
                <c:pt idx="735">
                  <c:v>2246.5</c:v>
                </c:pt>
                <c:pt idx="736">
                  <c:v>2384.5</c:v>
                </c:pt>
                <c:pt idx="737">
                  <c:v>2534.5</c:v>
                </c:pt>
                <c:pt idx="738">
                  <c:v>2670</c:v>
                </c:pt>
                <c:pt idx="739">
                  <c:v>2627.5</c:v>
                </c:pt>
                <c:pt idx="740">
                  <c:v>2309</c:v>
                </c:pt>
                <c:pt idx="741">
                  <c:v>1574.5</c:v>
                </c:pt>
                <c:pt idx="742">
                  <c:v>1405</c:v>
                </c:pt>
                <c:pt idx="743">
                  <c:v>1431.5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292</c:v>
                </c:pt>
                <c:pt idx="1">
                  <c:v>316.5</c:v>
                </c:pt>
                <c:pt idx="2">
                  <c:v>316.5</c:v>
                </c:pt>
                <c:pt idx="3">
                  <c:v>316</c:v>
                </c:pt>
                <c:pt idx="4">
                  <c:v>316</c:v>
                </c:pt>
                <c:pt idx="5">
                  <c:v>316</c:v>
                </c:pt>
                <c:pt idx="6">
                  <c:v>316</c:v>
                </c:pt>
                <c:pt idx="7">
                  <c:v>316</c:v>
                </c:pt>
                <c:pt idx="8">
                  <c:v>316</c:v>
                </c:pt>
                <c:pt idx="9">
                  <c:v>317</c:v>
                </c:pt>
                <c:pt idx="10">
                  <c:v>319</c:v>
                </c:pt>
                <c:pt idx="11">
                  <c:v>315.5</c:v>
                </c:pt>
                <c:pt idx="12">
                  <c:v>316</c:v>
                </c:pt>
                <c:pt idx="13">
                  <c:v>320</c:v>
                </c:pt>
                <c:pt idx="14">
                  <c:v>317</c:v>
                </c:pt>
                <c:pt idx="15">
                  <c:v>317</c:v>
                </c:pt>
                <c:pt idx="16">
                  <c:v>316.5</c:v>
                </c:pt>
                <c:pt idx="17">
                  <c:v>317</c:v>
                </c:pt>
                <c:pt idx="18">
                  <c:v>318</c:v>
                </c:pt>
                <c:pt idx="19">
                  <c:v>318</c:v>
                </c:pt>
                <c:pt idx="20">
                  <c:v>316.5</c:v>
                </c:pt>
                <c:pt idx="21">
                  <c:v>316.5</c:v>
                </c:pt>
                <c:pt idx="22">
                  <c:v>316.5</c:v>
                </c:pt>
                <c:pt idx="23">
                  <c:v>316</c:v>
                </c:pt>
                <c:pt idx="24">
                  <c:v>316</c:v>
                </c:pt>
                <c:pt idx="25">
                  <c:v>316.5</c:v>
                </c:pt>
                <c:pt idx="26">
                  <c:v>315.5</c:v>
                </c:pt>
                <c:pt idx="27">
                  <c:v>316.5</c:v>
                </c:pt>
                <c:pt idx="28">
                  <c:v>316</c:v>
                </c:pt>
                <c:pt idx="29">
                  <c:v>316</c:v>
                </c:pt>
                <c:pt idx="30">
                  <c:v>315.5</c:v>
                </c:pt>
                <c:pt idx="31">
                  <c:v>316</c:v>
                </c:pt>
                <c:pt idx="32">
                  <c:v>316.5</c:v>
                </c:pt>
                <c:pt idx="33">
                  <c:v>317</c:v>
                </c:pt>
                <c:pt idx="34">
                  <c:v>318</c:v>
                </c:pt>
                <c:pt idx="35">
                  <c:v>318</c:v>
                </c:pt>
                <c:pt idx="36">
                  <c:v>318</c:v>
                </c:pt>
                <c:pt idx="37">
                  <c:v>318</c:v>
                </c:pt>
                <c:pt idx="38">
                  <c:v>317.5</c:v>
                </c:pt>
                <c:pt idx="39">
                  <c:v>317</c:v>
                </c:pt>
                <c:pt idx="40">
                  <c:v>317</c:v>
                </c:pt>
                <c:pt idx="41">
                  <c:v>318.5</c:v>
                </c:pt>
                <c:pt idx="42">
                  <c:v>318.5</c:v>
                </c:pt>
                <c:pt idx="43">
                  <c:v>318</c:v>
                </c:pt>
                <c:pt idx="44">
                  <c:v>318</c:v>
                </c:pt>
                <c:pt idx="45">
                  <c:v>318</c:v>
                </c:pt>
                <c:pt idx="46">
                  <c:v>318</c:v>
                </c:pt>
                <c:pt idx="47">
                  <c:v>317</c:v>
                </c:pt>
                <c:pt idx="48">
                  <c:v>317</c:v>
                </c:pt>
                <c:pt idx="49">
                  <c:v>317.5</c:v>
                </c:pt>
                <c:pt idx="50">
                  <c:v>317.5</c:v>
                </c:pt>
                <c:pt idx="51">
                  <c:v>317.5</c:v>
                </c:pt>
                <c:pt idx="52">
                  <c:v>317</c:v>
                </c:pt>
                <c:pt idx="53">
                  <c:v>318</c:v>
                </c:pt>
                <c:pt idx="54">
                  <c:v>317.5</c:v>
                </c:pt>
                <c:pt idx="55">
                  <c:v>317</c:v>
                </c:pt>
                <c:pt idx="56">
                  <c:v>318</c:v>
                </c:pt>
                <c:pt idx="57">
                  <c:v>318</c:v>
                </c:pt>
                <c:pt idx="58">
                  <c:v>321</c:v>
                </c:pt>
                <c:pt idx="59">
                  <c:v>823.5</c:v>
                </c:pt>
                <c:pt idx="60">
                  <c:v>1038.5</c:v>
                </c:pt>
                <c:pt idx="61">
                  <c:v>1026</c:v>
                </c:pt>
                <c:pt idx="62">
                  <c:v>872</c:v>
                </c:pt>
                <c:pt idx="63">
                  <c:v>316.5</c:v>
                </c:pt>
                <c:pt idx="64">
                  <c:v>543.5</c:v>
                </c:pt>
                <c:pt idx="65">
                  <c:v>960.5</c:v>
                </c:pt>
                <c:pt idx="66">
                  <c:v>962.5</c:v>
                </c:pt>
                <c:pt idx="67">
                  <c:v>969</c:v>
                </c:pt>
                <c:pt idx="68">
                  <c:v>958</c:v>
                </c:pt>
                <c:pt idx="69">
                  <c:v>953.5</c:v>
                </c:pt>
                <c:pt idx="70">
                  <c:v>525.5</c:v>
                </c:pt>
                <c:pt idx="71">
                  <c:v>317</c:v>
                </c:pt>
                <c:pt idx="72">
                  <c:v>317</c:v>
                </c:pt>
                <c:pt idx="73">
                  <c:v>317</c:v>
                </c:pt>
                <c:pt idx="74">
                  <c:v>317.5</c:v>
                </c:pt>
                <c:pt idx="75">
                  <c:v>317</c:v>
                </c:pt>
                <c:pt idx="76">
                  <c:v>319</c:v>
                </c:pt>
                <c:pt idx="77">
                  <c:v>318</c:v>
                </c:pt>
                <c:pt idx="78">
                  <c:v>316.5</c:v>
                </c:pt>
                <c:pt idx="79">
                  <c:v>317</c:v>
                </c:pt>
                <c:pt idx="80">
                  <c:v>316.5</c:v>
                </c:pt>
                <c:pt idx="81">
                  <c:v>317.5</c:v>
                </c:pt>
                <c:pt idx="82">
                  <c:v>317.5</c:v>
                </c:pt>
                <c:pt idx="83">
                  <c:v>316.5</c:v>
                </c:pt>
                <c:pt idx="84">
                  <c:v>316</c:v>
                </c:pt>
                <c:pt idx="85">
                  <c:v>315.5</c:v>
                </c:pt>
                <c:pt idx="86">
                  <c:v>316</c:v>
                </c:pt>
                <c:pt idx="87">
                  <c:v>315.5</c:v>
                </c:pt>
                <c:pt idx="88">
                  <c:v>315.5</c:v>
                </c:pt>
                <c:pt idx="89">
                  <c:v>315.5</c:v>
                </c:pt>
                <c:pt idx="90">
                  <c:v>316</c:v>
                </c:pt>
                <c:pt idx="91">
                  <c:v>333</c:v>
                </c:pt>
                <c:pt idx="92">
                  <c:v>557.5</c:v>
                </c:pt>
                <c:pt idx="93">
                  <c:v>520.5</c:v>
                </c:pt>
                <c:pt idx="94">
                  <c:v>315.5</c:v>
                </c:pt>
                <c:pt idx="95">
                  <c:v>315</c:v>
                </c:pt>
                <c:pt idx="96">
                  <c:v>317</c:v>
                </c:pt>
                <c:pt idx="97">
                  <c:v>315.5</c:v>
                </c:pt>
                <c:pt idx="98">
                  <c:v>315.5</c:v>
                </c:pt>
                <c:pt idx="99">
                  <c:v>316</c:v>
                </c:pt>
                <c:pt idx="100">
                  <c:v>316.5</c:v>
                </c:pt>
                <c:pt idx="101">
                  <c:v>316</c:v>
                </c:pt>
                <c:pt idx="102">
                  <c:v>316</c:v>
                </c:pt>
                <c:pt idx="103">
                  <c:v>316.5</c:v>
                </c:pt>
                <c:pt idx="104">
                  <c:v>317</c:v>
                </c:pt>
                <c:pt idx="105">
                  <c:v>315.5</c:v>
                </c:pt>
                <c:pt idx="106">
                  <c:v>316</c:v>
                </c:pt>
                <c:pt idx="107">
                  <c:v>316</c:v>
                </c:pt>
                <c:pt idx="108">
                  <c:v>316.5</c:v>
                </c:pt>
                <c:pt idx="109">
                  <c:v>316.5</c:v>
                </c:pt>
                <c:pt idx="110">
                  <c:v>316.5</c:v>
                </c:pt>
                <c:pt idx="111">
                  <c:v>317</c:v>
                </c:pt>
                <c:pt idx="112">
                  <c:v>316.5</c:v>
                </c:pt>
                <c:pt idx="113">
                  <c:v>315.5</c:v>
                </c:pt>
                <c:pt idx="114">
                  <c:v>314</c:v>
                </c:pt>
                <c:pt idx="115">
                  <c:v>318</c:v>
                </c:pt>
                <c:pt idx="116">
                  <c:v>317</c:v>
                </c:pt>
                <c:pt idx="117">
                  <c:v>317</c:v>
                </c:pt>
                <c:pt idx="118">
                  <c:v>316</c:v>
                </c:pt>
                <c:pt idx="119">
                  <c:v>316</c:v>
                </c:pt>
                <c:pt idx="120">
                  <c:v>316</c:v>
                </c:pt>
                <c:pt idx="121">
                  <c:v>315.5</c:v>
                </c:pt>
                <c:pt idx="122">
                  <c:v>317</c:v>
                </c:pt>
                <c:pt idx="123">
                  <c:v>316.5</c:v>
                </c:pt>
                <c:pt idx="124">
                  <c:v>315</c:v>
                </c:pt>
                <c:pt idx="125">
                  <c:v>316.5</c:v>
                </c:pt>
                <c:pt idx="126">
                  <c:v>316.5</c:v>
                </c:pt>
                <c:pt idx="127">
                  <c:v>315.5</c:v>
                </c:pt>
                <c:pt idx="128">
                  <c:v>316</c:v>
                </c:pt>
                <c:pt idx="129">
                  <c:v>315.5</c:v>
                </c:pt>
                <c:pt idx="130">
                  <c:v>316</c:v>
                </c:pt>
                <c:pt idx="131">
                  <c:v>316</c:v>
                </c:pt>
                <c:pt idx="132">
                  <c:v>316</c:v>
                </c:pt>
                <c:pt idx="133">
                  <c:v>316</c:v>
                </c:pt>
                <c:pt idx="134">
                  <c:v>317</c:v>
                </c:pt>
                <c:pt idx="135">
                  <c:v>316</c:v>
                </c:pt>
                <c:pt idx="136">
                  <c:v>316</c:v>
                </c:pt>
                <c:pt idx="137">
                  <c:v>316.5</c:v>
                </c:pt>
                <c:pt idx="138">
                  <c:v>317</c:v>
                </c:pt>
                <c:pt idx="139">
                  <c:v>316.5</c:v>
                </c:pt>
                <c:pt idx="140">
                  <c:v>316.5</c:v>
                </c:pt>
                <c:pt idx="141">
                  <c:v>316.5</c:v>
                </c:pt>
                <c:pt idx="142">
                  <c:v>316</c:v>
                </c:pt>
                <c:pt idx="143">
                  <c:v>316</c:v>
                </c:pt>
                <c:pt idx="144">
                  <c:v>316</c:v>
                </c:pt>
                <c:pt idx="145">
                  <c:v>316</c:v>
                </c:pt>
                <c:pt idx="146">
                  <c:v>315</c:v>
                </c:pt>
                <c:pt idx="147">
                  <c:v>315</c:v>
                </c:pt>
                <c:pt idx="148">
                  <c:v>314.5</c:v>
                </c:pt>
                <c:pt idx="149">
                  <c:v>315.5</c:v>
                </c:pt>
                <c:pt idx="150">
                  <c:v>315.5</c:v>
                </c:pt>
                <c:pt idx="151">
                  <c:v>316</c:v>
                </c:pt>
                <c:pt idx="152">
                  <c:v>316</c:v>
                </c:pt>
                <c:pt idx="153">
                  <c:v>316.5</c:v>
                </c:pt>
                <c:pt idx="154">
                  <c:v>317</c:v>
                </c:pt>
                <c:pt idx="155">
                  <c:v>317.5</c:v>
                </c:pt>
                <c:pt idx="156">
                  <c:v>317</c:v>
                </c:pt>
                <c:pt idx="157">
                  <c:v>317.5</c:v>
                </c:pt>
                <c:pt idx="158">
                  <c:v>317</c:v>
                </c:pt>
                <c:pt idx="159">
                  <c:v>316</c:v>
                </c:pt>
                <c:pt idx="160">
                  <c:v>315.5</c:v>
                </c:pt>
                <c:pt idx="161">
                  <c:v>317</c:v>
                </c:pt>
                <c:pt idx="162">
                  <c:v>316</c:v>
                </c:pt>
                <c:pt idx="163">
                  <c:v>318</c:v>
                </c:pt>
                <c:pt idx="164">
                  <c:v>318</c:v>
                </c:pt>
                <c:pt idx="165">
                  <c:v>317.5</c:v>
                </c:pt>
                <c:pt idx="166">
                  <c:v>316.5</c:v>
                </c:pt>
                <c:pt idx="167">
                  <c:v>316</c:v>
                </c:pt>
                <c:pt idx="168">
                  <c:v>316.5</c:v>
                </c:pt>
                <c:pt idx="169">
                  <c:v>315</c:v>
                </c:pt>
                <c:pt idx="170">
                  <c:v>318</c:v>
                </c:pt>
                <c:pt idx="171">
                  <c:v>316</c:v>
                </c:pt>
                <c:pt idx="172">
                  <c:v>316</c:v>
                </c:pt>
                <c:pt idx="173">
                  <c:v>313</c:v>
                </c:pt>
                <c:pt idx="174">
                  <c:v>379</c:v>
                </c:pt>
                <c:pt idx="175">
                  <c:v>377</c:v>
                </c:pt>
                <c:pt idx="176">
                  <c:v>580.5</c:v>
                </c:pt>
                <c:pt idx="177">
                  <c:v>751</c:v>
                </c:pt>
                <c:pt idx="178">
                  <c:v>752</c:v>
                </c:pt>
                <c:pt idx="179">
                  <c:v>747.5</c:v>
                </c:pt>
                <c:pt idx="180">
                  <c:v>754</c:v>
                </c:pt>
                <c:pt idx="181">
                  <c:v>756.5</c:v>
                </c:pt>
                <c:pt idx="182">
                  <c:v>756</c:v>
                </c:pt>
                <c:pt idx="183">
                  <c:v>757</c:v>
                </c:pt>
                <c:pt idx="184">
                  <c:v>759</c:v>
                </c:pt>
                <c:pt idx="185">
                  <c:v>762</c:v>
                </c:pt>
                <c:pt idx="186">
                  <c:v>758.5</c:v>
                </c:pt>
                <c:pt idx="187">
                  <c:v>757</c:v>
                </c:pt>
                <c:pt idx="188">
                  <c:v>1228</c:v>
                </c:pt>
                <c:pt idx="189">
                  <c:v>1071</c:v>
                </c:pt>
                <c:pt idx="190">
                  <c:v>990</c:v>
                </c:pt>
                <c:pt idx="191">
                  <c:v>966.5</c:v>
                </c:pt>
                <c:pt idx="192">
                  <c:v>642.5</c:v>
                </c:pt>
                <c:pt idx="193">
                  <c:v>378</c:v>
                </c:pt>
                <c:pt idx="194">
                  <c:v>311.5</c:v>
                </c:pt>
                <c:pt idx="195">
                  <c:v>308</c:v>
                </c:pt>
                <c:pt idx="196">
                  <c:v>307.5</c:v>
                </c:pt>
                <c:pt idx="197">
                  <c:v>309.5</c:v>
                </c:pt>
                <c:pt idx="198">
                  <c:v>318.5</c:v>
                </c:pt>
                <c:pt idx="199">
                  <c:v>326.5</c:v>
                </c:pt>
                <c:pt idx="200">
                  <c:v>396.5</c:v>
                </c:pt>
                <c:pt idx="201">
                  <c:v>431</c:v>
                </c:pt>
                <c:pt idx="202">
                  <c:v>366</c:v>
                </c:pt>
                <c:pt idx="203">
                  <c:v>325.5</c:v>
                </c:pt>
                <c:pt idx="204">
                  <c:v>326</c:v>
                </c:pt>
                <c:pt idx="205">
                  <c:v>328</c:v>
                </c:pt>
                <c:pt idx="206">
                  <c:v>330</c:v>
                </c:pt>
                <c:pt idx="207">
                  <c:v>331</c:v>
                </c:pt>
                <c:pt idx="208">
                  <c:v>331.5</c:v>
                </c:pt>
                <c:pt idx="209">
                  <c:v>330</c:v>
                </c:pt>
                <c:pt idx="210">
                  <c:v>331</c:v>
                </c:pt>
                <c:pt idx="211">
                  <c:v>331</c:v>
                </c:pt>
                <c:pt idx="212">
                  <c:v>331.5</c:v>
                </c:pt>
                <c:pt idx="213">
                  <c:v>330</c:v>
                </c:pt>
                <c:pt idx="214">
                  <c:v>330</c:v>
                </c:pt>
                <c:pt idx="215">
                  <c:v>328</c:v>
                </c:pt>
                <c:pt idx="216">
                  <c:v>316</c:v>
                </c:pt>
                <c:pt idx="217">
                  <c:v>307</c:v>
                </c:pt>
                <c:pt idx="218">
                  <c:v>307.5</c:v>
                </c:pt>
                <c:pt idx="219">
                  <c:v>307</c:v>
                </c:pt>
                <c:pt idx="220">
                  <c:v>305</c:v>
                </c:pt>
                <c:pt idx="221">
                  <c:v>301.5</c:v>
                </c:pt>
                <c:pt idx="222">
                  <c:v>313</c:v>
                </c:pt>
                <c:pt idx="223">
                  <c:v>322</c:v>
                </c:pt>
                <c:pt idx="224">
                  <c:v>326</c:v>
                </c:pt>
                <c:pt idx="225">
                  <c:v>574.5</c:v>
                </c:pt>
                <c:pt idx="226">
                  <c:v>906</c:v>
                </c:pt>
                <c:pt idx="227">
                  <c:v>858</c:v>
                </c:pt>
                <c:pt idx="228">
                  <c:v>748.5</c:v>
                </c:pt>
                <c:pt idx="229">
                  <c:v>385.5</c:v>
                </c:pt>
                <c:pt idx="230">
                  <c:v>327.5</c:v>
                </c:pt>
                <c:pt idx="231">
                  <c:v>329</c:v>
                </c:pt>
                <c:pt idx="232">
                  <c:v>331</c:v>
                </c:pt>
                <c:pt idx="233">
                  <c:v>331</c:v>
                </c:pt>
                <c:pt idx="234">
                  <c:v>331.5</c:v>
                </c:pt>
                <c:pt idx="235">
                  <c:v>332.5</c:v>
                </c:pt>
                <c:pt idx="236">
                  <c:v>332</c:v>
                </c:pt>
                <c:pt idx="237">
                  <c:v>323.5</c:v>
                </c:pt>
                <c:pt idx="238">
                  <c:v>316.5</c:v>
                </c:pt>
                <c:pt idx="239">
                  <c:v>316.5</c:v>
                </c:pt>
                <c:pt idx="240">
                  <c:v>316.5</c:v>
                </c:pt>
                <c:pt idx="241">
                  <c:v>317</c:v>
                </c:pt>
                <c:pt idx="242">
                  <c:v>317</c:v>
                </c:pt>
                <c:pt idx="243">
                  <c:v>316.5</c:v>
                </c:pt>
                <c:pt idx="244">
                  <c:v>316.5</c:v>
                </c:pt>
                <c:pt idx="245">
                  <c:v>316.5</c:v>
                </c:pt>
                <c:pt idx="246">
                  <c:v>329</c:v>
                </c:pt>
                <c:pt idx="247">
                  <c:v>331</c:v>
                </c:pt>
                <c:pt idx="248">
                  <c:v>331</c:v>
                </c:pt>
                <c:pt idx="249">
                  <c:v>330.5</c:v>
                </c:pt>
                <c:pt idx="250">
                  <c:v>330.5</c:v>
                </c:pt>
                <c:pt idx="251">
                  <c:v>335</c:v>
                </c:pt>
                <c:pt idx="252">
                  <c:v>329.5</c:v>
                </c:pt>
                <c:pt idx="253">
                  <c:v>328.5</c:v>
                </c:pt>
                <c:pt idx="254">
                  <c:v>328.5</c:v>
                </c:pt>
                <c:pt idx="255">
                  <c:v>325.5</c:v>
                </c:pt>
                <c:pt idx="256">
                  <c:v>323</c:v>
                </c:pt>
                <c:pt idx="257">
                  <c:v>334.5</c:v>
                </c:pt>
                <c:pt idx="258">
                  <c:v>324</c:v>
                </c:pt>
                <c:pt idx="259">
                  <c:v>322.5</c:v>
                </c:pt>
                <c:pt idx="260">
                  <c:v>324</c:v>
                </c:pt>
                <c:pt idx="261">
                  <c:v>316.5</c:v>
                </c:pt>
                <c:pt idx="262">
                  <c:v>314.5</c:v>
                </c:pt>
                <c:pt idx="263">
                  <c:v>314.5</c:v>
                </c:pt>
                <c:pt idx="264">
                  <c:v>316</c:v>
                </c:pt>
                <c:pt idx="265">
                  <c:v>314.5</c:v>
                </c:pt>
                <c:pt idx="266">
                  <c:v>315</c:v>
                </c:pt>
                <c:pt idx="267">
                  <c:v>314</c:v>
                </c:pt>
                <c:pt idx="268">
                  <c:v>313</c:v>
                </c:pt>
                <c:pt idx="269">
                  <c:v>314</c:v>
                </c:pt>
                <c:pt idx="270">
                  <c:v>314</c:v>
                </c:pt>
                <c:pt idx="271">
                  <c:v>315</c:v>
                </c:pt>
                <c:pt idx="272">
                  <c:v>315.5</c:v>
                </c:pt>
                <c:pt idx="273">
                  <c:v>316</c:v>
                </c:pt>
                <c:pt idx="274">
                  <c:v>316</c:v>
                </c:pt>
                <c:pt idx="275">
                  <c:v>315.5</c:v>
                </c:pt>
                <c:pt idx="276">
                  <c:v>316</c:v>
                </c:pt>
                <c:pt idx="277">
                  <c:v>316</c:v>
                </c:pt>
                <c:pt idx="278">
                  <c:v>316.5</c:v>
                </c:pt>
                <c:pt idx="279">
                  <c:v>315.5</c:v>
                </c:pt>
                <c:pt idx="280">
                  <c:v>316.5</c:v>
                </c:pt>
                <c:pt idx="281">
                  <c:v>316.5</c:v>
                </c:pt>
                <c:pt idx="282">
                  <c:v>316.5</c:v>
                </c:pt>
                <c:pt idx="283">
                  <c:v>316</c:v>
                </c:pt>
                <c:pt idx="284">
                  <c:v>315.5</c:v>
                </c:pt>
                <c:pt idx="285">
                  <c:v>315</c:v>
                </c:pt>
                <c:pt idx="286">
                  <c:v>316</c:v>
                </c:pt>
                <c:pt idx="287">
                  <c:v>315</c:v>
                </c:pt>
                <c:pt idx="288">
                  <c:v>314</c:v>
                </c:pt>
                <c:pt idx="289">
                  <c:v>310</c:v>
                </c:pt>
                <c:pt idx="290">
                  <c:v>313</c:v>
                </c:pt>
                <c:pt idx="291">
                  <c:v>314.5</c:v>
                </c:pt>
                <c:pt idx="292">
                  <c:v>314</c:v>
                </c:pt>
                <c:pt idx="293">
                  <c:v>314</c:v>
                </c:pt>
                <c:pt idx="294">
                  <c:v>314.5</c:v>
                </c:pt>
                <c:pt idx="295">
                  <c:v>314.5</c:v>
                </c:pt>
                <c:pt idx="296">
                  <c:v>315</c:v>
                </c:pt>
                <c:pt idx="297">
                  <c:v>316</c:v>
                </c:pt>
                <c:pt idx="298">
                  <c:v>315</c:v>
                </c:pt>
                <c:pt idx="299">
                  <c:v>316.5</c:v>
                </c:pt>
                <c:pt idx="300">
                  <c:v>315.5</c:v>
                </c:pt>
                <c:pt idx="301">
                  <c:v>315.5</c:v>
                </c:pt>
                <c:pt idx="302">
                  <c:v>315.5</c:v>
                </c:pt>
                <c:pt idx="303">
                  <c:v>315.5</c:v>
                </c:pt>
                <c:pt idx="304">
                  <c:v>316.5</c:v>
                </c:pt>
                <c:pt idx="305">
                  <c:v>316</c:v>
                </c:pt>
                <c:pt idx="306">
                  <c:v>316</c:v>
                </c:pt>
                <c:pt idx="307">
                  <c:v>316.5</c:v>
                </c:pt>
                <c:pt idx="308">
                  <c:v>316</c:v>
                </c:pt>
                <c:pt idx="309">
                  <c:v>316.5</c:v>
                </c:pt>
                <c:pt idx="310">
                  <c:v>316</c:v>
                </c:pt>
                <c:pt idx="311">
                  <c:v>317.5</c:v>
                </c:pt>
                <c:pt idx="312">
                  <c:v>316</c:v>
                </c:pt>
                <c:pt idx="313">
                  <c:v>315</c:v>
                </c:pt>
                <c:pt idx="314">
                  <c:v>315</c:v>
                </c:pt>
                <c:pt idx="315">
                  <c:v>315</c:v>
                </c:pt>
                <c:pt idx="316">
                  <c:v>316</c:v>
                </c:pt>
                <c:pt idx="317">
                  <c:v>318</c:v>
                </c:pt>
                <c:pt idx="318">
                  <c:v>329</c:v>
                </c:pt>
                <c:pt idx="319">
                  <c:v>328.5</c:v>
                </c:pt>
                <c:pt idx="320">
                  <c:v>323.5</c:v>
                </c:pt>
                <c:pt idx="321">
                  <c:v>323</c:v>
                </c:pt>
                <c:pt idx="322">
                  <c:v>322</c:v>
                </c:pt>
                <c:pt idx="323">
                  <c:v>322.5</c:v>
                </c:pt>
                <c:pt idx="324">
                  <c:v>323</c:v>
                </c:pt>
                <c:pt idx="325">
                  <c:v>323.5</c:v>
                </c:pt>
                <c:pt idx="326">
                  <c:v>323.5</c:v>
                </c:pt>
                <c:pt idx="327">
                  <c:v>323</c:v>
                </c:pt>
                <c:pt idx="328">
                  <c:v>326.5</c:v>
                </c:pt>
                <c:pt idx="329">
                  <c:v>329</c:v>
                </c:pt>
                <c:pt idx="330">
                  <c:v>328.5</c:v>
                </c:pt>
                <c:pt idx="331">
                  <c:v>343</c:v>
                </c:pt>
                <c:pt idx="332">
                  <c:v>703.5</c:v>
                </c:pt>
                <c:pt idx="333">
                  <c:v>539.5</c:v>
                </c:pt>
                <c:pt idx="334">
                  <c:v>314.5</c:v>
                </c:pt>
                <c:pt idx="335">
                  <c:v>314.5</c:v>
                </c:pt>
                <c:pt idx="336">
                  <c:v>315</c:v>
                </c:pt>
                <c:pt idx="337">
                  <c:v>314.5</c:v>
                </c:pt>
                <c:pt idx="338">
                  <c:v>315</c:v>
                </c:pt>
                <c:pt idx="339">
                  <c:v>315</c:v>
                </c:pt>
                <c:pt idx="340">
                  <c:v>314</c:v>
                </c:pt>
                <c:pt idx="341">
                  <c:v>318</c:v>
                </c:pt>
                <c:pt idx="342">
                  <c:v>330.5</c:v>
                </c:pt>
                <c:pt idx="343">
                  <c:v>323.5</c:v>
                </c:pt>
                <c:pt idx="344">
                  <c:v>323</c:v>
                </c:pt>
                <c:pt idx="345">
                  <c:v>323.5</c:v>
                </c:pt>
                <c:pt idx="346">
                  <c:v>324.5</c:v>
                </c:pt>
                <c:pt idx="347">
                  <c:v>329</c:v>
                </c:pt>
                <c:pt idx="348">
                  <c:v>326.5</c:v>
                </c:pt>
                <c:pt idx="349">
                  <c:v>322</c:v>
                </c:pt>
                <c:pt idx="350">
                  <c:v>319</c:v>
                </c:pt>
                <c:pt idx="351">
                  <c:v>318</c:v>
                </c:pt>
                <c:pt idx="352">
                  <c:v>319.5</c:v>
                </c:pt>
                <c:pt idx="353">
                  <c:v>319.5</c:v>
                </c:pt>
                <c:pt idx="354">
                  <c:v>321.5</c:v>
                </c:pt>
                <c:pt idx="355">
                  <c:v>324</c:v>
                </c:pt>
                <c:pt idx="356">
                  <c:v>323.5</c:v>
                </c:pt>
                <c:pt idx="357">
                  <c:v>318.5</c:v>
                </c:pt>
                <c:pt idx="358">
                  <c:v>315.5</c:v>
                </c:pt>
                <c:pt idx="359">
                  <c:v>315</c:v>
                </c:pt>
                <c:pt idx="360">
                  <c:v>315.5</c:v>
                </c:pt>
                <c:pt idx="361">
                  <c:v>314.5</c:v>
                </c:pt>
                <c:pt idx="362">
                  <c:v>314</c:v>
                </c:pt>
                <c:pt idx="363">
                  <c:v>314.5</c:v>
                </c:pt>
                <c:pt idx="364">
                  <c:v>314.5</c:v>
                </c:pt>
                <c:pt idx="365">
                  <c:v>315</c:v>
                </c:pt>
                <c:pt idx="366">
                  <c:v>323.5</c:v>
                </c:pt>
                <c:pt idx="367">
                  <c:v>325</c:v>
                </c:pt>
                <c:pt idx="368">
                  <c:v>324.5</c:v>
                </c:pt>
                <c:pt idx="369">
                  <c:v>329</c:v>
                </c:pt>
                <c:pt idx="370">
                  <c:v>317.5</c:v>
                </c:pt>
                <c:pt idx="371">
                  <c:v>316.5</c:v>
                </c:pt>
                <c:pt idx="372">
                  <c:v>317</c:v>
                </c:pt>
                <c:pt idx="373">
                  <c:v>320.5</c:v>
                </c:pt>
                <c:pt idx="374">
                  <c:v>323</c:v>
                </c:pt>
                <c:pt idx="375">
                  <c:v>325</c:v>
                </c:pt>
                <c:pt idx="376">
                  <c:v>322</c:v>
                </c:pt>
                <c:pt idx="377">
                  <c:v>317</c:v>
                </c:pt>
                <c:pt idx="378">
                  <c:v>307</c:v>
                </c:pt>
                <c:pt idx="379">
                  <c:v>307</c:v>
                </c:pt>
                <c:pt idx="380">
                  <c:v>309</c:v>
                </c:pt>
                <c:pt idx="381">
                  <c:v>314</c:v>
                </c:pt>
                <c:pt idx="382">
                  <c:v>313</c:v>
                </c:pt>
                <c:pt idx="383">
                  <c:v>313</c:v>
                </c:pt>
                <c:pt idx="384">
                  <c:v>313.5</c:v>
                </c:pt>
                <c:pt idx="385">
                  <c:v>313.5</c:v>
                </c:pt>
                <c:pt idx="386">
                  <c:v>312.5</c:v>
                </c:pt>
                <c:pt idx="387">
                  <c:v>313.5</c:v>
                </c:pt>
                <c:pt idx="388">
                  <c:v>312</c:v>
                </c:pt>
                <c:pt idx="389">
                  <c:v>312.5</c:v>
                </c:pt>
                <c:pt idx="390">
                  <c:v>312.5</c:v>
                </c:pt>
                <c:pt idx="391">
                  <c:v>313</c:v>
                </c:pt>
                <c:pt idx="392">
                  <c:v>312.5</c:v>
                </c:pt>
                <c:pt idx="393">
                  <c:v>312.5</c:v>
                </c:pt>
                <c:pt idx="394">
                  <c:v>311.5</c:v>
                </c:pt>
                <c:pt idx="395">
                  <c:v>310.5</c:v>
                </c:pt>
                <c:pt idx="396">
                  <c:v>306</c:v>
                </c:pt>
                <c:pt idx="397">
                  <c:v>306.5</c:v>
                </c:pt>
                <c:pt idx="398">
                  <c:v>306</c:v>
                </c:pt>
                <c:pt idx="399">
                  <c:v>307.5</c:v>
                </c:pt>
                <c:pt idx="400">
                  <c:v>311.5</c:v>
                </c:pt>
                <c:pt idx="401">
                  <c:v>314.5</c:v>
                </c:pt>
                <c:pt idx="402">
                  <c:v>313.5</c:v>
                </c:pt>
                <c:pt idx="403">
                  <c:v>314.5</c:v>
                </c:pt>
                <c:pt idx="404">
                  <c:v>314</c:v>
                </c:pt>
                <c:pt idx="405">
                  <c:v>315.5</c:v>
                </c:pt>
                <c:pt idx="406">
                  <c:v>315.5</c:v>
                </c:pt>
                <c:pt idx="407">
                  <c:v>314</c:v>
                </c:pt>
                <c:pt idx="408">
                  <c:v>312.5</c:v>
                </c:pt>
                <c:pt idx="409">
                  <c:v>313</c:v>
                </c:pt>
                <c:pt idx="410">
                  <c:v>312.5</c:v>
                </c:pt>
                <c:pt idx="411">
                  <c:v>312.5</c:v>
                </c:pt>
                <c:pt idx="412">
                  <c:v>312.5</c:v>
                </c:pt>
                <c:pt idx="413">
                  <c:v>314</c:v>
                </c:pt>
                <c:pt idx="414">
                  <c:v>314</c:v>
                </c:pt>
                <c:pt idx="415">
                  <c:v>308.5</c:v>
                </c:pt>
                <c:pt idx="416">
                  <c:v>308</c:v>
                </c:pt>
                <c:pt idx="417">
                  <c:v>307.5</c:v>
                </c:pt>
                <c:pt idx="418">
                  <c:v>314.5</c:v>
                </c:pt>
                <c:pt idx="419">
                  <c:v>321</c:v>
                </c:pt>
                <c:pt idx="420">
                  <c:v>317</c:v>
                </c:pt>
                <c:pt idx="421">
                  <c:v>317</c:v>
                </c:pt>
                <c:pt idx="422">
                  <c:v>314.5</c:v>
                </c:pt>
                <c:pt idx="423">
                  <c:v>314.5</c:v>
                </c:pt>
                <c:pt idx="424">
                  <c:v>317.5</c:v>
                </c:pt>
                <c:pt idx="425">
                  <c:v>315</c:v>
                </c:pt>
                <c:pt idx="426">
                  <c:v>315</c:v>
                </c:pt>
                <c:pt idx="427">
                  <c:v>315.5</c:v>
                </c:pt>
                <c:pt idx="428">
                  <c:v>316.5</c:v>
                </c:pt>
                <c:pt idx="429">
                  <c:v>315.5</c:v>
                </c:pt>
                <c:pt idx="430">
                  <c:v>314.5</c:v>
                </c:pt>
                <c:pt idx="431">
                  <c:v>314</c:v>
                </c:pt>
                <c:pt idx="432">
                  <c:v>313</c:v>
                </c:pt>
                <c:pt idx="433">
                  <c:v>312.5</c:v>
                </c:pt>
                <c:pt idx="434">
                  <c:v>315.5</c:v>
                </c:pt>
                <c:pt idx="435">
                  <c:v>315</c:v>
                </c:pt>
                <c:pt idx="436">
                  <c:v>314.5</c:v>
                </c:pt>
                <c:pt idx="437">
                  <c:v>315.5</c:v>
                </c:pt>
                <c:pt idx="438">
                  <c:v>315</c:v>
                </c:pt>
                <c:pt idx="439">
                  <c:v>316</c:v>
                </c:pt>
                <c:pt idx="440">
                  <c:v>316</c:v>
                </c:pt>
                <c:pt idx="441">
                  <c:v>316</c:v>
                </c:pt>
                <c:pt idx="442">
                  <c:v>316.5</c:v>
                </c:pt>
                <c:pt idx="443">
                  <c:v>315.5</c:v>
                </c:pt>
                <c:pt idx="444">
                  <c:v>315.5</c:v>
                </c:pt>
                <c:pt idx="445">
                  <c:v>317</c:v>
                </c:pt>
                <c:pt idx="446">
                  <c:v>316</c:v>
                </c:pt>
                <c:pt idx="447">
                  <c:v>316</c:v>
                </c:pt>
                <c:pt idx="448">
                  <c:v>315.5</c:v>
                </c:pt>
                <c:pt idx="449">
                  <c:v>316</c:v>
                </c:pt>
                <c:pt idx="450">
                  <c:v>316</c:v>
                </c:pt>
                <c:pt idx="451">
                  <c:v>316</c:v>
                </c:pt>
                <c:pt idx="452">
                  <c:v>314.5</c:v>
                </c:pt>
                <c:pt idx="453">
                  <c:v>315</c:v>
                </c:pt>
                <c:pt idx="454">
                  <c:v>309</c:v>
                </c:pt>
                <c:pt idx="455">
                  <c:v>308</c:v>
                </c:pt>
                <c:pt idx="456">
                  <c:v>312</c:v>
                </c:pt>
                <c:pt idx="457">
                  <c:v>315.5</c:v>
                </c:pt>
                <c:pt idx="458">
                  <c:v>315.5</c:v>
                </c:pt>
                <c:pt idx="459">
                  <c:v>316</c:v>
                </c:pt>
                <c:pt idx="460">
                  <c:v>316</c:v>
                </c:pt>
                <c:pt idx="461">
                  <c:v>315</c:v>
                </c:pt>
                <c:pt idx="462">
                  <c:v>315</c:v>
                </c:pt>
                <c:pt idx="463">
                  <c:v>315.5</c:v>
                </c:pt>
                <c:pt idx="464">
                  <c:v>316</c:v>
                </c:pt>
                <c:pt idx="465">
                  <c:v>315.5</c:v>
                </c:pt>
                <c:pt idx="466">
                  <c:v>316.5</c:v>
                </c:pt>
                <c:pt idx="467">
                  <c:v>316</c:v>
                </c:pt>
                <c:pt idx="468">
                  <c:v>315.5</c:v>
                </c:pt>
                <c:pt idx="469">
                  <c:v>316</c:v>
                </c:pt>
                <c:pt idx="470">
                  <c:v>316.5</c:v>
                </c:pt>
                <c:pt idx="471">
                  <c:v>315.5</c:v>
                </c:pt>
                <c:pt idx="472">
                  <c:v>316.5</c:v>
                </c:pt>
                <c:pt idx="473">
                  <c:v>317</c:v>
                </c:pt>
                <c:pt idx="474">
                  <c:v>317</c:v>
                </c:pt>
                <c:pt idx="475">
                  <c:v>317</c:v>
                </c:pt>
                <c:pt idx="476">
                  <c:v>318</c:v>
                </c:pt>
                <c:pt idx="477">
                  <c:v>316.5</c:v>
                </c:pt>
                <c:pt idx="478">
                  <c:v>317</c:v>
                </c:pt>
                <c:pt idx="479">
                  <c:v>317</c:v>
                </c:pt>
                <c:pt idx="480">
                  <c:v>316.5</c:v>
                </c:pt>
                <c:pt idx="481">
                  <c:v>316.5</c:v>
                </c:pt>
                <c:pt idx="482">
                  <c:v>316</c:v>
                </c:pt>
                <c:pt idx="483">
                  <c:v>316.5</c:v>
                </c:pt>
                <c:pt idx="484">
                  <c:v>316</c:v>
                </c:pt>
                <c:pt idx="485">
                  <c:v>316</c:v>
                </c:pt>
                <c:pt idx="486">
                  <c:v>316.5</c:v>
                </c:pt>
                <c:pt idx="487">
                  <c:v>317</c:v>
                </c:pt>
                <c:pt idx="488">
                  <c:v>316</c:v>
                </c:pt>
                <c:pt idx="489">
                  <c:v>316.5</c:v>
                </c:pt>
                <c:pt idx="490">
                  <c:v>316.5</c:v>
                </c:pt>
                <c:pt idx="491">
                  <c:v>315.5</c:v>
                </c:pt>
                <c:pt idx="492">
                  <c:v>315.5</c:v>
                </c:pt>
                <c:pt idx="493">
                  <c:v>315.5</c:v>
                </c:pt>
                <c:pt idx="494">
                  <c:v>312</c:v>
                </c:pt>
                <c:pt idx="495">
                  <c:v>311</c:v>
                </c:pt>
                <c:pt idx="496">
                  <c:v>307.5</c:v>
                </c:pt>
                <c:pt idx="497">
                  <c:v>308</c:v>
                </c:pt>
                <c:pt idx="498">
                  <c:v>307</c:v>
                </c:pt>
                <c:pt idx="499">
                  <c:v>308</c:v>
                </c:pt>
                <c:pt idx="500">
                  <c:v>308</c:v>
                </c:pt>
                <c:pt idx="501">
                  <c:v>313</c:v>
                </c:pt>
                <c:pt idx="502">
                  <c:v>313.5</c:v>
                </c:pt>
                <c:pt idx="503">
                  <c:v>314.5</c:v>
                </c:pt>
                <c:pt idx="504">
                  <c:v>314</c:v>
                </c:pt>
                <c:pt idx="505">
                  <c:v>314</c:v>
                </c:pt>
                <c:pt idx="506">
                  <c:v>314.5</c:v>
                </c:pt>
                <c:pt idx="507">
                  <c:v>314</c:v>
                </c:pt>
                <c:pt idx="508">
                  <c:v>315.5</c:v>
                </c:pt>
                <c:pt idx="509">
                  <c:v>315.5</c:v>
                </c:pt>
                <c:pt idx="510">
                  <c:v>315.5</c:v>
                </c:pt>
                <c:pt idx="511">
                  <c:v>311</c:v>
                </c:pt>
                <c:pt idx="512">
                  <c:v>307.5</c:v>
                </c:pt>
                <c:pt idx="513">
                  <c:v>432</c:v>
                </c:pt>
                <c:pt idx="514">
                  <c:v>434</c:v>
                </c:pt>
                <c:pt idx="515">
                  <c:v>436</c:v>
                </c:pt>
                <c:pt idx="516">
                  <c:v>474</c:v>
                </c:pt>
                <c:pt idx="517">
                  <c:v>474.5</c:v>
                </c:pt>
                <c:pt idx="518">
                  <c:v>475.5</c:v>
                </c:pt>
                <c:pt idx="519">
                  <c:v>312.5</c:v>
                </c:pt>
                <c:pt idx="520">
                  <c:v>309.5</c:v>
                </c:pt>
                <c:pt idx="521">
                  <c:v>313.5</c:v>
                </c:pt>
                <c:pt idx="522">
                  <c:v>313</c:v>
                </c:pt>
                <c:pt idx="523">
                  <c:v>313</c:v>
                </c:pt>
                <c:pt idx="524">
                  <c:v>313</c:v>
                </c:pt>
                <c:pt idx="525">
                  <c:v>312.5</c:v>
                </c:pt>
                <c:pt idx="526">
                  <c:v>311</c:v>
                </c:pt>
                <c:pt idx="527">
                  <c:v>309</c:v>
                </c:pt>
                <c:pt idx="528">
                  <c:v>308.5</c:v>
                </c:pt>
                <c:pt idx="529">
                  <c:v>310</c:v>
                </c:pt>
                <c:pt idx="530">
                  <c:v>313</c:v>
                </c:pt>
                <c:pt idx="531">
                  <c:v>313</c:v>
                </c:pt>
                <c:pt idx="532">
                  <c:v>312.5</c:v>
                </c:pt>
                <c:pt idx="533">
                  <c:v>313.5</c:v>
                </c:pt>
                <c:pt idx="534">
                  <c:v>312.5</c:v>
                </c:pt>
                <c:pt idx="535">
                  <c:v>312.5</c:v>
                </c:pt>
                <c:pt idx="536">
                  <c:v>313</c:v>
                </c:pt>
                <c:pt idx="537">
                  <c:v>313.5</c:v>
                </c:pt>
                <c:pt idx="538">
                  <c:v>313</c:v>
                </c:pt>
                <c:pt idx="539">
                  <c:v>313</c:v>
                </c:pt>
                <c:pt idx="540">
                  <c:v>314</c:v>
                </c:pt>
                <c:pt idx="541">
                  <c:v>314</c:v>
                </c:pt>
                <c:pt idx="542">
                  <c:v>308.5</c:v>
                </c:pt>
                <c:pt idx="543">
                  <c:v>304.5</c:v>
                </c:pt>
                <c:pt idx="544">
                  <c:v>305</c:v>
                </c:pt>
                <c:pt idx="545">
                  <c:v>306</c:v>
                </c:pt>
                <c:pt idx="546">
                  <c:v>304.5</c:v>
                </c:pt>
                <c:pt idx="547">
                  <c:v>308</c:v>
                </c:pt>
                <c:pt idx="548">
                  <c:v>311</c:v>
                </c:pt>
                <c:pt idx="549">
                  <c:v>311.5</c:v>
                </c:pt>
                <c:pt idx="550">
                  <c:v>313.5</c:v>
                </c:pt>
                <c:pt idx="551">
                  <c:v>312.5</c:v>
                </c:pt>
                <c:pt idx="552">
                  <c:v>313.5</c:v>
                </c:pt>
                <c:pt idx="553">
                  <c:v>313.5</c:v>
                </c:pt>
                <c:pt idx="554">
                  <c:v>313.5</c:v>
                </c:pt>
                <c:pt idx="555">
                  <c:v>313</c:v>
                </c:pt>
                <c:pt idx="556">
                  <c:v>313</c:v>
                </c:pt>
                <c:pt idx="557">
                  <c:v>312.5</c:v>
                </c:pt>
                <c:pt idx="558">
                  <c:v>312.5</c:v>
                </c:pt>
                <c:pt idx="559">
                  <c:v>313</c:v>
                </c:pt>
                <c:pt idx="560">
                  <c:v>313</c:v>
                </c:pt>
                <c:pt idx="561">
                  <c:v>312.5</c:v>
                </c:pt>
                <c:pt idx="562">
                  <c:v>304.5</c:v>
                </c:pt>
                <c:pt idx="563">
                  <c:v>305</c:v>
                </c:pt>
                <c:pt idx="564">
                  <c:v>305</c:v>
                </c:pt>
                <c:pt idx="565">
                  <c:v>304</c:v>
                </c:pt>
                <c:pt idx="566">
                  <c:v>311</c:v>
                </c:pt>
                <c:pt idx="567">
                  <c:v>311</c:v>
                </c:pt>
                <c:pt idx="568">
                  <c:v>311</c:v>
                </c:pt>
                <c:pt idx="569">
                  <c:v>313</c:v>
                </c:pt>
                <c:pt idx="570">
                  <c:v>329.5</c:v>
                </c:pt>
                <c:pt idx="571">
                  <c:v>384</c:v>
                </c:pt>
                <c:pt idx="572">
                  <c:v>383.5</c:v>
                </c:pt>
                <c:pt idx="573">
                  <c:v>309</c:v>
                </c:pt>
                <c:pt idx="574">
                  <c:v>312</c:v>
                </c:pt>
                <c:pt idx="575">
                  <c:v>312</c:v>
                </c:pt>
                <c:pt idx="576">
                  <c:v>311</c:v>
                </c:pt>
                <c:pt idx="577">
                  <c:v>311.5</c:v>
                </c:pt>
                <c:pt idx="578">
                  <c:v>313</c:v>
                </c:pt>
                <c:pt idx="579">
                  <c:v>313.5</c:v>
                </c:pt>
                <c:pt idx="580">
                  <c:v>313</c:v>
                </c:pt>
                <c:pt idx="581">
                  <c:v>314</c:v>
                </c:pt>
                <c:pt idx="582">
                  <c:v>313</c:v>
                </c:pt>
                <c:pt idx="583">
                  <c:v>313.5</c:v>
                </c:pt>
                <c:pt idx="584">
                  <c:v>312.5</c:v>
                </c:pt>
                <c:pt idx="585">
                  <c:v>307.5</c:v>
                </c:pt>
                <c:pt idx="586">
                  <c:v>311.5</c:v>
                </c:pt>
                <c:pt idx="587">
                  <c:v>318.5</c:v>
                </c:pt>
                <c:pt idx="588">
                  <c:v>315.5</c:v>
                </c:pt>
                <c:pt idx="589">
                  <c:v>315</c:v>
                </c:pt>
                <c:pt idx="590">
                  <c:v>315</c:v>
                </c:pt>
                <c:pt idx="591">
                  <c:v>313.5</c:v>
                </c:pt>
                <c:pt idx="592">
                  <c:v>315.5</c:v>
                </c:pt>
                <c:pt idx="593">
                  <c:v>314</c:v>
                </c:pt>
                <c:pt idx="594">
                  <c:v>315</c:v>
                </c:pt>
                <c:pt idx="595">
                  <c:v>314</c:v>
                </c:pt>
                <c:pt idx="596">
                  <c:v>314</c:v>
                </c:pt>
                <c:pt idx="597">
                  <c:v>314.5</c:v>
                </c:pt>
                <c:pt idx="598">
                  <c:v>313.5</c:v>
                </c:pt>
                <c:pt idx="599">
                  <c:v>314</c:v>
                </c:pt>
                <c:pt idx="600">
                  <c:v>314.5</c:v>
                </c:pt>
                <c:pt idx="601">
                  <c:v>314.5</c:v>
                </c:pt>
                <c:pt idx="602">
                  <c:v>313.5</c:v>
                </c:pt>
                <c:pt idx="603">
                  <c:v>312.5</c:v>
                </c:pt>
                <c:pt idx="604">
                  <c:v>313</c:v>
                </c:pt>
                <c:pt idx="605">
                  <c:v>313.5</c:v>
                </c:pt>
                <c:pt idx="606">
                  <c:v>313</c:v>
                </c:pt>
                <c:pt idx="607">
                  <c:v>313.5</c:v>
                </c:pt>
                <c:pt idx="608">
                  <c:v>313.5</c:v>
                </c:pt>
                <c:pt idx="609">
                  <c:v>314</c:v>
                </c:pt>
                <c:pt idx="610">
                  <c:v>314.5</c:v>
                </c:pt>
                <c:pt idx="611">
                  <c:v>314</c:v>
                </c:pt>
                <c:pt idx="612">
                  <c:v>314</c:v>
                </c:pt>
                <c:pt idx="613">
                  <c:v>314</c:v>
                </c:pt>
                <c:pt idx="614">
                  <c:v>314</c:v>
                </c:pt>
                <c:pt idx="615">
                  <c:v>314</c:v>
                </c:pt>
                <c:pt idx="616">
                  <c:v>313.5</c:v>
                </c:pt>
                <c:pt idx="617">
                  <c:v>314</c:v>
                </c:pt>
                <c:pt idx="618">
                  <c:v>315.5</c:v>
                </c:pt>
                <c:pt idx="619">
                  <c:v>314.5</c:v>
                </c:pt>
                <c:pt idx="620">
                  <c:v>313</c:v>
                </c:pt>
                <c:pt idx="621">
                  <c:v>313.5</c:v>
                </c:pt>
                <c:pt idx="622">
                  <c:v>314</c:v>
                </c:pt>
                <c:pt idx="623">
                  <c:v>313.5</c:v>
                </c:pt>
                <c:pt idx="624">
                  <c:v>313.5</c:v>
                </c:pt>
                <c:pt idx="625">
                  <c:v>313</c:v>
                </c:pt>
                <c:pt idx="626">
                  <c:v>313</c:v>
                </c:pt>
                <c:pt idx="627">
                  <c:v>313.5</c:v>
                </c:pt>
                <c:pt idx="628">
                  <c:v>312.5</c:v>
                </c:pt>
                <c:pt idx="629">
                  <c:v>313</c:v>
                </c:pt>
                <c:pt idx="630">
                  <c:v>313</c:v>
                </c:pt>
                <c:pt idx="631">
                  <c:v>313.5</c:v>
                </c:pt>
                <c:pt idx="632">
                  <c:v>313</c:v>
                </c:pt>
                <c:pt idx="633">
                  <c:v>313.5</c:v>
                </c:pt>
                <c:pt idx="634">
                  <c:v>313</c:v>
                </c:pt>
                <c:pt idx="635">
                  <c:v>313</c:v>
                </c:pt>
                <c:pt idx="636">
                  <c:v>313</c:v>
                </c:pt>
                <c:pt idx="637">
                  <c:v>313.5</c:v>
                </c:pt>
                <c:pt idx="638">
                  <c:v>313</c:v>
                </c:pt>
                <c:pt idx="639">
                  <c:v>312.5</c:v>
                </c:pt>
                <c:pt idx="640">
                  <c:v>313</c:v>
                </c:pt>
                <c:pt idx="641">
                  <c:v>313.5</c:v>
                </c:pt>
                <c:pt idx="642">
                  <c:v>313.5</c:v>
                </c:pt>
                <c:pt idx="643">
                  <c:v>313</c:v>
                </c:pt>
                <c:pt idx="644">
                  <c:v>313</c:v>
                </c:pt>
                <c:pt idx="645">
                  <c:v>312.5</c:v>
                </c:pt>
                <c:pt idx="646">
                  <c:v>312.5</c:v>
                </c:pt>
                <c:pt idx="647">
                  <c:v>312.5</c:v>
                </c:pt>
                <c:pt idx="648">
                  <c:v>313.5</c:v>
                </c:pt>
                <c:pt idx="649">
                  <c:v>312.5</c:v>
                </c:pt>
                <c:pt idx="650">
                  <c:v>304.5</c:v>
                </c:pt>
                <c:pt idx="651">
                  <c:v>303</c:v>
                </c:pt>
                <c:pt idx="652">
                  <c:v>303.5</c:v>
                </c:pt>
                <c:pt idx="653">
                  <c:v>303.5</c:v>
                </c:pt>
                <c:pt idx="654">
                  <c:v>320</c:v>
                </c:pt>
                <c:pt idx="655">
                  <c:v>353</c:v>
                </c:pt>
                <c:pt idx="656">
                  <c:v>384</c:v>
                </c:pt>
                <c:pt idx="657">
                  <c:v>447</c:v>
                </c:pt>
                <c:pt idx="658">
                  <c:v>378</c:v>
                </c:pt>
                <c:pt idx="659">
                  <c:v>344.5</c:v>
                </c:pt>
                <c:pt idx="660">
                  <c:v>299</c:v>
                </c:pt>
                <c:pt idx="661">
                  <c:v>299</c:v>
                </c:pt>
                <c:pt idx="662">
                  <c:v>338</c:v>
                </c:pt>
                <c:pt idx="663">
                  <c:v>299</c:v>
                </c:pt>
                <c:pt idx="664">
                  <c:v>304.5</c:v>
                </c:pt>
                <c:pt idx="665">
                  <c:v>295.5</c:v>
                </c:pt>
                <c:pt idx="666">
                  <c:v>303.5</c:v>
                </c:pt>
                <c:pt idx="667">
                  <c:v>305.5</c:v>
                </c:pt>
                <c:pt idx="668">
                  <c:v>310.5</c:v>
                </c:pt>
                <c:pt idx="669">
                  <c:v>310</c:v>
                </c:pt>
                <c:pt idx="670">
                  <c:v>311</c:v>
                </c:pt>
                <c:pt idx="671">
                  <c:v>311.5</c:v>
                </c:pt>
                <c:pt idx="672">
                  <c:v>312</c:v>
                </c:pt>
                <c:pt idx="673">
                  <c:v>308</c:v>
                </c:pt>
                <c:pt idx="674">
                  <c:v>304</c:v>
                </c:pt>
                <c:pt idx="675">
                  <c:v>304.5</c:v>
                </c:pt>
                <c:pt idx="676">
                  <c:v>304</c:v>
                </c:pt>
                <c:pt idx="677">
                  <c:v>300.5</c:v>
                </c:pt>
                <c:pt idx="678">
                  <c:v>321</c:v>
                </c:pt>
                <c:pt idx="679">
                  <c:v>421.5</c:v>
                </c:pt>
                <c:pt idx="680">
                  <c:v>619.5</c:v>
                </c:pt>
                <c:pt idx="681">
                  <c:v>992</c:v>
                </c:pt>
                <c:pt idx="682">
                  <c:v>1116</c:v>
                </c:pt>
                <c:pt idx="683">
                  <c:v>609</c:v>
                </c:pt>
                <c:pt idx="684">
                  <c:v>755.5</c:v>
                </c:pt>
                <c:pt idx="685">
                  <c:v>851.5</c:v>
                </c:pt>
                <c:pt idx="686">
                  <c:v>852.5</c:v>
                </c:pt>
                <c:pt idx="687">
                  <c:v>788.5</c:v>
                </c:pt>
                <c:pt idx="688">
                  <c:v>670</c:v>
                </c:pt>
                <c:pt idx="689">
                  <c:v>415</c:v>
                </c:pt>
                <c:pt idx="690">
                  <c:v>310.5</c:v>
                </c:pt>
                <c:pt idx="691">
                  <c:v>315</c:v>
                </c:pt>
                <c:pt idx="692">
                  <c:v>314.5</c:v>
                </c:pt>
                <c:pt idx="693">
                  <c:v>312</c:v>
                </c:pt>
                <c:pt idx="694">
                  <c:v>309.5</c:v>
                </c:pt>
                <c:pt idx="695">
                  <c:v>305.5</c:v>
                </c:pt>
                <c:pt idx="696">
                  <c:v>305.5</c:v>
                </c:pt>
                <c:pt idx="697">
                  <c:v>305.5</c:v>
                </c:pt>
                <c:pt idx="698">
                  <c:v>306</c:v>
                </c:pt>
                <c:pt idx="699">
                  <c:v>310.5</c:v>
                </c:pt>
                <c:pt idx="700">
                  <c:v>309</c:v>
                </c:pt>
                <c:pt idx="701">
                  <c:v>310</c:v>
                </c:pt>
                <c:pt idx="702">
                  <c:v>309.5</c:v>
                </c:pt>
                <c:pt idx="703">
                  <c:v>312</c:v>
                </c:pt>
                <c:pt idx="704">
                  <c:v>318</c:v>
                </c:pt>
                <c:pt idx="705">
                  <c:v>318</c:v>
                </c:pt>
                <c:pt idx="706">
                  <c:v>313</c:v>
                </c:pt>
                <c:pt idx="707">
                  <c:v>323.5</c:v>
                </c:pt>
                <c:pt idx="708">
                  <c:v>333.5</c:v>
                </c:pt>
                <c:pt idx="709">
                  <c:v>314.5</c:v>
                </c:pt>
                <c:pt idx="710">
                  <c:v>316.5</c:v>
                </c:pt>
                <c:pt idx="711">
                  <c:v>310.5</c:v>
                </c:pt>
                <c:pt idx="712">
                  <c:v>306.5</c:v>
                </c:pt>
                <c:pt idx="713">
                  <c:v>311</c:v>
                </c:pt>
                <c:pt idx="714">
                  <c:v>308.5</c:v>
                </c:pt>
                <c:pt idx="715">
                  <c:v>310</c:v>
                </c:pt>
                <c:pt idx="716">
                  <c:v>309.5</c:v>
                </c:pt>
                <c:pt idx="717">
                  <c:v>311</c:v>
                </c:pt>
                <c:pt idx="718">
                  <c:v>311</c:v>
                </c:pt>
                <c:pt idx="719">
                  <c:v>309.5</c:v>
                </c:pt>
                <c:pt idx="720">
                  <c:v>310</c:v>
                </c:pt>
                <c:pt idx="721">
                  <c:v>310</c:v>
                </c:pt>
                <c:pt idx="722">
                  <c:v>310</c:v>
                </c:pt>
                <c:pt idx="723">
                  <c:v>310</c:v>
                </c:pt>
                <c:pt idx="724">
                  <c:v>309.5</c:v>
                </c:pt>
                <c:pt idx="725">
                  <c:v>309.5</c:v>
                </c:pt>
                <c:pt idx="726">
                  <c:v>309.5</c:v>
                </c:pt>
                <c:pt idx="727">
                  <c:v>311.5</c:v>
                </c:pt>
                <c:pt idx="728">
                  <c:v>312.5</c:v>
                </c:pt>
                <c:pt idx="729">
                  <c:v>313.5</c:v>
                </c:pt>
                <c:pt idx="730">
                  <c:v>312</c:v>
                </c:pt>
                <c:pt idx="731">
                  <c:v>313.5</c:v>
                </c:pt>
                <c:pt idx="732">
                  <c:v>318</c:v>
                </c:pt>
                <c:pt idx="733">
                  <c:v>315</c:v>
                </c:pt>
                <c:pt idx="734">
                  <c:v>314</c:v>
                </c:pt>
                <c:pt idx="735">
                  <c:v>313.5</c:v>
                </c:pt>
                <c:pt idx="736">
                  <c:v>312.5</c:v>
                </c:pt>
                <c:pt idx="737">
                  <c:v>312.5</c:v>
                </c:pt>
                <c:pt idx="738">
                  <c:v>305</c:v>
                </c:pt>
                <c:pt idx="739">
                  <c:v>309</c:v>
                </c:pt>
                <c:pt idx="740">
                  <c:v>311.5</c:v>
                </c:pt>
                <c:pt idx="741">
                  <c:v>310.5</c:v>
                </c:pt>
                <c:pt idx="742">
                  <c:v>310.5</c:v>
                </c:pt>
                <c:pt idx="743">
                  <c:v>310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721</c:v>
                </c:pt>
                <c:pt idx="1">
                  <c:v>803.5</c:v>
                </c:pt>
                <c:pt idx="2">
                  <c:v>762.5</c:v>
                </c:pt>
                <c:pt idx="3">
                  <c:v>717</c:v>
                </c:pt>
                <c:pt idx="4">
                  <c:v>671.5</c:v>
                </c:pt>
                <c:pt idx="5">
                  <c:v>618.5</c:v>
                </c:pt>
                <c:pt idx="6">
                  <c:v>582.5</c:v>
                </c:pt>
                <c:pt idx="7">
                  <c:v>643.5</c:v>
                </c:pt>
                <c:pt idx="8">
                  <c:v>682</c:v>
                </c:pt>
                <c:pt idx="9">
                  <c:v>618</c:v>
                </c:pt>
                <c:pt idx="10">
                  <c:v>517.5</c:v>
                </c:pt>
                <c:pt idx="11">
                  <c:v>460</c:v>
                </c:pt>
                <c:pt idx="12">
                  <c:v>449</c:v>
                </c:pt>
                <c:pt idx="13">
                  <c:v>446.5</c:v>
                </c:pt>
                <c:pt idx="14">
                  <c:v>437</c:v>
                </c:pt>
                <c:pt idx="15">
                  <c:v>417</c:v>
                </c:pt>
                <c:pt idx="16">
                  <c:v>441.5</c:v>
                </c:pt>
                <c:pt idx="17">
                  <c:v>469</c:v>
                </c:pt>
                <c:pt idx="18">
                  <c:v>523</c:v>
                </c:pt>
                <c:pt idx="19">
                  <c:v>695.5</c:v>
                </c:pt>
                <c:pt idx="20">
                  <c:v>1006</c:v>
                </c:pt>
                <c:pt idx="21">
                  <c:v>1141.5</c:v>
                </c:pt>
                <c:pt idx="22">
                  <c:v>1248.5</c:v>
                </c:pt>
                <c:pt idx="23">
                  <c:v>1319</c:v>
                </c:pt>
                <c:pt idx="24">
                  <c:v>1411.5</c:v>
                </c:pt>
                <c:pt idx="25">
                  <c:v>1465.5</c:v>
                </c:pt>
                <c:pt idx="26">
                  <c:v>1363</c:v>
                </c:pt>
                <c:pt idx="27">
                  <c:v>1238.5</c:v>
                </c:pt>
                <c:pt idx="28">
                  <c:v>1222</c:v>
                </c:pt>
                <c:pt idx="29">
                  <c:v>1169.5</c:v>
                </c:pt>
                <c:pt idx="30">
                  <c:v>1202.5</c:v>
                </c:pt>
                <c:pt idx="31">
                  <c:v>1183.5</c:v>
                </c:pt>
                <c:pt idx="32">
                  <c:v>1182</c:v>
                </c:pt>
                <c:pt idx="33">
                  <c:v>1043.5</c:v>
                </c:pt>
                <c:pt idx="34">
                  <c:v>802.5</c:v>
                </c:pt>
                <c:pt idx="35">
                  <c:v>694</c:v>
                </c:pt>
                <c:pt idx="36">
                  <c:v>700</c:v>
                </c:pt>
                <c:pt idx="37">
                  <c:v>695.5</c:v>
                </c:pt>
                <c:pt idx="38">
                  <c:v>721.5</c:v>
                </c:pt>
                <c:pt idx="39">
                  <c:v>779.5</c:v>
                </c:pt>
                <c:pt idx="40">
                  <c:v>859</c:v>
                </c:pt>
                <c:pt idx="41">
                  <c:v>953</c:v>
                </c:pt>
                <c:pt idx="42">
                  <c:v>1064</c:v>
                </c:pt>
                <c:pt idx="43">
                  <c:v>1387.5</c:v>
                </c:pt>
                <c:pt idx="44">
                  <c:v>1815</c:v>
                </c:pt>
                <c:pt idx="45">
                  <c:v>2098.5</c:v>
                </c:pt>
                <c:pt idx="46">
                  <c:v>2284.5</c:v>
                </c:pt>
                <c:pt idx="47">
                  <c:v>2417.5</c:v>
                </c:pt>
                <c:pt idx="48">
                  <c:v>2447</c:v>
                </c:pt>
                <c:pt idx="49">
                  <c:v>2568</c:v>
                </c:pt>
                <c:pt idx="50">
                  <c:v>2687</c:v>
                </c:pt>
                <c:pt idx="51">
                  <c:v>2818.5</c:v>
                </c:pt>
                <c:pt idx="52">
                  <c:v>2928</c:v>
                </c:pt>
                <c:pt idx="53">
                  <c:v>3032.5</c:v>
                </c:pt>
                <c:pt idx="54">
                  <c:v>3082</c:v>
                </c:pt>
                <c:pt idx="55">
                  <c:v>3172.5</c:v>
                </c:pt>
                <c:pt idx="56">
                  <c:v>3306</c:v>
                </c:pt>
                <c:pt idx="57">
                  <c:v>3338</c:v>
                </c:pt>
                <c:pt idx="58">
                  <c:v>3013</c:v>
                </c:pt>
                <c:pt idx="59">
                  <c:v>2772.5</c:v>
                </c:pt>
                <c:pt idx="60">
                  <c:v>2810.5</c:v>
                </c:pt>
                <c:pt idx="61">
                  <c:v>3010.5</c:v>
                </c:pt>
                <c:pt idx="62">
                  <c:v>2798</c:v>
                </c:pt>
                <c:pt idx="63">
                  <c:v>2605</c:v>
                </c:pt>
                <c:pt idx="64">
                  <c:v>2697</c:v>
                </c:pt>
                <c:pt idx="65">
                  <c:v>2660.5</c:v>
                </c:pt>
                <c:pt idx="66">
                  <c:v>2797.5</c:v>
                </c:pt>
                <c:pt idx="67">
                  <c:v>3031</c:v>
                </c:pt>
                <c:pt idx="68">
                  <c:v>3346.5</c:v>
                </c:pt>
                <c:pt idx="69">
                  <c:v>3435</c:v>
                </c:pt>
                <c:pt idx="70">
                  <c:v>3445</c:v>
                </c:pt>
                <c:pt idx="71">
                  <c:v>3312</c:v>
                </c:pt>
                <c:pt idx="72">
                  <c:v>3230</c:v>
                </c:pt>
                <c:pt idx="73">
                  <c:v>3202.5</c:v>
                </c:pt>
                <c:pt idx="74">
                  <c:v>3328</c:v>
                </c:pt>
                <c:pt idx="75">
                  <c:v>3491.5</c:v>
                </c:pt>
                <c:pt idx="76">
                  <c:v>3198.5</c:v>
                </c:pt>
                <c:pt idx="77">
                  <c:v>2920</c:v>
                </c:pt>
                <c:pt idx="78">
                  <c:v>2738</c:v>
                </c:pt>
                <c:pt idx="79">
                  <c:v>2634.5</c:v>
                </c:pt>
                <c:pt idx="80">
                  <c:v>2582.5</c:v>
                </c:pt>
                <c:pt idx="81">
                  <c:v>2445</c:v>
                </c:pt>
                <c:pt idx="82">
                  <c:v>2302.5</c:v>
                </c:pt>
                <c:pt idx="83">
                  <c:v>2199</c:v>
                </c:pt>
                <c:pt idx="84">
                  <c:v>2173</c:v>
                </c:pt>
                <c:pt idx="85">
                  <c:v>2184</c:v>
                </c:pt>
                <c:pt idx="86">
                  <c:v>1864.5</c:v>
                </c:pt>
                <c:pt idx="87">
                  <c:v>1499</c:v>
                </c:pt>
                <c:pt idx="88">
                  <c:v>1009</c:v>
                </c:pt>
                <c:pt idx="89">
                  <c:v>671.5</c:v>
                </c:pt>
                <c:pt idx="90">
                  <c:v>512</c:v>
                </c:pt>
                <c:pt idx="91">
                  <c:v>554.5</c:v>
                </c:pt>
                <c:pt idx="92">
                  <c:v>562.5</c:v>
                </c:pt>
                <c:pt idx="93">
                  <c:v>405</c:v>
                </c:pt>
                <c:pt idx="94">
                  <c:v>390.5</c:v>
                </c:pt>
                <c:pt idx="95">
                  <c:v>351.5</c:v>
                </c:pt>
                <c:pt idx="96">
                  <c:v>361</c:v>
                </c:pt>
                <c:pt idx="97">
                  <c:v>403.5</c:v>
                </c:pt>
                <c:pt idx="98">
                  <c:v>470.5</c:v>
                </c:pt>
                <c:pt idx="99">
                  <c:v>538</c:v>
                </c:pt>
                <c:pt idx="100">
                  <c:v>621</c:v>
                </c:pt>
                <c:pt idx="101">
                  <c:v>656</c:v>
                </c:pt>
                <c:pt idx="102">
                  <c:v>748</c:v>
                </c:pt>
                <c:pt idx="103">
                  <c:v>844</c:v>
                </c:pt>
                <c:pt idx="104">
                  <c:v>1049</c:v>
                </c:pt>
                <c:pt idx="105">
                  <c:v>1082</c:v>
                </c:pt>
                <c:pt idx="106">
                  <c:v>1114.5</c:v>
                </c:pt>
                <c:pt idx="107">
                  <c:v>1124</c:v>
                </c:pt>
                <c:pt idx="108">
                  <c:v>1160</c:v>
                </c:pt>
                <c:pt idx="109">
                  <c:v>1015</c:v>
                </c:pt>
                <c:pt idx="110">
                  <c:v>981.5</c:v>
                </c:pt>
                <c:pt idx="111">
                  <c:v>1033</c:v>
                </c:pt>
                <c:pt idx="112">
                  <c:v>1041.5</c:v>
                </c:pt>
                <c:pt idx="113">
                  <c:v>1053.5</c:v>
                </c:pt>
                <c:pt idx="114">
                  <c:v>1079</c:v>
                </c:pt>
                <c:pt idx="115">
                  <c:v>1073</c:v>
                </c:pt>
                <c:pt idx="116">
                  <c:v>1079</c:v>
                </c:pt>
                <c:pt idx="117">
                  <c:v>1050.5</c:v>
                </c:pt>
                <c:pt idx="118">
                  <c:v>1036</c:v>
                </c:pt>
                <c:pt idx="119">
                  <c:v>1030</c:v>
                </c:pt>
                <c:pt idx="120">
                  <c:v>1001.5</c:v>
                </c:pt>
                <c:pt idx="121">
                  <c:v>858.5</c:v>
                </c:pt>
                <c:pt idx="122">
                  <c:v>826.5</c:v>
                </c:pt>
                <c:pt idx="123">
                  <c:v>775</c:v>
                </c:pt>
                <c:pt idx="124">
                  <c:v>749.5</c:v>
                </c:pt>
                <c:pt idx="125">
                  <c:v>705.5</c:v>
                </c:pt>
                <c:pt idx="126">
                  <c:v>718.5</c:v>
                </c:pt>
                <c:pt idx="127">
                  <c:v>698</c:v>
                </c:pt>
                <c:pt idx="128">
                  <c:v>672</c:v>
                </c:pt>
                <c:pt idx="129">
                  <c:v>640</c:v>
                </c:pt>
                <c:pt idx="130">
                  <c:v>647</c:v>
                </c:pt>
                <c:pt idx="131">
                  <c:v>662.5</c:v>
                </c:pt>
                <c:pt idx="132">
                  <c:v>634</c:v>
                </c:pt>
                <c:pt idx="133">
                  <c:v>628</c:v>
                </c:pt>
                <c:pt idx="134">
                  <c:v>634</c:v>
                </c:pt>
                <c:pt idx="135">
                  <c:v>658</c:v>
                </c:pt>
                <c:pt idx="136">
                  <c:v>714.5</c:v>
                </c:pt>
                <c:pt idx="137">
                  <c:v>724</c:v>
                </c:pt>
                <c:pt idx="138">
                  <c:v>694</c:v>
                </c:pt>
                <c:pt idx="139">
                  <c:v>656</c:v>
                </c:pt>
                <c:pt idx="140">
                  <c:v>649</c:v>
                </c:pt>
                <c:pt idx="141">
                  <c:v>635</c:v>
                </c:pt>
                <c:pt idx="142">
                  <c:v>650.5</c:v>
                </c:pt>
                <c:pt idx="143">
                  <c:v>639</c:v>
                </c:pt>
                <c:pt idx="144">
                  <c:v>620.5</c:v>
                </c:pt>
                <c:pt idx="145">
                  <c:v>585.5</c:v>
                </c:pt>
                <c:pt idx="146">
                  <c:v>565</c:v>
                </c:pt>
                <c:pt idx="147">
                  <c:v>566.5</c:v>
                </c:pt>
                <c:pt idx="148">
                  <c:v>530</c:v>
                </c:pt>
                <c:pt idx="149">
                  <c:v>507.5</c:v>
                </c:pt>
                <c:pt idx="150">
                  <c:v>524</c:v>
                </c:pt>
                <c:pt idx="151">
                  <c:v>564.5</c:v>
                </c:pt>
                <c:pt idx="152">
                  <c:v>521</c:v>
                </c:pt>
                <c:pt idx="153">
                  <c:v>473.5</c:v>
                </c:pt>
                <c:pt idx="154">
                  <c:v>383.5</c:v>
                </c:pt>
                <c:pt idx="155">
                  <c:v>303.5</c:v>
                </c:pt>
                <c:pt idx="156">
                  <c:v>295.5</c:v>
                </c:pt>
                <c:pt idx="157">
                  <c:v>322.5</c:v>
                </c:pt>
                <c:pt idx="158">
                  <c:v>347.5</c:v>
                </c:pt>
                <c:pt idx="159">
                  <c:v>383</c:v>
                </c:pt>
                <c:pt idx="160">
                  <c:v>389.5</c:v>
                </c:pt>
                <c:pt idx="161">
                  <c:v>380</c:v>
                </c:pt>
                <c:pt idx="162">
                  <c:v>332.5</c:v>
                </c:pt>
                <c:pt idx="163">
                  <c:v>329.5</c:v>
                </c:pt>
                <c:pt idx="164">
                  <c:v>386</c:v>
                </c:pt>
                <c:pt idx="165">
                  <c:v>398.5</c:v>
                </c:pt>
                <c:pt idx="166">
                  <c:v>388</c:v>
                </c:pt>
                <c:pt idx="167">
                  <c:v>370.5</c:v>
                </c:pt>
                <c:pt idx="168">
                  <c:v>312</c:v>
                </c:pt>
                <c:pt idx="169">
                  <c:v>264</c:v>
                </c:pt>
                <c:pt idx="170">
                  <c:v>241</c:v>
                </c:pt>
                <c:pt idx="171">
                  <c:v>226.5</c:v>
                </c:pt>
                <c:pt idx="172">
                  <c:v>220</c:v>
                </c:pt>
                <c:pt idx="173">
                  <c:v>223</c:v>
                </c:pt>
                <c:pt idx="174">
                  <c:v>253</c:v>
                </c:pt>
                <c:pt idx="175">
                  <c:v>269.5</c:v>
                </c:pt>
                <c:pt idx="176">
                  <c:v>281.5</c:v>
                </c:pt>
                <c:pt idx="177">
                  <c:v>286</c:v>
                </c:pt>
                <c:pt idx="178">
                  <c:v>271</c:v>
                </c:pt>
                <c:pt idx="179">
                  <c:v>242.5</c:v>
                </c:pt>
                <c:pt idx="180">
                  <c:v>244.5</c:v>
                </c:pt>
                <c:pt idx="181">
                  <c:v>284</c:v>
                </c:pt>
                <c:pt idx="182">
                  <c:v>318</c:v>
                </c:pt>
                <c:pt idx="183">
                  <c:v>355</c:v>
                </c:pt>
                <c:pt idx="184">
                  <c:v>393.5</c:v>
                </c:pt>
                <c:pt idx="185">
                  <c:v>410</c:v>
                </c:pt>
                <c:pt idx="186">
                  <c:v>417.5</c:v>
                </c:pt>
                <c:pt idx="187">
                  <c:v>432.5</c:v>
                </c:pt>
                <c:pt idx="188">
                  <c:v>479.5</c:v>
                </c:pt>
                <c:pt idx="189">
                  <c:v>538</c:v>
                </c:pt>
                <c:pt idx="190">
                  <c:v>554</c:v>
                </c:pt>
                <c:pt idx="191">
                  <c:v>575</c:v>
                </c:pt>
                <c:pt idx="192">
                  <c:v>562.5</c:v>
                </c:pt>
                <c:pt idx="193">
                  <c:v>588</c:v>
                </c:pt>
                <c:pt idx="194">
                  <c:v>587</c:v>
                </c:pt>
                <c:pt idx="195">
                  <c:v>563.5</c:v>
                </c:pt>
                <c:pt idx="196">
                  <c:v>531.5</c:v>
                </c:pt>
                <c:pt idx="197">
                  <c:v>505.5</c:v>
                </c:pt>
                <c:pt idx="198">
                  <c:v>518.5</c:v>
                </c:pt>
                <c:pt idx="199">
                  <c:v>535.5</c:v>
                </c:pt>
                <c:pt idx="200">
                  <c:v>567</c:v>
                </c:pt>
                <c:pt idx="201">
                  <c:v>551</c:v>
                </c:pt>
                <c:pt idx="202">
                  <c:v>506.5</c:v>
                </c:pt>
                <c:pt idx="203">
                  <c:v>551.5</c:v>
                </c:pt>
                <c:pt idx="204">
                  <c:v>674</c:v>
                </c:pt>
                <c:pt idx="205">
                  <c:v>895.5</c:v>
                </c:pt>
                <c:pt idx="206">
                  <c:v>1050.5</c:v>
                </c:pt>
                <c:pt idx="207">
                  <c:v>1323</c:v>
                </c:pt>
                <c:pt idx="208">
                  <c:v>1656.5</c:v>
                </c:pt>
                <c:pt idx="209">
                  <c:v>1759</c:v>
                </c:pt>
                <c:pt idx="210">
                  <c:v>1717.5</c:v>
                </c:pt>
                <c:pt idx="211">
                  <c:v>1923.5</c:v>
                </c:pt>
                <c:pt idx="212">
                  <c:v>2050.5</c:v>
                </c:pt>
                <c:pt idx="213">
                  <c:v>2304.5</c:v>
                </c:pt>
                <c:pt idx="214">
                  <c:v>2404.5</c:v>
                </c:pt>
                <c:pt idx="215">
                  <c:v>2303</c:v>
                </c:pt>
                <c:pt idx="216">
                  <c:v>2398.5</c:v>
                </c:pt>
                <c:pt idx="217">
                  <c:v>2483.5</c:v>
                </c:pt>
                <c:pt idx="218">
                  <c:v>2493.5</c:v>
                </c:pt>
                <c:pt idx="219">
                  <c:v>2500</c:v>
                </c:pt>
                <c:pt idx="220">
                  <c:v>2464</c:v>
                </c:pt>
                <c:pt idx="221">
                  <c:v>2524</c:v>
                </c:pt>
                <c:pt idx="222">
                  <c:v>2542</c:v>
                </c:pt>
                <c:pt idx="223">
                  <c:v>2569.5</c:v>
                </c:pt>
                <c:pt idx="224">
                  <c:v>2691</c:v>
                </c:pt>
                <c:pt idx="225">
                  <c:v>2631</c:v>
                </c:pt>
                <c:pt idx="226">
                  <c:v>2557.5</c:v>
                </c:pt>
                <c:pt idx="227">
                  <c:v>3048.5</c:v>
                </c:pt>
                <c:pt idx="228">
                  <c:v>3456.5</c:v>
                </c:pt>
                <c:pt idx="229">
                  <c:v>3449</c:v>
                </c:pt>
                <c:pt idx="230">
                  <c:v>3654.5</c:v>
                </c:pt>
                <c:pt idx="231">
                  <c:v>3910</c:v>
                </c:pt>
                <c:pt idx="232">
                  <c:v>3904</c:v>
                </c:pt>
                <c:pt idx="233">
                  <c:v>3892.5</c:v>
                </c:pt>
                <c:pt idx="234">
                  <c:v>3486</c:v>
                </c:pt>
                <c:pt idx="235">
                  <c:v>3184</c:v>
                </c:pt>
                <c:pt idx="236">
                  <c:v>3253</c:v>
                </c:pt>
                <c:pt idx="237">
                  <c:v>3377</c:v>
                </c:pt>
                <c:pt idx="238">
                  <c:v>3252</c:v>
                </c:pt>
                <c:pt idx="239">
                  <c:v>3110.5</c:v>
                </c:pt>
                <c:pt idx="240">
                  <c:v>2937.5</c:v>
                </c:pt>
                <c:pt idx="241">
                  <c:v>2735</c:v>
                </c:pt>
                <c:pt idx="242">
                  <c:v>2541</c:v>
                </c:pt>
                <c:pt idx="243">
                  <c:v>2196.5</c:v>
                </c:pt>
                <c:pt idx="244">
                  <c:v>1832.5</c:v>
                </c:pt>
                <c:pt idx="245">
                  <c:v>1649.5</c:v>
                </c:pt>
                <c:pt idx="246">
                  <c:v>1518</c:v>
                </c:pt>
                <c:pt idx="247">
                  <c:v>1433.5</c:v>
                </c:pt>
                <c:pt idx="248">
                  <c:v>1536</c:v>
                </c:pt>
                <c:pt idx="249">
                  <c:v>1564.5</c:v>
                </c:pt>
                <c:pt idx="250">
                  <c:v>1286.5</c:v>
                </c:pt>
                <c:pt idx="251">
                  <c:v>1264</c:v>
                </c:pt>
                <c:pt idx="252">
                  <c:v>1141.5</c:v>
                </c:pt>
                <c:pt idx="253">
                  <c:v>935.5</c:v>
                </c:pt>
                <c:pt idx="254">
                  <c:v>849.5</c:v>
                </c:pt>
                <c:pt idx="255">
                  <c:v>793.5</c:v>
                </c:pt>
                <c:pt idx="256">
                  <c:v>704</c:v>
                </c:pt>
                <c:pt idx="257">
                  <c:v>664.5</c:v>
                </c:pt>
                <c:pt idx="258">
                  <c:v>638</c:v>
                </c:pt>
                <c:pt idx="259">
                  <c:v>548</c:v>
                </c:pt>
                <c:pt idx="260">
                  <c:v>562.5</c:v>
                </c:pt>
                <c:pt idx="261">
                  <c:v>558.5</c:v>
                </c:pt>
                <c:pt idx="262">
                  <c:v>628.5</c:v>
                </c:pt>
                <c:pt idx="263">
                  <c:v>711.5</c:v>
                </c:pt>
                <c:pt idx="264">
                  <c:v>725.5</c:v>
                </c:pt>
                <c:pt idx="265">
                  <c:v>672</c:v>
                </c:pt>
                <c:pt idx="266">
                  <c:v>668</c:v>
                </c:pt>
                <c:pt idx="267">
                  <c:v>685.5</c:v>
                </c:pt>
                <c:pt idx="268">
                  <c:v>775.5</c:v>
                </c:pt>
                <c:pt idx="269">
                  <c:v>906.5</c:v>
                </c:pt>
                <c:pt idx="270">
                  <c:v>1032.5</c:v>
                </c:pt>
                <c:pt idx="271">
                  <c:v>1102.5</c:v>
                </c:pt>
                <c:pt idx="272">
                  <c:v>1079</c:v>
                </c:pt>
                <c:pt idx="273">
                  <c:v>1070</c:v>
                </c:pt>
                <c:pt idx="274">
                  <c:v>992</c:v>
                </c:pt>
                <c:pt idx="275">
                  <c:v>982.5</c:v>
                </c:pt>
                <c:pt idx="276">
                  <c:v>949.5</c:v>
                </c:pt>
                <c:pt idx="277">
                  <c:v>789.5</c:v>
                </c:pt>
                <c:pt idx="278">
                  <c:v>794.5</c:v>
                </c:pt>
                <c:pt idx="279">
                  <c:v>723.5</c:v>
                </c:pt>
                <c:pt idx="280">
                  <c:v>629</c:v>
                </c:pt>
                <c:pt idx="281">
                  <c:v>678.5</c:v>
                </c:pt>
                <c:pt idx="282">
                  <c:v>607.5</c:v>
                </c:pt>
                <c:pt idx="283">
                  <c:v>432</c:v>
                </c:pt>
                <c:pt idx="284">
                  <c:v>334</c:v>
                </c:pt>
                <c:pt idx="285">
                  <c:v>277</c:v>
                </c:pt>
                <c:pt idx="286">
                  <c:v>248.5</c:v>
                </c:pt>
                <c:pt idx="287">
                  <c:v>268</c:v>
                </c:pt>
                <c:pt idx="288">
                  <c:v>339.5</c:v>
                </c:pt>
                <c:pt idx="289">
                  <c:v>477.5</c:v>
                </c:pt>
                <c:pt idx="290">
                  <c:v>678</c:v>
                </c:pt>
                <c:pt idx="291">
                  <c:v>905</c:v>
                </c:pt>
                <c:pt idx="292">
                  <c:v>1092.5</c:v>
                </c:pt>
                <c:pt idx="293">
                  <c:v>1311.5</c:v>
                </c:pt>
                <c:pt idx="294">
                  <c:v>1563</c:v>
                </c:pt>
                <c:pt idx="295">
                  <c:v>1794</c:v>
                </c:pt>
                <c:pt idx="296">
                  <c:v>1935.5</c:v>
                </c:pt>
                <c:pt idx="297">
                  <c:v>2137.5</c:v>
                </c:pt>
                <c:pt idx="298">
                  <c:v>2130</c:v>
                </c:pt>
                <c:pt idx="299">
                  <c:v>2238</c:v>
                </c:pt>
                <c:pt idx="300">
                  <c:v>2469</c:v>
                </c:pt>
                <c:pt idx="301">
                  <c:v>2728.5</c:v>
                </c:pt>
                <c:pt idx="302">
                  <c:v>2917</c:v>
                </c:pt>
                <c:pt idx="303">
                  <c:v>2888</c:v>
                </c:pt>
                <c:pt idx="304">
                  <c:v>2841</c:v>
                </c:pt>
                <c:pt idx="305">
                  <c:v>2817</c:v>
                </c:pt>
                <c:pt idx="306">
                  <c:v>2495</c:v>
                </c:pt>
                <c:pt idx="307">
                  <c:v>2260</c:v>
                </c:pt>
                <c:pt idx="308">
                  <c:v>2302.5</c:v>
                </c:pt>
                <c:pt idx="309">
                  <c:v>2498</c:v>
                </c:pt>
                <c:pt idx="310">
                  <c:v>2538</c:v>
                </c:pt>
                <c:pt idx="311">
                  <c:v>2514</c:v>
                </c:pt>
                <c:pt idx="312">
                  <c:v>2433</c:v>
                </c:pt>
                <c:pt idx="313">
                  <c:v>2329</c:v>
                </c:pt>
                <c:pt idx="314">
                  <c:v>2307</c:v>
                </c:pt>
                <c:pt idx="315">
                  <c:v>2120.5</c:v>
                </c:pt>
                <c:pt idx="316">
                  <c:v>1886.5</c:v>
                </c:pt>
                <c:pt idx="317">
                  <c:v>1722.5</c:v>
                </c:pt>
                <c:pt idx="318">
                  <c:v>1606.5</c:v>
                </c:pt>
                <c:pt idx="319">
                  <c:v>1574.5</c:v>
                </c:pt>
                <c:pt idx="320">
                  <c:v>1570.5</c:v>
                </c:pt>
                <c:pt idx="321">
                  <c:v>1588</c:v>
                </c:pt>
                <c:pt idx="322">
                  <c:v>1614.5</c:v>
                </c:pt>
                <c:pt idx="323">
                  <c:v>1586</c:v>
                </c:pt>
                <c:pt idx="324">
                  <c:v>1607.5</c:v>
                </c:pt>
                <c:pt idx="325">
                  <c:v>1695</c:v>
                </c:pt>
                <c:pt idx="326">
                  <c:v>1821</c:v>
                </c:pt>
                <c:pt idx="327">
                  <c:v>2047</c:v>
                </c:pt>
                <c:pt idx="328">
                  <c:v>1925.5</c:v>
                </c:pt>
                <c:pt idx="329">
                  <c:v>1819.5</c:v>
                </c:pt>
                <c:pt idx="330">
                  <c:v>1793</c:v>
                </c:pt>
                <c:pt idx="331">
                  <c:v>1901.5</c:v>
                </c:pt>
                <c:pt idx="332">
                  <c:v>2105</c:v>
                </c:pt>
                <c:pt idx="333">
                  <c:v>2281</c:v>
                </c:pt>
                <c:pt idx="334">
                  <c:v>2377.5</c:v>
                </c:pt>
                <c:pt idx="335">
                  <c:v>2145</c:v>
                </c:pt>
                <c:pt idx="336">
                  <c:v>1961</c:v>
                </c:pt>
                <c:pt idx="337">
                  <c:v>2036</c:v>
                </c:pt>
                <c:pt idx="338">
                  <c:v>1927.5</c:v>
                </c:pt>
                <c:pt idx="339">
                  <c:v>1967</c:v>
                </c:pt>
                <c:pt idx="340">
                  <c:v>1995.5</c:v>
                </c:pt>
                <c:pt idx="341">
                  <c:v>1941</c:v>
                </c:pt>
                <c:pt idx="342">
                  <c:v>1706</c:v>
                </c:pt>
                <c:pt idx="343">
                  <c:v>1552</c:v>
                </c:pt>
                <c:pt idx="344">
                  <c:v>1427.5</c:v>
                </c:pt>
                <c:pt idx="345">
                  <c:v>1271.5</c:v>
                </c:pt>
                <c:pt idx="346">
                  <c:v>1143</c:v>
                </c:pt>
                <c:pt idx="347">
                  <c:v>1075</c:v>
                </c:pt>
                <c:pt idx="348">
                  <c:v>1058</c:v>
                </c:pt>
                <c:pt idx="349">
                  <c:v>1124</c:v>
                </c:pt>
                <c:pt idx="350">
                  <c:v>1244.5</c:v>
                </c:pt>
                <c:pt idx="351">
                  <c:v>1259.5</c:v>
                </c:pt>
                <c:pt idx="352">
                  <c:v>1168</c:v>
                </c:pt>
                <c:pt idx="353">
                  <c:v>1122.5</c:v>
                </c:pt>
                <c:pt idx="354">
                  <c:v>1089.5</c:v>
                </c:pt>
                <c:pt idx="355">
                  <c:v>1091</c:v>
                </c:pt>
                <c:pt idx="356">
                  <c:v>1114.5</c:v>
                </c:pt>
                <c:pt idx="357">
                  <c:v>1168</c:v>
                </c:pt>
                <c:pt idx="358">
                  <c:v>1202</c:v>
                </c:pt>
                <c:pt idx="359">
                  <c:v>1198.5</c:v>
                </c:pt>
                <c:pt idx="360">
                  <c:v>1290.5</c:v>
                </c:pt>
                <c:pt idx="361">
                  <c:v>1286.5</c:v>
                </c:pt>
                <c:pt idx="362">
                  <c:v>1168.5</c:v>
                </c:pt>
                <c:pt idx="363">
                  <c:v>1191.5</c:v>
                </c:pt>
                <c:pt idx="364">
                  <c:v>1148</c:v>
                </c:pt>
                <c:pt idx="365">
                  <c:v>1112</c:v>
                </c:pt>
                <c:pt idx="366">
                  <c:v>1080.5</c:v>
                </c:pt>
                <c:pt idx="367">
                  <c:v>1119</c:v>
                </c:pt>
                <c:pt idx="368">
                  <c:v>1167.5</c:v>
                </c:pt>
                <c:pt idx="369">
                  <c:v>1347</c:v>
                </c:pt>
                <c:pt idx="370">
                  <c:v>1533</c:v>
                </c:pt>
                <c:pt idx="371">
                  <c:v>1733</c:v>
                </c:pt>
                <c:pt idx="372">
                  <c:v>2082.5</c:v>
                </c:pt>
                <c:pt idx="373">
                  <c:v>2473</c:v>
                </c:pt>
                <c:pt idx="374">
                  <c:v>2766</c:v>
                </c:pt>
                <c:pt idx="375">
                  <c:v>2969.5</c:v>
                </c:pt>
                <c:pt idx="376">
                  <c:v>2894.5</c:v>
                </c:pt>
                <c:pt idx="377">
                  <c:v>2855.5</c:v>
                </c:pt>
                <c:pt idx="378">
                  <c:v>2746</c:v>
                </c:pt>
                <c:pt idx="379">
                  <c:v>2609.5</c:v>
                </c:pt>
                <c:pt idx="380">
                  <c:v>2622.5</c:v>
                </c:pt>
                <c:pt idx="381">
                  <c:v>2732.5</c:v>
                </c:pt>
                <c:pt idx="382">
                  <c:v>3044.5</c:v>
                </c:pt>
                <c:pt idx="383">
                  <c:v>3183.5</c:v>
                </c:pt>
                <c:pt idx="384">
                  <c:v>3204.5</c:v>
                </c:pt>
                <c:pt idx="385">
                  <c:v>3012</c:v>
                </c:pt>
                <c:pt idx="386">
                  <c:v>2806.5</c:v>
                </c:pt>
                <c:pt idx="387">
                  <c:v>2671.5</c:v>
                </c:pt>
                <c:pt idx="388">
                  <c:v>2587.5</c:v>
                </c:pt>
                <c:pt idx="389">
                  <c:v>2600</c:v>
                </c:pt>
                <c:pt idx="390">
                  <c:v>2593</c:v>
                </c:pt>
                <c:pt idx="391">
                  <c:v>2629.5</c:v>
                </c:pt>
                <c:pt idx="392">
                  <c:v>2634.5</c:v>
                </c:pt>
                <c:pt idx="393">
                  <c:v>2471.5</c:v>
                </c:pt>
                <c:pt idx="394">
                  <c:v>2379</c:v>
                </c:pt>
                <c:pt idx="395">
                  <c:v>2329</c:v>
                </c:pt>
                <c:pt idx="396">
                  <c:v>2374</c:v>
                </c:pt>
                <c:pt idx="397">
                  <c:v>2297</c:v>
                </c:pt>
                <c:pt idx="398">
                  <c:v>2209.5</c:v>
                </c:pt>
                <c:pt idx="399">
                  <c:v>2196</c:v>
                </c:pt>
                <c:pt idx="400">
                  <c:v>1897</c:v>
                </c:pt>
                <c:pt idx="401">
                  <c:v>1516.5</c:v>
                </c:pt>
                <c:pt idx="402">
                  <c:v>1159</c:v>
                </c:pt>
                <c:pt idx="403">
                  <c:v>1174.5</c:v>
                </c:pt>
                <c:pt idx="404">
                  <c:v>1216</c:v>
                </c:pt>
                <c:pt idx="405">
                  <c:v>1225</c:v>
                </c:pt>
                <c:pt idx="406">
                  <c:v>1110.5</c:v>
                </c:pt>
                <c:pt idx="407">
                  <c:v>929</c:v>
                </c:pt>
                <c:pt idx="408">
                  <c:v>802</c:v>
                </c:pt>
                <c:pt idx="409">
                  <c:v>670.5</c:v>
                </c:pt>
                <c:pt idx="410">
                  <c:v>544.5</c:v>
                </c:pt>
                <c:pt idx="411">
                  <c:v>496</c:v>
                </c:pt>
                <c:pt idx="412">
                  <c:v>487</c:v>
                </c:pt>
                <c:pt idx="413">
                  <c:v>547</c:v>
                </c:pt>
                <c:pt idx="414">
                  <c:v>650.5</c:v>
                </c:pt>
                <c:pt idx="415">
                  <c:v>797.5</c:v>
                </c:pt>
                <c:pt idx="416">
                  <c:v>970.5</c:v>
                </c:pt>
                <c:pt idx="417">
                  <c:v>1219.5</c:v>
                </c:pt>
                <c:pt idx="418">
                  <c:v>1250.5</c:v>
                </c:pt>
                <c:pt idx="419">
                  <c:v>1172</c:v>
                </c:pt>
                <c:pt idx="420">
                  <c:v>1194</c:v>
                </c:pt>
                <c:pt idx="421">
                  <c:v>1256</c:v>
                </c:pt>
                <c:pt idx="422">
                  <c:v>1270.5</c:v>
                </c:pt>
                <c:pt idx="423">
                  <c:v>1331</c:v>
                </c:pt>
                <c:pt idx="424">
                  <c:v>1410.5</c:v>
                </c:pt>
                <c:pt idx="425">
                  <c:v>1505.5</c:v>
                </c:pt>
                <c:pt idx="426">
                  <c:v>1725.5</c:v>
                </c:pt>
                <c:pt idx="427">
                  <c:v>2296</c:v>
                </c:pt>
                <c:pt idx="428">
                  <c:v>2773</c:v>
                </c:pt>
                <c:pt idx="429">
                  <c:v>3001</c:v>
                </c:pt>
                <c:pt idx="430">
                  <c:v>3147.5</c:v>
                </c:pt>
                <c:pt idx="431">
                  <c:v>3078</c:v>
                </c:pt>
                <c:pt idx="432">
                  <c:v>2932.5</c:v>
                </c:pt>
                <c:pt idx="433">
                  <c:v>2870.5</c:v>
                </c:pt>
                <c:pt idx="434">
                  <c:v>2760</c:v>
                </c:pt>
                <c:pt idx="435">
                  <c:v>2681.5</c:v>
                </c:pt>
                <c:pt idx="436">
                  <c:v>2532.5</c:v>
                </c:pt>
                <c:pt idx="437">
                  <c:v>2498.5</c:v>
                </c:pt>
                <c:pt idx="438">
                  <c:v>2551.5</c:v>
                </c:pt>
                <c:pt idx="439">
                  <c:v>2626.5</c:v>
                </c:pt>
                <c:pt idx="440">
                  <c:v>2617</c:v>
                </c:pt>
                <c:pt idx="441">
                  <c:v>2466</c:v>
                </c:pt>
                <c:pt idx="442">
                  <c:v>2134.5</c:v>
                </c:pt>
                <c:pt idx="443">
                  <c:v>1945.5</c:v>
                </c:pt>
                <c:pt idx="444">
                  <c:v>1890.5</c:v>
                </c:pt>
                <c:pt idx="445">
                  <c:v>2203.5</c:v>
                </c:pt>
                <c:pt idx="446">
                  <c:v>2352</c:v>
                </c:pt>
                <c:pt idx="447">
                  <c:v>2603</c:v>
                </c:pt>
                <c:pt idx="448">
                  <c:v>2768</c:v>
                </c:pt>
                <c:pt idx="449">
                  <c:v>2936</c:v>
                </c:pt>
                <c:pt idx="450">
                  <c:v>2802</c:v>
                </c:pt>
                <c:pt idx="451">
                  <c:v>2764.5</c:v>
                </c:pt>
                <c:pt idx="452">
                  <c:v>2945</c:v>
                </c:pt>
                <c:pt idx="453">
                  <c:v>3076</c:v>
                </c:pt>
                <c:pt idx="454">
                  <c:v>3068.5</c:v>
                </c:pt>
                <c:pt idx="455">
                  <c:v>3178</c:v>
                </c:pt>
                <c:pt idx="456">
                  <c:v>3132</c:v>
                </c:pt>
                <c:pt idx="457">
                  <c:v>3014.5</c:v>
                </c:pt>
                <c:pt idx="458">
                  <c:v>2958.5</c:v>
                </c:pt>
                <c:pt idx="459">
                  <c:v>2912</c:v>
                </c:pt>
                <c:pt idx="460">
                  <c:v>2754.5</c:v>
                </c:pt>
                <c:pt idx="461">
                  <c:v>2670.5</c:v>
                </c:pt>
                <c:pt idx="462">
                  <c:v>2449.5</c:v>
                </c:pt>
                <c:pt idx="463">
                  <c:v>2274.5</c:v>
                </c:pt>
                <c:pt idx="464">
                  <c:v>2493</c:v>
                </c:pt>
                <c:pt idx="465">
                  <c:v>2768</c:v>
                </c:pt>
                <c:pt idx="466">
                  <c:v>2633</c:v>
                </c:pt>
                <c:pt idx="467">
                  <c:v>2603.5</c:v>
                </c:pt>
                <c:pt idx="468">
                  <c:v>2730.5</c:v>
                </c:pt>
                <c:pt idx="469">
                  <c:v>2839</c:v>
                </c:pt>
                <c:pt idx="470">
                  <c:v>3022.5</c:v>
                </c:pt>
                <c:pt idx="471">
                  <c:v>3133</c:v>
                </c:pt>
                <c:pt idx="472">
                  <c:v>3156</c:v>
                </c:pt>
                <c:pt idx="473">
                  <c:v>3217.5</c:v>
                </c:pt>
                <c:pt idx="474">
                  <c:v>3446.5</c:v>
                </c:pt>
                <c:pt idx="475">
                  <c:v>3629.5</c:v>
                </c:pt>
                <c:pt idx="476">
                  <c:v>3498</c:v>
                </c:pt>
                <c:pt idx="477">
                  <c:v>3283.5</c:v>
                </c:pt>
                <c:pt idx="478">
                  <c:v>3005</c:v>
                </c:pt>
                <c:pt idx="479">
                  <c:v>2759</c:v>
                </c:pt>
                <c:pt idx="480">
                  <c:v>2707</c:v>
                </c:pt>
                <c:pt idx="481">
                  <c:v>2499.5</c:v>
                </c:pt>
                <c:pt idx="482">
                  <c:v>2502.5</c:v>
                </c:pt>
                <c:pt idx="483">
                  <c:v>2410</c:v>
                </c:pt>
                <c:pt idx="484">
                  <c:v>2342</c:v>
                </c:pt>
                <c:pt idx="485">
                  <c:v>2297.5</c:v>
                </c:pt>
                <c:pt idx="486">
                  <c:v>2451</c:v>
                </c:pt>
                <c:pt idx="487">
                  <c:v>2517</c:v>
                </c:pt>
                <c:pt idx="488">
                  <c:v>2507</c:v>
                </c:pt>
                <c:pt idx="489">
                  <c:v>2455</c:v>
                </c:pt>
                <c:pt idx="490">
                  <c:v>2344.5</c:v>
                </c:pt>
                <c:pt idx="491">
                  <c:v>2104.5</c:v>
                </c:pt>
                <c:pt idx="492">
                  <c:v>2066.5</c:v>
                </c:pt>
                <c:pt idx="493">
                  <c:v>2106</c:v>
                </c:pt>
                <c:pt idx="494">
                  <c:v>2331.5</c:v>
                </c:pt>
                <c:pt idx="495">
                  <c:v>2457.5</c:v>
                </c:pt>
                <c:pt idx="496">
                  <c:v>2482.5</c:v>
                </c:pt>
                <c:pt idx="497">
                  <c:v>2425</c:v>
                </c:pt>
                <c:pt idx="498">
                  <c:v>2486</c:v>
                </c:pt>
                <c:pt idx="499">
                  <c:v>2767.5</c:v>
                </c:pt>
                <c:pt idx="500">
                  <c:v>3059</c:v>
                </c:pt>
                <c:pt idx="501">
                  <c:v>3248.5</c:v>
                </c:pt>
                <c:pt idx="502">
                  <c:v>3449</c:v>
                </c:pt>
                <c:pt idx="503">
                  <c:v>3462.5</c:v>
                </c:pt>
                <c:pt idx="504">
                  <c:v>3466</c:v>
                </c:pt>
                <c:pt idx="505">
                  <c:v>3589</c:v>
                </c:pt>
                <c:pt idx="506">
                  <c:v>3799.5</c:v>
                </c:pt>
                <c:pt idx="507">
                  <c:v>4022</c:v>
                </c:pt>
                <c:pt idx="508">
                  <c:v>4119.5</c:v>
                </c:pt>
                <c:pt idx="509">
                  <c:v>4383.5</c:v>
                </c:pt>
                <c:pt idx="510">
                  <c:v>4652</c:v>
                </c:pt>
                <c:pt idx="511">
                  <c:v>4653</c:v>
                </c:pt>
                <c:pt idx="512">
                  <c:v>4672</c:v>
                </c:pt>
                <c:pt idx="513">
                  <c:v>4680.5</c:v>
                </c:pt>
                <c:pt idx="514">
                  <c:v>4528.5</c:v>
                </c:pt>
                <c:pt idx="515">
                  <c:v>4448</c:v>
                </c:pt>
                <c:pt idx="516">
                  <c:v>4377.5</c:v>
                </c:pt>
                <c:pt idx="517">
                  <c:v>4500.5</c:v>
                </c:pt>
                <c:pt idx="518">
                  <c:v>4500</c:v>
                </c:pt>
                <c:pt idx="519">
                  <c:v>4212</c:v>
                </c:pt>
                <c:pt idx="520">
                  <c:v>3819.5</c:v>
                </c:pt>
                <c:pt idx="521">
                  <c:v>3747.5</c:v>
                </c:pt>
                <c:pt idx="522">
                  <c:v>3745.5</c:v>
                </c:pt>
                <c:pt idx="523">
                  <c:v>3990.5</c:v>
                </c:pt>
                <c:pt idx="524">
                  <c:v>3749.5</c:v>
                </c:pt>
                <c:pt idx="525">
                  <c:v>3979</c:v>
                </c:pt>
                <c:pt idx="526">
                  <c:v>4173</c:v>
                </c:pt>
                <c:pt idx="527">
                  <c:v>4024.5</c:v>
                </c:pt>
                <c:pt idx="528">
                  <c:v>4196</c:v>
                </c:pt>
                <c:pt idx="529">
                  <c:v>4432</c:v>
                </c:pt>
                <c:pt idx="530">
                  <c:v>4433.5</c:v>
                </c:pt>
                <c:pt idx="531">
                  <c:v>4329.5</c:v>
                </c:pt>
                <c:pt idx="532">
                  <c:v>4451.5</c:v>
                </c:pt>
                <c:pt idx="533">
                  <c:v>4517</c:v>
                </c:pt>
                <c:pt idx="534">
                  <c:v>4514</c:v>
                </c:pt>
                <c:pt idx="535">
                  <c:v>4480.5</c:v>
                </c:pt>
                <c:pt idx="536">
                  <c:v>4379</c:v>
                </c:pt>
                <c:pt idx="537">
                  <c:v>4366</c:v>
                </c:pt>
                <c:pt idx="538">
                  <c:v>4116.5</c:v>
                </c:pt>
                <c:pt idx="539">
                  <c:v>4244</c:v>
                </c:pt>
                <c:pt idx="540">
                  <c:v>4278.5</c:v>
                </c:pt>
                <c:pt idx="541">
                  <c:v>4100</c:v>
                </c:pt>
                <c:pt idx="542">
                  <c:v>3771</c:v>
                </c:pt>
                <c:pt idx="543">
                  <c:v>3473</c:v>
                </c:pt>
                <c:pt idx="544">
                  <c:v>3057</c:v>
                </c:pt>
                <c:pt idx="545">
                  <c:v>2555</c:v>
                </c:pt>
                <c:pt idx="546">
                  <c:v>2200.5</c:v>
                </c:pt>
                <c:pt idx="547">
                  <c:v>2045.5</c:v>
                </c:pt>
                <c:pt idx="548">
                  <c:v>1933.5</c:v>
                </c:pt>
                <c:pt idx="549">
                  <c:v>1846.5</c:v>
                </c:pt>
                <c:pt idx="550">
                  <c:v>1752.5</c:v>
                </c:pt>
                <c:pt idx="551">
                  <c:v>1638.5</c:v>
                </c:pt>
                <c:pt idx="552">
                  <c:v>1474.5</c:v>
                </c:pt>
                <c:pt idx="553">
                  <c:v>1399</c:v>
                </c:pt>
                <c:pt idx="554">
                  <c:v>1198.5</c:v>
                </c:pt>
                <c:pt idx="555">
                  <c:v>1023.5</c:v>
                </c:pt>
                <c:pt idx="556">
                  <c:v>889</c:v>
                </c:pt>
                <c:pt idx="557">
                  <c:v>774</c:v>
                </c:pt>
                <c:pt idx="558">
                  <c:v>674.5</c:v>
                </c:pt>
                <c:pt idx="559">
                  <c:v>661.5</c:v>
                </c:pt>
                <c:pt idx="560">
                  <c:v>703.5</c:v>
                </c:pt>
                <c:pt idx="561">
                  <c:v>719</c:v>
                </c:pt>
                <c:pt idx="562">
                  <c:v>723</c:v>
                </c:pt>
                <c:pt idx="563">
                  <c:v>881.5</c:v>
                </c:pt>
                <c:pt idx="564">
                  <c:v>960</c:v>
                </c:pt>
                <c:pt idx="565">
                  <c:v>1028</c:v>
                </c:pt>
                <c:pt idx="566">
                  <c:v>1159</c:v>
                </c:pt>
                <c:pt idx="567">
                  <c:v>1247.5</c:v>
                </c:pt>
                <c:pt idx="568">
                  <c:v>1458.5</c:v>
                </c:pt>
                <c:pt idx="569">
                  <c:v>1695.5</c:v>
                </c:pt>
                <c:pt idx="570">
                  <c:v>2141</c:v>
                </c:pt>
                <c:pt idx="571">
                  <c:v>2832</c:v>
                </c:pt>
                <c:pt idx="572">
                  <c:v>3378.5</c:v>
                </c:pt>
                <c:pt idx="573">
                  <c:v>3689.5</c:v>
                </c:pt>
                <c:pt idx="574">
                  <c:v>3928</c:v>
                </c:pt>
                <c:pt idx="575">
                  <c:v>3909.5</c:v>
                </c:pt>
                <c:pt idx="576">
                  <c:v>3808.5</c:v>
                </c:pt>
                <c:pt idx="577">
                  <c:v>3598.5</c:v>
                </c:pt>
                <c:pt idx="578">
                  <c:v>3491.5</c:v>
                </c:pt>
                <c:pt idx="579">
                  <c:v>3461.5</c:v>
                </c:pt>
                <c:pt idx="580">
                  <c:v>3330</c:v>
                </c:pt>
                <c:pt idx="581">
                  <c:v>3533</c:v>
                </c:pt>
                <c:pt idx="582">
                  <c:v>3510.5</c:v>
                </c:pt>
                <c:pt idx="583">
                  <c:v>3610</c:v>
                </c:pt>
                <c:pt idx="584">
                  <c:v>3665.5</c:v>
                </c:pt>
                <c:pt idx="585">
                  <c:v>3773.5</c:v>
                </c:pt>
                <c:pt idx="586">
                  <c:v>3870</c:v>
                </c:pt>
                <c:pt idx="587">
                  <c:v>3733.5</c:v>
                </c:pt>
                <c:pt idx="588">
                  <c:v>3515.5</c:v>
                </c:pt>
                <c:pt idx="589">
                  <c:v>3331.5</c:v>
                </c:pt>
                <c:pt idx="590">
                  <c:v>2960</c:v>
                </c:pt>
                <c:pt idx="591">
                  <c:v>2579</c:v>
                </c:pt>
                <c:pt idx="592">
                  <c:v>2438</c:v>
                </c:pt>
                <c:pt idx="593">
                  <c:v>2316</c:v>
                </c:pt>
                <c:pt idx="594">
                  <c:v>2293</c:v>
                </c:pt>
                <c:pt idx="595">
                  <c:v>2374.5</c:v>
                </c:pt>
                <c:pt idx="596">
                  <c:v>2567.5</c:v>
                </c:pt>
                <c:pt idx="597">
                  <c:v>2521.5</c:v>
                </c:pt>
                <c:pt idx="598">
                  <c:v>2402</c:v>
                </c:pt>
                <c:pt idx="599">
                  <c:v>2350.5</c:v>
                </c:pt>
                <c:pt idx="600">
                  <c:v>2361</c:v>
                </c:pt>
                <c:pt idx="601">
                  <c:v>2512.5</c:v>
                </c:pt>
                <c:pt idx="602">
                  <c:v>2522.5</c:v>
                </c:pt>
                <c:pt idx="603">
                  <c:v>2474</c:v>
                </c:pt>
                <c:pt idx="604">
                  <c:v>2560</c:v>
                </c:pt>
                <c:pt idx="605">
                  <c:v>2598.5</c:v>
                </c:pt>
                <c:pt idx="606">
                  <c:v>2791.5</c:v>
                </c:pt>
                <c:pt idx="607">
                  <c:v>3042.5</c:v>
                </c:pt>
                <c:pt idx="608">
                  <c:v>3055.5</c:v>
                </c:pt>
                <c:pt idx="609">
                  <c:v>3134.5</c:v>
                </c:pt>
                <c:pt idx="610">
                  <c:v>3057.5</c:v>
                </c:pt>
                <c:pt idx="611">
                  <c:v>3031.5</c:v>
                </c:pt>
                <c:pt idx="612">
                  <c:v>3142</c:v>
                </c:pt>
                <c:pt idx="613">
                  <c:v>3449</c:v>
                </c:pt>
                <c:pt idx="614">
                  <c:v>3673.5</c:v>
                </c:pt>
                <c:pt idx="615">
                  <c:v>3758</c:v>
                </c:pt>
                <c:pt idx="616">
                  <c:v>3710.5</c:v>
                </c:pt>
                <c:pt idx="617">
                  <c:v>3554</c:v>
                </c:pt>
                <c:pt idx="618">
                  <c:v>3346.5</c:v>
                </c:pt>
                <c:pt idx="619">
                  <c:v>3473</c:v>
                </c:pt>
                <c:pt idx="620">
                  <c:v>3837.5</c:v>
                </c:pt>
                <c:pt idx="621">
                  <c:v>4170.5</c:v>
                </c:pt>
                <c:pt idx="622">
                  <c:v>4312</c:v>
                </c:pt>
                <c:pt idx="623">
                  <c:v>4538</c:v>
                </c:pt>
                <c:pt idx="624">
                  <c:v>4753.5</c:v>
                </c:pt>
                <c:pt idx="625">
                  <c:v>4837.5</c:v>
                </c:pt>
                <c:pt idx="626">
                  <c:v>5171.5</c:v>
                </c:pt>
                <c:pt idx="627">
                  <c:v>5328</c:v>
                </c:pt>
                <c:pt idx="628">
                  <c:v>5390.5</c:v>
                </c:pt>
                <c:pt idx="629">
                  <c:v>5503.5</c:v>
                </c:pt>
                <c:pt idx="630">
                  <c:v>5577.5</c:v>
                </c:pt>
                <c:pt idx="631">
                  <c:v>5602</c:v>
                </c:pt>
                <c:pt idx="632">
                  <c:v>5689.5</c:v>
                </c:pt>
                <c:pt idx="633">
                  <c:v>5763</c:v>
                </c:pt>
                <c:pt idx="634">
                  <c:v>5866</c:v>
                </c:pt>
                <c:pt idx="635">
                  <c:v>5989.5</c:v>
                </c:pt>
                <c:pt idx="636">
                  <c:v>5997</c:v>
                </c:pt>
                <c:pt idx="637">
                  <c:v>5897.5</c:v>
                </c:pt>
                <c:pt idx="638">
                  <c:v>5909</c:v>
                </c:pt>
                <c:pt idx="639">
                  <c:v>5767.5</c:v>
                </c:pt>
                <c:pt idx="640">
                  <c:v>5553.5</c:v>
                </c:pt>
                <c:pt idx="641">
                  <c:v>5445</c:v>
                </c:pt>
                <c:pt idx="642">
                  <c:v>5509.5</c:v>
                </c:pt>
                <c:pt idx="643">
                  <c:v>5524</c:v>
                </c:pt>
                <c:pt idx="644">
                  <c:v>5450.5</c:v>
                </c:pt>
                <c:pt idx="645">
                  <c:v>5252.5</c:v>
                </c:pt>
                <c:pt idx="646">
                  <c:v>5359.5</c:v>
                </c:pt>
                <c:pt idx="647">
                  <c:v>5703.5</c:v>
                </c:pt>
                <c:pt idx="648">
                  <c:v>5932.5</c:v>
                </c:pt>
                <c:pt idx="649">
                  <c:v>5975</c:v>
                </c:pt>
                <c:pt idx="650">
                  <c:v>5947</c:v>
                </c:pt>
                <c:pt idx="651">
                  <c:v>5889</c:v>
                </c:pt>
                <c:pt idx="652">
                  <c:v>5855</c:v>
                </c:pt>
                <c:pt idx="653">
                  <c:v>5794.5</c:v>
                </c:pt>
                <c:pt idx="654">
                  <c:v>5799</c:v>
                </c:pt>
                <c:pt idx="655">
                  <c:v>5820.5</c:v>
                </c:pt>
                <c:pt idx="656">
                  <c:v>5625</c:v>
                </c:pt>
                <c:pt idx="657">
                  <c:v>5511.5</c:v>
                </c:pt>
                <c:pt idx="658">
                  <c:v>5474.5</c:v>
                </c:pt>
                <c:pt idx="659">
                  <c:v>5638.5</c:v>
                </c:pt>
                <c:pt idx="660">
                  <c:v>5769</c:v>
                </c:pt>
                <c:pt idx="661">
                  <c:v>5735</c:v>
                </c:pt>
                <c:pt idx="662">
                  <c:v>5641.5</c:v>
                </c:pt>
                <c:pt idx="663">
                  <c:v>5470</c:v>
                </c:pt>
                <c:pt idx="664">
                  <c:v>5115.5</c:v>
                </c:pt>
                <c:pt idx="665">
                  <c:v>4876</c:v>
                </c:pt>
                <c:pt idx="666">
                  <c:v>4476.5</c:v>
                </c:pt>
                <c:pt idx="667">
                  <c:v>4248.5</c:v>
                </c:pt>
                <c:pt idx="668">
                  <c:v>4313</c:v>
                </c:pt>
                <c:pt idx="669">
                  <c:v>4292</c:v>
                </c:pt>
                <c:pt idx="670">
                  <c:v>4175.5</c:v>
                </c:pt>
                <c:pt idx="671">
                  <c:v>4251.5</c:v>
                </c:pt>
                <c:pt idx="672">
                  <c:v>4050.5</c:v>
                </c:pt>
                <c:pt idx="673">
                  <c:v>3998</c:v>
                </c:pt>
                <c:pt idx="674">
                  <c:v>3910</c:v>
                </c:pt>
                <c:pt idx="675">
                  <c:v>3813.5</c:v>
                </c:pt>
                <c:pt idx="676">
                  <c:v>3722.5</c:v>
                </c:pt>
                <c:pt idx="677">
                  <c:v>3369</c:v>
                </c:pt>
                <c:pt idx="678">
                  <c:v>3051.5</c:v>
                </c:pt>
                <c:pt idx="679">
                  <c:v>2857</c:v>
                </c:pt>
                <c:pt idx="680">
                  <c:v>2594</c:v>
                </c:pt>
                <c:pt idx="681">
                  <c:v>2332.5</c:v>
                </c:pt>
                <c:pt idx="682">
                  <c:v>2299.5</c:v>
                </c:pt>
                <c:pt idx="683">
                  <c:v>2402.5</c:v>
                </c:pt>
                <c:pt idx="684">
                  <c:v>2738</c:v>
                </c:pt>
                <c:pt idx="685">
                  <c:v>2953</c:v>
                </c:pt>
                <c:pt idx="686">
                  <c:v>2971.5</c:v>
                </c:pt>
                <c:pt idx="687">
                  <c:v>2773</c:v>
                </c:pt>
                <c:pt idx="688">
                  <c:v>2397.5</c:v>
                </c:pt>
                <c:pt idx="689">
                  <c:v>2037</c:v>
                </c:pt>
                <c:pt idx="690">
                  <c:v>2059.5</c:v>
                </c:pt>
                <c:pt idx="691">
                  <c:v>2197</c:v>
                </c:pt>
                <c:pt idx="692">
                  <c:v>2275</c:v>
                </c:pt>
                <c:pt idx="693">
                  <c:v>2194</c:v>
                </c:pt>
                <c:pt idx="694">
                  <c:v>2015.5</c:v>
                </c:pt>
                <c:pt idx="695">
                  <c:v>1812</c:v>
                </c:pt>
                <c:pt idx="696">
                  <c:v>1725</c:v>
                </c:pt>
                <c:pt idx="697">
                  <c:v>1602</c:v>
                </c:pt>
                <c:pt idx="698">
                  <c:v>1613.5</c:v>
                </c:pt>
                <c:pt idx="699">
                  <c:v>1551</c:v>
                </c:pt>
                <c:pt idx="700">
                  <c:v>1399</c:v>
                </c:pt>
                <c:pt idx="701">
                  <c:v>1254</c:v>
                </c:pt>
                <c:pt idx="702">
                  <c:v>1187.5</c:v>
                </c:pt>
                <c:pt idx="703">
                  <c:v>1158</c:v>
                </c:pt>
                <c:pt idx="704">
                  <c:v>1178</c:v>
                </c:pt>
                <c:pt idx="705">
                  <c:v>1061</c:v>
                </c:pt>
                <c:pt idx="706">
                  <c:v>964.5</c:v>
                </c:pt>
                <c:pt idx="707">
                  <c:v>943</c:v>
                </c:pt>
                <c:pt idx="708">
                  <c:v>1052</c:v>
                </c:pt>
                <c:pt idx="709">
                  <c:v>1169.5</c:v>
                </c:pt>
                <c:pt idx="710">
                  <c:v>1155</c:v>
                </c:pt>
                <c:pt idx="711">
                  <c:v>1148.5</c:v>
                </c:pt>
                <c:pt idx="712">
                  <c:v>1118</c:v>
                </c:pt>
                <c:pt idx="713">
                  <c:v>1046.5</c:v>
                </c:pt>
                <c:pt idx="714">
                  <c:v>1110.5</c:v>
                </c:pt>
                <c:pt idx="715">
                  <c:v>1328.5</c:v>
                </c:pt>
                <c:pt idx="716">
                  <c:v>1527</c:v>
                </c:pt>
                <c:pt idx="717">
                  <c:v>1625</c:v>
                </c:pt>
                <c:pt idx="718">
                  <c:v>1685</c:v>
                </c:pt>
                <c:pt idx="719">
                  <c:v>1747.5</c:v>
                </c:pt>
                <c:pt idx="720">
                  <c:v>1763</c:v>
                </c:pt>
                <c:pt idx="721">
                  <c:v>1850</c:v>
                </c:pt>
                <c:pt idx="722">
                  <c:v>1876.5</c:v>
                </c:pt>
                <c:pt idx="723">
                  <c:v>1857</c:v>
                </c:pt>
                <c:pt idx="724">
                  <c:v>1732.5</c:v>
                </c:pt>
                <c:pt idx="725">
                  <c:v>1682.5</c:v>
                </c:pt>
                <c:pt idx="726">
                  <c:v>1719.5</c:v>
                </c:pt>
                <c:pt idx="727">
                  <c:v>1790</c:v>
                </c:pt>
                <c:pt idx="728">
                  <c:v>1884.5</c:v>
                </c:pt>
                <c:pt idx="729">
                  <c:v>1790</c:v>
                </c:pt>
                <c:pt idx="730">
                  <c:v>1506.5</c:v>
                </c:pt>
                <c:pt idx="731">
                  <c:v>1475.5</c:v>
                </c:pt>
                <c:pt idx="732">
                  <c:v>1690.5</c:v>
                </c:pt>
                <c:pt idx="733">
                  <c:v>1879.5</c:v>
                </c:pt>
                <c:pt idx="734">
                  <c:v>1867</c:v>
                </c:pt>
                <c:pt idx="735">
                  <c:v>1753</c:v>
                </c:pt>
                <c:pt idx="736">
                  <c:v>1637.5</c:v>
                </c:pt>
                <c:pt idx="737">
                  <c:v>1637</c:v>
                </c:pt>
                <c:pt idx="738">
                  <c:v>1653.5</c:v>
                </c:pt>
                <c:pt idx="739">
                  <c:v>1710.5</c:v>
                </c:pt>
                <c:pt idx="740">
                  <c:v>1763</c:v>
                </c:pt>
                <c:pt idx="741">
                  <c:v>1769</c:v>
                </c:pt>
                <c:pt idx="742">
                  <c:v>1796.5</c:v>
                </c:pt>
                <c:pt idx="743">
                  <c:v>1752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61.5</c:v>
                </c:pt>
                <c:pt idx="9">
                  <c:v>400.5</c:v>
                </c:pt>
                <c:pt idx="10">
                  <c:v>871.5</c:v>
                </c:pt>
                <c:pt idx="11">
                  <c:v>1282</c:v>
                </c:pt>
                <c:pt idx="12">
                  <c:v>1567</c:v>
                </c:pt>
                <c:pt idx="13">
                  <c:v>1736.5</c:v>
                </c:pt>
                <c:pt idx="14">
                  <c:v>1720.5</c:v>
                </c:pt>
                <c:pt idx="15">
                  <c:v>1479</c:v>
                </c:pt>
                <c:pt idx="16">
                  <c:v>1164.5</c:v>
                </c:pt>
                <c:pt idx="17">
                  <c:v>760.5</c:v>
                </c:pt>
                <c:pt idx="18">
                  <c:v>340</c:v>
                </c:pt>
                <c:pt idx="19">
                  <c:v>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</c:v>
                </c:pt>
                <c:pt idx="33">
                  <c:v>412</c:v>
                </c:pt>
                <c:pt idx="34">
                  <c:v>958</c:v>
                </c:pt>
                <c:pt idx="35">
                  <c:v>1403</c:v>
                </c:pt>
                <c:pt idx="36">
                  <c:v>1831.5</c:v>
                </c:pt>
                <c:pt idx="37">
                  <c:v>2122</c:v>
                </c:pt>
                <c:pt idx="38">
                  <c:v>2108</c:v>
                </c:pt>
                <c:pt idx="39">
                  <c:v>1936</c:v>
                </c:pt>
                <c:pt idx="40">
                  <c:v>1520.5</c:v>
                </c:pt>
                <c:pt idx="41">
                  <c:v>971.5</c:v>
                </c:pt>
                <c:pt idx="42">
                  <c:v>414</c:v>
                </c:pt>
                <c:pt idx="43">
                  <c:v>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41</c:v>
                </c:pt>
                <c:pt idx="57">
                  <c:v>276.5</c:v>
                </c:pt>
                <c:pt idx="58">
                  <c:v>587</c:v>
                </c:pt>
                <c:pt idx="59">
                  <c:v>908.5</c:v>
                </c:pt>
                <c:pt idx="60">
                  <c:v>1219</c:v>
                </c:pt>
                <c:pt idx="61">
                  <c:v>1274.5</c:v>
                </c:pt>
                <c:pt idx="62">
                  <c:v>1249.5</c:v>
                </c:pt>
                <c:pt idx="63">
                  <c:v>1168.5</c:v>
                </c:pt>
                <c:pt idx="64">
                  <c:v>905</c:v>
                </c:pt>
                <c:pt idx="65">
                  <c:v>570.5</c:v>
                </c:pt>
                <c:pt idx="66">
                  <c:v>238.5</c:v>
                </c:pt>
                <c:pt idx="67">
                  <c:v>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18</c:v>
                </c:pt>
                <c:pt idx="81">
                  <c:v>162</c:v>
                </c:pt>
                <c:pt idx="82">
                  <c:v>373</c:v>
                </c:pt>
                <c:pt idx="83">
                  <c:v>561</c:v>
                </c:pt>
                <c:pt idx="84">
                  <c:v>757</c:v>
                </c:pt>
                <c:pt idx="85">
                  <c:v>798</c:v>
                </c:pt>
                <c:pt idx="86">
                  <c:v>836.5</c:v>
                </c:pt>
                <c:pt idx="87">
                  <c:v>693</c:v>
                </c:pt>
                <c:pt idx="88">
                  <c:v>566.5</c:v>
                </c:pt>
                <c:pt idx="89">
                  <c:v>414</c:v>
                </c:pt>
                <c:pt idx="90">
                  <c:v>173.5</c:v>
                </c:pt>
                <c:pt idx="91">
                  <c:v>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22</c:v>
                </c:pt>
                <c:pt idx="105">
                  <c:v>282</c:v>
                </c:pt>
                <c:pt idx="106">
                  <c:v>710</c:v>
                </c:pt>
                <c:pt idx="107">
                  <c:v>1161.5</c:v>
                </c:pt>
                <c:pt idx="108">
                  <c:v>1516</c:v>
                </c:pt>
                <c:pt idx="109">
                  <c:v>1708.5</c:v>
                </c:pt>
                <c:pt idx="110">
                  <c:v>1660.5</c:v>
                </c:pt>
                <c:pt idx="111">
                  <c:v>1539</c:v>
                </c:pt>
                <c:pt idx="112">
                  <c:v>1241</c:v>
                </c:pt>
                <c:pt idx="113">
                  <c:v>865.5</c:v>
                </c:pt>
                <c:pt idx="114">
                  <c:v>388</c:v>
                </c:pt>
                <c:pt idx="115">
                  <c:v>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28</c:v>
                </c:pt>
                <c:pt idx="129">
                  <c:v>311</c:v>
                </c:pt>
                <c:pt idx="130">
                  <c:v>769</c:v>
                </c:pt>
                <c:pt idx="131">
                  <c:v>1236.5</c:v>
                </c:pt>
                <c:pt idx="132">
                  <c:v>1691.5</c:v>
                </c:pt>
                <c:pt idx="133">
                  <c:v>1885</c:v>
                </c:pt>
                <c:pt idx="134">
                  <c:v>1719.5</c:v>
                </c:pt>
                <c:pt idx="135">
                  <c:v>1487</c:v>
                </c:pt>
                <c:pt idx="136">
                  <c:v>1064.5</c:v>
                </c:pt>
                <c:pt idx="137">
                  <c:v>712.5</c:v>
                </c:pt>
                <c:pt idx="138">
                  <c:v>309.5</c:v>
                </c:pt>
                <c:pt idx="139">
                  <c:v>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0.5</c:v>
                </c:pt>
                <c:pt idx="152">
                  <c:v>32</c:v>
                </c:pt>
                <c:pt idx="153">
                  <c:v>429.5</c:v>
                </c:pt>
                <c:pt idx="154">
                  <c:v>1059</c:v>
                </c:pt>
                <c:pt idx="155">
                  <c:v>1643.5</c:v>
                </c:pt>
                <c:pt idx="156">
                  <c:v>2024.5</c:v>
                </c:pt>
                <c:pt idx="157">
                  <c:v>2122</c:v>
                </c:pt>
                <c:pt idx="158">
                  <c:v>1959.5</c:v>
                </c:pt>
                <c:pt idx="159">
                  <c:v>1587.5</c:v>
                </c:pt>
                <c:pt idx="160">
                  <c:v>1246.5</c:v>
                </c:pt>
                <c:pt idx="161">
                  <c:v>831</c:v>
                </c:pt>
                <c:pt idx="162">
                  <c:v>373</c:v>
                </c:pt>
                <c:pt idx="163">
                  <c:v>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26</c:v>
                </c:pt>
                <c:pt idx="177">
                  <c:v>342</c:v>
                </c:pt>
                <c:pt idx="178">
                  <c:v>855.5</c:v>
                </c:pt>
                <c:pt idx="179">
                  <c:v>1299</c:v>
                </c:pt>
                <c:pt idx="180">
                  <c:v>1624.5</c:v>
                </c:pt>
                <c:pt idx="181">
                  <c:v>1773</c:v>
                </c:pt>
                <c:pt idx="182">
                  <c:v>1652.5</c:v>
                </c:pt>
                <c:pt idx="183">
                  <c:v>1352.5</c:v>
                </c:pt>
                <c:pt idx="184">
                  <c:v>1038</c:v>
                </c:pt>
                <c:pt idx="185">
                  <c:v>630.5</c:v>
                </c:pt>
                <c:pt idx="186">
                  <c:v>220</c:v>
                </c:pt>
                <c:pt idx="187">
                  <c:v>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262.5</c:v>
                </c:pt>
                <c:pt idx="202">
                  <c:v>666.5</c:v>
                </c:pt>
                <c:pt idx="203">
                  <c:v>1086.5</c:v>
                </c:pt>
                <c:pt idx="204">
                  <c:v>1427.5</c:v>
                </c:pt>
                <c:pt idx="205">
                  <c:v>1589</c:v>
                </c:pt>
                <c:pt idx="206">
                  <c:v>1450.5</c:v>
                </c:pt>
                <c:pt idx="207">
                  <c:v>1328.5</c:v>
                </c:pt>
                <c:pt idx="208">
                  <c:v>1047</c:v>
                </c:pt>
                <c:pt idx="209">
                  <c:v>639</c:v>
                </c:pt>
                <c:pt idx="210">
                  <c:v>235</c:v>
                </c:pt>
                <c:pt idx="211">
                  <c:v>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28.5</c:v>
                </c:pt>
                <c:pt idx="225">
                  <c:v>275.5</c:v>
                </c:pt>
                <c:pt idx="226">
                  <c:v>692.5</c:v>
                </c:pt>
                <c:pt idx="227">
                  <c:v>1096</c:v>
                </c:pt>
                <c:pt idx="228">
                  <c:v>1304.5</c:v>
                </c:pt>
                <c:pt idx="229">
                  <c:v>1330.5</c:v>
                </c:pt>
                <c:pt idx="230">
                  <c:v>1286.5</c:v>
                </c:pt>
                <c:pt idx="231">
                  <c:v>1177.5</c:v>
                </c:pt>
                <c:pt idx="232">
                  <c:v>927.5</c:v>
                </c:pt>
                <c:pt idx="233">
                  <c:v>677.5</c:v>
                </c:pt>
                <c:pt idx="234">
                  <c:v>303.5</c:v>
                </c:pt>
                <c:pt idx="235">
                  <c:v>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0.5</c:v>
                </c:pt>
                <c:pt idx="248">
                  <c:v>28</c:v>
                </c:pt>
                <c:pt idx="249">
                  <c:v>376</c:v>
                </c:pt>
                <c:pt idx="250">
                  <c:v>900</c:v>
                </c:pt>
                <c:pt idx="251">
                  <c:v>1296.5</c:v>
                </c:pt>
                <c:pt idx="252">
                  <c:v>1624.5</c:v>
                </c:pt>
                <c:pt idx="253">
                  <c:v>1677</c:v>
                </c:pt>
                <c:pt idx="254">
                  <c:v>1595</c:v>
                </c:pt>
                <c:pt idx="255">
                  <c:v>1399</c:v>
                </c:pt>
                <c:pt idx="256">
                  <c:v>1063</c:v>
                </c:pt>
                <c:pt idx="257">
                  <c:v>709</c:v>
                </c:pt>
                <c:pt idx="258">
                  <c:v>279</c:v>
                </c:pt>
                <c:pt idx="259">
                  <c:v>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</c:v>
                </c:pt>
                <c:pt idx="272">
                  <c:v>31</c:v>
                </c:pt>
                <c:pt idx="273">
                  <c:v>318</c:v>
                </c:pt>
                <c:pt idx="274">
                  <c:v>768</c:v>
                </c:pt>
                <c:pt idx="275">
                  <c:v>1130.5</c:v>
                </c:pt>
                <c:pt idx="276">
                  <c:v>1348</c:v>
                </c:pt>
                <c:pt idx="277">
                  <c:v>1389.5</c:v>
                </c:pt>
                <c:pt idx="278">
                  <c:v>1369</c:v>
                </c:pt>
                <c:pt idx="279">
                  <c:v>1147.5</c:v>
                </c:pt>
                <c:pt idx="280">
                  <c:v>901.5</c:v>
                </c:pt>
                <c:pt idx="281">
                  <c:v>559</c:v>
                </c:pt>
                <c:pt idx="282">
                  <c:v>218.5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21</c:v>
                </c:pt>
                <c:pt idx="297">
                  <c:v>324.5</c:v>
                </c:pt>
                <c:pt idx="298">
                  <c:v>837</c:v>
                </c:pt>
                <c:pt idx="299">
                  <c:v>1362.5</c:v>
                </c:pt>
                <c:pt idx="300">
                  <c:v>1732</c:v>
                </c:pt>
                <c:pt idx="301">
                  <c:v>1943.5</c:v>
                </c:pt>
                <c:pt idx="302">
                  <c:v>1861</c:v>
                </c:pt>
                <c:pt idx="303">
                  <c:v>1554.5</c:v>
                </c:pt>
                <c:pt idx="304">
                  <c:v>1168</c:v>
                </c:pt>
                <c:pt idx="305">
                  <c:v>732</c:v>
                </c:pt>
                <c:pt idx="306">
                  <c:v>242.5</c:v>
                </c:pt>
                <c:pt idx="307">
                  <c:v>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7.5</c:v>
                </c:pt>
                <c:pt idx="321">
                  <c:v>168.5</c:v>
                </c:pt>
                <c:pt idx="322">
                  <c:v>488.5</c:v>
                </c:pt>
                <c:pt idx="323">
                  <c:v>885</c:v>
                </c:pt>
                <c:pt idx="324">
                  <c:v>1146.5</c:v>
                </c:pt>
                <c:pt idx="325">
                  <c:v>1379.5</c:v>
                </c:pt>
                <c:pt idx="326">
                  <c:v>1436</c:v>
                </c:pt>
                <c:pt idx="327">
                  <c:v>1385</c:v>
                </c:pt>
                <c:pt idx="328">
                  <c:v>1121.5</c:v>
                </c:pt>
                <c:pt idx="329">
                  <c:v>659.5</c:v>
                </c:pt>
                <c:pt idx="330">
                  <c:v>212.5</c:v>
                </c:pt>
                <c:pt idx="331">
                  <c:v>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8.5</c:v>
                </c:pt>
                <c:pt idx="345">
                  <c:v>123</c:v>
                </c:pt>
                <c:pt idx="346">
                  <c:v>343.5</c:v>
                </c:pt>
                <c:pt idx="347">
                  <c:v>567.5</c:v>
                </c:pt>
                <c:pt idx="348">
                  <c:v>686.5</c:v>
                </c:pt>
                <c:pt idx="349">
                  <c:v>720</c:v>
                </c:pt>
                <c:pt idx="350">
                  <c:v>738</c:v>
                </c:pt>
                <c:pt idx="351">
                  <c:v>560</c:v>
                </c:pt>
                <c:pt idx="352">
                  <c:v>402.5</c:v>
                </c:pt>
                <c:pt idx="353">
                  <c:v>244</c:v>
                </c:pt>
                <c:pt idx="354">
                  <c:v>78</c:v>
                </c:pt>
                <c:pt idx="355">
                  <c:v>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14.5</c:v>
                </c:pt>
                <c:pt idx="369">
                  <c:v>224</c:v>
                </c:pt>
                <c:pt idx="370">
                  <c:v>588</c:v>
                </c:pt>
                <c:pt idx="371">
                  <c:v>950.5</c:v>
                </c:pt>
                <c:pt idx="372">
                  <c:v>1238</c:v>
                </c:pt>
                <c:pt idx="373">
                  <c:v>1371.5</c:v>
                </c:pt>
                <c:pt idx="374">
                  <c:v>1371.5</c:v>
                </c:pt>
                <c:pt idx="375">
                  <c:v>1191.5</c:v>
                </c:pt>
                <c:pt idx="376">
                  <c:v>955</c:v>
                </c:pt>
                <c:pt idx="377">
                  <c:v>594.5</c:v>
                </c:pt>
                <c:pt idx="378">
                  <c:v>204</c:v>
                </c:pt>
                <c:pt idx="379">
                  <c:v>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17.5</c:v>
                </c:pt>
                <c:pt idx="393">
                  <c:v>313.5</c:v>
                </c:pt>
                <c:pt idx="394">
                  <c:v>843</c:v>
                </c:pt>
                <c:pt idx="395">
                  <c:v>1357</c:v>
                </c:pt>
                <c:pt idx="396">
                  <c:v>1695</c:v>
                </c:pt>
                <c:pt idx="397">
                  <c:v>1894</c:v>
                </c:pt>
                <c:pt idx="398">
                  <c:v>1962</c:v>
                </c:pt>
                <c:pt idx="399">
                  <c:v>1900.5</c:v>
                </c:pt>
                <c:pt idx="400">
                  <c:v>1544</c:v>
                </c:pt>
                <c:pt idx="401">
                  <c:v>967.5</c:v>
                </c:pt>
                <c:pt idx="402">
                  <c:v>288.5</c:v>
                </c:pt>
                <c:pt idx="403">
                  <c:v>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13.5</c:v>
                </c:pt>
                <c:pt idx="417">
                  <c:v>271.5</c:v>
                </c:pt>
                <c:pt idx="418">
                  <c:v>754</c:v>
                </c:pt>
                <c:pt idx="419">
                  <c:v>1251.5</c:v>
                </c:pt>
                <c:pt idx="420">
                  <c:v>1620</c:v>
                </c:pt>
                <c:pt idx="421">
                  <c:v>1837.5</c:v>
                </c:pt>
                <c:pt idx="422">
                  <c:v>1854.5</c:v>
                </c:pt>
                <c:pt idx="423">
                  <c:v>1678.5</c:v>
                </c:pt>
                <c:pt idx="424">
                  <c:v>1297.5</c:v>
                </c:pt>
                <c:pt idx="425">
                  <c:v>827.5</c:v>
                </c:pt>
                <c:pt idx="426">
                  <c:v>262.5</c:v>
                </c:pt>
                <c:pt idx="427">
                  <c:v>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6.5</c:v>
                </c:pt>
                <c:pt idx="441">
                  <c:v>204</c:v>
                </c:pt>
                <c:pt idx="442">
                  <c:v>554</c:v>
                </c:pt>
                <c:pt idx="443">
                  <c:v>860.5</c:v>
                </c:pt>
                <c:pt idx="444">
                  <c:v>1118</c:v>
                </c:pt>
                <c:pt idx="445">
                  <c:v>1261.5</c:v>
                </c:pt>
                <c:pt idx="446">
                  <c:v>1206</c:v>
                </c:pt>
                <c:pt idx="447">
                  <c:v>1087.5</c:v>
                </c:pt>
                <c:pt idx="448">
                  <c:v>897</c:v>
                </c:pt>
                <c:pt idx="449">
                  <c:v>511</c:v>
                </c:pt>
                <c:pt idx="450">
                  <c:v>159.5</c:v>
                </c:pt>
                <c:pt idx="451">
                  <c:v>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</c:v>
                </c:pt>
                <c:pt idx="465">
                  <c:v>117.5</c:v>
                </c:pt>
                <c:pt idx="466">
                  <c:v>483.5</c:v>
                </c:pt>
                <c:pt idx="467">
                  <c:v>858</c:v>
                </c:pt>
                <c:pt idx="468">
                  <c:v>1108.5</c:v>
                </c:pt>
                <c:pt idx="469">
                  <c:v>1296.5</c:v>
                </c:pt>
                <c:pt idx="470">
                  <c:v>1285.5</c:v>
                </c:pt>
                <c:pt idx="471">
                  <c:v>1148.5</c:v>
                </c:pt>
                <c:pt idx="472">
                  <c:v>872.5</c:v>
                </c:pt>
                <c:pt idx="473">
                  <c:v>505.5</c:v>
                </c:pt>
                <c:pt idx="474">
                  <c:v>168</c:v>
                </c:pt>
                <c:pt idx="475">
                  <c:v>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7</c:v>
                </c:pt>
                <c:pt idx="489">
                  <c:v>202.5</c:v>
                </c:pt>
                <c:pt idx="490">
                  <c:v>640</c:v>
                </c:pt>
                <c:pt idx="491">
                  <c:v>1090.5</c:v>
                </c:pt>
                <c:pt idx="492">
                  <c:v>1391</c:v>
                </c:pt>
                <c:pt idx="493">
                  <c:v>1517</c:v>
                </c:pt>
                <c:pt idx="494">
                  <c:v>1457</c:v>
                </c:pt>
                <c:pt idx="495">
                  <c:v>1252.5</c:v>
                </c:pt>
                <c:pt idx="496">
                  <c:v>902.5</c:v>
                </c:pt>
                <c:pt idx="497">
                  <c:v>510.5</c:v>
                </c:pt>
                <c:pt idx="498">
                  <c:v>136.5</c:v>
                </c:pt>
                <c:pt idx="499">
                  <c:v>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</c:v>
                </c:pt>
                <c:pt idx="513">
                  <c:v>162</c:v>
                </c:pt>
                <c:pt idx="514">
                  <c:v>525</c:v>
                </c:pt>
                <c:pt idx="515">
                  <c:v>870</c:v>
                </c:pt>
                <c:pt idx="516">
                  <c:v>1066</c:v>
                </c:pt>
                <c:pt idx="517">
                  <c:v>1070</c:v>
                </c:pt>
                <c:pt idx="518">
                  <c:v>1023</c:v>
                </c:pt>
                <c:pt idx="519">
                  <c:v>905</c:v>
                </c:pt>
                <c:pt idx="520">
                  <c:v>639</c:v>
                </c:pt>
                <c:pt idx="521">
                  <c:v>307.5</c:v>
                </c:pt>
                <c:pt idx="522">
                  <c:v>69.5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132</c:v>
                </c:pt>
                <c:pt idx="538">
                  <c:v>586</c:v>
                </c:pt>
                <c:pt idx="539">
                  <c:v>963</c:v>
                </c:pt>
                <c:pt idx="540">
                  <c:v>1290.5</c:v>
                </c:pt>
                <c:pt idx="541">
                  <c:v>1469.5</c:v>
                </c:pt>
                <c:pt idx="542">
                  <c:v>1462.5</c:v>
                </c:pt>
                <c:pt idx="543">
                  <c:v>1402</c:v>
                </c:pt>
                <c:pt idx="544">
                  <c:v>1128</c:v>
                </c:pt>
                <c:pt idx="545">
                  <c:v>703.5</c:v>
                </c:pt>
                <c:pt idx="546">
                  <c:v>190</c:v>
                </c:pt>
                <c:pt idx="547">
                  <c:v>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4.5</c:v>
                </c:pt>
                <c:pt idx="561">
                  <c:v>205.5</c:v>
                </c:pt>
                <c:pt idx="562">
                  <c:v>746</c:v>
                </c:pt>
                <c:pt idx="563">
                  <c:v>1210</c:v>
                </c:pt>
                <c:pt idx="564">
                  <c:v>1459.5</c:v>
                </c:pt>
                <c:pt idx="565">
                  <c:v>1650</c:v>
                </c:pt>
                <c:pt idx="566">
                  <c:v>1681.5</c:v>
                </c:pt>
                <c:pt idx="567">
                  <c:v>1519.5</c:v>
                </c:pt>
                <c:pt idx="568">
                  <c:v>1158</c:v>
                </c:pt>
                <c:pt idx="569">
                  <c:v>604</c:v>
                </c:pt>
                <c:pt idx="570">
                  <c:v>122.5</c:v>
                </c:pt>
                <c:pt idx="571">
                  <c:v>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</c:v>
                </c:pt>
                <c:pt idx="585">
                  <c:v>148</c:v>
                </c:pt>
                <c:pt idx="586">
                  <c:v>498</c:v>
                </c:pt>
                <c:pt idx="587">
                  <c:v>841.5</c:v>
                </c:pt>
                <c:pt idx="588">
                  <c:v>1061</c:v>
                </c:pt>
                <c:pt idx="589">
                  <c:v>1079.5</c:v>
                </c:pt>
                <c:pt idx="590">
                  <c:v>1059.5</c:v>
                </c:pt>
                <c:pt idx="591">
                  <c:v>952</c:v>
                </c:pt>
                <c:pt idx="592">
                  <c:v>719.5</c:v>
                </c:pt>
                <c:pt idx="593">
                  <c:v>424.5</c:v>
                </c:pt>
                <c:pt idx="594">
                  <c:v>107.5</c:v>
                </c:pt>
                <c:pt idx="595">
                  <c:v>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</c:v>
                </c:pt>
                <c:pt idx="609">
                  <c:v>171</c:v>
                </c:pt>
                <c:pt idx="610">
                  <c:v>659.5</c:v>
                </c:pt>
                <c:pt idx="611">
                  <c:v>1185</c:v>
                </c:pt>
                <c:pt idx="612">
                  <c:v>1536</c:v>
                </c:pt>
                <c:pt idx="613">
                  <c:v>1713</c:v>
                </c:pt>
                <c:pt idx="614">
                  <c:v>1659</c:v>
                </c:pt>
                <c:pt idx="615">
                  <c:v>1431</c:v>
                </c:pt>
                <c:pt idx="616">
                  <c:v>1018</c:v>
                </c:pt>
                <c:pt idx="617">
                  <c:v>535</c:v>
                </c:pt>
                <c:pt idx="618">
                  <c:v>117.5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130</c:v>
                </c:pt>
                <c:pt idx="633">
                  <c:v>524</c:v>
                </c:pt>
                <c:pt idx="634">
                  <c:v>959.5</c:v>
                </c:pt>
                <c:pt idx="635">
                  <c:v>1285</c:v>
                </c:pt>
                <c:pt idx="636">
                  <c:v>1465</c:v>
                </c:pt>
                <c:pt idx="637">
                  <c:v>1327.5</c:v>
                </c:pt>
                <c:pt idx="638">
                  <c:v>1112.5</c:v>
                </c:pt>
                <c:pt idx="639">
                  <c:v>768.5</c:v>
                </c:pt>
                <c:pt idx="640">
                  <c:v>408.5</c:v>
                </c:pt>
                <c:pt idx="641">
                  <c:v>91.5</c:v>
                </c:pt>
                <c:pt idx="642">
                  <c:v>2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2.5</c:v>
                </c:pt>
                <c:pt idx="656">
                  <c:v>181.5</c:v>
                </c:pt>
                <c:pt idx="657">
                  <c:v>637.5</c:v>
                </c:pt>
                <c:pt idx="658">
                  <c:v>1056.5</c:v>
                </c:pt>
                <c:pt idx="659">
                  <c:v>1365.5</c:v>
                </c:pt>
                <c:pt idx="660">
                  <c:v>1461</c:v>
                </c:pt>
                <c:pt idx="661">
                  <c:v>1399</c:v>
                </c:pt>
                <c:pt idx="662">
                  <c:v>1187</c:v>
                </c:pt>
                <c:pt idx="663">
                  <c:v>846</c:v>
                </c:pt>
                <c:pt idx="664">
                  <c:v>420</c:v>
                </c:pt>
                <c:pt idx="665">
                  <c:v>77</c:v>
                </c:pt>
                <c:pt idx="666">
                  <c:v>1.5</c:v>
                </c:pt>
                <c:pt idx="667">
                  <c:v>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121</c:v>
                </c:pt>
                <c:pt idx="681">
                  <c:v>557.5</c:v>
                </c:pt>
                <c:pt idx="682">
                  <c:v>1041</c:v>
                </c:pt>
                <c:pt idx="683">
                  <c:v>1368</c:v>
                </c:pt>
                <c:pt idx="684">
                  <c:v>1422</c:v>
                </c:pt>
                <c:pt idx="685">
                  <c:v>1389</c:v>
                </c:pt>
                <c:pt idx="686">
                  <c:v>1148.5</c:v>
                </c:pt>
                <c:pt idx="687">
                  <c:v>921</c:v>
                </c:pt>
                <c:pt idx="688">
                  <c:v>520.5</c:v>
                </c:pt>
                <c:pt idx="689">
                  <c:v>126.5</c:v>
                </c:pt>
                <c:pt idx="690">
                  <c:v>2.5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178.5</c:v>
                </c:pt>
                <c:pt idx="705">
                  <c:v>769.5</c:v>
                </c:pt>
                <c:pt idx="706">
                  <c:v>1349</c:v>
                </c:pt>
                <c:pt idx="707">
                  <c:v>1808</c:v>
                </c:pt>
                <c:pt idx="708">
                  <c:v>2062.5</c:v>
                </c:pt>
                <c:pt idx="709">
                  <c:v>2018</c:v>
                </c:pt>
                <c:pt idx="710">
                  <c:v>1768.5</c:v>
                </c:pt>
                <c:pt idx="711">
                  <c:v>1327</c:v>
                </c:pt>
                <c:pt idx="712">
                  <c:v>748</c:v>
                </c:pt>
                <c:pt idx="713">
                  <c:v>164</c:v>
                </c:pt>
                <c:pt idx="714">
                  <c:v>2.5</c:v>
                </c:pt>
                <c:pt idx="715">
                  <c:v>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165.5</c:v>
                </c:pt>
                <c:pt idx="729">
                  <c:v>726.5</c:v>
                </c:pt>
                <c:pt idx="730">
                  <c:v>1276.5</c:v>
                </c:pt>
                <c:pt idx="731">
                  <c:v>1653</c:v>
                </c:pt>
                <c:pt idx="732">
                  <c:v>1805.5</c:v>
                </c:pt>
                <c:pt idx="733">
                  <c:v>1778.5</c:v>
                </c:pt>
                <c:pt idx="734">
                  <c:v>1560.5</c:v>
                </c:pt>
                <c:pt idx="735">
                  <c:v>1149.5</c:v>
                </c:pt>
                <c:pt idx="736">
                  <c:v>621.5</c:v>
                </c:pt>
                <c:pt idx="737">
                  <c:v>124.5</c:v>
                </c:pt>
                <c:pt idx="738">
                  <c:v>2</c:v>
                </c:pt>
                <c:pt idx="739">
                  <c:v>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188155392"/>
        <c:axId val="188187776"/>
      </c:areaChart>
      <c:catAx>
        <c:axId val="188155392"/>
        <c:scaling>
          <c:orientation val="minMax"/>
        </c:scaling>
        <c:axPos val="b"/>
        <c:numFmt formatCode="General" sourceLinked="1"/>
        <c:majorTickMark val="none"/>
        <c:tickLblPos val="nextTo"/>
        <c:crossAx val="188187776"/>
        <c:crosses val="autoZero"/>
        <c:auto val="1"/>
        <c:lblAlgn val="ctr"/>
        <c:lblOffset val="100"/>
        <c:tickLblSkip val="24"/>
      </c:catAx>
      <c:valAx>
        <c:axId val="1881877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8155392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831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41890.958333333336</c:v>
                </c:pt>
                <c:pt idx="1">
                  <c:v>42448.083333333336</c:v>
                </c:pt>
                <c:pt idx="2">
                  <c:v>40837.604166666664</c:v>
                </c:pt>
                <c:pt idx="3">
                  <c:v>40317.020833333336</c:v>
                </c:pt>
                <c:pt idx="4">
                  <c:v>38672.6875</c:v>
                </c:pt>
                <c:pt idx="5">
                  <c:v>39334.479166666664</c:v>
                </c:pt>
                <c:pt idx="6">
                  <c:v>40861.645833333336</c:v>
                </c:pt>
                <c:pt idx="7">
                  <c:v>40997.4375</c:v>
                </c:pt>
                <c:pt idx="8">
                  <c:v>40428.208333333336</c:v>
                </c:pt>
                <c:pt idx="9">
                  <c:v>40856.75</c:v>
                </c:pt>
                <c:pt idx="10">
                  <c:v>42160.145833333336</c:v>
                </c:pt>
                <c:pt idx="11">
                  <c:v>40789.916666666664</c:v>
                </c:pt>
                <c:pt idx="12">
                  <c:v>40603.5</c:v>
                </c:pt>
                <c:pt idx="13">
                  <c:v>42106.666666666664</c:v>
                </c:pt>
                <c:pt idx="14">
                  <c:v>42171.75</c:v>
                </c:pt>
                <c:pt idx="15">
                  <c:v>41682.104166666664</c:v>
                </c:pt>
                <c:pt idx="16">
                  <c:v>41603.75</c:v>
                </c:pt>
                <c:pt idx="17">
                  <c:v>43081.083333333336</c:v>
                </c:pt>
                <c:pt idx="18">
                  <c:v>40660.5625</c:v>
                </c:pt>
                <c:pt idx="19">
                  <c:v>39054.666666666664</c:v>
                </c:pt>
                <c:pt idx="20">
                  <c:v>41400.895833333336</c:v>
                </c:pt>
                <c:pt idx="21">
                  <c:v>42321.916666666664</c:v>
                </c:pt>
                <c:pt idx="22">
                  <c:v>42426.020833333336</c:v>
                </c:pt>
                <c:pt idx="23">
                  <c:v>42968.604166666664</c:v>
                </c:pt>
                <c:pt idx="24">
                  <c:v>43618.25</c:v>
                </c:pt>
                <c:pt idx="25">
                  <c:v>42887.25</c:v>
                </c:pt>
                <c:pt idx="26">
                  <c:v>38745.25</c:v>
                </c:pt>
                <c:pt idx="27">
                  <c:v>42701.291666666664</c:v>
                </c:pt>
                <c:pt idx="28">
                  <c:v>44688.770833333336</c:v>
                </c:pt>
                <c:pt idx="29">
                  <c:v>45353.1875</c:v>
                </c:pt>
                <c:pt idx="30">
                  <c:v>45158.854166666664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42652</c:v>
                </c:pt>
                <c:pt idx="1">
                  <c:v>43242.5</c:v>
                </c:pt>
                <c:pt idx="2">
                  <c:v>42370</c:v>
                </c:pt>
                <c:pt idx="3">
                  <c:v>41846.5</c:v>
                </c:pt>
                <c:pt idx="4">
                  <c:v>39340</c:v>
                </c:pt>
                <c:pt idx="5">
                  <c:v>40668</c:v>
                </c:pt>
                <c:pt idx="6">
                  <c:v>41278.5</c:v>
                </c:pt>
                <c:pt idx="7">
                  <c:v>41312</c:v>
                </c:pt>
                <c:pt idx="8">
                  <c:v>40631</c:v>
                </c:pt>
                <c:pt idx="9">
                  <c:v>41973</c:v>
                </c:pt>
                <c:pt idx="10">
                  <c:v>42657.5</c:v>
                </c:pt>
                <c:pt idx="11">
                  <c:v>42155</c:v>
                </c:pt>
                <c:pt idx="12">
                  <c:v>42126</c:v>
                </c:pt>
                <c:pt idx="13">
                  <c:v>42840.5</c:v>
                </c:pt>
                <c:pt idx="14">
                  <c:v>43188</c:v>
                </c:pt>
                <c:pt idx="15">
                  <c:v>42140</c:v>
                </c:pt>
                <c:pt idx="16">
                  <c:v>42151.5</c:v>
                </c:pt>
                <c:pt idx="17">
                  <c:v>44261</c:v>
                </c:pt>
                <c:pt idx="18">
                  <c:v>42175.5</c:v>
                </c:pt>
                <c:pt idx="19">
                  <c:v>40704</c:v>
                </c:pt>
                <c:pt idx="20">
                  <c:v>43322</c:v>
                </c:pt>
                <c:pt idx="21">
                  <c:v>43533.5</c:v>
                </c:pt>
                <c:pt idx="22">
                  <c:v>43645.5</c:v>
                </c:pt>
                <c:pt idx="23">
                  <c:v>44051</c:v>
                </c:pt>
                <c:pt idx="24">
                  <c:v>44627</c:v>
                </c:pt>
                <c:pt idx="25">
                  <c:v>44065</c:v>
                </c:pt>
                <c:pt idx="26">
                  <c:v>43582</c:v>
                </c:pt>
                <c:pt idx="27">
                  <c:v>45835</c:v>
                </c:pt>
                <c:pt idx="28">
                  <c:v>45811.5</c:v>
                </c:pt>
                <c:pt idx="29">
                  <c:v>46026</c:v>
                </c:pt>
                <c:pt idx="30">
                  <c:v>45721.5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40564.5</c:v>
                </c:pt>
                <c:pt idx="1">
                  <c:v>41043</c:v>
                </c:pt>
                <c:pt idx="2">
                  <c:v>39481</c:v>
                </c:pt>
                <c:pt idx="3">
                  <c:v>37748</c:v>
                </c:pt>
                <c:pt idx="4">
                  <c:v>37845.5</c:v>
                </c:pt>
                <c:pt idx="5">
                  <c:v>37046</c:v>
                </c:pt>
                <c:pt idx="6">
                  <c:v>39766</c:v>
                </c:pt>
                <c:pt idx="7">
                  <c:v>40417</c:v>
                </c:pt>
                <c:pt idx="8">
                  <c:v>39807.5</c:v>
                </c:pt>
                <c:pt idx="9">
                  <c:v>39163</c:v>
                </c:pt>
                <c:pt idx="10">
                  <c:v>41350.5</c:v>
                </c:pt>
                <c:pt idx="11">
                  <c:v>39996.5</c:v>
                </c:pt>
                <c:pt idx="12">
                  <c:v>39108</c:v>
                </c:pt>
                <c:pt idx="13">
                  <c:v>40507.5</c:v>
                </c:pt>
                <c:pt idx="14">
                  <c:v>41280</c:v>
                </c:pt>
                <c:pt idx="15">
                  <c:v>40867</c:v>
                </c:pt>
                <c:pt idx="16">
                  <c:v>40513</c:v>
                </c:pt>
                <c:pt idx="17">
                  <c:v>41014.5</c:v>
                </c:pt>
                <c:pt idx="18">
                  <c:v>39535.5</c:v>
                </c:pt>
                <c:pt idx="19">
                  <c:v>34989</c:v>
                </c:pt>
                <c:pt idx="20">
                  <c:v>36838.5</c:v>
                </c:pt>
                <c:pt idx="21">
                  <c:v>38638.5</c:v>
                </c:pt>
                <c:pt idx="22">
                  <c:v>37800</c:v>
                </c:pt>
                <c:pt idx="23">
                  <c:v>41039</c:v>
                </c:pt>
                <c:pt idx="24">
                  <c:v>41454.5</c:v>
                </c:pt>
                <c:pt idx="25">
                  <c:v>41752</c:v>
                </c:pt>
                <c:pt idx="26">
                  <c:v>32478</c:v>
                </c:pt>
                <c:pt idx="27">
                  <c:v>34210.5</c:v>
                </c:pt>
                <c:pt idx="28">
                  <c:v>41591.5</c:v>
                </c:pt>
                <c:pt idx="29">
                  <c:v>44712.5</c:v>
                </c:pt>
                <c:pt idx="30">
                  <c:v>44223.5</c:v>
                </c:pt>
              </c:numCache>
            </c:numRef>
          </c:val>
        </c:ser>
        <c:marker val="1"/>
        <c:axId val="97608832"/>
        <c:axId val="97610368"/>
      </c:lineChart>
      <c:catAx>
        <c:axId val="97608832"/>
        <c:scaling>
          <c:orientation val="minMax"/>
        </c:scaling>
        <c:axPos val="b"/>
        <c:numFmt formatCode="General" sourceLinked="1"/>
        <c:majorTickMark val="none"/>
        <c:tickLblPos val="nextTo"/>
        <c:crossAx val="97610368"/>
        <c:crosses val="autoZero"/>
        <c:auto val="1"/>
        <c:lblAlgn val="ctr"/>
        <c:lblOffset val="100"/>
        <c:tickLblSkip val="1"/>
      </c:catAx>
      <c:valAx>
        <c:axId val="97610368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6088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3331.7083333333335</c:v>
                </c:pt>
                <c:pt idx="1">
                  <c:v>2952.8541666666665</c:v>
                </c:pt>
                <c:pt idx="2">
                  <c:v>2548.7708333333335</c:v>
                </c:pt>
                <c:pt idx="3">
                  <c:v>2871.0833333333335</c:v>
                </c:pt>
                <c:pt idx="4">
                  <c:v>1778.5833333333333</c:v>
                </c:pt>
                <c:pt idx="5">
                  <c:v>1132.6041666666667</c:v>
                </c:pt>
                <c:pt idx="6">
                  <c:v>2891.2083333333335</c:v>
                </c:pt>
                <c:pt idx="7">
                  <c:v>3831.625</c:v>
                </c:pt>
                <c:pt idx="8">
                  <c:v>3678.0416666666665</c:v>
                </c:pt>
                <c:pt idx="9">
                  <c:v>3637.375</c:v>
                </c:pt>
                <c:pt idx="10">
                  <c:v>3554.0625</c:v>
                </c:pt>
                <c:pt idx="11">
                  <c:v>3582.5</c:v>
                </c:pt>
                <c:pt idx="12">
                  <c:v>1651.9583333333333</c:v>
                </c:pt>
                <c:pt idx="13">
                  <c:v>3148.4166666666665</c:v>
                </c:pt>
                <c:pt idx="14">
                  <c:v>3259.7708333333335</c:v>
                </c:pt>
                <c:pt idx="15">
                  <c:v>3350.0416666666665</c:v>
                </c:pt>
                <c:pt idx="16">
                  <c:v>3693.3333333333335</c:v>
                </c:pt>
                <c:pt idx="17">
                  <c:v>3556.2291666666665</c:v>
                </c:pt>
                <c:pt idx="18">
                  <c:v>765.97916666666663</c:v>
                </c:pt>
                <c:pt idx="19">
                  <c:v>678.79166666666663</c:v>
                </c:pt>
                <c:pt idx="20">
                  <c:v>2509.4375</c:v>
                </c:pt>
                <c:pt idx="21">
                  <c:v>2775.0625</c:v>
                </c:pt>
                <c:pt idx="22">
                  <c:v>2724.1666666666665</c:v>
                </c:pt>
                <c:pt idx="23">
                  <c:v>2979.6458333333335</c:v>
                </c:pt>
                <c:pt idx="24">
                  <c:v>1356.1458333333333</c:v>
                </c:pt>
                <c:pt idx="25">
                  <c:v>24.104166666666668</c:v>
                </c:pt>
                <c:pt idx="26">
                  <c:v>0</c:v>
                </c:pt>
                <c:pt idx="27">
                  <c:v>1861.1458333333333</c:v>
                </c:pt>
                <c:pt idx="28">
                  <c:v>3028.0625</c:v>
                </c:pt>
                <c:pt idx="29">
                  <c:v>3518.1458333333335</c:v>
                </c:pt>
                <c:pt idx="30">
                  <c:v>3561.625</c:v>
                </c:pt>
              </c:numCache>
            </c:numRef>
          </c:val>
        </c:ser>
        <c:marker val="1"/>
        <c:axId val="118822784"/>
        <c:axId val="11882432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831744"/>
        <c:axId val="118830208"/>
      </c:lineChart>
      <c:catAx>
        <c:axId val="118822784"/>
        <c:scaling>
          <c:orientation val="minMax"/>
        </c:scaling>
        <c:axPos val="b"/>
        <c:numFmt formatCode="General" sourceLinked="1"/>
        <c:majorTickMark val="none"/>
        <c:tickLblPos val="nextTo"/>
        <c:crossAx val="118824320"/>
        <c:crosses val="autoZero"/>
        <c:auto val="1"/>
        <c:lblAlgn val="ctr"/>
        <c:lblOffset val="100"/>
        <c:tickLblSkip val="1"/>
      </c:catAx>
      <c:valAx>
        <c:axId val="118824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822784"/>
        <c:crosses val="autoZero"/>
        <c:crossBetween val="between"/>
      </c:valAx>
      <c:valAx>
        <c:axId val="118830208"/>
        <c:scaling>
          <c:orientation val="minMax"/>
          <c:min val="35000"/>
        </c:scaling>
        <c:axPos val="r"/>
        <c:numFmt formatCode="0" sourceLinked="0"/>
        <c:tickLblPos val="nextTo"/>
        <c:crossAx val="118831744"/>
        <c:crosses val="max"/>
        <c:crossBetween val="between"/>
        <c:majorUnit val="5000"/>
      </c:valAx>
      <c:catAx>
        <c:axId val="118831744"/>
        <c:scaling>
          <c:orientation val="minMax"/>
        </c:scaling>
        <c:delete val="1"/>
        <c:axPos val="b"/>
        <c:numFmt formatCode="General" sourceLinked="1"/>
        <c:tickLblPos val="none"/>
        <c:crossAx val="1188302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1927.875</c:v>
                </c:pt>
                <c:pt idx="1">
                  <c:v>1450.7083333333333</c:v>
                </c:pt>
                <c:pt idx="2">
                  <c:v>1346.9583333333333</c:v>
                </c:pt>
                <c:pt idx="3">
                  <c:v>1448.0208333333333</c:v>
                </c:pt>
                <c:pt idx="4">
                  <c:v>754.5625</c:v>
                </c:pt>
                <c:pt idx="5">
                  <c:v>759.02083333333337</c:v>
                </c:pt>
                <c:pt idx="6">
                  <c:v>2704.7708333333335</c:v>
                </c:pt>
                <c:pt idx="7">
                  <c:v>2576.8958333333335</c:v>
                </c:pt>
                <c:pt idx="8">
                  <c:v>2244.2916666666665</c:v>
                </c:pt>
                <c:pt idx="9">
                  <c:v>2953.125</c:v>
                </c:pt>
                <c:pt idx="10">
                  <c:v>2359.5208333333335</c:v>
                </c:pt>
                <c:pt idx="11">
                  <c:v>873.4375</c:v>
                </c:pt>
                <c:pt idx="12">
                  <c:v>763.58333333333337</c:v>
                </c:pt>
                <c:pt idx="13">
                  <c:v>2587.8958333333335</c:v>
                </c:pt>
                <c:pt idx="14">
                  <c:v>2538.6875</c:v>
                </c:pt>
                <c:pt idx="15">
                  <c:v>2298.875</c:v>
                </c:pt>
                <c:pt idx="16">
                  <c:v>1915.9375</c:v>
                </c:pt>
                <c:pt idx="17">
                  <c:v>1495.7916666666667</c:v>
                </c:pt>
                <c:pt idx="18">
                  <c:v>781.9375</c:v>
                </c:pt>
                <c:pt idx="19">
                  <c:v>903.47916666666663</c:v>
                </c:pt>
                <c:pt idx="20">
                  <c:v>1511.0416666666667</c:v>
                </c:pt>
                <c:pt idx="21">
                  <c:v>698.0625</c:v>
                </c:pt>
                <c:pt idx="22">
                  <c:v>709.375</c:v>
                </c:pt>
                <c:pt idx="23">
                  <c:v>1445.3541666666667</c:v>
                </c:pt>
                <c:pt idx="24">
                  <c:v>706.39583333333337</c:v>
                </c:pt>
                <c:pt idx="25">
                  <c:v>699.77083333333337</c:v>
                </c:pt>
                <c:pt idx="26">
                  <c:v>694.83333333333337</c:v>
                </c:pt>
                <c:pt idx="27">
                  <c:v>709.875</c:v>
                </c:pt>
                <c:pt idx="28">
                  <c:v>1437.5625</c:v>
                </c:pt>
                <c:pt idx="29">
                  <c:v>1532.875</c:v>
                </c:pt>
                <c:pt idx="30">
                  <c:v>1779.4166666666667</c:v>
                </c:pt>
              </c:numCache>
            </c:numRef>
          </c:val>
        </c:ser>
        <c:marker val="1"/>
        <c:axId val="118862208"/>
        <c:axId val="1188637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875264"/>
        <c:axId val="118865280"/>
      </c:lineChart>
      <c:catAx>
        <c:axId val="118862208"/>
        <c:scaling>
          <c:orientation val="minMax"/>
        </c:scaling>
        <c:axPos val="b"/>
        <c:numFmt formatCode="General" sourceLinked="1"/>
        <c:majorTickMark val="none"/>
        <c:tickLblPos val="nextTo"/>
        <c:crossAx val="118863744"/>
        <c:crosses val="autoZero"/>
        <c:auto val="1"/>
        <c:lblAlgn val="ctr"/>
        <c:lblOffset val="100"/>
        <c:tickLblSkip val="1"/>
      </c:catAx>
      <c:valAx>
        <c:axId val="1188637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862208"/>
        <c:crosses val="autoZero"/>
        <c:crossBetween val="between"/>
      </c:valAx>
      <c:valAx>
        <c:axId val="118865280"/>
        <c:scaling>
          <c:orientation val="minMax"/>
          <c:min val="35000"/>
        </c:scaling>
        <c:axPos val="r"/>
        <c:numFmt formatCode="0" sourceLinked="0"/>
        <c:tickLblPos val="nextTo"/>
        <c:crossAx val="118875264"/>
        <c:crosses val="max"/>
        <c:crossBetween val="between"/>
        <c:majorUnit val="5000"/>
      </c:valAx>
      <c:catAx>
        <c:axId val="118875264"/>
        <c:scaling>
          <c:orientation val="minMax"/>
        </c:scaling>
        <c:delete val="1"/>
        <c:axPos val="b"/>
        <c:numFmt formatCode="General" sourceLinked="1"/>
        <c:tickLblPos val="none"/>
        <c:crossAx val="1188652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315.72916666666669</c:v>
                </c:pt>
                <c:pt idx="1">
                  <c:v>317.125</c:v>
                </c:pt>
                <c:pt idx="2">
                  <c:v>573.41666666666663</c:v>
                </c:pt>
                <c:pt idx="3">
                  <c:v>335.77083333333331</c:v>
                </c:pt>
                <c:pt idx="4">
                  <c:v>316.25</c:v>
                </c:pt>
                <c:pt idx="5">
                  <c:v>316.16666666666669</c:v>
                </c:pt>
                <c:pt idx="6">
                  <c:v>316.35416666666669</c:v>
                </c:pt>
                <c:pt idx="7">
                  <c:v>658.20833333333337</c:v>
                </c:pt>
                <c:pt idx="8">
                  <c:v>349.125</c:v>
                </c:pt>
                <c:pt idx="9">
                  <c:v>397.85416666666669</c:v>
                </c:pt>
                <c:pt idx="10">
                  <c:v>323.85416666666669</c:v>
                </c:pt>
                <c:pt idx="11">
                  <c:v>315.39583333333331</c:v>
                </c:pt>
                <c:pt idx="12">
                  <c:v>315.16666666666669</c:v>
                </c:pt>
                <c:pt idx="13">
                  <c:v>347.3125</c:v>
                </c:pt>
                <c:pt idx="14">
                  <c:v>320.33333333333331</c:v>
                </c:pt>
                <c:pt idx="15">
                  <c:v>317.14583333333331</c:v>
                </c:pt>
                <c:pt idx="16">
                  <c:v>312.04166666666669</c:v>
                </c:pt>
                <c:pt idx="17">
                  <c:v>314.04166666666669</c:v>
                </c:pt>
                <c:pt idx="18">
                  <c:v>314.8125</c:v>
                </c:pt>
                <c:pt idx="19">
                  <c:v>316</c:v>
                </c:pt>
                <c:pt idx="20">
                  <c:v>313.70833333333331</c:v>
                </c:pt>
                <c:pt idx="21">
                  <c:v>348.10416666666669</c:v>
                </c:pt>
                <c:pt idx="22">
                  <c:v>310.875</c:v>
                </c:pt>
                <c:pt idx="23">
                  <c:v>317.6875</c:v>
                </c:pt>
                <c:pt idx="24">
                  <c:v>313.58333333333331</c:v>
                </c:pt>
                <c:pt idx="25">
                  <c:v>313.8125</c:v>
                </c:pt>
                <c:pt idx="26">
                  <c:v>313.04166666666669</c:v>
                </c:pt>
                <c:pt idx="27">
                  <c:v>323.08333333333331</c:v>
                </c:pt>
                <c:pt idx="28">
                  <c:v>504.66666666666669</c:v>
                </c:pt>
                <c:pt idx="29">
                  <c:v>312.1875</c:v>
                </c:pt>
                <c:pt idx="30">
                  <c:v>311.39583333333331</c:v>
                </c:pt>
              </c:numCache>
            </c:numRef>
          </c:val>
        </c:ser>
        <c:marker val="1"/>
        <c:axId val="118983296"/>
        <c:axId val="1189850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988160"/>
        <c:axId val="118986624"/>
      </c:lineChart>
      <c:catAx>
        <c:axId val="118983296"/>
        <c:scaling>
          <c:orientation val="minMax"/>
        </c:scaling>
        <c:axPos val="b"/>
        <c:numFmt formatCode="General" sourceLinked="1"/>
        <c:majorTickMark val="none"/>
        <c:tickLblPos val="nextTo"/>
        <c:crossAx val="118985088"/>
        <c:crosses val="autoZero"/>
        <c:auto val="1"/>
        <c:lblAlgn val="ctr"/>
        <c:lblOffset val="100"/>
        <c:tickLblSkip val="1"/>
      </c:catAx>
      <c:valAx>
        <c:axId val="118985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983296"/>
        <c:crosses val="autoZero"/>
        <c:crossBetween val="between"/>
      </c:valAx>
      <c:valAx>
        <c:axId val="118986624"/>
        <c:scaling>
          <c:orientation val="minMax"/>
          <c:min val="35000"/>
        </c:scaling>
        <c:axPos val="r"/>
        <c:numFmt formatCode="0" sourceLinked="0"/>
        <c:tickLblPos val="nextTo"/>
        <c:crossAx val="118988160"/>
        <c:crosses val="max"/>
        <c:crossBetween val="between"/>
        <c:majorUnit val="5000"/>
      </c:valAx>
      <c:catAx>
        <c:axId val="118988160"/>
        <c:scaling>
          <c:orientation val="minMax"/>
        </c:scaling>
        <c:delete val="1"/>
        <c:axPos val="b"/>
        <c:numFmt formatCode="General" sourceLinked="1"/>
        <c:tickLblPos val="none"/>
        <c:crossAx val="1189866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682.95833333333337</c:v>
                </c:pt>
                <c:pt idx="1">
                  <c:v>1239.7291666666667</c:v>
                </c:pt>
                <c:pt idx="2">
                  <c:v>2963.0625</c:v>
                </c:pt>
                <c:pt idx="3">
                  <c:v>1935.375</c:v>
                </c:pt>
                <c:pt idx="4">
                  <c:v>901.8125</c:v>
                </c:pt>
                <c:pt idx="5">
                  <c:v>702.9375</c:v>
                </c:pt>
                <c:pt idx="6">
                  <c:v>436.16666666666669</c:v>
                </c:pt>
                <c:pt idx="7">
                  <c:v>337.14583333333331</c:v>
                </c:pt>
                <c:pt idx="8">
                  <c:v>1109.5833333333333</c:v>
                </c:pt>
                <c:pt idx="9">
                  <c:v>3034.6666666666665</c:v>
                </c:pt>
                <c:pt idx="10">
                  <c:v>1301.25</c:v>
                </c:pt>
                <c:pt idx="11">
                  <c:v>725.95833333333337</c:v>
                </c:pt>
                <c:pt idx="12">
                  <c:v>1994.5833333333333</c:v>
                </c:pt>
                <c:pt idx="13">
                  <c:v>1910.7083333333333</c:v>
                </c:pt>
                <c:pt idx="14">
                  <c:v>1410.125</c:v>
                </c:pt>
                <c:pt idx="15">
                  <c:v>2006.5208333333333</c:v>
                </c:pt>
                <c:pt idx="16">
                  <c:v>2134.2708333333335</c:v>
                </c:pt>
                <c:pt idx="17">
                  <c:v>1399.8333333333333</c:v>
                </c:pt>
                <c:pt idx="18">
                  <c:v>2633.4791666666665</c:v>
                </c:pt>
                <c:pt idx="19">
                  <c:v>2932.6458333333335</c:v>
                </c:pt>
                <c:pt idx="20">
                  <c:v>2561.625</c:v>
                </c:pt>
                <c:pt idx="21">
                  <c:v>4159.6875</c:v>
                </c:pt>
                <c:pt idx="22">
                  <c:v>3546.2916666666665</c:v>
                </c:pt>
                <c:pt idx="23">
                  <c:v>1606.1875</c:v>
                </c:pt>
                <c:pt idx="24">
                  <c:v>3126.4583333333335</c:v>
                </c:pt>
                <c:pt idx="25">
                  <c:v>3254.4166666666665</c:v>
                </c:pt>
                <c:pt idx="26">
                  <c:v>5535.041666666667</c:v>
                </c:pt>
                <c:pt idx="27">
                  <c:v>5317.75</c:v>
                </c:pt>
                <c:pt idx="28">
                  <c:v>2784.3125</c:v>
                </c:pt>
                <c:pt idx="29">
                  <c:v>1306.2291666666667</c:v>
                </c:pt>
                <c:pt idx="30">
                  <c:v>1743.1875</c:v>
                </c:pt>
              </c:numCache>
            </c:numRef>
          </c:val>
        </c:ser>
        <c:marker val="1"/>
        <c:axId val="119170176"/>
        <c:axId val="1191717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9183232"/>
        <c:axId val="119181696"/>
      </c:lineChart>
      <c:catAx>
        <c:axId val="119170176"/>
        <c:scaling>
          <c:orientation val="minMax"/>
        </c:scaling>
        <c:axPos val="b"/>
        <c:numFmt formatCode="General" sourceLinked="1"/>
        <c:majorTickMark val="none"/>
        <c:tickLblPos val="nextTo"/>
        <c:crossAx val="119171712"/>
        <c:crosses val="autoZero"/>
        <c:auto val="1"/>
        <c:lblAlgn val="ctr"/>
        <c:lblOffset val="100"/>
        <c:tickLblSkip val="1"/>
      </c:catAx>
      <c:valAx>
        <c:axId val="119171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9170176"/>
        <c:crosses val="autoZero"/>
        <c:crossBetween val="between"/>
      </c:valAx>
      <c:valAx>
        <c:axId val="119181696"/>
        <c:scaling>
          <c:orientation val="minMax"/>
          <c:min val="35000"/>
        </c:scaling>
        <c:axPos val="r"/>
        <c:numFmt formatCode="0" sourceLinked="0"/>
        <c:tickLblPos val="nextTo"/>
        <c:crossAx val="119183232"/>
        <c:crosses val="max"/>
        <c:crossBetween val="between"/>
        <c:majorUnit val="5000"/>
      </c:valAx>
      <c:catAx>
        <c:axId val="119183232"/>
        <c:scaling>
          <c:orientation val="minMax"/>
        </c:scaling>
        <c:delete val="1"/>
        <c:axPos val="b"/>
        <c:numFmt formatCode="General" sourceLinked="1"/>
        <c:tickLblPos val="none"/>
        <c:crossAx val="1191816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476.27083333333331</c:v>
                </c:pt>
                <c:pt idx="1">
                  <c:v>574.25</c:v>
                </c:pt>
                <c:pt idx="2">
                  <c:v>353</c:v>
                </c:pt>
                <c:pt idx="3">
                  <c:v>224.22916666666666</c:v>
                </c:pt>
                <c:pt idx="4">
                  <c:v>464.10416666666669</c:v>
                </c:pt>
                <c:pt idx="5">
                  <c:v>468.72916666666669</c:v>
                </c:pt>
                <c:pt idx="6">
                  <c:v>556.04166666666663</c:v>
                </c:pt>
                <c:pt idx="7">
                  <c:v>451.35416666666669</c:v>
                </c:pt>
                <c:pt idx="8">
                  <c:v>407.02083333333331</c:v>
                </c:pt>
                <c:pt idx="9">
                  <c:v>380.20833333333331</c:v>
                </c:pt>
                <c:pt idx="10">
                  <c:v>456.91666666666669</c:v>
                </c:pt>
                <c:pt idx="11">
                  <c:v>383.08333333333331</c:v>
                </c:pt>
                <c:pt idx="12">
                  <c:v>491.25</c:v>
                </c:pt>
                <c:pt idx="13">
                  <c:v>370.85416666666669</c:v>
                </c:pt>
                <c:pt idx="14">
                  <c:v>186.39583333333334</c:v>
                </c:pt>
                <c:pt idx="15">
                  <c:v>362.9375</c:v>
                </c:pt>
                <c:pt idx="16">
                  <c:v>532.89583333333337</c:v>
                </c:pt>
                <c:pt idx="17">
                  <c:v>486.47916666666669</c:v>
                </c:pt>
                <c:pt idx="18">
                  <c:v>327.89583333333331</c:v>
                </c:pt>
                <c:pt idx="19">
                  <c:v>327.0625</c:v>
                </c:pt>
                <c:pt idx="20">
                  <c:v>379.5625</c:v>
                </c:pt>
                <c:pt idx="21">
                  <c:v>276.875</c:v>
                </c:pt>
                <c:pt idx="22">
                  <c:v>388.75</c:v>
                </c:pt>
                <c:pt idx="23">
                  <c:v>431.72916666666669</c:v>
                </c:pt>
                <c:pt idx="24">
                  <c:v>287.39583333333331</c:v>
                </c:pt>
                <c:pt idx="25">
                  <c:v>418.04166666666669</c:v>
                </c:pt>
                <c:pt idx="26">
                  <c:v>336.5</c:v>
                </c:pt>
                <c:pt idx="27">
                  <c:v>359.8125</c:v>
                </c:pt>
                <c:pt idx="28">
                  <c:v>359.10416666666669</c:v>
                </c:pt>
                <c:pt idx="29">
                  <c:v>508.1875</c:v>
                </c:pt>
                <c:pt idx="30">
                  <c:v>452.70833333333331</c:v>
                </c:pt>
              </c:numCache>
            </c:numRef>
          </c:val>
        </c:ser>
        <c:marker val="1"/>
        <c:axId val="119238016"/>
        <c:axId val="1192439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9259520"/>
        <c:axId val="119245440"/>
      </c:lineChart>
      <c:catAx>
        <c:axId val="119238016"/>
        <c:scaling>
          <c:orientation val="minMax"/>
        </c:scaling>
        <c:axPos val="b"/>
        <c:numFmt formatCode="General" sourceLinked="1"/>
        <c:majorTickMark val="none"/>
        <c:tickLblPos val="nextTo"/>
        <c:crossAx val="119243904"/>
        <c:crosses val="autoZero"/>
        <c:auto val="1"/>
        <c:lblAlgn val="ctr"/>
        <c:lblOffset val="100"/>
        <c:tickLblSkip val="1"/>
      </c:catAx>
      <c:valAx>
        <c:axId val="119243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9238016"/>
        <c:crosses val="autoZero"/>
        <c:crossBetween val="between"/>
      </c:valAx>
      <c:valAx>
        <c:axId val="119245440"/>
        <c:scaling>
          <c:orientation val="minMax"/>
          <c:min val="35000"/>
        </c:scaling>
        <c:axPos val="r"/>
        <c:numFmt formatCode="0" sourceLinked="0"/>
        <c:tickLblPos val="nextTo"/>
        <c:crossAx val="119259520"/>
        <c:crosses val="max"/>
        <c:crossBetween val="between"/>
        <c:majorUnit val="5000"/>
      </c:valAx>
      <c:catAx>
        <c:axId val="119259520"/>
        <c:scaling>
          <c:orientation val="minMax"/>
        </c:scaling>
        <c:delete val="1"/>
        <c:axPos val="b"/>
        <c:numFmt formatCode="General" sourceLinked="1"/>
        <c:tickLblPos val="none"/>
        <c:crossAx val="11924544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1040.9583333333333</c:v>
                </c:pt>
                <c:pt idx="1">
                  <c:v>1614.875</c:v>
                </c:pt>
                <c:pt idx="2">
                  <c:v>1390.2916666666667</c:v>
                </c:pt>
                <c:pt idx="3">
                  <c:v>1765.25</c:v>
                </c:pt>
                <c:pt idx="4">
                  <c:v>2069.375</c:v>
                </c:pt>
                <c:pt idx="5">
                  <c:v>387.75</c:v>
                </c:pt>
                <c:pt idx="6">
                  <c:v>-17.666666666666668</c:v>
                </c:pt>
                <c:pt idx="7">
                  <c:v>1212</c:v>
                </c:pt>
                <c:pt idx="8">
                  <c:v>1558.9583333333333</c:v>
                </c:pt>
                <c:pt idx="9">
                  <c:v>308.79166666666669</c:v>
                </c:pt>
                <c:pt idx="10">
                  <c:v>1978.6666666666667</c:v>
                </c:pt>
                <c:pt idx="11">
                  <c:v>2562.7083333333335</c:v>
                </c:pt>
                <c:pt idx="12">
                  <c:v>1973.375</c:v>
                </c:pt>
                <c:pt idx="13">
                  <c:v>1844</c:v>
                </c:pt>
                <c:pt idx="14">
                  <c:v>2294.9166666666665</c:v>
                </c:pt>
                <c:pt idx="15">
                  <c:v>2118.5833333333335</c:v>
                </c:pt>
                <c:pt idx="16">
                  <c:v>1425</c:v>
                </c:pt>
                <c:pt idx="17">
                  <c:v>1739.0416666666667</c:v>
                </c:pt>
                <c:pt idx="18">
                  <c:v>1874.4583333333333</c:v>
                </c:pt>
                <c:pt idx="19">
                  <c:v>1395.7083333333333</c:v>
                </c:pt>
                <c:pt idx="20">
                  <c:v>1106</c:v>
                </c:pt>
                <c:pt idx="21">
                  <c:v>826.95833333333337</c:v>
                </c:pt>
                <c:pt idx="22">
                  <c:v>1230.2083333333333</c:v>
                </c:pt>
                <c:pt idx="23">
                  <c:v>1654.2083333333333</c:v>
                </c:pt>
                <c:pt idx="24">
                  <c:v>1074.5416666666667</c:v>
                </c:pt>
                <c:pt idx="25">
                  <c:v>-627.45833333333337</c:v>
                </c:pt>
                <c:pt idx="26">
                  <c:v>-11.708333333333334</c:v>
                </c:pt>
                <c:pt idx="27">
                  <c:v>588.33333333333337</c:v>
                </c:pt>
                <c:pt idx="28">
                  <c:v>895.95833333333337</c:v>
                </c:pt>
                <c:pt idx="29">
                  <c:v>2288.875</c:v>
                </c:pt>
                <c:pt idx="30">
                  <c:v>2303.2083333333335</c:v>
                </c:pt>
              </c:numCache>
            </c:numRef>
          </c:val>
        </c:ser>
        <c:marker val="1"/>
        <c:axId val="119486336"/>
        <c:axId val="1194878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9499392"/>
        <c:axId val="119497856"/>
      </c:lineChart>
      <c:catAx>
        <c:axId val="119486336"/>
        <c:scaling>
          <c:orientation val="minMax"/>
        </c:scaling>
        <c:axPos val="b"/>
        <c:numFmt formatCode="General" sourceLinked="1"/>
        <c:majorTickMark val="none"/>
        <c:tickLblPos val="nextTo"/>
        <c:crossAx val="119487872"/>
        <c:crosses val="autoZero"/>
        <c:auto val="1"/>
        <c:lblAlgn val="ctr"/>
        <c:lblOffset val="100"/>
        <c:tickLblSkip val="1"/>
      </c:catAx>
      <c:valAx>
        <c:axId val="119487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9486336"/>
        <c:crosses val="autoZero"/>
        <c:crossBetween val="between"/>
      </c:valAx>
      <c:valAx>
        <c:axId val="119497856"/>
        <c:scaling>
          <c:orientation val="minMax"/>
          <c:min val="35000"/>
        </c:scaling>
        <c:axPos val="r"/>
        <c:numFmt formatCode="0" sourceLinked="0"/>
        <c:tickLblPos val="nextTo"/>
        <c:crossAx val="119499392"/>
        <c:crosses val="max"/>
        <c:crossBetween val="between"/>
        <c:majorUnit val="5000"/>
      </c:valAx>
      <c:catAx>
        <c:axId val="119499392"/>
        <c:scaling>
          <c:orientation val="minMax"/>
        </c:scaling>
        <c:delete val="1"/>
        <c:axPos val="b"/>
        <c:numFmt formatCode="General" sourceLinked="1"/>
        <c:tickLblPos val="none"/>
        <c:crossAx val="11949785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-1173.875</c:v>
                </c:pt>
                <c:pt idx="1">
                  <c:v>-1207.2083333333333</c:v>
                </c:pt>
                <c:pt idx="2">
                  <c:v>-1938.9583333333333</c:v>
                </c:pt>
                <c:pt idx="3">
                  <c:v>-1800.6666666666667</c:v>
                </c:pt>
                <c:pt idx="4">
                  <c:v>-1950.5833333333333</c:v>
                </c:pt>
                <c:pt idx="5">
                  <c:v>-1888.5416666666667</c:v>
                </c:pt>
                <c:pt idx="6">
                  <c:v>-1095.2083333333333</c:v>
                </c:pt>
                <c:pt idx="7">
                  <c:v>-1307.5833333333333</c:v>
                </c:pt>
                <c:pt idx="8">
                  <c:v>-1620.7083333333333</c:v>
                </c:pt>
                <c:pt idx="9">
                  <c:v>-705.125</c:v>
                </c:pt>
                <c:pt idx="10">
                  <c:v>-596.25</c:v>
                </c:pt>
                <c:pt idx="11">
                  <c:v>-918.95833333333337</c:v>
                </c:pt>
                <c:pt idx="12">
                  <c:v>-953.5</c:v>
                </c:pt>
                <c:pt idx="13">
                  <c:v>-668.16666666666663</c:v>
                </c:pt>
                <c:pt idx="14">
                  <c:v>-767.45833333333337</c:v>
                </c:pt>
                <c:pt idx="15">
                  <c:v>-721.08333333333337</c:v>
                </c:pt>
                <c:pt idx="16">
                  <c:v>-791.625</c:v>
                </c:pt>
                <c:pt idx="17">
                  <c:v>-946.16666666666663</c:v>
                </c:pt>
                <c:pt idx="18">
                  <c:v>-962.33333333333337</c:v>
                </c:pt>
                <c:pt idx="19">
                  <c:v>-944.41666666666663</c:v>
                </c:pt>
                <c:pt idx="20">
                  <c:v>-968.33333333333337</c:v>
                </c:pt>
                <c:pt idx="21">
                  <c:v>-939.375</c:v>
                </c:pt>
                <c:pt idx="22">
                  <c:v>-968.16666666666663</c:v>
                </c:pt>
                <c:pt idx="23">
                  <c:v>-968.08333333333337</c:v>
                </c:pt>
                <c:pt idx="24">
                  <c:v>-1172.2916666666667</c:v>
                </c:pt>
                <c:pt idx="25">
                  <c:v>-1504.5</c:v>
                </c:pt>
                <c:pt idx="26">
                  <c:v>-1334.375</c:v>
                </c:pt>
                <c:pt idx="27">
                  <c:v>-1376.9166666666667</c:v>
                </c:pt>
                <c:pt idx="28">
                  <c:v>-1447.4166666666667</c:v>
                </c:pt>
                <c:pt idx="29">
                  <c:v>-1283.875</c:v>
                </c:pt>
                <c:pt idx="30">
                  <c:v>-1484.125</c:v>
                </c:pt>
              </c:numCache>
            </c:numRef>
          </c:val>
        </c:ser>
        <c:marker val="1"/>
        <c:axId val="119701888"/>
        <c:axId val="1197034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9710848"/>
        <c:axId val="119704960"/>
      </c:lineChart>
      <c:catAx>
        <c:axId val="119701888"/>
        <c:scaling>
          <c:orientation val="minMax"/>
        </c:scaling>
        <c:axPos val="b"/>
        <c:numFmt formatCode="General" sourceLinked="1"/>
        <c:majorTickMark val="none"/>
        <c:tickLblPos val="nextTo"/>
        <c:crossAx val="119703424"/>
        <c:crosses val="autoZero"/>
        <c:auto val="1"/>
        <c:lblAlgn val="ctr"/>
        <c:lblOffset val="100"/>
        <c:tickLblSkip val="1"/>
      </c:catAx>
      <c:valAx>
        <c:axId val="1197034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9701888"/>
        <c:crosses val="autoZero"/>
        <c:crossBetween val="between"/>
      </c:valAx>
      <c:valAx>
        <c:axId val="119704960"/>
        <c:scaling>
          <c:orientation val="minMax"/>
          <c:min val="35000"/>
        </c:scaling>
        <c:axPos val="r"/>
        <c:numFmt formatCode="0" sourceLinked="0"/>
        <c:tickLblPos val="nextTo"/>
        <c:crossAx val="119710848"/>
        <c:crosses val="max"/>
        <c:crossBetween val="between"/>
        <c:majorUnit val="5000"/>
      </c:valAx>
      <c:catAx>
        <c:axId val="119710848"/>
        <c:scaling>
          <c:orientation val="minMax"/>
        </c:scaling>
        <c:delete val="1"/>
        <c:axPos val="b"/>
        <c:numFmt formatCode="General" sourceLinked="1"/>
        <c:tickLblPos val="none"/>
        <c:crossAx val="1197049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-1405.75</c:v>
                </c:pt>
                <c:pt idx="1">
                  <c:v>-454.95833333333331</c:v>
                </c:pt>
                <c:pt idx="2">
                  <c:v>-840.33333333333337</c:v>
                </c:pt>
                <c:pt idx="3">
                  <c:v>-296.125</c:v>
                </c:pt>
                <c:pt idx="4">
                  <c:v>-1706.7083333333333</c:v>
                </c:pt>
                <c:pt idx="5">
                  <c:v>-1574</c:v>
                </c:pt>
                <c:pt idx="6">
                  <c:v>-254.70833333333334</c:v>
                </c:pt>
                <c:pt idx="7">
                  <c:v>-700</c:v>
                </c:pt>
                <c:pt idx="8">
                  <c:v>-468.70833333333331</c:v>
                </c:pt>
                <c:pt idx="9">
                  <c:v>-493.75</c:v>
                </c:pt>
                <c:pt idx="10">
                  <c:v>-297.25</c:v>
                </c:pt>
                <c:pt idx="11">
                  <c:v>-1263.1666666666667</c:v>
                </c:pt>
                <c:pt idx="12">
                  <c:v>-973.33333333333337</c:v>
                </c:pt>
                <c:pt idx="13">
                  <c:v>89.625</c:v>
                </c:pt>
                <c:pt idx="14">
                  <c:v>-260.83333333333331</c:v>
                </c:pt>
                <c:pt idx="15">
                  <c:v>-367.25</c:v>
                </c:pt>
                <c:pt idx="16">
                  <c:v>57.291666666666664</c:v>
                </c:pt>
                <c:pt idx="17">
                  <c:v>-1229.7083333333333</c:v>
                </c:pt>
                <c:pt idx="18">
                  <c:v>-1324.5416666666667</c:v>
                </c:pt>
                <c:pt idx="19">
                  <c:v>-1280.375</c:v>
                </c:pt>
                <c:pt idx="20">
                  <c:v>-1072.375</c:v>
                </c:pt>
                <c:pt idx="21">
                  <c:v>-1424.375</c:v>
                </c:pt>
                <c:pt idx="22">
                  <c:v>-1511.7083333333333</c:v>
                </c:pt>
                <c:pt idx="23">
                  <c:v>-2101.4166666666665</c:v>
                </c:pt>
                <c:pt idx="24">
                  <c:v>-1928.3333333333333</c:v>
                </c:pt>
                <c:pt idx="25">
                  <c:v>-1350.875</c:v>
                </c:pt>
                <c:pt idx="26">
                  <c:v>-770.625</c:v>
                </c:pt>
                <c:pt idx="27">
                  <c:v>-1583.375</c:v>
                </c:pt>
                <c:pt idx="28">
                  <c:v>-1341.2083333333333</c:v>
                </c:pt>
                <c:pt idx="29">
                  <c:v>-1740.5416666666667</c:v>
                </c:pt>
                <c:pt idx="30">
                  <c:v>-1048.375</c:v>
                </c:pt>
              </c:numCache>
            </c:numRef>
          </c:val>
        </c:ser>
        <c:marker val="1"/>
        <c:axId val="120330880"/>
        <c:axId val="1203408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20343936"/>
        <c:axId val="120342400"/>
      </c:lineChart>
      <c:catAx>
        <c:axId val="120330880"/>
        <c:scaling>
          <c:orientation val="minMax"/>
        </c:scaling>
        <c:axPos val="b"/>
        <c:numFmt formatCode="General" sourceLinked="1"/>
        <c:majorTickMark val="none"/>
        <c:tickLblPos val="nextTo"/>
        <c:crossAx val="120340864"/>
        <c:crosses val="autoZero"/>
        <c:auto val="1"/>
        <c:lblAlgn val="ctr"/>
        <c:lblOffset val="100"/>
        <c:tickLblSkip val="1"/>
      </c:catAx>
      <c:valAx>
        <c:axId val="120340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0330880"/>
        <c:crosses val="autoZero"/>
        <c:crossBetween val="between"/>
      </c:valAx>
      <c:valAx>
        <c:axId val="120342400"/>
        <c:scaling>
          <c:orientation val="minMax"/>
          <c:min val="35000"/>
        </c:scaling>
        <c:axPos val="r"/>
        <c:numFmt formatCode="0" sourceLinked="0"/>
        <c:tickLblPos val="nextTo"/>
        <c:crossAx val="120343936"/>
        <c:crosses val="max"/>
        <c:crossBetween val="between"/>
        <c:majorUnit val="5000"/>
      </c:valAx>
      <c:catAx>
        <c:axId val="120343936"/>
        <c:scaling>
          <c:orientation val="minMax"/>
        </c:scaling>
        <c:delete val="1"/>
        <c:axPos val="b"/>
        <c:numFmt formatCode="General" sourceLinked="1"/>
        <c:tickLblPos val="none"/>
        <c:crossAx val="1203424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-146.95833333333334</c:v>
                </c:pt>
                <c:pt idx="1">
                  <c:v>-1049.5833333333333</c:v>
                </c:pt>
                <c:pt idx="2">
                  <c:v>-23</c:v>
                </c:pt>
                <c:pt idx="3">
                  <c:v>-926.25</c:v>
                </c:pt>
                <c:pt idx="4">
                  <c:v>-1017.6666666666666</c:v>
                </c:pt>
                <c:pt idx="5">
                  <c:v>-721.20833333333337</c:v>
                </c:pt>
                <c:pt idx="6">
                  <c:v>-871.29166666666663</c:v>
                </c:pt>
                <c:pt idx="7">
                  <c:v>-507</c:v>
                </c:pt>
                <c:pt idx="8">
                  <c:v>385.45833333333331</c:v>
                </c:pt>
                <c:pt idx="9">
                  <c:v>384.45833333333331</c:v>
                </c:pt>
                <c:pt idx="10">
                  <c:v>339.75</c:v>
                </c:pt>
                <c:pt idx="11">
                  <c:v>-630.83333333333337</c:v>
                </c:pt>
                <c:pt idx="12">
                  <c:v>-1064.375</c:v>
                </c:pt>
                <c:pt idx="13">
                  <c:v>-816.75</c:v>
                </c:pt>
                <c:pt idx="14">
                  <c:v>81.583333333333329</c:v>
                </c:pt>
                <c:pt idx="15">
                  <c:v>153.20833333333334</c:v>
                </c:pt>
                <c:pt idx="16">
                  <c:v>-891.58333333333337</c:v>
                </c:pt>
                <c:pt idx="17">
                  <c:v>-258.58333333333331</c:v>
                </c:pt>
                <c:pt idx="18">
                  <c:v>-812.54166666666663</c:v>
                </c:pt>
                <c:pt idx="19">
                  <c:v>-621.66666666666663</c:v>
                </c:pt>
                <c:pt idx="20">
                  <c:v>-101.79166666666667</c:v>
                </c:pt>
                <c:pt idx="21">
                  <c:v>600.91666666666663</c:v>
                </c:pt>
                <c:pt idx="22">
                  <c:v>-445.45833333333331</c:v>
                </c:pt>
                <c:pt idx="23">
                  <c:v>-103.08333333333333</c:v>
                </c:pt>
                <c:pt idx="24">
                  <c:v>-339.58333333333331</c:v>
                </c:pt>
                <c:pt idx="25">
                  <c:v>-634.83333333333337</c:v>
                </c:pt>
                <c:pt idx="26">
                  <c:v>-654.33333333333337</c:v>
                </c:pt>
                <c:pt idx="27">
                  <c:v>-459.91666666666669</c:v>
                </c:pt>
                <c:pt idx="28">
                  <c:v>-111.25</c:v>
                </c:pt>
                <c:pt idx="29">
                  <c:v>-20.916666666666668</c:v>
                </c:pt>
                <c:pt idx="30">
                  <c:v>-557.54166666666663</c:v>
                </c:pt>
              </c:numCache>
            </c:numRef>
          </c:val>
        </c:ser>
        <c:marker val="1"/>
        <c:axId val="120387072"/>
        <c:axId val="1203886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20396032"/>
        <c:axId val="120394496"/>
      </c:lineChart>
      <c:catAx>
        <c:axId val="120387072"/>
        <c:scaling>
          <c:orientation val="minMax"/>
        </c:scaling>
        <c:axPos val="b"/>
        <c:numFmt formatCode="General" sourceLinked="1"/>
        <c:majorTickMark val="none"/>
        <c:tickLblPos val="nextTo"/>
        <c:crossAx val="120388608"/>
        <c:crosses val="autoZero"/>
        <c:auto val="1"/>
        <c:lblAlgn val="ctr"/>
        <c:lblOffset val="100"/>
        <c:tickLblSkip val="1"/>
      </c:catAx>
      <c:valAx>
        <c:axId val="120388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0387072"/>
        <c:crosses val="autoZero"/>
        <c:crossBetween val="between"/>
      </c:valAx>
      <c:valAx>
        <c:axId val="120394496"/>
        <c:scaling>
          <c:orientation val="minMax"/>
          <c:min val="35000"/>
        </c:scaling>
        <c:axPos val="r"/>
        <c:numFmt formatCode="0" sourceLinked="0"/>
        <c:tickLblPos val="nextTo"/>
        <c:crossAx val="120396032"/>
        <c:crosses val="max"/>
        <c:crossBetween val="between"/>
        <c:majorUnit val="5000"/>
      </c:valAx>
      <c:catAx>
        <c:axId val="120396032"/>
        <c:scaling>
          <c:orientation val="minMax"/>
        </c:scaling>
        <c:delete val="1"/>
        <c:axPos val="b"/>
        <c:numFmt formatCode="General" sourceLinked="1"/>
        <c:tickLblPos val="none"/>
        <c:crossAx val="1203944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-2659.4166666666665</c:v>
                </c:pt>
                <c:pt idx="1">
                  <c:v>-2673.75</c:v>
                </c:pt>
                <c:pt idx="2">
                  <c:v>-2698.2083333333335</c:v>
                </c:pt>
                <c:pt idx="3">
                  <c:v>-2515.375</c:v>
                </c:pt>
                <c:pt idx="4">
                  <c:v>-1157.3333333333333</c:v>
                </c:pt>
                <c:pt idx="5">
                  <c:v>-1157.3333333333333</c:v>
                </c:pt>
                <c:pt idx="6">
                  <c:v>-2082.2916666666665</c:v>
                </c:pt>
                <c:pt idx="7">
                  <c:v>-2695.5833333333335</c:v>
                </c:pt>
                <c:pt idx="8">
                  <c:v>-2497.4583333333335</c:v>
                </c:pt>
                <c:pt idx="9">
                  <c:v>-2644.75</c:v>
                </c:pt>
                <c:pt idx="10">
                  <c:v>-2480.9166666666665</c:v>
                </c:pt>
                <c:pt idx="11">
                  <c:v>-1156.7083333333333</c:v>
                </c:pt>
                <c:pt idx="12">
                  <c:v>-1103.875</c:v>
                </c:pt>
                <c:pt idx="13">
                  <c:v>-2185.2916666666665</c:v>
                </c:pt>
                <c:pt idx="14">
                  <c:v>-2682.9583333333335</c:v>
                </c:pt>
                <c:pt idx="15">
                  <c:v>-2547.9166666666665</c:v>
                </c:pt>
                <c:pt idx="16">
                  <c:v>-2644.8333333333335</c:v>
                </c:pt>
                <c:pt idx="17">
                  <c:v>-2603.5416666666665</c:v>
                </c:pt>
                <c:pt idx="18">
                  <c:v>-2694.25</c:v>
                </c:pt>
                <c:pt idx="19">
                  <c:v>-2588.8333333333335</c:v>
                </c:pt>
                <c:pt idx="20">
                  <c:v>-2704.3333333333335</c:v>
                </c:pt>
                <c:pt idx="21">
                  <c:v>-2704.3333333333335</c:v>
                </c:pt>
                <c:pt idx="22">
                  <c:v>-2698.0833333333335</c:v>
                </c:pt>
                <c:pt idx="23">
                  <c:v>-2698.4166666666665</c:v>
                </c:pt>
                <c:pt idx="24">
                  <c:v>-2699.0416666666665</c:v>
                </c:pt>
                <c:pt idx="25">
                  <c:v>-2692.25</c:v>
                </c:pt>
                <c:pt idx="26">
                  <c:v>-2480.7083333333335</c:v>
                </c:pt>
                <c:pt idx="27">
                  <c:v>-2683.4583333333335</c:v>
                </c:pt>
                <c:pt idx="28">
                  <c:v>-2683.5416666666665</c:v>
                </c:pt>
                <c:pt idx="29">
                  <c:v>-2668.4583333333335</c:v>
                </c:pt>
                <c:pt idx="30">
                  <c:v>-2543.7916666666665</c:v>
                </c:pt>
              </c:numCache>
            </c:numRef>
          </c:val>
        </c:ser>
        <c:marker val="1"/>
        <c:axId val="120442880"/>
        <c:axId val="1204444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20451840"/>
        <c:axId val="120445952"/>
      </c:lineChart>
      <c:catAx>
        <c:axId val="120442880"/>
        <c:scaling>
          <c:orientation val="minMax"/>
        </c:scaling>
        <c:axPos val="b"/>
        <c:numFmt formatCode="General" sourceLinked="1"/>
        <c:majorTickMark val="none"/>
        <c:tickLblPos val="nextTo"/>
        <c:crossAx val="120444416"/>
        <c:crosses val="autoZero"/>
        <c:auto val="1"/>
        <c:lblAlgn val="ctr"/>
        <c:lblOffset val="100"/>
        <c:tickLblSkip val="1"/>
      </c:catAx>
      <c:valAx>
        <c:axId val="120444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0442880"/>
        <c:crosses val="autoZero"/>
        <c:crossBetween val="between"/>
      </c:valAx>
      <c:valAx>
        <c:axId val="120445952"/>
        <c:scaling>
          <c:orientation val="minMax"/>
          <c:min val="35000"/>
        </c:scaling>
        <c:axPos val="r"/>
        <c:numFmt formatCode="0" sourceLinked="0"/>
        <c:tickLblPos val="nextTo"/>
        <c:crossAx val="120451840"/>
        <c:crosses val="max"/>
        <c:crossBetween val="between"/>
        <c:majorUnit val="5000"/>
      </c:valAx>
      <c:catAx>
        <c:axId val="120451840"/>
        <c:scaling>
          <c:orientation val="minMax"/>
        </c:scaling>
        <c:delete val="1"/>
        <c:axPos val="b"/>
        <c:numFmt formatCode="General" sourceLinked="1"/>
        <c:tickLblPos val="none"/>
        <c:crossAx val="1204459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7829672606714243E-2"/>
          <c:y val="0.126163209202938"/>
          <c:w val="0.9621703273932923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41599.919354838712</c:v>
                </c:pt>
                <c:pt idx="1">
                  <c:v>41096.403225806454</c:v>
                </c:pt>
                <c:pt idx="2">
                  <c:v>40864.096774193546</c:v>
                </c:pt>
                <c:pt idx="3">
                  <c:v>40042.370967741932</c:v>
                </c:pt>
                <c:pt idx="4">
                  <c:v>39885.919354838712</c:v>
                </c:pt>
                <c:pt idx="5">
                  <c:v>40158.419354838712</c:v>
                </c:pt>
                <c:pt idx="6">
                  <c:v>40991.387096774197</c:v>
                </c:pt>
                <c:pt idx="7">
                  <c:v>41687.951612903227</c:v>
                </c:pt>
                <c:pt idx="8">
                  <c:v>41929.806451612902</c:v>
                </c:pt>
                <c:pt idx="9">
                  <c:v>42244.112903225803</c:v>
                </c:pt>
                <c:pt idx="10">
                  <c:v>42387.951612903227</c:v>
                </c:pt>
                <c:pt idx="11">
                  <c:v>42337.5</c:v>
                </c:pt>
                <c:pt idx="12">
                  <c:v>42285</c:v>
                </c:pt>
                <c:pt idx="13">
                  <c:v>42147.06451612903</c:v>
                </c:pt>
                <c:pt idx="14">
                  <c:v>42018.290322580644</c:v>
                </c:pt>
                <c:pt idx="15">
                  <c:v>41917.209677419356</c:v>
                </c:pt>
                <c:pt idx="16">
                  <c:v>41890.612903225803</c:v>
                </c:pt>
                <c:pt idx="17">
                  <c:v>42060.693548387098</c:v>
                </c:pt>
                <c:pt idx="18">
                  <c:v>42365.112903225803</c:v>
                </c:pt>
                <c:pt idx="19">
                  <c:v>42522.596774193546</c:v>
                </c:pt>
                <c:pt idx="20">
                  <c:v>42517.483870967742</c:v>
                </c:pt>
                <c:pt idx="21">
                  <c:v>42249.806451612902</c:v>
                </c:pt>
                <c:pt idx="22">
                  <c:v>41780.629032258068</c:v>
                </c:pt>
                <c:pt idx="23">
                  <c:v>41919.774193548386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45499.5</c:v>
                </c:pt>
                <c:pt idx="1">
                  <c:v>44903.5</c:v>
                </c:pt>
                <c:pt idx="2">
                  <c:v>45317.5</c:v>
                </c:pt>
                <c:pt idx="3">
                  <c:v>45159.5</c:v>
                </c:pt>
                <c:pt idx="4">
                  <c:v>45473.5</c:v>
                </c:pt>
                <c:pt idx="5">
                  <c:v>45418</c:v>
                </c:pt>
                <c:pt idx="6">
                  <c:v>45640</c:v>
                </c:pt>
                <c:pt idx="7">
                  <c:v>45989</c:v>
                </c:pt>
                <c:pt idx="8">
                  <c:v>46026</c:v>
                </c:pt>
                <c:pt idx="9">
                  <c:v>46001</c:v>
                </c:pt>
                <c:pt idx="10">
                  <c:v>45883.5</c:v>
                </c:pt>
                <c:pt idx="11">
                  <c:v>45760.5</c:v>
                </c:pt>
                <c:pt idx="12">
                  <c:v>45686</c:v>
                </c:pt>
                <c:pt idx="13">
                  <c:v>45628</c:v>
                </c:pt>
                <c:pt idx="14">
                  <c:v>45565</c:v>
                </c:pt>
                <c:pt idx="15">
                  <c:v>45407.5</c:v>
                </c:pt>
                <c:pt idx="16">
                  <c:v>45540</c:v>
                </c:pt>
                <c:pt idx="17">
                  <c:v>45634</c:v>
                </c:pt>
                <c:pt idx="18">
                  <c:v>45770.5</c:v>
                </c:pt>
                <c:pt idx="19">
                  <c:v>45835</c:v>
                </c:pt>
                <c:pt idx="20">
                  <c:v>45811.5</c:v>
                </c:pt>
                <c:pt idx="21">
                  <c:v>45574.5</c:v>
                </c:pt>
                <c:pt idx="22">
                  <c:v>45427.5</c:v>
                </c:pt>
                <c:pt idx="23">
                  <c:v>45499.5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38560.5</c:v>
                </c:pt>
                <c:pt idx="1">
                  <c:v>37542.5</c:v>
                </c:pt>
                <c:pt idx="2">
                  <c:v>36018.5</c:v>
                </c:pt>
                <c:pt idx="3">
                  <c:v>33039</c:v>
                </c:pt>
                <c:pt idx="4">
                  <c:v>32521</c:v>
                </c:pt>
                <c:pt idx="5">
                  <c:v>32478</c:v>
                </c:pt>
                <c:pt idx="6">
                  <c:v>32660.5</c:v>
                </c:pt>
                <c:pt idx="7">
                  <c:v>33344</c:v>
                </c:pt>
                <c:pt idx="8">
                  <c:v>35342.5</c:v>
                </c:pt>
                <c:pt idx="9">
                  <c:v>38399.5</c:v>
                </c:pt>
                <c:pt idx="10">
                  <c:v>39244.5</c:v>
                </c:pt>
                <c:pt idx="11">
                  <c:v>39249</c:v>
                </c:pt>
                <c:pt idx="12">
                  <c:v>39210</c:v>
                </c:pt>
                <c:pt idx="13">
                  <c:v>38941</c:v>
                </c:pt>
                <c:pt idx="14">
                  <c:v>38516</c:v>
                </c:pt>
                <c:pt idx="15">
                  <c:v>38287</c:v>
                </c:pt>
                <c:pt idx="16">
                  <c:v>38186.5</c:v>
                </c:pt>
                <c:pt idx="17">
                  <c:v>38416.5</c:v>
                </c:pt>
                <c:pt idx="18">
                  <c:v>38670.5</c:v>
                </c:pt>
                <c:pt idx="19">
                  <c:v>38964.5</c:v>
                </c:pt>
                <c:pt idx="20">
                  <c:v>38950.5</c:v>
                </c:pt>
                <c:pt idx="21">
                  <c:v>38385.5</c:v>
                </c:pt>
                <c:pt idx="22">
                  <c:v>37845.5</c:v>
                </c:pt>
                <c:pt idx="23">
                  <c:v>38414</c:v>
                </c:pt>
              </c:numCache>
            </c:numRef>
          </c:val>
        </c:ser>
        <c:axId val="97638656"/>
        <c:axId val="97644544"/>
      </c:barChart>
      <c:catAx>
        <c:axId val="97638656"/>
        <c:scaling>
          <c:orientation val="minMax"/>
        </c:scaling>
        <c:axPos val="b"/>
        <c:numFmt formatCode="General" sourceLinked="1"/>
        <c:majorTickMark val="none"/>
        <c:tickLblPos val="nextTo"/>
        <c:crossAx val="97644544"/>
        <c:crosses val="autoZero"/>
        <c:auto val="1"/>
        <c:lblAlgn val="ctr"/>
        <c:lblOffset val="100"/>
        <c:tickLblSkip val="1"/>
      </c:catAx>
      <c:valAx>
        <c:axId val="9764454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6386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2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-1099.5833333333333</c:v>
                </c:pt>
                <c:pt idx="1">
                  <c:v>-1631.7083333333333</c:v>
                </c:pt>
                <c:pt idx="2">
                  <c:v>-711.04166666666663</c:v>
                </c:pt>
                <c:pt idx="3">
                  <c:v>-802.41666666666663</c:v>
                </c:pt>
                <c:pt idx="4">
                  <c:v>-1394.75</c:v>
                </c:pt>
                <c:pt idx="5">
                  <c:v>-1827.625</c:v>
                </c:pt>
                <c:pt idx="6">
                  <c:v>-1660.8333333333333</c:v>
                </c:pt>
                <c:pt idx="7">
                  <c:v>-1812.25</c:v>
                </c:pt>
                <c:pt idx="8">
                  <c:v>-1790.375</c:v>
                </c:pt>
                <c:pt idx="9">
                  <c:v>-2120.4583333333335</c:v>
                </c:pt>
                <c:pt idx="10">
                  <c:v>-1546.6666666666667</c:v>
                </c:pt>
                <c:pt idx="11">
                  <c:v>-886.5</c:v>
                </c:pt>
                <c:pt idx="12">
                  <c:v>-891.75</c:v>
                </c:pt>
                <c:pt idx="13">
                  <c:v>-1372.4166666666667</c:v>
                </c:pt>
                <c:pt idx="14">
                  <c:v>-931.95833333333337</c:v>
                </c:pt>
                <c:pt idx="15">
                  <c:v>-1478.5</c:v>
                </c:pt>
                <c:pt idx="16">
                  <c:v>-1160.1666666666667</c:v>
                </c:pt>
                <c:pt idx="17">
                  <c:v>-1473.7916666666667</c:v>
                </c:pt>
                <c:pt idx="18">
                  <c:v>-1398.2916666666667</c:v>
                </c:pt>
                <c:pt idx="19">
                  <c:v>-1839.4583333333333</c:v>
                </c:pt>
                <c:pt idx="20">
                  <c:v>-1944.375</c:v>
                </c:pt>
                <c:pt idx="21">
                  <c:v>-2426.125</c:v>
                </c:pt>
                <c:pt idx="22">
                  <c:v>-1493.5416666666667</c:v>
                </c:pt>
                <c:pt idx="23">
                  <c:v>-1411.7916666666667</c:v>
                </c:pt>
                <c:pt idx="24">
                  <c:v>-1748.125</c:v>
                </c:pt>
                <c:pt idx="25">
                  <c:v>-2382.0833333333335</c:v>
                </c:pt>
                <c:pt idx="26">
                  <c:v>-1982.2916666666667</c:v>
                </c:pt>
                <c:pt idx="27">
                  <c:v>-2348.875</c:v>
                </c:pt>
                <c:pt idx="28">
                  <c:v>-2409.25</c:v>
                </c:pt>
                <c:pt idx="29">
                  <c:v>-1915.3333333333333</c:v>
                </c:pt>
                <c:pt idx="30">
                  <c:v>-1619.125</c:v>
                </c:pt>
              </c:numCache>
            </c:numRef>
          </c:val>
        </c:ser>
        <c:marker val="1"/>
        <c:axId val="121649408"/>
        <c:axId val="121651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21654272"/>
        <c:axId val="121652736"/>
      </c:lineChart>
      <c:catAx>
        <c:axId val="121649408"/>
        <c:scaling>
          <c:orientation val="minMax"/>
        </c:scaling>
        <c:axPos val="b"/>
        <c:numFmt formatCode="General" sourceLinked="1"/>
        <c:majorTickMark val="none"/>
        <c:tickLblPos val="nextTo"/>
        <c:crossAx val="121651200"/>
        <c:crosses val="autoZero"/>
        <c:auto val="1"/>
        <c:lblAlgn val="ctr"/>
        <c:lblOffset val="100"/>
        <c:tickLblSkip val="1"/>
      </c:catAx>
      <c:valAx>
        <c:axId val="121651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1649408"/>
        <c:crosses val="autoZero"/>
        <c:crossBetween val="between"/>
      </c:valAx>
      <c:valAx>
        <c:axId val="121652736"/>
        <c:scaling>
          <c:orientation val="minMax"/>
          <c:min val="35000"/>
        </c:scaling>
        <c:axPos val="r"/>
        <c:numFmt formatCode="0" sourceLinked="0"/>
        <c:tickLblPos val="nextTo"/>
        <c:crossAx val="121654272"/>
        <c:crosses val="max"/>
        <c:crossBetween val="between"/>
        <c:majorUnit val="5000"/>
      </c:valAx>
      <c:catAx>
        <c:axId val="121654272"/>
        <c:scaling>
          <c:orientation val="minMax"/>
        </c:scaling>
        <c:delete val="1"/>
        <c:axPos val="b"/>
        <c:numFmt formatCode="General" sourceLinked="1"/>
        <c:tickLblPos val="none"/>
        <c:crossAx val="1216527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41599.919354838712</c:v>
                </c:pt>
                <c:pt idx="1">
                  <c:v>41096.403225806454</c:v>
                </c:pt>
                <c:pt idx="2">
                  <c:v>40864.096774193546</c:v>
                </c:pt>
                <c:pt idx="3">
                  <c:v>40042.370967741932</c:v>
                </c:pt>
                <c:pt idx="4">
                  <c:v>39885.919354838712</c:v>
                </c:pt>
                <c:pt idx="5">
                  <c:v>40158.419354838712</c:v>
                </c:pt>
                <c:pt idx="6">
                  <c:v>40991.387096774197</c:v>
                </c:pt>
                <c:pt idx="7">
                  <c:v>41687.951612903227</c:v>
                </c:pt>
                <c:pt idx="8">
                  <c:v>41929.806451612902</c:v>
                </c:pt>
                <c:pt idx="9">
                  <c:v>42244.112903225803</c:v>
                </c:pt>
                <c:pt idx="10">
                  <c:v>42387.951612903227</c:v>
                </c:pt>
                <c:pt idx="11">
                  <c:v>42337.5</c:v>
                </c:pt>
                <c:pt idx="12">
                  <c:v>42285</c:v>
                </c:pt>
                <c:pt idx="13">
                  <c:v>42147.06451612903</c:v>
                </c:pt>
                <c:pt idx="14">
                  <c:v>42018.290322580644</c:v>
                </c:pt>
                <c:pt idx="15">
                  <c:v>41917.209677419356</c:v>
                </c:pt>
                <c:pt idx="16">
                  <c:v>41890.612903225803</c:v>
                </c:pt>
                <c:pt idx="17">
                  <c:v>42060.693548387098</c:v>
                </c:pt>
                <c:pt idx="18">
                  <c:v>42365.112903225803</c:v>
                </c:pt>
                <c:pt idx="19">
                  <c:v>42522.596774193546</c:v>
                </c:pt>
                <c:pt idx="20">
                  <c:v>42517.483870967742</c:v>
                </c:pt>
                <c:pt idx="21">
                  <c:v>42249.806451612902</c:v>
                </c:pt>
                <c:pt idx="22">
                  <c:v>41780.629032258068</c:v>
                </c:pt>
                <c:pt idx="23">
                  <c:v>41919.774193548386</c:v>
                </c:pt>
              </c:numCache>
            </c:numRef>
          </c:val>
        </c:ser>
        <c:marker val="1"/>
        <c:axId val="100385536"/>
        <c:axId val="1003870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0410880"/>
        <c:axId val="100409344"/>
      </c:lineChart>
      <c:catAx>
        <c:axId val="100385536"/>
        <c:scaling>
          <c:orientation val="minMax"/>
        </c:scaling>
        <c:axPos val="b"/>
        <c:numFmt formatCode="General" sourceLinked="1"/>
        <c:majorTickMark val="none"/>
        <c:tickLblPos val="nextTo"/>
        <c:crossAx val="100387072"/>
        <c:crosses val="autoZero"/>
        <c:auto val="1"/>
        <c:lblAlgn val="ctr"/>
        <c:lblOffset val="100"/>
        <c:tickLblSkip val="1"/>
      </c:catAx>
      <c:valAx>
        <c:axId val="100387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385536"/>
        <c:crosses val="autoZero"/>
        <c:crossBetween val="between"/>
      </c:valAx>
      <c:valAx>
        <c:axId val="100409344"/>
        <c:scaling>
          <c:orientation val="minMax"/>
          <c:min val="35000"/>
        </c:scaling>
        <c:axPos val="r"/>
        <c:numFmt formatCode="0" sourceLinked="0"/>
        <c:tickLblPos val="nextTo"/>
        <c:crossAx val="100410880"/>
        <c:crosses val="max"/>
        <c:crossBetween val="between"/>
        <c:majorUnit val="5000"/>
      </c:valAx>
      <c:catAx>
        <c:axId val="100410880"/>
        <c:scaling>
          <c:orientation val="minMax"/>
        </c:scaling>
        <c:delete val="1"/>
        <c:axPos val="b"/>
        <c:numFmt formatCode="General" sourceLinked="1"/>
        <c:tickLblPos val="none"/>
        <c:crossAx val="1004093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41172</c:v>
                </c:pt>
                <c:pt idx="1">
                  <c:v>40774</c:v>
                </c:pt>
                <c:pt idx="2">
                  <c:v>41180</c:v>
                </c:pt>
                <c:pt idx="3">
                  <c:v>40756.5</c:v>
                </c:pt>
                <c:pt idx="4">
                  <c:v>40779</c:v>
                </c:pt>
                <c:pt idx="5">
                  <c:v>40564.5</c:v>
                </c:pt>
                <c:pt idx="6">
                  <c:v>41704</c:v>
                </c:pt>
                <c:pt idx="7">
                  <c:v>42016</c:v>
                </c:pt>
                <c:pt idx="8">
                  <c:v>42057.5</c:v>
                </c:pt>
                <c:pt idx="9">
                  <c:v>42048</c:v>
                </c:pt>
                <c:pt idx="10">
                  <c:v>42035</c:v>
                </c:pt>
                <c:pt idx="11">
                  <c:v>42024</c:v>
                </c:pt>
                <c:pt idx="12">
                  <c:v>42041</c:v>
                </c:pt>
                <c:pt idx="13">
                  <c:v>42017.5</c:v>
                </c:pt>
                <c:pt idx="14">
                  <c:v>42238.5</c:v>
                </c:pt>
                <c:pt idx="15">
                  <c:v>42255</c:v>
                </c:pt>
                <c:pt idx="16">
                  <c:v>42301.5</c:v>
                </c:pt>
                <c:pt idx="17">
                  <c:v>42408.5</c:v>
                </c:pt>
                <c:pt idx="18">
                  <c:v>42447.5</c:v>
                </c:pt>
                <c:pt idx="19">
                  <c:v>42600</c:v>
                </c:pt>
                <c:pt idx="20">
                  <c:v>42652</c:v>
                </c:pt>
                <c:pt idx="21">
                  <c:v>42587</c:v>
                </c:pt>
                <c:pt idx="22">
                  <c:v>42456</c:v>
                </c:pt>
                <c:pt idx="23">
                  <c:v>42268</c:v>
                </c:pt>
                <c:pt idx="24">
                  <c:v>41654</c:v>
                </c:pt>
                <c:pt idx="25">
                  <c:v>41043</c:v>
                </c:pt>
                <c:pt idx="26">
                  <c:v>41230.5</c:v>
                </c:pt>
                <c:pt idx="27">
                  <c:v>41250.5</c:v>
                </c:pt>
                <c:pt idx="28">
                  <c:v>41481</c:v>
                </c:pt>
                <c:pt idx="29">
                  <c:v>41418</c:v>
                </c:pt>
                <c:pt idx="30">
                  <c:v>42226.5</c:v>
                </c:pt>
                <c:pt idx="31">
                  <c:v>43017.5</c:v>
                </c:pt>
                <c:pt idx="32">
                  <c:v>43095</c:v>
                </c:pt>
                <c:pt idx="33">
                  <c:v>43242.5</c:v>
                </c:pt>
                <c:pt idx="34">
                  <c:v>43211.5</c:v>
                </c:pt>
                <c:pt idx="35">
                  <c:v>43166.5</c:v>
                </c:pt>
                <c:pt idx="36">
                  <c:v>43068.5</c:v>
                </c:pt>
                <c:pt idx="37">
                  <c:v>42936.5</c:v>
                </c:pt>
                <c:pt idx="38">
                  <c:v>42849.5</c:v>
                </c:pt>
                <c:pt idx="39">
                  <c:v>42613</c:v>
                </c:pt>
                <c:pt idx="40">
                  <c:v>42521.5</c:v>
                </c:pt>
                <c:pt idx="41">
                  <c:v>42701</c:v>
                </c:pt>
                <c:pt idx="42">
                  <c:v>42851</c:v>
                </c:pt>
                <c:pt idx="43">
                  <c:v>43012</c:v>
                </c:pt>
                <c:pt idx="44">
                  <c:v>43053</c:v>
                </c:pt>
                <c:pt idx="45">
                  <c:v>42819.5</c:v>
                </c:pt>
                <c:pt idx="46">
                  <c:v>42074.5</c:v>
                </c:pt>
                <c:pt idx="47">
                  <c:v>42217.5</c:v>
                </c:pt>
                <c:pt idx="48">
                  <c:v>42290.5</c:v>
                </c:pt>
                <c:pt idx="49">
                  <c:v>41711.5</c:v>
                </c:pt>
                <c:pt idx="50">
                  <c:v>41582.5</c:v>
                </c:pt>
                <c:pt idx="51">
                  <c:v>40540.5</c:v>
                </c:pt>
                <c:pt idx="52">
                  <c:v>39928.5</c:v>
                </c:pt>
                <c:pt idx="53">
                  <c:v>40347.5</c:v>
                </c:pt>
                <c:pt idx="54">
                  <c:v>41570</c:v>
                </c:pt>
                <c:pt idx="55">
                  <c:v>42206.5</c:v>
                </c:pt>
                <c:pt idx="56">
                  <c:v>42090</c:v>
                </c:pt>
                <c:pt idx="57">
                  <c:v>42315.5</c:v>
                </c:pt>
                <c:pt idx="58">
                  <c:v>42370</c:v>
                </c:pt>
                <c:pt idx="59">
                  <c:v>40943.5</c:v>
                </c:pt>
                <c:pt idx="60">
                  <c:v>40878</c:v>
                </c:pt>
                <c:pt idx="61">
                  <c:v>40889</c:v>
                </c:pt>
                <c:pt idx="62">
                  <c:v>40898.5</c:v>
                </c:pt>
                <c:pt idx="63">
                  <c:v>40909.5</c:v>
                </c:pt>
                <c:pt idx="64">
                  <c:v>39971.5</c:v>
                </c:pt>
                <c:pt idx="65">
                  <c:v>39786.5</c:v>
                </c:pt>
                <c:pt idx="66">
                  <c:v>39731</c:v>
                </c:pt>
                <c:pt idx="67">
                  <c:v>40113.5</c:v>
                </c:pt>
                <c:pt idx="68">
                  <c:v>40004</c:v>
                </c:pt>
                <c:pt idx="69">
                  <c:v>39923.5</c:v>
                </c:pt>
                <c:pt idx="70">
                  <c:v>39481</c:v>
                </c:pt>
                <c:pt idx="71">
                  <c:v>39620</c:v>
                </c:pt>
                <c:pt idx="72">
                  <c:v>39571</c:v>
                </c:pt>
                <c:pt idx="73">
                  <c:v>39169</c:v>
                </c:pt>
                <c:pt idx="74">
                  <c:v>39091.5</c:v>
                </c:pt>
                <c:pt idx="75">
                  <c:v>37748</c:v>
                </c:pt>
                <c:pt idx="76">
                  <c:v>38109</c:v>
                </c:pt>
                <c:pt idx="77">
                  <c:v>38336.5</c:v>
                </c:pt>
                <c:pt idx="78">
                  <c:v>38899</c:v>
                </c:pt>
                <c:pt idx="79">
                  <c:v>40102</c:v>
                </c:pt>
                <c:pt idx="80">
                  <c:v>40392.5</c:v>
                </c:pt>
                <c:pt idx="81">
                  <c:v>40678.5</c:v>
                </c:pt>
                <c:pt idx="82">
                  <c:v>40931.5</c:v>
                </c:pt>
                <c:pt idx="83">
                  <c:v>41169</c:v>
                </c:pt>
                <c:pt idx="84">
                  <c:v>41267.5</c:v>
                </c:pt>
                <c:pt idx="85">
                  <c:v>41032</c:v>
                </c:pt>
                <c:pt idx="86">
                  <c:v>40934.5</c:v>
                </c:pt>
                <c:pt idx="87">
                  <c:v>40899.5</c:v>
                </c:pt>
                <c:pt idx="88">
                  <c:v>40885</c:v>
                </c:pt>
                <c:pt idx="89">
                  <c:v>41190.5</c:v>
                </c:pt>
                <c:pt idx="90">
                  <c:v>41846.5</c:v>
                </c:pt>
                <c:pt idx="91">
                  <c:v>41397</c:v>
                </c:pt>
                <c:pt idx="92">
                  <c:v>41728</c:v>
                </c:pt>
                <c:pt idx="93">
                  <c:v>41245</c:v>
                </c:pt>
                <c:pt idx="94">
                  <c:v>40554</c:v>
                </c:pt>
                <c:pt idx="95">
                  <c:v>40431.5</c:v>
                </c:pt>
                <c:pt idx="96">
                  <c:v>39133</c:v>
                </c:pt>
                <c:pt idx="97">
                  <c:v>38589.5</c:v>
                </c:pt>
                <c:pt idx="98">
                  <c:v>38565</c:v>
                </c:pt>
                <c:pt idx="99">
                  <c:v>38557.5</c:v>
                </c:pt>
                <c:pt idx="100">
                  <c:v>38595</c:v>
                </c:pt>
                <c:pt idx="101">
                  <c:v>38492.5</c:v>
                </c:pt>
                <c:pt idx="102">
                  <c:v>38406.5</c:v>
                </c:pt>
                <c:pt idx="103">
                  <c:v>38405</c:v>
                </c:pt>
                <c:pt idx="104">
                  <c:v>38587</c:v>
                </c:pt>
                <c:pt idx="105">
                  <c:v>39182.5</c:v>
                </c:pt>
                <c:pt idx="106">
                  <c:v>39244.5</c:v>
                </c:pt>
                <c:pt idx="107">
                  <c:v>39297.5</c:v>
                </c:pt>
                <c:pt idx="108">
                  <c:v>39340</c:v>
                </c:pt>
                <c:pt idx="109">
                  <c:v>38941</c:v>
                </c:pt>
                <c:pt idx="110">
                  <c:v>38687.5</c:v>
                </c:pt>
                <c:pt idx="111">
                  <c:v>38287</c:v>
                </c:pt>
                <c:pt idx="112">
                  <c:v>38186.5</c:v>
                </c:pt>
                <c:pt idx="113">
                  <c:v>38416.5</c:v>
                </c:pt>
                <c:pt idx="114">
                  <c:v>38670.5</c:v>
                </c:pt>
                <c:pt idx="115">
                  <c:v>38964.5</c:v>
                </c:pt>
                <c:pt idx="116">
                  <c:v>38950.5</c:v>
                </c:pt>
                <c:pt idx="117">
                  <c:v>38385.5</c:v>
                </c:pt>
                <c:pt idx="118">
                  <c:v>37845.5</c:v>
                </c:pt>
                <c:pt idx="119">
                  <c:v>38414</c:v>
                </c:pt>
                <c:pt idx="120">
                  <c:v>38560.5</c:v>
                </c:pt>
                <c:pt idx="121">
                  <c:v>37716</c:v>
                </c:pt>
                <c:pt idx="122">
                  <c:v>37681</c:v>
                </c:pt>
                <c:pt idx="123">
                  <c:v>37046</c:v>
                </c:pt>
                <c:pt idx="124">
                  <c:v>37427.5</c:v>
                </c:pt>
                <c:pt idx="125">
                  <c:v>38149.5</c:v>
                </c:pt>
                <c:pt idx="126">
                  <c:v>38513.5</c:v>
                </c:pt>
                <c:pt idx="127">
                  <c:v>39121</c:v>
                </c:pt>
                <c:pt idx="128">
                  <c:v>39328.5</c:v>
                </c:pt>
                <c:pt idx="129">
                  <c:v>39717</c:v>
                </c:pt>
                <c:pt idx="130">
                  <c:v>40236.5</c:v>
                </c:pt>
                <c:pt idx="131">
                  <c:v>40404</c:v>
                </c:pt>
                <c:pt idx="132">
                  <c:v>40006.5</c:v>
                </c:pt>
                <c:pt idx="133">
                  <c:v>39781</c:v>
                </c:pt>
                <c:pt idx="134">
                  <c:v>39334.5</c:v>
                </c:pt>
                <c:pt idx="135">
                  <c:v>39744.5</c:v>
                </c:pt>
                <c:pt idx="136">
                  <c:v>39665.5</c:v>
                </c:pt>
                <c:pt idx="137">
                  <c:v>39892.5</c:v>
                </c:pt>
                <c:pt idx="138">
                  <c:v>40333.5</c:v>
                </c:pt>
                <c:pt idx="139">
                  <c:v>40577</c:v>
                </c:pt>
                <c:pt idx="140">
                  <c:v>40668</c:v>
                </c:pt>
                <c:pt idx="141">
                  <c:v>40387.5</c:v>
                </c:pt>
                <c:pt idx="142">
                  <c:v>39670</c:v>
                </c:pt>
                <c:pt idx="143">
                  <c:v>40066</c:v>
                </c:pt>
                <c:pt idx="144">
                  <c:v>39912.5</c:v>
                </c:pt>
                <c:pt idx="145">
                  <c:v>40048</c:v>
                </c:pt>
                <c:pt idx="146">
                  <c:v>40338</c:v>
                </c:pt>
                <c:pt idx="147">
                  <c:v>39766</c:v>
                </c:pt>
                <c:pt idx="148">
                  <c:v>40093.5</c:v>
                </c:pt>
                <c:pt idx="149">
                  <c:v>40358</c:v>
                </c:pt>
                <c:pt idx="150">
                  <c:v>40895.5</c:v>
                </c:pt>
                <c:pt idx="151">
                  <c:v>41093.5</c:v>
                </c:pt>
                <c:pt idx="152">
                  <c:v>41128</c:v>
                </c:pt>
                <c:pt idx="153">
                  <c:v>41278.5</c:v>
                </c:pt>
                <c:pt idx="154">
                  <c:v>41275.5</c:v>
                </c:pt>
                <c:pt idx="155">
                  <c:v>41258.5</c:v>
                </c:pt>
                <c:pt idx="156">
                  <c:v>41241.5</c:v>
                </c:pt>
                <c:pt idx="157">
                  <c:v>41223</c:v>
                </c:pt>
                <c:pt idx="158">
                  <c:v>41191.5</c:v>
                </c:pt>
                <c:pt idx="159">
                  <c:v>41173</c:v>
                </c:pt>
                <c:pt idx="160">
                  <c:v>41019</c:v>
                </c:pt>
                <c:pt idx="161">
                  <c:v>41087.5</c:v>
                </c:pt>
                <c:pt idx="162">
                  <c:v>41078.5</c:v>
                </c:pt>
                <c:pt idx="163">
                  <c:v>41183</c:v>
                </c:pt>
                <c:pt idx="164">
                  <c:v>41225.5</c:v>
                </c:pt>
                <c:pt idx="165">
                  <c:v>41160</c:v>
                </c:pt>
                <c:pt idx="166">
                  <c:v>40805</c:v>
                </c:pt>
                <c:pt idx="167">
                  <c:v>40846.5</c:v>
                </c:pt>
                <c:pt idx="168">
                  <c:v>40753.5</c:v>
                </c:pt>
                <c:pt idx="169">
                  <c:v>40685.5</c:v>
                </c:pt>
                <c:pt idx="170">
                  <c:v>40873</c:v>
                </c:pt>
                <c:pt idx="171">
                  <c:v>40504</c:v>
                </c:pt>
                <c:pt idx="172">
                  <c:v>40544</c:v>
                </c:pt>
                <c:pt idx="173">
                  <c:v>40593.5</c:v>
                </c:pt>
                <c:pt idx="174">
                  <c:v>40910</c:v>
                </c:pt>
                <c:pt idx="175">
                  <c:v>41263</c:v>
                </c:pt>
                <c:pt idx="176">
                  <c:v>41206</c:v>
                </c:pt>
                <c:pt idx="177">
                  <c:v>41238.5</c:v>
                </c:pt>
                <c:pt idx="178">
                  <c:v>41184</c:v>
                </c:pt>
                <c:pt idx="179">
                  <c:v>41246</c:v>
                </c:pt>
                <c:pt idx="180">
                  <c:v>41256</c:v>
                </c:pt>
                <c:pt idx="181">
                  <c:v>41210.5</c:v>
                </c:pt>
                <c:pt idx="182">
                  <c:v>41225.5</c:v>
                </c:pt>
                <c:pt idx="183">
                  <c:v>41090</c:v>
                </c:pt>
                <c:pt idx="184">
                  <c:v>41093</c:v>
                </c:pt>
                <c:pt idx="185">
                  <c:v>41100</c:v>
                </c:pt>
                <c:pt idx="186">
                  <c:v>41168</c:v>
                </c:pt>
                <c:pt idx="187">
                  <c:v>41255</c:v>
                </c:pt>
                <c:pt idx="188">
                  <c:v>41290</c:v>
                </c:pt>
                <c:pt idx="189">
                  <c:v>41312</c:v>
                </c:pt>
                <c:pt idx="190">
                  <c:v>40417</c:v>
                </c:pt>
                <c:pt idx="191">
                  <c:v>40520.5</c:v>
                </c:pt>
                <c:pt idx="192">
                  <c:v>40457.5</c:v>
                </c:pt>
                <c:pt idx="193">
                  <c:v>40631</c:v>
                </c:pt>
                <c:pt idx="194">
                  <c:v>40594</c:v>
                </c:pt>
                <c:pt idx="195">
                  <c:v>40348</c:v>
                </c:pt>
                <c:pt idx="196">
                  <c:v>40292.5</c:v>
                </c:pt>
                <c:pt idx="197">
                  <c:v>40512</c:v>
                </c:pt>
                <c:pt idx="198">
                  <c:v>40565</c:v>
                </c:pt>
                <c:pt idx="199">
                  <c:v>40362</c:v>
                </c:pt>
                <c:pt idx="200">
                  <c:v>40551.5</c:v>
                </c:pt>
                <c:pt idx="201">
                  <c:v>40602.5</c:v>
                </c:pt>
                <c:pt idx="202">
                  <c:v>40582</c:v>
                </c:pt>
                <c:pt idx="203">
                  <c:v>40547</c:v>
                </c:pt>
                <c:pt idx="204">
                  <c:v>40542.5</c:v>
                </c:pt>
                <c:pt idx="205">
                  <c:v>40547</c:v>
                </c:pt>
                <c:pt idx="206">
                  <c:v>40538</c:v>
                </c:pt>
                <c:pt idx="207">
                  <c:v>40519</c:v>
                </c:pt>
                <c:pt idx="208">
                  <c:v>40469</c:v>
                </c:pt>
                <c:pt idx="209">
                  <c:v>40371.5</c:v>
                </c:pt>
                <c:pt idx="210">
                  <c:v>40299.5</c:v>
                </c:pt>
                <c:pt idx="211">
                  <c:v>40428.5</c:v>
                </c:pt>
                <c:pt idx="212">
                  <c:v>40446</c:v>
                </c:pt>
                <c:pt idx="213">
                  <c:v>40273.5</c:v>
                </c:pt>
                <c:pt idx="214">
                  <c:v>39807.5</c:v>
                </c:pt>
                <c:pt idx="215">
                  <c:v>39990</c:v>
                </c:pt>
                <c:pt idx="216">
                  <c:v>39907.5</c:v>
                </c:pt>
                <c:pt idx="217">
                  <c:v>39859.5</c:v>
                </c:pt>
                <c:pt idx="218">
                  <c:v>39704</c:v>
                </c:pt>
                <c:pt idx="219">
                  <c:v>39163</c:v>
                </c:pt>
                <c:pt idx="220">
                  <c:v>39607.5</c:v>
                </c:pt>
                <c:pt idx="221">
                  <c:v>39705.5</c:v>
                </c:pt>
                <c:pt idx="222">
                  <c:v>40066.5</c:v>
                </c:pt>
                <c:pt idx="223">
                  <c:v>40419.5</c:v>
                </c:pt>
                <c:pt idx="224">
                  <c:v>40722</c:v>
                </c:pt>
                <c:pt idx="225">
                  <c:v>41188</c:v>
                </c:pt>
                <c:pt idx="226">
                  <c:v>41357</c:v>
                </c:pt>
                <c:pt idx="227">
                  <c:v>41345.5</c:v>
                </c:pt>
                <c:pt idx="228">
                  <c:v>41341</c:v>
                </c:pt>
                <c:pt idx="229">
                  <c:v>41248</c:v>
                </c:pt>
                <c:pt idx="230">
                  <c:v>41163</c:v>
                </c:pt>
                <c:pt idx="231">
                  <c:v>41188</c:v>
                </c:pt>
                <c:pt idx="232">
                  <c:v>41292</c:v>
                </c:pt>
                <c:pt idx="233">
                  <c:v>41378</c:v>
                </c:pt>
                <c:pt idx="234">
                  <c:v>41558.5</c:v>
                </c:pt>
                <c:pt idx="235">
                  <c:v>41611.5</c:v>
                </c:pt>
                <c:pt idx="236">
                  <c:v>41725.5</c:v>
                </c:pt>
                <c:pt idx="237">
                  <c:v>41973</c:v>
                </c:pt>
                <c:pt idx="238">
                  <c:v>41479.5</c:v>
                </c:pt>
                <c:pt idx="239">
                  <c:v>41558.5</c:v>
                </c:pt>
                <c:pt idx="240">
                  <c:v>41350.5</c:v>
                </c:pt>
                <c:pt idx="241">
                  <c:v>41615</c:v>
                </c:pt>
                <c:pt idx="242">
                  <c:v>41844.5</c:v>
                </c:pt>
                <c:pt idx="243">
                  <c:v>41489</c:v>
                </c:pt>
                <c:pt idx="244">
                  <c:v>41378</c:v>
                </c:pt>
                <c:pt idx="245">
                  <c:v>41449</c:v>
                </c:pt>
                <c:pt idx="246">
                  <c:v>41783</c:v>
                </c:pt>
                <c:pt idx="247">
                  <c:v>42266.5</c:v>
                </c:pt>
                <c:pt idx="248">
                  <c:v>42342</c:v>
                </c:pt>
                <c:pt idx="249">
                  <c:v>42445.5</c:v>
                </c:pt>
                <c:pt idx="250">
                  <c:v>42370.5</c:v>
                </c:pt>
                <c:pt idx="251">
                  <c:v>42447.5</c:v>
                </c:pt>
                <c:pt idx="252">
                  <c:v>42398</c:v>
                </c:pt>
                <c:pt idx="253">
                  <c:v>42511</c:v>
                </c:pt>
                <c:pt idx="254">
                  <c:v>42440</c:v>
                </c:pt>
                <c:pt idx="255">
                  <c:v>42460</c:v>
                </c:pt>
                <c:pt idx="256">
                  <c:v>42480</c:v>
                </c:pt>
                <c:pt idx="257">
                  <c:v>42396</c:v>
                </c:pt>
                <c:pt idx="258">
                  <c:v>42258</c:v>
                </c:pt>
                <c:pt idx="259">
                  <c:v>42425</c:v>
                </c:pt>
                <c:pt idx="260">
                  <c:v>42657.5</c:v>
                </c:pt>
                <c:pt idx="261">
                  <c:v>42458</c:v>
                </c:pt>
                <c:pt idx="262">
                  <c:v>42278.5</c:v>
                </c:pt>
                <c:pt idx="263">
                  <c:v>42300.5</c:v>
                </c:pt>
                <c:pt idx="264">
                  <c:v>42155</c:v>
                </c:pt>
                <c:pt idx="265">
                  <c:v>41251.5</c:v>
                </c:pt>
                <c:pt idx="266">
                  <c:v>41155.5</c:v>
                </c:pt>
                <c:pt idx="267">
                  <c:v>40516.5</c:v>
                </c:pt>
                <c:pt idx="268">
                  <c:v>40179.5</c:v>
                </c:pt>
                <c:pt idx="269">
                  <c:v>40251</c:v>
                </c:pt>
                <c:pt idx="270">
                  <c:v>39996.5</c:v>
                </c:pt>
                <c:pt idx="271">
                  <c:v>40450</c:v>
                </c:pt>
                <c:pt idx="272">
                  <c:v>40796.5</c:v>
                </c:pt>
                <c:pt idx="273">
                  <c:v>41246.5</c:v>
                </c:pt>
                <c:pt idx="274">
                  <c:v>41317.5</c:v>
                </c:pt>
                <c:pt idx="275">
                  <c:v>41339</c:v>
                </c:pt>
                <c:pt idx="276">
                  <c:v>41176</c:v>
                </c:pt>
                <c:pt idx="277">
                  <c:v>40840</c:v>
                </c:pt>
                <c:pt idx="278">
                  <c:v>40713</c:v>
                </c:pt>
                <c:pt idx="279">
                  <c:v>40643.5</c:v>
                </c:pt>
                <c:pt idx="280">
                  <c:v>40659</c:v>
                </c:pt>
                <c:pt idx="281">
                  <c:v>40571.5</c:v>
                </c:pt>
                <c:pt idx="282">
                  <c:v>40685.5</c:v>
                </c:pt>
                <c:pt idx="283">
                  <c:v>40783.5</c:v>
                </c:pt>
                <c:pt idx="284">
                  <c:v>40738</c:v>
                </c:pt>
                <c:pt idx="285">
                  <c:v>40581</c:v>
                </c:pt>
                <c:pt idx="286">
                  <c:v>40517</c:v>
                </c:pt>
                <c:pt idx="287">
                  <c:v>40395</c:v>
                </c:pt>
                <c:pt idx="288">
                  <c:v>40333.5</c:v>
                </c:pt>
                <c:pt idx="289">
                  <c:v>40116</c:v>
                </c:pt>
                <c:pt idx="290">
                  <c:v>39108</c:v>
                </c:pt>
                <c:pt idx="291">
                  <c:v>39627.5</c:v>
                </c:pt>
                <c:pt idx="292">
                  <c:v>39804.5</c:v>
                </c:pt>
                <c:pt idx="293">
                  <c:v>40194</c:v>
                </c:pt>
                <c:pt idx="294">
                  <c:v>40275.5</c:v>
                </c:pt>
                <c:pt idx="295">
                  <c:v>40281.5</c:v>
                </c:pt>
                <c:pt idx="296">
                  <c:v>40294.5</c:v>
                </c:pt>
                <c:pt idx="297">
                  <c:v>40803</c:v>
                </c:pt>
                <c:pt idx="298">
                  <c:v>41257.5</c:v>
                </c:pt>
                <c:pt idx="299">
                  <c:v>40544</c:v>
                </c:pt>
                <c:pt idx="300">
                  <c:v>40545</c:v>
                </c:pt>
                <c:pt idx="301">
                  <c:v>40355</c:v>
                </c:pt>
                <c:pt idx="302">
                  <c:v>40116</c:v>
                </c:pt>
                <c:pt idx="303">
                  <c:v>40270.5</c:v>
                </c:pt>
                <c:pt idx="304">
                  <c:v>40062</c:v>
                </c:pt>
                <c:pt idx="305">
                  <c:v>40573</c:v>
                </c:pt>
                <c:pt idx="306">
                  <c:v>41865.5</c:v>
                </c:pt>
                <c:pt idx="307">
                  <c:v>42126</c:v>
                </c:pt>
                <c:pt idx="308">
                  <c:v>41921</c:v>
                </c:pt>
                <c:pt idx="309">
                  <c:v>41398.5</c:v>
                </c:pt>
                <c:pt idx="310">
                  <c:v>41008</c:v>
                </c:pt>
                <c:pt idx="311">
                  <c:v>41604</c:v>
                </c:pt>
                <c:pt idx="312">
                  <c:v>41405.5</c:v>
                </c:pt>
                <c:pt idx="313">
                  <c:v>40550</c:v>
                </c:pt>
                <c:pt idx="314">
                  <c:v>40587</c:v>
                </c:pt>
                <c:pt idx="315">
                  <c:v>40507.5</c:v>
                </c:pt>
                <c:pt idx="316">
                  <c:v>41048</c:v>
                </c:pt>
                <c:pt idx="317">
                  <c:v>40846</c:v>
                </c:pt>
                <c:pt idx="318">
                  <c:v>40930</c:v>
                </c:pt>
                <c:pt idx="319">
                  <c:v>42362</c:v>
                </c:pt>
                <c:pt idx="320">
                  <c:v>42393.5</c:v>
                </c:pt>
                <c:pt idx="321">
                  <c:v>42628</c:v>
                </c:pt>
                <c:pt idx="322">
                  <c:v>42769</c:v>
                </c:pt>
                <c:pt idx="323">
                  <c:v>42840.5</c:v>
                </c:pt>
                <c:pt idx="324">
                  <c:v>42810.5</c:v>
                </c:pt>
                <c:pt idx="325">
                  <c:v>42775</c:v>
                </c:pt>
                <c:pt idx="326">
                  <c:v>42750</c:v>
                </c:pt>
                <c:pt idx="327">
                  <c:v>42739</c:v>
                </c:pt>
                <c:pt idx="328">
                  <c:v>42680.5</c:v>
                </c:pt>
                <c:pt idx="329">
                  <c:v>42684</c:v>
                </c:pt>
                <c:pt idx="330">
                  <c:v>42733</c:v>
                </c:pt>
                <c:pt idx="331">
                  <c:v>42723</c:v>
                </c:pt>
                <c:pt idx="332">
                  <c:v>42800.5</c:v>
                </c:pt>
                <c:pt idx="333">
                  <c:v>42765</c:v>
                </c:pt>
                <c:pt idx="334">
                  <c:v>42153.5</c:v>
                </c:pt>
                <c:pt idx="335">
                  <c:v>42079</c:v>
                </c:pt>
                <c:pt idx="336">
                  <c:v>42346.5</c:v>
                </c:pt>
                <c:pt idx="337">
                  <c:v>42072.5</c:v>
                </c:pt>
                <c:pt idx="338">
                  <c:v>42101.5</c:v>
                </c:pt>
                <c:pt idx="339">
                  <c:v>41806</c:v>
                </c:pt>
                <c:pt idx="340">
                  <c:v>41322.5</c:v>
                </c:pt>
                <c:pt idx="341">
                  <c:v>41326</c:v>
                </c:pt>
                <c:pt idx="342">
                  <c:v>42473</c:v>
                </c:pt>
                <c:pt idx="343">
                  <c:v>42996</c:v>
                </c:pt>
                <c:pt idx="344">
                  <c:v>43023</c:v>
                </c:pt>
                <c:pt idx="345">
                  <c:v>43111</c:v>
                </c:pt>
                <c:pt idx="346">
                  <c:v>43186</c:v>
                </c:pt>
                <c:pt idx="347">
                  <c:v>43188</c:v>
                </c:pt>
                <c:pt idx="348">
                  <c:v>42871.5</c:v>
                </c:pt>
                <c:pt idx="349">
                  <c:v>42018</c:v>
                </c:pt>
                <c:pt idx="350">
                  <c:v>41891.5</c:v>
                </c:pt>
                <c:pt idx="351">
                  <c:v>41827.5</c:v>
                </c:pt>
                <c:pt idx="352">
                  <c:v>41858</c:v>
                </c:pt>
                <c:pt idx="353">
                  <c:v>41941</c:v>
                </c:pt>
                <c:pt idx="354">
                  <c:v>42033</c:v>
                </c:pt>
                <c:pt idx="355">
                  <c:v>41961</c:v>
                </c:pt>
                <c:pt idx="356">
                  <c:v>41831.5</c:v>
                </c:pt>
                <c:pt idx="357">
                  <c:v>41829.5</c:v>
                </c:pt>
                <c:pt idx="358">
                  <c:v>41280</c:v>
                </c:pt>
                <c:pt idx="359">
                  <c:v>41827.5</c:v>
                </c:pt>
                <c:pt idx="360">
                  <c:v>41573</c:v>
                </c:pt>
                <c:pt idx="361">
                  <c:v>41299</c:v>
                </c:pt>
                <c:pt idx="362">
                  <c:v>41390.5</c:v>
                </c:pt>
                <c:pt idx="363">
                  <c:v>41268</c:v>
                </c:pt>
                <c:pt idx="364">
                  <c:v>41260</c:v>
                </c:pt>
                <c:pt idx="365">
                  <c:v>41465</c:v>
                </c:pt>
                <c:pt idx="366">
                  <c:v>41924.5</c:v>
                </c:pt>
                <c:pt idx="367">
                  <c:v>42094.5</c:v>
                </c:pt>
                <c:pt idx="368">
                  <c:v>42140</c:v>
                </c:pt>
                <c:pt idx="369">
                  <c:v>42131.5</c:v>
                </c:pt>
                <c:pt idx="370">
                  <c:v>42026</c:v>
                </c:pt>
                <c:pt idx="371">
                  <c:v>42033</c:v>
                </c:pt>
                <c:pt idx="372">
                  <c:v>42002.5</c:v>
                </c:pt>
                <c:pt idx="373">
                  <c:v>41969.5</c:v>
                </c:pt>
                <c:pt idx="374">
                  <c:v>41935</c:v>
                </c:pt>
                <c:pt idx="375">
                  <c:v>41800</c:v>
                </c:pt>
                <c:pt idx="376">
                  <c:v>41686</c:v>
                </c:pt>
                <c:pt idx="377">
                  <c:v>41677.5</c:v>
                </c:pt>
                <c:pt idx="378">
                  <c:v>41716.5</c:v>
                </c:pt>
                <c:pt idx="379">
                  <c:v>41882.5</c:v>
                </c:pt>
                <c:pt idx="380">
                  <c:v>41899</c:v>
                </c:pt>
                <c:pt idx="381">
                  <c:v>41424.5</c:v>
                </c:pt>
                <c:pt idx="382">
                  <c:v>40867</c:v>
                </c:pt>
                <c:pt idx="383">
                  <c:v>40905.5</c:v>
                </c:pt>
                <c:pt idx="384">
                  <c:v>41212</c:v>
                </c:pt>
                <c:pt idx="385">
                  <c:v>41109.5</c:v>
                </c:pt>
                <c:pt idx="386">
                  <c:v>41087.5</c:v>
                </c:pt>
                <c:pt idx="387">
                  <c:v>40681</c:v>
                </c:pt>
                <c:pt idx="388">
                  <c:v>40532</c:v>
                </c:pt>
                <c:pt idx="389">
                  <c:v>40513</c:v>
                </c:pt>
                <c:pt idx="390">
                  <c:v>40932.5</c:v>
                </c:pt>
                <c:pt idx="391">
                  <c:v>41861.5</c:v>
                </c:pt>
                <c:pt idx="392">
                  <c:v>41994.5</c:v>
                </c:pt>
                <c:pt idx="393">
                  <c:v>42151.5</c:v>
                </c:pt>
                <c:pt idx="394">
                  <c:v>42115</c:v>
                </c:pt>
                <c:pt idx="395">
                  <c:v>42022.5</c:v>
                </c:pt>
                <c:pt idx="396">
                  <c:v>41890</c:v>
                </c:pt>
                <c:pt idx="397">
                  <c:v>41941</c:v>
                </c:pt>
                <c:pt idx="398">
                  <c:v>41772.5</c:v>
                </c:pt>
                <c:pt idx="399">
                  <c:v>41628</c:v>
                </c:pt>
                <c:pt idx="400">
                  <c:v>41807.5</c:v>
                </c:pt>
                <c:pt idx="401">
                  <c:v>41783</c:v>
                </c:pt>
                <c:pt idx="402">
                  <c:v>41816.5</c:v>
                </c:pt>
                <c:pt idx="403">
                  <c:v>41985</c:v>
                </c:pt>
                <c:pt idx="404">
                  <c:v>42031.5</c:v>
                </c:pt>
                <c:pt idx="405">
                  <c:v>41852.5</c:v>
                </c:pt>
                <c:pt idx="406">
                  <c:v>41769</c:v>
                </c:pt>
                <c:pt idx="407">
                  <c:v>42001</c:v>
                </c:pt>
                <c:pt idx="408">
                  <c:v>42039</c:v>
                </c:pt>
                <c:pt idx="409">
                  <c:v>41913</c:v>
                </c:pt>
                <c:pt idx="410">
                  <c:v>41995</c:v>
                </c:pt>
                <c:pt idx="411">
                  <c:v>41228</c:v>
                </c:pt>
                <c:pt idx="412">
                  <c:v>41014.5</c:v>
                </c:pt>
                <c:pt idx="413">
                  <c:v>41499</c:v>
                </c:pt>
                <c:pt idx="414">
                  <c:v>42444.5</c:v>
                </c:pt>
                <c:pt idx="415">
                  <c:v>42927</c:v>
                </c:pt>
                <c:pt idx="416">
                  <c:v>43837.5</c:v>
                </c:pt>
                <c:pt idx="417">
                  <c:v>44261</c:v>
                </c:pt>
                <c:pt idx="418">
                  <c:v>44255.5</c:v>
                </c:pt>
                <c:pt idx="419">
                  <c:v>44165.5</c:v>
                </c:pt>
                <c:pt idx="420">
                  <c:v>44052.5</c:v>
                </c:pt>
                <c:pt idx="421">
                  <c:v>43790</c:v>
                </c:pt>
                <c:pt idx="422">
                  <c:v>43720.5</c:v>
                </c:pt>
                <c:pt idx="423">
                  <c:v>43300</c:v>
                </c:pt>
                <c:pt idx="424">
                  <c:v>43271.5</c:v>
                </c:pt>
                <c:pt idx="425">
                  <c:v>43411</c:v>
                </c:pt>
                <c:pt idx="426">
                  <c:v>43736</c:v>
                </c:pt>
                <c:pt idx="427">
                  <c:v>44093.5</c:v>
                </c:pt>
                <c:pt idx="428">
                  <c:v>44041</c:v>
                </c:pt>
                <c:pt idx="429">
                  <c:v>43738.5</c:v>
                </c:pt>
                <c:pt idx="430">
                  <c:v>42878.5</c:v>
                </c:pt>
                <c:pt idx="431">
                  <c:v>42333.5</c:v>
                </c:pt>
                <c:pt idx="432">
                  <c:v>41974</c:v>
                </c:pt>
                <c:pt idx="433">
                  <c:v>41971.5</c:v>
                </c:pt>
                <c:pt idx="434">
                  <c:v>41940</c:v>
                </c:pt>
                <c:pt idx="435">
                  <c:v>41294.5</c:v>
                </c:pt>
                <c:pt idx="436">
                  <c:v>41937.5</c:v>
                </c:pt>
                <c:pt idx="437">
                  <c:v>42175.5</c:v>
                </c:pt>
                <c:pt idx="438">
                  <c:v>41748</c:v>
                </c:pt>
                <c:pt idx="439">
                  <c:v>40644</c:v>
                </c:pt>
                <c:pt idx="440">
                  <c:v>40154.5</c:v>
                </c:pt>
                <c:pt idx="441">
                  <c:v>40538</c:v>
                </c:pt>
                <c:pt idx="442">
                  <c:v>40446.5</c:v>
                </c:pt>
                <c:pt idx="443">
                  <c:v>40220</c:v>
                </c:pt>
                <c:pt idx="444">
                  <c:v>40340.5</c:v>
                </c:pt>
                <c:pt idx="445">
                  <c:v>40339</c:v>
                </c:pt>
                <c:pt idx="446">
                  <c:v>39884</c:v>
                </c:pt>
                <c:pt idx="447">
                  <c:v>39535.5</c:v>
                </c:pt>
                <c:pt idx="448">
                  <c:v>39638</c:v>
                </c:pt>
                <c:pt idx="449">
                  <c:v>39977</c:v>
                </c:pt>
                <c:pt idx="450">
                  <c:v>40323.5</c:v>
                </c:pt>
                <c:pt idx="451">
                  <c:v>40537.5</c:v>
                </c:pt>
                <c:pt idx="452">
                  <c:v>40401</c:v>
                </c:pt>
                <c:pt idx="453">
                  <c:v>39929.5</c:v>
                </c:pt>
                <c:pt idx="454">
                  <c:v>39706.5</c:v>
                </c:pt>
                <c:pt idx="455">
                  <c:v>40197.5</c:v>
                </c:pt>
                <c:pt idx="456">
                  <c:v>39998</c:v>
                </c:pt>
                <c:pt idx="457">
                  <c:v>38978</c:v>
                </c:pt>
                <c:pt idx="458">
                  <c:v>38381.5</c:v>
                </c:pt>
                <c:pt idx="459">
                  <c:v>36228.5</c:v>
                </c:pt>
                <c:pt idx="460">
                  <c:v>34989</c:v>
                </c:pt>
                <c:pt idx="461">
                  <c:v>35019.5</c:v>
                </c:pt>
                <c:pt idx="462">
                  <c:v>36180</c:v>
                </c:pt>
                <c:pt idx="463">
                  <c:v>38039.5</c:v>
                </c:pt>
                <c:pt idx="464">
                  <c:v>38544.5</c:v>
                </c:pt>
                <c:pt idx="465">
                  <c:v>39240.5</c:v>
                </c:pt>
                <c:pt idx="466">
                  <c:v>40004</c:v>
                </c:pt>
                <c:pt idx="467">
                  <c:v>40242</c:v>
                </c:pt>
                <c:pt idx="468">
                  <c:v>40216</c:v>
                </c:pt>
                <c:pt idx="469">
                  <c:v>39830.5</c:v>
                </c:pt>
                <c:pt idx="470">
                  <c:v>39978</c:v>
                </c:pt>
                <c:pt idx="471">
                  <c:v>39425.5</c:v>
                </c:pt>
                <c:pt idx="472">
                  <c:v>39548.5</c:v>
                </c:pt>
                <c:pt idx="473">
                  <c:v>40095.5</c:v>
                </c:pt>
                <c:pt idx="474">
                  <c:v>40569</c:v>
                </c:pt>
                <c:pt idx="475">
                  <c:v>40578</c:v>
                </c:pt>
                <c:pt idx="476">
                  <c:v>40704</c:v>
                </c:pt>
                <c:pt idx="477">
                  <c:v>40331</c:v>
                </c:pt>
                <c:pt idx="478">
                  <c:v>39949</c:v>
                </c:pt>
                <c:pt idx="479">
                  <c:v>40242</c:v>
                </c:pt>
                <c:pt idx="480">
                  <c:v>40199.5</c:v>
                </c:pt>
                <c:pt idx="481">
                  <c:v>39826</c:v>
                </c:pt>
                <c:pt idx="482">
                  <c:v>39527</c:v>
                </c:pt>
                <c:pt idx="483">
                  <c:v>37181</c:v>
                </c:pt>
                <c:pt idx="484">
                  <c:v>36838.5</c:v>
                </c:pt>
                <c:pt idx="485">
                  <c:v>37769</c:v>
                </c:pt>
                <c:pt idx="486">
                  <c:v>39561.5</c:v>
                </c:pt>
                <c:pt idx="487">
                  <c:v>40639</c:v>
                </c:pt>
                <c:pt idx="488">
                  <c:v>40844</c:v>
                </c:pt>
                <c:pt idx="489">
                  <c:v>41579</c:v>
                </c:pt>
                <c:pt idx="490">
                  <c:v>42356.5</c:v>
                </c:pt>
                <c:pt idx="491">
                  <c:v>42685.5</c:v>
                </c:pt>
                <c:pt idx="492">
                  <c:v>42613</c:v>
                </c:pt>
                <c:pt idx="493">
                  <c:v>42904.5</c:v>
                </c:pt>
                <c:pt idx="494">
                  <c:v>42931.5</c:v>
                </c:pt>
                <c:pt idx="495">
                  <c:v>42749</c:v>
                </c:pt>
                <c:pt idx="496">
                  <c:v>43083.5</c:v>
                </c:pt>
                <c:pt idx="497">
                  <c:v>43218.5</c:v>
                </c:pt>
                <c:pt idx="498">
                  <c:v>43253.5</c:v>
                </c:pt>
                <c:pt idx="499">
                  <c:v>43228.5</c:v>
                </c:pt>
                <c:pt idx="500">
                  <c:v>43322</c:v>
                </c:pt>
                <c:pt idx="501">
                  <c:v>42869.5</c:v>
                </c:pt>
                <c:pt idx="502">
                  <c:v>42353</c:v>
                </c:pt>
                <c:pt idx="503">
                  <c:v>42088.5</c:v>
                </c:pt>
                <c:pt idx="504">
                  <c:v>41681</c:v>
                </c:pt>
                <c:pt idx="505">
                  <c:v>41368</c:v>
                </c:pt>
                <c:pt idx="506">
                  <c:v>41306</c:v>
                </c:pt>
                <c:pt idx="507">
                  <c:v>39627.5</c:v>
                </c:pt>
                <c:pt idx="508">
                  <c:v>38638.5</c:v>
                </c:pt>
                <c:pt idx="509">
                  <c:v>39573</c:v>
                </c:pt>
                <c:pt idx="510">
                  <c:v>41526.5</c:v>
                </c:pt>
                <c:pt idx="511">
                  <c:v>42858.5</c:v>
                </c:pt>
                <c:pt idx="512">
                  <c:v>43193.5</c:v>
                </c:pt>
                <c:pt idx="513">
                  <c:v>43291.5</c:v>
                </c:pt>
                <c:pt idx="514">
                  <c:v>43273.5</c:v>
                </c:pt>
                <c:pt idx="515">
                  <c:v>43152</c:v>
                </c:pt>
                <c:pt idx="516">
                  <c:v>43089</c:v>
                </c:pt>
                <c:pt idx="517">
                  <c:v>42846.5</c:v>
                </c:pt>
                <c:pt idx="518">
                  <c:v>43116</c:v>
                </c:pt>
                <c:pt idx="519">
                  <c:v>43024.5</c:v>
                </c:pt>
                <c:pt idx="520">
                  <c:v>43109</c:v>
                </c:pt>
                <c:pt idx="521">
                  <c:v>43129.5</c:v>
                </c:pt>
                <c:pt idx="522">
                  <c:v>43360</c:v>
                </c:pt>
                <c:pt idx="523">
                  <c:v>43533.5</c:v>
                </c:pt>
                <c:pt idx="524">
                  <c:v>43378</c:v>
                </c:pt>
                <c:pt idx="525">
                  <c:v>42760</c:v>
                </c:pt>
                <c:pt idx="526">
                  <c:v>42155.5</c:v>
                </c:pt>
                <c:pt idx="527">
                  <c:v>42735</c:v>
                </c:pt>
                <c:pt idx="528">
                  <c:v>42086.5</c:v>
                </c:pt>
                <c:pt idx="529">
                  <c:v>41901</c:v>
                </c:pt>
                <c:pt idx="530">
                  <c:v>41176</c:v>
                </c:pt>
                <c:pt idx="531">
                  <c:v>38712</c:v>
                </c:pt>
                <c:pt idx="532">
                  <c:v>37800</c:v>
                </c:pt>
                <c:pt idx="533">
                  <c:v>38670</c:v>
                </c:pt>
                <c:pt idx="534">
                  <c:v>42052</c:v>
                </c:pt>
                <c:pt idx="535">
                  <c:v>42663</c:v>
                </c:pt>
                <c:pt idx="536">
                  <c:v>43271</c:v>
                </c:pt>
                <c:pt idx="537">
                  <c:v>43393.5</c:v>
                </c:pt>
                <c:pt idx="538">
                  <c:v>43611.5</c:v>
                </c:pt>
                <c:pt idx="539">
                  <c:v>43645.5</c:v>
                </c:pt>
                <c:pt idx="540">
                  <c:v>43547</c:v>
                </c:pt>
                <c:pt idx="541">
                  <c:v>43391.5</c:v>
                </c:pt>
                <c:pt idx="542">
                  <c:v>43322</c:v>
                </c:pt>
                <c:pt idx="543">
                  <c:v>43157.5</c:v>
                </c:pt>
                <c:pt idx="544">
                  <c:v>42879.5</c:v>
                </c:pt>
                <c:pt idx="545">
                  <c:v>42797.5</c:v>
                </c:pt>
                <c:pt idx="546">
                  <c:v>43080.5</c:v>
                </c:pt>
                <c:pt idx="547">
                  <c:v>43605.5</c:v>
                </c:pt>
                <c:pt idx="548">
                  <c:v>43562</c:v>
                </c:pt>
                <c:pt idx="549">
                  <c:v>43270.5</c:v>
                </c:pt>
                <c:pt idx="550">
                  <c:v>43130.5</c:v>
                </c:pt>
                <c:pt idx="551">
                  <c:v>43498.5</c:v>
                </c:pt>
                <c:pt idx="552">
                  <c:v>43174</c:v>
                </c:pt>
                <c:pt idx="553">
                  <c:v>42557.5</c:v>
                </c:pt>
                <c:pt idx="554">
                  <c:v>42433.5</c:v>
                </c:pt>
                <c:pt idx="555">
                  <c:v>41473.5</c:v>
                </c:pt>
                <c:pt idx="556">
                  <c:v>41039</c:v>
                </c:pt>
                <c:pt idx="557">
                  <c:v>41039.5</c:v>
                </c:pt>
                <c:pt idx="558">
                  <c:v>41788</c:v>
                </c:pt>
                <c:pt idx="559">
                  <c:v>43116.5</c:v>
                </c:pt>
                <c:pt idx="560">
                  <c:v>43396</c:v>
                </c:pt>
                <c:pt idx="561">
                  <c:v>43403</c:v>
                </c:pt>
                <c:pt idx="562">
                  <c:v>43420.5</c:v>
                </c:pt>
                <c:pt idx="563">
                  <c:v>43357.5</c:v>
                </c:pt>
                <c:pt idx="564">
                  <c:v>43394</c:v>
                </c:pt>
                <c:pt idx="565">
                  <c:v>43345.5</c:v>
                </c:pt>
                <c:pt idx="566">
                  <c:v>43276.5</c:v>
                </c:pt>
                <c:pt idx="567">
                  <c:v>43146.5</c:v>
                </c:pt>
                <c:pt idx="568">
                  <c:v>42944.5</c:v>
                </c:pt>
                <c:pt idx="569">
                  <c:v>43033</c:v>
                </c:pt>
                <c:pt idx="570">
                  <c:v>43481.5</c:v>
                </c:pt>
                <c:pt idx="571">
                  <c:v>43778</c:v>
                </c:pt>
                <c:pt idx="572">
                  <c:v>44051</c:v>
                </c:pt>
                <c:pt idx="573">
                  <c:v>43971.5</c:v>
                </c:pt>
                <c:pt idx="574">
                  <c:v>43115.5</c:v>
                </c:pt>
                <c:pt idx="575">
                  <c:v>43510.5</c:v>
                </c:pt>
                <c:pt idx="576">
                  <c:v>43643</c:v>
                </c:pt>
                <c:pt idx="577">
                  <c:v>42807.5</c:v>
                </c:pt>
                <c:pt idx="578">
                  <c:v>42826</c:v>
                </c:pt>
                <c:pt idx="579">
                  <c:v>41736</c:v>
                </c:pt>
                <c:pt idx="580">
                  <c:v>41454.5</c:v>
                </c:pt>
                <c:pt idx="581">
                  <c:v>41538</c:v>
                </c:pt>
                <c:pt idx="582">
                  <c:v>43364</c:v>
                </c:pt>
                <c:pt idx="583">
                  <c:v>44377</c:v>
                </c:pt>
                <c:pt idx="584">
                  <c:v>44562.5</c:v>
                </c:pt>
                <c:pt idx="585">
                  <c:v>44627</c:v>
                </c:pt>
                <c:pt idx="586">
                  <c:v>44459.5</c:v>
                </c:pt>
                <c:pt idx="587">
                  <c:v>44470.5</c:v>
                </c:pt>
                <c:pt idx="588">
                  <c:v>44413</c:v>
                </c:pt>
                <c:pt idx="589">
                  <c:v>44327.5</c:v>
                </c:pt>
                <c:pt idx="590">
                  <c:v>44277</c:v>
                </c:pt>
                <c:pt idx="591">
                  <c:v>44212.5</c:v>
                </c:pt>
                <c:pt idx="592">
                  <c:v>44126.5</c:v>
                </c:pt>
                <c:pt idx="593">
                  <c:v>43724</c:v>
                </c:pt>
                <c:pt idx="594">
                  <c:v>43944.5</c:v>
                </c:pt>
                <c:pt idx="595">
                  <c:v>43972.5</c:v>
                </c:pt>
                <c:pt idx="596">
                  <c:v>43972.5</c:v>
                </c:pt>
                <c:pt idx="597">
                  <c:v>43678.5</c:v>
                </c:pt>
                <c:pt idx="598">
                  <c:v>43095.5</c:v>
                </c:pt>
                <c:pt idx="599">
                  <c:v>43228.5</c:v>
                </c:pt>
                <c:pt idx="600">
                  <c:v>43356.5</c:v>
                </c:pt>
                <c:pt idx="601">
                  <c:v>42820.5</c:v>
                </c:pt>
                <c:pt idx="602">
                  <c:v>43283.5</c:v>
                </c:pt>
                <c:pt idx="603">
                  <c:v>43015</c:v>
                </c:pt>
                <c:pt idx="604">
                  <c:v>42209</c:v>
                </c:pt>
                <c:pt idx="605">
                  <c:v>41752</c:v>
                </c:pt>
                <c:pt idx="606">
                  <c:v>42477</c:v>
                </c:pt>
                <c:pt idx="607">
                  <c:v>43208.5</c:v>
                </c:pt>
                <c:pt idx="608">
                  <c:v>43301</c:v>
                </c:pt>
                <c:pt idx="609">
                  <c:v>42990</c:v>
                </c:pt>
                <c:pt idx="610">
                  <c:v>43378.5</c:v>
                </c:pt>
                <c:pt idx="611">
                  <c:v>43431</c:v>
                </c:pt>
                <c:pt idx="612">
                  <c:v>43306.5</c:v>
                </c:pt>
                <c:pt idx="613">
                  <c:v>42858.5</c:v>
                </c:pt>
                <c:pt idx="614">
                  <c:v>42054.5</c:v>
                </c:pt>
                <c:pt idx="615">
                  <c:v>41821.5</c:v>
                </c:pt>
                <c:pt idx="616">
                  <c:v>41839</c:v>
                </c:pt>
                <c:pt idx="617">
                  <c:v>41893.5</c:v>
                </c:pt>
                <c:pt idx="618">
                  <c:v>42828</c:v>
                </c:pt>
                <c:pt idx="619">
                  <c:v>44065</c:v>
                </c:pt>
                <c:pt idx="620">
                  <c:v>43888.5</c:v>
                </c:pt>
                <c:pt idx="621">
                  <c:v>43514.5</c:v>
                </c:pt>
                <c:pt idx="622">
                  <c:v>42919</c:v>
                </c:pt>
                <c:pt idx="623">
                  <c:v>43083</c:v>
                </c:pt>
                <c:pt idx="624">
                  <c:v>42638.5</c:v>
                </c:pt>
                <c:pt idx="625">
                  <c:v>41088</c:v>
                </c:pt>
                <c:pt idx="626">
                  <c:v>36470.5</c:v>
                </c:pt>
                <c:pt idx="627">
                  <c:v>33039</c:v>
                </c:pt>
                <c:pt idx="628">
                  <c:v>32521</c:v>
                </c:pt>
                <c:pt idx="629">
                  <c:v>32478</c:v>
                </c:pt>
                <c:pt idx="630">
                  <c:v>32660.5</c:v>
                </c:pt>
                <c:pt idx="631">
                  <c:v>33344</c:v>
                </c:pt>
                <c:pt idx="632">
                  <c:v>35342.5</c:v>
                </c:pt>
                <c:pt idx="633">
                  <c:v>38399.5</c:v>
                </c:pt>
                <c:pt idx="634">
                  <c:v>39456</c:v>
                </c:pt>
                <c:pt idx="635">
                  <c:v>39249</c:v>
                </c:pt>
                <c:pt idx="636">
                  <c:v>39210</c:v>
                </c:pt>
                <c:pt idx="637">
                  <c:v>39481</c:v>
                </c:pt>
                <c:pt idx="638">
                  <c:v>38516</c:v>
                </c:pt>
                <c:pt idx="639">
                  <c:v>38348.5</c:v>
                </c:pt>
                <c:pt idx="640">
                  <c:v>38790.5</c:v>
                </c:pt>
                <c:pt idx="641">
                  <c:v>41042</c:v>
                </c:pt>
                <c:pt idx="642">
                  <c:v>43407.5</c:v>
                </c:pt>
                <c:pt idx="643">
                  <c:v>43582</c:v>
                </c:pt>
                <c:pt idx="644">
                  <c:v>43473</c:v>
                </c:pt>
                <c:pt idx="645">
                  <c:v>43104.5</c:v>
                </c:pt>
                <c:pt idx="646">
                  <c:v>42116.5</c:v>
                </c:pt>
                <c:pt idx="647">
                  <c:v>42128</c:v>
                </c:pt>
                <c:pt idx="648">
                  <c:v>40606.5</c:v>
                </c:pt>
                <c:pt idx="649">
                  <c:v>37542.5</c:v>
                </c:pt>
                <c:pt idx="650">
                  <c:v>36018.5</c:v>
                </c:pt>
                <c:pt idx="651">
                  <c:v>34454.5</c:v>
                </c:pt>
                <c:pt idx="652">
                  <c:v>34210.5</c:v>
                </c:pt>
                <c:pt idx="653">
                  <c:v>35708.5</c:v>
                </c:pt>
                <c:pt idx="654">
                  <c:v>39757.5</c:v>
                </c:pt>
                <c:pt idx="655">
                  <c:v>43664</c:v>
                </c:pt>
                <c:pt idx="656">
                  <c:v>44284.5</c:v>
                </c:pt>
                <c:pt idx="657">
                  <c:v>44895.5</c:v>
                </c:pt>
                <c:pt idx="658">
                  <c:v>45149</c:v>
                </c:pt>
                <c:pt idx="659">
                  <c:v>45280</c:v>
                </c:pt>
                <c:pt idx="660">
                  <c:v>45338</c:v>
                </c:pt>
                <c:pt idx="661">
                  <c:v>45299</c:v>
                </c:pt>
                <c:pt idx="662">
                  <c:v>45367.5</c:v>
                </c:pt>
                <c:pt idx="663">
                  <c:v>45407.5</c:v>
                </c:pt>
                <c:pt idx="664">
                  <c:v>45540</c:v>
                </c:pt>
                <c:pt idx="665">
                  <c:v>45539</c:v>
                </c:pt>
                <c:pt idx="666">
                  <c:v>45615.5</c:v>
                </c:pt>
                <c:pt idx="667">
                  <c:v>45835</c:v>
                </c:pt>
                <c:pt idx="668">
                  <c:v>45588.5</c:v>
                </c:pt>
                <c:pt idx="669">
                  <c:v>44849</c:v>
                </c:pt>
                <c:pt idx="670">
                  <c:v>44426.5</c:v>
                </c:pt>
                <c:pt idx="671">
                  <c:v>44454</c:v>
                </c:pt>
                <c:pt idx="672">
                  <c:v>43833.5</c:v>
                </c:pt>
                <c:pt idx="673">
                  <c:v>43361.5</c:v>
                </c:pt>
                <c:pt idx="674">
                  <c:v>43016.5</c:v>
                </c:pt>
                <c:pt idx="675">
                  <c:v>41682</c:v>
                </c:pt>
                <c:pt idx="676">
                  <c:v>41591.5</c:v>
                </c:pt>
                <c:pt idx="677">
                  <c:v>43153.5</c:v>
                </c:pt>
                <c:pt idx="678">
                  <c:v>44372</c:v>
                </c:pt>
                <c:pt idx="679">
                  <c:v>44988</c:v>
                </c:pt>
                <c:pt idx="680">
                  <c:v>45281</c:v>
                </c:pt>
                <c:pt idx="681">
                  <c:v>45218</c:v>
                </c:pt>
                <c:pt idx="682">
                  <c:v>45168.5</c:v>
                </c:pt>
                <c:pt idx="683">
                  <c:v>45345</c:v>
                </c:pt>
                <c:pt idx="684">
                  <c:v>45352.5</c:v>
                </c:pt>
                <c:pt idx="685">
                  <c:v>45266</c:v>
                </c:pt>
                <c:pt idx="686">
                  <c:v>45163.5</c:v>
                </c:pt>
                <c:pt idx="687">
                  <c:v>45116</c:v>
                </c:pt>
                <c:pt idx="688">
                  <c:v>45242.5</c:v>
                </c:pt>
                <c:pt idx="689">
                  <c:v>45634</c:v>
                </c:pt>
                <c:pt idx="690">
                  <c:v>45770.5</c:v>
                </c:pt>
                <c:pt idx="691">
                  <c:v>45661.5</c:v>
                </c:pt>
                <c:pt idx="692">
                  <c:v>45811.5</c:v>
                </c:pt>
                <c:pt idx="693">
                  <c:v>45574.5</c:v>
                </c:pt>
                <c:pt idx="694">
                  <c:v>45427.5</c:v>
                </c:pt>
                <c:pt idx="695">
                  <c:v>45499.5</c:v>
                </c:pt>
                <c:pt idx="696">
                  <c:v>45499.5</c:v>
                </c:pt>
                <c:pt idx="697">
                  <c:v>44903.5</c:v>
                </c:pt>
                <c:pt idx="698">
                  <c:v>45317.5</c:v>
                </c:pt>
                <c:pt idx="699">
                  <c:v>45159.5</c:v>
                </c:pt>
                <c:pt idx="700">
                  <c:v>45473.5</c:v>
                </c:pt>
                <c:pt idx="701">
                  <c:v>45418</c:v>
                </c:pt>
                <c:pt idx="702">
                  <c:v>45640</c:v>
                </c:pt>
                <c:pt idx="703">
                  <c:v>45989</c:v>
                </c:pt>
                <c:pt idx="704">
                  <c:v>46026</c:v>
                </c:pt>
                <c:pt idx="705">
                  <c:v>46001</c:v>
                </c:pt>
                <c:pt idx="706">
                  <c:v>45883.5</c:v>
                </c:pt>
                <c:pt idx="707">
                  <c:v>45760.5</c:v>
                </c:pt>
                <c:pt idx="708">
                  <c:v>45686</c:v>
                </c:pt>
                <c:pt idx="709">
                  <c:v>45016.5</c:v>
                </c:pt>
                <c:pt idx="710">
                  <c:v>44716</c:v>
                </c:pt>
                <c:pt idx="711">
                  <c:v>44777.5</c:v>
                </c:pt>
                <c:pt idx="712">
                  <c:v>44712.5</c:v>
                </c:pt>
                <c:pt idx="713">
                  <c:v>44843</c:v>
                </c:pt>
                <c:pt idx="714">
                  <c:v>45175.5</c:v>
                </c:pt>
                <c:pt idx="715">
                  <c:v>45370.5</c:v>
                </c:pt>
                <c:pt idx="716">
                  <c:v>45403.5</c:v>
                </c:pt>
                <c:pt idx="717">
                  <c:v>45380.5</c:v>
                </c:pt>
                <c:pt idx="718">
                  <c:v>45239.5</c:v>
                </c:pt>
                <c:pt idx="719">
                  <c:v>45084</c:v>
                </c:pt>
                <c:pt idx="720">
                  <c:v>45080</c:v>
                </c:pt>
                <c:pt idx="721">
                  <c:v>44709.5</c:v>
                </c:pt>
                <c:pt idx="722">
                  <c:v>44981.5</c:v>
                </c:pt>
                <c:pt idx="723">
                  <c:v>44907</c:v>
                </c:pt>
                <c:pt idx="724">
                  <c:v>44364.5</c:v>
                </c:pt>
                <c:pt idx="725">
                  <c:v>44596</c:v>
                </c:pt>
                <c:pt idx="726">
                  <c:v>45090</c:v>
                </c:pt>
                <c:pt idx="727">
                  <c:v>45550.5</c:v>
                </c:pt>
                <c:pt idx="728">
                  <c:v>45643.5</c:v>
                </c:pt>
                <c:pt idx="729">
                  <c:v>45721.5</c:v>
                </c:pt>
                <c:pt idx="730">
                  <c:v>45694.5</c:v>
                </c:pt>
                <c:pt idx="731">
                  <c:v>45642.5</c:v>
                </c:pt>
                <c:pt idx="732">
                  <c:v>45601</c:v>
                </c:pt>
                <c:pt idx="733">
                  <c:v>45628</c:v>
                </c:pt>
                <c:pt idx="734">
                  <c:v>45565</c:v>
                </c:pt>
                <c:pt idx="735">
                  <c:v>45364.5</c:v>
                </c:pt>
                <c:pt idx="736">
                  <c:v>45246</c:v>
                </c:pt>
                <c:pt idx="737">
                  <c:v>45585.5</c:v>
                </c:pt>
                <c:pt idx="738">
                  <c:v>45680.5</c:v>
                </c:pt>
                <c:pt idx="739">
                  <c:v>45331.5</c:v>
                </c:pt>
                <c:pt idx="740">
                  <c:v>44824</c:v>
                </c:pt>
                <c:pt idx="741">
                  <c:v>44396.5</c:v>
                </c:pt>
                <c:pt idx="742">
                  <c:v>44223.5</c:v>
                </c:pt>
                <c:pt idx="743">
                  <c:v>44385.5</c:v>
                </c:pt>
              </c:numCache>
            </c:numRef>
          </c:yVal>
          <c:smooth val="1"/>
        </c:ser>
        <c:axId val="100416896"/>
        <c:axId val="100439168"/>
      </c:scatterChart>
      <c:valAx>
        <c:axId val="100416896"/>
        <c:scaling>
          <c:orientation val="minMax"/>
          <c:min val="35000"/>
        </c:scaling>
        <c:axPos val="b"/>
        <c:numFmt formatCode="0" sourceLinked="0"/>
        <c:tickLblPos val="nextTo"/>
        <c:crossAx val="100439168"/>
        <c:crosses val="autoZero"/>
        <c:crossBetween val="midCat"/>
        <c:majorUnit val="5000"/>
      </c:valAx>
      <c:valAx>
        <c:axId val="100439168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00416896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-813.07862903225805</c:v>
                </c:pt>
                <c:pt idx="1">
                  <c:v>-813.07862903225805</c:v>
                </c:pt>
                <c:pt idx="2">
                  <c:v>-813.07862903225805</c:v>
                </c:pt>
                <c:pt idx="3">
                  <c:v>-813.07862903225805</c:v>
                </c:pt>
                <c:pt idx="4">
                  <c:v>-813.07862903225805</c:v>
                </c:pt>
                <c:pt idx="5">
                  <c:v>-813.07862903225805</c:v>
                </c:pt>
                <c:pt idx="6">
                  <c:v>-813.07862903225805</c:v>
                </c:pt>
                <c:pt idx="7">
                  <c:v>-813.07862903225805</c:v>
                </c:pt>
                <c:pt idx="8">
                  <c:v>-813.07862903225805</c:v>
                </c:pt>
                <c:pt idx="9">
                  <c:v>-813.07862903225805</c:v>
                </c:pt>
                <c:pt idx="10">
                  <c:v>-813.07862903225805</c:v>
                </c:pt>
                <c:pt idx="11">
                  <c:v>-813.07862903225805</c:v>
                </c:pt>
                <c:pt idx="12">
                  <c:v>-813.07862903225805</c:v>
                </c:pt>
                <c:pt idx="13">
                  <c:v>-813.07862903225805</c:v>
                </c:pt>
                <c:pt idx="14">
                  <c:v>-813.07862903225805</c:v>
                </c:pt>
                <c:pt idx="15">
                  <c:v>-813.07862903225805</c:v>
                </c:pt>
                <c:pt idx="16">
                  <c:v>-813.07862903225805</c:v>
                </c:pt>
                <c:pt idx="17">
                  <c:v>-813.07862903225805</c:v>
                </c:pt>
                <c:pt idx="18">
                  <c:v>-813.07862903225805</c:v>
                </c:pt>
                <c:pt idx="19">
                  <c:v>-813.07862903225805</c:v>
                </c:pt>
                <c:pt idx="20">
                  <c:v>-813.07862903225805</c:v>
                </c:pt>
                <c:pt idx="21">
                  <c:v>-813.07862903225805</c:v>
                </c:pt>
                <c:pt idx="22">
                  <c:v>-813.07862903225805</c:v>
                </c:pt>
                <c:pt idx="23">
                  <c:v>-813.07862903225805</c:v>
                </c:pt>
                <c:pt idx="24">
                  <c:v>-813.07862903225805</c:v>
                </c:pt>
                <c:pt idx="25">
                  <c:v>-813.07862903225805</c:v>
                </c:pt>
                <c:pt idx="26">
                  <c:v>-813.07862903225805</c:v>
                </c:pt>
                <c:pt idx="27">
                  <c:v>-813.07862903225805</c:v>
                </c:pt>
                <c:pt idx="28">
                  <c:v>-813.07862903225805</c:v>
                </c:pt>
                <c:pt idx="29">
                  <c:v>-813.07862903225805</c:v>
                </c:pt>
                <c:pt idx="30">
                  <c:v>-813.07862903225805</c:v>
                </c:pt>
                <c:pt idx="31">
                  <c:v>-813.07862903225805</c:v>
                </c:pt>
                <c:pt idx="32">
                  <c:v>-813.07862903225805</c:v>
                </c:pt>
                <c:pt idx="33">
                  <c:v>-813.07862903225805</c:v>
                </c:pt>
                <c:pt idx="34">
                  <c:v>-813.07862903225805</c:v>
                </c:pt>
                <c:pt idx="35">
                  <c:v>-813.07862903225805</c:v>
                </c:pt>
                <c:pt idx="36">
                  <c:v>-813.07862903225805</c:v>
                </c:pt>
                <c:pt idx="37">
                  <c:v>-813.07862903225805</c:v>
                </c:pt>
                <c:pt idx="38">
                  <c:v>-813.07862903225805</c:v>
                </c:pt>
                <c:pt idx="39">
                  <c:v>-813.07862903225805</c:v>
                </c:pt>
                <c:pt idx="40">
                  <c:v>-813.07862903225805</c:v>
                </c:pt>
                <c:pt idx="41">
                  <c:v>-813.07862903225805</c:v>
                </c:pt>
                <c:pt idx="42">
                  <c:v>-813.07862903225805</c:v>
                </c:pt>
                <c:pt idx="43">
                  <c:v>-813.07862903225805</c:v>
                </c:pt>
                <c:pt idx="44">
                  <c:v>-813.07862903225805</c:v>
                </c:pt>
                <c:pt idx="45">
                  <c:v>-813.07862903225805</c:v>
                </c:pt>
                <c:pt idx="46">
                  <c:v>-813.07862903225805</c:v>
                </c:pt>
                <c:pt idx="47">
                  <c:v>-813.07862903225805</c:v>
                </c:pt>
                <c:pt idx="48">
                  <c:v>-813.07862903225805</c:v>
                </c:pt>
                <c:pt idx="49">
                  <c:v>-813.07862903225805</c:v>
                </c:pt>
                <c:pt idx="50">
                  <c:v>-813.07862903225805</c:v>
                </c:pt>
                <c:pt idx="51">
                  <c:v>-813.07862903225805</c:v>
                </c:pt>
                <c:pt idx="52">
                  <c:v>-813.07862903225805</c:v>
                </c:pt>
                <c:pt idx="53">
                  <c:v>-813.07862903225805</c:v>
                </c:pt>
                <c:pt idx="54">
                  <c:v>-813.07862903225805</c:v>
                </c:pt>
                <c:pt idx="55">
                  <c:v>-813.07862903225805</c:v>
                </c:pt>
                <c:pt idx="56">
                  <c:v>-813.07862903225805</c:v>
                </c:pt>
                <c:pt idx="57">
                  <c:v>-813.07862903225805</c:v>
                </c:pt>
                <c:pt idx="58">
                  <c:v>-813.07862903225805</c:v>
                </c:pt>
                <c:pt idx="59">
                  <c:v>-813.07862903225805</c:v>
                </c:pt>
                <c:pt idx="60">
                  <c:v>-813.07862903225805</c:v>
                </c:pt>
                <c:pt idx="61">
                  <c:v>-813.07862903225805</c:v>
                </c:pt>
                <c:pt idx="62">
                  <c:v>-813.07862903225805</c:v>
                </c:pt>
                <c:pt idx="63">
                  <c:v>-813.07862903225805</c:v>
                </c:pt>
                <c:pt idx="64">
                  <c:v>-813.07862903225805</c:v>
                </c:pt>
                <c:pt idx="65">
                  <c:v>-813.07862903225805</c:v>
                </c:pt>
                <c:pt idx="66">
                  <c:v>-813.07862903225805</c:v>
                </c:pt>
                <c:pt idx="67">
                  <c:v>-813.07862903225805</c:v>
                </c:pt>
                <c:pt idx="68">
                  <c:v>-813.07862903225805</c:v>
                </c:pt>
                <c:pt idx="69">
                  <c:v>-813.07862903225805</c:v>
                </c:pt>
                <c:pt idx="70">
                  <c:v>-813.07862903225805</c:v>
                </c:pt>
                <c:pt idx="71">
                  <c:v>-813.07862903225805</c:v>
                </c:pt>
                <c:pt idx="72">
                  <c:v>-813.07862903225805</c:v>
                </c:pt>
                <c:pt idx="73">
                  <c:v>-813.07862903225805</c:v>
                </c:pt>
                <c:pt idx="74">
                  <c:v>-813.07862903225805</c:v>
                </c:pt>
                <c:pt idx="75">
                  <c:v>-813.07862903225805</c:v>
                </c:pt>
                <c:pt idx="76">
                  <c:v>-813.07862903225805</c:v>
                </c:pt>
                <c:pt idx="77">
                  <c:v>-813.07862903225805</c:v>
                </c:pt>
                <c:pt idx="78">
                  <c:v>-813.07862903225805</c:v>
                </c:pt>
                <c:pt idx="79">
                  <c:v>-813.07862903225805</c:v>
                </c:pt>
                <c:pt idx="80">
                  <c:v>-813.07862903225805</c:v>
                </c:pt>
                <c:pt idx="81">
                  <c:v>-813.07862903225805</c:v>
                </c:pt>
                <c:pt idx="82">
                  <c:v>-813.07862903225805</c:v>
                </c:pt>
                <c:pt idx="83">
                  <c:v>-813.07862903225805</c:v>
                </c:pt>
                <c:pt idx="84">
                  <c:v>-813.07862903225805</c:v>
                </c:pt>
                <c:pt idx="85">
                  <c:v>-813.07862903225805</c:v>
                </c:pt>
                <c:pt idx="86">
                  <c:v>-813.07862903225805</c:v>
                </c:pt>
                <c:pt idx="87">
                  <c:v>-813.07862903225805</c:v>
                </c:pt>
                <c:pt idx="88">
                  <c:v>-813.07862903225805</c:v>
                </c:pt>
                <c:pt idx="89">
                  <c:v>-813.07862903225805</c:v>
                </c:pt>
                <c:pt idx="90">
                  <c:v>-813.07862903225805</c:v>
                </c:pt>
                <c:pt idx="91">
                  <c:v>-813.07862903225805</c:v>
                </c:pt>
                <c:pt idx="92">
                  <c:v>-813.07862903225805</c:v>
                </c:pt>
                <c:pt idx="93">
                  <c:v>-813.07862903225805</c:v>
                </c:pt>
                <c:pt idx="94">
                  <c:v>-813.07862903225805</c:v>
                </c:pt>
                <c:pt idx="95">
                  <c:v>-813.07862903225805</c:v>
                </c:pt>
                <c:pt idx="96">
                  <c:v>-813.07862903225805</c:v>
                </c:pt>
                <c:pt idx="97">
                  <c:v>-813.07862903225805</c:v>
                </c:pt>
                <c:pt idx="98">
                  <c:v>-813.07862903225805</c:v>
                </c:pt>
                <c:pt idx="99">
                  <c:v>-813.07862903225805</c:v>
                </c:pt>
                <c:pt idx="100">
                  <c:v>-813.07862903225805</c:v>
                </c:pt>
                <c:pt idx="101">
                  <c:v>-813.07862903225805</c:v>
                </c:pt>
                <c:pt idx="102">
                  <c:v>-813.07862903225805</c:v>
                </c:pt>
                <c:pt idx="103">
                  <c:v>-813.07862903225805</c:v>
                </c:pt>
                <c:pt idx="104">
                  <c:v>-813.07862903225805</c:v>
                </c:pt>
                <c:pt idx="105">
                  <c:v>-813.07862903225805</c:v>
                </c:pt>
                <c:pt idx="106">
                  <c:v>-813.07862903225805</c:v>
                </c:pt>
                <c:pt idx="107">
                  <c:v>-813.07862903225805</c:v>
                </c:pt>
                <c:pt idx="108">
                  <c:v>-813.07862903225805</c:v>
                </c:pt>
                <c:pt idx="109">
                  <c:v>-813.07862903225805</c:v>
                </c:pt>
                <c:pt idx="110">
                  <c:v>-813.07862903225805</c:v>
                </c:pt>
                <c:pt idx="111">
                  <c:v>-813.07862903225805</c:v>
                </c:pt>
                <c:pt idx="112">
                  <c:v>-813.07862903225805</c:v>
                </c:pt>
                <c:pt idx="113">
                  <c:v>-813.07862903225805</c:v>
                </c:pt>
                <c:pt idx="114">
                  <c:v>-813.07862903225805</c:v>
                </c:pt>
                <c:pt idx="115">
                  <c:v>-813.07862903225805</c:v>
                </c:pt>
                <c:pt idx="116">
                  <c:v>-813.07862903225805</c:v>
                </c:pt>
                <c:pt idx="117">
                  <c:v>-813.07862903225805</c:v>
                </c:pt>
                <c:pt idx="118">
                  <c:v>-813.07862903225805</c:v>
                </c:pt>
                <c:pt idx="119">
                  <c:v>-813.07862903225805</c:v>
                </c:pt>
                <c:pt idx="120">
                  <c:v>-813.07862903225805</c:v>
                </c:pt>
                <c:pt idx="121">
                  <c:v>-813.07862903225805</c:v>
                </c:pt>
                <c:pt idx="122">
                  <c:v>-813.07862903225805</c:v>
                </c:pt>
                <c:pt idx="123">
                  <c:v>-813.07862903225805</c:v>
                </c:pt>
                <c:pt idx="124">
                  <c:v>-813.07862903225805</c:v>
                </c:pt>
                <c:pt idx="125">
                  <c:v>-813.07862903225805</c:v>
                </c:pt>
                <c:pt idx="126">
                  <c:v>-813.07862903225805</c:v>
                </c:pt>
                <c:pt idx="127">
                  <c:v>-813.07862903225805</c:v>
                </c:pt>
                <c:pt idx="128">
                  <c:v>-813.07862903225805</c:v>
                </c:pt>
                <c:pt idx="129">
                  <c:v>-813.07862903225805</c:v>
                </c:pt>
                <c:pt idx="130">
                  <c:v>-813.07862903225805</c:v>
                </c:pt>
                <c:pt idx="131">
                  <c:v>-813.07862903225805</c:v>
                </c:pt>
                <c:pt idx="132">
                  <c:v>-813.07862903225805</c:v>
                </c:pt>
                <c:pt idx="133">
                  <c:v>-813.07862903225805</c:v>
                </c:pt>
                <c:pt idx="134">
                  <c:v>-813.07862903225805</c:v>
                </c:pt>
                <c:pt idx="135">
                  <c:v>-813.07862903225805</c:v>
                </c:pt>
                <c:pt idx="136">
                  <c:v>-813.07862903225805</c:v>
                </c:pt>
                <c:pt idx="137">
                  <c:v>-813.07862903225805</c:v>
                </c:pt>
                <c:pt idx="138">
                  <c:v>-813.07862903225805</c:v>
                </c:pt>
                <c:pt idx="139">
                  <c:v>-813.07862903225805</c:v>
                </c:pt>
                <c:pt idx="140">
                  <c:v>-813.07862903225805</c:v>
                </c:pt>
                <c:pt idx="141">
                  <c:v>-813.07862903225805</c:v>
                </c:pt>
                <c:pt idx="142">
                  <c:v>-813.07862903225805</c:v>
                </c:pt>
                <c:pt idx="143">
                  <c:v>-813.07862903225805</c:v>
                </c:pt>
                <c:pt idx="144">
                  <c:v>-813.07862903225805</c:v>
                </c:pt>
                <c:pt idx="145">
                  <c:v>-813.07862903225805</c:v>
                </c:pt>
                <c:pt idx="146">
                  <c:v>-813.07862903225805</c:v>
                </c:pt>
                <c:pt idx="147">
                  <c:v>-813.07862903225805</c:v>
                </c:pt>
                <c:pt idx="148">
                  <c:v>-813.07862903225805</c:v>
                </c:pt>
                <c:pt idx="149">
                  <c:v>-813.07862903225805</c:v>
                </c:pt>
                <c:pt idx="150">
                  <c:v>-813.07862903225805</c:v>
                </c:pt>
                <c:pt idx="151">
                  <c:v>-813.07862903225805</c:v>
                </c:pt>
                <c:pt idx="152">
                  <c:v>-813.07862903225805</c:v>
                </c:pt>
                <c:pt idx="153">
                  <c:v>-813.07862903225805</c:v>
                </c:pt>
                <c:pt idx="154">
                  <c:v>-813.07862903225805</c:v>
                </c:pt>
                <c:pt idx="155">
                  <c:v>-813.07862903225805</c:v>
                </c:pt>
                <c:pt idx="156">
                  <c:v>-813.07862903225805</c:v>
                </c:pt>
                <c:pt idx="157">
                  <c:v>-813.07862903225805</c:v>
                </c:pt>
                <c:pt idx="158">
                  <c:v>-813.07862903225805</c:v>
                </c:pt>
                <c:pt idx="159">
                  <c:v>-813.07862903225805</c:v>
                </c:pt>
                <c:pt idx="160">
                  <c:v>-813.07862903225805</c:v>
                </c:pt>
                <c:pt idx="161">
                  <c:v>-813.07862903225805</c:v>
                </c:pt>
                <c:pt idx="162">
                  <c:v>-813.07862903225805</c:v>
                </c:pt>
                <c:pt idx="163">
                  <c:v>-813.07862903225805</c:v>
                </c:pt>
                <c:pt idx="164">
                  <c:v>-813.07862903225805</c:v>
                </c:pt>
                <c:pt idx="165">
                  <c:v>-813.07862903225805</c:v>
                </c:pt>
                <c:pt idx="166">
                  <c:v>-813.07862903225805</c:v>
                </c:pt>
                <c:pt idx="167">
                  <c:v>-813.07862903225805</c:v>
                </c:pt>
                <c:pt idx="168">
                  <c:v>-813.07862903225805</c:v>
                </c:pt>
                <c:pt idx="169">
                  <c:v>-813.07862903225805</c:v>
                </c:pt>
                <c:pt idx="170">
                  <c:v>-813.07862903225805</c:v>
                </c:pt>
                <c:pt idx="171">
                  <c:v>-813.07862903225805</c:v>
                </c:pt>
                <c:pt idx="172">
                  <c:v>-813.07862903225805</c:v>
                </c:pt>
                <c:pt idx="173">
                  <c:v>-813.07862903225805</c:v>
                </c:pt>
                <c:pt idx="174">
                  <c:v>-813.07862903225805</c:v>
                </c:pt>
                <c:pt idx="175">
                  <c:v>-813.07862903225805</c:v>
                </c:pt>
                <c:pt idx="176">
                  <c:v>-813.07862903225805</c:v>
                </c:pt>
                <c:pt idx="177">
                  <c:v>-813.07862903225805</c:v>
                </c:pt>
                <c:pt idx="178">
                  <c:v>-813.07862903225805</c:v>
                </c:pt>
                <c:pt idx="179">
                  <c:v>-813.07862903225805</c:v>
                </c:pt>
                <c:pt idx="180">
                  <c:v>-813.07862903225805</c:v>
                </c:pt>
                <c:pt idx="181">
                  <c:v>-813.07862903225805</c:v>
                </c:pt>
                <c:pt idx="182">
                  <c:v>-813.07862903225805</c:v>
                </c:pt>
                <c:pt idx="183">
                  <c:v>-813.07862903225805</c:v>
                </c:pt>
                <c:pt idx="184">
                  <c:v>-813.07862903225805</c:v>
                </c:pt>
                <c:pt idx="185">
                  <c:v>-813.07862903225805</c:v>
                </c:pt>
                <c:pt idx="186">
                  <c:v>-813.07862903225805</c:v>
                </c:pt>
                <c:pt idx="187">
                  <c:v>-813.07862903225805</c:v>
                </c:pt>
                <c:pt idx="188">
                  <c:v>-813.07862903225805</c:v>
                </c:pt>
                <c:pt idx="189">
                  <c:v>-813.07862903225805</c:v>
                </c:pt>
                <c:pt idx="190">
                  <c:v>-813.07862903225805</c:v>
                </c:pt>
                <c:pt idx="191">
                  <c:v>-813.07862903225805</c:v>
                </c:pt>
                <c:pt idx="192">
                  <c:v>-813.07862903225805</c:v>
                </c:pt>
                <c:pt idx="193">
                  <c:v>-813.07862903225805</c:v>
                </c:pt>
                <c:pt idx="194">
                  <c:v>-813.07862903225805</c:v>
                </c:pt>
                <c:pt idx="195">
                  <c:v>-813.07862903225805</c:v>
                </c:pt>
                <c:pt idx="196">
                  <c:v>-813.07862903225805</c:v>
                </c:pt>
                <c:pt idx="197">
                  <c:v>-813.07862903225805</c:v>
                </c:pt>
                <c:pt idx="198">
                  <c:v>-813.07862903225805</c:v>
                </c:pt>
                <c:pt idx="199">
                  <c:v>-813.07862903225805</c:v>
                </c:pt>
                <c:pt idx="200">
                  <c:v>-813.07862903225805</c:v>
                </c:pt>
                <c:pt idx="201">
                  <c:v>-813.07862903225805</c:v>
                </c:pt>
                <c:pt idx="202">
                  <c:v>-813.07862903225805</c:v>
                </c:pt>
                <c:pt idx="203">
                  <c:v>-813.07862903225805</c:v>
                </c:pt>
                <c:pt idx="204">
                  <c:v>-813.07862903225805</c:v>
                </c:pt>
                <c:pt idx="205">
                  <c:v>-813.07862903225805</c:v>
                </c:pt>
                <c:pt idx="206">
                  <c:v>-813.07862903225805</c:v>
                </c:pt>
                <c:pt idx="207">
                  <c:v>-813.07862903225805</c:v>
                </c:pt>
                <c:pt idx="208">
                  <c:v>-813.07862903225805</c:v>
                </c:pt>
                <c:pt idx="209">
                  <c:v>-813.07862903225805</c:v>
                </c:pt>
                <c:pt idx="210">
                  <c:v>-813.07862903225805</c:v>
                </c:pt>
                <c:pt idx="211">
                  <c:v>-813.07862903225805</c:v>
                </c:pt>
                <c:pt idx="212">
                  <c:v>-813.07862903225805</c:v>
                </c:pt>
                <c:pt idx="213">
                  <c:v>-813.07862903225805</c:v>
                </c:pt>
                <c:pt idx="214">
                  <c:v>-813.07862903225805</c:v>
                </c:pt>
                <c:pt idx="215">
                  <c:v>-813.07862903225805</c:v>
                </c:pt>
                <c:pt idx="216">
                  <c:v>-813.07862903225805</c:v>
                </c:pt>
                <c:pt idx="217">
                  <c:v>-813.07862903225805</c:v>
                </c:pt>
                <c:pt idx="218">
                  <c:v>-813.07862903225805</c:v>
                </c:pt>
                <c:pt idx="219">
                  <c:v>-813.07862903225805</c:v>
                </c:pt>
                <c:pt idx="220">
                  <c:v>-813.07862903225805</c:v>
                </c:pt>
                <c:pt idx="221">
                  <c:v>-813.07862903225805</c:v>
                </c:pt>
                <c:pt idx="222">
                  <c:v>-813.07862903225805</c:v>
                </c:pt>
                <c:pt idx="223">
                  <c:v>-813.07862903225805</c:v>
                </c:pt>
                <c:pt idx="224">
                  <c:v>-813.07862903225805</c:v>
                </c:pt>
                <c:pt idx="225">
                  <c:v>-813.07862903225805</c:v>
                </c:pt>
                <c:pt idx="226">
                  <c:v>-813.07862903225805</c:v>
                </c:pt>
                <c:pt idx="227">
                  <c:v>-813.07862903225805</c:v>
                </c:pt>
                <c:pt idx="228">
                  <c:v>-813.07862903225805</c:v>
                </c:pt>
                <c:pt idx="229">
                  <c:v>-813.07862903225805</c:v>
                </c:pt>
                <c:pt idx="230">
                  <c:v>-813.07862903225805</c:v>
                </c:pt>
                <c:pt idx="231">
                  <c:v>-813.07862903225805</c:v>
                </c:pt>
                <c:pt idx="232">
                  <c:v>-813.07862903225805</c:v>
                </c:pt>
                <c:pt idx="233">
                  <c:v>-813.07862903225805</c:v>
                </c:pt>
                <c:pt idx="234">
                  <c:v>-813.07862903225805</c:v>
                </c:pt>
                <c:pt idx="235">
                  <c:v>-813.07862903225805</c:v>
                </c:pt>
                <c:pt idx="236">
                  <c:v>-813.07862903225805</c:v>
                </c:pt>
                <c:pt idx="237">
                  <c:v>-813.07862903225805</c:v>
                </c:pt>
                <c:pt idx="238">
                  <c:v>-813.07862903225805</c:v>
                </c:pt>
                <c:pt idx="239">
                  <c:v>-813.07862903225805</c:v>
                </c:pt>
                <c:pt idx="240">
                  <c:v>-813.07862903225805</c:v>
                </c:pt>
                <c:pt idx="241">
                  <c:v>-813.07862903225805</c:v>
                </c:pt>
                <c:pt idx="242">
                  <c:v>-813.07862903225805</c:v>
                </c:pt>
                <c:pt idx="243">
                  <c:v>-813.07862903225805</c:v>
                </c:pt>
                <c:pt idx="244">
                  <c:v>-813.07862903225805</c:v>
                </c:pt>
                <c:pt idx="245">
                  <c:v>-813.07862903225805</c:v>
                </c:pt>
                <c:pt idx="246">
                  <c:v>-813.07862903225805</c:v>
                </c:pt>
                <c:pt idx="247">
                  <c:v>-813.07862903225805</c:v>
                </c:pt>
                <c:pt idx="248">
                  <c:v>-813.07862903225805</c:v>
                </c:pt>
                <c:pt idx="249">
                  <c:v>-813.07862903225805</c:v>
                </c:pt>
                <c:pt idx="250">
                  <c:v>-813.07862903225805</c:v>
                </c:pt>
                <c:pt idx="251">
                  <c:v>-813.07862903225805</c:v>
                </c:pt>
                <c:pt idx="252">
                  <c:v>-813.07862903225805</c:v>
                </c:pt>
                <c:pt idx="253">
                  <c:v>-813.07862903225805</c:v>
                </c:pt>
                <c:pt idx="254">
                  <c:v>-813.07862903225805</c:v>
                </c:pt>
                <c:pt idx="255">
                  <c:v>-813.07862903225805</c:v>
                </c:pt>
                <c:pt idx="256">
                  <c:v>-813.07862903225805</c:v>
                </c:pt>
                <c:pt idx="257">
                  <c:v>-813.07862903225805</c:v>
                </c:pt>
                <c:pt idx="258">
                  <c:v>-813.07862903225805</c:v>
                </c:pt>
                <c:pt idx="259">
                  <c:v>-813.07862903225805</c:v>
                </c:pt>
                <c:pt idx="260">
                  <c:v>-813.07862903225805</c:v>
                </c:pt>
                <c:pt idx="261">
                  <c:v>-813.07862903225805</c:v>
                </c:pt>
                <c:pt idx="262">
                  <c:v>-813.07862903225805</c:v>
                </c:pt>
                <c:pt idx="263">
                  <c:v>-813.07862903225805</c:v>
                </c:pt>
                <c:pt idx="264">
                  <c:v>-813.07862903225805</c:v>
                </c:pt>
                <c:pt idx="265">
                  <c:v>-813.07862903225805</c:v>
                </c:pt>
                <c:pt idx="266">
                  <c:v>-813.07862903225805</c:v>
                </c:pt>
                <c:pt idx="267">
                  <c:v>-813.07862903225805</c:v>
                </c:pt>
                <c:pt idx="268">
                  <c:v>-813.07862903225805</c:v>
                </c:pt>
                <c:pt idx="269">
                  <c:v>-813.07862903225805</c:v>
                </c:pt>
                <c:pt idx="270">
                  <c:v>-813.07862903225805</c:v>
                </c:pt>
                <c:pt idx="271">
                  <c:v>-813.07862903225805</c:v>
                </c:pt>
                <c:pt idx="272">
                  <c:v>-813.07862903225805</c:v>
                </c:pt>
                <c:pt idx="273">
                  <c:v>-813.07862903225805</c:v>
                </c:pt>
                <c:pt idx="274">
                  <c:v>-813.07862903225805</c:v>
                </c:pt>
                <c:pt idx="275">
                  <c:v>-813.07862903225805</c:v>
                </c:pt>
                <c:pt idx="276">
                  <c:v>-813.07862903225805</c:v>
                </c:pt>
                <c:pt idx="277">
                  <c:v>-813.07862903225805</c:v>
                </c:pt>
                <c:pt idx="278">
                  <c:v>-813.07862903225805</c:v>
                </c:pt>
                <c:pt idx="279">
                  <c:v>-813.07862903225805</c:v>
                </c:pt>
                <c:pt idx="280">
                  <c:v>-813.07862903225805</c:v>
                </c:pt>
                <c:pt idx="281">
                  <c:v>-813.07862903225805</c:v>
                </c:pt>
                <c:pt idx="282">
                  <c:v>-813.07862903225805</c:v>
                </c:pt>
                <c:pt idx="283">
                  <c:v>-813.07862903225805</c:v>
                </c:pt>
                <c:pt idx="284">
                  <c:v>-813.07862903225805</c:v>
                </c:pt>
                <c:pt idx="285">
                  <c:v>-813.07862903225805</c:v>
                </c:pt>
                <c:pt idx="286">
                  <c:v>-813.07862903225805</c:v>
                </c:pt>
                <c:pt idx="287">
                  <c:v>-813.07862903225805</c:v>
                </c:pt>
                <c:pt idx="288">
                  <c:v>-813.07862903225805</c:v>
                </c:pt>
                <c:pt idx="289">
                  <c:v>-813.07862903225805</c:v>
                </c:pt>
                <c:pt idx="290">
                  <c:v>-813.07862903225805</c:v>
                </c:pt>
                <c:pt idx="291">
                  <c:v>-813.07862903225805</c:v>
                </c:pt>
                <c:pt idx="292">
                  <c:v>-813.07862903225805</c:v>
                </c:pt>
                <c:pt idx="293">
                  <c:v>-813.07862903225805</c:v>
                </c:pt>
                <c:pt idx="294">
                  <c:v>-813.07862903225805</c:v>
                </c:pt>
                <c:pt idx="295">
                  <c:v>-813.07862903225805</c:v>
                </c:pt>
                <c:pt idx="296">
                  <c:v>-813.07862903225805</c:v>
                </c:pt>
                <c:pt idx="297">
                  <c:v>-813.07862903225805</c:v>
                </c:pt>
                <c:pt idx="298">
                  <c:v>-813.07862903225805</c:v>
                </c:pt>
                <c:pt idx="299">
                  <c:v>-813.07862903225805</c:v>
                </c:pt>
                <c:pt idx="300">
                  <c:v>-813.07862903225805</c:v>
                </c:pt>
                <c:pt idx="301">
                  <c:v>-813.07862903225805</c:v>
                </c:pt>
                <c:pt idx="302">
                  <c:v>-813.07862903225805</c:v>
                </c:pt>
                <c:pt idx="303">
                  <c:v>-813.07862903225805</c:v>
                </c:pt>
                <c:pt idx="304">
                  <c:v>-813.07862903225805</c:v>
                </c:pt>
                <c:pt idx="305">
                  <c:v>-813.07862903225805</c:v>
                </c:pt>
                <c:pt idx="306">
                  <c:v>-813.07862903225805</c:v>
                </c:pt>
                <c:pt idx="307">
                  <c:v>-813.07862903225805</c:v>
                </c:pt>
                <c:pt idx="308">
                  <c:v>-813.07862903225805</c:v>
                </c:pt>
                <c:pt idx="309">
                  <c:v>-813.07862903225805</c:v>
                </c:pt>
                <c:pt idx="310">
                  <c:v>-813.07862903225805</c:v>
                </c:pt>
                <c:pt idx="311">
                  <c:v>-813.07862903225805</c:v>
                </c:pt>
                <c:pt idx="312">
                  <c:v>-813.07862903225805</c:v>
                </c:pt>
                <c:pt idx="313">
                  <c:v>-813.07862903225805</c:v>
                </c:pt>
                <c:pt idx="314">
                  <c:v>-813.07862903225805</c:v>
                </c:pt>
                <c:pt idx="315">
                  <c:v>-813.07862903225805</c:v>
                </c:pt>
                <c:pt idx="316">
                  <c:v>-813.07862903225805</c:v>
                </c:pt>
                <c:pt idx="317">
                  <c:v>-813.07862903225805</c:v>
                </c:pt>
                <c:pt idx="318">
                  <c:v>-813.07862903225805</c:v>
                </c:pt>
                <c:pt idx="319">
                  <c:v>-813.07862903225805</c:v>
                </c:pt>
                <c:pt idx="320">
                  <c:v>-813.07862903225805</c:v>
                </c:pt>
                <c:pt idx="321">
                  <c:v>-813.07862903225805</c:v>
                </c:pt>
                <c:pt idx="322">
                  <c:v>-813.07862903225805</c:v>
                </c:pt>
                <c:pt idx="323">
                  <c:v>-813.07862903225805</c:v>
                </c:pt>
                <c:pt idx="324">
                  <c:v>-813.07862903225805</c:v>
                </c:pt>
                <c:pt idx="325">
                  <c:v>-813.07862903225805</c:v>
                </c:pt>
                <c:pt idx="326">
                  <c:v>-813.07862903225805</c:v>
                </c:pt>
                <c:pt idx="327">
                  <c:v>-813.07862903225805</c:v>
                </c:pt>
                <c:pt idx="328">
                  <c:v>-813.07862903225805</c:v>
                </c:pt>
                <c:pt idx="329">
                  <c:v>-813.07862903225805</c:v>
                </c:pt>
                <c:pt idx="330">
                  <c:v>-813.07862903225805</c:v>
                </c:pt>
                <c:pt idx="331">
                  <c:v>-813.07862903225805</c:v>
                </c:pt>
                <c:pt idx="332">
                  <c:v>-813.07862903225805</c:v>
                </c:pt>
                <c:pt idx="333">
                  <c:v>-813.07862903225805</c:v>
                </c:pt>
                <c:pt idx="334">
                  <c:v>-813.07862903225805</c:v>
                </c:pt>
                <c:pt idx="335">
                  <c:v>-813.07862903225805</c:v>
                </c:pt>
                <c:pt idx="336">
                  <c:v>-813.07862903225805</c:v>
                </c:pt>
                <c:pt idx="337">
                  <c:v>-813.07862903225805</c:v>
                </c:pt>
                <c:pt idx="338">
                  <c:v>-813.07862903225805</c:v>
                </c:pt>
                <c:pt idx="339">
                  <c:v>-813.07862903225805</c:v>
                </c:pt>
                <c:pt idx="340">
                  <c:v>-813.07862903225805</c:v>
                </c:pt>
                <c:pt idx="341">
                  <c:v>-813.07862903225805</c:v>
                </c:pt>
                <c:pt idx="342">
                  <c:v>-813.07862903225805</c:v>
                </c:pt>
                <c:pt idx="343">
                  <c:v>-813.07862903225805</c:v>
                </c:pt>
                <c:pt idx="344">
                  <c:v>-813.07862903225805</c:v>
                </c:pt>
                <c:pt idx="345">
                  <c:v>-813.07862903225805</c:v>
                </c:pt>
                <c:pt idx="346">
                  <c:v>-813.07862903225805</c:v>
                </c:pt>
                <c:pt idx="347">
                  <c:v>-813.07862903225805</c:v>
                </c:pt>
                <c:pt idx="348">
                  <c:v>-813.07862903225805</c:v>
                </c:pt>
                <c:pt idx="349">
                  <c:v>-813.07862903225805</c:v>
                </c:pt>
                <c:pt idx="350">
                  <c:v>-813.07862903225805</c:v>
                </c:pt>
                <c:pt idx="351">
                  <c:v>-813.07862903225805</c:v>
                </c:pt>
                <c:pt idx="352">
                  <c:v>-813.07862903225805</c:v>
                </c:pt>
                <c:pt idx="353">
                  <c:v>-813.07862903225805</c:v>
                </c:pt>
                <c:pt idx="354">
                  <c:v>-813.07862903225805</c:v>
                </c:pt>
                <c:pt idx="355">
                  <c:v>-813.07862903225805</c:v>
                </c:pt>
                <c:pt idx="356">
                  <c:v>-813.07862903225805</c:v>
                </c:pt>
                <c:pt idx="357">
                  <c:v>-813.07862903225805</c:v>
                </c:pt>
                <c:pt idx="358">
                  <c:v>-813.07862903225805</c:v>
                </c:pt>
                <c:pt idx="359">
                  <c:v>-813.07862903225805</c:v>
                </c:pt>
                <c:pt idx="360">
                  <c:v>-813.07862903225805</c:v>
                </c:pt>
                <c:pt idx="361">
                  <c:v>-813.07862903225805</c:v>
                </c:pt>
                <c:pt idx="362">
                  <c:v>-813.07862903225805</c:v>
                </c:pt>
                <c:pt idx="363">
                  <c:v>-813.07862903225805</c:v>
                </c:pt>
                <c:pt idx="364">
                  <c:v>-813.07862903225805</c:v>
                </c:pt>
                <c:pt idx="365">
                  <c:v>-813.07862903225805</c:v>
                </c:pt>
                <c:pt idx="366">
                  <c:v>-813.07862903225805</c:v>
                </c:pt>
                <c:pt idx="367">
                  <c:v>-813.07862903225805</c:v>
                </c:pt>
                <c:pt idx="368">
                  <c:v>-813.07862903225805</c:v>
                </c:pt>
                <c:pt idx="369">
                  <c:v>-813.07862903225805</c:v>
                </c:pt>
                <c:pt idx="370">
                  <c:v>-813.07862903225805</c:v>
                </c:pt>
                <c:pt idx="371">
                  <c:v>-813.07862903225805</c:v>
                </c:pt>
                <c:pt idx="372">
                  <c:v>-813.07862903225805</c:v>
                </c:pt>
                <c:pt idx="373">
                  <c:v>-813.07862903225805</c:v>
                </c:pt>
                <c:pt idx="374">
                  <c:v>-813.07862903225805</c:v>
                </c:pt>
                <c:pt idx="375">
                  <c:v>-813.07862903225805</c:v>
                </c:pt>
                <c:pt idx="376">
                  <c:v>-813.07862903225805</c:v>
                </c:pt>
                <c:pt idx="377">
                  <c:v>-813.07862903225805</c:v>
                </c:pt>
                <c:pt idx="378">
                  <c:v>-813.07862903225805</c:v>
                </c:pt>
                <c:pt idx="379">
                  <c:v>-813.07862903225805</c:v>
                </c:pt>
                <c:pt idx="380">
                  <c:v>-813.07862903225805</c:v>
                </c:pt>
                <c:pt idx="381">
                  <c:v>-813.07862903225805</c:v>
                </c:pt>
                <c:pt idx="382">
                  <c:v>-813.07862903225805</c:v>
                </c:pt>
                <c:pt idx="383">
                  <c:v>-813.07862903225805</c:v>
                </c:pt>
                <c:pt idx="384">
                  <c:v>-813.07862903225805</c:v>
                </c:pt>
                <c:pt idx="385">
                  <c:v>-813.07862903225805</c:v>
                </c:pt>
                <c:pt idx="386">
                  <c:v>-813.07862903225805</c:v>
                </c:pt>
                <c:pt idx="387">
                  <c:v>-813.07862903225805</c:v>
                </c:pt>
                <c:pt idx="388">
                  <c:v>-813.07862903225805</c:v>
                </c:pt>
                <c:pt idx="389">
                  <c:v>-813.07862903225805</c:v>
                </c:pt>
                <c:pt idx="390">
                  <c:v>-813.07862903225805</c:v>
                </c:pt>
                <c:pt idx="391">
                  <c:v>-813.07862903225805</c:v>
                </c:pt>
                <c:pt idx="392">
                  <c:v>-813.07862903225805</c:v>
                </c:pt>
                <c:pt idx="393">
                  <c:v>-813.07862903225805</c:v>
                </c:pt>
                <c:pt idx="394">
                  <c:v>-813.07862903225805</c:v>
                </c:pt>
                <c:pt idx="395">
                  <c:v>-813.07862903225805</c:v>
                </c:pt>
                <c:pt idx="396">
                  <c:v>-813.07862903225805</c:v>
                </c:pt>
                <c:pt idx="397">
                  <c:v>-813.07862903225805</c:v>
                </c:pt>
                <c:pt idx="398">
                  <c:v>-813.07862903225805</c:v>
                </c:pt>
                <c:pt idx="399">
                  <c:v>-813.07862903225805</c:v>
                </c:pt>
                <c:pt idx="400">
                  <c:v>-813.07862903225805</c:v>
                </c:pt>
                <c:pt idx="401">
                  <c:v>-813.07862903225805</c:v>
                </c:pt>
                <c:pt idx="402">
                  <c:v>-813.07862903225805</c:v>
                </c:pt>
                <c:pt idx="403">
                  <c:v>-813.07862903225805</c:v>
                </c:pt>
                <c:pt idx="404">
                  <c:v>-813.07862903225805</c:v>
                </c:pt>
                <c:pt idx="405">
                  <c:v>-813.07862903225805</c:v>
                </c:pt>
                <c:pt idx="406">
                  <c:v>-813.07862903225805</c:v>
                </c:pt>
                <c:pt idx="407">
                  <c:v>-813.07862903225805</c:v>
                </c:pt>
                <c:pt idx="408">
                  <c:v>-813.07862903225805</c:v>
                </c:pt>
                <c:pt idx="409">
                  <c:v>-813.07862903225805</c:v>
                </c:pt>
                <c:pt idx="410">
                  <c:v>-813.07862903225805</c:v>
                </c:pt>
                <c:pt idx="411">
                  <c:v>-813.07862903225805</c:v>
                </c:pt>
                <c:pt idx="412">
                  <c:v>-813.07862903225805</c:v>
                </c:pt>
                <c:pt idx="413">
                  <c:v>-813.07862903225805</c:v>
                </c:pt>
                <c:pt idx="414">
                  <c:v>-813.07862903225805</c:v>
                </c:pt>
                <c:pt idx="415">
                  <c:v>-813.07862903225805</c:v>
                </c:pt>
                <c:pt idx="416">
                  <c:v>-813.07862903225805</c:v>
                </c:pt>
                <c:pt idx="417">
                  <c:v>-813.07862903225805</c:v>
                </c:pt>
                <c:pt idx="418">
                  <c:v>-813.07862903225805</c:v>
                </c:pt>
                <c:pt idx="419">
                  <c:v>-813.07862903225805</c:v>
                </c:pt>
                <c:pt idx="420">
                  <c:v>-813.07862903225805</c:v>
                </c:pt>
                <c:pt idx="421">
                  <c:v>-813.07862903225805</c:v>
                </c:pt>
                <c:pt idx="422">
                  <c:v>-813.07862903225805</c:v>
                </c:pt>
                <c:pt idx="423">
                  <c:v>-813.07862903225805</c:v>
                </c:pt>
                <c:pt idx="424">
                  <c:v>-813.07862903225805</c:v>
                </c:pt>
                <c:pt idx="425">
                  <c:v>-813.07862903225805</c:v>
                </c:pt>
                <c:pt idx="426">
                  <c:v>-813.07862903225805</c:v>
                </c:pt>
                <c:pt idx="427">
                  <c:v>-813.07862903225805</c:v>
                </c:pt>
                <c:pt idx="428">
                  <c:v>-813.07862903225805</c:v>
                </c:pt>
                <c:pt idx="429">
                  <c:v>-813.07862903225805</c:v>
                </c:pt>
                <c:pt idx="430">
                  <c:v>-813.07862903225805</c:v>
                </c:pt>
                <c:pt idx="431">
                  <c:v>-813.07862903225805</c:v>
                </c:pt>
                <c:pt idx="432">
                  <c:v>-813.07862903225805</c:v>
                </c:pt>
                <c:pt idx="433">
                  <c:v>-813.07862903225805</c:v>
                </c:pt>
                <c:pt idx="434">
                  <c:v>-813.07862903225805</c:v>
                </c:pt>
                <c:pt idx="435">
                  <c:v>-813.07862903225805</c:v>
                </c:pt>
                <c:pt idx="436">
                  <c:v>-813.07862903225805</c:v>
                </c:pt>
                <c:pt idx="437">
                  <c:v>-813.07862903225805</c:v>
                </c:pt>
                <c:pt idx="438">
                  <c:v>-813.07862903225805</c:v>
                </c:pt>
                <c:pt idx="439">
                  <c:v>-813.07862903225805</c:v>
                </c:pt>
                <c:pt idx="440">
                  <c:v>-813.07862903225805</c:v>
                </c:pt>
                <c:pt idx="441">
                  <c:v>-813.07862903225805</c:v>
                </c:pt>
                <c:pt idx="442">
                  <c:v>-813.07862903225805</c:v>
                </c:pt>
                <c:pt idx="443">
                  <c:v>-813.07862903225805</c:v>
                </c:pt>
                <c:pt idx="444">
                  <c:v>-813.07862903225805</c:v>
                </c:pt>
                <c:pt idx="445">
                  <c:v>-813.07862903225805</c:v>
                </c:pt>
                <c:pt idx="446">
                  <c:v>-813.07862903225805</c:v>
                </c:pt>
                <c:pt idx="447">
                  <c:v>-813.07862903225805</c:v>
                </c:pt>
                <c:pt idx="448">
                  <c:v>-813.07862903225805</c:v>
                </c:pt>
                <c:pt idx="449">
                  <c:v>-813.07862903225805</c:v>
                </c:pt>
                <c:pt idx="450">
                  <c:v>-813.07862903225805</c:v>
                </c:pt>
                <c:pt idx="451">
                  <c:v>-813.07862903225805</c:v>
                </c:pt>
                <c:pt idx="452">
                  <c:v>-813.07862903225805</c:v>
                </c:pt>
                <c:pt idx="453">
                  <c:v>-813.07862903225805</c:v>
                </c:pt>
                <c:pt idx="454">
                  <c:v>-813.07862903225805</c:v>
                </c:pt>
                <c:pt idx="455">
                  <c:v>-813.07862903225805</c:v>
                </c:pt>
                <c:pt idx="456">
                  <c:v>-813.07862903225805</c:v>
                </c:pt>
                <c:pt idx="457">
                  <c:v>-813.07862903225805</c:v>
                </c:pt>
                <c:pt idx="458">
                  <c:v>-813.07862903225805</c:v>
                </c:pt>
                <c:pt idx="459">
                  <c:v>-813.07862903225805</c:v>
                </c:pt>
                <c:pt idx="460">
                  <c:v>-813.07862903225805</c:v>
                </c:pt>
                <c:pt idx="461">
                  <c:v>-813.07862903225805</c:v>
                </c:pt>
                <c:pt idx="462">
                  <c:v>-813.07862903225805</c:v>
                </c:pt>
                <c:pt idx="463">
                  <c:v>-813.07862903225805</c:v>
                </c:pt>
                <c:pt idx="464">
                  <c:v>-813.07862903225805</c:v>
                </c:pt>
                <c:pt idx="465">
                  <c:v>-813.07862903225805</c:v>
                </c:pt>
                <c:pt idx="466">
                  <c:v>-813.07862903225805</c:v>
                </c:pt>
                <c:pt idx="467">
                  <c:v>-813.07862903225805</c:v>
                </c:pt>
                <c:pt idx="468">
                  <c:v>-813.07862903225805</c:v>
                </c:pt>
                <c:pt idx="469">
                  <c:v>-813.07862903225805</c:v>
                </c:pt>
                <c:pt idx="470">
                  <c:v>-813.07862903225805</c:v>
                </c:pt>
                <c:pt idx="471">
                  <c:v>-813.07862903225805</c:v>
                </c:pt>
                <c:pt idx="472">
                  <c:v>-813.07862903225805</c:v>
                </c:pt>
                <c:pt idx="473">
                  <c:v>-813.07862903225805</c:v>
                </c:pt>
                <c:pt idx="474">
                  <c:v>-813.07862903225805</c:v>
                </c:pt>
                <c:pt idx="475">
                  <c:v>-813.07862903225805</c:v>
                </c:pt>
                <c:pt idx="476">
                  <c:v>-813.07862903225805</c:v>
                </c:pt>
                <c:pt idx="477">
                  <c:v>-813.07862903225805</c:v>
                </c:pt>
                <c:pt idx="478">
                  <c:v>-813.07862903225805</c:v>
                </c:pt>
                <c:pt idx="479">
                  <c:v>-813.07862903225805</c:v>
                </c:pt>
                <c:pt idx="480">
                  <c:v>-813.07862903225805</c:v>
                </c:pt>
                <c:pt idx="481">
                  <c:v>-813.07862903225805</c:v>
                </c:pt>
                <c:pt idx="482">
                  <c:v>-813.07862903225805</c:v>
                </c:pt>
                <c:pt idx="483">
                  <c:v>-813.07862903225805</c:v>
                </c:pt>
                <c:pt idx="484">
                  <c:v>-813.07862903225805</c:v>
                </c:pt>
                <c:pt idx="485">
                  <c:v>-813.07862903225805</c:v>
                </c:pt>
                <c:pt idx="486">
                  <c:v>-813.07862903225805</c:v>
                </c:pt>
                <c:pt idx="487">
                  <c:v>-813.07862903225805</c:v>
                </c:pt>
                <c:pt idx="488">
                  <c:v>-813.07862903225805</c:v>
                </c:pt>
                <c:pt idx="489">
                  <c:v>-813.07862903225805</c:v>
                </c:pt>
                <c:pt idx="490">
                  <c:v>-813.07862903225805</c:v>
                </c:pt>
                <c:pt idx="491">
                  <c:v>-813.07862903225805</c:v>
                </c:pt>
                <c:pt idx="492">
                  <c:v>-813.07862903225805</c:v>
                </c:pt>
                <c:pt idx="493">
                  <c:v>-813.07862903225805</c:v>
                </c:pt>
                <c:pt idx="494">
                  <c:v>-813.07862903225805</c:v>
                </c:pt>
                <c:pt idx="495">
                  <c:v>-813.07862903225805</c:v>
                </c:pt>
                <c:pt idx="496">
                  <c:v>-813.07862903225805</c:v>
                </c:pt>
                <c:pt idx="497">
                  <c:v>-813.07862903225805</c:v>
                </c:pt>
                <c:pt idx="498">
                  <c:v>-813.07862903225805</c:v>
                </c:pt>
                <c:pt idx="499">
                  <c:v>-813.07862903225805</c:v>
                </c:pt>
                <c:pt idx="500">
                  <c:v>-813.07862903225805</c:v>
                </c:pt>
                <c:pt idx="501">
                  <c:v>-813.07862903225805</c:v>
                </c:pt>
                <c:pt idx="502">
                  <c:v>-813.07862903225805</c:v>
                </c:pt>
                <c:pt idx="503">
                  <c:v>-813.07862903225805</c:v>
                </c:pt>
                <c:pt idx="504">
                  <c:v>-813.07862903225805</c:v>
                </c:pt>
                <c:pt idx="505">
                  <c:v>-813.07862903225805</c:v>
                </c:pt>
                <c:pt idx="506">
                  <c:v>-813.07862903225805</c:v>
                </c:pt>
                <c:pt idx="507">
                  <c:v>-813.07862903225805</c:v>
                </c:pt>
                <c:pt idx="508">
                  <c:v>-813.07862903225805</c:v>
                </c:pt>
                <c:pt idx="509">
                  <c:v>-813.07862903225805</c:v>
                </c:pt>
                <c:pt idx="510">
                  <c:v>-813.07862903225805</c:v>
                </c:pt>
                <c:pt idx="511">
                  <c:v>-813.07862903225805</c:v>
                </c:pt>
                <c:pt idx="512">
                  <c:v>-813.07862903225805</c:v>
                </c:pt>
                <c:pt idx="513">
                  <c:v>-813.07862903225805</c:v>
                </c:pt>
                <c:pt idx="514">
                  <c:v>-813.07862903225805</c:v>
                </c:pt>
                <c:pt idx="515">
                  <c:v>-813.07862903225805</c:v>
                </c:pt>
                <c:pt idx="516">
                  <c:v>-813.07862903225805</c:v>
                </c:pt>
                <c:pt idx="517">
                  <c:v>-813.07862903225805</c:v>
                </c:pt>
                <c:pt idx="518">
                  <c:v>-813.07862903225805</c:v>
                </c:pt>
                <c:pt idx="519">
                  <c:v>-813.07862903225805</c:v>
                </c:pt>
                <c:pt idx="520">
                  <c:v>-813.07862903225805</c:v>
                </c:pt>
                <c:pt idx="521">
                  <c:v>-813.07862903225805</c:v>
                </c:pt>
                <c:pt idx="522">
                  <c:v>-813.07862903225805</c:v>
                </c:pt>
                <c:pt idx="523">
                  <c:v>-813.07862903225805</c:v>
                </c:pt>
                <c:pt idx="524">
                  <c:v>-813.07862903225805</c:v>
                </c:pt>
                <c:pt idx="525">
                  <c:v>-813.07862903225805</c:v>
                </c:pt>
                <c:pt idx="526">
                  <c:v>-813.07862903225805</c:v>
                </c:pt>
                <c:pt idx="527">
                  <c:v>-813.07862903225805</c:v>
                </c:pt>
                <c:pt idx="528">
                  <c:v>-813.07862903225805</c:v>
                </c:pt>
                <c:pt idx="529">
                  <c:v>-813.07862903225805</c:v>
                </c:pt>
                <c:pt idx="530">
                  <c:v>-813.07862903225805</c:v>
                </c:pt>
                <c:pt idx="531">
                  <c:v>-813.07862903225805</c:v>
                </c:pt>
                <c:pt idx="532">
                  <c:v>-813.07862903225805</c:v>
                </c:pt>
                <c:pt idx="533">
                  <c:v>-813.07862903225805</c:v>
                </c:pt>
                <c:pt idx="534">
                  <c:v>-813.07862903225805</c:v>
                </c:pt>
                <c:pt idx="535">
                  <c:v>-813.07862903225805</c:v>
                </c:pt>
                <c:pt idx="536">
                  <c:v>-813.07862903225805</c:v>
                </c:pt>
                <c:pt idx="537">
                  <c:v>-813.07862903225805</c:v>
                </c:pt>
                <c:pt idx="538">
                  <c:v>-813.07862903225805</c:v>
                </c:pt>
                <c:pt idx="539">
                  <c:v>-813.07862903225805</c:v>
                </c:pt>
                <c:pt idx="540">
                  <c:v>-813.07862903225805</c:v>
                </c:pt>
                <c:pt idx="541">
                  <c:v>-813.07862903225805</c:v>
                </c:pt>
                <c:pt idx="542">
                  <c:v>-813.07862903225805</c:v>
                </c:pt>
                <c:pt idx="543">
                  <c:v>-813.07862903225805</c:v>
                </c:pt>
                <c:pt idx="544">
                  <c:v>-813.07862903225805</c:v>
                </c:pt>
                <c:pt idx="545">
                  <c:v>-813.07862903225805</c:v>
                </c:pt>
                <c:pt idx="546">
                  <c:v>-813.07862903225805</c:v>
                </c:pt>
                <c:pt idx="547">
                  <c:v>-813.07862903225805</c:v>
                </c:pt>
                <c:pt idx="548">
                  <c:v>-813.07862903225805</c:v>
                </c:pt>
                <c:pt idx="549">
                  <c:v>-813.07862903225805</c:v>
                </c:pt>
                <c:pt idx="550">
                  <c:v>-813.07862903225805</c:v>
                </c:pt>
                <c:pt idx="551">
                  <c:v>-813.07862903225805</c:v>
                </c:pt>
                <c:pt idx="552">
                  <c:v>-813.07862903225805</c:v>
                </c:pt>
                <c:pt idx="553">
                  <c:v>-813.07862903225805</c:v>
                </c:pt>
                <c:pt idx="554">
                  <c:v>-813.07862903225805</c:v>
                </c:pt>
                <c:pt idx="555">
                  <c:v>-813.07862903225805</c:v>
                </c:pt>
                <c:pt idx="556">
                  <c:v>-813.07862903225805</c:v>
                </c:pt>
                <c:pt idx="557">
                  <c:v>-813.07862903225805</c:v>
                </c:pt>
                <c:pt idx="558">
                  <c:v>-813.07862903225805</c:v>
                </c:pt>
                <c:pt idx="559">
                  <c:v>-813.07862903225805</c:v>
                </c:pt>
                <c:pt idx="560">
                  <c:v>-813.07862903225805</c:v>
                </c:pt>
                <c:pt idx="561">
                  <c:v>-813.07862903225805</c:v>
                </c:pt>
                <c:pt idx="562">
                  <c:v>-813.07862903225805</c:v>
                </c:pt>
                <c:pt idx="563">
                  <c:v>-813.07862903225805</c:v>
                </c:pt>
                <c:pt idx="564">
                  <c:v>-813.07862903225805</c:v>
                </c:pt>
                <c:pt idx="565">
                  <c:v>-813.07862903225805</c:v>
                </c:pt>
                <c:pt idx="566">
                  <c:v>-813.07862903225805</c:v>
                </c:pt>
                <c:pt idx="567">
                  <c:v>-813.07862903225805</c:v>
                </c:pt>
                <c:pt idx="568">
                  <c:v>-813.07862903225805</c:v>
                </c:pt>
                <c:pt idx="569">
                  <c:v>-813.07862903225805</c:v>
                </c:pt>
                <c:pt idx="570">
                  <c:v>-813.07862903225805</c:v>
                </c:pt>
                <c:pt idx="571">
                  <c:v>-813.07862903225805</c:v>
                </c:pt>
                <c:pt idx="572">
                  <c:v>-813.07862903225805</c:v>
                </c:pt>
                <c:pt idx="573">
                  <c:v>-813.07862903225805</c:v>
                </c:pt>
                <c:pt idx="574">
                  <c:v>-813.07862903225805</c:v>
                </c:pt>
                <c:pt idx="575">
                  <c:v>-813.07862903225805</c:v>
                </c:pt>
                <c:pt idx="576">
                  <c:v>-813.07862903225805</c:v>
                </c:pt>
                <c:pt idx="577">
                  <c:v>-813.07862903225805</c:v>
                </c:pt>
                <c:pt idx="578">
                  <c:v>-813.07862903225805</c:v>
                </c:pt>
                <c:pt idx="579">
                  <c:v>-813.07862903225805</c:v>
                </c:pt>
                <c:pt idx="580">
                  <c:v>-813.07862903225805</c:v>
                </c:pt>
                <c:pt idx="581">
                  <c:v>-813.07862903225805</c:v>
                </c:pt>
                <c:pt idx="582">
                  <c:v>-813.07862903225805</c:v>
                </c:pt>
                <c:pt idx="583">
                  <c:v>-813.07862903225805</c:v>
                </c:pt>
                <c:pt idx="584">
                  <c:v>-813.07862903225805</c:v>
                </c:pt>
                <c:pt idx="585">
                  <c:v>-813.07862903225805</c:v>
                </c:pt>
                <c:pt idx="586">
                  <c:v>-813.07862903225805</c:v>
                </c:pt>
                <c:pt idx="587">
                  <c:v>-813.07862903225805</c:v>
                </c:pt>
                <c:pt idx="588">
                  <c:v>-813.07862903225805</c:v>
                </c:pt>
                <c:pt idx="589">
                  <c:v>-813.07862903225805</c:v>
                </c:pt>
                <c:pt idx="590">
                  <c:v>-813.07862903225805</c:v>
                </c:pt>
                <c:pt idx="591">
                  <c:v>-813.07862903225805</c:v>
                </c:pt>
                <c:pt idx="592">
                  <c:v>-813.07862903225805</c:v>
                </c:pt>
                <c:pt idx="593">
                  <c:v>-813.07862903225805</c:v>
                </c:pt>
                <c:pt idx="594">
                  <c:v>-813.07862903225805</c:v>
                </c:pt>
                <c:pt idx="595">
                  <c:v>-813.07862903225805</c:v>
                </c:pt>
                <c:pt idx="596">
                  <c:v>-813.07862903225805</c:v>
                </c:pt>
                <c:pt idx="597">
                  <c:v>-813.07862903225805</c:v>
                </c:pt>
                <c:pt idx="598">
                  <c:v>-813.07862903225805</c:v>
                </c:pt>
                <c:pt idx="599">
                  <c:v>-813.07862903225805</c:v>
                </c:pt>
                <c:pt idx="600">
                  <c:v>-813.07862903225805</c:v>
                </c:pt>
                <c:pt idx="601">
                  <c:v>-813.07862903225805</c:v>
                </c:pt>
                <c:pt idx="602">
                  <c:v>-813.07862903225805</c:v>
                </c:pt>
                <c:pt idx="603">
                  <c:v>-813.07862903225805</c:v>
                </c:pt>
                <c:pt idx="604">
                  <c:v>-813.07862903225805</c:v>
                </c:pt>
                <c:pt idx="605">
                  <c:v>-813.07862903225805</c:v>
                </c:pt>
                <c:pt idx="606">
                  <c:v>-813.07862903225805</c:v>
                </c:pt>
                <c:pt idx="607">
                  <c:v>-813.07862903225805</c:v>
                </c:pt>
                <c:pt idx="608">
                  <c:v>-813.07862903225805</c:v>
                </c:pt>
                <c:pt idx="609">
                  <c:v>-813.07862903225805</c:v>
                </c:pt>
                <c:pt idx="610">
                  <c:v>-813.07862903225805</c:v>
                </c:pt>
                <c:pt idx="611">
                  <c:v>-813.07862903225805</c:v>
                </c:pt>
                <c:pt idx="612">
                  <c:v>-813.07862903225805</c:v>
                </c:pt>
                <c:pt idx="613">
                  <c:v>-813.07862903225805</c:v>
                </c:pt>
                <c:pt idx="614">
                  <c:v>-813.07862903225805</c:v>
                </c:pt>
                <c:pt idx="615">
                  <c:v>-813.07862903225805</c:v>
                </c:pt>
                <c:pt idx="616">
                  <c:v>-813.07862903225805</c:v>
                </c:pt>
                <c:pt idx="617">
                  <c:v>-813.07862903225805</c:v>
                </c:pt>
                <c:pt idx="618">
                  <c:v>-813.07862903225805</c:v>
                </c:pt>
                <c:pt idx="619">
                  <c:v>-813.07862903225805</c:v>
                </c:pt>
                <c:pt idx="620">
                  <c:v>-813.07862903225805</c:v>
                </c:pt>
                <c:pt idx="621">
                  <c:v>-813.07862903225805</c:v>
                </c:pt>
                <c:pt idx="622">
                  <c:v>-813.07862903225805</c:v>
                </c:pt>
                <c:pt idx="623">
                  <c:v>-813.07862903225805</c:v>
                </c:pt>
                <c:pt idx="624">
                  <c:v>-813.07862903225805</c:v>
                </c:pt>
                <c:pt idx="625">
                  <c:v>-813.07862903225805</c:v>
                </c:pt>
                <c:pt idx="626">
                  <c:v>-813.07862903225805</c:v>
                </c:pt>
                <c:pt idx="627">
                  <c:v>-813.07862903225805</c:v>
                </c:pt>
                <c:pt idx="628">
                  <c:v>-813.07862903225805</c:v>
                </c:pt>
                <c:pt idx="629">
                  <c:v>-813.07862903225805</c:v>
                </c:pt>
                <c:pt idx="630">
                  <c:v>-813.07862903225805</c:v>
                </c:pt>
                <c:pt idx="631">
                  <c:v>-813.07862903225805</c:v>
                </c:pt>
                <c:pt idx="632">
                  <c:v>-813.07862903225805</c:v>
                </c:pt>
                <c:pt idx="633">
                  <c:v>-813.07862903225805</c:v>
                </c:pt>
                <c:pt idx="634">
                  <c:v>-813.07862903225805</c:v>
                </c:pt>
                <c:pt idx="635">
                  <c:v>-813.07862903225805</c:v>
                </c:pt>
                <c:pt idx="636">
                  <c:v>-813.07862903225805</c:v>
                </c:pt>
                <c:pt idx="637">
                  <c:v>-813.07862903225805</c:v>
                </c:pt>
                <c:pt idx="638">
                  <c:v>-813.07862903225805</c:v>
                </c:pt>
                <c:pt idx="639">
                  <c:v>-813.07862903225805</c:v>
                </c:pt>
                <c:pt idx="640">
                  <c:v>-813.07862903225805</c:v>
                </c:pt>
                <c:pt idx="641">
                  <c:v>-813.07862903225805</c:v>
                </c:pt>
                <c:pt idx="642">
                  <c:v>-813.07862903225805</c:v>
                </c:pt>
                <c:pt idx="643">
                  <c:v>-813.07862903225805</c:v>
                </c:pt>
                <c:pt idx="644">
                  <c:v>-813.07862903225805</c:v>
                </c:pt>
                <c:pt idx="645">
                  <c:v>-813.07862903225805</c:v>
                </c:pt>
                <c:pt idx="646">
                  <c:v>-813.07862903225805</c:v>
                </c:pt>
                <c:pt idx="647">
                  <c:v>-813.07862903225805</c:v>
                </c:pt>
                <c:pt idx="648">
                  <c:v>-813.07862903225805</c:v>
                </c:pt>
                <c:pt idx="649">
                  <c:v>-813.07862903225805</c:v>
                </c:pt>
                <c:pt idx="650">
                  <c:v>-813.07862903225805</c:v>
                </c:pt>
                <c:pt idx="651">
                  <c:v>-813.07862903225805</c:v>
                </c:pt>
                <c:pt idx="652">
                  <c:v>-813.07862903225805</c:v>
                </c:pt>
                <c:pt idx="653">
                  <c:v>-813.07862903225805</c:v>
                </c:pt>
                <c:pt idx="654">
                  <c:v>-813.07862903225805</c:v>
                </c:pt>
                <c:pt idx="655">
                  <c:v>-813.07862903225805</c:v>
                </c:pt>
                <c:pt idx="656">
                  <c:v>-813.07862903225805</c:v>
                </c:pt>
                <c:pt idx="657">
                  <c:v>-813.07862903225805</c:v>
                </c:pt>
                <c:pt idx="658">
                  <c:v>-813.07862903225805</c:v>
                </c:pt>
                <c:pt idx="659">
                  <c:v>-813.07862903225805</c:v>
                </c:pt>
                <c:pt idx="660">
                  <c:v>-813.07862903225805</c:v>
                </c:pt>
                <c:pt idx="661">
                  <c:v>-813.07862903225805</c:v>
                </c:pt>
                <c:pt idx="662">
                  <c:v>-813.07862903225805</c:v>
                </c:pt>
                <c:pt idx="663">
                  <c:v>-813.07862903225805</c:v>
                </c:pt>
                <c:pt idx="664">
                  <c:v>-813.07862903225805</c:v>
                </c:pt>
                <c:pt idx="665">
                  <c:v>-813.07862903225805</c:v>
                </c:pt>
                <c:pt idx="666">
                  <c:v>-813.07862903225805</c:v>
                </c:pt>
                <c:pt idx="667">
                  <c:v>-813.07862903225805</c:v>
                </c:pt>
                <c:pt idx="668">
                  <c:v>-813.07862903225805</c:v>
                </c:pt>
                <c:pt idx="669">
                  <c:v>-813.07862903225805</c:v>
                </c:pt>
                <c:pt idx="670">
                  <c:v>-813.07862903225805</c:v>
                </c:pt>
                <c:pt idx="671">
                  <c:v>-813.07862903225805</c:v>
                </c:pt>
                <c:pt idx="672">
                  <c:v>-813.07862903225805</c:v>
                </c:pt>
                <c:pt idx="673">
                  <c:v>-813.07862903225805</c:v>
                </c:pt>
                <c:pt idx="674">
                  <c:v>-813.07862903225805</c:v>
                </c:pt>
                <c:pt idx="675">
                  <c:v>-813.07862903225805</c:v>
                </c:pt>
                <c:pt idx="676">
                  <c:v>-813.07862903225805</c:v>
                </c:pt>
                <c:pt idx="677">
                  <c:v>-813.07862903225805</c:v>
                </c:pt>
                <c:pt idx="678">
                  <c:v>-813.07862903225805</c:v>
                </c:pt>
                <c:pt idx="679">
                  <c:v>-813.07862903225805</c:v>
                </c:pt>
                <c:pt idx="680">
                  <c:v>-813.07862903225805</c:v>
                </c:pt>
                <c:pt idx="681">
                  <c:v>-813.07862903225805</c:v>
                </c:pt>
                <c:pt idx="682">
                  <c:v>-813.07862903225805</c:v>
                </c:pt>
                <c:pt idx="683">
                  <c:v>-813.07862903225805</c:v>
                </c:pt>
                <c:pt idx="684">
                  <c:v>-813.07862903225805</c:v>
                </c:pt>
                <c:pt idx="685">
                  <c:v>-813.07862903225805</c:v>
                </c:pt>
                <c:pt idx="686">
                  <c:v>-813.07862903225805</c:v>
                </c:pt>
                <c:pt idx="687">
                  <c:v>-813.07862903225805</c:v>
                </c:pt>
                <c:pt idx="688">
                  <c:v>-813.07862903225805</c:v>
                </c:pt>
                <c:pt idx="689">
                  <c:v>-813.07862903225805</c:v>
                </c:pt>
                <c:pt idx="690">
                  <c:v>-813.07862903225805</c:v>
                </c:pt>
                <c:pt idx="691">
                  <c:v>-813.07862903225805</c:v>
                </c:pt>
                <c:pt idx="692">
                  <c:v>-813.07862903225805</c:v>
                </c:pt>
                <c:pt idx="693">
                  <c:v>-813.07862903225805</c:v>
                </c:pt>
                <c:pt idx="694">
                  <c:v>-813.07862903225805</c:v>
                </c:pt>
                <c:pt idx="695">
                  <c:v>-813.07862903225805</c:v>
                </c:pt>
                <c:pt idx="696">
                  <c:v>-813.07862903225805</c:v>
                </c:pt>
                <c:pt idx="697">
                  <c:v>-813.07862903225805</c:v>
                </c:pt>
                <c:pt idx="698">
                  <c:v>-813.07862903225805</c:v>
                </c:pt>
                <c:pt idx="699">
                  <c:v>-813.07862903225805</c:v>
                </c:pt>
                <c:pt idx="700">
                  <c:v>-813.07862903225805</c:v>
                </c:pt>
                <c:pt idx="701">
                  <c:v>-813.07862903225805</c:v>
                </c:pt>
                <c:pt idx="702">
                  <c:v>-813.07862903225805</c:v>
                </c:pt>
                <c:pt idx="703">
                  <c:v>-813.07862903225805</c:v>
                </c:pt>
                <c:pt idx="704">
                  <c:v>-813.07862903225805</c:v>
                </c:pt>
                <c:pt idx="705">
                  <c:v>-813.07862903225805</c:v>
                </c:pt>
                <c:pt idx="706">
                  <c:v>-813.07862903225805</c:v>
                </c:pt>
                <c:pt idx="707">
                  <c:v>-813.07862903225805</c:v>
                </c:pt>
                <c:pt idx="708">
                  <c:v>-813.07862903225805</c:v>
                </c:pt>
                <c:pt idx="709">
                  <c:v>-813.07862903225805</c:v>
                </c:pt>
                <c:pt idx="710">
                  <c:v>-813.07862903225805</c:v>
                </c:pt>
                <c:pt idx="711">
                  <c:v>-813.07862903225805</c:v>
                </c:pt>
                <c:pt idx="712">
                  <c:v>-813.07862903225805</c:v>
                </c:pt>
                <c:pt idx="713">
                  <c:v>-813.07862903225805</c:v>
                </c:pt>
                <c:pt idx="714">
                  <c:v>-813.07862903225805</c:v>
                </c:pt>
                <c:pt idx="715">
                  <c:v>-813.07862903225805</c:v>
                </c:pt>
                <c:pt idx="716">
                  <c:v>-813.07862903225805</c:v>
                </c:pt>
                <c:pt idx="717">
                  <c:v>-813.07862903225805</c:v>
                </c:pt>
                <c:pt idx="718">
                  <c:v>-813.07862903225805</c:v>
                </c:pt>
                <c:pt idx="719">
                  <c:v>-813.07862903225805</c:v>
                </c:pt>
                <c:pt idx="720">
                  <c:v>-813.07862903225805</c:v>
                </c:pt>
                <c:pt idx="721">
                  <c:v>-813.07862903225805</c:v>
                </c:pt>
                <c:pt idx="722">
                  <c:v>-813.07862903225805</c:v>
                </c:pt>
                <c:pt idx="723">
                  <c:v>-813.07862903225805</c:v>
                </c:pt>
                <c:pt idx="724">
                  <c:v>-813.07862903225805</c:v>
                </c:pt>
                <c:pt idx="725">
                  <c:v>-813.07862903225805</c:v>
                </c:pt>
                <c:pt idx="726">
                  <c:v>-813.07862903225805</c:v>
                </c:pt>
                <c:pt idx="727">
                  <c:v>-813.07862903225805</c:v>
                </c:pt>
                <c:pt idx="728">
                  <c:v>-813.07862903225805</c:v>
                </c:pt>
                <c:pt idx="729">
                  <c:v>-813.07862903225805</c:v>
                </c:pt>
                <c:pt idx="730">
                  <c:v>-813.07862903225805</c:v>
                </c:pt>
                <c:pt idx="731">
                  <c:v>-813.07862903225805</c:v>
                </c:pt>
                <c:pt idx="732">
                  <c:v>-813.07862903225805</c:v>
                </c:pt>
                <c:pt idx="733">
                  <c:v>-813.07862903225805</c:v>
                </c:pt>
                <c:pt idx="734">
                  <c:v>-813.07862903225805</c:v>
                </c:pt>
                <c:pt idx="735">
                  <c:v>-813.07862903225805</c:v>
                </c:pt>
                <c:pt idx="736">
                  <c:v>-813.07862903225805</c:v>
                </c:pt>
                <c:pt idx="737">
                  <c:v>-813.07862903225805</c:v>
                </c:pt>
                <c:pt idx="738">
                  <c:v>-813.07862903225805</c:v>
                </c:pt>
                <c:pt idx="739">
                  <c:v>-813.07862903225805</c:v>
                </c:pt>
                <c:pt idx="740">
                  <c:v>-813.07862903225805</c:v>
                </c:pt>
                <c:pt idx="741">
                  <c:v>-813.07862903225805</c:v>
                </c:pt>
                <c:pt idx="742">
                  <c:v>-813.07862903225805</c:v>
                </c:pt>
                <c:pt idx="743">
                  <c:v>-813.07862903225805</c:v>
                </c:pt>
              </c:numCache>
            </c:numRef>
          </c:val>
        </c:ser>
        <c:marker val="1"/>
        <c:axId val="100455552"/>
        <c:axId val="100457088"/>
      </c:lineChart>
      <c:catAx>
        <c:axId val="100455552"/>
        <c:scaling>
          <c:orientation val="minMax"/>
        </c:scaling>
        <c:axPos val="b"/>
        <c:numFmt formatCode="General" sourceLinked="1"/>
        <c:majorTickMark val="none"/>
        <c:tickLblPos val="nextTo"/>
        <c:crossAx val="100457088"/>
        <c:crosses val="autoZero"/>
        <c:auto val="1"/>
        <c:lblAlgn val="ctr"/>
        <c:lblOffset val="100"/>
        <c:tickLblSkip val="24"/>
      </c:catAx>
      <c:valAx>
        <c:axId val="100457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455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831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-559.91666666666663</c:v>
                </c:pt>
                <c:pt idx="1">
                  <c:v>-488.0625</c:v>
                </c:pt>
                <c:pt idx="2">
                  <c:v>-618.45833333333337</c:v>
                </c:pt>
                <c:pt idx="3">
                  <c:v>-570.08333333333337</c:v>
                </c:pt>
                <c:pt idx="4">
                  <c:v>-1345.0416666666667</c:v>
                </c:pt>
                <c:pt idx="5">
                  <c:v>-1422.1041666666667</c:v>
                </c:pt>
                <c:pt idx="6">
                  <c:v>-456.02083333333331</c:v>
                </c:pt>
                <c:pt idx="7">
                  <c:v>-607.25</c:v>
                </c:pt>
                <c:pt idx="8">
                  <c:v>-576.89583333333337</c:v>
                </c:pt>
                <c:pt idx="9">
                  <c:v>-600.8125</c:v>
                </c:pt>
                <c:pt idx="10">
                  <c:v>-642.85416666666663</c:v>
                </c:pt>
                <c:pt idx="11">
                  <c:v>-1170.0208333333333</c:v>
                </c:pt>
                <c:pt idx="12">
                  <c:v>-1279.0208333333333</c:v>
                </c:pt>
                <c:pt idx="13">
                  <c:v>-316.27083333333331</c:v>
                </c:pt>
                <c:pt idx="14">
                  <c:v>-497.4375</c:v>
                </c:pt>
                <c:pt idx="15">
                  <c:v>-602.89583333333337</c:v>
                </c:pt>
                <c:pt idx="16">
                  <c:v>-664.875</c:v>
                </c:pt>
                <c:pt idx="17">
                  <c:v>-737.29166666666663</c:v>
                </c:pt>
                <c:pt idx="18">
                  <c:v>-1098.1041666666667</c:v>
                </c:pt>
                <c:pt idx="19">
                  <c:v>-1769.5208333333333</c:v>
                </c:pt>
                <c:pt idx="20">
                  <c:v>-748.75</c:v>
                </c:pt>
                <c:pt idx="21">
                  <c:v>-861.89583333333337</c:v>
                </c:pt>
                <c:pt idx="22">
                  <c:v>-770.4375</c:v>
                </c:pt>
                <c:pt idx="23">
                  <c:v>-737.4375</c:v>
                </c:pt>
                <c:pt idx="24">
                  <c:v>-674.29166666666663</c:v>
                </c:pt>
                <c:pt idx="25">
                  <c:v>-873.64583333333337</c:v>
                </c:pt>
                <c:pt idx="26">
                  <c:v>-2143.4791666666665</c:v>
                </c:pt>
                <c:pt idx="27">
                  <c:v>-700.25</c:v>
                </c:pt>
                <c:pt idx="28">
                  <c:v>-561.25</c:v>
                </c:pt>
                <c:pt idx="29">
                  <c:v>-578.20833333333337</c:v>
                </c:pt>
                <c:pt idx="30">
                  <c:v>-532.85416666666663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-1</c:v>
                </c:pt>
                <c:pt idx="1">
                  <c:v>-2</c:v>
                </c:pt>
                <c:pt idx="2">
                  <c:v>-1.5</c:v>
                </c:pt>
                <c:pt idx="3">
                  <c:v>-1.5</c:v>
                </c:pt>
                <c:pt idx="4">
                  <c:v>-2</c:v>
                </c:pt>
                <c:pt idx="5">
                  <c:v>-2</c:v>
                </c:pt>
                <c:pt idx="6">
                  <c:v>-1.5</c:v>
                </c:pt>
                <c:pt idx="7">
                  <c:v>-1.5</c:v>
                </c:pt>
                <c:pt idx="8">
                  <c:v>-1</c:v>
                </c:pt>
                <c:pt idx="9">
                  <c:v>-1.5</c:v>
                </c:pt>
                <c:pt idx="10">
                  <c:v>-2</c:v>
                </c:pt>
                <c:pt idx="11">
                  <c:v>-2.5</c:v>
                </c:pt>
                <c:pt idx="12">
                  <c:v>-2</c:v>
                </c:pt>
                <c:pt idx="13">
                  <c:v>-1</c:v>
                </c:pt>
                <c:pt idx="14">
                  <c:v>-1</c:v>
                </c:pt>
                <c:pt idx="15">
                  <c:v>-1.5</c:v>
                </c:pt>
                <c:pt idx="16">
                  <c:v>-2</c:v>
                </c:pt>
                <c:pt idx="17">
                  <c:v>-1.5</c:v>
                </c:pt>
                <c:pt idx="18">
                  <c:v>-18</c:v>
                </c:pt>
                <c:pt idx="19">
                  <c:v>-20</c:v>
                </c:pt>
                <c:pt idx="20">
                  <c:v>-2</c:v>
                </c:pt>
                <c:pt idx="21">
                  <c:v>-2</c:v>
                </c:pt>
                <c:pt idx="22">
                  <c:v>-1.5</c:v>
                </c:pt>
                <c:pt idx="23">
                  <c:v>-2</c:v>
                </c:pt>
                <c:pt idx="24">
                  <c:v>-1</c:v>
                </c:pt>
                <c:pt idx="25">
                  <c:v>-1.5</c:v>
                </c:pt>
                <c:pt idx="26">
                  <c:v>-103</c:v>
                </c:pt>
                <c:pt idx="27">
                  <c:v>-1.5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-2224</c:v>
                </c:pt>
                <c:pt idx="1">
                  <c:v>-1956.5</c:v>
                </c:pt>
                <c:pt idx="2">
                  <c:v>-2280.5</c:v>
                </c:pt>
                <c:pt idx="3">
                  <c:v>-2316.5</c:v>
                </c:pt>
                <c:pt idx="4">
                  <c:v>-2489.5</c:v>
                </c:pt>
                <c:pt idx="5">
                  <c:v>-2454.5</c:v>
                </c:pt>
                <c:pt idx="6">
                  <c:v>-2239</c:v>
                </c:pt>
                <c:pt idx="7">
                  <c:v>-2433</c:v>
                </c:pt>
                <c:pt idx="8">
                  <c:v>-2453</c:v>
                </c:pt>
                <c:pt idx="9">
                  <c:v>-2424</c:v>
                </c:pt>
                <c:pt idx="10">
                  <c:v>-2510</c:v>
                </c:pt>
                <c:pt idx="11">
                  <c:v>-2516</c:v>
                </c:pt>
                <c:pt idx="12">
                  <c:v>-2511.5</c:v>
                </c:pt>
                <c:pt idx="13">
                  <c:v>-2113</c:v>
                </c:pt>
                <c:pt idx="14">
                  <c:v>-2500.5</c:v>
                </c:pt>
                <c:pt idx="15">
                  <c:v>-2521.5</c:v>
                </c:pt>
                <c:pt idx="16">
                  <c:v>-2461.5</c:v>
                </c:pt>
                <c:pt idx="17">
                  <c:v>-2842.5</c:v>
                </c:pt>
                <c:pt idx="18">
                  <c:v>-2842.5</c:v>
                </c:pt>
                <c:pt idx="19">
                  <c:v>-2850.5</c:v>
                </c:pt>
                <c:pt idx="20">
                  <c:v>-2771</c:v>
                </c:pt>
                <c:pt idx="21">
                  <c:v>-2791</c:v>
                </c:pt>
                <c:pt idx="22">
                  <c:v>-2522.5</c:v>
                </c:pt>
                <c:pt idx="23">
                  <c:v>-2609</c:v>
                </c:pt>
                <c:pt idx="24">
                  <c:v>-2913</c:v>
                </c:pt>
                <c:pt idx="25">
                  <c:v>-2927</c:v>
                </c:pt>
                <c:pt idx="26">
                  <c:v>-3109.5</c:v>
                </c:pt>
                <c:pt idx="27">
                  <c:v>-2962</c:v>
                </c:pt>
                <c:pt idx="28">
                  <c:v>-2544.5</c:v>
                </c:pt>
                <c:pt idx="29">
                  <c:v>-3071</c:v>
                </c:pt>
                <c:pt idx="30">
                  <c:v>-3074</c:v>
                </c:pt>
              </c:numCache>
            </c:numRef>
          </c:val>
        </c:ser>
        <c:marker val="1"/>
        <c:axId val="100490624"/>
        <c:axId val="100516992"/>
      </c:lineChart>
      <c:catAx>
        <c:axId val="100490624"/>
        <c:scaling>
          <c:orientation val="minMax"/>
        </c:scaling>
        <c:axPos val="b"/>
        <c:numFmt formatCode="General" sourceLinked="1"/>
        <c:majorTickMark val="none"/>
        <c:tickLblPos val="nextTo"/>
        <c:crossAx val="100516992"/>
        <c:crosses val="autoZero"/>
        <c:auto val="1"/>
        <c:lblAlgn val="ctr"/>
        <c:lblOffset val="100"/>
        <c:tickLblSkip val="1"/>
      </c:catAx>
      <c:valAx>
        <c:axId val="1005169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4906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-545.04838709677415</c:v>
                </c:pt>
                <c:pt idx="1">
                  <c:v>-1983.1935483870968</c:v>
                </c:pt>
                <c:pt idx="2">
                  <c:v>-2192.516129032258</c:v>
                </c:pt>
                <c:pt idx="3">
                  <c:v>-2359.6774193548385</c:v>
                </c:pt>
                <c:pt idx="4">
                  <c:v>-2524.0322580645161</c:v>
                </c:pt>
                <c:pt idx="5">
                  <c:v>-2393.3225806451615</c:v>
                </c:pt>
                <c:pt idx="6">
                  <c:v>-1786.6612903225807</c:v>
                </c:pt>
                <c:pt idx="7">
                  <c:v>-765.32258064516134</c:v>
                </c:pt>
                <c:pt idx="8">
                  <c:v>-490.98387096774195</c:v>
                </c:pt>
                <c:pt idx="9">
                  <c:v>-382.90322580645159</c:v>
                </c:pt>
                <c:pt idx="10">
                  <c:v>-286.56451612903226</c:v>
                </c:pt>
                <c:pt idx="11">
                  <c:v>-235.82258064516128</c:v>
                </c:pt>
                <c:pt idx="12">
                  <c:v>-166.7741935483871</c:v>
                </c:pt>
                <c:pt idx="13">
                  <c:v>-149.14516129032259</c:v>
                </c:pt>
                <c:pt idx="14">
                  <c:v>-298.58064516129031</c:v>
                </c:pt>
                <c:pt idx="15">
                  <c:v>-463.98387096774195</c:v>
                </c:pt>
                <c:pt idx="16">
                  <c:v>-540.90322580645159</c:v>
                </c:pt>
                <c:pt idx="17">
                  <c:v>-515.59677419354841</c:v>
                </c:pt>
                <c:pt idx="18">
                  <c:v>-327.70967741935482</c:v>
                </c:pt>
                <c:pt idx="19">
                  <c:v>-48.774193548387096</c:v>
                </c:pt>
                <c:pt idx="20">
                  <c:v>-33.225806451612904</c:v>
                </c:pt>
                <c:pt idx="21">
                  <c:v>-177.64516129032259</c:v>
                </c:pt>
                <c:pt idx="22">
                  <c:v>-549.87096774193549</c:v>
                </c:pt>
                <c:pt idx="23">
                  <c:v>-295.62903225806451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-8.5</c:v>
                </c:pt>
                <c:pt idx="1">
                  <c:v>-700</c:v>
                </c:pt>
                <c:pt idx="2">
                  <c:v>-918.5</c:v>
                </c:pt>
                <c:pt idx="3">
                  <c:v>-1296</c:v>
                </c:pt>
                <c:pt idx="4">
                  <c:v>-1817.5</c:v>
                </c:pt>
                <c:pt idx="5">
                  <c:v>-1476.5</c:v>
                </c:pt>
                <c:pt idx="6">
                  <c:v>-575</c:v>
                </c:pt>
                <c:pt idx="7">
                  <c:v>-2</c:v>
                </c:pt>
                <c:pt idx="8">
                  <c:v>-1</c:v>
                </c:pt>
                <c:pt idx="9">
                  <c:v>-1.5</c:v>
                </c:pt>
                <c:pt idx="10">
                  <c:v>-1.5</c:v>
                </c:pt>
                <c:pt idx="11">
                  <c:v>-1.5</c:v>
                </c:pt>
                <c:pt idx="12">
                  <c:v>-1</c:v>
                </c:pt>
                <c:pt idx="13">
                  <c:v>-1</c:v>
                </c:pt>
                <c:pt idx="14">
                  <c:v>-1.5</c:v>
                </c:pt>
                <c:pt idx="15">
                  <c:v>-1.5</c:v>
                </c:pt>
                <c:pt idx="16">
                  <c:v>-1.5</c:v>
                </c:pt>
                <c:pt idx="17">
                  <c:v>-2</c:v>
                </c:pt>
                <c:pt idx="18">
                  <c:v>-2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-2</c:v>
                </c:pt>
                <c:pt idx="23">
                  <c:v>-1.5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-1905</c:v>
                </c:pt>
                <c:pt idx="1">
                  <c:v>-2666</c:v>
                </c:pt>
                <c:pt idx="2">
                  <c:v>-3109.5</c:v>
                </c:pt>
                <c:pt idx="3">
                  <c:v>-3094.5</c:v>
                </c:pt>
                <c:pt idx="4">
                  <c:v>-3082</c:v>
                </c:pt>
                <c:pt idx="5">
                  <c:v>-3070</c:v>
                </c:pt>
                <c:pt idx="6">
                  <c:v>-3052.5</c:v>
                </c:pt>
                <c:pt idx="7">
                  <c:v>-2483.5</c:v>
                </c:pt>
                <c:pt idx="8">
                  <c:v>-2461.5</c:v>
                </c:pt>
                <c:pt idx="9">
                  <c:v>-2484</c:v>
                </c:pt>
                <c:pt idx="10">
                  <c:v>-2560.5</c:v>
                </c:pt>
                <c:pt idx="11">
                  <c:v>-2566</c:v>
                </c:pt>
                <c:pt idx="12">
                  <c:v>-2111.5</c:v>
                </c:pt>
                <c:pt idx="13">
                  <c:v>-2057.5</c:v>
                </c:pt>
                <c:pt idx="14">
                  <c:v>-2615.5</c:v>
                </c:pt>
                <c:pt idx="15">
                  <c:v>-2841.5</c:v>
                </c:pt>
                <c:pt idx="16">
                  <c:v>-2389</c:v>
                </c:pt>
                <c:pt idx="17">
                  <c:v>-2534</c:v>
                </c:pt>
                <c:pt idx="18">
                  <c:v>-2123</c:v>
                </c:pt>
                <c:pt idx="19">
                  <c:v>-552.5</c:v>
                </c:pt>
                <c:pt idx="20">
                  <c:v>-730.5</c:v>
                </c:pt>
                <c:pt idx="21">
                  <c:v>-2092</c:v>
                </c:pt>
                <c:pt idx="22">
                  <c:v>-2328</c:v>
                </c:pt>
                <c:pt idx="23">
                  <c:v>-1545</c:v>
                </c:pt>
              </c:numCache>
            </c:numRef>
          </c:val>
        </c:ser>
        <c:axId val="100545664"/>
        <c:axId val="100547200"/>
      </c:barChart>
      <c:catAx>
        <c:axId val="100545664"/>
        <c:scaling>
          <c:orientation val="minMax"/>
        </c:scaling>
        <c:axPos val="b"/>
        <c:numFmt formatCode="General" sourceLinked="1"/>
        <c:majorTickMark val="none"/>
        <c:tickLblPos val="nextTo"/>
        <c:crossAx val="100547200"/>
        <c:crosses val="autoZero"/>
        <c:auto val="1"/>
        <c:lblAlgn val="ctr"/>
        <c:lblOffset val="100"/>
        <c:tickLblSkip val="1"/>
      </c:catAx>
      <c:valAx>
        <c:axId val="100547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545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-545.04838709677415</c:v>
                </c:pt>
                <c:pt idx="1">
                  <c:v>-1983.1935483870968</c:v>
                </c:pt>
                <c:pt idx="2">
                  <c:v>-2192.516129032258</c:v>
                </c:pt>
                <c:pt idx="3">
                  <c:v>-2359.6774193548385</c:v>
                </c:pt>
                <c:pt idx="4">
                  <c:v>-2524.0322580645161</c:v>
                </c:pt>
                <c:pt idx="5">
                  <c:v>-2393.3225806451615</c:v>
                </c:pt>
                <c:pt idx="6">
                  <c:v>-1786.6612903225807</c:v>
                </c:pt>
                <c:pt idx="7">
                  <c:v>-765.32258064516134</c:v>
                </c:pt>
                <c:pt idx="8">
                  <c:v>-490.98387096774195</c:v>
                </c:pt>
                <c:pt idx="9">
                  <c:v>-382.90322580645159</c:v>
                </c:pt>
                <c:pt idx="10">
                  <c:v>-286.56451612903226</c:v>
                </c:pt>
                <c:pt idx="11">
                  <c:v>-235.82258064516128</c:v>
                </c:pt>
                <c:pt idx="12">
                  <c:v>-166.7741935483871</c:v>
                </c:pt>
                <c:pt idx="13">
                  <c:v>-149.14516129032259</c:v>
                </c:pt>
                <c:pt idx="14">
                  <c:v>-298.58064516129031</c:v>
                </c:pt>
                <c:pt idx="15">
                  <c:v>-463.98387096774195</c:v>
                </c:pt>
                <c:pt idx="16">
                  <c:v>-540.90322580645159</c:v>
                </c:pt>
                <c:pt idx="17">
                  <c:v>-515.59677419354841</c:v>
                </c:pt>
                <c:pt idx="18">
                  <c:v>-327.70967741935482</c:v>
                </c:pt>
                <c:pt idx="19">
                  <c:v>-48.774193548387096</c:v>
                </c:pt>
                <c:pt idx="20">
                  <c:v>-33.225806451612904</c:v>
                </c:pt>
                <c:pt idx="21">
                  <c:v>-177.64516129032259</c:v>
                </c:pt>
                <c:pt idx="22">
                  <c:v>-549.87096774193549</c:v>
                </c:pt>
                <c:pt idx="23">
                  <c:v>-295.62903225806451</c:v>
                </c:pt>
              </c:numCache>
            </c:numRef>
          </c:val>
        </c:ser>
        <c:marker val="1"/>
        <c:axId val="100572160"/>
        <c:axId val="1005739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0577280"/>
        <c:axId val="100575488"/>
      </c:lineChart>
      <c:catAx>
        <c:axId val="100572160"/>
        <c:scaling>
          <c:orientation val="minMax"/>
        </c:scaling>
        <c:axPos val="b"/>
        <c:numFmt formatCode="General" sourceLinked="1"/>
        <c:majorTickMark val="none"/>
        <c:tickLblPos val="nextTo"/>
        <c:crossAx val="100573952"/>
        <c:crosses val="autoZero"/>
        <c:auto val="1"/>
        <c:lblAlgn val="ctr"/>
        <c:lblOffset val="100"/>
        <c:tickLblSkip val="1"/>
      </c:catAx>
      <c:valAx>
        <c:axId val="1005739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572160"/>
        <c:crosses val="autoZero"/>
        <c:crossBetween val="between"/>
      </c:valAx>
      <c:valAx>
        <c:axId val="100575488"/>
        <c:scaling>
          <c:orientation val="minMax"/>
          <c:min val="35000"/>
        </c:scaling>
        <c:axPos val="r"/>
        <c:numFmt formatCode="0" sourceLinked="0"/>
        <c:tickLblPos val="nextTo"/>
        <c:crossAx val="100577280"/>
        <c:crosses val="max"/>
        <c:crossBetween val="between"/>
        <c:majorUnit val="5000"/>
      </c:valAx>
      <c:catAx>
        <c:axId val="100577280"/>
        <c:scaling>
          <c:orientation val="minMax"/>
        </c:scaling>
        <c:delete val="1"/>
        <c:axPos val="b"/>
        <c:numFmt formatCode="General" sourceLinked="1"/>
        <c:tickLblPos val="none"/>
        <c:crossAx val="1005754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yVal>
          <c:smooth val="1"/>
        </c:ser>
        <c:axId val="100587392"/>
        <c:axId val="100588928"/>
      </c:scatterChart>
      <c:valAx>
        <c:axId val="100587392"/>
        <c:scaling>
          <c:orientation val="minMax"/>
          <c:min val="35000"/>
        </c:scaling>
        <c:axPos val="b"/>
        <c:numFmt formatCode="0" sourceLinked="0"/>
        <c:tickLblPos val="nextTo"/>
        <c:crossAx val="100588928"/>
        <c:crosses val="autoZero"/>
        <c:crossBetween val="midCat"/>
        <c:majorUnit val="5000"/>
      </c:valAx>
      <c:valAx>
        <c:axId val="100588928"/>
        <c:scaling>
          <c:orientation val="minMax"/>
        </c:scaling>
        <c:axPos val="l"/>
        <c:majorGridlines/>
        <c:numFmt formatCode="0" sourceLinked="0"/>
        <c:tickLblPos val="nextTo"/>
        <c:crossAx val="100587392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45"/>
          <c:y val="2.7011287893677072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900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4553</c:v>
                </c:pt>
                <c:pt idx="1">
                  <c:v>3928.5</c:v>
                </c:pt>
                <c:pt idx="2">
                  <c:v>3702.5</c:v>
                </c:pt>
                <c:pt idx="3">
                  <c:v>3517.5</c:v>
                </c:pt>
                <c:pt idx="4">
                  <c:v>3600.5</c:v>
                </c:pt>
                <c:pt idx="5">
                  <c:v>3894</c:v>
                </c:pt>
                <c:pt idx="6">
                  <c:v>4493</c:v>
                </c:pt>
                <c:pt idx="7">
                  <c:v>6478</c:v>
                </c:pt>
                <c:pt idx="8">
                  <c:v>7223.5</c:v>
                </c:pt>
                <c:pt idx="9">
                  <c:v>7586.5</c:v>
                </c:pt>
                <c:pt idx="10">
                  <c:v>7625.5</c:v>
                </c:pt>
                <c:pt idx="11">
                  <c:v>7771.5</c:v>
                </c:pt>
                <c:pt idx="12">
                  <c:v>7421</c:v>
                </c:pt>
                <c:pt idx="13">
                  <c:v>6824</c:v>
                </c:pt>
                <c:pt idx="14">
                  <c:v>6196.5</c:v>
                </c:pt>
                <c:pt idx="15">
                  <c:v>5668.5</c:v>
                </c:pt>
                <c:pt idx="16">
                  <c:v>5207.5</c:v>
                </c:pt>
                <c:pt idx="17">
                  <c:v>5643.5</c:v>
                </c:pt>
                <c:pt idx="18">
                  <c:v>6315.5</c:v>
                </c:pt>
                <c:pt idx="19">
                  <c:v>7625</c:v>
                </c:pt>
                <c:pt idx="20">
                  <c:v>8698.5</c:v>
                </c:pt>
                <c:pt idx="21">
                  <c:v>6641.5</c:v>
                </c:pt>
                <c:pt idx="22">
                  <c:v>5194</c:v>
                </c:pt>
                <c:pt idx="23">
                  <c:v>6015.5</c:v>
                </c:pt>
                <c:pt idx="24">
                  <c:v>4591.5</c:v>
                </c:pt>
                <c:pt idx="25">
                  <c:v>3871.5</c:v>
                </c:pt>
                <c:pt idx="26">
                  <c:v>3793</c:v>
                </c:pt>
                <c:pt idx="27">
                  <c:v>3450</c:v>
                </c:pt>
                <c:pt idx="28">
                  <c:v>3170</c:v>
                </c:pt>
                <c:pt idx="29">
                  <c:v>3251</c:v>
                </c:pt>
                <c:pt idx="30">
                  <c:v>3894</c:v>
                </c:pt>
                <c:pt idx="31">
                  <c:v>6499.5</c:v>
                </c:pt>
                <c:pt idx="32">
                  <c:v>7385</c:v>
                </c:pt>
                <c:pt idx="33">
                  <c:v>7050.5</c:v>
                </c:pt>
                <c:pt idx="34">
                  <c:v>6713.5</c:v>
                </c:pt>
                <c:pt idx="35">
                  <c:v>6843</c:v>
                </c:pt>
                <c:pt idx="36">
                  <c:v>6728.5</c:v>
                </c:pt>
                <c:pt idx="37">
                  <c:v>6450</c:v>
                </c:pt>
                <c:pt idx="38">
                  <c:v>6297</c:v>
                </c:pt>
                <c:pt idx="39">
                  <c:v>5612.5</c:v>
                </c:pt>
                <c:pt idx="40">
                  <c:v>5214.5</c:v>
                </c:pt>
                <c:pt idx="41">
                  <c:v>5570</c:v>
                </c:pt>
                <c:pt idx="42">
                  <c:v>6557</c:v>
                </c:pt>
                <c:pt idx="43">
                  <c:v>8060</c:v>
                </c:pt>
                <c:pt idx="44">
                  <c:v>8316.5</c:v>
                </c:pt>
                <c:pt idx="45">
                  <c:v>5440.5</c:v>
                </c:pt>
                <c:pt idx="46">
                  <c:v>4592</c:v>
                </c:pt>
                <c:pt idx="47">
                  <c:v>5500</c:v>
                </c:pt>
                <c:pt idx="48">
                  <c:v>4359</c:v>
                </c:pt>
                <c:pt idx="49">
                  <c:v>3592.5</c:v>
                </c:pt>
                <c:pt idx="50">
                  <c:v>3176.5</c:v>
                </c:pt>
                <c:pt idx="51">
                  <c:v>2959.5</c:v>
                </c:pt>
                <c:pt idx="52">
                  <c:v>3050</c:v>
                </c:pt>
                <c:pt idx="53">
                  <c:v>3294.5</c:v>
                </c:pt>
                <c:pt idx="54">
                  <c:v>3572.5</c:v>
                </c:pt>
                <c:pt idx="55">
                  <c:v>5213</c:v>
                </c:pt>
                <c:pt idx="56">
                  <c:v>6876</c:v>
                </c:pt>
                <c:pt idx="57">
                  <c:v>7520.5</c:v>
                </c:pt>
                <c:pt idx="58">
                  <c:v>8163</c:v>
                </c:pt>
                <c:pt idx="59">
                  <c:v>8663</c:v>
                </c:pt>
                <c:pt idx="60">
                  <c:v>8360</c:v>
                </c:pt>
                <c:pt idx="61">
                  <c:v>7584</c:v>
                </c:pt>
                <c:pt idx="62">
                  <c:v>7004.5</c:v>
                </c:pt>
                <c:pt idx="63">
                  <c:v>6510.5</c:v>
                </c:pt>
                <c:pt idx="64">
                  <c:v>6839.5</c:v>
                </c:pt>
                <c:pt idx="65">
                  <c:v>5949</c:v>
                </c:pt>
                <c:pt idx="66">
                  <c:v>5759</c:v>
                </c:pt>
                <c:pt idx="67">
                  <c:v>6950</c:v>
                </c:pt>
                <c:pt idx="68">
                  <c:v>7525</c:v>
                </c:pt>
                <c:pt idx="69">
                  <c:v>5374</c:v>
                </c:pt>
                <c:pt idx="70">
                  <c:v>4499</c:v>
                </c:pt>
                <c:pt idx="71">
                  <c:v>5257</c:v>
                </c:pt>
                <c:pt idx="72">
                  <c:v>4413.5</c:v>
                </c:pt>
                <c:pt idx="73">
                  <c:v>3807</c:v>
                </c:pt>
                <c:pt idx="74">
                  <c:v>3554</c:v>
                </c:pt>
                <c:pt idx="75">
                  <c:v>3154.5</c:v>
                </c:pt>
                <c:pt idx="76">
                  <c:v>3155</c:v>
                </c:pt>
                <c:pt idx="77">
                  <c:v>3265</c:v>
                </c:pt>
                <c:pt idx="78">
                  <c:v>4149.5</c:v>
                </c:pt>
                <c:pt idx="79">
                  <c:v>5393.5</c:v>
                </c:pt>
                <c:pt idx="80">
                  <c:v>7048</c:v>
                </c:pt>
                <c:pt idx="81">
                  <c:v>8021</c:v>
                </c:pt>
                <c:pt idx="82">
                  <c:v>8589.5</c:v>
                </c:pt>
                <c:pt idx="83">
                  <c:v>8998</c:v>
                </c:pt>
                <c:pt idx="84">
                  <c:v>8571.5</c:v>
                </c:pt>
                <c:pt idx="85">
                  <c:v>8028.5</c:v>
                </c:pt>
                <c:pt idx="86">
                  <c:v>7501.5</c:v>
                </c:pt>
                <c:pt idx="87">
                  <c:v>6590</c:v>
                </c:pt>
                <c:pt idx="88">
                  <c:v>5995.5</c:v>
                </c:pt>
                <c:pt idx="89">
                  <c:v>5806</c:v>
                </c:pt>
                <c:pt idx="90">
                  <c:v>6526</c:v>
                </c:pt>
                <c:pt idx="91">
                  <c:v>8685.5</c:v>
                </c:pt>
                <c:pt idx="92">
                  <c:v>7895.5</c:v>
                </c:pt>
                <c:pt idx="93">
                  <c:v>6330.5</c:v>
                </c:pt>
                <c:pt idx="94">
                  <c:v>5913</c:v>
                </c:pt>
                <c:pt idx="95">
                  <c:v>6877</c:v>
                </c:pt>
                <c:pt idx="96">
                  <c:v>5674</c:v>
                </c:pt>
                <c:pt idx="97">
                  <c:v>4883.5</c:v>
                </c:pt>
                <c:pt idx="98">
                  <c:v>4777.5</c:v>
                </c:pt>
                <c:pt idx="99">
                  <c:v>4638</c:v>
                </c:pt>
                <c:pt idx="100">
                  <c:v>4456.5</c:v>
                </c:pt>
                <c:pt idx="101">
                  <c:v>4480</c:v>
                </c:pt>
                <c:pt idx="102">
                  <c:v>4744.5</c:v>
                </c:pt>
                <c:pt idx="103">
                  <c:v>5038</c:v>
                </c:pt>
                <c:pt idx="104">
                  <c:v>5262.5</c:v>
                </c:pt>
                <c:pt idx="105">
                  <c:v>5791</c:v>
                </c:pt>
                <c:pt idx="106">
                  <c:v>6366.5</c:v>
                </c:pt>
                <c:pt idx="107">
                  <c:v>6563</c:v>
                </c:pt>
                <c:pt idx="108">
                  <c:v>6981</c:v>
                </c:pt>
                <c:pt idx="109">
                  <c:v>6912</c:v>
                </c:pt>
                <c:pt idx="110">
                  <c:v>5961.5</c:v>
                </c:pt>
                <c:pt idx="111">
                  <c:v>5716.5</c:v>
                </c:pt>
                <c:pt idx="112">
                  <c:v>5500.5</c:v>
                </c:pt>
                <c:pt idx="113">
                  <c:v>5573.5</c:v>
                </c:pt>
                <c:pt idx="114">
                  <c:v>6301</c:v>
                </c:pt>
                <c:pt idx="115">
                  <c:v>7481</c:v>
                </c:pt>
                <c:pt idx="116">
                  <c:v>8582.5</c:v>
                </c:pt>
                <c:pt idx="117">
                  <c:v>6549.5</c:v>
                </c:pt>
                <c:pt idx="118">
                  <c:v>5719.5</c:v>
                </c:pt>
                <c:pt idx="119">
                  <c:v>6586</c:v>
                </c:pt>
                <c:pt idx="120">
                  <c:v>5960</c:v>
                </c:pt>
                <c:pt idx="121">
                  <c:v>5336</c:v>
                </c:pt>
                <c:pt idx="122">
                  <c:v>5007.5</c:v>
                </c:pt>
                <c:pt idx="123">
                  <c:v>4727</c:v>
                </c:pt>
                <c:pt idx="124">
                  <c:v>4556.5</c:v>
                </c:pt>
                <c:pt idx="125">
                  <c:v>4477</c:v>
                </c:pt>
                <c:pt idx="126">
                  <c:v>4470</c:v>
                </c:pt>
                <c:pt idx="127">
                  <c:v>4513</c:v>
                </c:pt>
                <c:pt idx="128">
                  <c:v>4715.5</c:v>
                </c:pt>
                <c:pt idx="129">
                  <c:v>4747.5</c:v>
                </c:pt>
                <c:pt idx="130">
                  <c:v>4863.5</c:v>
                </c:pt>
                <c:pt idx="131">
                  <c:v>5240</c:v>
                </c:pt>
                <c:pt idx="132">
                  <c:v>5739.5</c:v>
                </c:pt>
                <c:pt idx="133">
                  <c:v>5525.5</c:v>
                </c:pt>
                <c:pt idx="134">
                  <c:v>4607</c:v>
                </c:pt>
                <c:pt idx="135">
                  <c:v>4510</c:v>
                </c:pt>
                <c:pt idx="136">
                  <c:v>4438</c:v>
                </c:pt>
                <c:pt idx="137">
                  <c:v>4337.5</c:v>
                </c:pt>
                <c:pt idx="138">
                  <c:v>4581.5</c:v>
                </c:pt>
                <c:pt idx="139">
                  <c:v>6316.5</c:v>
                </c:pt>
                <c:pt idx="140">
                  <c:v>7771.5</c:v>
                </c:pt>
                <c:pt idx="141">
                  <c:v>5956.5</c:v>
                </c:pt>
                <c:pt idx="142">
                  <c:v>4769.5</c:v>
                </c:pt>
                <c:pt idx="143">
                  <c:v>5675.5</c:v>
                </c:pt>
                <c:pt idx="144">
                  <c:v>4562</c:v>
                </c:pt>
                <c:pt idx="145">
                  <c:v>4119.5</c:v>
                </c:pt>
                <c:pt idx="146">
                  <c:v>3887</c:v>
                </c:pt>
                <c:pt idx="147">
                  <c:v>3674.5</c:v>
                </c:pt>
                <c:pt idx="148">
                  <c:v>3714</c:v>
                </c:pt>
                <c:pt idx="149">
                  <c:v>3683</c:v>
                </c:pt>
                <c:pt idx="150">
                  <c:v>3997</c:v>
                </c:pt>
                <c:pt idx="151">
                  <c:v>6838.5</c:v>
                </c:pt>
                <c:pt idx="152">
                  <c:v>7118.5</c:v>
                </c:pt>
                <c:pt idx="153">
                  <c:v>6854.5</c:v>
                </c:pt>
                <c:pt idx="154">
                  <c:v>6973</c:v>
                </c:pt>
                <c:pt idx="155">
                  <c:v>7174</c:v>
                </c:pt>
                <c:pt idx="156">
                  <c:v>7132</c:v>
                </c:pt>
                <c:pt idx="157">
                  <c:v>6736</c:v>
                </c:pt>
                <c:pt idx="158">
                  <c:v>6178</c:v>
                </c:pt>
                <c:pt idx="159">
                  <c:v>5642.5</c:v>
                </c:pt>
                <c:pt idx="160">
                  <c:v>5345.5</c:v>
                </c:pt>
                <c:pt idx="161">
                  <c:v>5502</c:v>
                </c:pt>
                <c:pt idx="162">
                  <c:v>6541</c:v>
                </c:pt>
                <c:pt idx="163">
                  <c:v>8810.5</c:v>
                </c:pt>
                <c:pt idx="164">
                  <c:v>9929</c:v>
                </c:pt>
                <c:pt idx="165">
                  <c:v>7358.5</c:v>
                </c:pt>
                <c:pt idx="166">
                  <c:v>5228.5</c:v>
                </c:pt>
                <c:pt idx="167">
                  <c:v>6076.5</c:v>
                </c:pt>
                <c:pt idx="168">
                  <c:v>5454.5</c:v>
                </c:pt>
                <c:pt idx="169">
                  <c:v>4348</c:v>
                </c:pt>
                <c:pt idx="170">
                  <c:v>3938.5</c:v>
                </c:pt>
                <c:pt idx="171">
                  <c:v>3826.5</c:v>
                </c:pt>
                <c:pt idx="172">
                  <c:v>3636</c:v>
                </c:pt>
                <c:pt idx="173">
                  <c:v>3860.5</c:v>
                </c:pt>
                <c:pt idx="174">
                  <c:v>4756.5</c:v>
                </c:pt>
                <c:pt idx="175">
                  <c:v>7055</c:v>
                </c:pt>
                <c:pt idx="176">
                  <c:v>8743</c:v>
                </c:pt>
                <c:pt idx="177">
                  <c:v>8201</c:v>
                </c:pt>
                <c:pt idx="178">
                  <c:v>8135.5</c:v>
                </c:pt>
                <c:pt idx="179">
                  <c:v>8261.5</c:v>
                </c:pt>
                <c:pt idx="180">
                  <c:v>8085.5</c:v>
                </c:pt>
                <c:pt idx="181">
                  <c:v>7135</c:v>
                </c:pt>
                <c:pt idx="182">
                  <c:v>6710.5</c:v>
                </c:pt>
                <c:pt idx="183">
                  <c:v>6134</c:v>
                </c:pt>
                <c:pt idx="184">
                  <c:v>6207.5</c:v>
                </c:pt>
                <c:pt idx="185">
                  <c:v>6991</c:v>
                </c:pt>
                <c:pt idx="186">
                  <c:v>7883</c:v>
                </c:pt>
                <c:pt idx="187">
                  <c:v>10134.5</c:v>
                </c:pt>
                <c:pt idx="188">
                  <c:v>9717</c:v>
                </c:pt>
                <c:pt idx="189">
                  <c:v>7650</c:v>
                </c:pt>
                <c:pt idx="190">
                  <c:v>5355.5</c:v>
                </c:pt>
                <c:pt idx="191">
                  <c:v>5866.5</c:v>
                </c:pt>
                <c:pt idx="192">
                  <c:v>5038</c:v>
                </c:pt>
                <c:pt idx="193">
                  <c:v>4271.5</c:v>
                </c:pt>
                <c:pt idx="194">
                  <c:v>3911</c:v>
                </c:pt>
                <c:pt idx="195">
                  <c:v>3768.5</c:v>
                </c:pt>
                <c:pt idx="196">
                  <c:v>3630</c:v>
                </c:pt>
                <c:pt idx="197">
                  <c:v>3781.5</c:v>
                </c:pt>
                <c:pt idx="198">
                  <c:v>4202.5</c:v>
                </c:pt>
                <c:pt idx="199">
                  <c:v>6743.5</c:v>
                </c:pt>
                <c:pt idx="200">
                  <c:v>7741.5</c:v>
                </c:pt>
                <c:pt idx="201">
                  <c:v>8335.5</c:v>
                </c:pt>
                <c:pt idx="202">
                  <c:v>9057</c:v>
                </c:pt>
                <c:pt idx="203">
                  <c:v>9174</c:v>
                </c:pt>
                <c:pt idx="204">
                  <c:v>8836.5</c:v>
                </c:pt>
                <c:pt idx="205">
                  <c:v>7974</c:v>
                </c:pt>
                <c:pt idx="206">
                  <c:v>6978.5</c:v>
                </c:pt>
                <c:pt idx="207">
                  <c:v>6139</c:v>
                </c:pt>
                <c:pt idx="208">
                  <c:v>5407</c:v>
                </c:pt>
                <c:pt idx="209">
                  <c:v>5366</c:v>
                </c:pt>
                <c:pt idx="210">
                  <c:v>6289.5</c:v>
                </c:pt>
                <c:pt idx="211">
                  <c:v>8728.5</c:v>
                </c:pt>
                <c:pt idx="212">
                  <c:v>8370.5</c:v>
                </c:pt>
                <c:pt idx="213">
                  <c:v>6094.5</c:v>
                </c:pt>
                <c:pt idx="214">
                  <c:v>5078</c:v>
                </c:pt>
                <c:pt idx="215">
                  <c:v>5802</c:v>
                </c:pt>
                <c:pt idx="216">
                  <c:v>4689</c:v>
                </c:pt>
                <c:pt idx="217">
                  <c:v>4050.5</c:v>
                </c:pt>
                <c:pt idx="218">
                  <c:v>3932</c:v>
                </c:pt>
                <c:pt idx="219">
                  <c:v>3618</c:v>
                </c:pt>
                <c:pt idx="220">
                  <c:v>3443</c:v>
                </c:pt>
                <c:pt idx="221">
                  <c:v>3566</c:v>
                </c:pt>
                <c:pt idx="222">
                  <c:v>4415.5</c:v>
                </c:pt>
                <c:pt idx="223">
                  <c:v>6613.5</c:v>
                </c:pt>
                <c:pt idx="224">
                  <c:v>7785.5</c:v>
                </c:pt>
                <c:pt idx="225">
                  <c:v>7746</c:v>
                </c:pt>
                <c:pt idx="226">
                  <c:v>7554.5</c:v>
                </c:pt>
                <c:pt idx="227">
                  <c:v>7313.5</c:v>
                </c:pt>
                <c:pt idx="228">
                  <c:v>7325</c:v>
                </c:pt>
                <c:pt idx="229">
                  <c:v>7325.5</c:v>
                </c:pt>
                <c:pt idx="230">
                  <c:v>6846</c:v>
                </c:pt>
                <c:pt idx="231">
                  <c:v>6383</c:v>
                </c:pt>
                <c:pt idx="232">
                  <c:v>6080.5</c:v>
                </c:pt>
                <c:pt idx="233">
                  <c:v>6167</c:v>
                </c:pt>
                <c:pt idx="234">
                  <c:v>6387.5</c:v>
                </c:pt>
                <c:pt idx="235">
                  <c:v>8465</c:v>
                </c:pt>
                <c:pt idx="236">
                  <c:v>8950.5</c:v>
                </c:pt>
                <c:pt idx="237">
                  <c:v>6622.5</c:v>
                </c:pt>
                <c:pt idx="238">
                  <c:v>4867</c:v>
                </c:pt>
                <c:pt idx="239">
                  <c:v>4838</c:v>
                </c:pt>
                <c:pt idx="240">
                  <c:v>4208</c:v>
                </c:pt>
                <c:pt idx="241">
                  <c:v>3852</c:v>
                </c:pt>
                <c:pt idx="242">
                  <c:v>3661.5</c:v>
                </c:pt>
                <c:pt idx="243">
                  <c:v>3451.5</c:v>
                </c:pt>
                <c:pt idx="244">
                  <c:v>3506.5</c:v>
                </c:pt>
                <c:pt idx="245">
                  <c:v>3694.5</c:v>
                </c:pt>
                <c:pt idx="246">
                  <c:v>4238.5</c:v>
                </c:pt>
                <c:pt idx="247">
                  <c:v>6579</c:v>
                </c:pt>
                <c:pt idx="248">
                  <c:v>7643</c:v>
                </c:pt>
                <c:pt idx="249">
                  <c:v>7227</c:v>
                </c:pt>
                <c:pt idx="250">
                  <c:v>7286.5</c:v>
                </c:pt>
                <c:pt idx="251">
                  <c:v>7355</c:v>
                </c:pt>
                <c:pt idx="252">
                  <c:v>7296</c:v>
                </c:pt>
                <c:pt idx="253">
                  <c:v>7471</c:v>
                </c:pt>
                <c:pt idx="254">
                  <c:v>6866.5</c:v>
                </c:pt>
                <c:pt idx="255">
                  <c:v>6169</c:v>
                </c:pt>
                <c:pt idx="256">
                  <c:v>5685.5</c:v>
                </c:pt>
                <c:pt idx="257">
                  <c:v>5558</c:v>
                </c:pt>
                <c:pt idx="258">
                  <c:v>6208</c:v>
                </c:pt>
                <c:pt idx="259">
                  <c:v>8403</c:v>
                </c:pt>
                <c:pt idx="260">
                  <c:v>8539.5</c:v>
                </c:pt>
                <c:pt idx="261">
                  <c:v>6836</c:v>
                </c:pt>
                <c:pt idx="262">
                  <c:v>5988</c:v>
                </c:pt>
                <c:pt idx="263">
                  <c:v>6342.5</c:v>
                </c:pt>
                <c:pt idx="264">
                  <c:v>5457.5</c:v>
                </c:pt>
                <c:pt idx="265">
                  <c:v>4523.5</c:v>
                </c:pt>
                <c:pt idx="266">
                  <c:v>4249</c:v>
                </c:pt>
                <c:pt idx="267">
                  <c:v>3912.5</c:v>
                </c:pt>
                <c:pt idx="268">
                  <c:v>3977</c:v>
                </c:pt>
                <c:pt idx="269">
                  <c:v>4001</c:v>
                </c:pt>
                <c:pt idx="270">
                  <c:v>4126.5</c:v>
                </c:pt>
                <c:pt idx="271">
                  <c:v>4604</c:v>
                </c:pt>
                <c:pt idx="272">
                  <c:v>5255</c:v>
                </c:pt>
                <c:pt idx="273">
                  <c:v>5714</c:v>
                </c:pt>
                <c:pt idx="274">
                  <c:v>6188</c:v>
                </c:pt>
                <c:pt idx="275">
                  <c:v>6598</c:v>
                </c:pt>
                <c:pt idx="276">
                  <c:v>6992</c:v>
                </c:pt>
                <c:pt idx="277">
                  <c:v>7456.5</c:v>
                </c:pt>
                <c:pt idx="278">
                  <c:v>5779</c:v>
                </c:pt>
                <c:pt idx="279">
                  <c:v>5366</c:v>
                </c:pt>
                <c:pt idx="280">
                  <c:v>5319</c:v>
                </c:pt>
                <c:pt idx="281">
                  <c:v>5454.5</c:v>
                </c:pt>
                <c:pt idx="282">
                  <c:v>6079</c:v>
                </c:pt>
                <c:pt idx="283">
                  <c:v>7175</c:v>
                </c:pt>
                <c:pt idx="284">
                  <c:v>7883</c:v>
                </c:pt>
                <c:pt idx="285">
                  <c:v>6493.5</c:v>
                </c:pt>
                <c:pt idx="286">
                  <c:v>5484.5</c:v>
                </c:pt>
                <c:pt idx="287">
                  <c:v>6829</c:v>
                </c:pt>
                <c:pt idx="288">
                  <c:v>6143.5</c:v>
                </c:pt>
                <c:pt idx="289">
                  <c:v>4837.5</c:v>
                </c:pt>
                <c:pt idx="290">
                  <c:v>4505</c:v>
                </c:pt>
                <c:pt idx="291">
                  <c:v>4174.5</c:v>
                </c:pt>
                <c:pt idx="292">
                  <c:v>4223</c:v>
                </c:pt>
                <c:pt idx="293">
                  <c:v>4259.5</c:v>
                </c:pt>
                <c:pt idx="294">
                  <c:v>4391</c:v>
                </c:pt>
                <c:pt idx="295">
                  <c:v>4459.5</c:v>
                </c:pt>
                <c:pt idx="296">
                  <c:v>4669.5</c:v>
                </c:pt>
                <c:pt idx="297">
                  <c:v>4944</c:v>
                </c:pt>
                <c:pt idx="298">
                  <c:v>5353</c:v>
                </c:pt>
                <c:pt idx="299">
                  <c:v>5616</c:v>
                </c:pt>
                <c:pt idx="300">
                  <c:v>5730</c:v>
                </c:pt>
                <c:pt idx="301">
                  <c:v>5539.5</c:v>
                </c:pt>
                <c:pt idx="302">
                  <c:v>4721</c:v>
                </c:pt>
                <c:pt idx="303">
                  <c:v>4453</c:v>
                </c:pt>
                <c:pt idx="304">
                  <c:v>4388</c:v>
                </c:pt>
                <c:pt idx="305">
                  <c:v>4377</c:v>
                </c:pt>
                <c:pt idx="306">
                  <c:v>4744</c:v>
                </c:pt>
                <c:pt idx="307">
                  <c:v>6407.5</c:v>
                </c:pt>
                <c:pt idx="308">
                  <c:v>7485.5</c:v>
                </c:pt>
                <c:pt idx="309">
                  <c:v>6175</c:v>
                </c:pt>
                <c:pt idx="310">
                  <c:v>5615.5</c:v>
                </c:pt>
                <c:pt idx="311">
                  <c:v>6104.5</c:v>
                </c:pt>
                <c:pt idx="312">
                  <c:v>5683.5</c:v>
                </c:pt>
                <c:pt idx="313">
                  <c:v>4346</c:v>
                </c:pt>
                <c:pt idx="314">
                  <c:v>4398</c:v>
                </c:pt>
                <c:pt idx="315">
                  <c:v>4518.5</c:v>
                </c:pt>
                <c:pt idx="316">
                  <c:v>4466.5</c:v>
                </c:pt>
                <c:pt idx="317">
                  <c:v>4367</c:v>
                </c:pt>
                <c:pt idx="318">
                  <c:v>4775.5</c:v>
                </c:pt>
                <c:pt idx="319">
                  <c:v>5875.5</c:v>
                </c:pt>
                <c:pt idx="320">
                  <c:v>7116</c:v>
                </c:pt>
                <c:pt idx="321">
                  <c:v>7665.5</c:v>
                </c:pt>
                <c:pt idx="322">
                  <c:v>7740</c:v>
                </c:pt>
                <c:pt idx="323">
                  <c:v>7636</c:v>
                </c:pt>
                <c:pt idx="324">
                  <c:v>7826</c:v>
                </c:pt>
                <c:pt idx="325">
                  <c:v>7655.5</c:v>
                </c:pt>
                <c:pt idx="326">
                  <c:v>7179</c:v>
                </c:pt>
                <c:pt idx="327">
                  <c:v>6066</c:v>
                </c:pt>
                <c:pt idx="328">
                  <c:v>5756</c:v>
                </c:pt>
                <c:pt idx="329">
                  <c:v>6055</c:v>
                </c:pt>
                <c:pt idx="330">
                  <c:v>6855.5</c:v>
                </c:pt>
                <c:pt idx="331">
                  <c:v>9734.5</c:v>
                </c:pt>
                <c:pt idx="332">
                  <c:v>8625</c:v>
                </c:pt>
                <c:pt idx="333">
                  <c:v>6774</c:v>
                </c:pt>
                <c:pt idx="334">
                  <c:v>5794.5</c:v>
                </c:pt>
                <c:pt idx="335">
                  <c:v>6770.5</c:v>
                </c:pt>
                <c:pt idx="336">
                  <c:v>6074</c:v>
                </c:pt>
                <c:pt idx="337">
                  <c:v>5000</c:v>
                </c:pt>
                <c:pt idx="338">
                  <c:v>4790</c:v>
                </c:pt>
                <c:pt idx="339">
                  <c:v>4754</c:v>
                </c:pt>
                <c:pt idx="340">
                  <c:v>4767.5</c:v>
                </c:pt>
                <c:pt idx="341">
                  <c:v>4756.5</c:v>
                </c:pt>
                <c:pt idx="342">
                  <c:v>5241</c:v>
                </c:pt>
                <c:pt idx="343">
                  <c:v>7471</c:v>
                </c:pt>
                <c:pt idx="344">
                  <c:v>8802.5</c:v>
                </c:pt>
                <c:pt idx="345">
                  <c:v>8930.5</c:v>
                </c:pt>
                <c:pt idx="346">
                  <c:v>8864</c:v>
                </c:pt>
                <c:pt idx="347">
                  <c:v>8313.5</c:v>
                </c:pt>
                <c:pt idx="348">
                  <c:v>8514.5</c:v>
                </c:pt>
                <c:pt idx="349">
                  <c:v>8862.5</c:v>
                </c:pt>
                <c:pt idx="350">
                  <c:v>7902</c:v>
                </c:pt>
                <c:pt idx="351">
                  <c:v>6737</c:v>
                </c:pt>
                <c:pt idx="352">
                  <c:v>6499.5</c:v>
                </c:pt>
                <c:pt idx="353">
                  <c:v>6551.5</c:v>
                </c:pt>
                <c:pt idx="354">
                  <c:v>7428.5</c:v>
                </c:pt>
                <c:pt idx="355">
                  <c:v>9283</c:v>
                </c:pt>
                <c:pt idx="356">
                  <c:v>9714</c:v>
                </c:pt>
                <c:pt idx="357">
                  <c:v>8552.5</c:v>
                </c:pt>
                <c:pt idx="358">
                  <c:v>6991.5</c:v>
                </c:pt>
                <c:pt idx="359">
                  <c:v>8371.5</c:v>
                </c:pt>
                <c:pt idx="360">
                  <c:v>7161</c:v>
                </c:pt>
                <c:pt idx="361">
                  <c:v>5944.5</c:v>
                </c:pt>
                <c:pt idx="362">
                  <c:v>5824</c:v>
                </c:pt>
                <c:pt idx="363">
                  <c:v>5626.5</c:v>
                </c:pt>
                <c:pt idx="364">
                  <c:v>5523.5</c:v>
                </c:pt>
                <c:pt idx="365">
                  <c:v>5647.5</c:v>
                </c:pt>
                <c:pt idx="366">
                  <c:v>6329.5</c:v>
                </c:pt>
                <c:pt idx="367">
                  <c:v>8000</c:v>
                </c:pt>
                <c:pt idx="368">
                  <c:v>9439.5</c:v>
                </c:pt>
                <c:pt idx="369">
                  <c:v>9346.5</c:v>
                </c:pt>
                <c:pt idx="370">
                  <c:v>9741.5</c:v>
                </c:pt>
                <c:pt idx="371">
                  <c:v>10007.5</c:v>
                </c:pt>
                <c:pt idx="372">
                  <c:v>9087</c:v>
                </c:pt>
                <c:pt idx="373">
                  <c:v>8422</c:v>
                </c:pt>
                <c:pt idx="374">
                  <c:v>8001</c:v>
                </c:pt>
                <c:pt idx="375">
                  <c:v>7165.5</c:v>
                </c:pt>
                <c:pt idx="376">
                  <c:v>7123</c:v>
                </c:pt>
                <c:pt idx="377">
                  <c:v>7609</c:v>
                </c:pt>
                <c:pt idx="378">
                  <c:v>8400</c:v>
                </c:pt>
                <c:pt idx="379">
                  <c:v>10695</c:v>
                </c:pt>
                <c:pt idx="380">
                  <c:v>10049</c:v>
                </c:pt>
                <c:pt idx="381">
                  <c:v>7774.5</c:v>
                </c:pt>
                <c:pt idx="382">
                  <c:v>6603</c:v>
                </c:pt>
                <c:pt idx="383">
                  <c:v>7235</c:v>
                </c:pt>
                <c:pt idx="384">
                  <c:v>6674</c:v>
                </c:pt>
                <c:pt idx="385">
                  <c:v>6286.5</c:v>
                </c:pt>
                <c:pt idx="386">
                  <c:v>5924.5</c:v>
                </c:pt>
                <c:pt idx="387">
                  <c:v>5613.5</c:v>
                </c:pt>
                <c:pt idx="388">
                  <c:v>5587.5</c:v>
                </c:pt>
                <c:pt idx="389">
                  <c:v>5626</c:v>
                </c:pt>
                <c:pt idx="390">
                  <c:v>6281</c:v>
                </c:pt>
                <c:pt idx="391">
                  <c:v>7470</c:v>
                </c:pt>
                <c:pt idx="392">
                  <c:v>8745</c:v>
                </c:pt>
                <c:pt idx="393">
                  <c:v>8538.5</c:v>
                </c:pt>
                <c:pt idx="394">
                  <c:v>8064.5</c:v>
                </c:pt>
                <c:pt idx="395">
                  <c:v>8027.5</c:v>
                </c:pt>
                <c:pt idx="396">
                  <c:v>8067.5</c:v>
                </c:pt>
                <c:pt idx="397">
                  <c:v>7560</c:v>
                </c:pt>
                <c:pt idx="398">
                  <c:v>6826.5</c:v>
                </c:pt>
                <c:pt idx="399">
                  <c:v>6689.5</c:v>
                </c:pt>
                <c:pt idx="400">
                  <c:v>6229.5</c:v>
                </c:pt>
                <c:pt idx="401">
                  <c:v>6472.5</c:v>
                </c:pt>
                <c:pt idx="402">
                  <c:v>7493.5</c:v>
                </c:pt>
                <c:pt idx="403">
                  <c:v>10301.5</c:v>
                </c:pt>
                <c:pt idx="404">
                  <c:v>10288.5</c:v>
                </c:pt>
                <c:pt idx="405">
                  <c:v>8142</c:v>
                </c:pt>
                <c:pt idx="406">
                  <c:v>6519.5</c:v>
                </c:pt>
                <c:pt idx="407">
                  <c:v>8070.5</c:v>
                </c:pt>
                <c:pt idx="408">
                  <c:v>7415</c:v>
                </c:pt>
                <c:pt idx="409">
                  <c:v>6135</c:v>
                </c:pt>
                <c:pt idx="410">
                  <c:v>5967.5</c:v>
                </c:pt>
                <c:pt idx="411">
                  <c:v>5798.5</c:v>
                </c:pt>
                <c:pt idx="412">
                  <c:v>5604.5</c:v>
                </c:pt>
                <c:pt idx="413">
                  <c:v>5728.5</c:v>
                </c:pt>
                <c:pt idx="414">
                  <c:v>6444</c:v>
                </c:pt>
                <c:pt idx="415">
                  <c:v>8196</c:v>
                </c:pt>
                <c:pt idx="416">
                  <c:v>9414.5</c:v>
                </c:pt>
                <c:pt idx="417">
                  <c:v>8696.5</c:v>
                </c:pt>
                <c:pt idx="418">
                  <c:v>9082</c:v>
                </c:pt>
                <c:pt idx="419">
                  <c:v>8957.5</c:v>
                </c:pt>
                <c:pt idx="420">
                  <c:v>8524</c:v>
                </c:pt>
                <c:pt idx="421">
                  <c:v>7976.5</c:v>
                </c:pt>
                <c:pt idx="422">
                  <c:v>6956.5</c:v>
                </c:pt>
                <c:pt idx="423">
                  <c:v>6113</c:v>
                </c:pt>
                <c:pt idx="424">
                  <c:v>5937</c:v>
                </c:pt>
                <c:pt idx="425">
                  <c:v>6450</c:v>
                </c:pt>
                <c:pt idx="426">
                  <c:v>7581.5</c:v>
                </c:pt>
                <c:pt idx="427">
                  <c:v>9858.5</c:v>
                </c:pt>
                <c:pt idx="428">
                  <c:v>9307</c:v>
                </c:pt>
                <c:pt idx="429">
                  <c:v>7200.5</c:v>
                </c:pt>
                <c:pt idx="430">
                  <c:v>6263.5</c:v>
                </c:pt>
                <c:pt idx="431">
                  <c:v>7017.5</c:v>
                </c:pt>
                <c:pt idx="432">
                  <c:v>6365</c:v>
                </c:pt>
                <c:pt idx="433">
                  <c:v>5893.5</c:v>
                </c:pt>
                <c:pt idx="434">
                  <c:v>5798</c:v>
                </c:pt>
                <c:pt idx="435">
                  <c:v>5459.5</c:v>
                </c:pt>
                <c:pt idx="436">
                  <c:v>5089</c:v>
                </c:pt>
                <c:pt idx="437">
                  <c:v>4966</c:v>
                </c:pt>
                <c:pt idx="438">
                  <c:v>5121</c:v>
                </c:pt>
                <c:pt idx="439">
                  <c:v>5817.5</c:v>
                </c:pt>
                <c:pt idx="440">
                  <c:v>6309.5</c:v>
                </c:pt>
                <c:pt idx="441">
                  <c:v>7960.5</c:v>
                </c:pt>
                <c:pt idx="442">
                  <c:v>9221</c:v>
                </c:pt>
                <c:pt idx="443">
                  <c:v>8914</c:v>
                </c:pt>
                <c:pt idx="444">
                  <c:v>8919.5</c:v>
                </c:pt>
                <c:pt idx="445">
                  <c:v>8388.5</c:v>
                </c:pt>
                <c:pt idx="446">
                  <c:v>6746.5</c:v>
                </c:pt>
                <c:pt idx="447">
                  <c:v>6277</c:v>
                </c:pt>
                <c:pt idx="448">
                  <c:v>6030.5</c:v>
                </c:pt>
                <c:pt idx="449">
                  <c:v>5812</c:v>
                </c:pt>
                <c:pt idx="450">
                  <c:v>6572.5</c:v>
                </c:pt>
                <c:pt idx="451">
                  <c:v>9026.5</c:v>
                </c:pt>
                <c:pt idx="452">
                  <c:v>8382.5</c:v>
                </c:pt>
                <c:pt idx="453">
                  <c:v>6393.5</c:v>
                </c:pt>
                <c:pt idx="454">
                  <c:v>6277.5</c:v>
                </c:pt>
                <c:pt idx="455">
                  <c:v>6713</c:v>
                </c:pt>
                <c:pt idx="456">
                  <c:v>6029</c:v>
                </c:pt>
                <c:pt idx="457">
                  <c:v>5542.5</c:v>
                </c:pt>
                <c:pt idx="458">
                  <c:v>5043</c:v>
                </c:pt>
                <c:pt idx="459">
                  <c:v>4717.5</c:v>
                </c:pt>
                <c:pt idx="460">
                  <c:v>4688.5</c:v>
                </c:pt>
                <c:pt idx="461">
                  <c:v>4613.5</c:v>
                </c:pt>
                <c:pt idx="462">
                  <c:v>4724</c:v>
                </c:pt>
                <c:pt idx="463">
                  <c:v>4752</c:v>
                </c:pt>
                <c:pt idx="464">
                  <c:v>4981</c:v>
                </c:pt>
                <c:pt idx="465">
                  <c:v>5116.5</c:v>
                </c:pt>
                <c:pt idx="466">
                  <c:v>5397</c:v>
                </c:pt>
                <c:pt idx="467">
                  <c:v>5947.5</c:v>
                </c:pt>
                <c:pt idx="468">
                  <c:v>6593</c:v>
                </c:pt>
                <c:pt idx="469">
                  <c:v>6813</c:v>
                </c:pt>
                <c:pt idx="470">
                  <c:v>5336</c:v>
                </c:pt>
                <c:pt idx="471">
                  <c:v>5147</c:v>
                </c:pt>
                <c:pt idx="472">
                  <c:v>5221.5</c:v>
                </c:pt>
                <c:pt idx="473">
                  <c:v>5237</c:v>
                </c:pt>
                <c:pt idx="474">
                  <c:v>5792</c:v>
                </c:pt>
                <c:pt idx="475">
                  <c:v>7538</c:v>
                </c:pt>
                <c:pt idx="476">
                  <c:v>7399</c:v>
                </c:pt>
                <c:pt idx="477">
                  <c:v>6274</c:v>
                </c:pt>
                <c:pt idx="478">
                  <c:v>5785</c:v>
                </c:pt>
                <c:pt idx="479">
                  <c:v>6184.5</c:v>
                </c:pt>
                <c:pt idx="480">
                  <c:v>5787.5</c:v>
                </c:pt>
                <c:pt idx="481">
                  <c:v>5496</c:v>
                </c:pt>
                <c:pt idx="482">
                  <c:v>5160</c:v>
                </c:pt>
                <c:pt idx="483">
                  <c:v>5150</c:v>
                </c:pt>
                <c:pt idx="484">
                  <c:v>5228</c:v>
                </c:pt>
                <c:pt idx="485">
                  <c:v>5310</c:v>
                </c:pt>
                <c:pt idx="486">
                  <c:v>5430</c:v>
                </c:pt>
                <c:pt idx="487">
                  <c:v>6321</c:v>
                </c:pt>
                <c:pt idx="488">
                  <c:v>8248</c:v>
                </c:pt>
                <c:pt idx="489">
                  <c:v>8159</c:v>
                </c:pt>
                <c:pt idx="490">
                  <c:v>8776.5</c:v>
                </c:pt>
                <c:pt idx="491">
                  <c:v>8894</c:v>
                </c:pt>
                <c:pt idx="492">
                  <c:v>8672.5</c:v>
                </c:pt>
                <c:pt idx="493">
                  <c:v>7897.5</c:v>
                </c:pt>
                <c:pt idx="494">
                  <c:v>7350.5</c:v>
                </c:pt>
                <c:pt idx="495">
                  <c:v>6537</c:v>
                </c:pt>
                <c:pt idx="496">
                  <c:v>6138</c:v>
                </c:pt>
                <c:pt idx="497">
                  <c:v>7029</c:v>
                </c:pt>
                <c:pt idx="498">
                  <c:v>8259.5</c:v>
                </c:pt>
                <c:pt idx="499">
                  <c:v>11123</c:v>
                </c:pt>
                <c:pt idx="500">
                  <c:v>9411</c:v>
                </c:pt>
                <c:pt idx="501">
                  <c:v>6746</c:v>
                </c:pt>
                <c:pt idx="502">
                  <c:v>5727</c:v>
                </c:pt>
                <c:pt idx="503">
                  <c:v>6286.5</c:v>
                </c:pt>
                <c:pt idx="504">
                  <c:v>5767</c:v>
                </c:pt>
                <c:pt idx="505">
                  <c:v>5625</c:v>
                </c:pt>
                <c:pt idx="506">
                  <c:v>5601.5</c:v>
                </c:pt>
                <c:pt idx="507">
                  <c:v>5440</c:v>
                </c:pt>
                <c:pt idx="508">
                  <c:v>5114.5</c:v>
                </c:pt>
                <c:pt idx="509">
                  <c:v>5112.5</c:v>
                </c:pt>
                <c:pt idx="510">
                  <c:v>5329</c:v>
                </c:pt>
                <c:pt idx="511">
                  <c:v>6736</c:v>
                </c:pt>
                <c:pt idx="512">
                  <c:v>8271</c:v>
                </c:pt>
                <c:pt idx="513">
                  <c:v>8293</c:v>
                </c:pt>
                <c:pt idx="514">
                  <c:v>7892.5</c:v>
                </c:pt>
                <c:pt idx="515">
                  <c:v>7486</c:v>
                </c:pt>
                <c:pt idx="516">
                  <c:v>7694</c:v>
                </c:pt>
                <c:pt idx="517">
                  <c:v>7441.5</c:v>
                </c:pt>
                <c:pt idx="518">
                  <c:v>6598.5</c:v>
                </c:pt>
                <c:pt idx="519">
                  <c:v>6125</c:v>
                </c:pt>
                <c:pt idx="520">
                  <c:v>6565</c:v>
                </c:pt>
                <c:pt idx="521">
                  <c:v>6781</c:v>
                </c:pt>
                <c:pt idx="522">
                  <c:v>7787</c:v>
                </c:pt>
                <c:pt idx="523">
                  <c:v>10094.5</c:v>
                </c:pt>
                <c:pt idx="524">
                  <c:v>7904.5</c:v>
                </c:pt>
                <c:pt idx="525">
                  <c:v>6249</c:v>
                </c:pt>
                <c:pt idx="526">
                  <c:v>5622.5</c:v>
                </c:pt>
                <c:pt idx="527">
                  <c:v>6247.5</c:v>
                </c:pt>
                <c:pt idx="528">
                  <c:v>5284</c:v>
                </c:pt>
                <c:pt idx="529">
                  <c:v>4944</c:v>
                </c:pt>
                <c:pt idx="530">
                  <c:v>4867</c:v>
                </c:pt>
                <c:pt idx="531">
                  <c:v>5105</c:v>
                </c:pt>
                <c:pt idx="532">
                  <c:v>5057.5</c:v>
                </c:pt>
                <c:pt idx="533">
                  <c:v>5241</c:v>
                </c:pt>
                <c:pt idx="534">
                  <c:v>5201</c:v>
                </c:pt>
                <c:pt idx="535">
                  <c:v>5994.5</c:v>
                </c:pt>
                <c:pt idx="536">
                  <c:v>6855</c:v>
                </c:pt>
                <c:pt idx="537">
                  <c:v>7365</c:v>
                </c:pt>
                <c:pt idx="538">
                  <c:v>8182</c:v>
                </c:pt>
                <c:pt idx="539">
                  <c:v>8500</c:v>
                </c:pt>
                <c:pt idx="540">
                  <c:v>8309.5</c:v>
                </c:pt>
                <c:pt idx="541">
                  <c:v>7782</c:v>
                </c:pt>
                <c:pt idx="542">
                  <c:v>7447</c:v>
                </c:pt>
                <c:pt idx="543">
                  <c:v>6719.5</c:v>
                </c:pt>
                <c:pt idx="544">
                  <c:v>6285</c:v>
                </c:pt>
                <c:pt idx="545">
                  <c:v>6342</c:v>
                </c:pt>
                <c:pt idx="546">
                  <c:v>6718</c:v>
                </c:pt>
                <c:pt idx="547">
                  <c:v>9425.5</c:v>
                </c:pt>
                <c:pt idx="548">
                  <c:v>8633</c:v>
                </c:pt>
                <c:pt idx="549">
                  <c:v>6234</c:v>
                </c:pt>
                <c:pt idx="550">
                  <c:v>5825.5</c:v>
                </c:pt>
                <c:pt idx="551">
                  <c:v>6346</c:v>
                </c:pt>
                <c:pt idx="552">
                  <c:v>5644.5</c:v>
                </c:pt>
                <c:pt idx="553">
                  <c:v>5295.5</c:v>
                </c:pt>
                <c:pt idx="554">
                  <c:v>5494</c:v>
                </c:pt>
                <c:pt idx="555">
                  <c:v>5467</c:v>
                </c:pt>
                <c:pt idx="556">
                  <c:v>5329</c:v>
                </c:pt>
                <c:pt idx="557">
                  <c:v>5333.5</c:v>
                </c:pt>
                <c:pt idx="558">
                  <c:v>5613.5</c:v>
                </c:pt>
                <c:pt idx="559">
                  <c:v>7127.5</c:v>
                </c:pt>
                <c:pt idx="560">
                  <c:v>8607</c:v>
                </c:pt>
                <c:pt idx="561">
                  <c:v>8839</c:v>
                </c:pt>
                <c:pt idx="562">
                  <c:v>8806.5</c:v>
                </c:pt>
                <c:pt idx="563">
                  <c:v>8865.5</c:v>
                </c:pt>
                <c:pt idx="564">
                  <c:v>8782.5</c:v>
                </c:pt>
                <c:pt idx="565">
                  <c:v>8003.5</c:v>
                </c:pt>
                <c:pt idx="566">
                  <c:v>7420</c:v>
                </c:pt>
                <c:pt idx="567">
                  <c:v>6599</c:v>
                </c:pt>
                <c:pt idx="568">
                  <c:v>6169.5</c:v>
                </c:pt>
                <c:pt idx="569">
                  <c:v>6547.5</c:v>
                </c:pt>
                <c:pt idx="570">
                  <c:v>7562.5</c:v>
                </c:pt>
                <c:pt idx="571">
                  <c:v>10595.5</c:v>
                </c:pt>
                <c:pt idx="572">
                  <c:v>8368</c:v>
                </c:pt>
                <c:pt idx="573">
                  <c:v>6653</c:v>
                </c:pt>
                <c:pt idx="574">
                  <c:v>6045</c:v>
                </c:pt>
                <c:pt idx="575">
                  <c:v>6414.5</c:v>
                </c:pt>
                <c:pt idx="576">
                  <c:v>5895</c:v>
                </c:pt>
                <c:pt idx="577">
                  <c:v>5830</c:v>
                </c:pt>
                <c:pt idx="578">
                  <c:v>5691.5</c:v>
                </c:pt>
                <c:pt idx="579">
                  <c:v>5498</c:v>
                </c:pt>
                <c:pt idx="580">
                  <c:v>5366</c:v>
                </c:pt>
                <c:pt idx="581">
                  <c:v>5490.5</c:v>
                </c:pt>
                <c:pt idx="582">
                  <c:v>5866.5</c:v>
                </c:pt>
                <c:pt idx="583">
                  <c:v>7497.5</c:v>
                </c:pt>
                <c:pt idx="584">
                  <c:v>9598.5</c:v>
                </c:pt>
                <c:pt idx="585">
                  <c:v>9983</c:v>
                </c:pt>
                <c:pt idx="586">
                  <c:v>10051</c:v>
                </c:pt>
                <c:pt idx="587">
                  <c:v>10093.5</c:v>
                </c:pt>
                <c:pt idx="588">
                  <c:v>10098</c:v>
                </c:pt>
                <c:pt idx="589">
                  <c:v>9633.5</c:v>
                </c:pt>
                <c:pt idx="590">
                  <c:v>8737.5</c:v>
                </c:pt>
                <c:pt idx="591">
                  <c:v>7737</c:v>
                </c:pt>
                <c:pt idx="592">
                  <c:v>7242.5</c:v>
                </c:pt>
                <c:pt idx="593">
                  <c:v>7227</c:v>
                </c:pt>
                <c:pt idx="594">
                  <c:v>8107.5</c:v>
                </c:pt>
                <c:pt idx="595">
                  <c:v>11794.5</c:v>
                </c:pt>
                <c:pt idx="596">
                  <c:v>10546.5</c:v>
                </c:pt>
                <c:pt idx="597">
                  <c:v>7966</c:v>
                </c:pt>
                <c:pt idx="598">
                  <c:v>6653.5</c:v>
                </c:pt>
                <c:pt idx="599">
                  <c:v>7657.5</c:v>
                </c:pt>
                <c:pt idx="600">
                  <c:v>6389</c:v>
                </c:pt>
                <c:pt idx="601">
                  <c:v>5361</c:v>
                </c:pt>
                <c:pt idx="602">
                  <c:v>5119.5</c:v>
                </c:pt>
                <c:pt idx="603">
                  <c:v>4778.5</c:v>
                </c:pt>
                <c:pt idx="604">
                  <c:v>4724.5</c:v>
                </c:pt>
                <c:pt idx="605">
                  <c:v>4814</c:v>
                </c:pt>
                <c:pt idx="606">
                  <c:v>5010.5</c:v>
                </c:pt>
                <c:pt idx="607">
                  <c:v>5071.5</c:v>
                </c:pt>
                <c:pt idx="608">
                  <c:v>5344.5</c:v>
                </c:pt>
                <c:pt idx="609">
                  <c:v>5487</c:v>
                </c:pt>
                <c:pt idx="610">
                  <c:v>6415</c:v>
                </c:pt>
                <c:pt idx="611">
                  <c:v>6895</c:v>
                </c:pt>
                <c:pt idx="612">
                  <c:v>7001.5</c:v>
                </c:pt>
                <c:pt idx="613">
                  <c:v>6867.5</c:v>
                </c:pt>
                <c:pt idx="614">
                  <c:v>5643.5</c:v>
                </c:pt>
                <c:pt idx="615">
                  <c:v>5054.5</c:v>
                </c:pt>
                <c:pt idx="616">
                  <c:v>5079.5</c:v>
                </c:pt>
                <c:pt idx="617">
                  <c:v>5364.5</c:v>
                </c:pt>
                <c:pt idx="618">
                  <c:v>6615.5</c:v>
                </c:pt>
                <c:pt idx="619">
                  <c:v>9642</c:v>
                </c:pt>
                <c:pt idx="620">
                  <c:v>8661.5</c:v>
                </c:pt>
                <c:pt idx="621">
                  <c:v>6970</c:v>
                </c:pt>
                <c:pt idx="622">
                  <c:v>5679.5</c:v>
                </c:pt>
                <c:pt idx="623">
                  <c:v>6516.5</c:v>
                </c:pt>
                <c:pt idx="624">
                  <c:v>5488</c:v>
                </c:pt>
                <c:pt idx="625">
                  <c:v>4792.5</c:v>
                </c:pt>
                <c:pt idx="626">
                  <c:v>4541.5</c:v>
                </c:pt>
                <c:pt idx="627">
                  <c:v>4468</c:v>
                </c:pt>
                <c:pt idx="628">
                  <c:v>4438.5</c:v>
                </c:pt>
                <c:pt idx="629">
                  <c:v>4418.5</c:v>
                </c:pt>
                <c:pt idx="630">
                  <c:v>4567.5</c:v>
                </c:pt>
                <c:pt idx="631">
                  <c:v>4617</c:v>
                </c:pt>
                <c:pt idx="632">
                  <c:v>4819</c:v>
                </c:pt>
                <c:pt idx="633">
                  <c:v>4969.5</c:v>
                </c:pt>
                <c:pt idx="634">
                  <c:v>4804.5</c:v>
                </c:pt>
                <c:pt idx="635">
                  <c:v>4877.5</c:v>
                </c:pt>
                <c:pt idx="636">
                  <c:v>5192</c:v>
                </c:pt>
                <c:pt idx="637">
                  <c:v>5099.5</c:v>
                </c:pt>
                <c:pt idx="638">
                  <c:v>4886.5</c:v>
                </c:pt>
                <c:pt idx="639">
                  <c:v>4853.5</c:v>
                </c:pt>
                <c:pt idx="640">
                  <c:v>4703.5</c:v>
                </c:pt>
                <c:pt idx="641">
                  <c:v>5127</c:v>
                </c:pt>
                <c:pt idx="642">
                  <c:v>6282.5</c:v>
                </c:pt>
                <c:pt idx="643">
                  <c:v>7720.5</c:v>
                </c:pt>
                <c:pt idx="644">
                  <c:v>6708.5</c:v>
                </c:pt>
                <c:pt idx="645">
                  <c:v>5683.5</c:v>
                </c:pt>
                <c:pt idx="646">
                  <c:v>5150</c:v>
                </c:pt>
                <c:pt idx="647">
                  <c:v>5776</c:v>
                </c:pt>
                <c:pt idx="648">
                  <c:v>5352.5</c:v>
                </c:pt>
                <c:pt idx="649">
                  <c:v>5014</c:v>
                </c:pt>
                <c:pt idx="650">
                  <c:v>4690</c:v>
                </c:pt>
                <c:pt idx="651">
                  <c:v>4499</c:v>
                </c:pt>
                <c:pt idx="652">
                  <c:v>4394</c:v>
                </c:pt>
                <c:pt idx="653">
                  <c:v>4552</c:v>
                </c:pt>
                <c:pt idx="654">
                  <c:v>5037.5</c:v>
                </c:pt>
                <c:pt idx="655">
                  <c:v>5869</c:v>
                </c:pt>
                <c:pt idx="656">
                  <c:v>6629.5</c:v>
                </c:pt>
                <c:pt idx="657">
                  <c:v>6743</c:v>
                </c:pt>
                <c:pt idx="658">
                  <c:v>7204</c:v>
                </c:pt>
                <c:pt idx="659">
                  <c:v>7664.5</c:v>
                </c:pt>
                <c:pt idx="660">
                  <c:v>7859</c:v>
                </c:pt>
                <c:pt idx="661">
                  <c:v>7661.5</c:v>
                </c:pt>
                <c:pt idx="662">
                  <c:v>6877</c:v>
                </c:pt>
                <c:pt idx="663">
                  <c:v>6388.5</c:v>
                </c:pt>
                <c:pt idx="664">
                  <c:v>6606.5</c:v>
                </c:pt>
                <c:pt idx="665">
                  <c:v>7166</c:v>
                </c:pt>
                <c:pt idx="666">
                  <c:v>9937</c:v>
                </c:pt>
                <c:pt idx="667">
                  <c:v>11369</c:v>
                </c:pt>
                <c:pt idx="668">
                  <c:v>8793</c:v>
                </c:pt>
                <c:pt idx="669">
                  <c:v>6527.5</c:v>
                </c:pt>
                <c:pt idx="670">
                  <c:v>5889.5</c:v>
                </c:pt>
                <c:pt idx="671">
                  <c:v>6959.5</c:v>
                </c:pt>
                <c:pt idx="672">
                  <c:v>6104.5</c:v>
                </c:pt>
                <c:pt idx="673">
                  <c:v>5370</c:v>
                </c:pt>
                <c:pt idx="674">
                  <c:v>5297</c:v>
                </c:pt>
                <c:pt idx="675">
                  <c:v>4576.5</c:v>
                </c:pt>
                <c:pt idx="676">
                  <c:v>4788</c:v>
                </c:pt>
                <c:pt idx="677">
                  <c:v>5086.5</c:v>
                </c:pt>
                <c:pt idx="678">
                  <c:v>5551.5</c:v>
                </c:pt>
                <c:pt idx="679">
                  <c:v>7056.5</c:v>
                </c:pt>
                <c:pt idx="680">
                  <c:v>8257</c:v>
                </c:pt>
                <c:pt idx="681">
                  <c:v>8936.5</c:v>
                </c:pt>
                <c:pt idx="682">
                  <c:v>8922</c:v>
                </c:pt>
                <c:pt idx="683">
                  <c:v>8450</c:v>
                </c:pt>
                <c:pt idx="684">
                  <c:v>8376.5</c:v>
                </c:pt>
                <c:pt idx="685">
                  <c:v>7656.5</c:v>
                </c:pt>
                <c:pt idx="686">
                  <c:v>7515.5</c:v>
                </c:pt>
                <c:pt idx="687">
                  <c:v>7066</c:v>
                </c:pt>
                <c:pt idx="688">
                  <c:v>7092.5</c:v>
                </c:pt>
                <c:pt idx="689">
                  <c:v>7974</c:v>
                </c:pt>
                <c:pt idx="690">
                  <c:v>9859</c:v>
                </c:pt>
                <c:pt idx="691">
                  <c:v>12065</c:v>
                </c:pt>
                <c:pt idx="692">
                  <c:v>9519.5</c:v>
                </c:pt>
                <c:pt idx="693">
                  <c:v>7739.5</c:v>
                </c:pt>
                <c:pt idx="694">
                  <c:v>6696</c:v>
                </c:pt>
                <c:pt idx="695">
                  <c:v>8931</c:v>
                </c:pt>
                <c:pt idx="696">
                  <c:v>7062</c:v>
                </c:pt>
                <c:pt idx="697">
                  <c:v>5569</c:v>
                </c:pt>
                <c:pt idx="698">
                  <c:v>5419</c:v>
                </c:pt>
                <c:pt idx="699">
                  <c:v>5009</c:v>
                </c:pt>
                <c:pt idx="700">
                  <c:v>4716.5</c:v>
                </c:pt>
                <c:pt idx="701">
                  <c:v>4870</c:v>
                </c:pt>
                <c:pt idx="702">
                  <c:v>5914.5</c:v>
                </c:pt>
                <c:pt idx="703">
                  <c:v>9003.5</c:v>
                </c:pt>
                <c:pt idx="704">
                  <c:v>10158</c:v>
                </c:pt>
                <c:pt idx="705">
                  <c:v>10310.5</c:v>
                </c:pt>
                <c:pt idx="706">
                  <c:v>10243</c:v>
                </c:pt>
                <c:pt idx="707">
                  <c:v>9766</c:v>
                </c:pt>
                <c:pt idx="708">
                  <c:v>9384</c:v>
                </c:pt>
                <c:pt idx="709">
                  <c:v>9599.5</c:v>
                </c:pt>
                <c:pt idx="710">
                  <c:v>8923</c:v>
                </c:pt>
                <c:pt idx="711">
                  <c:v>8057.5</c:v>
                </c:pt>
                <c:pt idx="712">
                  <c:v>7743.5</c:v>
                </c:pt>
                <c:pt idx="713">
                  <c:v>8404</c:v>
                </c:pt>
                <c:pt idx="714">
                  <c:v>10983.5</c:v>
                </c:pt>
                <c:pt idx="715">
                  <c:v>11423</c:v>
                </c:pt>
                <c:pt idx="716">
                  <c:v>10691.5</c:v>
                </c:pt>
                <c:pt idx="717">
                  <c:v>8733</c:v>
                </c:pt>
                <c:pt idx="718">
                  <c:v>7392.5</c:v>
                </c:pt>
                <c:pt idx="719">
                  <c:v>9678</c:v>
                </c:pt>
                <c:pt idx="720">
                  <c:v>7398.5</c:v>
                </c:pt>
                <c:pt idx="721">
                  <c:v>6311.5</c:v>
                </c:pt>
                <c:pt idx="722">
                  <c:v>6019</c:v>
                </c:pt>
                <c:pt idx="723">
                  <c:v>5339</c:v>
                </c:pt>
                <c:pt idx="724">
                  <c:v>5259.5</c:v>
                </c:pt>
                <c:pt idx="725">
                  <c:v>5472</c:v>
                </c:pt>
                <c:pt idx="726">
                  <c:v>6084.5</c:v>
                </c:pt>
                <c:pt idx="727">
                  <c:v>8621</c:v>
                </c:pt>
                <c:pt idx="728">
                  <c:v>9619.5</c:v>
                </c:pt>
                <c:pt idx="729">
                  <c:v>9919.5</c:v>
                </c:pt>
                <c:pt idx="730">
                  <c:v>10341.5</c:v>
                </c:pt>
                <c:pt idx="731">
                  <c:v>10320.5</c:v>
                </c:pt>
                <c:pt idx="732">
                  <c:v>9864</c:v>
                </c:pt>
                <c:pt idx="733">
                  <c:v>9437.5</c:v>
                </c:pt>
                <c:pt idx="734">
                  <c:v>8555</c:v>
                </c:pt>
                <c:pt idx="735">
                  <c:v>7606.5</c:v>
                </c:pt>
                <c:pt idx="736">
                  <c:v>7514</c:v>
                </c:pt>
                <c:pt idx="737">
                  <c:v>8168</c:v>
                </c:pt>
                <c:pt idx="738">
                  <c:v>10516.5</c:v>
                </c:pt>
                <c:pt idx="739">
                  <c:v>11750.5</c:v>
                </c:pt>
                <c:pt idx="740">
                  <c:v>9844.5</c:v>
                </c:pt>
                <c:pt idx="741">
                  <c:v>8133.5</c:v>
                </c:pt>
                <c:pt idx="742">
                  <c:v>7263.5</c:v>
                </c:pt>
                <c:pt idx="743">
                  <c:v>8657.5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6508.2741935483891</c:v>
                </c:pt>
                <c:pt idx="1">
                  <c:v>6508.2741935483891</c:v>
                </c:pt>
                <c:pt idx="2">
                  <c:v>6508.2741935483891</c:v>
                </c:pt>
                <c:pt idx="3">
                  <c:v>6508.2741935483891</c:v>
                </c:pt>
                <c:pt idx="4">
                  <c:v>6508.2741935483891</c:v>
                </c:pt>
                <c:pt idx="5">
                  <c:v>6508.2741935483891</c:v>
                </c:pt>
                <c:pt idx="6">
                  <c:v>6508.2741935483891</c:v>
                </c:pt>
                <c:pt idx="7">
                  <c:v>6508.2741935483891</c:v>
                </c:pt>
                <c:pt idx="8">
                  <c:v>6508.2741935483891</c:v>
                </c:pt>
                <c:pt idx="9">
                  <c:v>6508.2741935483891</c:v>
                </c:pt>
                <c:pt idx="10">
                  <c:v>6508.2741935483891</c:v>
                </c:pt>
                <c:pt idx="11">
                  <c:v>6508.2741935483891</c:v>
                </c:pt>
                <c:pt idx="12">
                  <c:v>6508.2741935483891</c:v>
                </c:pt>
                <c:pt idx="13">
                  <c:v>6508.2741935483891</c:v>
                </c:pt>
                <c:pt idx="14">
                  <c:v>6508.2741935483891</c:v>
                </c:pt>
                <c:pt idx="15">
                  <c:v>6508.2741935483891</c:v>
                </c:pt>
                <c:pt idx="16">
                  <c:v>6508.2741935483891</c:v>
                </c:pt>
                <c:pt idx="17">
                  <c:v>6508.2741935483891</c:v>
                </c:pt>
                <c:pt idx="18">
                  <c:v>6508.2741935483891</c:v>
                </c:pt>
                <c:pt idx="19">
                  <c:v>6508.2741935483891</c:v>
                </c:pt>
                <c:pt idx="20">
                  <c:v>6508.2741935483891</c:v>
                </c:pt>
                <c:pt idx="21">
                  <c:v>6508.2741935483891</c:v>
                </c:pt>
                <c:pt idx="22">
                  <c:v>6508.2741935483891</c:v>
                </c:pt>
                <c:pt idx="23">
                  <c:v>6508.2741935483891</c:v>
                </c:pt>
                <c:pt idx="24">
                  <c:v>6508.2741935483891</c:v>
                </c:pt>
                <c:pt idx="25">
                  <c:v>6508.2741935483891</c:v>
                </c:pt>
                <c:pt idx="26">
                  <c:v>6508.2741935483891</c:v>
                </c:pt>
                <c:pt idx="27">
                  <c:v>6508.2741935483891</c:v>
                </c:pt>
                <c:pt idx="28">
                  <c:v>6508.2741935483891</c:v>
                </c:pt>
                <c:pt idx="29">
                  <c:v>6508.2741935483891</c:v>
                </c:pt>
                <c:pt idx="30">
                  <c:v>6508.2741935483891</c:v>
                </c:pt>
                <c:pt idx="31">
                  <c:v>6508.2741935483891</c:v>
                </c:pt>
                <c:pt idx="32">
                  <c:v>6508.2741935483891</c:v>
                </c:pt>
                <c:pt idx="33">
                  <c:v>6508.2741935483891</c:v>
                </c:pt>
                <c:pt idx="34">
                  <c:v>6508.2741935483891</c:v>
                </c:pt>
                <c:pt idx="35">
                  <c:v>6508.2741935483891</c:v>
                </c:pt>
                <c:pt idx="36">
                  <c:v>6508.2741935483891</c:v>
                </c:pt>
                <c:pt idx="37">
                  <c:v>6508.2741935483891</c:v>
                </c:pt>
                <c:pt idx="38">
                  <c:v>6508.2741935483891</c:v>
                </c:pt>
                <c:pt idx="39">
                  <c:v>6508.2741935483891</c:v>
                </c:pt>
                <c:pt idx="40">
                  <c:v>6508.2741935483891</c:v>
                </c:pt>
                <c:pt idx="41">
                  <c:v>6508.2741935483891</c:v>
                </c:pt>
                <c:pt idx="42">
                  <c:v>6508.2741935483891</c:v>
                </c:pt>
                <c:pt idx="43">
                  <c:v>6508.2741935483891</c:v>
                </c:pt>
                <c:pt idx="44">
                  <c:v>6508.2741935483891</c:v>
                </c:pt>
                <c:pt idx="45">
                  <c:v>6508.2741935483891</c:v>
                </c:pt>
                <c:pt idx="46">
                  <c:v>6508.2741935483891</c:v>
                </c:pt>
                <c:pt idx="47">
                  <c:v>6508.2741935483891</c:v>
                </c:pt>
                <c:pt idx="48">
                  <c:v>6508.2741935483891</c:v>
                </c:pt>
                <c:pt idx="49">
                  <c:v>6508.2741935483891</c:v>
                </c:pt>
                <c:pt idx="50">
                  <c:v>6508.2741935483891</c:v>
                </c:pt>
                <c:pt idx="51">
                  <c:v>6508.2741935483891</c:v>
                </c:pt>
                <c:pt idx="52">
                  <c:v>6508.2741935483891</c:v>
                </c:pt>
                <c:pt idx="53">
                  <c:v>6508.2741935483891</c:v>
                </c:pt>
                <c:pt idx="54">
                  <c:v>6508.2741935483891</c:v>
                </c:pt>
                <c:pt idx="55">
                  <c:v>6508.2741935483891</c:v>
                </c:pt>
                <c:pt idx="56">
                  <c:v>6508.2741935483891</c:v>
                </c:pt>
                <c:pt idx="57">
                  <c:v>6508.2741935483891</c:v>
                </c:pt>
                <c:pt idx="58">
                  <c:v>6508.2741935483891</c:v>
                </c:pt>
                <c:pt idx="59">
                  <c:v>6508.2741935483891</c:v>
                </c:pt>
                <c:pt idx="60">
                  <c:v>6508.2741935483891</c:v>
                </c:pt>
                <c:pt idx="61">
                  <c:v>6508.2741935483891</c:v>
                </c:pt>
                <c:pt idx="62">
                  <c:v>6508.2741935483891</c:v>
                </c:pt>
                <c:pt idx="63">
                  <c:v>6508.2741935483891</c:v>
                </c:pt>
                <c:pt idx="64">
                  <c:v>6508.2741935483891</c:v>
                </c:pt>
                <c:pt idx="65">
                  <c:v>6508.2741935483891</c:v>
                </c:pt>
                <c:pt idx="66">
                  <c:v>6508.2741935483891</c:v>
                </c:pt>
                <c:pt idx="67">
                  <c:v>6508.2741935483891</c:v>
                </c:pt>
                <c:pt idx="68">
                  <c:v>6508.2741935483891</c:v>
                </c:pt>
                <c:pt idx="69">
                  <c:v>6508.2741935483891</c:v>
                </c:pt>
                <c:pt idx="70">
                  <c:v>6508.2741935483891</c:v>
                </c:pt>
                <c:pt idx="71">
                  <c:v>6508.2741935483891</c:v>
                </c:pt>
                <c:pt idx="72">
                  <c:v>6508.2741935483891</c:v>
                </c:pt>
                <c:pt idx="73">
                  <c:v>6508.2741935483891</c:v>
                </c:pt>
                <c:pt idx="74">
                  <c:v>6508.2741935483891</c:v>
                </c:pt>
                <c:pt idx="75">
                  <c:v>6508.2741935483891</c:v>
                </c:pt>
                <c:pt idx="76">
                  <c:v>6508.2741935483891</c:v>
                </c:pt>
                <c:pt idx="77">
                  <c:v>6508.2741935483891</c:v>
                </c:pt>
                <c:pt idx="78">
                  <c:v>6508.2741935483891</c:v>
                </c:pt>
                <c:pt idx="79">
                  <c:v>6508.2741935483891</c:v>
                </c:pt>
                <c:pt idx="80">
                  <c:v>6508.2741935483891</c:v>
                </c:pt>
                <c:pt idx="81">
                  <c:v>6508.2741935483891</c:v>
                </c:pt>
                <c:pt idx="82">
                  <c:v>6508.2741935483891</c:v>
                </c:pt>
                <c:pt idx="83">
                  <c:v>6508.2741935483891</c:v>
                </c:pt>
                <c:pt idx="84">
                  <c:v>6508.2741935483891</c:v>
                </c:pt>
                <c:pt idx="85">
                  <c:v>6508.2741935483891</c:v>
                </c:pt>
                <c:pt idx="86">
                  <c:v>6508.2741935483891</c:v>
                </c:pt>
                <c:pt idx="87">
                  <c:v>6508.2741935483891</c:v>
                </c:pt>
                <c:pt idx="88">
                  <c:v>6508.2741935483891</c:v>
                </c:pt>
                <c:pt idx="89">
                  <c:v>6508.2741935483891</c:v>
                </c:pt>
                <c:pt idx="90">
                  <c:v>6508.2741935483891</c:v>
                </c:pt>
                <c:pt idx="91">
                  <c:v>6508.2741935483891</c:v>
                </c:pt>
                <c:pt idx="92">
                  <c:v>6508.2741935483891</c:v>
                </c:pt>
                <c:pt idx="93">
                  <c:v>6508.2741935483891</c:v>
                </c:pt>
                <c:pt idx="94">
                  <c:v>6508.2741935483891</c:v>
                </c:pt>
                <c:pt idx="95">
                  <c:v>6508.2741935483891</c:v>
                </c:pt>
                <c:pt idx="96">
                  <c:v>6508.2741935483891</c:v>
                </c:pt>
                <c:pt idx="97">
                  <c:v>6508.2741935483891</c:v>
                </c:pt>
                <c:pt idx="98">
                  <c:v>6508.2741935483891</c:v>
                </c:pt>
                <c:pt idx="99">
                  <c:v>6508.2741935483891</c:v>
                </c:pt>
                <c:pt idx="100">
                  <c:v>6508.2741935483891</c:v>
                </c:pt>
                <c:pt idx="101">
                  <c:v>6508.2741935483891</c:v>
                </c:pt>
                <c:pt idx="102">
                  <c:v>6508.2741935483891</c:v>
                </c:pt>
                <c:pt idx="103">
                  <c:v>6508.2741935483891</c:v>
                </c:pt>
                <c:pt idx="104">
                  <c:v>6508.2741935483891</c:v>
                </c:pt>
                <c:pt idx="105">
                  <c:v>6508.2741935483891</c:v>
                </c:pt>
                <c:pt idx="106">
                  <c:v>6508.2741935483891</c:v>
                </c:pt>
                <c:pt idx="107">
                  <c:v>6508.2741935483891</c:v>
                </c:pt>
                <c:pt idx="108">
                  <c:v>6508.2741935483891</c:v>
                </c:pt>
                <c:pt idx="109">
                  <c:v>6508.2741935483891</c:v>
                </c:pt>
                <c:pt idx="110">
                  <c:v>6508.2741935483891</c:v>
                </c:pt>
                <c:pt idx="111">
                  <c:v>6508.2741935483891</c:v>
                </c:pt>
                <c:pt idx="112">
                  <c:v>6508.2741935483891</c:v>
                </c:pt>
                <c:pt idx="113">
                  <c:v>6508.2741935483891</c:v>
                </c:pt>
                <c:pt idx="114">
                  <c:v>6508.2741935483891</c:v>
                </c:pt>
                <c:pt idx="115">
                  <c:v>6508.2741935483891</c:v>
                </c:pt>
                <c:pt idx="116">
                  <c:v>6508.2741935483891</c:v>
                </c:pt>
                <c:pt idx="117">
                  <c:v>6508.2741935483891</c:v>
                </c:pt>
                <c:pt idx="118">
                  <c:v>6508.2741935483891</c:v>
                </c:pt>
                <c:pt idx="119">
                  <c:v>6508.2741935483891</c:v>
                </c:pt>
                <c:pt idx="120">
                  <c:v>6508.2741935483891</c:v>
                </c:pt>
                <c:pt idx="121">
                  <c:v>6508.2741935483891</c:v>
                </c:pt>
                <c:pt idx="122">
                  <c:v>6508.2741935483891</c:v>
                </c:pt>
                <c:pt idx="123">
                  <c:v>6508.2741935483891</c:v>
                </c:pt>
                <c:pt idx="124">
                  <c:v>6508.2741935483891</c:v>
                </c:pt>
                <c:pt idx="125">
                  <c:v>6508.2741935483891</c:v>
                </c:pt>
                <c:pt idx="126">
                  <c:v>6508.2741935483891</c:v>
                </c:pt>
                <c:pt idx="127">
                  <c:v>6508.2741935483891</c:v>
                </c:pt>
                <c:pt idx="128">
                  <c:v>6508.2741935483891</c:v>
                </c:pt>
                <c:pt idx="129">
                  <c:v>6508.2741935483891</c:v>
                </c:pt>
                <c:pt idx="130">
                  <c:v>6508.2741935483891</c:v>
                </c:pt>
                <c:pt idx="131">
                  <c:v>6508.2741935483891</c:v>
                </c:pt>
                <c:pt idx="132">
                  <c:v>6508.2741935483891</c:v>
                </c:pt>
                <c:pt idx="133">
                  <c:v>6508.2741935483891</c:v>
                </c:pt>
                <c:pt idx="134">
                  <c:v>6508.2741935483891</c:v>
                </c:pt>
                <c:pt idx="135">
                  <c:v>6508.2741935483891</c:v>
                </c:pt>
                <c:pt idx="136">
                  <c:v>6508.2741935483891</c:v>
                </c:pt>
                <c:pt idx="137">
                  <c:v>6508.2741935483891</c:v>
                </c:pt>
                <c:pt idx="138">
                  <c:v>6508.2741935483891</c:v>
                </c:pt>
                <c:pt idx="139">
                  <c:v>6508.2741935483891</c:v>
                </c:pt>
                <c:pt idx="140">
                  <c:v>6508.2741935483891</c:v>
                </c:pt>
                <c:pt idx="141">
                  <c:v>6508.2741935483891</c:v>
                </c:pt>
                <c:pt idx="142">
                  <c:v>6508.2741935483891</c:v>
                </c:pt>
                <c:pt idx="143">
                  <c:v>6508.2741935483891</c:v>
                </c:pt>
                <c:pt idx="144">
                  <c:v>6508.2741935483891</c:v>
                </c:pt>
                <c:pt idx="145">
                  <c:v>6508.2741935483891</c:v>
                </c:pt>
                <c:pt idx="146">
                  <c:v>6508.2741935483891</c:v>
                </c:pt>
                <c:pt idx="147">
                  <c:v>6508.2741935483891</c:v>
                </c:pt>
                <c:pt idx="148">
                  <c:v>6508.2741935483891</c:v>
                </c:pt>
                <c:pt idx="149">
                  <c:v>6508.2741935483891</c:v>
                </c:pt>
                <c:pt idx="150">
                  <c:v>6508.2741935483891</c:v>
                </c:pt>
                <c:pt idx="151">
                  <c:v>6508.2741935483891</c:v>
                </c:pt>
                <c:pt idx="152">
                  <c:v>6508.2741935483891</c:v>
                </c:pt>
                <c:pt idx="153">
                  <c:v>6508.2741935483891</c:v>
                </c:pt>
                <c:pt idx="154">
                  <c:v>6508.2741935483891</c:v>
                </c:pt>
                <c:pt idx="155">
                  <c:v>6508.2741935483891</c:v>
                </c:pt>
                <c:pt idx="156">
                  <c:v>6508.2741935483891</c:v>
                </c:pt>
                <c:pt idx="157">
                  <c:v>6508.2741935483891</c:v>
                </c:pt>
                <c:pt idx="158">
                  <c:v>6508.2741935483891</c:v>
                </c:pt>
                <c:pt idx="159">
                  <c:v>6508.2741935483891</c:v>
                </c:pt>
                <c:pt idx="160">
                  <c:v>6508.2741935483891</c:v>
                </c:pt>
                <c:pt idx="161">
                  <c:v>6508.2741935483891</c:v>
                </c:pt>
                <c:pt idx="162">
                  <c:v>6508.2741935483891</c:v>
                </c:pt>
                <c:pt idx="163">
                  <c:v>6508.2741935483891</c:v>
                </c:pt>
                <c:pt idx="164">
                  <c:v>6508.2741935483891</c:v>
                </c:pt>
                <c:pt idx="165">
                  <c:v>6508.2741935483891</c:v>
                </c:pt>
                <c:pt idx="166">
                  <c:v>6508.2741935483891</c:v>
                </c:pt>
                <c:pt idx="167">
                  <c:v>6508.2741935483891</c:v>
                </c:pt>
                <c:pt idx="168">
                  <c:v>6508.2741935483891</c:v>
                </c:pt>
                <c:pt idx="169">
                  <c:v>6508.2741935483891</c:v>
                </c:pt>
                <c:pt idx="170">
                  <c:v>6508.2741935483891</c:v>
                </c:pt>
                <c:pt idx="171">
                  <c:v>6508.2741935483891</c:v>
                </c:pt>
                <c:pt idx="172">
                  <c:v>6508.2741935483891</c:v>
                </c:pt>
                <c:pt idx="173">
                  <c:v>6508.2741935483891</c:v>
                </c:pt>
                <c:pt idx="174">
                  <c:v>6508.2741935483891</c:v>
                </c:pt>
                <c:pt idx="175">
                  <c:v>6508.2741935483891</c:v>
                </c:pt>
                <c:pt idx="176">
                  <c:v>6508.2741935483891</c:v>
                </c:pt>
                <c:pt idx="177">
                  <c:v>6508.2741935483891</c:v>
                </c:pt>
                <c:pt idx="178">
                  <c:v>6508.2741935483891</c:v>
                </c:pt>
                <c:pt idx="179">
                  <c:v>6508.2741935483891</c:v>
                </c:pt>
                <c:pt idx="180">
                  <c:v>6508.2741935483891</c:v>
                </c:pt>
                <c:pt idx="181">
                  <c:v>6508.2741935483891</c:v>
                </c:pt>
                <c:pt idx="182">
                  <c:v>6508.2741935483891</c:v>
                </c:pt>
                <c:pt idx="183">
                  <c:v>6508.2741935483891</c:v>
                </c:pt>
                <c:pt idx="184">
                  <c:v>6508.2741935483891</c:v>
                </c:pt>
                <c:pt idx="185">
                  <c:v>6508.2741935483891</c:v>
                </c:pt>
                <c:pt idx="186">
                  <c:v>6508.2741935483891</c:v>
                </c:pt>
                <c:pt idx="187">
                  <c:v>6508.2741935483891</c:v>
                </c:pt>
                <c:pt idx="188">
                  <c:v>6508.2741935483891</c:v>
                </c:pt>
                <c:pt idx="189">
                  <c:v>6508.2741935483891</c:v>
                </c:pt>
                <c:pt idx="190">
                  <c:v>6508.2741935483891</c:v>
                </c:pt>
                <c:pt idx="191">
                  <c:v>6508.2741935483891</c:v>
                </c:pt>
                <c:pt idx="192">
                  <c:v>6508.2741935483891</c:v>
                </c:pt>
                <c:pt idx="193">
                  <c:v>6508.2741935483891</c:v>
                </c:pt>
                <c:pt idx="194">
                  <c:v>6508.2741935483891</c:v>
                </c:pt>
                <c:pt idx="195">
                  <c:v>6508.2741935483891</c:v>
                </c:pt>
                <c:pt idx="196">
                  <c:v>6508.2741935483891</c:v>
                </c:pt>
                <c:pt idx="197">
                  <c:v>6508.2741935483891</c:v>
                </c:pt>
                <c:pt idx="198">
                  <c:v>6508.2741935483891</c:v>
                </c:pt>
                <c:pt idx="199">
                  <c:v>6508.2741935483891</c:v>
                </c:pt>
                <c:pt idx="200">
                  <c:v>6508.2741935483891</c:v>
                </c:pt>
                <c:pt idx="201">
                  <c:v>6508.2741935483891</c:v>
                </c:pt>
                <c:pt idx="202">
                  <c:v>6508.2741935483891</c:v>
                </c:pt>
                <c:pt idx="203">
                  <c:v>6508.2741935483891</c:v>
                </c:pt>
                <c:pt idx="204">
                  <c:v>6508.2741935483891</c:v>
                </c:pt>
                <c:pt idx="205">
                  <c:v>6508.2741935483891</c:v>
                </c:pt>
                <c:pt idx="206">
                  <c:v>6508.2741935483891</c:v>
                </c:pt>
                <c:pt idx="207">
                  <c:v>6508.2741935483891</c:v>
                </c:pt>
                <c:pt idx="208">
                  <c:v>6508.2741935483891</c:v>
                </c:pt>
                <c:pt idx="209">
                  <c:v>6508.2741935483891</c:v>
                </c:pt>
                <c:pt idx="210">
                  <c:v>6508.2741935483891</c:v>
                </c:pt>
                <c:pt idx="211">
                  <c:v>6508.2741935483891</c:v>
                </c:pt>
                <c:pt idx="212">
                  <c:v>6508.2741935483891</c:v>
                </c:pt>
                <c:pt idx="213">
                  <c:v>6508.2741935483891</c:v>
                </c:pt>
                <c:pt idx="214">
                  <c:v>6508.2741935483891</c:v>
                </c:pt>
                <c:pt idx="215">
                  <c:v>6508.2741935483891</c:v>
                </c:pt>
                <c:pt idx="216">
                  <c:v>6508.2741935483891</c:v>
                </c:pt>
                <c:pt idx="217">
                  <c:v>6508.2741935483891</c:v>
                </c:pt>
                <c:pt idx="218">
                  <c:v>6508.2741935483891</c:v>
                </c:pt>
                <c:pt idx="219">
                  <c:v>6508.2741935483891</c:v>
                </c:pt>
                <c:pt idx="220">
                  <c:v>6508.2741935483891</c:v>
                </c:pt>
                <c:pt idx="221">
                  <c:v>6508.2741935483891</c:v>
                </c:pt>
                <c:pt idx="222">
                  <c:v>6508.2741935483891</c:v>
                </c:pt>
                <c:pt idx="223">
                  <c:v>6508.2741935483891</c:v>
                </c:pt>
                <c:pt idx="224">
                  <c:v>6508.2741935483891</c:v>
                </c:pt>
                <c:pt idx="225">
                  <c:v>6508.2741935483891</c:v>
                </c:pt>
                <c:pt idx="226">
                  <c:v>6508.2741935483891</c:v>
                </c:pt>
                <c:pt idx="227">
                  <c:v>6508.2741935483891</c:v>
                </c:pt>
                <c:pt idx="228">
                  <c:v>6508.2741935483891</c:v>
                </c:pt>
                <c:pt idx="229">
                  <c:v>6508.2741935483891</c:v>
                </c:pt>
                <c:pt idx="230">
                  <c:v>6508.2741935483891</c:v>
                </c:pt>
                <c:pt idx="231">
                  <c:v>6508.2741935483891</c:v>
                </c:pt>
                <c:pt idx="232">
                  <c:v>6508.2741935483891</c:v>
                </c:pt>
                <c:pt idx="233">
                  <c:v>6508.2741935483891</c:v>
                </c:pt>
                <c:pt idx="234">
                  <c:v>6508.2741935483891</c:v>
                </c:pt>
                <c:pt idx="235">
                  <c:v>6508.2741935483891</c:v>
                </c:pt>
                <c:pt idx="236">
                  <c:v>6508.2741935483891</c:v>
                </c:pt>
                <c:pt idx="237">
                  <c:v>6508.2741935483891</c:v>
                </c:pt>
                <c:pt idx="238">
                  <c:v>6508.2741935483891</c:v>
                </c:pt>
                <c:pt idx="239">
                  <c:v>6508.2741935483891</c:v>
                </c:pt>
                <c:pt idx="240">
                  <c:v>6508.2741935483891</c:v>
                </c:pt>
                <c:pt idx="241">
                  <c:v>6508.2741935483891</c:v>
                </c:pt>
                <c:pt idx="242">
                  <c:v>6508.2741935483891</c:v>
                </c:pt>
                <c:pt idx="243">
                  <c:v>6508.2741935483891</c:v>
                </c:pt>
                <c:pt idx="244">
                  <c:v>6508.2741935483891</c:v>
                </c:pt>
                <c:pt idx="245">
                  <c:v>6508.2741935483891</c:v>
                </c:pt>
                <c:pt idx="246">
                  <c:v>6508.2741935483891</c:v>
                </c:pt>
                <c:pt idx="247">
                  <c:v>6508.2741935483891</c:v>
                </c:pt>
                <c:pt idx="248">
                  <c:v>6508.2741935483891</c:v>
                </c:pt>
                <c:pt idx="249">
                  <c:v>6508.2741935483891</c:v>
                </c:pt>
                <c:pt idx="250">
                  <c:v>6508.2741935483891</c:v>
                </c:pt>
                <c:pt idx="251">
                  <c:v>6508.2741935483891</c:v>
                </c:pt>
                <c:pt idx="252">
                  <c:v>6508.2741935483891</c:v>
                </c:pt>
                <c:pt idx="253">
                  <c:v>6508.2741935483891</c:v>
                </c:pt>
                <c:pt idx="254">
                  <c:v>6508.2741935483891</c:v>
                </c:pt>
                <c:pt idx="255">
                  <c:v>6508.2741935483891</c:v>
                </c:pt>
                <c:pt idx="256">
                  <c:v>6508.2741935483891</c:v>
                </c:pt>
                <c:pt idx="257">
                  <c:v>6508.2741935483891</c:v>
                </c:pt>
                <c:pt idx="258">
                  <c:v>6508.2741935483891</c:v>
                </c:pt>
                <c:pt idx="259">
                  <c:v>6508.2741935483891</c:v>
                </c:pt>
                <c:pt idx="260">
                  <c:v>6508.2741935483891</c:v>
                </c:pt>
                <c:pt idx="261">
                  <c:v>6508.2741935483891</c:v>
                </c:pt>
                <c:pt idx="262">
                  <c:v>6508.2741935483891</c:v>
                </c:pt>
                <c:pt idx="263">
                  <c:v>6508.2741935483891</c:v>
                </c:pt>
                <c:pt idx="264">
                  <c:v>6508.2741935483891</c:v>
                </c:pt>
                <c:pt idx="265">
                  <c:v>6508.2741935483891</c:v>
                </c:pt>
                <c:pt idx="266">
                  <c:v>6508.2741935483891</c:v>
                </c:pt>
                <c:pt idx="267">
                  <c:v>6508.2741935483891</c:v>
                </c:pt>
                <c:pt idx="268">
                  <c:v>6508.2741935483891</c:v>
                </c:pt>
                <c:pt idx="269">
                  <c:v>6508.2741935483891</c:v>
                </c:pt>
                <c:pt idx="270">
                  <c:v>6508.2741935483891</c:v>
                </c:pt>
                <c:pt idx="271">
                  <c:v>6508.2741935483891</c:v>
                </c:pt>
                <c:pt idx="272">
                  <c:v>6508.2741935483891</c:v>
                </c:pt>
                <c:pt idx="273">
                  <c:v>6508.2741935483891</c:v>
                </c:pt>
                <c:pt idx="274">
                  <c:v>6508.2741935483891</c:v>
                </c:pt>
                <c:pt idx="275">
                  <c:v>6508.2741935483891</c:v>
                </c:pt>
                <c:pt idx="276">
                  <c:v>6508.2741935483891</c:v>
                </c:pt>
                <c:pt idx="277">
                  <c:v>6508.2741935483891</c:v>
                </c:pt>
                <c:pt idx="278">
                  <c:v>6508.2741935483891</c:v>
                </c:pt>
                <c:pt idx="279">
                  <c:v>6508.2741935483891</c:v>
                </c:pt>
                <c:pt idx="280">
                  <c:v>6508.2741935483891</c:v>
                </c:pt>
                <c:pt idx="281">
                  <c:v>6508.2741935483891</c:v>
                </c:pt>
                <c:pt idx="282">
                  <c:v>6508.2741935483891</c:v>
                </c:pt>
                <c:pt idx="283">
                  <c:v>6508.2741935483891</c:v>
                </c:pt>
                <c:pt idx="284">
                  <c:v>6508.2741935483891</c:v>
                </c:pt>
                <c:pt idx="285">
                  <c:v>6508.2741935483891</c:v>
                </c:pt>
                <c:pt idx="286">
                  <c:v>6508.2741935483891</c:v>
                </c:pt>
                <c:pt idx="287">
                  <c:v>6508.2741935483891</c:v>
                </c:pt>
                <c:pt idx="288">
                  <c:v>6508.2741935483891</c:v>
                </c:pt>
                <c:pt idx="289">
                  <c:v>6508.2741935483891</c:v>
                </c:pt>
                <c:pt idx="290">
                  <c:v>6508.2741935483891</c:v>
                </c:pt>
                <c:pt idx="291">
                  <c:v>6508.2741935483891</c:v>
                </c:pt>
                <c:pt idx="292">
                  <c:v>6508.2741935483891</c:v>
                </c:pt>
                <c:pt idx="293">
                  <c:v>6508.2741935483891</c:v>
                </c:pt>
                <c:pt idx="294">
                  <c:v>6508.2741935483891</c:v>
                </c:pt>
                <c:pt idx="295">
                  <c:v>6508.2741935483891</c:v>
                </c:pt>
                <c:pt idx="296">
                  <c:v>6508.2741935483891</c:v>
                </c:pt>
                <c:pt idx="297">
                  <c:v>6508.2741935483891</c:v>
                </c:pt>
                <c:pt idx="298">
                  <c:v>6508.2741935483891</c:v>
                </c:pt>
                <c:pt idx="299">
                  <c:v>6508.2741935483891</c:v>
                </c:pt>
                <c:pt idx="300">
                  <c:v>6508.2741935483891</c:v>
                </c:pt>
                <c:pt idx="301">
                  <c:v>6508.2741935483891</c:v>
                </c:pt>
                <c:pt idx="302">
                  <c:v>6508.2741935483891</c:v>
                </c:pt>
                <c:pt idx="303">
                  <c:v>6508.2741935483891</c:v>
                </c:pt>
                <c:pt idx="304">
                  <c:v>6508.2741935483891</c:v>
                </c:pt>
                <c:pt idx="305">
                  <c:v>6508.2741935483891</c:v>
                </c:pt>
                <c:pt idx="306">
                  <c:v>6508.2741935483891</c:v>
                </c:pt>
                <c:pt idx="307">
                  <c:v>6508.2741935483891</c:v>
                </c:pt>
                <c:pt idx="308">
                  <c:v>6508.2741935483891</c:v>
                </c:pt>
                <c:pt idx="309">
                  <c:v>6508.2741935483891</c:v>
                </c:pt>
                <c:pt idx="310">
                  <c:v>6508.2741935483891</c:v>
                </c:pt>
                <c:pt idx="311">
                  <c:v>6508.2741935483891</c:v>
                </c:pt>
                <c:pt idx="312">
                  <c:v>6508.2741935483891</c:v>
                </c:pt>
                <c:pt idx="313">
                  <c:v>6508.2741935483891</c:v>
                </c:pt>
                <c:pt idx="314">
                  <c:v>6508.2741935483891</c:v>
                </c:pt>
                <c:pt idx="315">
                  <c:v>6508.2741935483891</c:v>
                </c:pt>
                <c:pt idx="316">
                  <c:v>6508.2741935483891</c:v>
                </c:pt>
                <c:pt idx="317">
                  <c:v>6508.2741935483891</c:v>
                </c:pt>
                <c:pt idx="318">
                  <c:v>6508.2741935483891</c:v>
                </c:pt>
                <c:pt idx="319">
                  <c:v>6508.2741935483891</c:v>
                </c:pt>
                <c:pt idx="320">
                  <c:v>6508.2741935483891</c:v>
                </c:pt>
                <c:pt idx="321">
                  <c:v>6508.2741935483891</c:v>
                </c:pt>
                <c:pt idx="322">
                  <c:v>6508.2741935483891</c:v>
                </c:pt>
                <c:pt idx="323">
                  <c:v>6508.2741935483891</c:v>
                </c:pt>
                <c:pt idx="324">
                  <c:v>6508.2741935483891</c:v>
                </c:pt>
                <c:pt idx="325">
                  <c:v>6508.2741935483891</c:v>
                </c:pt>
                <c:pt idx="326">
                  <c:v>6508.2741935483891</c:v>
                </c:pt>
                <c:pt idx="327">
                  <c:v>6508.2741935483891</c:v>
                </c:pt>
                <c:pt idx="328">
                  <c:v>6508.2741935483891</c:v>
                </c:pt>
                <c:pt idx="329">
                  <c:v>6508.2741935483891</c:v>
                </c:pt>
                <c:pt idx="330">
                  <c:v>6508.2741935483891</c:v>
                </c:pt>
                <c:pt idx="331">
                  <c:v>6508.2741935483891</c:v>
                </c:pt>
                <c:pt idx="332">
                  <c:v>6508.2741935483891</c:v>
                </c:pt>
                <c:pt idx="333">
                  <c:v>6508.2741935483891</c:v>
                </c:pt>
                <c:pt idx="334">
                  <c:v>6508.2741935483891</c:v>
                </c:pt>
                <c:pt idx="335">
                  <c:v>6508.2741935483891</c:v>
                </c:pt>
                <c:pt idx="336">
                  <c:v>6508.2741935483891</c:v>
                </c:pt>
                <c:pt idx="337">
                  <c:v>6508.2741935483891</c:v>
                </c:pt>
                <c:pt idx="338">
                  <c:v>6508.2741935483891</c:v>
                </c:pt>
                <c:pt idx="339">
                  <c:v>6508.2741935483891</c:v>
                </c:pt>
                <c:pt idx="340">
                  <c:v>6508.2741935483891</c:v>
                </c:pt>
                <c:pt idx="341">
                  <c:v>6508.2741935483891</c:v>
                </c:pt>
                <c:pt idx="342">
                  <c:v>6508.2741935483891</c:v>
                </c:pt>
                <c:pt idx="343">
                  <c:v>6508.2741935483891</c:v>
                </c:pt>
                <c:pt idx="344">
                  <c:v>6508.2741935483891</c:v>
                </c:pt>
                <c:pt idx="345">
                  <c:v>6508.2741935483891</c:v>
                </c:pt>
                <c:pt idx="346">
                  <c:v>6508.2741935483891</c:v>
                </c:pt>
                <c:pt idx="347">
                  <c:v>6508.2741935483891</c:v>
                </c:pt>
                <c:pt idx="348">
                  <c:v>6508.2741935483891</c:v>
                </c:pt>
                <c:pt idx="349">
                  <c:v>6508.2741935483891</c:v>
                </c:pt>
                <c:pt idx="350">
                  <c:v>6508.2741935483891</c:v>
                </c:pt>
                <c:pt idx="351">
                  <c:v>6508.2741935483891</c:v>
                </c:pt>
                <c:pt idx="352">
                  <c:v>6508.2741935483891</c:v>
                </c:pt>
                <c:pt idx="353">
                  <c:v>6508.2741935483891</c:v>
                </c:pt>
                <c:pt idx="354">
                  <c:v>6508.2741935483891</c:v>
                </c:pt>
                <c:pt idx="355">
                  <c:v>6508.2741935483891</c:v>
                </c:pt>
                <c:pt idx="356">
                  <c:v>6508.2741935483891</c:v>
                </c:pt>
                <c:pt idx="357">
                  <c:v>6508.2741935483891</c:v>
                </c:pt>
                <c:pt idx="358">
                  <c:v>6508.2741935483891</c:v>
                </c:pt>
                <c:pt idx="359">
                  <c:v>6508.2741935483891</c:v>
                </c:pt>
                <c:pt idx="360">
                  <c:v>6508.2741935483891</c:v>
                </c:pt>
                <c:pt idx="361">
                  <c:v>6508.2741935483891</c:v>
                </c:pt>
                <c:pt idx="362">
                  <c:v>6508.2741935483891</c:v>
                </c:pt>
                <c:pt idx="363">
                  <c:v>6508.2741935483891</c:v>
                </c:pt>
                <c:pt idx="364">
                  <c:v>6508.2741935483891</c:v>
                </c:pt>
                <c:pt idx="365">
                  <c:v>6508.2741935483891</c:v>
                </c:pt>
                <c:pt idx="366">
                  <c:v>6508.2741935483891</c:v>
                </c:pt>
                <c:pt idx="367">
                  <c:v>6508.2741935483891</c:v>
                </c:pt>
                <c:pt idx="368">
                  <c:v>6508.2741935483891</c:v>
                </c:pt>
                <c:pt idx="369">
                  <c:v>6508.2741935483891</c:v>
                </c:pt>
                <c:pt idx="370">
                  <c:v>6508.2741935483891</c:v>
                </c:pt>
                <c:pt idx="371">
                  <c:v>6508.2741935483891</c:v>
                </c:pt>
                <c:pt idx="372">
                  <c:v>6508.2741935483891</c:v>
                </c:pt>
                <c:pt idx="373">
                  <c:v>6508.2741935483891</c:v>
                </c:pt>
                <c:pt idx="374">
                  <c:v>6508.2741935483891</c:v>
                </c:pt>
                <c:pt idx="375">
                  <c:v>6508.2741935483891</c:v>
                </c:pt>
                <c:pt idx="376">
                  <c:v>6508.2741935483891</c:v>
                </c:pt>
                <c:pt idx="377">
                  <c:v>6508.2741935483891</c:v>
                </c:pt>
                <c:pt idx="378">
                  <c:v>6508.2741935483891</c:v>
                </c:pt>
                <c:pt idx="379">
                  <c:v>6508.2741935483891</c:v>
                </c:pt>
                <c:pt idx="380">
                  <c:v>6508.2741935483891</c:v>
                </c:pt>
                <c:pt idx="381">
                  <c:v>6508.2741935483891</c:v>
                </c:pt>
                <c:pt idx="382">
                  <c:v>6508.2741935483891</c:v>
                </c:pt>
                <c:pt idx="383">
                  <c:v>6508.2741935483891</c:v>
                </c:pt>
                <c:pt idx="384">
                  <c:v>6508.2741935483891</c:v>
                </c:pt>
                <c:pt idx="385">
                  <c:v>6508.2741935483891</c:v>
                </c:pt>
                <c:pt idx="386">
                  <c:v>6508.2741935483891</c:v>
                </c:pt>
                <c:pt idx="387">
                  <c:v>6508.2741935483891</c:v>
                </c:pt>
                <c:pt idx="388">
                  <c:v>6508.2741935483891</c:v>
                </c:pt>
                <c:pt idx="389">
                  <c:v>6508.2741935483891</c:v>
                </c:pt>
                <c:pt idx="390">
                  <c:v>6508.2741935483891</c:v>
                </c:pt>
                <c:pt idx="391">
                  <c:v>6508.2741935483891</c:v>
                </c:pt>
                <c:pt idx="392">
                  <c:v>6508.2741935483891</c:v>
                </c:pt>
                <c:pt idx="393">
                  <c:v>6508.2741935483891</c:v>
                </c:pt>
                <c:pt idx="394">
                  <c:v>6508.2741935483891</c:v>
                </c:pt>
                <c:pt idx="395">
                  <c:v>6508.2741935483891</c:v>
                </c:pt>
                <c:pt idx="396">
                  <c:v>6508.2741935483891</c:v>
                </c:pt>
                <c:pt idx="397">
                  <c:v>6508.2741935483891</c:v>
                </c:pt>
                <c:pt idx="398">
                  <c:v>6508.2741935483891</c:v>
                </c:pt>
                <c:pt idx="399">
                  <c:v>6508.2741935483891</c:v>
                </c:pt>
                <c:pt idx="400">
                  <c:v>6508.2741935483891</c:v>
                </c:pt>
                <c:pt idx="401">
                  <c:v>6508.2741935483891</c:v>
                </c:pt>
                <c:pt idx="402">
                  <c:v>6508.2741935483891</c:v>
                </c:pt>
                <c:pt idx="403">
                  <c:v>6508.2741935483891</c:v>
                </c:pt>
                <c:pt idx="404">
                  <c:v>6508.2741935483891</c:v>
                </c:pt>
                <c:pt idx="405">
                  <c:v>6508.2741935483891</c:v>
                </c:pt>
                <c:pt idx="406">
                  <c:v>6508.2741935483891</c:v>
                </c:pt>
                <c:pt idx="407">
                  <c:v>6508.2741935483891</c:v>
                </c:pt>
                <c:pt idx="408">
                  <c:v>6508.2741935483891</c:v>
                </c:pt>
                <c:pt idx="409">
                  <c:v>6508.2741935483891</c:v>
                </c:pt>
                <c:pt idx="410">
                  <c:v>6508.2741935483891</c:v>
                </c:pt>
                <c:pt idx="411">
                  <c:v>6508.2741935483891</c:v>
                </c:pt>
                <c:pt idx="412">
                  <c:v>6508.2741935483891</c:v>
                </c:pt>
                <c:pt idx="413">
                  <c:v>6508.2741935483891</c:v>
                </c:pt>
                <c:pt idx="414">
                  <c:v>6508.2741935483891</c:v>
                </c:pt>
                <c:pt idx="415">
                  <c:v>6508.2741935483891</c:v>
                </c:pt>
                <c:pt idx="416">
                  <c:v>6508.2741935483891</c:v>
                </c:pt>
                <c:pt idx="417">
                  <c:v>6508.2741935483891</c:v>
                </c:pt>
                <c:pt idx="418">
                  <c:v>6508.2741935483891</c:v>
                </c:pt>
                <c:pt idx="419">
                  <c:v>6508.2741935483891</c:v>
                </c:pt>
                <c:pt idx="420">
                  <c:v>6508.2741935483891</c:v>
                </c:pt>
                <c:pt idx="421">
                  <c:v>6508.2741935483891</c:v>
                </c:pt>
                <c:pt idx="422">
                  <c:v>6508.2741935483891</c:v>
                </c:pt>
                <c:pt idx="423">
                  <c:v>6508.2741935483891</c:v>
                </c:pt>
                <c:pt idx="424">
                  <c:v>6508.2741935483891</c:v>
                </c:pt>
                <c:pt idx="425">
                  <c:v>6508.2741935483891</c:v>
                </c:pt>
                <c:pt idx="426">
                  <c:v>6508.2741935483891</c:v>
                </c:pt>
                <c:pt idx="427">
                  <c:v>6508.2741935483891</c:v>
                </c:pt>
                <c:pt idx="428">
                  <c:v>6508.2741935483891</c:v>
                </c:pt>
                <c:pt idx="429">
                  <c:v>6508.2741935483891</c:v>
                </c:pt>
                <c:pt idx="430">
                  <c:v>6508.2741935483891</c:v>
                </c:pt>
                <c:pt idx="431">
                  <c:v>6508.2741935483891</c:v>
                </c:pt>
                <c:pt idx="432">
                  <c:v>6508.2741935483891</c:v>
                </c:pt>
                <c:pt idx="433">
                  <c:v>6508.2741935483891</c:v>
                </c:pt>
                <c:pt idx="434">
                  <c:v>6508.2741935483891</c:v>
                </c:pt>
                <c:pt idx="435">
                  <c:v>6508.2741935483891</c:v>
                </c:pt>
                <c:pt idx="436">
                  <c:v>6508.2741935483891</c:v>
                </c:pt>
                <c:pt idx="437">
                  <c:v>6508.2741935483891</c:v>
                </c:pt>
                <c:pt idx="438">
                  <c:v>6508.2741935483891</c:v>
                </c:pt>
                <c:pt idx="439">
                  <c:v>6508.2741935483891</c:v>
                </c:pt>
                <c:pt idx="440">
                  <c:v>6508.2741935483891</c:v>
                </c:pt>
                <c:pt idx="441">
                  <c:v>6508.2741935483891</c:v>
                </c:pt>
                <c:pt idx="442">
                  <c:v>6508.2741935483891</c:v>
                </c:pt>
                <c:pt idx="443">
                  <c:v>6508.2741935483891</c:v>
                </c:pt>
                <c:pt idx="444">
                  <c:v>6508.2741935483891</c:v>
                </c:pt>
                <c:pt idx="445">
                  <c:v>6508.2741935483891</c:v>
                </c:pt>
                <c:pt idx="446">
                  <c:v>6508.2741935483891</c:v>
                </c:pt>
                <c:pt idx="447">
                  <c:v>6508.2741935483891</c:v>
                </c:pt>
                <c:pt idx="448">
                  <c:v>6508.2741935483891</c:v>
                </c:pt>
                <c:pt idx="449">
                  <c:v>6508.2741935483891</c:v>
                </c:pt>
                <c:pt idx="450">
                  <c:v>6508.2741935483891</c:v>
                </c:pt>
                <c:pt idx="451">
                  <c:v>6508.2741935483891</c:v>
                </c:pt>
                <c:pt idx="452">
                  <c:v>6508.2741935483891</c:v>
                </c:pt>
                <c:pt idx="453">
                  <c:v>6508.2741935483891</c:v>
                </c:pt>
                <c:pt idx="454">
                  <c:v>6508.2741935483891</c:v>
                </c:pt>
                <c:pt idx="455">
                  <c:v>6508.2741935483891</c:v>
                </c:pt>
                <c:pt idx="456">
                  <c:v>6508.2741935483891</c:v>
                </c:pt>
                <c:pt idx="457">
                  <c:v>6508.2741935483891</c:v>
                </c:pt>
                <c:pt idx="458">
                  <c:v>6508.2741935483891</c:v>
                </c:pt>
                <c:pt idx="459">
                  <c:v>6508.2741935483891</c:v>
                </c:pt>
                <c:pt idx="460">
                  <c:v>6508.2741935483891</c:v>
                </c:pt>
                <c:pt idx="461">
                  <c:v>6508.2741935483891</c:v>
                </c:pt>
                <c:pt idx="462">
                  <c:v>6508.2741935483891</c:v>
                </c:pt>
                <c:pt idx="463">
                  <c:v>6508.2741935483891</c:v>
                </c:pt>
                <c:pt idx="464">
                  <c:v>6508.2741935483891</c:v>
                </c:pt>
                <c:pt idx="465">
                  <c:v>6508.2741935483891</c:v>
                </c:pt>
                <c:pt idx="466">
                  <c:v>6508.2741935483891</c:v>
                </c:pt>
                <c:pt idx="467">
                  <c:v>6508.2741935483891</c:v>
                </c:pt>
                <c:pt idx="468">
                  <c:v>6508.2741935483891</c:v>
                </c:pt>
                <c:pt idx="469">
                  <c:v>6508.2741935483891</c:v>
                </c:pt>
                <c:pt idx="470">
                  <c:v>6508.2741935483891</c:v>
                </c:pt>
                <c:pt idx="471">
                  <c:v>6508.2741935483891</c:v>
                </c:pt>
                <c:pt idx="472">
                  <c:v>6508.2741935483891</c:v>
                </c:pt>
                <c:pt idx="473">
                  <c:v>6508.2741935483891</c:v>
                </c:pt>
                <c:pt idx="474">
                  <c:v>6508.2741935483891</c:v>
                </c:pt>
                <c:pt idx="475">
                  <c:v>6508.2741935483891</c:v>
                </c:pt>
                <c:pt idx="476">
                  <c:v>6508.2741935483891</c:v>
                </c:pt>
                <c:pt idx="477">
                  <c:v>6508.2741935483891</c:v>
                </c:pt>
                <c:pt idx="478">
                  <c:v>6508.2741935483891</c:v>
                </c:pt>
                <c:pt idx="479">
                  <c:v>6508.2741935483891</c:v>
                </c:pt>
                <c:pt idx="480">
                  <c:v>6508.2741935483891</c:v>
                </c:pt>
                <c:pt idx="481">
                  <c:v>6508.2741935483891</c:v>
                </c:pt>
                <c:pt idx="482">
                  <c:v>6508.2741935483891</c:v>
                </c:pt>
                <c:pt idx="483">
                  <c:v>6508.2741935483891</c:v>
                </c:pt>
                <c:pt idx="484">
                  <c:v>6508.2741935483891</c:v>
                </c:pt>
                <c:pt idx="485">
                  <c:v>6508.2741935483891</c:v>
                </c:pt>
                <c:pt idx="486">
                  <c:v>6508.2741935483891</c:v>
                </c:pt>
                <c:pt idx="487">
                  <c:v>6508.2741935483891</c:v>
                </c:pt>
                <c:pt idx="488">
                  <c:v>6508.2741935483891</c:v>
                </c:pt>
                <c:pt idx="489">
                  <c:v>6508.2741935483891</c:v>
                </c:pt>
                <c:pt idx="490">
                  <c:v>6508.2741935483891</c:v>
                </c:pt>
                <c:pt idx="491">
                  <c:v>6508.2741935483891</c:v>
                </c:pt>
                <c:pt idx="492">
                  <c:v>6508.2741935483891</c:v>
                </c:pt>
                <c:pt idx="493">
                  <c:v>6508.2741935483891</c:v>
                </c:pt>
                <c:pt idx="494">
                  <c:v>6508.2741935483891</c:v>
                </c:pt>
                <c:pt idx="495">
                  <c:v>6508.2741935483891</c:v>
                </c:pt>
                <c:pt idx="496">
                  <c:v>6508.2741935483891</c:v>
                </c:pt>
                <c:pt idx="497">
                  <c:v>6508.2741935483891</c:v>
                </c:pt>
                <c:pt idx="498">
                  <c:v>6508.2741935483891</c:v>
                </c:pt>
                <c:pt idx="499">
                  <c:v>6508.2741935483891</c:v>
                </c:pt>
                <c:pt idx="500">
                  <c:v>6508.2741935483891</c:v>
                </c:pt>
                <c:pt idx="501">
                  <c:v>6508.2741935483891</c:v>
                </c:pt>
                <c:pt idx="502">
                  <c:v>6508.2741935483891</c:v>
                </c:pt>
                <c:pt idx="503">
                  <c:v>6508.2741935483891</c:v>
                </c:pt>
                <c:pt idx="504">
                  <c:v>6508.2741935483891</c:v>
                </c:pt>
                <c:pt idx="505">
                  <c:v>6508.2741935483891</c:v>
                </c:pt>
                <c:pt idx="506">
                  <c:v>6508.2741935483891</c:v>
                </c:pt>
                <c:pt idx="507">
                  <c:v>6508.2741935483891</c:v>
                </c:pt>
                <c:pt idx="508">
                  <c:v>6508.2741935483891</c:v>
                </c:pt>
                <c:pt idx="509">
                  <c:v>6508.2741935483891</c:v>
                </c:pt>
                <c:pt idx="510">
                  <c:v>6508.2741935483891</c:v>
                </c:pt>
                <c:pt idx="511">
                  <c:v>6508.2741935483891</c:v>
                </c:pt>
                <c:pt idx="512">
                  <c:v>6508.2741935483891</c:v>
                </c:pt>
                <c:pt idx="513">
                  <c:v>6508.2741935483891</c:v>
                </c:pt>
                <c:pt idx="514">
                  <c:v>6508.2741935483891</c:v>
                </c:pt>
                <c:pt idx="515">
                  <c:v>6508.2741935483891</c:v>
                </c:pt>
                <c:pt idx="516">
                  <c:v>6508.2741935483891</c:v>
                </c:pt>
                <c:pt idx="517">
                  <c:v>6508.2741935483891</c:v>
                </c:pt>
                <c:pt idx="518">
                  <c:v>6508.2741935483891</c:v>
                </c:pt>
                <c:pt idx="519">
                  <c:v>6508.2741935483891</c:v>
                </c:pt>
                <c:pt idx="520">
                  <c:v>6508.2741935483891</c:v>
                </c:pt>
                <c:pt idx="521">
                  <c:v>6508.2741935483891</c:v>
                </c:pt>
                <c:pt idx="522">
                  <c:v>6508.2741935483891</c:v>
                </c:pt>
                <c:pt idx="523">
                  <c:v>6508.2741935483891</c:v>
                </c:pt>
                <c:pt idx="524">
                  <c:v>6508.2741935483891</c:v>
                </c:pt>
                <c:pt idx="525">
                  <c:v>6508.2741935483891</c:v>
                </c:pt>
                <c:pt idx="526">
                  <c:v>6508.2741935483891</c:v>
                </c:pt>
                <c:pt idx="527">
                  <c:v>6508.2741935483891</c:v>
                </c:pt>
                <c:pt idx="528">
                  <c:v>6508.2741935483891</c:v>
                </c:pt>
                <c:pt idx="529">
                  <c:v>6508.2741935483891</c:v>
                </c:pt>
                <c:pt idx="530">
                  <c:v>6508.2741935483891</c:v>
                </c:pt>
                <c:pt idx="531">
                  <c:v>6508.2741935483891</c:v>
                </c:pt>
                <c:pt idx="532">
                  <c:v>6508.2741935483891</c:v>
                </c:pt>
                <c:pt idx="533">
                  <c:v>6508.2741935483891</c:v>
                </c:pt>
                <c:pt idx="534">
                  <c:v>6508.2741935483891</c:v>
                </c:pt>
                <c:pt idx="535">
                  <c:v>6508.2741935483891</c:v>
                </c:pt>
                <c:pt idx="536">
                  <c:v>6508.2741935483891</c:v>
                </c:pt>
                <c:pt idx="537">
                  <c:v>6508.2741935483891</c:v>
                </c:pt>
                <c:pt idx="538">
                  <c:v>6508.2741935483891</c:v>
                </c:pt>
                <c:pt idx="539">
                  <c:v>6508.2741935483891</c:v>
                </c:pt>
                <c:pt idx="540">
                  <c:v>6508.2741935483891</c:v>
                </c:pt>
                <c:pt idx="541">
                  <c:v>6508.2741935483891</c:v>
                </c:pt>
                <c:pt idx="542">
                  <c:v>6508.2741935483891</c:v>
                </c:pt>
                <c:pt idx="543">
                  <c:v>6508.2741935483891</c:v>
                </c:pt>
                <c:pt idx="544">
                  <c:v>6508.2741935483891</c:v>
                </c:pt>
                <c:pt idx="545">
                  <c:v>6508.2741935483891</c:v>
                </c:pt>
                <c:pt idx="546">
                  <c:v>6508.2741935483891</c:v>
                </c:pt>
                <c:pt idx="547">
                  <c:v>6508.2741935483891</c:v>
                </c:pt>
                <c:pt idx="548">
                  <c:v>6508.2741935483891</c:v>
                </c:pt>
                <c:pt idx="549">
                  <c:v>6508.2741935483891</c:v>
                </c:pt>
                <c:pt idx="550">
                  <c:v>6508.2741935483891</c:v>
                </c:pt>
                <c:pt idx="551">
                  <c:v>6508.2741935483891</c:v>
                </c:pt>
                <c:pt idx="552">
                  <c:v>6508.2741935483891</c:v>
                </c:pt>
                <c:pt idx="553">
                  <c:v>6508.2741935483891</c:v>
                </c:pt>
                <c:pt idx="554">
                  <c:v>6508.2741935483891</c:v>
                </c:pt>
                <c:pt idx="555">
                  <c:v>6508.2741935483891</c:v>
                </c:pt>
                <c:pt idx="556">
                  <c:v>6508.2741935483891</c:v>
                </c:pt>
                <c:pt idx="557">
                  <c:v>6508.2741935483891</c:v>
                </c:pt>
                <c:pt idx="558">
                  <c:v>6508.2741935483891</c:v>
                </c:pt>
                <c:pt idx="559">
                  <c:v>6508.2741935483891</c:v>
                </c:pt>
                <c:pt idx="560">
                  <c:v>6508.2741935483891</c:v>
                </c:pt>
                <c:pt idx="561">
                  <c:v>6508.2741935483891</c:v>
                </c:pt>
                <c:pt idx="562">
                  <c:v>6508.2741935483891</c:v>
                </c:pt>
                <c:pt idx="563">
                  <c:v>6508.2741935483891</c:v>
                </c:pt>
                <c:pt idx="564">
                  <c:v>6508.2741935483891</c:v>
                </c:pt>
                <c:pt idx="565">
                  <c:v>6508.2741935483891</c:v>
                </c:pt>
                <c:pt idx="566">
                  <c:v>6508.2741935483891</c:v>
                </c:pt>
                <c:pt idx="567">
                  <c:v>6508.2741935483891</c:v>
                </c:pt>
                <c:pt idx="568">
                  <c:v>6508.2741935483891</c:v>
                </c:pt>
                <c:pt idx="569">
                  <c:v>6508.2741935483891</c:v>
                </c:pt>
                <c:pt idx="570">
                  <c:v>6508.2741935483891</c:v>
                </c:pt>
                <c:pt idx="571">
                  <c:v>6508.2741935483891</c:v>
                </c:pt>
                <c:pt idx="572">
                  <c:v>6508.2741935483891</c:v>
                </c:pt>
                <c:pt idx="573">
                  <c:v>6508.2741935483891</c:v>
                </c:pt>
                <c:pt idx="574">
                  <c:v>6508.2741935483891</c:v>
                </c:pt>
                <c:pt idx="575">
                  <c:v>6508.2741935483891</c:v>
                </c:pt>
                <c:pt idx="576">
                  <c:v>6508.2741935483891</c:v>
                </c:pt>
                <c:pt idx="577">
                  <c:v>6508.2741935483891</c:v>
                </c:pt>
                <c:pt idx="578">
                  <c:v>6508.2741935483891</c:v>
                </c:pt>
                <c:pt idx="579">
                  <c:v>6508.2741935483891</c:v>
                </c:pt>
                <c:pt idx="580">
                  <c:v>6508.2741935483891</c:v>
                </c:pt>
                <c:pt idx="581">
                  <c:v>6508.2741935483891</c:v>
                </c:pt>
                <c:pt idx="582">
                  <c:v>6508.2741935483891</c:v>
                </c:pt>
                <c:pt idx="583">
                  <c:v>6508.2741935483891</c:v>
                </c:pt>
                <c:pt idx="584">
                  <c:v>6508.2741935483891</c:v>
                </c:pt>
                <c:pt idx="585">
                  <c:v>6508.2741935483891</c:v>
                </c:pt>
                <c:pt idx="586">
                  <c:v>6508.2741935483891</c:v>
                </c:pt>
                <c:pt idx="587">
                  <c:v>6508.2741935483891</c:v>
                </c:pt>
                <c:pt idx="588">
                  <c:v>6508.2741935483891</c:v>
                </c:pt>
                <c:pt idx="589">
                  <c:v>6508.2741935483891</c:v>
                </c:pt>
                <c:pt idx="590">
                  <c:v>6508.2741935483891</c:v>
                </c:pt>
                <c:pt idx="591">
                  <c:v>6508.2741935483891</c:v>
                </c:pt>
                <c:pt idx="592">
                  <c:v>6508.2741935483891</c:v>
                </c:pt>
                <c:pt idx="593">
                  <c:v>6508.2741935483891</c:v>
                </c:pt>
                <c:pt idx="594">
                  <c:v>6508.2741935483891</c:v>
                </c:pt>
                <c:pt idx="595">
                  <c:v>6508.2741935483891</c:v>
                </c:pt>
                <c:pt idx="596">
                  <c:v>6508.2741935483891</c:v>
                </c:pt>
                <c:pt idx="597">
                  <c:v>6508.2741935483891</c:v>
                </c:pt>
                <c:pt idx="598">
                  <c:v>6508.2741935483891</c:v>
                </c:pt>
                <c:pt idx="599">
                  <c:v>6508.2741935483891</c:v>
                </c:pt>
                <c:pt idx="600">
                  <c:v>6508.2741935483891</c:v>
                </c:pt>
                <c:pt idx="601">
                  <c:v>6508.2741935483891</c:v>
                </c:pt>
                <c:pt idx="602">
                  <c:v>6508.2741935483891</c:v>
                </c:pt>
                <c:pt idx="603">
                  <c:v>6508.2741935483891</c:v>
                </c:pt>
                <c:pt idx="604">
                  <c:v>6508.2741935483891</c:v>
                </c:pt>
                <c:pt idx="605">
                  <c:v>6508.2741935483891</c:v>
                </c:pt>
                <c:pt idx="606">
                  <c:v>6508.2741935483891</c:v>
                </c:pt>
                <c:pt idx="607">
                  <c:v>6508.2741935483891</c:v>
                </c:pt>
                <c:pt idx="608">
                  <c:v>6508.2741935483891</c:v>
                </c:pt>
                <c:pt idx="609">
                  <c:v>6508.2741935483891</c:v>
                </c:pt>
                <c:pt idx="610">
                  <c:v>6508.2741935483891</c:v>
                </c:pt>
                <c:pt idx="611">
                  <c:v>6508.2741935483891</c:v>
                </c:pt>
                <c:pt idx="612">
                  <c:v>6508.2741935483891</c:v>
                </c:pt>
                <c:pt idx="613">
                  <c:v>6508.2741935483891</c:v>
                </c:pt>
                <c:pt idx="614">
                  <c:v>6508.2741935483891</c:v>
                </c:pt>
                <c:pt idx="615">
                  <c:v>6508.2741935483891</c:v>
                </c:pt>
                <c:pt idx="616">
                  <c:v>6508.2741935483891</c:v>
                </c:pt>
                <c:pt idx="617">
                  <c:v>6508.2741935483891</c:v>
                </c:pt>
                <c:pt idx="618">
                  <c:v>6508.2741935483891</c:v>
                </c:pt>
                <c:pt idx="619">
                  <c:v>6508.2741935483891</c:v>
                </c:pt>
                <c:pt idx="620">
                  <c:v>6508.2741935483891</c:v>
                </c:pt>
                <c:pt idx="621">
                  <c:v>6508.2741935483891</c:v>
                </c:pt>
                <c:pt idx="622">
                  <c:v>6508.2741935483891</c:v>
                </c:pt>
                <c:pt idx="623">
                  <c:v>6508.2741935483891</c:v>
                </c:pt>
                <c:pt idx="624">
                  <c:v>6508.2741935483891</c:v>
                </c:pt>
                <c:pt idx="625">
                  <c:v>6508.2741935483891</c:v>
                </c:pt>
                <c:pt idx="626">
                  <c:v>6508.2741935483891</c:v>
                </c:pt>
                <c:pt idx="627">
                  <c:v>6508.2741935483891</c:v>
                </c:pt>
                <c:pt idx="628">
                  <c:v>6508.2741935483891</c:v>
                </c:pt>
                <c:pt idx="629">
                  <c:v>6508.2741935483891</c:v>
                </c:pt>
                <c:pt idx="630">
                  <c:v>6508.2741935483891</c:v>
                </c:pt>
                <c:pt idx="631">
                  <c:v>6508.2741935483891</c:v>
                </c:pt>
                <c:pt idx="632">
                  <c:v>6508.2741935483891</c:v>
                </c:pt>
                <c:pt idx="633">
                  <c:v>6508.2741935483891</c:v>
                </c:pt>
                <c:pt idx="634">
                  <c:v>6508.2741935483891</c:v>
                </c:pt>
                <c:pt idx="635">
                  <c:v>6508.2741935483891</c:v>
                </c:pt>
                <c:pt idx="636">
                  <c:v>6508.2741935483891</c:v>
                </c:pt>
                <c:pt idx="637">
                  <c:v>6508.2741935483891</c:v>
                </c:pt>
                <c:pt idx="638">
                  <c:v>6508.2741935483891</c:v>
                </c:pt>
                <c:pt idx="639">
                  <c:v>6508.2741935483891</c:v>
                </c:pt>
                <c:pt idx="640">
                  <c:v>6508.2741935483891</c:v>
                </c:pt>
                <c:pt idx="641">
                  <c:v>6508.2741935483891</c:v>
                </c:pt>
                <c:pt idx="642">
                  <c:v>6508.2741935483891</c:v>
                </c:pt>
                <c:pt idx="643">
                  <c:v>6508.2741935483891</c:v>
                </c:pt>
                <c:pt idx="644">
                  <c:v>6508.2741935483891</c:v>
                </c:pt>
                <c:pt idx="645">
                  <c:v>6508.2741935483891</c:v>
                </c:pt>
                <c:pt idx="646">
                  <c:v>6508.2741935483891</c:v>
                </c:pt>
                <c:pt idx="647">
                  <c:v>6508.2741935483891</c:v>
                </c:pt>
                <c:pt idx="648">
                  <c:v>6508.2741935483891</c:v>
                </c:pt>
                <c:pt idx="649">
                  <c:v>6508.2741935483891</c:v>
                </c:pt>
                <c:pt idx="650">
                  <c:v>6508.2741935483891</c:v>
                </c:pt>
                <c:pt idx="651">
                  <c:v>6508.2741935483891</c:v>
                </c:pt>
                <c:pt idx="652">
                  <c:v>6508.2741935483891</c:v>
                </c:pt>
                <c:pt idx="653">
                  <c:v>6508.2741935483891</c:v>
                </c:pt>
                <c:pt idx="654">
                  <c:v>6508.2741935483891</c:v>
                </c:pt>
                <c:pt idx="655">
                  <c:v>6508.2741935483891</c:v>
                </c:pt>
                <c:pt idx="656">
                  <c:v>6508.2741935483891</c:v>
                </c:pt>
                <c:pt idx="657">
                  <c:v>6508.2741935483891</c:v>
                </c:pt>
                <c:pt idx="658">
                  <c:v>6508.2741935483891</c:v>
                </c:pt>
                <c:pt idx="659">
                  <c:v>6508.2741935483891</c:v>
                </c:pt>
                <c:pt idx="660">
                  <c:v>6508.2741935483891</c:v>
                </c:pt>
                <c:pt idx="661">
                  <c:v>6508.2741935483891</c:v>
                </c:pt>
                <c:pt idx="662">
                  <c:v>6508.2741935483891</c:v>
                </c:pt>
                <c:pt idx="663">
                  <c:v>6508.2741935483891</c:v>
                </c:pt>
                <c:pt idx="664">
                  <c:v>6508.2741935483891</c:v>
                </c:pt>
                <c:pt idx="665">
                  <c:v>6508.2741935483891</c:v>
                </c:pt>
                <c:pt idx="666">
                  <c:v>6508.2741935483891</c:v>
                </c:pt>
                <c:pt idx="667">
                  <c:v>6508.2741935483891</c:v>
                </c:pt>
                <c:pt idx="668">
                  <c:v>6508.2741935483891</c:v>
                </c:pt>
                <c:pt idx="669">
                  <c:v>6508.2741935483891</c:v>
                </c:pt>
                <c:pt idx="670">
                  <c:v>6508.2741935483891</c:v>
                </c:pt>
                <c:pt idx="671">
                  <c:v>6508.2741935483891</c:v>
                </c:pt>
                <c:pt idx="672">
                  <c:v>6508.2741935483891</c:v>
                </c:pt>
                <c:pt idx="673">
                  <c:v>6508.2741935483891</c:v>
                </c:pt>
                <c:pt idx="674">
                  <c:v>6508.2741935483891</c:v>
                </c:pt>
                <c:pt idx="675">
                  <c:v>6508.2741935483891</c:v>
                </c:pt>
                <c:pt idx="676">
                  <c:v>6508.2741935483891</c:v>
                </c:pt>
                <c:pt idx="677">
                  <c:v>6508.2741935483891</c:v>
                </c:pt>
                <c:pt idx="678">
                  <c:v>6508.2741935483891</c:v>
                </c:pt>
                <c:pt idx="679">
                  <c:v>6508.2741935483891</c:v>
                </c:pt>
                <c:pt idx="680">
                  <c:v>6508.2741935483891</c:v>
                </c:pt>
                <c:pt idx="681">
                  <c:v>6508.2741935483891</c:v>
                </c:pt>
                <c:pt idx="682">
                  <c:v>6508.2741935483891</c:v>
                </c:pt>
                <c:pt idx="683">
                  <c:v>6508.2741935483891</c:v>
                </c:pt>
                <c:pt idx="684">
                  <c:v>6508.2741935483891</c:v>
                </c:pt>
                <c:pt idx="685">
                  <c:v>6508.2741935483891</c:v>
                </c:pt>
                <c:pt idx="686">
                  <c:v>6508.2741935483891</c:v>
                </c:pt>
                <c:pt idx="687">
                  <c:v>6508.2741935483891</c:v>
                </c:pt>
                <c:pt idx="688">
                  <c:v>6508.2741935483891</c:v>
                </c:pt>
                <c:pt idx="689">
                  <c:v>6508.2741935483891</c:v>
                </c:pt>
                <c:pt idx="690">
                  <c:v>6508.2741935483891</c:v>
                </c:pt>
                <c:pt idx="691">
                  <c:v>6508.2741935483891</c:v>
                </c:pt>
                <c:pt idx="692">
                  <c:v>6508.2741935483891</c:v>
                </c:pt>
                <c:pt idx="693">
                  <c:v>6508.2741935483891</c:v>
                </c:pt>
                <c:pt idx="694">
                  <c:v>6508.2741935483891</c:v>
                </c:pt>
                <c:pt idx="695">
                  <c:v>6508.2741935483891</c:v>
                </c:pt>
                <c:pt idx="696">
                  <c:v>6508.2741935483891</c:v>
                </c:pt>
                <c:pt idx="697">
                  <c:v>6508.2741935483891</c:v>
                </c:pt>
                <c:pt idx="698">
                  <c:v>6508.2741935483891</c:v>
                </c:pt>
                <c:pt idx="699">
                  <c:v>6508.2741935483891</c:v>
                </c:pt>
                <c:pt idx="700">
                  <c:v>6508.2741935483891</c:v>
                </c:pt>
                <c:pt idx="701">
                  <c:v>6508.2741935483891</c:v>
                </c:pt>
                <c:pt idx="702">
                  <c:v>6508.2741935483891</c:v>
                </c:pt>
                <c:pt idx="703">
                  <c:v>6508.2741935483891</c:v>
                </c:pt>
                <c:pt idx="704">
                  <c:v>6508.2741935483891</c:v>
                </c:pt>
                <c:pt idx="705">
                  <c:v>6508.2741935483891</c:v>
                </c:pt>
                <c:pt idx="706">
                  <c:v>6508.2741935483891</c:v>
                </c:pt>
                <c:pt idx="707">
                  <c:v>6508.2741935483891</c:v>
                </c:pt>
                <c:pt idx="708">
                  <c:v>6508.2741935483891</c:v>
                </c:pt>
                <c:pt idx="709">
                  <c:v>6508.2741935483891</c:v>
                </c:pt>
                <c:pt idx="710">
                  <c:v>6508.2741935483891</c:v>
                </c:pt>
                <c:pt idx="711">
                  <c:v>6508.2741935483891</c:v>
                </c:pt>
                <c:pt idx="712">
                  <c:v>6508.2741935483891</c:v>
                </c:pt>
                <c:pt idx="713">
                  <c:v>6508.2741935483891</c:v>
                </c:pt>
                <c:pt idx="714">
                  <c:v>6508.2741935483891</c:v>
                </c:pt>
                <c:pt idx="715">
                  <c:v>6508.2741935483891</c:v>
                </c:pt>
                <c:pt idx="716">
                  <c:v>6508.2741935483891</c:v>
                </c:pt>
                <c:pt idx="717">
                  <c:v>6508.2741935483891</c:v>
                </c:pt>
                <c:pt idx="718">
                  <c:v>6508.2741935483891</c:v>
                </c:pt>
                <c:pt idx="719">
                  <c:v>6508.2741935483891</c:v>
                </c:pt>
                <c:pt idx="720">
                  <c:v>6508.2741935483891</c:v>
                </c:pt>
                <c:pt idx="721">
                  <c:v>6508.2741935483891</c:v>
                </c:pt>
                <c:pt idx="722">
                  <c:v>6508.2741935483891</c:v>
                </c:pt>
                <c:pt idx="723">
                  <c:v>6508.2741935483891</c:v>
                </c:pt>
                <c:pt idx="724">
                  <c:v>6508.2741935483891</c:v>
                </c:pt>
                <c:pt idx="725">
                  <c:v>6508.2741935483891</c:v>
                </c:pt>
                <c:pt idx="726">
                  <c:v>6508.2741935483891</c:v>
                </c:pt>
                <c:pt idx="727">
                  <c:v>6508.2741935483891</c:v>
                </c:pt>
                <c:pt idx="728">
                  <c:v>6508.2741935483891</c:v>
                </c:pt>
                <c:pt idx="729">
                  <c:v>6508.2741935483891</c:v>
                </c:pt>
                <c:pt idx="730">
                  <c:v>6508.2741935483891</c:v>
                </c:pt>
                <c:pt idx="731">
                  <c:v>6508.2741935483891</c:v>
                </c:pt>
                <c:pt idx="732">
                  <c:v>6508.2741935483891</c:v>
                </c:pt>
                <c:pt idx="733">
                  <c:v>6508.2741935483891</c:v>
                </c:pt>
                <c:pt idx="734">
                  <c:v>6508.2741935483891</c:v>
                </c:pt>
                <c:pt idx="735">
                  <c:v>6508.2741935483891</c:v>
                </c:pt>
                <c:pt idx="736">
                  <c:v>6508.2741935483891</c:v>
                </c:pt>
                <c:pt idx="737">
                  <c:v>6508.2741935483891</c:v>
                </c:pt>
                <c:pt idx="738">
                  <c:v>6508.2741935483891</c:v>
                </c:pt>
                <c:pt idx="739">
                  <c:v>6508.2741935483891</c:v>
                </c:pt>
                <c:pt idx="740">
                  <c:v>6508.2741935483891</c:v>
                </c:pt>
                <c:pt idx="741">
                  <c:v>6508.2741935483891</c:v>
                </c:pt>
                <c:pt idx="742">
                  <c:v>6508.2741935483891</c:v>
                </c:pt>
                <c:pt idx="743">
                  <c:v>6508.2741935483891</c:v>
                </c:pt>
              </c:numCache>
            </c:numRef>
          </c:val>
        </c:ser>
        <c:marker val="1"/>
        <c:axId val="100621696"/>
        <c:axId val="100623488"/>
      </c:lineChart>
      <c:catAx>
        <c:axId val="100621696"/>
        <c:scaling>
          <c:orientation val="minMax"/>
        </c:scaling>
        <c:axPos val="b"/>
        <c:numFmt formatCode="General" sourceLinked="1"/>
        <c:majorTickMark val="none"/>
        <c:tickLblPos val="nextTo"/>
        <c:crossAx val="100623488"/>
        <c:crosses val="autoZero"/>
        <c:auto val="1"/>
        <c:lblAlgn val="ctr"/>
        <c:lblOffset val="100"/>
        <c:tickLblSkip val="24"/>
      </c:catAx>
      <c:valAx>
        <c:axId val="100623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6216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1"/>
          <c:y val="2.7011287893677027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-4240.5</c:v>
                </c:pt>
                <c:pt idx="1">
                  <c:v>-5687.5</c:v>
                </c:pt>
                <c:pt idx="2">
                  <c:v>-6537.5</c:v>
                </c:pt>
                <c:pt idx="3">
                  <c:v>-8362.5</c:v>
                </c:pt>
                <c:pt idx="4">
                  <c:v>-9357.5</c:v>
                </c:pt>
                <c:pt idx="5">
                  <c:v>-8517.5</c:v>
                </c:pt>
                <c:pt idx="6">
                  <c:v>-7301.5</c:v>
                </c:pt>
                <c:pt idx="7">
                  <c:v>-5939</c:v>
                </c:pt>
                <c:pt idx="8">
                  <c:v>-5378</c:v>
                </c:pt>
                <c:pt idx="9">
                  <c:v>-4905.5</c:v>
                </c:pt>
                <c:pt idx="10">
                  <c:v>-4538.5</c:v>
                </c:pt>
                <c:pt idx="11">
                  <c:v>-4383.5</c:v>
                </c:pt>
                <c:pt idx="12">
                  <c:v>-3899</c:v>
                </c:pt>
                <c:pt idx="13">
                  <c:v>-3761</c:v>
                </c:pt>
                <c:pt idx="14">
                  <c:v>-3854</c:v>
                </c:pt>
                <c:pt idx="15">
                  <c:v>-4563</c:v>
                </c:pt>
                <c:pt idx="16">
                  <c:v>-5140.5</c:v>
                </c:pt>
                <c:pt idx="17">
                  <c:v>-6273</c:v>
                </c:pt>
                <c:pt idx="18">
                  <c:v>-6477.5</c:v>
                </c:pt>
                <c:pt idx="19">
                  <c:v>-5725.5</c:v>
                </c:pt>
                <c:pt idx="20">
                  <c:v>-6007.5</c:v>
                </c:pt>
                <c:pt idx="21">
                  <c:v>-7353.5</c:v>
                </c:pt>
                <c:pt idx="22">
                  <c:v>-7319.5</c:v>
                </c:pt>
                <c:pt idx="23">
                  <c:v>-5711</c:v>
                </c:pt>
                <c:pt idx="24">
                  <c:v>-5451</c:v>
                </c:pt>
                <c:pt idx="25">
                  <c:v>-6736.5</c:v>
                </c:pt>
                <c:pt idx="26">
                  <c:v>-7990</c:v>
                </c:pt>
                <c:pt idx="27">
                  <c:v>-9759</c:v>
                </c:pt>
                <c:pt idx="28">
                  <c:v>-10627</c:v>
                </c:pt>
                <c:pt idx="29">
                  <c:v>-9819</c:v>
                </c:pt>
                <c:pt idx="30">
                  <c:v>-8366</c:v>
                </c:pt>
                <c:pt idx="31">
                  <c:v>-7415</c:v>
                </c:pt>
                <c:pt idx="32">
                  <c:v>-5944.5</c:v>
                </c:pt>
                <c:pt idx="33">
                  <c:v>-4347</c:v>
                </c:pt>
                <c:pt idx="34">
                  <c:v>-3486</c:v>
                </c:pt>
                <c:pt idx="35">
                  <c:v>-3290.5</c:v>
                </c:pt>
                <c:pt idx="36">
                  <c:v>-2856</c:v>
                </c:pt>
                <c:pt idx="37">
                  <c:v>-3219</c:v>
                </c:pt>
                <c:pt idx="38">
                  <c:v>-3551</c:v>
                </c:pt>
                <c:pt idx="39">
                  <c:v>-4083</c:v>
                </c:pt>
                <c:pt idx="40">
                  <c:v>-4540.5</c:v>
                </c:pt>
                <c:pt idx="41">
                  <c:v>-5352</c:v>
                </c:pt>
                <c:pt idx="42">
                  <c:v>-5811</c:v>
                </c:pt>
                <c:pt idx="43">
                  <c:v>-4747.5</c:v>
                </c:pt>
                <c:pt idx="44">
                  <c:v>-4233.5</c:v>
                </c:pt>
                <c:pt idx="45">
                  <c:v>-5324.5</c:v>
                </c:pt>
                <c:pt idx="46">
                  <c:v>-5885.5</c:v>
                </c:pt>
                <c:pt idx="47">
                  <c:v>-5472.5</c:v>
                </c:pt>
                <c:pt idx="48">
                  <c:v>-5643</c:v>
                </c:pt>
                <c:pt idx="49">
                  <c:v>-6572.5</c:v>
                </c:pt>
                <c:pt idx="50">
                  <c:v>-7504</c:v>
                </c:pt>
                <c:pt idx="51">
                  <c:v>-8423.5</c:v>
                </c:pt>
                <c:pt idx="52">
                  <c:v>-9345</c:v>
                </c:pt>
                <c:pt idx="53">
                  <c:v>-9283.5</c:v>
                </c:pt>
                <c:pt idx="54">
                  <c:v>-6907</c:v>
                </c:pt>
                <c:pt idx="55">
                  <c:v>-5083.5</c:v>
                </c:pt>
                <c:pt idx="56">
                  <c:v>-4784</c:v>
                </c:pt>
                <c:pt idx="57">
                  <c:v>-4857</c:v>
                </c:pt>
                <c:pt idx="58">
                  <c:v>-5062</c:v>
                </c:pt>
                <c:pt idx="59">
                  <c:v>-4450.5</c:v>
                </c:pt>
                <c:pt idx="60">
                  <c:v>-4136</c:v>
                </c:pt>
                <c:pt idx="61">
                  <c:v>-3728.5</c:v>
                </c:pt>
                <c:pt idx="62">
                  <c:v>-3778</c:v>
                </c:pt>
                <c:pt idx="63">
                  <c:v>-4007.5</c:v>
                </c:pt>
                <c:pt idx="64">
                  <c:v>-4649</c:v>
                </c:pt>
                <c:pt idx="65">
                  <c:v>-4640.5</c:v>
                </c:pt>
                <c:pt idx="66">
                  <c:v>-3597</c:v>
                </c:pt>
                <c:pt idx="67">
                  <c:v>-2782.5</c:v>
                </c:pt>
                <c:pt idx="68">
                  <c:v>-2947.5</c:v>
                </c:pt>
                <c:pt idx="69">
                  <c:v>-4483</c:v>
                </c:pt>
                <c:pt idx="70">
                  <c:v>-4918</c:v>
                </c:pt>
                <c:pt idx="71">
                  <c:v>-4695.5</c:v>
                </c:pt>
                <c:pt idx="72">
                  <c:v>-5247</c:v>
                </c:pt>
                <c:pt idx="73">
                  <c:v>-6358</c:v>
                </c:pt>
                <c:pt idx="74">
                  <c:v>-6939</c:v>
                </c:pt>
                <c:pt idx="75">
                  <c:v>-7411.5</c:v>
                </c:pt>
                <c:pt idx="76">
                  <c:v>-8636.5</c:v>
                </c:pt>
                <c:pt idx="77">
                  <c:v>-7807.5</c:v>
                </c:pt>
                <c:pt idx="78">
                  <c:v>-5957</c:v>
                </c:pt>
                <c:pt idx="79">
                  <c:v>-4231.5</c:v>
                </c:pt>
                <c:pt idx="80">
                  <c:v>-3850.5</c:v>
                </c:pt>
                <c:pt idx="81">
                  <c:v>-3946.5</c:v>
                </c:pt>
                <c:pt idx="82">
                  <c:v>-4036</c:v>
                </c:pt>
                <c:pt idx="83">
                  <c:v>-4240</c:v>
                </c:pt>
                <c:pt idx="84">
                  <c:v>-3615.5</c:v>
                </c:pt>
                <c:pt idx="85">
                  <c:v>-3702</c:v>
                </c:pt>
                <c:pt idx="86">
                  <c:v>-3744</c:v>
                </c:pt>
                <c:pt idx="87">
                  <c:v>-3825.5</c:v>
                </c:pt>
                <c:pt idx="88">
                  <c:v>-4260</c:v>
                </c:pt>
                <c:pt idx="89">
                  <c:v>-4526</c:v>
                </c:pt>
                <c:pt idx="90">
                  <c:v>-4900.5</c:v>
                </c:pt>
                <c:pt idx="91">
                  <c:v>-4554.5</c:v>
                </c:pt>
                <c:pt idx="92">
                  <c:v>-4243</c:v>
                </c:pt>
                <c:pt idx="93">
                  <c:v>-4761</c:v>
                </c:pt>
                <c:pt idx="94">
                  <c:v>-4688.5</c:v>
                </c:pt>
                <c:pt idx="95">
                  <c:v>-3611.5</c:v>
                </c:pt>
                <c:pt idx="96">
                  <c:v>-3391.5</c:v>
                </c:pt>
                <c:pt idx="97">
                  <c:v>-4345</c:v>
                </c:pt>
                <c:pt idx="98">
                  <c:v>-5343.5</c:v>
                </c:pt>
                <c:pt idx="99">
                  <c:v>-7405.5</c:v>
                </c:pt>
                <c:pt idx="100">
                  <c:v>-9094</c:v>
                </c:pt>
                <c:pt idx="101">
                  <c:v>-9249</c:v>
                </c:pt>
                <c:pt idx="102">
                  <c:v>-8220</c:v>
                </c:pt>
                <c:pt idx="103">
                  <c:v>-6362.5</c:v>
                </c:pt>
                <c:pt idx="104">
                  <c:v>-5415</c:v>
                </c:pt>
                <c:pt idx="105">
                  <c:v>-4750.5</c:v>
                </c:pt>
                <c:pt idx="106">
                  <c:v>-4803</c:v>
                </c:pt>
                <c:pt idx="107">
                  <c:v>-4908.5</c:v>
                </c:pt>
                <c:pt idx="108">
                  <c:v>-4282.5</c:v>
                </c:pt>
                <c:pt idx="109">
                  <c:v>-4321.5</c:v>
                </c:pt>
                <c:pt idx="110">
                  <c:v>-4595.5</c:v>
                </c:pt>
                <c:pt idx="111">
                  <c:v>-4973</c:v>
                </c:pt>
                <c:pt idx="112">
                  <c:v>-5482</c:v>
                </c:pt>
                <c:pt idx="113">
                  <c:v>-6007.5</c:v>
                </c:pt>
                <c:pt idx="114">
                  <c:v>-6325.5</c:v>
                </c:pt>
                <c:pt idx="115">
                  <c:v>-5669</c:v>
                </c:pt>
                <c:pt idx="116">
                  <c:v>-5178</c:v>
                </c:pt>
                <c:pt idx="117">
                  <c:v>-5064.5</c:v>
                </c:pt>
                <c:pt idx="118">
                  <c:v>-4346.5</c:v>
                </c:pt>
                <c:pt idx="119">
                  <c:v>-3601.5</c:v>
                </c:pt>
                <c:pt idx="120">
                  <c:v>-3672.5</c:v>
                </c:pt>
                <c:pt idx="121">
                  <c:v>-5090</c:v>
                </c:pt>
                <c:pt idx="122">
                  <c:v>-6175</c:v>
                </c:pt>
                <c:pt idx="123">
                  <c:v>-7812.5</c:v>
                </c:pt>
                <c:pt idx="124">
                  <c:v>-9493</c:v>
                </c:pt>
                <c:pt idx="125">
                  <c:v>-10672</c:v>
                </c:pt>
                <c:pt idx="126">
                  <c:v>-10566.5</c:v>
                </c:pt>
                <c:pt idx="127">
                  <c:v>-10096.5</c:v>
                </c:pt>
                <c:pt idx="128">
                  <c:v>-9548</c:v>
                </c:pt>
                <c:pt idx="129">
                  <c:v>-8171</c:v>
                </c:pt>
                <c:pt idx="130">
                  <c:v>-6939.5</c:v>
                </c:pt>
                <c:pt idx="131">
                  <c:v>-6755.5</c:v>
                </c:pt>
                <c:pt idx="132">
                  <c:v>-6348.5</c:v>
                </c:pt>
                <c:pt idx="133">
                  <c:v>-6027.5</c:v>
                </c:pt>
                <c:pt idx="134">
                  <c:v>-6292.5</c:v>
                </c:pt>
                <c:pt idx="135">
                  <c:v>-7252</c:v>
                </c:pt>
                <c:pt idx="136">
                  <c:v>-8097.5</c:v>
                </c:pt>
                <c:pt idx="137">
                  <c:v>-8416.5</c:v>
                </c:pt>
                <c:pt idx="138">
                  <c:v>-7972</c:v>
                </c:pt>
                <c:pt idx="139">
                  <c:v>-6952</c:v>
                </c:pt>
                <c:pt idx="140">
                  <c:v>-5642</c:v>
                </c:pt>
                <c:pt idx="141">
                  <c:v>-5506</c:v>
                </c:pt>
                <c:pt idx="142">
                  <c:v>-5462</c:v>
                </c:pt>
                <c:pt idx="143">
                  <c:v>-4395.5</c:v>
                </c:pt>
                <c:pt idx="144">
                  <c:v>-4725</c:v>
                </c:pt>
                <c:pt idx="145">
                  <c:v>-6072.5</c:v>
                </c:pt>
                <c:pt idx="146">
                  <c:v>-7407.5</c:v>
                </c:pt>
                <c:pt idx="147">
                  <c:v>-9147.5</c:v>
                </c:pt>
                <c:pt idx="148">
                  <c:v>-9992.5</c:v>
                </c:pt>
                <c:pt idx="149">
                  <c:v>-9273</c:v>
                </c:pt>
                <c:pt idx="150">
                  <c:v>-7764</c:v>
                </c:pt>
                <c:pt idx="151">
                  <c:v>-6197.5</c:v>
                </c:pt>
                <c:pt idx="152">
                  <c:v>-5026</c:v>
                </c:pt>
                <c:pt idx="153">
                  <c:v>-4624</c:v>
                </c:pt>
                <c:pt idx="154">
                  <c:v>-5061</c:v>
                </c:pt>
                <c:pt idx="155">
                  <c:v>-5394</c:v>
                </c:pt>
                <c:pt idx="156">
                  <c:v>-5277</c:v>
                </c:pt>
                <c:pt idx="157">
                  <c:v>-5153</c:v>
                </c:pt>
                <c:pt idx="158">
                  <c:v>-5246</c:v>
                </c:pt>
                <c:pt idx="159">
                  <c:v>-5717.5</c:v>
                </c:pt>
                <c:pt idx="160">
                  <c:v>-6166</c:v>
                </c:pt>
                <c:pt idx="161">
                  <c:v>-6941</c:v>
                </c:pt>
                <c:pt idx="162">
                  <c:v>-7113.5</c:v>
                </c:pt>
                <c:pt idx="163">
                  <c:v>-6154</c:v>
                </c:pt>
                <c:pt idx="164">
                  <c:v>-6481</c:v>
                </c:pt>
                <c:pt idx="165">
                  <c:v>-7190.5</c:v>
                </c:pt>
                <c:pt idx="166">
                  <c:v>-6162</c:v>
                </c:pt>
                <c:pt idx="167">
                  <c:v>-5054</c:v>
                </c:pt>
                <c:pt idx="168">
                  <c:v>-6034</c:v>
                </c:pt>
                <c:pt idx="169">
                  <c:v>-6435</c:v>
                </c:pt>
                <c:pt idx="170">
                  <c:v>-6922.5</c:v>
                </c:pt>
                <c:pt idx="171">
                  <c:v>-7995</c:v>
                </c:pt>
                <c:pt idx="172">
                  <c:v>-8989.5</c:v>
                </c:pt>
                <c:pt idx="173">
                  <c:v>-8118.5</c:v>
                </c:pt>
                <c:pt idx="174">
                  <c:v>-6554</c:v>
                </c:pt>
                <c:pt idx="175">
                  <c:v>-5884</c:v>
                </c:pt>
                <c:pt idx="176">
                  <c:v>-5506</c:v>
                </c:pt>
                <c:pt idx="177">
                  <c:v>-4896</c:v>
                </c:pt>
                <c:pt idx="178">
                  <c:v>-4705</c:v>
                </c:pt>
                <c:pt idx="179">
                  <c:v>-4987.5</c:v>
                </c:pt>
                <c:pt idx="180">
                  <c:v>-4734.5</c:v>
                </c:pt>
                <c:pt idx="181">
                  <c:v>-4679</c:v>
                </c:pt>
                <c:pt idx="182">
                  <c:v>-4887.5</c:v>
                </c:pt>
                <c:pt idx="183">
                  <c:v>-5388</c:v>
                </c:pt>
                <c:pt idx="184">
                  <c:v>-6527.5</c:v>
                </c:pt>
                <c:pt idx="185">
                  <c:v>-7744.5</c:v>
                </c:pt>
                <c:pt idx="186">
                  <c:v>-7911.5</c:v>
                </c:pt>
                <c:pt idx="187">
                  <c:v>-6420.5</c:v>
                </c:pt>
                <c:pt idx="188">
                  <c:v>-5999.5</c:v>
                </c:pt>
                <c:pt idx="189">
                  <c:v>-7347</c:v>
                </c:pt>
                <c:pt idx="190">
                  <c:v>-6658</c:v>
                </c:pt>
                <c:pt idx="191">
                  <c:v>-4490.5</c:v>
                </c:pt>
                <c:pt idx="192">
                  <c:v>-4802.5</c:v>
                </c:pt>
                <c:pt idx="193">
                  <c:v>-6079</c:v>
                </c:pt>
                <c:pt idx="194">
                  <c:v>-6320.5</c:v>
                </c:pt>
                <c:pt idx="195">
                  <c:v>-7758.5</c:v>
                </c:pt>
                <c:pt idx="196">
                  <c:v>-8422</c:v>
                </c:pt>
                <c:pt idx="197">
                  <c:v>-8019.5</c:v>
                </c:pt>
                <c:pt idx="198">
                  <c:v>-6447.5</c:v>
                </c:pt>
                <c:pt idx="199">
                  <c:v>-4721.5</c:v>
                </c:pt>
                <c:pt idx="200">
                  <c:v>-3811</c:v>
                </c:pt>
                <c:pt idx="201">
                  <c:v>-3527</c:v>
                </c:pt>
                <c:pt idx="202">
                  <c:v>-3740.5</c:v>
                </c:pt>
                <c:pt idx="203">
                  <c:v>-3849</c:v>
                </c:pt>
                <c:pt idx="204">
                  <c:v>-3540</c:v>
                </c:pt>
                <c:pt idx="205">
                  <c:v>-3797</c:v>
                </c:pt>
                <c:pt idx="206">
                  <c:v>-3613</c:v>
                </c:pt>
                <c:pt idx="207">
                  <c:v>-4154.5</c:v>
                </c:pt>
                <c:pt idx="208">
                  <c:v>-4632</c:v>
                </c:pt>
                <c:pt idx="209">
                  <c:v>-4965</c:v>
                </c:pt>
                <c:pt idx="210">
                  <c:v>-4819</c:v>
                </c:pt>
                <c:pt idx="211">
                  <c:v>-3519</c:v>
                </c:pt>
                <c:pt idx="212">
                  <c:v>-3335</c:v>
                </c:pt>
                <c:pt idx="213">
                  <c:v>-4550.5</c:v>
                </c:pt>
                <c:pt idx="214">
                  <c:v>-4580.5</c:v>
                </c:pt>
                <c:pt idx="215">
                  <c:v>-3695.5</c:v>
                </c:pt>
                <c:pt idx="216">
                  <c:v>-4059.5</c:v>
                </c:pt>
                <c:pt idx="217">
                  <c:v>-5475.5</c:v>
                </c:pt>
                <c:pt idx="218">
                  <c:v>-6286</c:v>
                </c:pt>
                <c:pt idx="219">
                  <c:v>-7508</c:v>
                </c:pt>
                <c:pt idx="220">
                  <c:v>-8727</c:v>
                </c:pt>
                <c:pt idx="221">
                  <c:v>-8026.5</c:v>
                </c:pt>
                <c:pt idx="222">
                  <c:v>-6969</c:v>
                </c:pt>
                <c:pt idx="223">
                  <c:v>-5980</c:v>
                </c:pt>
                <c:pt idx="224">
                  <c:v>-4991.5</c:v>
                </c:pt>
                <c:pt idx="225">
                  <c:v>-4721.5</c:v>
                </c:pt>
                <c:pt idx="226">
                  <c:v>-4782</c:v>
                </c:pt>
                <c:pt idx="227">
                  <c:v>-4687</c:v>
                </c:pt>
                <c:pt idx="228">
                  <c:v>-4823.5</c:v>
                </c:pt>
                <c:pt idx="229">
                  <c:v>-4871</c:v>
                </c:pt>
                <c:pt idx="230">
                  <c:v>-5025.5</c:v>
                </c:pt>
                <c:pt idx="231">
                  <c:v>-5993</c:v>
                </c:pt>
                <c:pt idx="232">
                  <c:v>-6709.5</c:v>
                </c:pt>
                <c:pt idx="233">
                  <c:v>-7488.5</c:v>
                </c:pt>
                <c:pt idx="234">
                  <c:v>-6422.5</c:v>
                </c:pt>
                <c:pt idx="235">
                  <c:v>-4321.5</c:v>
                </c:pt>
                <c:pt idx="236">
                  <c:v>-4597</c:v>
                </c:pt>
                <c:pt idx="237">
                  <c:v>-6673</c:v>
                </c:pt>
                <c:pt idx="238">
                  <c:v>-6509.5</c:v>
                </c:pt>
                <c:pt idx="239">
                  <c:v>-3335</c:v>
                </c:pt>
                <c:pt idx="240">
                  <c:v>-3178</c:v>
                </c:pt>
                <c:pt idx="241">
                  <c:v>-4413</c:v>
                </c:pt>
                <c:pt idx="242">
                  <c:v>-4714.5</c:v>
                </c:pt>
                <c:pt idx="243">
                  <c:v>-5931.5</c:v>
                </c:pt>
                <c:pt idx="244">
                  <c:v>-6657.5</c:v>
                </c:pt>
                <c:pt idx="245">
                  <c:v>-5875.5</c:v>
                </c:pt>
                <c:pt idx="246">
                  <c:v>-3977.5</c:v>
                </c:pt>
                <c:pt idx="247">
                  <c:v>-2872</c:v>
                </c:pt>
                <c:pt idx="248">
                  <c:v>-1622</c:v>
                </c:pt>
                <c:pt idx="249">
                  <c:v>-908</c:v>
                </c:pt>
                <c:pt idx="250">
                  <c:v>-903.5</c:v>
                </c:pt>
                <c:pt idx="251">
                  <c:v>-1089.5</c:v>
                </c:pt>
                <c:pt idx="252">
                  <c:v>-971.5</c:v>
                </c:pt>
                <c:pt idx="253">
                  <c:v>-1775.5</c:v>
                </c:pt>
                <c:pt idx="254">
                  <c:v>-2543.5</c:v>
                </c:pt>
                <c:pt idx="255">
                  <c:v>-3163.5</c:v>
                </c:pt>
                <c:pt idx="256">
                  <c:v>-3430</c:v>
                </c:pt>
                <c:pt idx="257">
                  <c:v>-3456</c:v>
                </c:pt>
                <c:pt idx="258">
                  <c:v>-2931</c:v>
                </c:pt>
                <c:pt idx="259">
                  <c:v>-1396</c:v>
                </c:pt>
                <c:pt idx="260">
                  <c:v>-1176</c:v>
                </c:pt>
                <c:pt idx="261">
                  <c:v>-3056</c:v>
                </c:pt>
                <c:pt idx="262">
                  <c:v>-3414</c:v>
                </c:pt>
                <c:pt idx="263">
                  <c:v>-2178.5</c:v>
                </c:pt>
                <c:pt idx="264">
                  <c:v>-2310</c:v>
                </c:pt>
                <c:pt idx="265">
                  <c:v>-2820.5</c:v>
                </c:pt>
                <c:pt idx="266">
                  <c:v>-2960.5</c:v>
                </c:pt>
                <c:pt idx="267">
                  <c:v>-4014.5</c:v>
                </c:pt>
                <c:pt idx="268">
                  <c:v>-5471</c:v>
                </c:pt>
                <c:pt idx="269">
                  <c:v>-5597</c:v>
                </c:pt>
                <c:pt idx="270">
                  <c:v>-4505.5</c:v>
                </c:pt>
                <c:pt idx="271">
                  <c:v>-3496.5</c:v>
                </c:pt>
                <c:pt idx="272">
                  <c:v>-2633.5</c:v>
                </c:pt>
                <c:pt idx="273">
                  <c:v>-2014.5</c:v>
                </c:pt>
                <c:pt idx="274">
                  <c:v>-2272</c:v>
                </c:pt>
                <c:pt idx="275">
                  <c:v>-2768.5</c:v>
                </c:pt>
                <c:pt idx="276">
                  <c:v>-2076.5</c:v>
                </c:pt>
                <c:pt idx="277">
                  <c:v>-2010.5</c:v>
                </c:pt>
                <c:pt idx="278">
                  <c:v>-2178.5</c:v>
                </c:pt>
                <c:pt idx="279">
                  <c:v>-2817.5</c:v>
                </c:pt>
                <c:pt idx="280">
                  <c:v>-3520</c:v>
                </c:pt>
                <c:pt idx="281">
                  <c:v>-3692</c:v>
                </c:pt>
                <c:pt idx="282">
                  <c:v>-2899</c:v>
                </c:pt>
                <c:pt idx="283">
                  <c:v>-676</c:v>
                </c:pt>
                <c:pt idx="284">
                  <c:v>-598</c:v>
                </c:pt>
                <c:pt idx="285">
                  <c:v>-1682</c:v>
                </c:pt>
                <c:pt idx="286">
                  <c:v>-1428</c:v>
                </c:pt>
                <c:pt idx="287">
                  <c:v>-448.5</c:v>
                </c:pt>
                <c:pt idx="288">
                  <c:v>-623</c:v>
                </c:pt>
                <c:pt idx="289">
                  <c:v>-1620</c:v>
                </c:pt>
                <c:pt idx="290">
                  <c:v>-1417</c:v>
                </c:pt>
                <c:pt idx="291">
                  <c:v>-2991.5</c:v>
                </c:pt>
                <c:pt idx="292">
                  <c:v>-4876.5</c:v>
                </c:pt>
                <c:pt idx="293">
                  <c:v>-5819</c:v>
                </c:pt>
                <c:pt idx="294">
                  <c:v>-5527.5</c:v>
                </c:pt>
                <c:pt idx="295">
                  <c:v>-4320</c:v>
                </c:pt>
                <c:pt idx="296">
                  <c:v>-3453</c:v>
                </c:pt>
                <c:pt idx="297">
                  <c:v>-2950</c:v>
                </c:pt>
                <c:pt idx="298">
                  <c:v>-2623</c:v>
                </c:pt>
                <c:pt idx="299">
                  <c:v>-2130</c:v>
                </c:pt>
                <c:pt idx="300">
                  <c:v>-1512.5</c:v>
                </c:pt>
                <c:pt idx="301">
                  <c:v>-1799</c:v>
                </c:pt>
                <c:pt idx="302">
                  <c:v>-3124</c:v>
                </c:pt>
                <c:pt idx="303">
                  <c:v>-4563</c:v>
                </c:pt>
                <c:pt idx="304">
                  <c:v>-5750.5</c:v>
                </c:pt>
                <c:pt idx="305">
                  <c:v>-6099</c:v>
                </c:pt>
                <c:pt idx="306">
                  <c:v>-5371</c:v>
                </c:pt>
                <c:pt idx="307">
                  <c:v>-3093.5</c:v>
                </c:pt>
                <c:pt idx="308">
                  <c:v>-2121.5</c:v>
                </c:pt>
                <c:pt idx="309">
                  <c:v>-2618.5</c:v>
                </c:pt>
                <c:pt idx="310">
                  <c:v>-3192</c:v>
                </c:pt>
                <c:pt idx="311">
                  <c:v>-2432</c:v>
                </c:pt>
                <c:pt idx="312">
                  <c:v>-3150.5</c:v>
                </c:pt>
                <c:pt idx="313">
                  <c:v>-3916.5</c:v>
                </c:pt>
                <c:pt idx="314">
                  <c:v>-4908.5</c:v>
                </c:pt>
                <c:pt idx="315">
                  <c:v>-6967</c:v>
                </c:pt>
                <c:pt idx="316">
                  <c:v>-7833.5</c:v>
                </c:pt>
                <c:pt idx="317">
                  <c:v>-6845</c:v>
                </c:pt>
                <c:pt idx="318">
                  <c:v>-4502.5</c:v>
                </c:pt>
                <c:pt idx="319">
                  <c:v>-1756.5</c:v>
                </c:pt>
                <c:pt idx="320">
                  <c:v>-658.5</c:v>
                </c:pt>
                <c:pt idx="321">
                  <c:v>-919.5</c:v>
                </c:pt>
                <c:pt idx="322">
                  <c:v>-1082.5</c:v>
                </c:pt>
                <c:pt idx="323">
                  <c:v>-1089.5</c:v>
                </c:pt>
                <c:pt idx="324">
                  <c:v>-1094.5</c:v>
                </c:pt>
                <c:pt idx="325">
                  <c:v>-1800.5</c:v>
                </c:pt>
                <c:pt idx="326">
                  <c:v>-2485</c:v>
                </c:pt>
                <c:pt idx="327">
                  <c:v>-3197</c:v>
                </c:pt>
                <c:pt idx="328">
                  <c:v>-3973</c:v>
                </c:pt>
                <c:pt idx="329">
                  <c:v>-4612.5</c:v>
                </c:pt>
                <c:pt idx="330">
                  <c:v>-4313.5</c:v>
                </c:pt>
                <c:pt idx="331">
                  <c:v>-2390</c:v>
                </c:pt>
                <c:pt idx="332">
                  <c:v>-2492.5</c:v>
                </c:pt>
                <c:pt idx="333">
                  <c:v>-4217</c:v>
                </c:pt>
                <c:pt idx="334">
                  <c:v>-4469</c:v>
                </c:pt>
                <c:pt idx="335">
                  <c:v>-3520</c:v>
                </c:pt>
                <c:pt idx="336">
                  <c:v>-4183.5</c:v>
                </c:pt>
                <c:pt idx="337">
                  <c:v>-4971</c:v>
                </c:pt>
                <c:pt idx="338">
                  <c:v>-5427.5</c:v>
                </c:pt>
                <c:pt idx="339">
                  <c:v>-6417.5</c:v>
                </c:pt>
                <c:pt idx="340">
                  <c:v>-6985</c:v>
                </c:pt>
                <c:pt idx="341">
                  <c:v>-6238</c:v>
                </c:pt>
                <c:pt idx="342">
                  <c:v>-4511</c:v>
                </c:pt>
                <c:pt idx="343">
                  <c:v>-2582</c:v>
                </c:pt>
                <c:pt idx="344">
                  <c:v>-1670</c:v>
                </c:pt>
                <c:pt idx="345">
                  <c:v>-1500.5</c:v>
                </c:pt>
                <c:pt idx="346">
                  <c:v>-1403</c:v>
                </c:pt>
                <c:pt idx="347">
                  <c:v>-843.5</c:v>
                </c:pt>
                <c:pt idx="348">
                  <c:v>-486</c:v>
                </c:pt>
                <c:pt idx="349">
                  <c:v>-848</c:v>
                </c:pt>
                <c:pt idx="350">
                  <c:v>-512</c:v>
                </c:pt>
                <c:pt idx="351">
                  <c:v>-543.5</c:v>
                </c:pt>
                <c:pt idx="352">
                  <c:v>-1289</c:v>
                </c:pt>
                <c:pt idx="353">
                  <c:v>-1913.5</c:v>
                </c:pt>
                <c:pt idx="354">
                  <c:v>-1760</c:v>
                </c:pt>
                <c:pt idx="355">
                  <c:v>127.5</c:v>
                </c:pt>
                <c:pt idx="356">
                  <c:v>-782</c:v>
                </c:pt>
                <c:pt idx="357">
                  <c:v>-2894</c:v>
                </c:pt>
                <c:pt idx="358">
                  <c:v>-2622</c:v>
                </c:pt>
                <c:pt idx="359">
                  <c:v>-2308</c:v>
                </c:pt>
                <c:pt idx="360">
                  <c:v>-2502.5</c:v>
                </c:pt>
                <c:pt idx="361">
                  <c:v>-3289.5</c:v>
                </c:pt>
                <c:pt idx="362">
                  <c:v>-4014</c:v>
                </c:pt>
                <c:pt idx="363">
                  <c:v>-5387.5</c:v>
                </c:pt>
                <c:pt idx="364">
                  <c:v>-6686.5</c:v>
                </c:pt>
                <c:pt idx="365">
                  <c:v>-6292</c:v>
                </c:pt>
                <c:pt idx="366">
                  <c:v>-4669</c:v>
                </c:pt>
                <c:pt idx="367">
                  <c:v>-2555.5</c:v>
                </c:pt>
                <c:pt idx="368">
                  <c:v>-1211.5</c:v>
                </c:pt>
                <c:pt idx="369">
                  <c:v>-410.5</c:v>
                </c:pt>
                <c:pt idx="370">
                  <c:v>-353</c:v>
                </c:pt>
                <c:pt idx="371">
                  <c:v>-718.5</c:v>
                </c:pt>
                <c:pt idx="372">
                  <c:v>-493</c:v>
                </c:pt>
                <c:pt idx="373">
                  <c:v>-1147.5</c:v>
                </c:pt>
                <c:pt idx="374">
                  <c:v>-2140.5</c:v>
                </c:pt>
                <c:pt idx="375">
                  <c:v>-3226.5</c:v>
                </c:pt>
                <c:pt idx="376">
                  <c:v>-4151.5</c:v>
                </c:pt>
                <c:pt idx="377">
                  <c:v>-5358</c:v>
                </c:pt>
                <c:pt idx="378">
                  <c:v>-4827</c:v>
                </c:pt>
                <c:pt idx="379">
                  <c:v>-2905.5</c:v>
                </c:pt>
                <c:pt idx="380">
                  <c:v>-2771</c:v>
                </c:pt>
                <c:pt idx="381">
                  <c:v>-3514</c:v>
                </c:pt>
                <c:pt idx="382">
                  <c:v>-3578.5</c:v>
                </c:pt>
                <c:pt idx="383">
                  <c:v>-2479</c:v>
                </c:pt>
                <c:pt idx="384">
                  <c:v>-3821.5</c:v>
                </c:pt>
                <c:pt idx="385">
                  <c:v>-5758</c:v>
                </c:pt>
                <c:pt idx="386">
                  <c:v>-6189.5</c:v>
                </c:pt>
                <c:pt idx="387">
                  <c:v>-7320.5</c:v>
                </c:pt>
                <c:pt idx="388">
                  <c:v>-8314.5</c:v>
                </c:pt>
                <c:pt idx="389">
                  <c:v>-7523</c:v>
                </c:pt>
                <c:pt idx="390">
                  <c:v>-5356</c:v>
                </c:pt>
                <c:pt idx="391">
                  <c:v>-2770.5</c:v>
                </c:pt>
                <c:pt idx="392">
                  <c:v>-1999</c:v>
                </c:pt>
                <c:pt idx="393">
                  <c:v>-2345</c:v>
                </c:pt>
                <c:pt idx="394">
                  <c:v>-2454</c:v>
                </c:pt>
                <c:pt idx="395">
                  <c:v>-2659.5</c:v>
                </c:pt>
                <c:pt idx="396">
                  <c:v>-2864</c:v>
                </c:pt>
                <c:pt idx="397">
                  <c:v>-3382</c:v>
                </c:pt>
                <c:pt idx="398">
                  <c:v>-3532.5</c:v>
                </c:pt>
                <c:pt idx="399">
                  <c:v>-4387</c:v>
                </c:pt>
                <c:pt idx="400">
                  <c:v>-5048</c:v>
                </c:pt>
                <c:pt idx="401">
                  <c:v>-5415.5</c:v>
                </c:pt>
                <c:pt idx="402">
                  <c:v>-4691</c:v>
                </c:pt>
                <c:pt idx="403">
                  <c:v>-2168</c:v>
                </c:pt>
                <c:pt idx="404">
                  <c:v>-2320</c:v>
                </c:pt>
                <c:pt idx="405">
                  <c:v>-4161</c:v>
                </c:pt>
                <c:pt idx="406">
                  <c:v>-4475</c:v>
                </c:pt>
                <c:pt idx="407">
                  <c:v>-3893</c:v>
                </c:pt>
                <c:pt idx="408">
                  <c:v>-4856.5</c:v>
                </c:pt>
                <c:pt idx="409">
                  <c:v>-5817</c:v>
                </c:pt>
                <c:pt idx="410">
                  <c:v>-5904.5</c:v>
                </c:pt>
                <c:pt idx="411">
                  <c:v>-6682</c:v>
                </c:pt>
                <c:pt idx="412">
                  <c:v>-6955</c:v>
                </c:pt>
                <c:pt idx="413">
                  <c:v>-7055.5</c:v>
                </c:pt>
                <c:pt idx="414">
                  <c:v>-5866.5</c:v>
                </c:pt>
                <c:pt idx="415">
                  <c:v>-3769.5</c:v>
                </c:pt>
                <c:pt idx="416">
                  <c:v>-2657</c:v>
                </c:pt>
                <c:pt idx="417">
                  <c:v>-2521.5</c:v>
                </c:pt>
                <c:pt idx="418">
                  <c:v>-3287</c:v>
                </c:pt>
                <c:pt idx="419">
                  <c:v>-3650.5</c:v>
                </c:pt>
                <c:pt idx="420">
                  <c:v>-3322.5</c:v>
                </c:pt>
                <c:pt idx="421">
                  <c:v>-3577.5</c:v>
                </c:pt>
                <c:pt idx="422">
                  <c:v>-4126</c:v>
                </c:pt>
                <c:pt idx="423">
                  <c:v>-4608</c:v>
                </c:pt>
                <c:pt idx="424">
                  <c:v>-5381.5</c:v>
                </c:pt>
                <c:pt idx="425">
                  <c:v>-6831.5</c:v>
                </c:pt>
                <c:pt idx="426">
                  <c:v>-7478</c:v>
                </c:pt>
                <c:pt idx="427">
                  <c:v>-6398</c:v>
                </c:pt>
                <c:pt idx="428">
                  <c:v>-6263.5</c:v>
                </c:pt>
                <c:pt idx="429">
                  <c:v>-6675.5</c:v>
                </c:pt>
                <c:pt idx="430">
                  <c:v>-6298.5</c:v>
                </c:pt>
                <c:pt idx="431">
                  <c:v>-4286.5</c:v>
                </c:pt>
                <c:pt idx="432">
                  <c:v>-4856</c:v>
                </c:pt>
                <c:pt idx="433">
                  <c:v>-6186.5</c:v>
                </c:pt>
                <c:pt idx="434">
                  <c:v>-6604.5</c:v>
                </c:pt>
                <c:pt idx="435">
                  <c:v>-8094.5</c:v>
                </c:pt>
                <c:pt idx="436">
                  <c:v>-9180</c:v>
                </c:pt>
                <c:pt idx="437">
                  <c:v>-9314.5</c:v>
                </c:pt>
                <c:pt idx="438">
                  <c:v>-7888</c:v>
                </c:pt>
                <c:pt idx="439">
                  <c:v>-6080.5</c:v>
                </c:pt>
                <c:pt idx="440">
                  <c:v>-5608</c:v>
                </c:pt>
                <c:pt idx="441">
                  <c:v>-5204</c:v>
                </c:pt>
                <c:pt idx="442">
                  <c:v>-5056</c:v>
                </c:pt>
                <c:pt idx="443">
                  <c:v>-4690</c:v>
                </c:pt>
                <c:pt idx="444">
                  <c:v>-3979.5</c:v>
                </c:pt>
                <c:pt idx="445">
                  <c:v>-3922</c:v>
                </c:pt>
                <c:pt idx="446">
                  <c:v>-4198</c:v>
                </c:pt>
                <c:pt idx="447">
                  <c:v>-4406</c:v>
                </c:pt>
                <c:pt idx="448">
                  <c:v>-5100.5</c:v>
                </c:pt>
                <c:pt idx="449">
                  <c:v>-5499</c:v>
                </c:pt>
                <c:pt idx="450">
                  <c:v>-6302</c:v>
                </c:pt>
                <c:pt idx="451">
                  <c:v>-5170.5</c:v>
                </c:pt>
                <c:pt idx="452">
                  <c:v>-4754</c:v>
                </c:pt>
                <c:pt idx="453">
                  <c:v>-4955.5</c:v>
                </c:pt>
                <c:pt idx="454">
                  <c:v>-4707.5</c:v>
                </c:pt>
                <c:pt idx="455">
                  <c:v>-4542</c:v>
                </c:pt>
                <c:pt idx="456">
                  <c:v>-4650.5</c:v>
                </c:pt>
                <c:pt idx="457">
                  <c:v>-4615</c:v>
                </c:pt>
                <c:pt idx="458">
                  <c:v>-4786.5</c:v>
                </c:pt>
                <c:pt idx="459">
                  <c:v>-5329.5</c:v>
                </c:pt>
                <c:pt idx="460">
                  <c:v>-6116</c:v>
                </c:pt>
                <c:pt idx="461">
                  <c:v>-6375.5</c:v>
                </c:pt>
                <c:pt idx="462">
                  <c:v>-7114.5</c:v>
                </c:pt>
                <c:pt idx="463">
                  <c:v>-7661.5</c:v>
                </c:pt>
                <c:pt idx="464">
                  <c:v>-7631</c:v>
                </c:pt>
                <c:pt idx="465">
                  <c:v>-6905</c:v>
                </c:pt>
                <c:pt idx="466">
                  <c:v>-5889.5</c:v>
                </c:pt>
                <c:pt idx="467">
                  <c:v>-5560.5</c:v>
                </c:pt>
                <c:pt idx="468">
                  <c:v>-5422.5</c:v>
                </c:pt>
                <c:pt idx="469">
                  <c:v>-5741</c:v>
                </c:pt>
                <c:pt idx="470">
                  <c:v>-6015</c:v>
                </c:pt>
                <c:pt idx="471">
                  <c:v>-7549.5</c:v>
                </c:pt>
                <c:pt idx="472">
                  <c:v>-8614</c:v>
                </c:pt>
                <c:pt idx="473">
                  <c:v>-8813.5</c:v>
                </c:pt>
                <c:pt idx="474">
                  <c:v>-8343.5</c:v>
                </c:pt>
                <c:pt idx="475">
                  <c:v>-6744</c:v>
                </c:pt>
                <c:pt idx="476">
                  <c:v>-5483.5</c:v>
                </c:pt>
                <c:pt idx="477">
                  <c:v>-5433.5</c:v>
                </c:pt>
                <c:pt idx="478">
                  <c:v>-5120.5</c:v>
                </c:pt>
                <c:pt idx="479">
                  <c:v>-4379.5</c:v>
                </c:pt>
                <c:pt idx="480">
                  <c:v>-4940</c:v>
                </c:pt>
                <c:pt idx="481">
                  <c:v>-6024.5</c:v>
                </c:pt>
                <c:pt idx="482">
                  <c:v>-6292</c:v>
                </c:pt>
                <c:pt idx="483">
                  <c:v>-6729.5</c:v>
                </c:pt>
                <c:pt idx="484">
                  <c:v>-7516.5</c:v>
                </c:pt>
                <c:pt idx="485">
                  <c:v>-7487</c:v>
                </c:pt>
                <c:pt idx="486">
                  <c:v>-6632</c:v>
                </c:pt>
                <c:pt idx="487">
                  <c:v>-5241.5</c:v>
                </c:pt>
                <c:pt idx="488">
                  <c:v>-4207</c:v>
                </c:pt>
                <c:pt idx="489">
                  <c:v>-3623</c:v>
                </c:pt>
                <c:pt idx="490">
                  <c:v>-4190</c:v>
                </c:pt>
                <c:pt idx="491">
                  <c:v>-4427.5</c:v>
                </c:pt>
                <c:pt idx="492">
                  <c:v>-4324.5</c:v>
                </c:pt>
                <c:pt idx="493">
                  <c:v>-4642.5</c:v>
                </c:pt>
                <c:pt idx="494">
                  <c:v>-5296.5</c:v>
                </c:pt>
                <c:pt idx="495">
                  <c:v>-6243</c:v>
                </c:pt>
                <c:pt idx="496">
                  <c:v>-7216</c:v>
                </c:pt>
                <c:pt idx="497">
                  <c:v>-8550</c:v>
                </c:pt>
                <c:pt idx="498">
                  <c:v>-8648</c:v>
                </c:pt>
                <c:pt idx="499">
                  <c:v>-6594</c:v>
                </c:pt>
                <c:pt idx="500">
                  <c:v>-5897.5</c:v>
                </c:pt>
                <c:pt idx="501">
                  <c:v>-7256</c:v>
                </c:pt>
                <c:pt idx="502">
                  <c:v>-7250</c:v>
                </c:pt>
                <c:pt idx="503">
                  <c:v>-5288</c:v>
                </c:pt>
                <c:pt idx="504">
                  <c:v>-5828.5</c:v>
                </c:pt>
                <c:pt idx="505">
                  <c:v>-7851</c:v>
                </c:pt>
                <c:pt idx="506">
                  <c:v>-8987</c:v>
                </c:pt>
                <c:pt idx="507">
                  <c:v>-9461</c:v>
                </c:pt>
                <c:pt idx="508">
                  <c:v>-9224</c:v>
                </c:pt>
                <c:pt idx="509">
                  <c:v>-9296</c:v>
                </c:pt>
                <c:pt idx="510">
                  <c:v>-8660</c:v>
                </c:pt>
                <c:pt idx="511">
                  <c:v>-7572</c:v>
                </c:pt>
                <c:pt idx="512">
                  <c:v>-7022</c:v>
                </c:pt>
                <c:pt idx="513">
                  <c:v>-6424.5</c:v>
                </c:pt>
                <c:pt idx="514">
                  <c:v>-5413.5</c:v>
                </c:pt>
                <c:pt idx="515">
                  <c:v>-4583.5</c:v>
                </c:pt>
                <c:pt idx="516">
                  <c:v>-4581.5</c:v>
                </c:pt>
                <c:pt idx="517">
                  <c:v>-4803.5</c:v>
                </c:pt>
                <c:pt idx="518">
                  <c:v>-4937</c:v>
                </c:pt>
                <c:pt idx="519">
                  <c:v>-5250</c:v>
                </c:pt>
                <c:pt idx="520">
                  <c:v>-5718</c:v>
                </c:pt>
                <c:pt idx="521">
                  <c:v>-6897</c:v>
                </c:pt>
                <c:pt idx="522">
                  <c:v>-7003</c:v>
                </c:pt>
                <c:pt idx="523">
                  <c:v>-5133</c:v>
                </c:pt>
                <c:pt idx="524">
                  <c:v>-4523</c:v>
                </c:pt>
                <c:pt idx="525">
                  <c:v>-6282.5</c:v>
                </c:pt>
                <c:pt idx="526">
                  <c:v>-6506.5</c:v>
                </c:pt>
                <c:pt idx="527">
                  <c:v>-5150</c:v>
                </c:pt>
                <c:pt idx="528">
                  <c:v>-5542</c:v>
                </c:pt>
                <c:pt idx="529">
                  <c:v>-7825.5</c:v>
                </c:pt>
                <c:pt idx="530">
                  <c:v>-8033</c:v>
                </c:pt>
                <c:pt idx="531">
                  <c:v>-8228</c:v>
                </c:pt>
                <c:pt idx="532">
                  <c:v>-8570.5</c:v>
                </c:pt>
                <c:pt idx="533">
                  <c:v>-9499</c:v>
                </c:pt>
                <c:pt idx="534">
                  <c:v>-9094</c:v>
                </c:pt>
                <c:pt idx="535">
                  <c:v>-6999.5</c:v>
                </c:pt>
                <c:pt idx="536">
                  <c:v>-5871</c:v>
                </c:pt>
                <c:pt idx="537">
                  <c:v>-5581</c:v>
                </c:pt>
                <c:pt idx="538">
                  <c:v>-5880.5</c:v>
                </c:pt>
                <c:pt idx="539">
                  <c:v>-5853</c:v>
                </c:pt>
                <c:pt idx="540">
                  <c:v>-5498.5</c:v>
                </c:pt>
                <c:pt idx="541">
                  <c:v>-5772</c:v>
                </c:pt>
                <c:pt idx="542">
                  <c:v>-5822.5</c:v>
                </c:pt>
                <c:pt idx="543">
                  <c:v>-6077</c:v>
                </c:pt>
                <c:pt idx="544">
                  <c:v>-6074</c:v>
                </c:pt>
                <c:pt idx="545">
                  <c:v>-5765.5</c:v>
                </c:pt>
                <c:pt idx="546">
                  <c:v>-5008</c:v>
                </c:pt>
                <c:pt idx="547">
                  <c:v>-3804.5</c:v>
                </c:pt>
                <c:pt idx="548">
                  <c:v>-3925</c:v>
                </c:pt>
                <c:pt idx="549">
                  <c:v>-4898.5</c:v>
                </c:pt>
                <c:pt idx="550">
                  <c:v>-5071</c:v>
                </c:pt>
                <c:pt idx="551">
                  <c:v>-4592.5</c:v>
                </c:pt>
                <c:pt idx="552">
                  <c:v>-4791</c:v>
                </c:pt>
                <c:pt idx="553">
                  <c:v>-5806</c:v>
                </c:pt>
                <c:pt idx="554">
                  <c:v>-6348.5</c:v>
                </c:pt>
                <c:pt idx="555">
                  <c:v>-7568.5</c:v>
                </c:pt>
                <c:pt idx="556">
                  <c:v>-8229.5</c:v>
                </c:pt>
                <c:pt idx="557">
                  <c:v>-8075</c:v>
                </c:pt>
                <c:pt idx="558">
                  <c:v>-7031.5</c:v>
                </c:pt>
                <c:pt idx="559">
                  <c:v>-5456.5</c:v>
                </c:pt>
                <c:pt idx="560">
                  <c:v>-4296.5</c:v>
                </c:pt>
                <c:pt idx="561">
                  <c:v>-4013.5</c:v>
                </c:pt>
                <c:pt idx="562">
                  <c:v>-4265.5</c:v>
                </c:pt>
                <c:pt idx="563">
                  <c:v>-4392.5</c:v>
                </c:pt>
                <c:pt idx="564">
                  <c:v>-4304</c:v>
                </c:pt>
                <c:pt idx="565">
                  <c:v>-4418</c:v>
                </c:pt>
                <c:pt idx="566">
                  <c:v>-4490</c:v>
                </c:pt>
                <c:pt idx="567">
                  <c:v>-4804</c:v>
                </c:pt>
                <c:pt idx="568">
                  <c:v>-5483</c:v>
                </c:pt>
                <c:pt idx="569">
                  <c:v>-6898.5</c:v>
                </c:pt>
                <c:pt idx="570">
                  <c:v>-7818.5</c:v>
                </c:pt>
                <c:pt idx="571">
                  <c:v>-6968.5</c:v>
                </c:pt>
                <c:pt idx="572">
                  <c:v>-6890</c:v>
                </c:pt>
                <c:pt idx="573">
                  <c:v>-7255</c:v>
                </c:pt>
                <c:pt idx="574">
                  <c:v>-6881</c:v>
                </c:pt>
                <c:pt idx="575">
                  <c:v>-5280</c:v>
                </c:pt>
                <c:pt idx="576">
                  <c:v>-6125</c:v>
                </c:pt>
                <c:pt idx="577">
                  <c:v>-8163.5</c:v>
                </c:pt>
                <c:pt idx="578">
                  <c:v>-9532</c:v>
                </c:pt>
                <c:pt idx="579">
                  <c:v>-10233</c:v>
                </c:pt>
                <c:pt idx="580">
                  <c:v>-10461</c:v>
                </c:pt>
                <c:pt idx="581">
                  <c:v>-10658</c:v>
                </c:pt>
                <c:pt idx="582">
                  <c:v>-9926</c:v>
                </c:pt>
                <c:pt idx="583">
                  <c:v>-8770</c:v>
                </c:pt>
                <c:pt idx="584">
                  <c:v>-7609</c:v>
                </c:pt>
                <c:pt idx="585">
                  <c:v>-6852</c:v>
                </c:pt>
                <c:pt idx="586">
                  <c:v>-6134</c:v>
                </c:pt>
                <c:pt idx="587">
                  <c:v>-5852</c:v>
                </c:pt>
                <c:pt idx="588">
                  <c:v>-5498.5</c:v>
                </c:pt>
                <c:pt idx="589">
                  <c:v>-5215.5</c:v>
                </c:pt>
                <c:pt idx="590">
                  <c:v>-5113</c:v>
                </c:pt>
                <c:pt idx="591">
                  <c:v>-5563.5</c:v>
                </c:pt>
                <c:pt idx="592">
                  <c:v>-6083.5</c:v>
                </c:pt>
                <c:pt idx="593">
                  <c:v>-6349</c:v>
                </c:pt>
                <c:pt idx="594">
                  <c:v>-6039.5</c:v>
                </c:pt>
                <c:pt idx="595">
                  <c:v>-5097</c:v>
                </c:pt>
                <c:pt idx="596">
                  <c:v>-5852.5</c:v>
                </c:pt>
                <c:pt idx="597">
                  <c:v>-7026.5</c:v>
                </c:pt>
                <c:pt idx="598">
                  <c:v>-6879</c:v>
                </c:pt>
                <c:pt idx="599">
                  <c:v>-6082</c:v>
                </c:pt>
                <c:pt idx="600">
                  <c:v>-6377.5</c:v>
                </c:pt>
                <c:pt idx="601">
                  <c:v>-7671</c:v>
                </c:pt>
                <c:pt idx="602">
                  <c:v>-9190</c:v>
                </c:pt>
                <c:pt idx="603">
                  <c:v>-10682.5</c:v>
                </c:pt>
                <c:pt idx="604">
                  <c:v>-11089.5</c:v>
                </c:pt>
                <c:pt idx="605">
                  <c:v>-11073.5</c:v>
                </c:pt>
                <c:pt idx="606">
                  <c:v>-11027</c:v>
                </c:pt>
                <c:pt idx="607">
                  <c:v>-10283.5</c:v>
                </c:pt>
                <c:pt idx="608">
                  <c:v>-9175</c:v>
                </c:pt>
                <c:pt idx="609">
                  <c:v>-8131.5</c:v>
                </c:pt>
                <c:pt idx="610">
                  <c:v>-8482.5</c:v>
                </c:pt>
                <c:pt idx="611">
                  <c:v>-8955.5</c:v>
                </c:pt>
                <c:pt idx="612">
                  <c:v>-8214</c:v>
                </c:pt>
                <c:pt idx="613">
                  <c:v>-7792</c:v>
                </c:pt>
                <c:pt idx="614">
                  <c:v>-8197.5</c:v>
                </c:pt>
                <c:pt idx="615">
                  <c:v>-8775.5</c:v>
                </c:pt>
                <c:pt idx="616">
                  <c:v>-9670</c:v>
                </c:pt>
                <c:pt idx="617">
                  <c:v>-10524</c:v>
                </c:pt>
                <c:pt idx="618">
                  <c:v>-10791.5</c:v>
                </c:pt>
                <c:pt idx="619">
                  <c:v>-9847</c:v>
                </c:pt>
                <c:pt idx="620">
                  <c:v>-9987</c:v>
                </c:pt>
                <c:pt idx="621">
                  <c:v>-11265.5</c:v>
                </c:pt>
                <c:pt idx="622">
                  <c:v>-10730.5</c:v>
                </c:pt>
                <c:pt idx="623">
                  <c:v>-8790.5</c:v>
                </c:pt>
                <c:pt idx="624">
                  <c:v>-8334.5</c:v>
                </c:pt>
                <c:pt idx="625">
                  <c:v>-8300.5</c:v>
                </c:pt>
                <c:pt idx="626">
                  <c:v>-6633</c:v>
                </c:pt>
                <c:pt idx="627">
                  <c:v>-6654</c:v>
                </c:pt>
                <c:pt idx="628">
                  <c:v>-7063.5</c:v>
                </c:pt>
                <c:pt idx="629">
                  <c:v>-6834.5</c:v>
                </c:pt>
                <c:pt idx="630">
                  <c:v>-6192.5</c:v>
                </c:pt>
                <c:pt idx="631">
                  <c:v>-6242</c:v>
                </c:pt>
                <c:pt idx="632">
                  <c:v>-7830.5</c:v>
                </c:pt>
                <c:pt idx="633">
                  <c:v>-7756</c:v>
                </c:pt>
                <c:pt idx="634">
                  <c:v>-7085.5</c:v>
                </c:pt>
                <c:pt idx="635">
                  <c:v>-6232.5</c:v>
                </c:pt>
                <c:pt idx="636">
                  <c:v>-5626.5</c:v>
                </c:pt>
                <c:pt idx="637">
                  <c:v>-5998</c:v>
                </c:pt>
                <c:pt idx="638">
                  <c:v>-6702</c:v>
                </c:pt>
                <c:pt idx="639">
                  <c:v>-7664</c:v>
                </c:pt>
                <c:pt idx="640">
                  <c:v>-8559.5</c:v>
                </c:pt>
                <c:pt idx="641">
                  <c:v>-10447.5</c:v>
                </c:pt>
                <c:pt idx="642">
                  <c:v>-10382.5</c:v>
                </c:pt>
                <c:pt idx="643">
                  <c:v>-9534.5</c:v>
                </c:pt>
                <c:pt idx="644">
                  <c:v>-8903.5</c:v>
                </c:pt>
                <c:pt idx="645">
                  <c:v>-8242.5</c:v>
                </c:pt>
                <c:pt idx="646">
                  <c:v>-7857</c:v>
                </c:pt>
                <c:pt idx="647">
                  <c:v>-7196</c:v>
                </c:pt>
                <c:pt idx="648">
                  <c:v>-6657</c:v>
                </c:pt>
                <c:pt idx="649">
                  <c:v>-6432.5</c:v>
                </c:pt>
                <c:pt idx="650">
                  <c:v>-5349.5</c:v>
                </c:pt>
                <c:pt idx="651">
                  <c:v>-5906.5</c:v>
                </c:pt>
                <c:pt idx="652">
                  <c:v>-6643</c:v>
                </c:pt>
                <c:pt idx="653">
                  <c:v>-7565</c:v>
                </c:pt>
                <c:pt idx="654">
                  <c:v>-9225</c:v>
                </c:pt>
                <c:pt idx="655">
                  <c:v>-10264</c:v>
                </c:pt>
                <c:pt idx="656">
                  <c:v>-9354</c:v>
                </c:pt>
                <c:pt idx="657">
                  <c:v>-8628.5</c:v>
                </c:pt>
                <c:pt idx="658">
                  <c:v>-8579</c:v>
                </c:pt>
                <c:pt idx="659">
                  <c:v>-8741.5</c:v>
                </c:pt>
                <c:pt idx="660">
                  <c:v>-8819</c:v>
                </c:pt>
                <c:pt idx="661">
                  <c:v>-9013</c:v>
                </c:pt>
                <c:pt idx="662">
                  <c:v>-9020.5</c:v>
                </c:pt>
                <c:pt idx="663">
                  <c:v>-9338</c:v>
                </c:pt>
                <c:pt idx="664">
                  <c:v>-9678</c:v>
                </c:pt>
                <c:pt idx="665">
                  <c:v>-9438.5</c:v>
                </c:pt>
                <c:pt idx="666">
                  <c:v>-7680</c:v>
                </c:pt>
                <c:pt idx="667">
                  <c:v>-6893.5</c:v>
                </c:pt>
                <c:pt idx="668">
                  <c:v>-7556</c:v>
                </c:pt>
                <c:pt idx="669">
                  <c:v>-8649</c:v>
                </c:pt>
                <c:pt idx="670">
                  <c:v>-8980</c:v>
                </c:pt>
                <c:pt idx="671">
                  <c:v>-8197</c:v>
                </c:pt>
                <c:pt idx="672">
                  <c:v>-7500.5</c:v>
                </c:pt>
                <c:pt idx="673">
                  <c:v>-7514</c:v>
                </c:pt>
                <c:pt idx="674">
                  <c:v>-8073</c:v>
                </c:pt>
                <c:pt idx="675">
                  <c:v>-8655.5</c:v>
                </c:pt>
                <c:pt idx="676">
                  <c:v>-9441.5</c:v>
                </c:pt>
                <c:pt idx="677">
                  <c:v>-9767</c:v>
                </c:pt>
                <c:pt idx="678">
                  <c:v>-8865</c:v>
                </c:pt>
                <c:pt idx="679">
                  <c:v>-7838.5</c:v>
                </c:pt>
                <c:pt idx="680">
                  <c:v>-7220</c:v>
                </c:pt>
                <c:pt idx="681">
                  <c:v>-6891.5</c:v>
                </c:pt>
                <c:pt idx="682">
                  <c:v>-7202.5</c:v>
                </c:pt>
                <c:pt idx="683">
                  <c:v>-7140</c:v>
                </c:pt>
                <c:pt idx="684">
                  <c:v>-7036.5</c:v>
                </c:pt>
                <c:pt idx="685">
                  <c:v>-7128.5</c:v>
                </c:pt>
                <c:pt idx="686">
                  <c:v>-7246.5</c:v>
                </c:pt>
                <c:pt idx="687">
                  <c:v>-7580</c:v>
                </c:pt>
                <c:pt idx="688">
                  <c:v>-7864.5</c:v>
                </c:pt>
                <c:pt idx="689">
                  <c:v>-7894.5</c:v>
                </c:pt>
                <c:pt idx="690">
                  <c:v>-5748</c:v>
                </c:pt>
                <c:pt idx="691">
                  <c:v>-5121</c:v>
                </c:pt>
                <c:pt idx="692">
                  <c:v>-6090</c:v>
                </c:pt>
                <c:pt idx="693">
                  <c:v>-6979.5</c:v>
                </c:pt>
                <c:pt idx="694">
                  <c:v>-7104</c:v>
                </c:pt>
                <c:pt idx="695">
                  <c:v>-6528.5</c:v>
                </c:pt>
                <c:pt idx="696">
                  <c:v>-6144.5</c:v>
                </c:pt>
                <c:pt idx="697">
                  <c:v>-5859</c:v>
                </c:pt>
                <c:pt idx="698">
                  <c:v>-6189</c:v>
                </c:pt>
                <c:pt idx="699">
                  <c:v>-7189.5</c:v>
                </c:pt>
                <c:pt idx="700">
                  <c:v>-7822.5</c:v>
                </c:pt>
                <c:pt idx="701">
                  <c:v>-7267.5</c:v>
                </c:pt>
                <c:pt idx="702">
                  <c:v>-6934.5</c:v>
                </c:pt>
                <c:pt idx="703">
                  <c:v>-6546</c:v>
                </c:pt>
                <c:pt idx="704">
                  <c:v>-5690.5</c:v>
                </c:pt>
                <c:pt idx="705">
                  <c:v>-5053</c:v>
                </c:pt>
                <c:pt idx="706">
                  <c:v>-5190</c:v>
                </c:pt>
                <c:pt idx="707">
                  <c:v>-5198</c:v>
                </c:pt>
                <c:pt idx="708">
                  <c:v>-5460.5</c:v>
                </c:pt>
                <c:pt idx="709">
                  <c:v>-6243.5</c:v>
                </c:pt>
                <c:pt idx="710">
                  <c:v>-6070</c:v>
                </c:pt>
                <c:pt idx="711">
                  <c:v>-6387</c:v>
                </c:pt>
                <c:pt idx="712">
                  <c:v>-6478</c:v>
                </c:pt>
                <c:pt idx="713">
                  <c:v>-6296.5</c:v>
                </c:pt>
                <c:pt idx="714">
                  <c:v>-4147.5</c:v>
                </c:pt>
                <c:pt idx="715">
                  <c:v>-2233</c:v>
                </c:pt>
                <c:pt idx="716">
                  <c:v>-4089</c:v>
                </c:pt>
                <c:pt idx="717">
                  <c:v>-5921</c:v>
                </c:pt>
                <c:pt idx="718">
                  <c:v>-5923.5</c:v>
                </c:pt>
                <c:pt idx="719">
                  <c:v>-5152.5</c:v>
                </c:pt>
                <c:pt idx="720">
                  <c:v>-4901</c:v>
                </c:pt>
                <c:pt idx="721">
                  <c:v>-5935</c:v>
                </c:pt>
                <c:pt idx="722">
                  <c:v>-5898.5</c:v>
                </c:pt>
                <c:pt idx="723">
                  <c:v>-6335.5</c:v>
                </c:pt>
                <c:pt idx="724">
                  <c:v>-6522.5</c:v>
                </c:pt>
                <c:pt idx="725">
                  <c:v>-6047.5</c:v>
                </c:pt>
                <c:pt idx="726">
                  <c:v>-5563</c:v>
                </c:pt>
                <c:pt idx="727">
                  <c:v>-5158.5</c:v>
                </c:pt>
                <c:pt idx="728">
                  <c:v>-4261</c:v>
                </c:pt>
                <c:pt idx="729">
                  <c:v>-3930.5</c:v>
                </c:pt>
                <c:pt idx="730">
                  <c:v>-4611.5</c:v>
                </c:pt>
                <c:pt idx="731">
                  <c:v>-5120.5</c:v>
                </c:pt>
                <c:pt idx="732">
                  <c:v>-5138.5</c:v>
                </c:pt>
                <c:pt idx="733">
                  <c:v>-5705</c:v>
                </c:pt>
                <c:pt idx="734">
                  <c:v>-5906</c:v>
                </c:pt>
                <c:pt idx="735">
                  <c:v>-5983.5</c:v>
                </c:pt>
                <c:pt idx="736">
                  <c:v>-6320.5</c:v>
                </c:pt>
                <c:pt idx="737">
                  <c:v>-6538.5</c:v>
                </c:pt>
                <c:pt idx="738">
                  <c:v>-4380</c:v>
                </c:pt>
                <c:pt idx="739">
                  <c:v>-3450.5</c:v>
                </c:pt>
                <c:pt idx="740">
                  <c:v>-4283</c:v>
                </c:pt>
                <c:pt idx="741">
                  <c:v>-5219</c:v>
                </c:pt>
                <c:pt idx="742">
                  <c:v>-5164.5</c:v>
                </c:pt>
                <c:pt idx="743">
                  <c:v>-4506.5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-5583.5161290322567</c:v>
                </c:pt>
                <c:pt idx="1">
                  <c:v>-5583.5161290322567</c:v>
                </c:pt>
                <c:pt idx="2">
                  <c:v>-5583.5161290322567</c:v>
                </c:pt>
                <c:pt idx="3">
                  <c:v>-5583.5161290322567</c:v>
                </c:pt>
                <c:pt idx="4">
                  <c:v>-5583.5161290322567</c:v>
                </c:pt>
                <c:pt idx="5">
                  <c:v>-5583.5161290322567</c:v>
                </c:pt>
                <c:pt idx="6">
                  <c:v>-5583.5161290322567</c:v>
                </c:pt>
                <c:pt idx="7">
                  <c:v>-5583.5161290322567</c:v>
                </c:pt>
                <c:pt idx="8">
                  <c:v>-5583.5161290322567</c:v>
                </c:pt>
                <c:pt idx="9">
                  <c:v>-5583.5161290322567</c:v>
                </c:pt>
                <c:pt idx="10">
                  <c:v>-5583.5161290322567</c:v>
                </c:pt>
                <c:pt idx="11">
                  <c:v>-5583.5161290322567</c:v>
                </c:pt>
                <c:pt idx="12">
                  <c:v>-5583.5161290322567</c:v>
                </c:pt>
                <c:pt idx="13">
                  <c:v>-5583.5161290322567</c:v>
                </c:pt>
                <c:pt idx="14">
                  <c:v>-5583.5161290322567</c:v>
                </c:pt>
                <c:pt idx="15">
                  <c:v>-5583.5161290322567</c:v>
                </c:pt>
                <c:pt idx="16">
                  <c:v>-5583.5161290322567</c:v>
                </c:pt>
                <c:pt idx="17">
                  <c:v>-5583.5161290322567</c:v>
                </c:pt>
                <c:pt idx="18">
                  <c:v>-5583.5161290322567</c:v>
                </c:pt>
                <c:pt idx="19">
                  <c:v>-5583.5161290322567</c:v>
                </c:pt>
                <c:pt idx="20">
                  <c:v>-5583.5161290322567</c:v>
                </c:pt>
                <c:pt idx="21">
                  <c:v>-5583.5161290322567</c:v>
                </c:pt>
                <c:pt idx="22">
                  <c:v>-5583.5161290322567</c:v>
                </c:pt>
                <c:pt idx="23">
                  <c:v>-5583.5161290322567</c:v>
                </c:pt>
                <c:pt idx="24">
                  <c:v>-5583.5161290322567</c:v>
                </c:pt>
                <c:pt idx="25">
                  <c:v>-5583.5161290322567</c:v>
                </c:pt>
                <c:pt idx="26">
                  <c:v>-5583.5161290322567</c:v>
                </c:pt>
                <c:pt idx="27">
                  <c:v>-5583.5161290322567</c:v>
                </c:pt>
                <c:pt idx="28">
                  <c:v>-5583.5161290322567</c:v>
                </c:pt>
                <c:pt idx="29">
                  <c:v>-5583.5161290322567</c:v>
                </c:pt>
                <c:pt idx="30">
                  <c:v>-5583.5161290322567</c:v>
                </c:pt>
                <c:pt idx="31">
                  <c:v>-5583.5161290322567</c:v>
                </c:pt>
                <c:pt idx="32">
                  <c:v>-5583.5161290322567</c:v>
                </c:pt>
                <c:pt idx="33">
                  <c:v>-5583.5161290322567</c:v>
                </c:pt>
                <c:pt idx="34">
                  <c:v>-5583.5161290322567</c:v>
                </c:pt>
                <c:pt idx="35">
                  <c:v>-5583.5161290322567</c:v>
                </c:pt>
                <c:pt idx="36">
                  <c:v>-5583.5161290322567</c:v>
                </c:pt>
                <c:pt idx="37">
                  <c:v>-5583.5161290322567</c:v>
                </c:pt>
                <c:pt idx="38">
                  <c:v>-5583.5161290322567</c:v>
                </c:pt>
                <c:pt idx="39">
                  <c:v>-5583.5161290322567</c:v>
                </c:pt>
                <c:pt idx="40">
                  <c:v>-5583.5161290322567</c:v>
                </c:pt>
                <c:pt idx="41">
                  <c:v>-5583.5161290322567</c:v>
                </c:pt>
                <c:pt idx="42">
                  <c:v>-5583.5161290322567</c:v>
                </c:pt>
                <c:pt idx="43">
                  <c:v>-5583.5161290322567</c:v>
                </c:pt>
                <c:pt idx="44">
                  <c:v>-5583.5161290322567</c:v>
                </c:pt>
                <c:pt idx="45">
                  <c:v>-5583.5161290322567</c:v>
                </c:pt>
                <c:pt idx="46">
                  <c:v>-5583.5161290322567</c:v>
                </c:pt>
                <c:pt idx="47">
                  <c:v>-5583.5161290322567</c:v>
                </c:pt>
                <c:pt idx="48">
                  <c:v>-5583.5161290322567</c:v>
                </c:pt>
                <c:pt idx="49">
                  <c:v>-5583.5161290322567</c:v>
                </c:pt>
                <c:pt idx="50">
                  <c:v>-5583.5161290322567</c:v>
                </c:pt>
                <c:pt idx="51">
                  <c:v>-5583.5161290322567</c:v>
                </c:pt>
                <c:pt idx="52">
                  <c:v>-5583.5161290322567</c:v>
                </c:pt>
                <c:pt idx="53">
                  <c:v>-5583.5161290322567</c:v>
                </c:pt>
                <c:pt idx="54">
                  <c:v>-5583.5161290322567</c:v>
                </c:pt>
                <c:pt idx="55">
                  <c:v>-5583.5161290322567</c:v>
                </c:pt>
                <c:pt idx="56">
                  <c:v>-5583.5161290322567</c:v>
                </c:pt>
                <c:pt idx="57">
                  <c:v>-5583.5161290322567</c:v>
                </c:pt>
                <c:pt idx="58">
                  <c:v>-5583.5161290322567</c:v>
                </c:pt>
                <c:pt idx="59">
                  <c:v>-5583.5161290322567</c:v>
                </c:pt>
                <c:pt idx="60">
                  <c:v>-5583.5161290322567</c:v>
                </c:pt>
                <c:pt idx="61">
                  <c:v>-5583.5161290322567</c:v>
                </c:pt>
                <c:pt idx="62">
                  <c:v>-5583.5161290322567</c:v>
                </c:pt>
                <c:pt idx="63">
                  <c:v>-5583.5161290322567</c:v>
                </c:pt>
                <c:pt idx="64">
                  <c:v>-5583.5161290322567</c:v>
                </c:pt>
                <c:pt idx="65">
                  <c:v>-5583.5161290322567</c:v>
                </c:pt>
                <c:pt idx="66">
                  <c:v>-5583.5161290322567</c:v>
                </c:pt>
                <c:pt idx="67">
                  <c:v>-5583.5161290322567</c:v>
                </c:pt>
                <c:pt idx="68">
                  <c:v>-5583.5161290322567</c:v>
                </c:pt>
                <c:pt idx="69">
                  <c:v>-5583.5161290322567</c:v>
                </c:pt>
                <c:pt idx="70">
                  <c:v>-5583.5161290322567</c:v>
                </c:pt>
                <c:pt idx="71">
                  <c:v>-5583.5161290322567</c:v>
                </c:pt>
                <c:pt idx="72">
                  <c:v>-5583.5161290322567</c:v>
                </c:pt>
                <c:pt idx="73">
                  <c:v>-5583.5161290322567</c:v>
                </c:pt>
                <c:pt idx="74">
                  <c:v>-5583.5161290322567</c:v>
                </c:pt>
                <c:pt idx="75">
                  <c:v>-5583.5161290322567</c:v>
                </c:pt>
                <c:pt idx="76">
                  <c:v>-5583.5161290322567</c:v>
                </c:pt>
                <c:pt idx="77">
                  <c:v>-5583.5161290322567</c:v>
                </c:pt>
                <c:pt idx="78">
                  <c:v>-5583.5161290322567</c:v>
                </c:pt>
                <c:pt idx="79">
                  <c:v>-5583.5161290322567</c:v>
                </c:pt>
                <c:pt idx="80">
                  <c:v>-5583.5161290322567</c:v>
                </c:pt>
                <c:pt idx="81">
                  <c:v>-5583.5161290322567</c:v>
                </c:pt>
                <c:pt idx="82">
                  <c:v>-5583.5161290322567</c:v>
                </c:pt>
                <c:pt idx="83">
                  <c:v>-5583.5161290322567</c:v>
                </c:pt>
                <c:pt idx="84">
                  <c:v>-5583.5161290322567</c:v>
                </c:pt>
                <c:pt idx="85">
                  <c:v>-5583.5161290322567</c:v>
                </c:pt>
                <c:pt idx="86">
                  <c:v>-5583.5161290322567</c:v>
                </c:pt>
                <c:pt idx="87">
                  <c:v>-5583.5161290322567</c:v>
                </c:pt>
                <c:pt idx="88">
                  <c:v>-5583.5161290322567</c:v>
                </c:pt>
                <c:pt idx="89">
                  <c:v>-5583.5161290322567</c:v>
                </c:pt>
                <c:pt idx="90">
                  <c:v>-5583.5161290322567</c:v>
                </c:pt>
                <c:pt idx="91">
                  <c:v>-5583.5161290322567</c:v>
                </c:pt>
                <c:pt idx="92">
                  <c:v>-5583.5161290322567</c:v>
                </c:pt>
                <c:pt idx="93">
                  <c:v>-5583.5161290322567</c:v>
                </c:pt>
                <c:pt idx="94">
                  <c:v>-5583.5161290322567</c:v>
                </c:pt>
                <c:pt idx="95">
                  <c:v>-5583.5161290322567</c:v>
                </c:pt>
                <c:pt idx="96">
                  <c:v>-5583.5161290322567</c:v>
                </c:pt>
                <c:pt idx="97">
                  <c:v>-5583.5161290322567</c:v>
                </c:pt>
                <c:pt idx="98">
                  <c:v>-5583.5161290322567</c:v>
                </c:pt>
                <c:pt idx="99">
                  <c:v>-5583.5161290322567</c:v>
                </c:pt>
                <c:pt idx="100">
                  <c:v>-5583.5161290322567</c:v>
                </c:pt>
                <c:pt idx="101">
                  <c:v>-5583.5161290322567</c:v>
                </c:pt>
                <c:pt idx="102">
                  <c:v>-5583.5161290322567</c:v>
                </c:pt>
                <c:pt idx="103">
                  <c:v>-5583.5161290322567</c:v>
                </c:pt>
                <c:pt idx="104">
                  <c:v>-5583.5161290322567</c:v>
                </c:pt>
                <c:pt idx="105">
                  <c:v>-5583.5161290322567</c:v>
                </c:pt>
                <c:pt idx="106">
                  <c:v>-5583.5161290322567</c:v>
                </c:pt>
                <c:pt idx="107">
                  <c:v>-5583.5161290322567</c:v>
                </c:pt>
                <c:pt idx="108">
                  <c:v>-5583.5161290322567</c:v>
                </c:pt>
                <c:pt idx="109">
                  <c:v>-5583.5161290322567</c:v>
                </c:pt>
                <c:pt idx="110">
                  <c:v>-5583.5161290322567</c:v>
                </c:pt>
                <c:pt idx="111">
                  <c:v>-5583.5161290322567</c:v>
                </c:pt>
                <c:pt idx="112">
                  <c:v>-5583.5161290322567</c:v>
                </c:pt>
                <c:pt idx="113">
                  <c:v>-5583.5161290322567</c:v>
                </c:pt>
                <c:pt idx="114">
                  <c:v>-5583.5161290322567</c:v>
                </c:pt>
                <c:pt idx="115">
                  <c:v>-5583.5161290322567</c:v>
                </c:pt>
                <c:pt idx="116">
                  <c:v>-5583.5161290322567</c:v>
                </c:pt>
                <c:pt idx="117">
                  <c:v>-5583.5161290322567</c:v>
                </c:pt>
                <c:pt idx="118">
                  <c:v>-5583.5161290322567</c:v>
                </c:pt>
                <c:pt idx="119">
                  <c:v>-5583.5161290322567</c:v>
                </c:pt>
                <c:pt idx="120">
                  <c:v>-5583.5161290322567</c:v>
                </c:pt>
                <c:pt idx="121">
                  <c:v>-5583.5161290322567</c:v>
                </c:pt>
                <c:pt idx="122">
                  <c:v>-5583.5161290322567</c:v>
                </c:pt>
                <c:pt idx="123">
                  <c:v>-5583.5161290322567</c:v>
                </c:pt>
                <c:pt idx="124">
                  <c:v>-5583.5161290322567</c:v>
                </c:pt>
                <c:pt idx="125">
                  <c:v>-5583.5161290322567</c:v>
                </c:pt>
                <c:pt idx="126">
                  <c:v>-5583.5161290322567</c:v>
                </c:pt>
                <c:pt idx="127">
                  <c:v>-5583.5161290322567</c:v>
                </c:pt>
                <c:pt idx="128">
                  <c:v>-5583.5161290322567</c:v>
                </c:pt>
                <c:pt idx="129">
                  <c:v>-5583.5161290322567</c:v>
                </c:pt>
                <c:pt idx="130">
                  <c:v>-5583.5161290322567</c:v>
                </c:pt>
                <c:pt idx="131">
                  <c:v>-5583.5161290322567</c:v>
                </c:pt>
                <c:pt idx="132">
                  <c:v>-5583.5161290322567</c:v>
                </c:pt>
                <c:pt idx="133">
                  <c:v>-5583.5161290322567</c:v>
                </c:pt>
                <c:pt idx="134">
                  <c:v>-5583.5161290322567</c:v>
                </c:pt>
                <c:pt idx="135">
                  <c:v>-5583.5161290322567</c:v>
                </c:pt>
                <c:pt idx="136">
                  <c:v>-5583.5161290322567</c:v>
                </c:pt>
                <c:pt idx="137">
                  <c:v>-5583.5161290322567</c:v>
                </c:pt>
                <c:pt idx="138">
                  <c:v>-5583.5161290322567</c:v>
                </c:pt>
                <c:pt idx="139">
                  <c:v>-5583.5161290322567</c:v>
                </c:pt>
                <c:pt idx="140">
                  <c:v>-5583.5161290322567</c:v>
                </c:pt>
                <c:pt idx="141">
                  <c:v>-5583.5161290322567</c:v>
                </c:pt>
                <c:pt idx="142">
                  <c:v>-5583.5161290322567</c:v>
                </c:pt>
                <c:pt idx="143">
                  <c:v>-5583.5161290322567</c:v>
                </c:pt>
                <c:pt idx="144">
                  <c:v>-5583.5161290322567</c:v>
                </c:pt>
                <c:pt idx="145">
                  <c:v>-5583.5161290322567</c:v>
                </c:pt>
                <c:pt idx="146">
                  <c:v>-5583.5161290322567</c:v>
                </c:pt>
                <c:pt idx="147">
                  <c:v>-5583.5161290322567</c:v>
                </c:pt>
                <c:pt idx="148">
                  <c:v>-5583.5161290322567</c:v>
                </c:pt>
                <c:pt idx="149">
                  <c:v>-5583.5161290322567</c:v>
                </c:pt>
                <c:pt idx="150">
                  <c:v>-5583.5161290322567</c:v>
                </c:pt>
                <c:pt idx="151">
                  <c:v>-5583.5161290322567</c:v>
                </c:pt>
                <c:pt idx="152">
                  <c:v>-5583.5161290322567</c:v>
                </c:pt>
                <c:pt idx="153">
                  <c:v>-5583.5161290322567</c:v>
                </c:pt>
                <c:pt idx="154">
                  <c:v>-5583.5161290322567</c:v>
                </c:pt>
                <c:pt idx="155">
                  <c:v>-5583.5161290322567</c:v>
                </c:pt>
                <c:pt idx="156">
                  <c:v>-5583.5161290322567</c:v>
                </c:pt>
                <c:pt idx="157">
                  <c:v>-5583.5161290322567</c:v>
                </c:pt>
                <c:pt idx="158">
                  <c:v>-5583.5161290322567</c:v>
                </c:pt>
                <c:pt idx="159">
                  <c:v>-5583.5161290322567</c:v>
                </c:pt>
                <c:pt idx="160">
                  <c:v>-5583.5161290322567</c:v>
                </c:pt>
                <c:pt idx="161">
                  <c:v>-5583.5161290322567</c:v>
                </c:pt>
                <c:pt idx="162">
                  <c:v>-5583.5161290322567</c:v>
                </c:pt>
                <c:pt idx="163">
                  <c:v>-5583.5161290322567</c:v>
                </c:pt>
                <c:pt idx="164">
                  <c:v>-5583.5161290322567</c:v>
                </c:pt>
                <c:pt idx="165">
                  <c:v>-5583.5161290322567</c:v>
                </c:pt>
                <c:pt idx="166">
                  <c:v>-5583.5161290322567</c:v>
                </c:pt>
                <c:pt idx="167">
                  <c:v>-5583.5161290322567</c:v>
                </c:pt>
                <c:pt idx="168">
                  <c:v>-5583.5161290322567</c:v>
                </c:pt>
                <c:pt idx="169">
                  <c:v>-5583.5161290322567</c:v>
                </c:pt>
                <c:pt idx="170">
                  <c:v>-5583.5161290322567</c:v>
                </c:pt>
                <c:pt idx="171">
                  <c:v>-5583.5161290322567</c:v>
                </c:pt>
                <c:pt idx="172">
                  <c:v>-5583.5161290322567</c:v>
                </c:pt>
                <c:pt idx="173">
                  <c:v>-5583.5161290322567</c:v>
                </c:pt>
                <c:pt idx="174">
                  <c:v>-5583.5161290322567</c:v>
                </c:pt>
                <c:pt idx="175">
                  <c:v>-5583.5161290322567</c:v>
                </c:pt>
                <c:pt idx="176">
                  <c:v>-5583.5161290322567</c:v>
                </c:pt>
                <c:pt idx="177">
                  <c:v>-5583.5161290322567</c:v>
                </c:pt>
                <c:pt idx="178">
                  <c:v>-5583.5161290322567</c:v>
                </c:pt>
                <c:pt idx="179">
                  <c:v>-5583.5161290322567</c:v>
                </c:pt>
                <c:pt idx="180">
                  <c:v>-5583.5161290322567</c:v>
                </c:pt>
                <c:pt idx="181">
                  <c:v>-5583.5161290322567</c:v>
                </c:pt>
                <c:pt idx="182">
                  <c:v>-5583.5161290322567</c:v>
                </c:pt>
                <c:pt idx="183">
                  <c:v>-5583.5161290322567</c:v>
                </c:pt>
                <c:pt idx="184">
                  <c:v>-5583.5161290322567</c:v>
                </c:pt>
                <c:pt idx="185">
                  <c:v>-5583.5161290322567</c:v>
                </c:pt>
                <c:pt idx="186">
                  <c:v>-5583.5161290322567</c:v>
                </c:pt>
                <c:pt idx="187">
                  <c:v>-5583.5161290322567</c:v>
                </c:pt>
                <c:pt idx="188">
                  <c:v>-5583.5161290322567</c:v>
                </c:pt>
                <c:pt idx="189">
                  <c:v>-5583.5161290322567</c:v>
                </c:pt>
                <c:pt idx="190">
                  <c:v>-5583.5161290322567</c:v>
                </c:pt>
                <c:pt idx="191">
                  <c:v>-5583.5161290322567</c:v>
                </c:pt>
                <c:pt idx="192">
                  <c:v>-5583.5161290322567</c:v>
                </c:pt>
                <c:pt idx="193">
                  <c:v>-5583.5161290322567</c:v>
                </c:pt>
                <c:pt idx="194">
                  <c:v>-5583.5161290322567</c:v>
                </c:pt>
                <c:pt idx="195">
                  <c:v>-5583.5161290322567</c:v>
                </c:pt>
                <c:pt idx="196">
                  <c:v>-5583.5161290322567</c:v>
                </c:pt>
                <c:pt idx="197">
                  <c:v>-5583.5161290322567</c:v>
                </c:pt>
                <c:pt idx="198">
                  <c:v>-5583.5161290322567</c:v>
                </c:pt>
                <c:pt idx="199">
                  <c:v>-5583.5161290322567</c:v>
                </c:pt>
                <c:pt idx="200">
                  <c:v>-5583.5161290322567</c:v>
                </c:pt>
                <c:pt idx="201">
                  <c:v>-5583.5161290322567</c:v>
                </c:pt>
                <c:pt idx="202">
                  <c:v>-5583.5161290322567</c:v>
                </c:pt>
                <c:pt idx="203">
                  <c:v>-5583.5161290322567</c:v>
                </c:pt>
                <c:pt idx="204">
                  <c:v>-5583.5161290322567</c:v>
                </c:pt>
                <c:pt idx="205">
                  <c:v>-5583.5161290322567</c:v>
                </c:pt>
                <c:pt idx="206">
                  <c:v>-5583.5161290322567</c:v>
                </c:pt>
                <c:pt idx="207">
                  <c:v>-5583.5161290322567</c:v>
                </c:pt>
                <c:pt idx="208">
                  <c:v>-5583.5161290322567</c:v>
                </c:pt>
                <c:pt idx="209">
                  <c:v>-5583.5161290322567</c:v>
                </c:pt>
                <c:pt idx="210">
                  <c:v>-5583.5161290322567</c:v>
                </c:pt>
                <c:pt idx="211">
                  <c:v>-5583.5161290322567</c:v>
                </c:pt>
                <c:pt idx="212">
                  <c:v>-5583.5161290322567</c:v>
                </c:pt>
                <c:pt idx="213">
                  <c:v>-5583.5161290322567</c:v>
                </c:pt>
                <c:pt idx="214">
                  <c:v>-5583.5161290322567</c:v>
                </c:pt>
                <c:pt idx="215">
                  <c:v>-5583.5161290322567</c:v>
                </c:pt>
                <c:pt idx="216">
                  <c:v>-5583.5161290322567</c:v>
                </c:pt>
                <c:pt idx="217">
                  <c:v>-5583.5161290322567</c:v>
                </c:pt>
                <c:pt idx="218">
                  <c:v>-5583.5161290322567</c:v>
                </c:pt>
                <c:pt idx="219">
                  <c:v>-5583.5161290322567</c:v>
                </c:pt>
                <c:pt idx="220">
                  <c:v>-5583.5161290322567</c:v>
                </c:pt>
                <c:pt idx="221">
                  <c:v>-5583.5161290322567</c:v>
                </c:pt>
                <c:pt idx="222">
                  <c:v>-5583.5161290322567</c:v>
                </c:pt>
                <c:pt idx="223">
                  <c:v>-5583.5161290322567</c:v>
                </c:pt>
                <c:pt idx="224">
                  <c:v>-5583.5161290322567</c:v>
                </c:pt>
                <c:pt idx="225">
                  <c:v>-5583.5161290322567</c:v>
                </c:pt>
                <c:pt idx="226">
                  <c:v>-5583.5161290322567</c:v>
                </c:pt>
                <c:pt idx="227">
                  <c:v>-5583.5161290322567</c:v>
                </c:pt>
                <c:pt idx="228">
                  <c:v>-5583.5161290322567</c:v>
                </c:pt>
                <c:pt idx="229">
                  <c:v>-5583.5161290322567</c:v>
                </c:pt>
                <c:pt idx="230">
                  <c:v>-5583.5161290322567</c:v>
                </c:pt>
                <c:pt idx="231">
                  <c:v>-5583.5161290322567</c:v>
                </c:pt>
                <c:pt idx="232">
                  <c:v>-5583.5161290322567</c:v>
                </c:pt>
                <c:pt idx="233">
                  <c:v>-5583.5161290322567</c:v>
                </c:pt>
                <c:pt idx="234">
                  <c:v>-5583.5161290322567</c:v>
                </c:pt>
                <c:pt idx="235">
                  <c:v>-5583.5161290322567</c:v>
                </c:pt>
                <c:pt idx="236">
                  <c:v>-5583.5161290322567</c:v>
                </c:pt>
                <c:pt idx="237">
                  <c:v>-5583.5161290322567</c:v>
                </c:pt>
                <c:pt idx="238">
                  <c:v>-5583.5161290322567</c:v>
                </c:pt>
                <c:pt idx="239">
                  <c:v>-5583.5161290322567</c:v>
                </c:pt>
                <c:pt idx="240">
                  <c:v>-5583.5161290322567</c:v>
                </c:pt>
                <c:pt idx="241">
                  <c:v>-5583.5161290322567</c:v>
                </c:pt>
                <c:pt idx="242">
                  <c:v>-5583.5161290322567</c:v>
                </c:pt>
                <c:pt idx="243">
                  <c:v>-5583.5161290322567</c:v>
                </c:pt>
                <c:pt idx="244">
                  <c:v>-5583.5161290322567</c:v>
                </c:pt>
                <c:pt idx="245">
                  <c:v>-5583.5161290322567</c:v>
                </c:pt>
                <c:pt idx="246">
                  <c:v>-5583.5161290322567</c:v>
                </c:pt>
                <c:pt idx="247">
                  <c:v>-5583.5161290322567</c:v>
                </c:pt>
                <c:pt idx="248">
                  <c:v>-5583.5161290322567</c:v>
                </c:pt>
                <c:pt idx="249">
                  <c:v>-5583.5161290322567</c:v>
                </c:pt>
                <c:pt idx="250">
                  <c:v>-5583.5161290322567</c:v>
                </c:pt>
                <c:pt idx="251">
                  <c:v>-5583.5161290322567</c:v>
                </c:pt>
                <c:pt idx="252">
                  <c:v>-5583.5161290322567</c:v>
                </c:pt>
                <c:pt idx="253">
                  <c:v>-5583.5161290322567</c:v>
                </c:pt>
                <c:pt idx="254">
                  <c:v>-5583.5161290322567</c:v>
                </c:pt>
                <c:pt idx="255">
                  <c:v>-5583.5161290322567</c:v>
                </c:pt>
                <c:pt idx="256">
                  <c:v>-5583.5161290322567</c:v>
                </c:pt>
                <c:pt idx="257">
                  <c:v>-5583.5161290322567</c:v>
                </c:pt>
                <c:pt idx="258">
                  <c:v>-5583.5161290322567</c:v>
                </c:pt>
                <c:pt idx="259">
                  <c:v>-5583.5161290322567</c:v>
                </c:pt>
                <c:pt idx="260">
                  <c:v>-5583.5161290322567</c:v>
                </c:pt>
                <c:pt idx="261">
                  <c:v>-5583.5161290322567</c:v>
                </c:pt>
                <c:pt idx="262">
                  <c:v>-5583.5161290322567</c:v>
                </c:pt>
                <c:pt idx="263">
                  <c:v>-5583.5161290322567</c:v>
                </c:pt>
                <c:pt idx="264">
                  <c:v>-5583.5161290322567</c:v>
                </c:pt>
                <c:pt idx="265">
                  <c:v>-5583.5161290322567</c:v>
                </c:pt>
                <c:pt idx="266">
                  <c:v>-5583.5161290322567</c:v>
                </c:pt>
                <c:pt idx="267">
                  <c:v>-5583.5161290322567</c:v>
                </c:pt>
                <c:pt idx="268">
                  <c:v>-5583.5161290322567</c:v>
                </c:pt>
                <c:pt idx="269">
                  <c:v>-5583.5161290322567</c:v>
                </c:pt>
                <c:pt idx="270">
                  <c:v>-5583.5161290322567</c:v>
                </c:pt>
                <c:pt idx="271">
                  <c:v>-5583.5161290322567</c:v>
                </c:pt>
                <c:pt idx="272">
                  <c:v>-5583.5161290322567</c:v>
                </c:pt>
                <c:pt idx="273">
                  <c:v>-5583.5161290322567</c:v>
                </c:pt>
                <c:pt idx="274">
                  <c:v>-5583.5161290322567</c:v>
                </c:pt>
                <c:pt idx="275">
                  <c:v>-5583.5161290322567</c:v>
                </c:pt>
                <c:pt idx="276">
                  <c:v>-5583.5161290322567</c:v>
                </c:pt>
                <c:pt idx="277">
                  <c:v>-5583.5161290322567</c:v>
                </c:pt>
                <c:pt idx="278">
                  <c:v>-5583.5161290322567</c:v>
                </c:pt>
                <c:pt idx="279">
                  <c:v>-5583.5161290322567</c:v>
                </c:pt>
                <c:pt idx="280">
                  <c:v>-5583.5161290322567</c:v>
                </c:pt>
                <c:pt idx="281">
                  <c:v>-5583.5161290322567</c:v>
                </c:pt>
                <c:pt idx="282">
                  <c:v>-5583.5161290322567</c:v>
                </c:pt>
                <c:pt idx="283">
                  <c:v>-5583.5161290322567</c:v>
                </c:pt>
                <c:pt idx="284">
                  <c:v>-5583.5161290322567</c:v>
                </c:pt>
                <c:pt idx="285">
                  <c:v>-5583.5161290322567</c:v>
                </c:pt>
                <c:pt idx="286">
                  <c:v>-5583.5161290322567</c:v>
                </c:pt>
                <c:pt idx="287">
                  <c:v>-5583.5161290322567</c:v>
                </c:pt>
                <c:pt idx="288">
                  <c:v>-5583.5161290322567</c:v>
                </c:pt>
                <c:pt idx="289">
                  <c:v>-5583.5161290322567</c:v>
                </c:pt>
                <c:pt idx="290">
                  <c:v>-5583.5161290322567</c:v>
                </c:pt>
                <c:pt idx="291">
                  <c:v>-5583.5161290322567</c:v>
                </c:pt>
                <c:pt idx="292">
                  <c:v>-5583.5161290322567</c:v>
                </c:pt>
                <c:pt idx="293">
                  <c:v>-5583.5161290322567</c:v>
                </c:pt>
                <c:pt idx="294">
                  <c:v>-5583.5161290322567</c:v>
                </c:pt>
                <c:pt idx="295">
                  <c:v>-5583.5161290322567</c:v>
                </c:pt>
                <c:pt idx="296">
                  <c:v>-5583.5161290322567</c:v>
                </c:pt>
                <c:pt idx="297">
                  <c:v>-5583.5161290322567</c:v>
                </c:pt>
                <c:pt idx="298">
                  <c:v>-5583.5161290322567</c:v>
                </c:pt>
                <c:pt idx="299">
                  <c:v>-5583.5161290322567</c:v>
                </c:pt>
                <c:pt idx="300">
                  <c:v>-5583.5161290322567</c:v>
                </c:pt>
                <c:pt idx="301">
                  <c:v>-5583.5161290322567</c:v>
                </c:pt>
                <c:pt idx="302">
                  <c:v>-5583.5161290322567</c:v>
                </c:pt>
                <c:pt idx="303">
                  <c:v>-5583.5161290322567</c:v>
                </c:pt>
                <c:pt idx="304">
                  <c:v>-5583.5161290322567</c:v>
                </c:pt>
                <c:pt idx="305">
                  <c:v>-5583.5161290322567</c:v>
                </c:pt>
                <c:pt idx="306">
                  <c:v>-5583.5161290322567</c:v>
                </c:pt>
                <c:pt idx="307">
                  <c:v>-5583.5161290322567</c:v>
                </c:pt>
                <c:pt idx="308">
                  <c:v>-5583.5161290322567</c:v>
                </c:pt>
                <c:pt idx="309">
                  <c:v>-5583.5161290322567</c:v>
                </c:pt>
                <c:pt idx="310">
                  <c:v>-5583.5161290322567</c:v>
                </c:pt>
                <c:pt idx="311">
                  <c:v>-5583.5161290322567</c:v>
                </c:pt>
                <c:pt idx="312">
                  <c:v>-5583.5161290322567</c:v>
                </c:pt>
                <c:pt idx="313">
                  <c:v>-5583.5161290322567</c:v>
                </c:pt>
                <c:pt idx="314">
                  <c:v>-5583.5161290322567</c:v>
                </c:pt>
                <c:pt idx="315">
                  <c:v>-5583.5161290322567</c:v>
                </c:pt>
                <c:pt idx="316">
                  <c:v>-5583.5161290322567</c:v>
                </c:pt>
                <c:pt idx="317">
                  <c:v>-5583.5161290322567</c:v>
                </c:pt>
                <c:pt idx="318">
                  <c:v>-5583.5161290322567</c:v>
                </c:pt>
                <c:pt idx="319">
                  <c:v>-5583.5161290322567</c:v>
                </c:pt>
                <c:pt idx="320">
                  <c:v>-5583.5161290322567</c:v>
                </c:pt>
                <c:pt idx="321">
                  <c:v>-5583.5161290322567</c:v>
                </c:pt>
                <c:pt idx="322">
                  <c:v>-5583.5161290322567</c:v>
                </c:pt>
                <c:pt idx="323">
                  <c:v>-5583.5161290322567</c:v>
                </c:pt>
                <c:pt idx="324">
                  <c:v>-5583.5161290322567</c:v>
                </c:pt>
                <c:pt idx="325">
                  <c:v>-5583.5161290322567</c:v>
                </c:pt>
                <c:pt idx="326">
                  <c:v>-5583.5161290322567</c:v>
                </c:pt>
                <c:pt idx="327">
                  <c:v>-5583.5161290322567</c:v>
                </c:pt>
                <c:pt idx="328">
                  <c:v>-5583.5161290322567</c:v>
                </c:pt>
                <c:pt idx="329">
                  <c:v>-5583.5161290322567</c:v>
                </c:pt>
                <c:pt idx="330">
                  <c:v>-5583.5161290322567</c:v>
                </c:pt>
                <c:pt idx="331">
                  <c:v>-5583.5161290322567</c:v>
                </c:pt>
                <c:pt idx="332">
                  <c:v>-5583.5161290322567</c:v>
                </c:pt>
                <c:pt idx="333">
                  <c:v>-5583.5161290322567</c:v>
                </c:pt>
                <c:pt idx="334">
                  <c:v>-5583.5161290322567</c:v>
                </c:pt>
                <c:pt idx="335">
                  <c:v>-5583.5161290322567</c:v>
                </c:pt>
                <c:pt idx="336">
                  <c:v>-5583.5161290322567</c:v>
                </c:pt>
                <c:pt idx="337">
                  <c:v>-5583.5161290322567</c:v>
                </c:pt>
                <c:pt idx="338">
                  <c:v>-5583.5161290322567</c:v>
                </c:pt>
                <c:pt idx="339">
                  <c:v>-5583.5161290322567</c:v>
                </c:pt>
                <c:pt idx="340">
                  <c:v>-5583.5161290322567</c:v>
                </c:pt>
                <c:pt idx="341">
                  <c:v>-5583.5161290322567</c:v>
                </c:pt>
                <c:pt idx="342">
                  <c:v>-5583.5161290322567</c:v>
                </c:pt>
                <c:pt idx="343">
                  <c:v>-5583.5161290322567</c:v>
                </c:pt>
                <c:pt idx="344">
                  <c:v>-5583.5161290322567</c:v>
                </c:pt>
                <c:pt idx="345">
                  <c:v>-5583.5161290322567</c:v>
                </c:pt>
                <c:pt idx="346">
                  <c:v>-5583.5161290322567</c:v>
                </c:pt>
                <c:pt idx="347">
                  <c:v>-5583.5161290322567</c:v>
                </c:pt>
                <c:pt idx="348">
                  <c:v>-5583.5161290322567</c:v>
                </c:pt>
                <c:pt idx="349">
                  <c:v>-5583.5161290322567</c:v>
                </c:pt>
                <c:pt idx="350">
                  <c:v>-5583.5161290322567</c:v>
                </c:pt>
                <c:pt idx="351">
                  <c:v>-5583.5161290322567</c:v>
                </c:pt>
                <c:pt idx="352">
                  <c:v>-5583.5161290322567</c:v>
                </c:pt>
                <c:pt idx="353">
                  <c:v>-5583.5161290322567</c:v>
                </c:pt>
                <c:pt idx="354">
                  <c:v>-5583.5161290322567</c:v>
                </c:pt>
                <c:pt idx="355">
                  <c:v>-5583.5161290322567</c:v>
                </c:pt>
                <c:pt idx="356">
                  <c:v>-5583.5161290322567</c:v>
                </c:pt>
                <c:pt idx="357">
                  <c:v>-5583.5161290322567</c:v>
                </c:pt>
                <c:pt idx="358">
                  <c:v>-5583.5161290322567</c:v>
                </c:pt>
                <c:pt idx="359">
                  <c:v>-5583.5161290322567</c:v>
                </c:pt>
                <c:pt idx="360">
                  <c:v>-5583.5161290322567</c:v>
                </c:pt>
                <c:pt idx="361">
                  <c:v>-5583.5161290322567</c:v>
                </c:pt>
                <c:pt idx="362">
                  <c:v>-5583.5161290322567</c:v>
                </c:pt>
                <c:pt idx="363">
                  <c:v>-5583.5161290322567</c:v>
                </c:pt>
                <c:pt idx="364">
                  <c:v>-5583.5161290322567</c:v>
                </c:pt>
                <c:pt idx="365">
                  <c:v>-5583.5161290322567</c:v>
                </c:pt>
                <c:pt idx="366">
                  <c:v>-5583.5161290322567</c:v>
                </c:pt>
                <c:pt idx="367">
                  <c:v>-5583.5161290322567</c:v>
                </c:pt>
                <c:pt idx="368">
                  <c:v>-5583.5161290322567</c:v>
                </c:pt>
                <c:pt idx="369">
                  <c:v>-5583.5161290322567</c:v>
                </c:pt>
                <c:pt idx="370">
                  <c:v>-5583.5161290322567</c:v>
                </c:pt>
                <c:pt idx="371">
                  <c:v>-5583.5161290322567</c:v>
                </c:pt>
                <c:pt idx="372">
                  <c:v>-5583.5161290322567</c:v>
                </c:pt>
                <c:pt idx="373">
                  <c:v>-5583.5161290322567</c:v>
                </c:pt>
                <c:pt idx="374">
                  <c:v>-5583.5161290322567</c:v>
                </c:pt>
                <c:pt idx="375">
                  <c:v>-5583.5161290322567</c:v>
                </c:pt>
                <c:pt idx="376">
                  <c:v>-5583.5161290322567</c:v>
                </c:pt>
                <c:pt idx="377">
                  <c:v>-5583.5161290322567</c:v>
                </c:pt>
                <c:pt idx="378">
                  <c:v>-5583.5161290322567</c:v>
                </c:pt>
                <c:pt idx="379">
                  <c:v>-5583.5161290322567</c:v>
                </c:pt>
                <c:pt idx="380">
                  <c:v>-5583.5161290322567</c:v>
                </c:pt>
                <c:pt idx="381">
                  <c:v>-5583.5161290322567</c:v>
                </c:pt>
                <c:pt idx="382">
                  <c:v>-5583.5161290322567</c:v>
                </c:pt>
                <c:pt idx="383">
                  <c:v>-5583.5161290322567</c:v>
                </c:pt>
                <c:pt idx="384">
                  <c:v>-5583.5161290322567</c:v>
                </c:pt>
                <c:pt idx="385">
                  <c:v>-5583.5161290322567</c:v>
                </c:pt>
                <c:pt idx="386">
                  <c:v>-5583.5161290322567</c:v>
                </c:pt>
                <c:pt idx="387">
                  <c:v>-5583.5161290322567</c:v>
                </c:pt>
                <c:pt idx="388">
                  <c:v>-5583.5161290322567</c:v>
                </c:pt>
                <c:pt idx="389">
                  <c:v>-5583.5161290322567</c:v>
                </c:pt>
                <c:pt idx="390">
                  <c:v>-5583.5161290322567</c:v>
                </c:pt>
                <c:pt idx="391">
                  <c:v>-5583.5161290322567</c:v>
                </c:pt>
                <c:pt idx="392">
                  <c:v>-5583.5161290322567</c:v>
                </c:pt>
                <c:pt idx="393">
                  <c:v>-5583.5161290322567</c:v>
                </c:pt>
                <c:pt idx="394">
                  <c:v>-5583.5161290322567</c:v>
                </c:pt>
                <c:pt idx="395">
                  <c:v>-5583.5161290322567</c:v>
                </c:pt>
                <c:pt idx="396">
                  <c:v>-5583.5161290322567</c:v>
                </c:pt>
                <c:pt idx="397">
                  <c:v>-5583.5161290322567</c:v>
                </c:pt>
                <c:pt idx="398">
                  <c:v>-5583.5161290322567</c:v>
                </c:pt>
                <c:pt idx="399">
                  <c:v>-5583.5161290322567</c:v>
                </c:pt>
                <c:pt idx="400">
                  <c:v>-5583.5161290322567</c:v>
                </c:pt>
                <c:pt idx="401">
                  <c:v>-5583.5161290322567</c:v>
                </c:pt>
                <c:pt idx="402">
                  <c:v>-5583.5161290322567</c:v>
                </c:pt>
                <c:pt idx="403">
                  <c:v>-5583.5161290322567</c:v>
                </c:pt>
                <c:pt idx="404">
                  <c:v>-5583.5161290322567</c:v>
                </c:pt>
                <c:pt idx="405">
                  <c:v>-5583.5161290322567</c:v>
                </c:pt>
                <c:pt idx="406">
                  <c:v>-5583.5161290322567</c:v>
                </c:pt>
                <c:pt idx="407">
                  <c:v>-5583.5161290322567</c:v>
                </c:pt>
                <c:pt idx="408">
                  <c:v>-5583.5161290322567</c:v>
                </c:pt>
                <c:pt idx="409">
                  <c:v>-5583.5161290322567</c:v>
                </c:pt>
                <c:pt idx="410">
                  <c:v>-5583.5161290322567</c:v>
                </c:pt>
                <c:pt idx="411">
                  <c:v>-5583.5161290322567</c:v>
                </c:pt>
                <c:pt idx="412">
                  <c:v>-5583.5161290322567</c:v>
                </c:pt>
                <c:pt idx="413">
                  <c:v>-5583.5161290322567</c:v>
                </c:pt>
                <c:pt idx="414">
                  <c:v>-5583.5161290322567</c:v>
                </c:pt>
                <c:pt idx="415">
                  <c:v>-5583.5161290322567</c:v>
                </c:pt>
                <c:pt idx="416">
                  <c:v>-5583.5161290322567</c:v>
                </c:pt>
                <c:pt idx="417">
                  <c:v>-5583.5161290322567</c:v>
                </c:pt>
                <c:pt idx="418">
                  <c:v>-5583.5161290322567</c:v>
                </c:pt>
                <c:pt idx="419">
                  <c:v>-5583.5161290322567</c:v>
                </c:pt>
                <c:pt idx="420">
                  <c:v>-5583.5161290322567</c:v>
                </c:pt>
                <c:pt idx="421">
                  <c:v>-5583.5161290322567</c:v>
                </c:pt>
                <c:pt idx="422">
                  <c:v>-5583.5161290322567</c:v>
                </c:pt>
                <c:pt idx="423">
                  <c:v>-5583.5161290322567</c:v>
                </c:pt>
                <c:pt idx="424">
                  <c:v>-5583.5161290322567</c:v>
                </c:pt>
                <c:pt idx="425">
                  <c:v>-5583.5161290322567</c:v>
                </c:pt>
                <c:pt idx="426">
                  <c:v>-5583.5161290322567</c:v>
                </c:pt>
                <c:pt idx="427">
                  <c:v>-5583.5161290322567</c:v>
                </c:pt>
                <c:pt idx="428">
                  <c:v>-5583.5161290322567</c:v>
                </c:pt>
                <c:pt idx="429">
                  <c:v>-5583.5161290322567</c:v>
                </c:pt>
                <c:pt idx="430">
                  <c:v>-5583.5161290322567</c:v>
                </c:pt>
                <c:pt idx="431">
                  <c:v>-5583.5161290322567</c:v>
                </c:pt>
                <c:pt idx="432">
                  <c:v>-5583.5161290322567</c:v>
                </c:pt>
                <c:pt idx="433">
                  <c:v>-5583.5161290322567</c:v>
                </c:pt>
                <c:pt idx="434">
                  <c:v>-5583.5161290322567</c:v>
                </c:pt>
                <c:pt idx="435">
                  <c:v>-5583.5161290322567</c:v>
                </c:pt>
                <c:pt idx="436">
                  <c:v>-5583.5161290322567</c:v>
                </c:pt>
                <c:pt idx="437">
                  <c:v>-5583.5161290322567</c:v>
                </c:pt>
                <c:pt idx="438">
                  <c:v>-5583.5161290322567</c:v>
                </c:pt>
                <c:pt idx="439">
                  <c:v>-5583.5161290322567</c:v>
                </c:pt>
                <c:pt idx="440">
                  <c:v>-5583.5161290322567</c:v>
                </c:pt>
                <c:pt idx="441">
                  <c:v>-5583.5161290322567</c:v>
                </c:pt>
                <c:pt idx="442">
                  <c:v>-5583.5161290322567</c:v>
                </c:pt>
                <c:pt idx="443">
                  <c:v>-5583.5161290322567</c:v>
                </c:pt>
                <c:pt idx="444">
                  <c:v>-5583.5161290322567</c:v>
                </c:pt>
                <c:pt idx="445">
                  <c:v>-5583.5161290322567</c:v>
                </c:pt>
                <c:pt idx="446">
                  <c:v>-5583.5161290322567</c:v>
                </c:pt>
                <c:pt idx="447">
                  <c:v>-5583.5161290322567</c:v>
                </c:pt>
                <c:pt idx="448">
                  <c:v>-5583.5161290322567</c:v>
                </c:pt>
                <c:pt idx="449">
                  <c:v>-5583.5161290322567</c:v>
                </c:pt>
                <c:pt idx="450">
                  <c:v>-5583.5161290322567</c:v>
                </c:pt>
                <c:pt idx="451">
                  <c:v>-5583.5161290322567</c:v>
                </c:pt>
                <c:pt idx="452">
                  <c:v>-5583.5161290322567</c:v>
                </c:pt>
                <c:pt idx="453">
                  <c:v>-5583.5161290322567</c:v>
                </c:pt>
                <c:pt idx="454">
                  <c:v>-5583.5161290322567</c:v>
                </c:pt>
                <c:pt idx="455">
                  <c:v>-5583.5161290322567</c:v>
                </c:pt>
                <c:pt idx="456">
                  <c:v>-5583.5161290322567</c:v>
                </c:pt>
                <c:pt idx="457">
                  <c:v>-5583.5161290322567</c:v>
                </c:pt>
                <c:pt idx="458">
                  <c:v>-5583.5161290322567</c:v>
                </c:pt>
                <c:pt idx="459">
                  <c:v>-5583.5161290322567</c:v>
                </c:pt>
                <c:pt idx="460">
                  <c:v>-5583.5161290322567</c:v>
                </c:pt>
                <c:pt idx="461">
                  <c:v>-5583.5161290322567</c:v>
                </c:pt>
                <c:pt idx="462">
                  <c:v>-5583.5161290322567</c:v>
                </c:pt>
                <c:pt idx="463">
                  <c:v>-5583.5161290322567</c:v>
                </c:pt>
                <c:pt idx="464">
                  <c:v>-5583.5161290322567</c:v>
                </c:pt>
                <c:pt idx="465">
                  <c:v>-5583.5161290322567</c:v>
                </c:pt>
                <c:pt idx="466">
                  <c:v>-5583.5161290322567</c:v>
                </c:pt>
                <c:pt idx="467">
                  <c:v>-5583.5161290322567</c:v>
                </c:pt>
                <c:pt idx="468">
                  <c:v>-5583.5161290322567</c:v>
                </c:pt>
                <c:pt idx="469">
                  <c:v>-5583.5161290322567</c:v>
                </c:pt>
                <c:pt idx="470">
                  <c:v>-5583.5161290322567</c:v>
                </c:pt>
                <c:pt idx="471">
                  <c:v>-5583.5161290322567</c:v>
                </c:pt>
                <c:pt idx="472">
                  <c:v>-5583.5161290322567</c:v>
                </c:pt>
                <c:pt idx="473">
                  <c:v>-5583.5161290322567</c:v>
                </c:pt>
                <c:pt idx="474">
                  <c:v>-5583.5161290322567</c:v>
                </c:pt>
                <c:pt idx="475">
                  <c:v>-5583.5161290322567</c:v>
                </c:pt>
                <c:pt idx="476">
                  <c:v>-5583.5161290322567</c:v>
                </c:pt>
                <c:pt idx="477">
                  <c:v>-5583.5161290322567</c:v>
                </c:pt>
                <c:pt idx="478">
                  <c:v>-5583.5161290322567</c:v>
                </c:pt>
                <c:pt idx="479">
                  <c:v>-5583.5161290322567</c:v>
                </c:pt>
                <c:pt idx="480">
                  <c:v>-5583.5161290322567</c:v>
                </c:pt>
                <c:pt idx="481">
                  <c:v>-5583.5161290322567</c:v>
                </c:pt>
                <c:pt idx="482">
                  <c:v>-5583.5161290322567</c:v>
                </c:pt>
                <c:pt idx="483">
                  <c:v>-5583.5161290322567</c:v>
                </c:pt>
                <c:pt idx="484">
                  <c:v>-5583.5161290322567</c:v>
                </c:pt>
                <c:pt idx="485">
                  <c:v>-5583.5161290322567</c:v>
                </c:pt>
                <c:pt idx="486">
                  <c:v>-5583.5161290322567</c:v>
                </c:pt>
                <c:pt idx="487">
                  <c:v>-5583.5161290322567</c:v>
                </c:pt>
                <c:pt idx="488">
                  <c:v>-5583.5161290322567</c:v>
                </c:pt>
                <c:pt idx="489">
                  <c:v>-5583.5161290322567</c:v>
                </c:pt>
                <c:pt idx="490">
                  <c:v>-5583.5161290322567</c:v>
                </c:pt>
                <c:pt idx="491">
                  <c:v>-5583.5161290322567</c:v>
                </c:pt>
                <c:pt idx="492">
                  <c:v>-5583.5161290322567</c:v>
                </c:pt>
                <c:pt idx="493">
                  <c:v>-5583.5161290322567</c:v>
                </c:pt>
                <c:pt idx="494">
                  <c:v>-5583.5161290322567</c:v>
                </c:pt>
                <c:pt idx="495">
                  <c:v>-5583.5161290322567</c:v>
                </c:pt>
                <c:pt idx="496">
                  <c:v>-5583.5161290322567</c:v>
                </c:pt>
                <c:pt idx="497">
                  <c:v>-5583.5161290322567</c:v>
                </c:pt>
                <c:pt idx="498">
                  <c:v>-5583.5161290322567</c:v>
                </c:pt>
                <c:pt idx="499">
                  <c:v>-5583.5161290322567</c:v>
                </c:pt>
                <c:pt idx="500">
                  <c:v>-5583.5161290322567</c:v>
                </c:pt>
                <c:pt idx="501">
                  <c:v>-5583.5161290322567</c:v>
                </c:pt>
                <c:pt idx="502">
                  <c:v>-5583.5161290322567</c:v>
                </c:pt>
                <c:pt idx="503">
                  <c:v>-5583.5161290322567</c:v>
                </c:pt>
                <c:pt idx="504">
                  <c:v>-5583.5161290322567</c:v>
                </c:pt>
                <c:pt idx="505">
                  <c:v>-5583.5161290322567</c:v>
                </c:pt>
                <c:pt idx="506">
                  <c:v>-5583.5161290322567</c:v>
                </c:pt>
                <c:pt idx="507">
                  <c:v>-5583.5161290322567</c:v>
                </c:pt>
                <c:pt idx="508">
                  <c:v>-5583.5161290322567</c:v>
                </c:pt>
                <c:pt idx="509">
                  <c:v>-5583.5161290322567</c:v>
                </c:pt>
                <c:pt idx="510">
                  <c:v>-5583.5161290322567</c:v>
                </c:pt>
                <c:pt idx="511">
                  <c:v>-5583.5161290322567</c:v>
                </c:pt>
                <c:pt idx="512">
                  <c:v>-5583.5161290322567</c:v>
                </c:pt>
                <c:pt idx="513">
                  <c:v>-5583.5161290322567</c:v>
                </c:pt>
                <c:pt idx="514">
                  <c:v>-5583.5161290322567</c:v>
                </c:pt>
                <c:pt idx="515">
                  <c:v>-5583.5161290322567</c:v>
                </c:pt>
                <c:pt idx="516">
                  <c:v>-5583.5161290322567</c:v>
                </c:pt>
                <c:pt idx="517">
                  <c:v>-5583.5161290322567</c:v>
                </c:pt>
                <c:pt idx="518">
                  <c:v>-5583.5161290322567</c:v>
                </c:pt>
                <c:pt idx="519">
                  <c:v>-5583.5161290322567</c:v>
                </c:pt>
                <c:pt idx="520">
                  <c:v>-5583.5161290322567</c:v>
                </c:pt>
                <c:pt idx="521">
                  <c:v>-5583.5161290322567</c:v>
                </c:pt>
                <c:pt idx="522">
                  <c:v>-5583.5161290322567</c:v>
                </c:pt>
                <c:pt idx="523">
                  <c:v>-5583.5161290322567</c:v>
                </c:pt>
                <c:pt idx="524">
                  <c:v>-5583.5161290322567</c:v>
                </c:pt>
                <c:pt idx="525">
                  <c:v>-5583.5161290322567</c:v>
                </c:pt>
                <c:pt idx="526">
                  <c:v>-5583.5161290322567</c:v>
                </c:pt>
                <c:pt idx="527">
                  <c:v>-5583.5161290322567</c:v>
                </c:pt>
                <c:pt idx="528">
                  <c:v>-5583.5161290322567</c:v>
                </c:pt>
                <c:pt idx="529">
                  <c:v>-5583.5161290322567</c:v>
                </c:pt>
                <c:pt idx="530">
                  <c:v>-5583.5161290322567</c:v>
                </c:pt>
                <c:pt idx="531">
                  <c:v>-5583.5161290322567</c:v>
                </c:pt>
                <c:pt idx="532">
                  <c:v>-5583.5161290322567</c:v>
                </c:pt>
                <c:pt idx="533">
                  <c:v>-5583.5161290322567</c:v>
                </c:pt>
                <c:pt idx="534">
                  <c:v>-5583.5161290322567</c:v>
                </c:pt>
                <c:pt idx="535">
                  <c:v>-5583.5161290322567</c:v>
                </c:pt>
                <c:pt idx="536">
                  <c:v>-5583.5161290322567</c:v>
                </c:pt>
                <c:pt idx="537">
                  <c:v>-5583.5161290322567</c:v>
                </c:pt>
                <c:pt idx="538">
                  <c:v>-5583.5161290322567</c:v>
                </c:pt>
                <c:pt idx="539">
                  <c:v>-5583.5161290322567</c:v>
                </c:pt>
                <c:pt idx="540">
                  <c:v>-5583.5161290322567</c:v>
                </c:pt>
                <c:pt idx="541">
                  <c:v>-5583.5161290322567</c:v>
                </c:pt>
                <c:pt idx="542">
                  <c:v>-5583.5161290322567</c:v>
                </c:pt>
                <c:pt idx="543">
                  <c:v>-5583.5161290322567</c:v>
                </c:pt>
                <c:pt idx="544">
                  <c:v>-5583.5161290322567</c:v>
                </c:pt>
                <c:pt idx="545">
                  <c:v>-5583.5161290322567</c:v>
                </c:pt>
                <c:pt idx="546">
                  <c:v>-5583.5161290322567</c:v>
                </c:pt>
                <c:pt idx="547">
                  <c:v>-5583.5161290322567</c:v>
                </c:pt>
                <c:pt idx="548">
                  <c:v>-5583.5161290322567</c:v>
                </c:pt>
                <c:pt idx="549">
                  <c:v>-5583.5161290322567</c:v>
                </c:pt>
                <c:pt idx="550">
                  <c:v>-5583.5161290322567</c:v>
                </c:pt>
                <c:pt idx="551">
                  <c:v>-5583.5161290322567</c:v>
                </c:pt>
                <c:pt idx="552">
                  <c:v>-5583.5161290322567</c:v>
                </c:pt>
                <c:pt idx="553">
                  <c:v>-5583.5161290322567</c:v>
                </c:pt>
                <c:pt idx="554">
                  <c:v>-5583.5161290322567</c:v>
                </c:pt>
                <c:pt idx="555">
                  <c:v>-5583.5161290322567</c:v>
                </c:pt>
                <c:pt idx="556">
                  <c:v>-5583.5161290322567</c:v>
                </c:pt>
                <c:pt idx="557">
                  <c:v>-5583.5161290322567</c:v>
                </c:pt>
                <c:pt idx="558">
                  <c:v>-5583.5161290322567</c:v>
                </c:pt>
                <c:pt idx="559">
                  <c:v>-5583.5161290322567</c:v>
                </c:pt>
                <c:pt idx="560">
                  <c:v>-5583.5161290322567</c:v>
                </c:pt>
                <c:pt idx="561">
                  <c:v>-5583.5161290322567</c:v>
                </c:pt>
                <c:pt idx="562">
                  <c:v>-5583.5161290322567</c:v>
                </c:pt>
                <c:pt idx="563">
                  <c:v>-5583.5161290322567</c:v>
                </c:pt>
                <c:pt idx="564">
                  <c:v>-5583.5161290322567</c:v>
                </c:pt>
                <c:pt idx="565">
                  <c:v>-5583.5161290322567</c:v>
                </c:pt>
                <c:pt idx="566">
                  <c:v>-5583.5161290322567</c:v>
                </c:pt>
                <c:pt idx="567">
                  <c:v>-5583.5161290322567</c:v>
                </c:pt>
                <c:pt idx="568">
                  <c:v>-5583.5161290322567</c:v>
                </c:pt>
                <c:pt idx="569">
                  <c:v>-5583.5161290322567</c:v>
                </c:pt>
                <c:pt idx="570">
                  <c:v>-5583.5161290322567</c:v>
                </c:pt>
                <c:pt idx="571">
                  <c:v>-5583.5161290322567</c:v>
                </c:pt>
                <c:pt idx="572">
                  <c:v>-5583.5161290322567</c:v>
                </c:pt>
                <c:pt idx="573">
                  <c:v>-5583.5161290322567</c:v>
                </c:pt>
                <c:pt idx="574">
                  <c:v>-5583.5161290322567</c:v>
                </c:pt>
                <c:pt idx="575">
                  <c:v>-5583.5161290322567</c:v>
                </c:pt>
                <c:pt idx="576">
                  <c:v>-5583.5161290322567</c:v>
                </c:pt>
                <c:pt idx="577">
                  <c:v>-5583.5161290322567</c:v>
                </c:pt>
                <c:pt idx="578">
                  <c:v>-5583.5161290322567</c:v>
                </c:pt>
                <c:pt idx="579">
                  <c:v>-5583.5161290322567</c:v>
                </c:pt>
                <c:pt idx="580">
                  <c:v>-5583.5161290322567</c:v>
                </c:pt>
                <c:pt idx="581">
                  <c:v>-5583.5161290322567</c:v>
                </c:pt>
                <c:pt idx="582">
                  <c:v>-5583.5161290322567</c:v>
                </c:pt>
                <c:pt idx="583">
                  <c:v>-5583.5161290322567</c:v>
                </c:pt>
                <c:pt idx="584">
                  <c:v>-5583.5161290322567</c:v>
                </c:pt>
                <c:pt idx="585">
                  <c:v>-5583.5161290322567</c:v>
                </c:pt>
                <c:pt idx="586">
                  <c:v>-5583.5161290322567</c:v>
                </c:pt>
                <c:pt idx="587">
                  <c:v>-5583.5161290322567</c:v>
                </c:pt>
                <c:pt idx="588">
                  <c:v>-5583.5161290322567</c:v>
                </c:pt>
                <c:pt idx="589">
                  <c:v>-5583.5161290322567</c:v>
                </c:pt>
                <c:pt idx="590">
                  <c:v>-5583.5161290322567</c:v>
                </c:pt>
                <c:pt idx="591">
                  <c:v>-5583.5161290322567</c:v>
                </c:pt>
                <c:pt idx="592">
                  <c:v>-5583.5161290322567</c:v>
                </c:pt>
                <c:pt idx="593">
                  <c:v>-5583.5161290322567</c:v>
                </c:pt>
                <c:pt idx="594">
                  <c:v>-5583.5161290322567</c:v>
                </c:pt>
                <c:pt idx="595">
                  <c:v>-5583.5161290322567</c:v>
                </c:pt>
                <c:pt idx="596">
                  <c:v>-5583.5161290322567</c:v>
                </c:pt>
                <c:pt idx="597">
                  <c:v>-5583.5161290322567</c:v>
                </c:pt>
                <c:pt idx="598">
                  <c:v>-5583.5161290322567</c:v>
                </c:pt>
                <c:pt idx="599">
                  <c:v>-5583.5161290322567</c:v>
                </c:pt>
                <c:pt idx="600">
                  <c:v>-5583.5161290322567</c:v>
                </c:pt>
                <c:pt idx="601">
                  <c:v>-5583.5161290322567</c:v>
                </c:pt>
                <c:pt idx="602">
                  <c:v>-5583.5161290322567</c:v>
                </c:pt>
                <c:pt idx="603">
                  <c:v>-5583.5161290322567</c:v>
                </c:pt>
                <c:pt idx="604">
                  <c:v>-5583.5161290322567</c:v>
                </c:pt>
                <c:pt idx="605">
                  <c:v>-5583.5161290322567</c:v>
                </c:pt>
                <c:pt idx="606">
                  <c:v>-5583.5161290322567</c:v>
                </c:pt>
                <c:pt idx="607">
                  <c:v>-5583.5161290322567</c:v>
                </c:pt>
                <c:pt idx="608">
                  <c:v>-5583.5161290322567</c:v>
                </c:pt>
                <c:pt idx="609">
                  <c:v>-5583.5161290322567</c:v>
                </c:pt>
                <c:pt idx="610">
                  <c:v>-5583.5161290322567</c:v>
                </c:pt>
                <c:pt idx="611">
                  <c:v>-5583.5161290322567</c:v>
                </c:pt>
                <c:pt idx="612">
                  <c:v>-5583.5161290322567</c:v>
                </c:pt>
                <c:pt idx="613">
                  <c:v>-5583.5161290322567</c:v>
                </c:pt>
                <c:pt idx="614">
                  <c:v>-5583.5161290322567</c:v>
                </c:pt>
                <c:pt idx="615">
                  <c:v>-5583.5161290322567</c:v>
                </c:pt>
                <c:pt idx="616">
                  <c:v>-5583.5161290322567</c:v>
                </c:pt>
                <c:pt idx="617">
                  <c:v>-5583.5161290322567</c:v>
                </c:pt>
                <c:pt idx="618">
                  <c:v>-5583.5161290322567</c:v>
                </c:pt>
                <c:pt idx="619">
                  <c:v>-5583.5161290322567</c:v>
                </c:pt>
                <c:pt idx="620">
                  <c:v>-5583.5161290322567</c:v>
                </c:pt>
                <c:pt idx="621">
                  <c:v>-5583.5161290322567</c:v>
                </c:pt>
                <c:pt idx="622">
                  <c:v>-5583.5161290322567</c:v>
                </c:pt>
                <c:pt idx="623">
                  <c:v>-5583.5161290322567</c:v>
                </c:pt>
                <c:pt idx="624">
                  <c:v>-5583.5161290322567</c:v>
                </c:pt>
                <c:pt idx="625">
                  <c:v>-5583.5161290322567</c:v>
                </c:pt>
                <c:pt idx="626">
                  <c:v>-5583.5161290322567</c:v>
                </c:pt>
                <c:pt idx="627">
                  <c:v>-5583.5161290322567</c:v>
                </c:pt>
                <c:pt idx="628">
                  <c:v>-5583.5161290322567</c:v>
                </c:pt>
                <c:pt idx="629">
                  <c:v>-5583.5161290322567</c:v>
                </c:pt>
                <c:pt idx="630">
                  <c:v>-5583.5161290322567</c:v>
                </c:pt>
                <c:pt idx="631">
                  <c:v>-5583.5161290322567</c:v>
                </c:pt>
                <c:pt idx="632">
                  <c:v>-5583.5161290322567</c:v>
                </c:pt>
                <c:pt idx="633">
                  <c:v>-5583.5161290322567</c:v>
                </c:pt>
                <c:pt idx="634">
                  <c:v>-5583.5161290322567</c:v>
                </c:pt>
                <c:pt idx="635">
                  <c:v>-5583.5161290322567</c:v>
                </c:pt>
                <c:pt idx="636">
                  <c:v>-5583.5161290322567</c:v>
                </c:pt>
                <c:pt idx="637">
                  <c:v>-5583.5161290322567</c:v>
                </c:pt>
                <c:pt idx="638">
                  <c:v>-5583.5161290322567</c:v>
                </c:pt>
                <c:pt idx="639">
                  <c:v>-5583.5161290322567</c:v>
                </c:pt>
                <c:pt idx="640">
                  <c:v>-5583.5161290322567</c:v>
                </c:pt>
                <c:pt idx="641">
                  <c:v>-5583.5161290322567</c:v>
                </c:pt>
                <c:pt idx="642">
                  <c:v>-5583.5161290322567</c:v>
                </c:pt>
                <c:pt idx="643">
                  <c:v>-5583.5161290322567</c:v>
                </c:pt>
                <c:pt idx="644">
                  <c:v>-5583.5161290322567</c:v>
                </c:pt>
                <c:pt idx="645">
                  <c:v>-5583.5161290322567</c:v>
                </c:pt>
                <c:pt idx="646">
                  <c:v>-5583.5161290322567</c:v>
                </c:pt>
                <c:pt idx="647">
                  <c:v>-5583.5161290322567</c:v>
                </c:pt>
                <c:pt idx="648">
                  <c:v>-5583.5161290322567</c:v>
                </c:pt>
                <c:pt idx="649">
                  <c:v>-5583.5161290322567</c:v>
                </c:pt>
                <c:pt idx="650">
                  <c:v>-5583.5161290322567</c:v>
                </c:pt>
                <c:pt idx="651">
                  <c:v>-5583.5161290322567</c:v>
                </c:pt>
                <c:pt idx="652">
                  <c:v>-5583.5161290322567</c:v>
                </c:pt>
                <c:pt idx="653">
                  <c:v>-5583.5161290322567</c:v>
                </c:pt>
                <c:pt idx="654">
                  <c:v>-5583.5161290322567</c:v>
                </c:pt>
                <c:pt idx="655">
                  <c:v>-5583.5161290322567</c:v>
                </c:pt>
                <c:pt idx="656">
                  <c:v>-5583.5161290322567</c:v>
                </c:pt>
                <c:pt idx="657">
                  <c:v>-5583.5161290322567</c:v>
                </c:pt>
                <c:pt idx="658">
                  <c:v>-5583.5161290322567</c:v>
                </c:pt>
                <c:pt idx="659">
                  <c:v>-5583.5161290322567</c:v>
                </c:pt>
                <c:pt idx="660">
                  <c:v>-5583.5161290322567</c:v>
                </c:pt>
                <c:pt idx="661">
                  <c:v>-5583.5161290322567</c:v>
                </c:pt>
                <c:pt idx="662">
                  <c:v>-5583.5161290322567</c:v>
                </c:pt>
                <c:pt idx="663">
                  <c:v>-5583.5161290322567</c:v>
                </c:pt>
                <c:pt idx="664">
                  <c:v>-5583.5161290322567</c:v>
                </c:pt>
                <c:pt idx="665">
                  <c:v>-5583.5161290322567</c:v>
                </c:pt>
                <c:pt idx="666">
                  <c:v>-5583.5161290322567</c:v>
                </c:pt>
                <c:pt idx="667">
                  <c:v>-5583.5161290322567</c:v>
                </c:pt>
                <c:pt idx="668">
                  <c:v>-5583.5161290322567</c:v>
                </c:pt>
                <c:pt idx="669">
                  <c:v>-5583.5161290322567</c:v>
                </c:pt>
                <c:pt idx="670">
                  <c:v>-5583.5161290322567</c:v>
                </c:pt>
                <c:pt idx="671">
                  <c:v>-5583.5161290322567</c:v>
                </c:pt>
                <c:pt idx="672">
                  <c:v>-5583.5161290322567</c:v>
                </c:pt>
                <c:pt idx="673">
                  <c:v>-5583.5161290322567</c:v>
                </c:pt>
                <c:pt idx="674">
                  <c:v>-5583.5161290322567</c:v>
                </c:pt>
                <c:pt idx="675">
                  <c:v>-5583.5161290322567</c:v>
                </c:pt>
                <c:pt idx="676">
                  <c:v>-5583.5161290322567</c:v>
                </c:pt>
                <c:pt idx="677">
                  <c:v>-5583.5161290322567</c:v>
                </c:pt>
                <c:pt idx="678">
                  <c:v>-5583.5161290322567</c:v>
                </c:pt>
                <c:pt idx="679">
                  <c:v>-5583.5161290322567</c:v>
                </c:pt>
                <c:pt idx="680">
                  <c:v>-5583.5161290322567</c:v>
                </c:pt>
                <c:pt idx="681">
                  <c:v>-5583.5161290322567</c:v>
                </c:pt>
                <c:pt idx="682">
                  <c:v>-5583.5161290322567</c:v>
                </c:pt>
                <c:pt idx="683">
                  <c:v>-5583.5161290322567</c:v>
                </c:pt>
                <c:pt idx="684">
                  <c:v>-5583.5161290322567</c:v>
                </c:pt>
                <c:pt idx="685">
                  <c:v>-5583.5161290322567</c:v>
                </c:pt>
                <c:pt idx="686">
                  <c:v>-5583.5161290322567</c:v>
                </c:pt>
                <c:pt idx="687">
                  <c:v>-5583.5161290322567</c:v>
                </c:pt>
                <c:pt idx="688">
                  <c:v>-5583.5161290322567</c:v>
                </c:pt>
                <c:pt idx="689">
                  <c:v>-5583.5161290322567</c:v>
                </c:pt>
                <c:pt idx="690">
                  <c:v>-5583.5161290322567</c:v>
                </c:pt>
                <c:pt idx="691">
                  <c:v>-5583.5161290322567</c:v>
                </c:pt>
                <c:pt idx="692">
                  <c:v>-5583.5161290322567</c:v>
                </c:pt>
                <c:pt idx="693">
                  <c:v>-5583.5161290322567</c:v>
                </c:pt>
                <c:pt idx="694">
                  <c:v>-5583.5161290322567</c:v>
                </c:pt>
                <c:pt idx="695">
                  <c:v>-5583.5161290322567</c:v>
                </c:pt>
                <c:pt idx="696">
                  <c:v>-5583.5161290322567</c:v>
                </c:pt>
                <c:pt idx="697">
                  <c:v>-5583.5161290322567</c:v>
                </c:pt>
                <c:pt idx="698">
                  <c:v>-5583.5161290322567</c:v>
                </c:pt>
                <c:pt idx="699">
                  <c:v>-5583.5161290322567</c:v>
                </c:pt>
                <c:pt idx="700">
                  <c:v>-5583.5161290322567</c:v>
                </c:pt>
                <c:pt idx="701">
                  <c:v>-5583.5161290322567</c:v>
                </c:pt>
                <c:pt idx="702">
                  <c:v>-5583.5161290322567</c:v>
                </c:pt>
                <c:pt idx="703">
                  <c:v>-5583.5161290322567</c:v>
                </c:pt>
                <c:pt idx="704">
                  <c:v>-5583.5161290322567</c:v>
                </c:pt>
                <c:pt idx="705">
                  <c:v>-5583.5161290322567</c:v>
                </c:pt>
                <c:pt idx="706">
                  <c:v>-5583.5161290322567</c:v>
                </c:pt>
                <c:pt idx="707">
                  <c:v>-5583.5161290322567</c:v>
                </c:pt>
                <c:pt idx="708">
                  <c:v>-5583.5161290322567</c:v>
                </c:pt>
                <c:pt idx="709">
                  <c:v>-5583.5161290322567</c:v>
                </c:pt>
                <c:pt idx="710">
                  <c:v>-5583.5161290322567</c:v>
                </c:pt>
                <c:pt idx="711">
                  <c:v>-5583.5161290322567</c:v>
                </c:pt>
                <c:pt idx="712">
                  <c:v>-5583.5161290322567</c:v>
                </c:pt>
                <c:pt idx="713">
                  <c:v>-5583.5161290322567</c:v>
                </c:pt>
                <c:pt idx="714">
                  <c:v>-5583.5161290322567</c:v>
                </c:pt>
                <c:pt idx="715">
                  <c:v>-5583.5161290322567</c:v>
                </c:pt>
                <c:pt idx="716">
                  <c:v>-5583.5161290322567</c:v>
                </c:pt>
                <c:pt idx="717">
                  <c:v>-5583.5161290322567</c:v>
                </c:pt>
                <c:pt idx="718">
                  <c:v>-5583.5161290322567</c:v>
                </c:pt>
                <c:pt idx="719">
                  <c:v>-5583.5161290322567</c:v>
                </c:pt>
                <c:pt idx="720">
                  <c:v>-5583.5161290322567</c:v>
                </c:pt>
                <c:pt idx="721">
                  <c:v>-5583.5161290322567</c:v>
                </c:pt>
                <c:pt idx="722">
                  <c:v>-5583.5161290322567</c:v>
                </c:pt>
                <c:pt idx="723">
                  <c:v>-5583.5161290322567</c:v>
                </c:pt>
                <c:pt idx="724">
                  <c:v>-5583.5161290322567</c:v>
                </c:pt>
                <c:pt idx="725">
                  <c:v>-5583.5161290322567</c:v>
                </c:pt>
                <c:pt idx="726">
                  <c:v>-5583.5161290322567</c:v>
                </c:pt>
                <c:pt idx="727">
                  <c:v>-5583.5161290322567</c:v>
                </c:pt>
                <c:pt idx="728">
                  <c:v>-5583.5161290322567</c:v>
                </c:pt>
                <c:pt idx="729">
                  <c:v>-5583.5161290322567</c:v>
                </c:pt>
                <c:pt idx="730">
                  <c:v>-5583.5161290322567</c:v>
                </c:pt>
                <c:pt idx="731">
                  <c:v>-5583.5161290322567</c:v>
                </c:pt>
                <c:pt idx="732">
                  <c:v>-5583.5161290322567</c:v>
                </c:pt>
                <c:pt idx="733">
                  <c:v>-5583.5161290322567</c:v>
                </c:pt>
                <c:pt idx="734">
                  <c:v>-5583.5161290322567</c:v>
                </c:pt>
                <c:pt idx="735">
                  <c:v>-5583.5161290322567</c:v>
                </c:pt>
                <c:pt idx="736">
                  <c:v>-5583.5161290322567</c:v>
                </c:pt>
                <c:pt idx="737">
                  <c:v>-5583.5161290322567</c:v>
                </c:pt>
                <c:pt idx="738">
                  <c:v>-5583.5161290322567</c:v>
                </c:pt>
                <c:pt idx="739">
                  <c:v>-5583.5161290322567</c:v>
                </c:pt>
                <c:pt idx="740">
                  <c:v>-5583.5161290322567</c:v>
                </c:pt>
                <c:pt idx="741">
                  <c:v>-5583.5161290322567</c:v>
                </c:pt>
                <c:pt idx="742">
                  <c:v>-5583.5161290322567</c:v>
                </c:pt>
                <c:pt idx="743">
                  <c:v>-5583.5161290322567</c:v>
                </c:pt>
              </c:numCache>
            </c:numRef>
          </c:val>
        </c:ser>
        <c:marker val="1"/>
        <c:axId val="203211904"/>
        <c:axId val="230961536"/>
      </c:lineChart>
      <c:catAx>
        <c:axId val="203211904"/>
        <c:scaling>
          <c:orientation val="minMax"/>
        </c:scaling>
        <c:axPos val="b"/>
        <c:numFmt formatCode="General" sourceLinked="1"/>
        <c:majorTickMark val="none"/>
        <c:tickLblPos val="nextTo"/>
        <c:crossAx val="230961536"/>
        <c:crosses val="autoZero"/>
        <c:auto val="1"/>
        <c:lblAlgn val="ctr"/>
        <c:lblOffset val="100"/>
        <c:tickLblSkip val="24"/>
      </c:catAx>
      <c:valAx>
        <c:axId val="230961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211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5909.375</c:v>
                </c:pt>
                <c:pt idx="1">
                  <c:v>5618.791666666667</c:v>
                </c:pt>
                <c:pt idx="2">
                  <c:v>5752.145833333333</c:v>
                </c:pt>
                <c:pt idx="3">
                  <c:v>6177.875</c:v>
                </c:pt>
                <c:pt idx="4">
                  <c:v>5855.8125</c:v>
                </c:pt>
                <c:pt idx="5">
                  <c:v>5118.416666666667</c:v>
                </c:pt>
                <c:pt idx="6">
                  <c:v>5961.479166666667</c:v>
                </c:pt>
                <c:pt idx="7">
                  <c:v>6586.9375</c:v>
                </c:pt>
                <c:pt idx="8">
                  <c:v>6279.9375</c:v>
                </c:pt>
                <c:pt idx="9">
                  <c:v>6041.020833333333</c:v>
                </c:pt>
                <c:pt idx="10">
                  <c:v>6002.75</c:v>
                </c:pt>
                <c:pt idx="11">
                  <c:v>5621.541666666667</c:v>
                </c:pt>
                <c:pt idx="12">
                  <c:v>5138.1875</c:v>
                </c:pt>
                <c:pt idx="13">
                  <c:v>6403.3125</c:v>
                </c:pt>
                <c:pt idx="14">
                  <c:v>7215.520833333333</c:v>
                </c:pt>
                <c:pt idx="15">
                  <c:v>7781.479166666667</c:v>
                </c:pt>
                <c:pt idx="16">
                  <c:v>7312.479166666667</c:v>
                </c:pt>
                <c:pt idx="17">
                  <c:v>7359.375</c:v>
                </c:pt>
                <c:pt idx="18">
                  <c:v>6768.916666666667</c:v>
                </c:pt>
                <c:pt idx="19">
                  <c:v>5619.666666666667</c:v>
                </c:pt>
                <c:pt idx="20">
                  <c:v>7047.395833333333</c:v>
                </c:pt>
                <c:pt idx="21">
                  <c:v>6740.75</c:v>
                </c:pt>
                <c:pt idx="22">
                  <c:v>6610.958333333333</c:v>
                </c:pt>
                <c:pt idx="23">
                  <c:v>7065.958333333333</c:v>
                </c:pt>
                <c:pt idx="24">
                  <c:v>7927.583333333333</c:v>
                </c:pt>
                <c:pt idx="25">
                  <c:v>6021.083333333333</c:v>
                </c:pt>
                <c:pt idx="26">
                  <c:v>5166.041666666667</c:v>
                </c:pt>
                <c:pt idx="27">
                  <c:v>6653.458333333333</c:v>
                </c:pt>
                <c:pt idx="28">
                  <c:v>7453.625</c:v>
                </c:pt>
                <c:pt idx="29">
                  <c:v>8293.9166666666661</c:v>
                </c:pt>
                <c:pt idx="30">
                  <c:v>8250.7083333333339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8698.5</c:v>
                </c:pt>
                <c:pt idx="1">
                  <c:v>8316.5</c:v>
                </c:pt>
                <c:pt idx="2">
                  <c:v>8663</c:v>
                </c:pt>
                <c:pt idx="3">
                  <c:v>8998</c:v>
                </c:pt>
                <c:pt idx="4">
                  <c:v>8582.5</c:v>
                </c:pt>
                <c:pt idx="5">
                  <c:v>7771.5</c:v>
                </c:pt>
                <c:pt idx="6">
                  <c:v>9929</c:v>
                </c:pt>
                <c:pt idx="7">
                  <c:v>10134.5</c:v>
                </c:pt>
                <c:pt idx="8">
                  <c:v>9174</c:v>
                </c:pt>
                <c:pt idx="9">
                  <c:v>8950.5</c:v>
                </c:pt>
                <c:pt idx="10">
                  <c:v>8539.5</c:v>
                </c:pt>
                <c:pt idx="11">
                  <c:v>7883</c:v>
                </c:pt>
                <c:pt idx="12">
                  <c:v>7485.5</c:v>
                </c:pt>
                <c:pt idx="13">
                  <c:v>9734.5</c:v>
                </c:pt>
                <c:pt idx="14">
                  <c:v>9714</c:v>
                </c:pt>
                <c:pt idx="15">
                  <c:v>10695</c:v>
                </c:pt>
                <c:pt idx="16">
                  <c:v>10301.5</c:v>
                </c:pt>
                <c:pt idx="17">
                  <c:v>9858.5</c:v>
                </c:pt>
                <c:pt idx="18">
                  <c:v>9221</c:v>
                </c:pt>
                <c:pt idx="19">
                  <c:v>7538</c:v>
                </c:pt>
                <c:pt idx="20">
                  <c:v>11123</c:v>
                </c:pt>
                <c:pt idx="21">
                  <c:v>10094.5</c:v>
                </c:pt>
                <c:pt idx="22">
                  <c:v>9425.5</c:v>
                </c:pt>
                <c:pt idx="23">
                  <c:v>10595.5</c:v>
                </c:pt>
                <c:pt idx="24">
                  <c:v>11794.5</c:v>
                </c:pt>
                <c:pt idx="25">
                  <c:v>9642</c:v>
                </c:pt>
                <c:pt idx="26">
                  <c:v>7720.5</c:v>
                </c:pt>
                <c:pt idx="27">
                  <c:v>11369</c:v>
                </c:pt>
                <c:pt idx="28">
                  <c:v>12065</c:v>
                </c:pt>
                <c:pt idx="29">
                  <c:v>11423</c:v>
                </c:pt>
                <c:pt idx="30">
                  <c:v>11750.5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3517.5</c:v>
                </c:pt>
                <c:pt idx="1">
                  <c:v>3170</c:v>
                </c:pt>
                <c:pt idx="2">
                  <c:v>2959.5</c:v>
                </c:pt>
                <c:pt idx="3">
                  <c:v>3154.5</c:v>
                </c:pt>
                <c:pt idx="4">
                  <c:v>4456.5</c:v>
                </c:pt>
                <c:pt idx="5">
                  <c:v>4337.5</c:v>
                </c:pt>
                <c:pt idx="6">
                  <c:v>3674.5</c:v>
                </c:pt>
                <c:pt idx="7">
                  <c:v>3636</c:v>
                </c:pt>
                <c:pt idx="8">
                  <c:v>3630</c:v>
                </c:pt>
                <c:pt idx="9">
                  <c:v>3443</c:v>
                </c:pt>
                <c:pt idx="10">
                  <c:v>3451.5</c:v>
                </c:pt>
                <c:pt idx="11">
                  <c:v>3912.5</c:v>
                </c:pt>
                <c:pt idx="12">
                  <c:v>4174.5</c:v>
                </c:pt>
                <c:pt idx="13">
                  <c:v>4346</c:v>
                </c:pt>
                <c:pt idx="14">
                  <c:v>4754</c:v>
                </c:pt>
                <c:pt idx="15">
                  <c:v>5523.5</c:v>
                </c:pt>
                <c:pt idx="16">
                  <c:v>5587.5</c:v>
                </c:pt>
                <c:pt idx="17">
                  <c:v>5604.5</c:v>
                </c:pt>
                <c:pt idx="18">
                  <c:v>4966</c:v>
                </c:pt>
                <c:pt idx="19">
                  <c:v>4613.5</c:v>
                </c:pt>
                <c:pt idx="20">
                  <c:v>5150</c:v>
                </c:pt>
                <c:pt idx="21">
                  <c:v>5112.5</c:v>
                </c:pt>
                <c:pt idx="22">
                  <c:v>4867</c:v>
                </c:pt>
                <c:pt idx="23">
                  <c:v>5295.5</c:v>
                </c:pt>
                <c:pt idx="24">
                  <c:v>5366</c:v>
                </c:pt>
                <c:pt idx="25">
                  <c:v>4724.5</c:v>
                </c:pt>
                <c:pt idx="26">
                  <c:v>4418.5</c:v>
                </c:pt>
                <c:pt idx="27">
                  <c:v>4394</c:v>
                </c:pt>
                <c:pt idx="28">
                  <c:v>4576.5</c:v>
                </c:pt>
                <c:pt idx="29">
                  <c:v>4716.5</c:v>
                </c:pt>
                <c:pt idx="30">
                  <c:v>5259.5</c:v>
                </c:pt>
              </c:numCache>
            </c:numRef>
          </c:val>
        </c:ser>
        <c:marker val="1"/>
        <c:axId val="100661120"/>
        <c:axId val="100662656"/>
      </c:lineChart>
      <c:catAx>
        <c:axId val="100661120"/>
        <c:scaling>
          <c:orientation val="minMax"/>
        </c:scaling>
        <c:axPos val="b"/>
        <c:numFmt formatCode="General" sourceLinked="1"/>
        <c:majorTickMark val="none"/>
        <c:tickLblPos val="nextTo"/>
        <c:crossAx val="100662656"/>
        <c:crosses val="autoZero"/>
        <c:auto val="1"/>
        <c:lblAlgn val="ctr"/>
        <c:lblOffset val="100"/>
        <c:tickLblSkip val="1"/>
      </c:catAx>
      <c:valAx>
        <c:axId val="1006626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6611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7829672606714243E-2"/>
          <c:y val="0.126163209202938"/>
          <c:w val="0.9621703273932923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5699.2741935483873</c:v>
                </c:pt>
                <c:pt idx="1">
                  <c:v>4973.4838709677415</c:v>
                </c:pt>
                <c:pt idx="2">
                  <c:v>4765.8064516129034</c:v>
                </c:pt>
                <c:pt idx="3">
                  <c:v>4538.4032258064517</c:v>
                </c:pt>
                <c:pt idx="4">
                  <c:v>4460.0322580645161</c:v>
                </c:pt>
                <c:pt idx="5">
                  <c:v>4545.5806451612907</c:v>
                </c:pt>
                <c:pt idx="6">
                  <c:v>4966.8709677419356</c:v>
                </c:pt>
                <c:pt idx="7">
                  <c:v>6371.7741935483873</c:v>
                </c:pt>
                <c:pt idx="8">
                  <c:v>7376.822580645161</c:v>
                </c:pt>
                <c:pt idx="9">
                  <c:v>7580.5967741935483</c:v>
                </c:pt>
                <c:pt idx="10">
                  <c:v>7826.3709677419356</c:v>
                </c:pt>
                <c:pt idx="11">
                  <c:v>7909.2419354838712</c:v>
                </c:pt>
                <c:pt idx="12">
                  <c:v>7869.7903225806449</c:v>
                </c:pt>
                <c:pt idx="13">
                  <c:v>7539.3387096774195</c:v>
                </c:pt>
                <c:pt idx="14">
                  <c:v>6791.9032258064517</c:v>
                </c:pt>
                <c:pt idx="15">
                  <c:v>6188.177419354839</c:v>
                </c:pt>
                <c:pt idx="16">
                  <c:v>5985.9677419354839</c:v>
                </c:pt>
                <c:pt idx="17">
                  <c:v>6213.2903225806449</c:v>
                </c:pt>
                <c:pt idx="18">
                  <c:v>7191.0967741935483</c:v>
                </c:pt>
                <c:pt idx="19">
                  <c:v>9247.8064516129034</c:v>
                </c:pt>
                <c:pt idx="20">
                  <c:v>8790.677419354839</c:v>
                </c:pt>
                <c:pt idx="21">
                  <c:v>6847.3709677419356</c:v>
                </c:pt>
                <c:pt idx="22">
                  <c:v>5822.0322580645161</c:v>
                </c:pt>
                <c:pt idx="23">
                  <c:v>6696.8709677419356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7415</c:v>
                </c:pt>
                <c:pt idx="1">
                  <c:v>6311.5</c:v>
                </c:pt>
                <c:pt idx="2">
                  <c:v>6019</c:v>
                </c:pt>
                <c:pt idx="3">
                  <c:v>5798.5</c:v>
                </c:pt>
                <c:pt idx="4">
                  <c:v>5604.5</c:v>
                </c:pt>
                <c:pt idx="5">
                  <c:v>5728.5</c:v>
                </c:pt>
                <c:pt idx="6">
                  <c:v>6444</c:v>
                </c:pt>
                <c:pt idx="7">
                  <c:v>9003.5</c:v>
                </c:pt>
                <c:pt idx="8">
                  <c:v>10158</c:v>
                </c:pt>
                <c:pt idx="9">
                  <c:v>10310.5</c:v>
                </c:pt>
                <c:pt idx="10">
                  <c:v>10341.5</c:v>
                </c:pt>
                <c:pt idx="11">
                  <c:v>10320.5</c:v>
                </c:pt>
                <c:pt idx="12">
                  <c:v>10098</c:v>
                </c:pt>
                <c:pt idx="13">
                  <c:v>9633.5</c:v>
                </c:pt>
                <c:pt idx="14">
                  <c:v>8923</c:v>
                </c:pt>
                <c:pt idx="15">
                  <c:v>8057.5</c:v>
                </c:pt>
                <c:pt idx="16">
                  <c:v>7743.5</c:v>
                </c:pt>
                <c:pt idx="17">
                  <c:v>8404</c:v>
                </c:pt>
                <c:pt idx="18">
                  <c:v>10983.5</c:v>
                </c:pt>
                <c:pt idx="19">
                  <c:v>12065</c:v>
                </c:pt>
                <c:pt idx="20">
                  <c:v>10691.5</c:v>
                </c:pt>
                <c:pt idx="21">
                  <c:v>8733</c:v>
                </c:pt>
                <c:pt idx="22">
                  <c:v>7392.5</c:v>
                </c:pt>
                <c:pt idx="23">
                  <c:v>9678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4208</c:v>
                </c:pt>
                <c:pt idx="1">
                  <c:v>3592.5</c:v>
                </c:pt>
                <c:pt idx="2">
                  <c:v>3176.5</c:v>
                </c:pt>
                <c:pt idx="3">
                  <c:v>2959.5</c:v>
                </c:pt>
                <c:pt idx="4">
                  <c:v>3050</c:v>
                </c:pt>
                <c:pt idx="5">
                  <c:v>3251</c:v>
                </c:pt>
                <c:pt idx="6">
                  <c:v>3572.5</c:v>
                </c:pt>
                <c:pt idx="7">
                  <c:v>4459.5</c:v>
                </c:pt>
                <c:pt idx="8">
                  <c:v>4669.5</c:v>
                </c:pt>
                <c:pt idx="9">
                  <c:v>4747.5</c:v>
                </c:pt>
                <c:pt idx="10">
                  <c:v>4804.5</c:v>
                </c:pt>
                <c:pt idx="11">
                  <c:v>4877.5</c:v>
                </c:pt>
                <c:pt idx="12">
                  <c:v>5192</c:v>
                </c:pt>
                <c:pt idx="13">
                  <c:v>5099.5</c:v>
                </c:pt>
                <c:pt idx="14">
                  <c:v>4607</c:v>
                </c:pt>
                <c:pt idx="15">
                  <c:v>4453</c:v>
                </c:pt>
                <c:pt idx="16">
                  <c:v>4388</c:v>
                </c:pt>
                <c:pt idx="17">
                  <c:v>4337.5</c:v>
                </c:pt>
                <c:pt idx="18">
                  <c:v>4581.5</c:v>
                </c:pt>
                <c:pt idx="19">
                  <c:v>6316.5</c:v>
                </c:pt>
                <c:pt idx="20">
                  <c:v>6708.5</c:v>
                </c:pt>
                <c:pt idx="21">
                  <c:v>5374</c:v>
                </c:pt>
                <c:pt idx="22">
                  <c:v>4499</c:v>
                </c:pt>
                <c:pt idx="23">
                  <c:v>4838</c:v>
                </c:pt>
              </c:numCache>
            </c:numRef>
          </c:val>
        </c:ser>
        <c:axId val="100874880"/>
        <c:axId val="100901248"/>
      </c:barChart>
      <c:catAx>
        <c:axId val="100874880"/>
        <c:scaling>
          <c:orientation val="minMax"/>
        </c:scaling>
        <c:axPos val="b"/>
        <c:numFmt formatCode="General" sourceLinked="1"/>
        <c:majorTickMark val="none"/>
        <c:tickLblPos val="nextTo"/>
        <c:crossAx val="100901248"/>
        <c:crosses val="autoZero"/>
        <c:auto val="1"/>
        <c:lblAlgn val="ctr"/>
        <c:lblOffset val="100"/>
        <c:tickLblSkip val="1"/>
      </c:catAx>
      <c:valAx>
        <c:axId val="1009012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8748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51147560095161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5699.2741935483873</c:v>
                </c:pt>
                <c:pt idx="1">
                  <c:v>4973.4838709677415</c:v>
                </c:pt>
                <c:pt idx="2">
                  <c:v>4765.8064516129034</c:v>
                </c:pt>
                <c:pt idx="3">
                  <c:v>4538.4032258064517</c:v>
                </c:pt>
                <c:pt idx="4">
                  <c:v>4460.0322580645161</c:v>
                </c:pt>
                <c:pt idx="5">
                  <c:v>4545.5806451612907</c:v>
                </c:pt>
                <c:pt idx="6">
                  <c:v>4966.8709677419356</c:v>
                </c:pt>
                <c:pt idx="7">
                  <c:v>6371.7741935483873</c:v>
                </c:pt>
                <c:pt idx="8">
                  <c:v>7376.822580645161</c:v>
                </c:pt>
                <c:pt idx="9">
                  <c:v>7580.5967741935483</c:v>
                </c:pt>
                <c:pt idx="10">
                  <c:v>7826.3709677419356</c:v>
                </c:pt>
                <c:pt idx="11">
                  <c:v>7909.2419354838712</c:v>
                </c:pt>
                <c:pt idx="12">
                  <c:v>7869.7903225806449</c:v>
                </c:pt>
                <c:pt idx="13">
                  <c:v>7539.3387096774195</c:v>
                </c:pt>
                <c:pt idx="14">
                  <c:v>6791.9032258064517</c:v>
                </c:pt>
                <c:pt idx="15">
                  <c:v>6188.177419354839</c:v>
                </c:pt>
                <c:pt idx="16">
                  <c:v>5985.9677419354839</c:v>
                </c:pt>
                <c:pt idx="17">
                  <c:v>6213.2903225806449</c:v>
                </c:pt>
                <c:pt idx="18">
                  <c:v>7191.0967741935483</c:v>
                </c:pt>
                <c:pt idx="19">
                  <c:v>9247.8064516129034</c:v>
                </c:pt>
                <c:pt idx="20">
                  <c:v>8790.677419354839</c:v>
                </c:pt>
                <c:pt idx="21">
                  <c:v>6847.3709677419356</c:v>
                </c:pt>
                <c:pt idx="22">
                  <c:v>5822.0322580645161</c:v>
                </c:pt>
                <c:pt idx="23">
                  <c:v>6696.8709677419356</c:v>
                </c:pt>
              </c:numCache>
            </c:numRef>
          </c:val>
        </c:ser>
        <c:marker val="1"/>
        <c:axId val="100918400"/>
        <c:axId val="1009199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0935552"/>
        <c:axId val="100934016"/>
      </c:lineChart>
      <c:catAx>
        <c:axId val="100918400"/>
        <c:scaling>
          <c:orientation val="minMax"/>
        </c:scaling>
        <c:axPos val="b"/>
        <c:numFmt formatCode="General" sourceLinked="1"/>
        <c:majorTickMark val="none"/>
        <c:tickLblPos val="nextTo"/>
        <c:crossAx val="100919936"/>
        <c:crosses val="autoZero"/>
        <c:auto val="1"/>
        <c:lblAlgn val="ctr"/>
        <c:lblOffset val="100"/>
        <c:tickLblSkip val="1"/>
      </c:catAx>
      <c:valAx>
        <c:axId val="100919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0918400"/>
        <c:crosses val="autoZero"/>
        <c:crossBetween val="between"/>
      </c:valAx>
      <c:valAx>
        <c:axId val="100934016"/>
        <c:scaling>
          <c:orientation val="minMax"/>
          <c:min val="35000"/>
        </c:scaling>
        <c:axPos val="r"/>
        <c:numFmt formatCode="0" sourceLinked="0"/>
        <c:tickLblPos val="nextTo"/>
        <c:crossAx val="100935552"/>
        <c:crosses val="max"/>
        <c:crossBetween val="between"/>
        <c:majorUnit val="5000"/>
      </c:valAx>
      <c:catAx>
        <c:axId val="100935552"/>
        <c:scaling>
          <c:orientation val="minMax"/>
        </c:scaling>
        <c:delete val="1"/>
        <c:axPos val="b"/>
        <c:numFmt formatCode="General" sourceLinked="1"/>
        <c:tickLblPos val="none"/>
        <c:crossAx val="1009340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4553</c:v>
                </c:pt>
                <c:pt idx="1">
                  <c:v>3928.5</c:v>
                </c:pt>
                <c:pt idx="2">
                  <c:v>3702.5</c:v>
                </c:pt>
                <c:pt idx="3">
                  <c:v>3517.5</c:v>
                </c:pt>
                <c:pt idx="4">
                  <c:v>3600.5</c:v>
                </c:pt>
                <c:pt idx="5">
                  <c:v>3894</c:v>
                </c:pt>
                <c:pt idx="6">
                  <c:v>4493</c:v>
                </c:pt>
                <c:pt idx="7">
                  <c:v>6478</c:v>
                </c:pt>
                <c:pt idx="8">
                  <c:v>7223.5</c:v>
                </c:pt>
                <c:pt idx="9">
                  <c:v>7586.5</c:v>
                </c:pt>
                <c:pt idx="10">
                  <c:v>7625.5</c:v>
                </c:pt>
                <c:pt idx="11">
                  <c:v>7771.5</c:v>
                </c:pt>
                <c:pt idx="12">
                  <c:v>7421</c:v>
                </c:pt>
                <c:pt idx="13">
                  <c:v>6824</c:v>
                </c:pt>
                <c:pt idx="14">
                  <c:v>6196.5</c:v>
                </c:pt>
                <c:pt idx="15">
                  <c:v>5668.5</c:v>
                </c:pt>
                <c:pt idx="16">
                  <c:v>5207.5</c:v>
                </c:pt>
                <c:pt idx="17">
                  <c:v>5643.5</c:v>
                </c:pt>
                <c:pt idx="18">
                  <c:v>6315.5</c:v>
                </c:pt>
                <c:pt idx="19">
                  <c:v>7625</c:v>
                </c:pt>
                <c:pt idx="20">
                  <c:v>8698.5</c:v>
                </c:pt>
                <c:pt idx="21">
                  <c:v>6641.5</c:v>
                </c:pt>
                <c:pt idx="22">
                  <c:v>5194</c:v>
                </c:pt>
                <c:pt idx="23">
                  <c:v>6015.5</c:v>
                </c:pt>
                <c:pt idx="24">
                  <c:v>4591.5</c:v>
                </c:pt>
                <c:pt idx="25">
                  <c:v>3871.5</c:v>
                </c:pt>
                <c:pt idx="26">
                  <c:v>3793</c:v>
                </c:pt>
                <c:pt idx="27">
                  <c:v>3450</c:v>
                </c:pt>
                <c:pt idx="28">
                  <c:v>3170</c:v>
                </c:pt>
                <c:pt idx="29">
                  <c:v>3251</c:v>
                </c:pt>
                <c:pt idx="30">
                  <c:v>3894</c:v>
                </c:pt>
                <c:pt idx="31">
                  <c:v>6499.5</c:v>
                </c:pt>
                <c:pt idx="32">
                  <c:v>7385</c:v>
                </c:pt>
                <c:pt idx="33">
                  <c:v>7050.5</c:v>
                </c:pt>
                <c:pt idx="34">
                  <c:v>6713.5</c:v>
                </c:pt>
                <c:pt idx="35">
                  <c:v>6843</c:v>
                </c:pt>
                <c:pt idx="36">
                  <c:v>6728.5</c:v>
                </c:pt>
                <c:pt idx="37">
                  <c:v>6450</c:v>
                </c:pt>
                <c:pt idx="38">
                  <c:v>6297</c:v>
                </c:pt>
                <c:pt idx="39">
                  <c:v>5612.5</c:v>
                </c:pt>
                <c:pt idx="40">
                  <c:v>5214.5</c:v>
                </c:pt>
                <c:pt idx="41">
                  <c:v>5570</c:v>
                </c:pt>
                <c:pt idx="42">
                  <c:v>6557</c:v>
                </c:pt>
                <c:pt idx="43">
                  <c:v>8060</c:v>
                </c:pt>
                <c:pt idx="44">
                  <c:v>8316.5</c:v>
                </c:pt>
                <c:pt idx="45">
                  <c:v>5440.5</c:v>
                </c:pt>
                <c:pt idx="46">
                  <c:v>4592</c:v>
                </c:pt>
                <c:pt idx="47">
                  <c:v>5500</c:v>
                </c:pt>
                <c:pt idx="48">
                  <c:v>4359</c:v>
                </c:pt>
                <c:pt idx="49">
                  <c:v>3592.5</c:v>
                </c:pt>
                <c:pt idx="50">
                  <c:v>3176.5</c:v>
                </c:pt>
                <c:pt idx="51">
                  <c:v>2959.5</c:v>
                </c:pt>
                <c:pt idx="52">
                  <c:v>3050</c:v>
                </c:pt>
                <c:pt idx="53">
                  <c:v>3294.5</c:v>
                </c:pt>
                <c:pt idx="54">
                  <c:v>3572.5</c:v>
                </c:pt>
                <c:pt idx="55">
                  <c:v>5213</c:v>
                </c:pt>
                <c:pt idx="56">
                  <c:v>6876</c:v>
                </c:pt>
                <c:pt idx="57">
                  <c:v>7520.5</c:v>
                </c:pt>
                <c:pt idx="58">
                  <c:v>8163</c:v>
                </c:pt>
                <c:pt idx="59">
                  <c:v>8663</c:v>
                </c:pt>
                <c:pt idx="60">
                  <c:v>8360</c:v>
                </c:pt>
                <c:pt idx="61">
                  <c:v>7584</c:v>
                </c:pt>
                <c:pt idx="62">
                  <c:v>7004.5</c:v>
                </c:pt>
                <c:pt idx="63">
                  <c:v>6510.5</c:v>
                </c:pt>
                <c:pt idx="64">
                  <c:v>6839.5</c:v>
                </c:pt>
                <c:pt idx="65">
                  <c:v>5949</c:v>
                </c:pt>
                <c:pt idx="66">
                  <c:v>5759</c:v>
                </c:pt>
                <c:pt idx="67">
                  <c:v>6950</c:v>
                </c:pt>
                <c:pt idx="68">
                  <c:v>7525</c:v>
                </c:pt>
                <c:pt idx="69">
                  <c:v>5374</c:v>
                </c:pt>
                <c:pt idx="70">
                  <c:v>4499</c:v>
                </c:pt>
                <c:pt idx="71">
                  <c:v>5257</c:v>
                </c:pt>
                <c:pt idx="72">
                  <c:v>4413.5</c:v>
                </c:pt>
                <c:pt idx="73">
                  <c:v>3807</c:v>
                </c:pt>
                <c:pt idx="74">
                  <c:v>3554</c:v>
                </c:pt>
                <c:pt idx="75">
                  <c:v>3154.5</c:v>
                </c:pt>
                <c:pt idx="76">
                  <c:v>3155</c:v>
                </c:pt>
                <c:pt idx="77">
                  <c:v>3265</c:v>
                </c:pt>
                <c:pt idx="78">
                  <c:v>4149.5</c:v>
                </c:pt>
                <c:pt idx="79">
                  <c:v>5393.5</c:v>
                </c:pt>
                <c:pt idx="80">
                  <c:v>7048</c:v>
                </c:pt>
                <c:pt idx="81">
                  <c:v>8021</c:v>
                </c:pt>
                <c:pt idx="82">
                  <c:v>8589.5</c:v>
                </c:pt>
                <c:pt idx="83">
                  <c:v>8998</c:v>
                </c:pt>
                <c:pt idx="84">
                  <c:v>8571.5</c:v>
                </c:pt>
                <c:pt idx="85">
                  <c:v>8028.5</c:v>
                </c:pt>
                <c:pt idx="86">
                  <c:v>7501.5</c:v>
                </c:pt>
                <c:pt idx="87">
                  <c:v>6590</c:v>
                </c:pt>
                <c:pt idx="88">
                  <c:v>5995.5</c:v>
                </c:pt>
                <c:pt idx="89">
                  <c:v>5806</c:v>
                </c:pt>
                <c:pt idx="90">
                  <c:v>6526</c:v>
                </c:pt>
                <c:pt idx="91">
                  <c:v>8685.5</c:v>
                </c:pt>
                <c:pt idx="92">
                  <c:v>7895.5</c:v>
                </c:pt>
                <c:pt idx="93">
                  <c:v>6330.5</c:v>
                </c:pt>
                <c:pt idx="94">
                  <c:v>5913</c:v>
                </c:pt>
                <c:pt idx="95">
                  <c:v>6877</c:v>
                </c:pt>
                <c:pt idx="96">
                  <c:v>5674</c:v>
                </c:pt>
                <c:pt idx="97">
                  <c:v>4883.5</c:v>
                </c:pt>
                <c:pt idx="98">
                  <c:v>4777.5</c:v>
                </c:pt>
                <c:pt idx="99">
                  <c:v>4638</c:v>
                </c:pt>
                <c:pt idx="100">
                  <c:v>4456.5</c:v>
                </c:pt>
                <c:pt idx="101">
                  <c:v>4480</c:v>
                </c:pt>
                <c:pt idx="102">
                  <c:v>4744.5</c:v>
                </c:pt>
                <c:pt idx="103">
                  <c:v>5038</c:v>
                </c:pt>
                <c:pt idx="104">
                  <c:v>5262.5</c:v>
                </c:pt>
                <c:pt idx="105">
                  <c:v>5791</c:v>
                </c:pt>
                <c:pt idx="106">
                  <c:v>6366.5</c:v>
                </c:pt>
                <c:pt idx="107">
                  <c:v>6563</c:v>
                </c:pt>
                <c:pt idx="108">
                  <c:v>6981</c:v>
                </c:pt>
                <c:pt idx="109">
                  <c:v>6912</c:v>
                </c:pt>
                <c:pt idx="110">
                  <c:v>5961.5</c:v>
                </c:pt>
                <c:pt idx="111">
                  <c:v>5716.5</c:v>
                </c:pt>
                <c:pt idx="112">
                  <c:v>5500.5</c:v>
                </c:pt>
                <c:pt idx="113">
                  <c:v>5573.5</c:v>
                </c:pt>
                <c:pt idx="114">
                  <c:v>6301</c:v>
                </c:pt>
                <c:pt idx="115">
                  <c:v>7481</c:v>
                </c:pt>
                <c:pt idx="116">
                  <c:v>8582.5</c:v>
                </c:pt>
                <c:pt idx="117">
                  <c:v>6549.5</c:v>
                </c:pt>
                <c:pt idx="118">
                  <c:v>5719.5</c:v>
                </c:pt>
                <c:pt idx="119">
                  <c:v>6586</c:v>
                </c:pt>
                <c:pt idx="120">
                  <c:v>5960</c:v>
                </c:pt>
                <c:pt idx="121">
                  <c:v>5336</c:v>
                </c:pt>
                <c:pt idx="122">
                  <c:v>5007.5</c:v>
                </c:pt>
                <c:pt idx="123">
                  <c:v>4727</c:v>
                </c:pt>
                <c:pt idx="124">
                  <c:v>4556.5</c:v>
                </c:pt>
                <c:pt idx="125">
                  <c:v>4477</c:v>
                </c:pt>
                <c:pt idx="126">
                  <c:v>4470</c:v>
                </c:pt>
                <c:pt idx="127">
                  <c:v>4513</c:v>
                </c:pt>
                <c:pt idx="128">
                  <c:v>4715.5</c:v>
                </c:pt>
                <c:pt idx="129">
                  <c:v>4747.5</c:v>
                </c:pt>
                <c:pt idx="130">
                  <c:v>4863.5</c:v>
                </c:pt>
                <c:pt idx="131">
                  <c:v>5240</c:v>
                </c:pt>
                <c:pt idx="132">
                  <c:v>5739.5</c:v>
                </c:pt>
                <c:pt idx="133">
                  <c:v>5525.5</c:v>
                </c:pt>
                <c:pt idx="134">
                  <c:v>4607</c:v>
                </c:pt>
                <c:pt idx="135">
                  <c:v>4510</c:v>
                </c:pt>
                <c:pt idx="136">
                  <c:v>4438</c:v>
                </c:pt>
                <c:pt idx="137">
                  <c:v>4337.5</c:v>
                </c:pt>
                <c:pt idx="138">
                  <c:v>4581.5</c:v>
                </c:pt>
                <c:pt idx="139">
                  <c:v>6316.5</c:v>
                </c:pt>
                <c:pt idx="140">
                  <c:v>7771.5</c:v>
                </c:pt>
                <c:pt idx="141">
                  <c:v>5956.5</c:v>
                </c:pt>
                <c:pt idx="142">
                  <c:v>4769.5</c:v>
                </c:pt>
                <c:pt idx="143">
                  <c:v>5675.5</c:v>
                </c:pt>
                <c:pt idx="144">
                  <c:v>4562</c:v>
                </c:pt>
                <c:pt idx="145">
                  <c:v>4119.5</c:v>
                </c:pt>
                <c:pt idx="146">
                  <c:v>3887</c:v>
                </c:pt>
                <c:pt idx="147">
                  <c:v>3674.5</c:v>
                </c:pt>
                <c:pt idx="148">
                  <c:v>3714</c:v>
                </c:pt>
                <c:pt idx="149">
                  <c:v>3683</c:v>
                </c:pt>
                <c:pt idx="150">
                  <c:v>3997</c:v>
                </c:pt>
                <c:pt idx="151">
                  <c:v>6838.5</c:v>
                </c:pt>
                <c:pt idx="152">
                  <c:v>7118.5</c:v>
                </c:pt>
                <c:pt idx="153">
                  <c:v>6854.5</c:v>
                </c:pt>
                <c:pt idx="154">
                  <c:v>6973</c:v>
                </c:pt>
                <c:pt idx="155">
                  <c:v>7174</c:v>
                </c:pt>
                <c:pt idx="156">
                  <c:v>7132</c:v>
                </c:pt>
                <c:pt idx="157">
                  <c:v>6736</c:v>
                </c:pt>
                <c:pt idx="158">
                  <c:v>6178</c:v>
                </c:pt>
                <c:pt idx="159">
                  <c:v>5642.5</c:v>
                </c:pt>
                <c:pt idx="160">
                  <c:v>5345.5</c:v>
                </c:pt>
                <c:pt idx="161">
                  <c:v>5502</c:v>
                </c:pt>
                <c:pt idx="162">
                  <c:v>6541</c:v>
                </c:pt>
                <c:pt idx="163">
                  <c:v>8810.5</c:v>
                </c:pt>
                <c:pt idx="164">
                  <c:v>9929</c:v>
                </c:pt>
                <c:pt idx="165">
                  <c:v>7358.5</c:v>
                </c:pt>
                <c:pt idx="166">
                  <c:v>5228.5</c:v>
                </c:pt>
                <c:pt idx="167">
                  <c:v>6076.5</c:v>
                </c:pt>
                <c:pt idx="168">
                  <c:v>5454.5</c:v>
                </c:pt>
                <c:pt idx="169">
                  <c:v>4348</c:v>
                </c:pt>
                <c:pt idx="170">
                  <c:v>3938.5</c:v>
                </c:pt>
                <c:pt idx="171">
                  <c:v>3826.5</c:v>
                </c:pt>
                <c:pt idx="172">
                  <c:v>3636</c:v>
                </c:pt>
                <c:pt idx="173">
                  <c:v>3860.5</c:v>
                </c:pt>
                <c:pt idx="174">
                  <c:v>4756.5</c:v>
                </c:pt>
                <c:pt idx="175">
                  <c:v>7055</c:v>
                </c:pt>
                <c:pt idx="176">
                  <c:v>8743</c:v>
                </c:pt>
                <c:pt idx="177">
                  <c:v>8201</c:v>
                </c:pt>
                <c:pt idx="178">
                  <c:v>8135.5</c:v>
                </c:pt>
                <c:pt idx="179">
                  <c:v>8261.5</c:v>
                </c:pt>
                <c:pt idx="180">
                  <c:v>8085.5</c:v>
                </c:pt>
                <c:pt idx="181">
                  <c:v>7135</c:v>
                </c:pt>
                <c:pt idx="182">
                  <c:v>6710.5</c:v>
                </c:pt>
                <c:pt idx="183">
                  <c:v>6134</c:v>
                </c:pt>
                <c:pt idx="184">
                  <c:v>6207.5</c:v>
                </c:pt>
                <c:pt idx="185">
                  <c:v>6991</c:v>
                </c:pt>
                <c:pt idx="186">
                  <c:v>7883</c:v>
                </c:pt>
                <c:pt idx="187">
                  <c:v>10134.5</c:v>
                </c:pt>
                <c:pt idx="188">
                  <c:v>9717</c:v>
                </c:pt>
                <c:pt idx="189">
                  <c:v>7650</c:v>
                </c:pt>
                <c:pt idx="190">
                  <c:v>5355.5</c:v>
                </c:pt>
                <c:pt idx="191">
                  <c:v>5866.5</c:v>
                </c:pt>
                <c:pt idx="192">
                  <c:v>5038</c:v>
                </c:pt>
                <c:pt idx="193">
                  <c:v>4271.5</c:v>
                </c:pt>
                <c:pt idx="194">
                  <c:v>3911</c:v>
                </c:pt>
                <c:pt idx="195">
                  <c:v>3768.5</c:v>
                </c:pt>
                <c:pt idx="196">
                  <c:v>3630</c:v>
                </c:pt>
                <c:pt idx="197">
                  <c:v>3781.5</c:v>
                </c:pt>
                <c:pt idx="198">
                  <c:v>4202.5</c:v>
                </c:pt>
                <c:pt idx="199">
                  <c:v>6743.5</c:v>
                </c:pt>
                <c:pt idx="200">
                  <c:v>7741.5</c:v>
                </c:pt>
                <c:pt idx="201">
                  <c:v>8335.5</c:v>
                </c:pt>
                <c:pt idx="202">
                  <c:v>9057</c:v>
                </c:pt>
                <c:pt idx="203">
                  <c:v>9174</c:v>
                </c:pt>
                <c:pt idx="204">
                  <c:v>8836.5</c:v>
                </c:pt>
                <c:pt idx="205">
                  <c:v>7974</c:v>
                </c:pt>
                <c:pt idx="206">
                  <c:v>6978.5</c:v>
                </c:pt>
                <c:pt idx="207">
                  <c:v>6139</c:v>
                </c:pt>
                <c:pt idx="208">
                  <c:v>5407</c:v>
                </c:pt>
                <c:pt idx="209">
                  <c:v>5366</c:v>
                </c:pt>
                <c:pt idx="210">
                  <c:v>6289.5</c:v>
                </c:pt>
                <c:pt idx="211">
                  <c:v>8728.5</c:v>
                </c:pt>
                <c:pt idx="212">
                  <c:v>8370.5</c:v>
                </c:pt>
                <c:pt idx="213">
                  <c:v>6094.5</c:v>
                </c:pt>
                <c:pt idx="214">
                  <c:v>5078</c:v>
                </c:pt>
                <c:pt idx="215">
                  <c:v>5802</c:v>
                </c:pt>
                <c:pt idx="216">
                  <c:v>4689</c:v>
                </c:pt>
                <c:pt idx="217">
                  <c:v>4050.5</c:v>
                </c:pt>
                <c:pt idx="218">
                  <c:v>3932</c:v>
                </c:pt>
                <c:pt idx="219">
                  <c:v>3618</c:v>
                </c:pt>
                <c:pt idx="220">
                  <c:v>3443</c:v>
                </c:pt>
                <c:pt idx="221">
                  <c:v>3566</c:v>
                </c:pt>
                <c:pt idx="222">
                  <c:v>4415.5</c:v>
                </c:pt>
                <c:pt idx="223">
                  <c:v>6613.5</c:v>
                </c:pt>
                <c:pt idx="224">
                  <c:v>7785.5</c:v>
                </c:pt>
                <c:pt idx="225">
                  <c:v>7746</c:v>
                </c:pt>
                <c:pt idx="226">
                  <c:v>7554.5</c:v>
                </c:pt>
                <c:pt idx="227">
                  <c:v>7313.5</c:v>
                </c:pt>
                <c:pt idx="228">
                  <c:v>7325</c:v>
                </c:pt>
                <c:pt idx="229">
                  <c:v>7325.5</c:v>
                </c:pt>
                <c:pt idx="230">
                  <c:v>6846</c:v>
                </c:pt>
                <c:pt idx="231">
                  <c:v>6383</c:v>
                </c:pt>
                <c:pt idx="232">
                  <c:v>6080.5</c:v>
                </c:pt>
                <c:pt idx="233">
                  <c:v>6167</c:v>
                </c:pt>
                <c:pt idx="234">
                  <c:v>6387.5</c:v>
                </c:pt>
                <c:pt idx="235">
                  <c:v>8465</c:v>
                </c:pt>
                <c:pt idx="236">
                  <c:v>8950.5</c:v>
                </c:pt>
                <c:pt idx="237">
                  <c:v>6622.5</c:v>
                </c:pt>
                <c:pt idx="238">
                  <c:v>4867</c:v>
                </c:pt>
                <c:pt idx="239">
                  <c:v>4838</c:v>
                </c:pt>
                <c:pt idx="240">
                  <c:v>4208</c:v>
                </c:pt>
                <c:pt idx="241">
                  <c:v>3852</c:v>
                </c:pt>
                <c:pt idx="242">
                  <c:v>3661.5</c:v>
                </c:pt>
                <c:pt idx="243">
                  <c:v>3451.5</c:v>
                </c:pt>
                <c:pt idx="244">
                  <c:v>3506.5</c:v>
                </c:pt>
                <c:pt idx="245">
                  <c:v>3694.5</c:v>
                </c:pt>
                <c:pt idx="246">
                  <c:v>4238.5</c:v>
                </c:pt>
                <c:pt idx="247">
                  <c:v>6579</c:v>
                </c:pt>
                <c:pt idx="248">
                  <c:v>7643</c:v>
                </c:pt>
                <c:pt idx="249">
                  <c:v>7227</c:v>
                </c:pt>
                <c:pt idx="250">
                  <c:v>7286.5</c:v>
                </c:pt>
                <c:pt idx="251">
                  <c:v>7355</c:v>
                </c:pt>
                <c:pt idx="252">
                  <c:v>7296</c:v>
                </c:pt>
                <c:pt idx="253">
                  <c:v>7471</c:v>
                </c:pt>
                <c:pt idx="254">
                  <c:v>6866.5</c:v>
                </c:pt>
                <c:pt idx="255">
                  <c:v>6169</c:v>
                </c:pt>
                <c:pt idx="256">
                  <c:v>5685.5</c:v>
                </c:pt>
                <c:pt idx="257">
                  <c:v>5558</c:v>
                </c:pt>
                <c:pt idx="258">
                  <c:v>6208</c:v>
                </c:pt>
                <c:pt idx="259">
                  <c:v>8403</c:v>
                </c:pt>
                <c:pt idx="260">
                  <c:v>8539.5</c:v>
                </c:pt>
                <c:pt idx="261">
                  <c:v>6836</c:v>
                </c:pt>
                <c:pt idx="262">
                  <c:v>5988</c:v>
                </c:pt>
                <c:pt idx="263">
                  <c:v>6342.5</c:v>
                </c:pt>
                <c:pt idx="264">
                  <c:v>5457.5</c:v>
                </c:pt>
                <c:pt idx="265">
                  <c:v>4523.5</c:v>
                </c:pt>
                <c:pt idx="266">
                  <c:v>4249</c:v>
                </c:pt>
                <c:pt idx="267">
                  <c:v>3912.5</c:v>
                </c:pt>
                <c:pt idx="268">
                  <c:v>3977</c:v>
                </c:pt>
                <c:pt idx="269">
                  <c:v>4001</c:v>
                </c:pt>
                <c:pt idx="270">
                  <c:v>4126.5</c:v>
                </c:pt>
                <c:pt idx="271">
                  <c:v>4604</c:v>
                </c:pt>
                <c:pt idx="272">
                  <c:v>5255</c:v>
                </c:pt>
                <c:pt idx="273">
                  <c:v>5714</c:v>
                </c:pt>
                <c:pt idx="274">
                  <c:v>6188</c:v>
                </c:pt>
                <c:pt idx="275">
                  <c:v>6598</c:v>
                </c:pt>
                <c:pt idx="276">
                  <c:v>6992</c:v>
                </c:pt>
                <c:pt idx="277">
                  <c:v>7456.5</c:v>
                </c:pt>
                <c:pt idx="278">
                  <c:v>5779</c:v>
                </c:pt>
                <c:pt idx="279">
                  <c:v>5366</c:v>
                </c:pt>
                <c:pt idx="280">
                  <c:v>5319</c:v>
                </c:pt>
                <c:pt idx="281">
                  <c:v>5454.5</c:v>
                </c:pt>
                <c:pt idx="282">
                  <c:v>6079</c:v>
                </c:pt>
                <c:pt idx="283">
                  <c:v>7175</c:v>
                </c:pt>
                <c:pt idx="284">
                  <c:v>7883</c:v>
                </c:pt>
                <c:pt idx="285">
                  <c:v>6493.5</c:v>
                </c:pt>
                <c:pt idx="286">
                  <c:v>5484.5</c:v>
                </c:pt>
                <c:pt idx="287">
                  <c:v>6829</c:v>
                </c:pt>
                <c:pt idx="288">
                  <c:v>6143.5</c:v>
                </c:pt>
                <c:pt idx="289">
                  <c:v>4837.5</c:v>
                </c:pt>
                <c:pt idx="290">
                  <c:v>4505</c:v>
                </c:pt>
                <c:pt idx="291">
                  <c:v>4174.5</c:v>
                </c:pt>
                <c:pt idx="292">
                  <c:v>4223</c:v>
                </c:pt>
                <c:pt idx="293">
                  <c:v>4259.5</c:v>
                </c:pt>
                <c:pt idx="294">
                  <c:v>4391</c:v>
                </c:pt>
                <c:pt idx="295">
                  <c:v>4459.5</c:v>
                </c:pt>
                <c:pt idx="296">
                  <c:v>4669.5</c:v>
                </c:pt>
                <c:pt idx="297">
                  <c:v>4944</c:v>
                </c:pt>
                <c:pt idx="298">
                  <c:v>5353</c:v>
                </c:pt>
                <c:pt idx="299">
                  <c:v>5616</c:v>
                </c:pt>
                <c:pt idx="300">
                  <c:v>5730</c:v>
                </c:pt>
                <c:pt idx="301">
                  <c:v>5539.5</c:v>
                </c:pt>
                <c:pt idx="302">
                  <c:v>4721</c:v>
                </c:pt>
                <c:pt idx="303">
                  <c:v>4453</c:v>
                </c:pt>
                <c:pt idx="304">
                  <c:v>4388</c:v>
                </c:pt>
                <c:pt idx="305">
                  <c:v>4377</c:v>
                </c:pt>
                <c:pt idx="306">
                  <c:v>4744</c:v>
                </c:pt>
                <c:pt idx="307">
                  <c:v>6407.5</c:v>
                </c:pt>
                <c:pt idx="308">
                  <c:v>7485.5</c:v>
                </c:pt>
                <c:pt idx="309">
                  <c:v>6175</c:v>
                </c:pt>
                <c:pt idx="310">
                  <c:v>5615.5</c:v>
                </c:pt>
                <c:pt idx="311">
                  <c:v>6104.5</c:v>
                </c:pt>
                <c:pt idx="312">
                  <c:v>5683.5</c:v>
                </c:pt>
                <c:pt idx="313">
                  <c:v>4346</c:v>
                </c:pt>
                <c:pt idx="314">
                  <c:v>4398</c:v>
                </c:pt>
                <c:pt idx="315">
                  <c:v>4518.5</c:v>
                </c:pt>
                <c:pt idx="316">
                  <c:v>4466.5</c:v>
                </c:pt>
                <c:pt idx="317">
                  <c:v>4367</c:v>
                </c:pt>
                <c:pt idx="318">
                  <c:v>4775.5</c:v>
                </c:pt>
                <c:pt idx="319">
                  <c:v>5875.5</c:v>
                </c:pt>
                <c:pt idx="320">
                  <c:v>7116</c:v>
                </c:pt>
                <c:pt idx="321">
                  <c:v>7665.5</c:v>
                </c:pt>
                <c:pt idx="322">
                  <c:v>7740</c:v>
                </c:pt>
                <c:pt idx="323">
                  <c:v>7636</c:v>
                </c:pt>
                <c:pt idx="324">
                  <c:v>7826</c:v>
                </c:pt>
                <c:pt idx="325">
                  <c:v>7655.5</c:v>
                </c:pt>
                <c:pt idx="326">
                  <c:v>7179</c:v>
                </c:pt>
                <c:pt idx="327">
                  <c:v>6066</c:v>
                </c:pt>
                <c:pt idx="328">
                  <c:v>5756</c:v>
                </c:pt>
                <c:pt idx="329">
                  <c:v>6055</c:v>
                </c:pt>
                <c:pt idx="330">
                  <c:v>6855.5</c:v>
                </c:pt>
                <c:pt idx="331">
                  <c:v>9734.5</c:v>
                </c:pt>
                <c:pt idx="332">
                  <c:v>8625</c:v>
                </c:pt>
                <c:pt idx="333">
                  <c:v>6774</c:v>
                </c:pt>
                <c:pt idx="334">
                  <c:v>5794.5</c:v>
                </c:pt>
                <c:pt idx="335">
                  <c:v>6770.5</c:v>
                </c:pt>
                <c:pt idx="336">
                  <c:v>6074</c:v>
                </c:pt>
                <c:pt idx="337">
                  <c:v>5000</c:v>
                </c:pt>
                <c:pt idx="338">
                  <c:v>4790</c:v>
                </c:pt>
                <c:pt idx="339">
                  <c:v>4754</c:v>
                </c:pt>
                <c:pt idx="340">
                  <c:v>4767.5</c:v>
                </c:pt>
                <c:pt idx="341">
                  <c:v>4756.5</c:v>
                </c:pt>
                <c:pt idx="342">
                  <c:v>5241</c:v>
                </c:pt>
                <c:pt idx="343">
                  <c:v>7471</c:v>
                </c:pt>
                <c:pt idx="344">
                  <c:v>8802.5</c:v>
                </c:pt>
                <c:pt idx="345">
                  <c:v>8930.5</c:v>
                </c:pt>
                <c:pt idx="346">
                  <c:v>8864</c:v>
                </c:pt>
                <c:pt idx="347">
                  <c:v>8313.5</c:v>
                </c:pt>
                <c:pt idx="348">
                  <c:v>8514.5</c:v>
                </c:pt>
                <c:pt idx="349">
                  <c:v>8862.5</c:v>
                </c:pt>
                <c:pt idx="350">
                  <c:v>7902</c:v>
                </c:pt>
                <c:pt idx="351">
                  <c:v>6737</c:v>
                </c:pt>
                <c:pt idx="352">
                  <c:v>6499.5</c:v>
                </c:pt>
                <c:pt idx="353">
                  <c:v>6551.5</c:v>
                </c:pt>
                <c:pt idx="354">
                  <c:v>7428.5</c:v>
                </c:pt>
                <c:pt idx="355">
                  <c:v>9283</c:v>
                </c:pt>
                <c:pt idx="356">
                  <c:v>9714</c:v>
                </c:pt>
                <c:pt idx="357">
                  <c:v>8552.5</c:v>
                </c:pt>
                <c:pt idx="358">
                  <c:v>6991.5</c:v>
                </c:pt>
                <c:pt idx="359">
                  <c:v>8371.5</c:v>
                </c:pt>
                <c:pt idx="360">
                  <c:v>7161</c:v>
                </c:pt>
                <c:pt idx="361">
                  <c:v>5944.5</c:v>
                </c:pt>
                <c:pt idx="362">
                  <c:v>5824</c:v>
                </c:pt>
                <c:pt idx="363">
                  <c:v>5626.5</c:v>
                </c:pt>
                <c:pt idx="364">
                  <c:v>5523.5</c:v>
                </c:pt>
                <c:pt idx="365">
                  <c:v>5647.5</c:v>
                </c:pt>
                <c:pt idx="366">
                  <c:v>6329.5</c:v>
                </c:pt>
                <c:pt idx="367">
                  <c:v>8000</c:v>
                </c:pt>
                <c:pt idx="368">
                  <c:v>9439.5</c:v>
                </c:pt>
                <c:pt idx="369">
                  <c:v>9346.5</c:v>
                </c:pt>
                <c:pt idx="370">
                  <c:v>9741.5</c:v>
                </c:pt>
                <c:pt idx="371">
                  <c:v>10007.5</c:v>
                </c:pt>
                <c:pt idx="372">
                  <c:v>9087</c:v>
                </c:pt>
                <c:pt idx="373">
                  <c:v>8422</c:v>
                </c:pt>
                <c:pt idx="374">
                  <c:v>8001</c:v>
                </c:pt>
                <c:pt idx="375">
                  <c:v>7165.5</c:v>
                </c:pt>
                <c:pt idx="376">
                  <c:v>7123</c:v>
                </c:pt>
                <c:pt idx="377">
                  <c:v>7609</c:v>
                </c:pt>
                <c:pt idx="378">
                  <c:v>8400</c:v>
                </c:pt>
                <c:pt idx="379">
                  <c:v>10695</c:v>
                </c:pt>
                <c:pt idx="380">
                  <c:v>10049</c:v>
                </c:pt>
                <c:pt idx="381">
                  <c:v>7774.5</c:v>
                </c:pt>
                <c:pt idx="382">
                  <c:v>6603</c:v>
                </c:pt>
                <c:pt idx="383">
                  <c:v>7235</c:v>
                </c:pt>
                <c:pt idx="384">
                  <c:v>6674</c:v>
                </c:pt>
                <c:pt idx="385">
                  <c:v>6286.5</c:v>
                </c:pt>
                <c:pt idx="386">
                  <c:v>5924.5</c:v>
                </c:pt>
                <c:pt idx="387">
                  <c:v>5613.5</c:v>
                </c:pt>
                <c:pt idx="388">
                  <c:v>5587.5</c:v>
                </c:pt>
                <c:pt idx="389">
                  <c:v>5626</c:v>
                </c:pt>
                <c:pt idx="390">
                  <c:v>6281</c:v>
                </c:pt>
                <c:pt idx="391">
                  <c:v>7470</c:v>
                </c:pt>
                <c:pt idx="392">
                  <c:v>8745</c:v>
                </c:pt>
                <c:pt idx="393">
                  <c:v>8538.5</c:v>
                </c:pt>
                <c:pt idx="394">
                  <c:v>8064.5</c:v>
                </c:pt>
                <c:pt idx="395">
                  <c:v>8027.5</c:v>
                </c:pt>
                <c:pt idx="396">
                  <c:v>8067.5</c:v>
                </c:pt>
                <c:pt idx="397">
                  <c:v>7560</c:v>
                </c:pt>
                <c:pt idx="398">
                  <c:v>6826.5</c:v>
                </c:pt>
                <c:pt idx="399">
                  <c:v>6689.5</c:v>
                </c:pt>
                <c:pt idx="400">
                  <c:v>6229.5</c:v>
                </c:pt>
                <c:pt idx="401">
                  <c:v>6472.5</c:v>
                </c:pt>
                <c:pt idx="402">
                  <c:v>7493.5</c:v>
                </c:pt>
                <c:pt idx="403">
                  <c:v>10301.5</c:v>
                </c:pt>
                <c:pt idx="404">
                  <c:v>10288.5</c:v>
                </c:pt>
                <c:pt idx="405">
                  <c:v>8142</c:v>
                </c:pt>
                <c:pt idx="406">
                  <c:v>6519.5</c:v>
                </c:pt>
                <c:pt idx="407">
                  <c:v>8070.5</c:v>
                </c:pt>
                <c:pt idx="408">
                  <c:v>7415</c:v>
                </c:pt>
                <c:pt idx="409">
                  <c:v>6135</c:v>
                </c:pt>
                <c:pt idx="410">
                  <c:v>5967.5</c:v>
                </c:pt>
                <c:pt idx="411">
                  <c:v>5798.5</c:v>
                </c:pt>
                <c:pt idx="412">
                  <c:v>5604.5</c:v>
                </c:pt>
                <c:pt idx="413">
                  <c:v>5728.5</c:v>
                </c:pt>
                <c:pt idx="414">
                  <c:v>6444</c:v>
                </c:pt>
                <c:pt idx="415">
                  <c:v>8196</c:v>
                </c:pt>
                <c:pt idx="416">
                  <c:v>9414.5</c:v>
                </c:pt>
                <c:pt idx="417">
                  <c:v>8696.5</c:v>
                </c:pt>
                <c:pt idx="418">
                  <c:v>9082</c:v>
                </c:pt>
                <c:pt idx="419">
                  <c:v>8957.5</c:v>
                </c:pt>
                <c:pt idx="420">
                  <c:v>8524</c:v>
                </c:pt>
                <c:pt idx="421">
                  <c:v>7976.5</c:v>
                </c:pt>
                <c:pt idx="422">
                  <c:v>6956.5</c:v>
                </c:pt>
                <c:pt idx="423">
                  <c:v>6113</c:v>
                </c:pt>
                <c:pt idx="424">
                  <c:v>5937</c:v>
                </c:pt>
                <c:pt idx="425">
                  <c:v>6450</c:v>
                </c:pt>
                <c:pt idx="426">
                  <c:v>7581.5</c:v>
                </c:pt>
                <c:pt idx="427">
                  <c:v>9858.5</c:v>
                </c:pt>
                <c:pt idx="428">
                  <c:v>9307</c:v>
                </c:pt>
                <c:pt idx="429">
                  <c:v>7200.5</c:v>
                </c:pt>
                <c:pt idx="430">
                  <c:v>6263.5</c:v>
                </c:pt>
                <c:pt idx="431">
                  <c:v>7017.5</c:v>
                </c:pt>
                <c:pt idx="432">
                  <c:v>6365</c:v>
                </c:pt>
                <c:pt idx="433">
                  <c:v>5893.5</c:v>
                </c:pt>
                <c:pt idx="434">
                  <c:v>5798</c:v>
                </c:pt>
                <c:pt idx="435">
                  <c:v>5459.5</c:v>
                </c:pt>
                <c:pt idx="436">
                  <c:v>5089</c:v>
                </c:pt>
                <c:pt idx="437">
                  <c:v>4966</c:v>
                </c:pt>
                <c:pt idx="438">
                  <c:v>5121</c:v>
                </c:pt>
                <c:pt idx="439">
                  <c:v>5817.5</c:v>
                </c:pt>
                <c:pt idx="440">
                  <c:v>6309.5</c:v>
                </c:pt>
                <c:pt idx="441">
                  <c:v>7960.5</c:v>
                </c:pt>
                <c:pt idx="442">
                  <c:v>9221</c:v>
                </c:pt>
                <c:pt idx="443">
                  <c:v>8914</c:v>
                </c:pt>
                <c:pt idx="444">
                  <c:v>8919.5</c:v>
                </c:pt>
                <c:pt idx="445">
                  <c:v>8388.5</c:v>
                </c:pt>
                <c:pt idx="446">
                  <c:v>6746.5</c:v>
                </c:pt>
                <c:pt idx="447">
                  <c:v>6277</c:v>
                </c:pt>
                <c:pt idx="448">
                  <c:v>6030.5</c:v>
                </c:pt>
                <c:pt idx="449">
                  <c:v>5812</c:v>
                </c:pt>
                <c:pt idx="450">
                  <c:v>6572.5</c:v>
                </c:pt>
                <c:pt idx="451">
                  <c:v>9026.5</c:v>
                </c:pt>
                <c:pt idx="452">
                  <c:v>8382.5</c:v>
                </c:pt>
                <c:pt idx="453">
                  <c:v>6393.5</c:v>
                </c:pt>
                <c:pt idx="454">
                  <c:v>6277.5</c:v>
                </c:pt>
                <c:pt idx="455">
                  <c:v>6713</c:v>
                </c:pt>
                <c:pt idx="456">
                  <c:v>6029</c:v>
                </c:pt>
                <c:pt idx="457">
                  <c:v>5542.5</c:v>
                </c:pt>
                <c:pt idx="458">
                  <c:v>5043</c:v>
                </c:pt>
                <c:pt idx="459">
                  <c:v>4717.5</c:v>
                </c:pt>
                <c:pt idx="460">
                  <c:v>4688.5</c:v>
                </c:pt>
                <c:pt idx="461">
                  <c:v>4613.5</c:v>
                </c:pt>
                <c:pt idx="462">
                  <c:v>4724</c:v>
                </c:pt>
                <c:pt idx="463">
                  <c:v>4752</c:v>
                </c:pt>
                <c:pt idx="464">
                  <c:v>4981</c:v>
                </c:pt>
                <c:pt idx="465">
                  <c:v>5116.5</c:v>
                </c:pt>
                <c:pt idx="466">
                  <c:v>5397</c:v>
                </c:pt>
                <c:pt idx="467">
                  <c:v>5947.5</c:v>
                </c:pt>
                <c:pt idx="468">
                  <c:v>6593</c:v>
                </c:pt>
                <c:pt idx="469">
                  <c:v>6813</c:v>
                </c:pt>
                <c:pt idx="470">
                  <c:v>5336</c:v>
                </c:pt>
                <c:pt idx="471">
                  <c:v>5147</c:v>
                </c:pt>
                <c:pt idx="472">
                  <c:v>5221.5</c:v>
                </c:pt>
                <c:pt idx="473">
                  <c:v>5237</c:v>
                </c:pt>
                <c:pt idx="474">
                  <c:v>5792</c:v>
                </c:pt>
                <c:pt idx="475">
                  <c:v>7538</c:v>
                </c:pt>
                <c:pt idx="476">
                  <c:v>7399</c:v>
                </c:pt>
                <c:pt idx="477">
                  <c:v>6274</c:v>
                </c:pt>
                <c:pt idx="478">
                  <c:v>5785</c:v>
                </c:pt>
                <c:pt idx="479">
                  <c:v>6184.5</c:v>
                </c:pt>
                <c:pt idx="480">
                  <c:v>5787.5</c:v>
                </c:pt>
                <c:pt idx="481">
                  <c:v>5496</c:v>
                </c:pt>
                <c:pt idx="482">
                  <c:v>5160</c:v>
                </c:pt>
                <c:pt idx="483">
                  <c:v>5150</c:v>
                </c:pt>
                <c:pt idx="484">
                  <c:v>5228</c:v>
                </c:pt>
                <c:pt idx="485">
                  <c:v>5310</c:v>
                </c:pt>
                <c:pt idx="486">
                  <c:v>5430</c:v>
                </c:pt>
                <c:pt idx="487">
                  <c:v>6321</c:v>
                </c:pt>
                <c:pt idx="488">
                  <c:v>8248</c:v>
                </c:pt>
                <c:pt idx="489">
                  <c:v>8159</c:v>
                </c:pt>
                <c:pt idx="490">
                  <c:v>8776.5</c:v>
                </c:pt>
                <c:pt idx="491">
                  <c:v>8894</c:v>
                </c:pt>
                <c:pt idx="492">
                  <c:v>8672.5</c:v>
                </c:pt>
                <c:pt idx="493">
                  <c:v>7897.5</c:v>
                </c:pt>
                <c:pt idx="494">
                  <c:v>7350.5</c:v>
                </c:pt>
                <c:pt idx="495">
                  <c:v>6537</c:v>
                </c:pt>
                <c:pt idx="496">
                  <c:v>6138</c:v>
                </c:pt>
                <c:pt idx="497">
                  <c:v>7029</c:v>
                </c:pt>
                <c:pt idx="498">
                  <c:v>8259.5</c:v>
                </c:pt>
                <c:pt idx="499">
                  <c:v>11123</c:v>
                </c:pt>
                <c:pt idx="500">
                  <c:v>9411</c:v>
                </c:pt>
                <c:pt idx="501">
                  <c:v>6746</c:v>
                </c:pt>
                <c:pt idx="502">
                  <c:v>5727</c:v>
                </c:pt>
                <c:pt idx="503">
                  <c:v>6286.5</c:v>
                </c:pt>
                <c:pt idx="504">
                  <c:v>5767</c:v>
                </c:pt>
                <c:pt idx="505">
                  <c:v>5625</c:v>
                </c:pt>
                <c:pt idx="506">
                  <c:v>5601.5</c:v>
                </c:pt>
                <c:pt idx="507">
                  <c:v>5440</c:v>
                </c:pt>
                <c:pt idx="508">
                  <c:v>5114.5</c:v>
                </c:pt>
                <c:pt idx="509">
                  <c:v>5112.5</c:v>
                </c:pt>
                <c:pt idx="510">
                  <c:v>5329</c:v>
                </c:pt>
                <c:pt idx="511">
                  <c:v>6736</c:v>
                </c:pt>
                <c:pt idx="512">
                  <c:v>8271</c:v>
                </c:pt>
                <c:pt idx="513">
                  <c:v>8293</c:v>
                </c:pt>
                <c:pt idx="514">
                  <c:v>7892.5</c:v>
                </c:pt>
                <c:pt idx="515">
                  <c:v>7486</c:v>
                </c:pt>
                <c:pt idx="516">
                  <c:v>7694</c:v>
                </c:pt>
                <c:pt idx="517">
                  <c:v>7441.5</c:v>
                </c:pt>
                <c:pt idx="518">
                  <c:v>6598.5</c:v>
                </c:pt>
                <c:pt idx="519">
                  <c:v>6125</c:v>
                </c:pt>
                <c:pt idx="520">
                  <c:v>6565</c:v>
                </c:pt>
                <c:pt idx="521">
                  <c:v>6781</c:v>
                </c:pt>
                <c:pt idx="522">
                  <c:v>7787</c:v>
                </c:pt>
                <c:pt idx="523">
                  <c:v>10094.5</c:v>
                </c:pt>
                <c:pt idx="524">
                  <c:v>7904.5</c:v>
                </c:pt>
                <c:pt idx="525">
                  <c:v>6249</c:v>
                </c:pt>
                <c:pt idx="526">
                  <c:v>5622.5</c:v>
                </c:pt>
                <c:pt idx="527">
                  <c:v>6247.5</c:v>
                </c:pt>
                <c:pt idx="528">
                  <c:v>5284</c:v>
                </c:pt>
                <c:pt idx="529">
                  <c:v>4944</c:v>
                </c:pt>
                <c:pt idx="530">
                  <c:v>4867</c:v>
                </c:pt>
                <c:pt idx="531">
                  <c:v>5105</c:v>
                </c:pt>
                <c:pt idx="532">
                  <c:v>5057.5</c:v>
                </c:pt>
                <c:pt idx="533">
                  <c:v>5241</c:v>
                </c:pt>
                <c:pt idx="534">
                  <c:v>5201</c:v>
                </c:pt>
                <c:pt idx="535">
                  <c:v>5994.5</c:v>
                </c:pt>
                <c:pt idx="536">
                  <c:v>6855</c:v>
                </c:pt>
                <c:pt idx="537">
                  <c:v>7365</c:v>
                </c:pt>
                <c:pt idx="538">
                  <c:v>8182</c:v>
                </c:pt>
                <c:pt idx="539">
                  <c:v>8500</c:v>
                </c:pt>
                <c:pt idx="540">
                  <c:v>8309.5</c:v>
                </c:pt>
                <c:pt idx="541">
                  <c:v>7782</c:v>
                </c:pt>
                <c:pt idx="542">
                  <c:v>7447</c:v>
                </c:pt>
                <c:pt idx="543">
                  <c:v>6719.5</c:v>
                </c:pt>
                <c:pt idx="544">
                  <c:v>6285</c:v>
                </c:pt>
                <c:pt idx="545">
                  <c:v>6342</c:v>
                </c:pt>
                <c:pt idx="546">
                  <c:v>6718</c:v>
                </c:pt>
                <c:pt idx="547">
                  <c:v>9425.5</c:v>
                </c:pt>
                <c:pt idx="548">
                  <c:v>8633</c:v>
                </c:pt>
                <c:pt idx="549">
                  <c:v>6234</c:v>
                </c:pt>
                <c:pt idx="550">
                  <c:v>5825.5</c:v>
                </c:pt>
                <c:pt idx="551">
                  <c:v>6346</c:v>
                </c:pt>
                <c:pt idx="552">
                  <c:v>5644.5</c:v>
                </c:pt>
                <c:pt idx="553">
                  <c:v>5295.5</c:v>
                </c:pt>
                <c:pt idx="554">
                  <c:v>5494</c:v>
                </c:pt>
                <c:pt idx="555">
                  <c:v>5467</c:v>
                </c:pt>
                <c:pt idx="556">
                  <c:v>5329</c:v>
                </c:pt>
                <c:pt idx="557">
                  <c:v>5333.5</c:v>
                </c:pt>
                <c:pt idx="558">
                  <c:v>5613.5</c:v>
                </c:pt>
                <c:pt idx="559">
                  <c:v>7127.5</c:v>
                </c:pt>
                <c:pt idx="560">
                  <c:v>8607</c:v>
                </c:pt>
                <c:pt idx="561">
                  <c:v>8839</c:v>
                </c:pt>
                <c:pt idx="562">
                  <c:v>8806.5</c:v>
                </c:pt>
                <c:pt idx="563">
                  <c:v>8865.5</c:v>
                </c:pt>
                <c:pt idx="564">
                  <c:v>8782.5</c:v>
                </c:pt>
                <c:pt idx="565">
                  <c:v>8003.5</c:v>
                </c:pt>
                <c:pt idx="566">
                  <c:v>7420</c:v>
                </c:pt>
                <c:pt idx="567">
                  <c:v>6599</c:v>
                </c:pt>
                <c:pt idx="568">
                  <c:v>6169.5</c:v>
                </c:pt>
                <c:pt idx="569">
                  <c:v>6547.5</c:v>
                </c:pt>
                <c:pt idx="570">
                  <c:v>7562.5</c:v>
                </c:pt>
                <c:pt idx="571">
                  <c:v>10595.5</c:v>
                </c:pt>
                <c:pt idx="572">
                  <c:v>8368</c:v>
                </c:pt>
                <c:pt idx="573">
                  <c:v>6653</c:v>
                </c:pt>
                <c:pt idx="574">
                  <c:v>6045</c:v>
                </c:pt>
                <c:pt idx="575">
                  <c:v>6414.5</c:v>
                </c:pt>
                <c:pt idx="576">
                  <c:v>5895</c:v>
                </c:pt>
                <c:pt idx="577">
                  <c:v>5830</c:v>
                </c:pt>
                <c:pt idx="578">
                  <c:v>5691.5</c:v>
                </c:pt>
                <c:pt idx="579">
                  <c:v>5498</c:v>
                </c:pt>
                <c:pt idx="580">
                  <c:v>5366</c:v>
                </c:pt>
                <c:pt idx="581">
                  <c:v>5490.5</c:v>
                </c:pt>
                <c:pt idx="582">
                  <c:v>5866.5</c:v>
                </c:pt>
                <c:pt idx="583">
                  <c:v>7497.5</c:v>
                </c:pt>
                <c:pt idx="584">
                  <c:v>9598.5</c:v>
                </c:pt>
                <c:pt idx="585">
                  <c:v>9983</c:v>
                </c:pt>
                <c:pt idx="586">
                  <c:v>10051</c:v>
                </c:pt>
                <c:pt idx="587">
                  <c:v>10093.5</c:v>
                </c:pt>
                <c:pt idx="588">
                  <c:v>10098</c:v>
                </c:pt>
                <c:pt idx="589">
                  <c:v>9633.5</c:v>
                </c:pt>
                <c:pt idx="590">
                  <c:v>8737.5</c:v>
                </c:pt>
                <c:pt idx="591">
                  <c:v>7737</c:v>
                </c:pt>
                <c:pt idx="592">
                  <c:v>7242.5</c:v>
                </c:pt>
                <c:pt idx="593">
                  <c:v>7227</c:v>
                </c:pt>
                <c:pt idx="594">
                  <c:v>8107.5</c:v>
                </c:pt>
                <c:pt idx="595">
                  <c:v>11794.5</c:v>
                </c:pt>
                <c:pt idx="596">
                  <c:v>10546.5</c:v>
                </c:pt>
                <c:pt idx="597">
                  <c:v>7966</c:v>
                </c:pt>
                <c:pt idx="598">
                  <c:v>6653.5</c:v>
                </c:pt>
                <c:pt idx="599">
                  <c:v>7657.5</c:v>
                </c:pt>
                <c:pt idx="600">
                  <c:v>6389</c:v>
                </c:pt>
                <c:pt idx="601">
                  <c:v>5361</c:v>
                </c:pt>
                <c:pt idx="602">
                  <c:v>5119.5</c:v>
                </c:pt>
                <c:pt idx="603">
                  <c:v>4778.5</c:v>
                </c:pt>
                <c:pt idx="604">
                  <c:v>4724.5</c:v>
                </c:pt>
                <c:pt idx="605">
                  <c:v>4814</c:v>
                </c:pt>
                <c:pt idx="606">
                  <c:v>5010.5</c:v>
                </c:pt>
                <c:pt idx="607">
                  <c:v>5071.5</c:v>
                </c:pt>
                <c:pt idx="608">
                  <c:v>5344.5</c:v>
                </c:pt>
                <c:pt idx="609">
                  <c:v>5487</c:v>
                </c:pt>
                <c:pt idx="610">
                  <c:v>6415</c:v>
                </c:pt>
                <c:pt idx="611">
                  <c:v>6895</c:v>
                </c:pt>
                <c:pt idx="612">
                  <c:v>7001.5</c:v>
                </c:pt>
                <c:pt idx="613">
                  <c:v>6867.5</c:v>
                </c:pt>
                <c:pt idx="614">
                  <c:v>5643.5</c:v>
                </c:pt>
                <c:pt idx="615">
                  <c:v>5054.5</c:v>
                </c:pt>
                <c:pt idx="616">
                  <c:v>5079.5</c:v>
                </c:pt>
                <c:pt idx="617">
                  <c:v>5364.5</c:v>
                </c:pt>
                <c:pt idx="618">
                  <c:v>6615.5</c:v>
                </c:pt>
                <c:pt idx="619">
                  <c:v>9642</c:v>
                </c:pt>
                <c:pt idx="620">
                  <c:v>8661.5</c:v>
                </c:pt>
                <c:pt idx="621">
                  <c:v>6970</c:v>
                </c:pt>
                <c:pt idx="622">
                  <c:v>5679.5</c:v>
                </c:pt>
                <c:pt idx="623">
                  <c:v>6516.5</c:v>
                </c:pt>
                <c:pt idx="624">
                  <c:v>5488</c:v>
                </c:pt>
                <c:pt idx="625">
                  <c:v>4792.5</c:v>
                </c:pt>
                <c:pt idx="626">
                  <c:v>4541.5</c:v>
                </c:pt>
                <c:pt idx="627">
                  <c:v>4468</c:v>
                </c:pt>
                <c:pt idx="628">
                  <c:v>4438.5</c:v>
                </c:pt>
                <c:pt idx="629">
                  <c:v>4418.5</c:v>
                </c:pt>
                <c:pt idx="630">
                  <c:v>4567.5</c:v>
                </c:pt>
                <c:pt idx="631">
                  <c:v>4617</c:v>
                </c:pt>
                <c:pt idx="632">
                  <c:v>4819</c:v>
                </c:pt>
                <c:pt idx="633">
                  <c:v>4969.5</c:v>
                </c:pt>
                <c:pt idx="634">
                  <c:v>4804.5</c:v>
                </c:pt>
                <c:pt idx="635">
                  <c:v>4877.5</c:v>
                </c:pt>
                <c:pt idx="636">
                  <c:v>5192</c:v>
                </c:pt>
                <c:pt idx="637">
                  <c:v>5099.5</c:v>
                </c:pt>
                <c:pt idx="638">
                  <c:v>4886.5</c:v>
                </c:pt>
                <c:pt idx="639">
                  <c:v>4853.5</c:v>
                </c:pt>
                <c:pt idx="640">
                  <c:v>4703.5</c:v>
                </c:pt>
                <c:pt idx="641">
                  <c:v>5127</c:v>
                </c:pt>
                <c:pt idx="642">
                  <c:v>6282.5</c:v>
                </c:pt>
                <c:pt idx="643">
                  <c:v>7720.5</c:v>
                </c:pt>
                <c:pt idx="644">
                  <c:v>6708.5</c:v>
                </c:pt>
                <c:pt idx="645">
                  <c:v>5683.5</c:v>
                </c:pt>
                <c:pt idx="646">
                  <c:v>5150</c:v>
                </c:pt>
                <c:pt idx="647">
                  <c:v>5776</c:v>
                </c:pt>
                <c:pt idx="648">
                  <c:v>5352.5</c:v>
                </c:pt>
                <c:pt idx="649">
                  <c:v>5014</c:v>
                </c:pt>
                <c:pt idx="650">
                  <c:v>4690</c:v>
                </c:pt>
                <c:pt idx="651">
                  <c:v>4499</c:v>
                </c:pt>
                <c:pt idx="652">
                  <c:v>4394</c:v>
                </c:pt>
                <c:pt idx="653">
                  <c:v>4552</c:v>
                </c:pt>
                <c:pt idx="654">
                  <c:v>5037.5</c:v>
                </c:pt>
                <c:pt idx="655">
                  <c:v>5869</c:v>
                </c:pt>
                <c:pt idx="656">
                  <c:v>6629.5</c:v>
                </c:pt>
                <c:pt idx="657">
                  <c:v>6743</c:v>
                </c:pt>
                <c:pt idx="658">
                  <c:v>7204</c:v>
                </c:pt>
                <c:pt idx="659">
                  <c:v>7664.5</c:v>
                </c:pt>
                <c:pt idx="660">
                  <c:v>7859</c:v>
                </c:pt>
                <c:pt idx="661">
                  <c:v>7661.5</c:v>
                </c:pt>
                <c:pt idx="662">
                  <c:v>6877</c:v>
                </c:pt>
                <c:pt idx="663">
                  <c:v>6388.5</c:v>
                </c:pt>
                <c:pt idx="664">
                  <c:v>6606.5</c:v>
                </c:pt>
                <c:pt idx="665">
                  <c:v>7166</c:v>
                </c:pt>
                <c:pt idx="666">
                  <c:v>9937</c:v>
                </c:pt>
                <c:pt idx="667">
                  <c:v>11369</c:v>
                </c:pt>
                <c:pt idx="668">
                  <c:v>8793</c:v>
                </c:pt>
                <c:pt idx="669">
                  <c:v>6527.5</c:v>
                </c:pt>
                <c:pt idx="670">
                  <c:v>5889.5</c:v>
                </c:pt>
                <c:pt idx="671">
                  <c:v>6959.5</c:v>
                </c:pt>
                <c:pt idx="672">
                  <c:v>6104.5</c:v>
                </c:pt>
                <c:pt idx="673">
                  <c:v>5370</c:v>
                </c:pt>
                <c:pt idx="674">
                  <c:v>5297</c:v>
                </c:pt>
                <c:pt idx="675">
                  <c:v>4576.5</c:v>
                </c:pt>
                <c:pt idx="676">
                  <c:v>4788</c:v>
                </c:pt>
                <c:pt idx="677">
                  <c:v>5086.5</c:v>
                </c:pt>
                <c:pt idx="678">
                  <c:v>5551.5</c:v>
                </c:pt>
                <c:pt idx="679">
                  <c:v>7056.5</c:v>
                </c:pt>
                <c:pt idx="680">
                  <c:v>8257</c:v>
                </c:pt>
                <c:pt idx="681">
                  <c:v>8936.5</c:v>
                </c:pt>
                <c:pt idx="682">
                  <c:v>8922</c:v>
                </c:pt>
                <c:pt idx="683">
                  <c:v>8450</c:v>
                </c:pt>
                <c:pt idx="684">
                  <c:v>8376.5</c:v>
                </c:pt>
                <c:pt idx="685">
                  <c:v>7656.5</c:v>
                </c:pt>
                <c:pt idx="686">
                  <c:v>7515.5</c:v>
                </c:pt>
                <c:pt idx="687">
                  <c:v>7066</c:v>
                </c:pt>
                <c:pt idx="688">
                  <c:v>7092.5</c:v>
                </c:pt>
                <c:pt idx="689">
                  <c:v>7974</c:v>
                </c:pt>
                <c:pt idx="690">
                  <c:v>9859</c:v>
                </c:pt>
                <c:pt idx="691">
                  <c:v>12065</c:v>
                </c:pt>
                <c:pt idx="692">
                  <c:v>9519.5</c:v>
                </c:pt>
                <c:pt idx="693">
                  <c:v>7739.5</c:v>
                </c:pt>
                <c:pt idx="694">
                  <c:v>6696</c:v>
                </c:pt>
                <c:pt idx="695">
                  <c:v>8931</c:v>
                </c:pt>
                <c:pt idx="696">
                  <c:v>7062</c:v>
                </c:pt>
                <c:pt idx="697">
                  <c:v>5569</c:v>
                </c:pt>
                <c:pt idx="698">
                  <c:v>5419</c:v>
                </c:pt>
                <c:pt idx="699">
                  <c:v>5009</c:v>
                </c:pt>
                <c:pt idx="700">
                  <c:v>4716.5</c:v>
                </c:pt>
                <c:pt idx="701">
                  <c:v>4870</c:v>
                </c:pt>
                <c:pt idx="702">
                  <c:v>5914.5</c:v>
                </c:pt>
                <c:pt idx="703">
                  <c:v>9003.5</c:v>
                </c:pt>
                <c:pt idx="704">
                  <c:v>10158</c:v>
                </c:pt>
                <c:pt idx="705">
                  <c:v>10310.5</c:v>
                </c:pt>
                <c:pt idx="706">
                  <c:v>10243</c:v>
                </c:pt>
                <c:pt idx="707">
                  <c:v>9766</c:v>
                </c:pt>
                <c:pt idx="708">
                  <c:v>9384</c:v>
                </c:pt>
                <c:pt idx="709">
                  <c:v>9599.5</c:v>
                </c:pt>
                <c:pt idx="710">
                  <c:v>8923</c:v>
                </c:pt>
                <c:pt idx="711">
                  <c:v>8057.5</c:v>
                </c:pt>
                <c:pt idx="712">
                  <c:v>7743.5</c:v>
                </c:pt>
                <c:pt idx="713">
                  <c:v>8404</c:v>
                </c:pt>
                <c:pt idx="714">
                  <c:v>10983.5</c:v>
                </c:pt>
                <c:pt idx="715">
                  <c:v>11423</c:v>
                </c:pt>
                <c:pt idx="716">
                  <c:v>10691.5</c:v>
                </c:pt>
                <c:pt idx="717">
                  <c:v>8733</c:v>
                </c:pt>
                <c:pt idx="718">
                  <c:v>7392.5</c:v>
                </c:pt>
                <c:pt idx="719">
                  <c:v>9678</c:v>
                </c:pt>
                <c:pt idx="720">
                  <c:v>7398.5</c:v>
                </c:pt>
                <c:pt idx="721">
                  <c:v>6311.5</c:v>
                </c:pt>
                <c:pt idx="722">
                  <c:v>6019</c:v>
                </c:pt>
                <c:pt idx="723">
                  <c:v>5339</c:v>
                </c:pt>
                <c:pt idx="724">
                  <c:v>5259.5</c:v>
                </c:pt>
                <c:pt idx="725">
                  <c:v>5472</c:v>
                </c:pt>
                <c:pt idx="726">
                  <c:v>6084.5</c:v>
                </c:pt>
                <c:pt idx="727">
                  <c:v>8621</c:v>
                </c:pt>
                <c:pt idx="728">
                  <c:v>9619.5</c:v>
                </c:pt>
                <c:pt idx="729">
                  <c:v>9919.5</c:v>
                </c:pt>
                <c:pt idx="730">
                  <c:v>10341.5</c:v>
                </c:pt>
                <c:pt idx="731">
                  <c:v>10320.5</c:v>
                </c:pt>
                <c:pt idx="732">
                  <c:v>9864</c:v>
                </c:pt>
                <c:pt idx="733">
                  <c:v>9437.5</c:v>
                </c:pt>
                <c:pt idx="734">
                  <c:v>8555</c:v>
                </c:pt>
                <c:pt idx="735">
                  <c:v>7606.5</c:v>
                </c:pt>
                <c:pt idx="736">
                  <c:v>7514</c:v>
                </c:pt>
                <c:pt idx="737">
                  <c:v>8168</c:v>
                </c:pt>
                <c:pt idx="738">
                  <c:v>10516.5</c:v>
                </c:pt>
                <c:pt idx="739">
                  <c:v>11750.5</c:v>
                </c:pt>
                <c:pt idx="740">
                  <c:v>9844.5</c:v>
                </c:pt>
                <c:pt idx="741">
                  <c:v>8133.5</c:v>
                </c:pt>
                <c:pt idx="742">
                  <c:v>7263.5</c:v>
                </c:pt>
                <c:pt idx="743">
                  <c:v>8657.5</c:v>
                </c:pt>
              </c:numCache>
            </c:numRef>
          </c:yVal>
          <c:smooth val="1"/>
        </c:ser>
        <c:axId val="100954112"/>
        <c:axId val="100955648"/>
      </c:scatterChart>
      <c:valAx>
        <c:axId val="100954112"/>
        <c:scaling>
          <c:orientation val="minMax"/>
          <c:min val="35000"/>
        </c:scaling>
        <c:axPos val="b"/>
        <c:numFmt formatCode="0" sourceLinked="0"/>
        <c:tickLblPos val="nextTo"/>
        <c:crossAx val="100955648"/>
        <c:crosses val="autoZero"/>
        <c:crossBetween val="midCat"/>
        <c:majorUnit val="5000"/>
      </c:valAx>
      <c:valAx>
        <c:axId val="100955648"/>
        <c:scaling>
          <c:orientation val="minMax"/>
        </c:scaling>
        <c:axPos val="l"/>
        <c:majorGridlines/>
        <c:numFmt formatCode="0" sourceLinked="0"/>
        <c:tickLblPos val="nextTo"/>
        <c:crossAx val="100954112"/>
        <c:crosses val="autoZero"/>
        <c:crossBetween val="midCat"/>
      </c:valAx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6"/>
          <c:y val="2.7011287893677086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663</c:v>
                </c:pt>
                <c:pt idx="1">
                  <c:v>645.5</c:v>
                </c:pt>
                <c:pt idx="2">
                  <c:v>645</c:v>
                </c:pt>
                <c:pt idx="3">
                  <c:v>643.5</c:v>
                </c:pt>
                <c:pt idx="4">
                  <c:v>653.5</c:v>
                </c:pt>
                <c:pt idx="5">
                  <c:v>656.5</c:v>
                </c:pt>
                <c:pt idx="6">
                  <c:v>650.5</c:v>
                </c:pt>
                <c:pt idx="7">
                  <c:v>641</c:v>
                </c:pt>
                <c:pt idx="8">
                  <c:v>632</c:v>
                </c:pt>
                <c:pt idx="9">
                  <c:v>634.5</c:v>
                </c:pt>
                <c:pt idx="10">
                  <c:v>620</c:v>
                </c:pt>
                <c:pt idx="11">
                  <c:v>629.5</c:v>
                </c:pt>
                <c:pt idx="12">
                  <c:v>631</c:v>
                </c:pt>
                <c:pt idx="13">
                  <c:v>634</c:v>
                </c:pt>
                <c:pt idx="14">
                  <c:v>641</c:v>
                </c:pt>
                <c:pt idx="15">
                  <c:v>635</c:v>
                </c:pt>
                <c:pt idx="16">
                  <c:v>624</c:v>
                </c:pt>
                <c:pt idx="17">
                  <c:v>615.5</c:v>
                </c:pt>
                <c:pt idx="18">
                  <c:v>633.5</c:v>
                </c:pt>
                <c:pt idx="19">
                  <c:v>639</c:v>
                </c:pt>
                <c:pt idx="20">
                  <c:v>644.5</c:v>
                </c:pt>
                <c:pt idx="21">
                  <c:v>654.5</c:v>
                </c:pt>
                <c:pt idx="22">
                  <c:v>657.5</c:v>
                </c:pt>
                <c:pt idx="23">
                  <c:v>659.5</c:v>
                </c:pt>
                <c:pt idx="24">
                  <c:v>666.5</c:v>
                </c:pt>
                <c:pt idx="25">
                  <c:v>675</c:v>
                </c:pt>
                <c:pt idx="26">
                  <c:v>673</c:v>
                </c:pt>
                <c:pt idx="27">
                  <c:v>676</c:v>
                </c:pt>
                <c:pt idx="28">
                  <c:v>678.5</c:v>
                </c:pt>
                <c:pt idx="29">
                  <c:v>675.5</c:v>
                </c:pt>
                <c:pt idx="30">
                  <c:v>665</c:v>
                </c:pt>
                <c:pt idx="31">
                  <c:v>660.5</c:v>
                </c:pt>
                <c:pt idx="32">
                  <c:v>653</c:v>
                </c:pt>
                <c:pt idx="33">
                  <c:v>651.5</c:v>
                </c:pt>
                <c:pt idx="34">
                  <c:v>654.5</c:v>
                </c:pt>
                <c:pt idx="35">
                  <c:v>668</c:v>
                </c:pt>
                <c:pt idx="36">
                  <c:v>667.5</c:v>
                </c:pt>
                <c:pt idx="37">
                  <c:v>664</c:v>
                </c:pt>
                <c:pt idx="38">
                  <c:v>657.5</c:v>
                </c:pt>
                <c:pt idx="39">
                  <c:v>662</c:v>
                </c:pt>
                <c:pt idx="40">
                  <c:v>666.5</c:v>
                </c:pt>
                <c:pt idx="41">
                  <c:v>668.5</c:v>
                </c:pt>
                <c:pt idx="42">
                  <c:v>676.5</c:v>
                </c:pt>
                <c:pt idx="43">
                  <c:v>676.5</c:v>
                </c:pt>
                <c:pt idx="44">
                  <c:v>676</c:v>
                </c:pt>
                <c:pt idx="45">
                  <c:v>686</c:v>
                </c:pt>
                <c:pt idx="46">
                  <c:v>690</c:v>
                </c:pt>
                <c:pt idx="47">
                  <c:v>689</c:v>
                </c:pt>
                <c:pt idx="48">
                  <c:v>688.5</c:v>
                </c:pt>
                <c:pt idx="49">
                  <c:v>696</c:v>
                </c:pt>
                <c:pt idx="50">
                  <c:v>692.5</c:v>
                </c:pt>
                <c:pt idx="51">
                  <c:v>701</c:v>
                </c:pt>
                <c:pt idx="52">
                  <c:v>698.5</c:v>
                </c:pt>
                <c:pt idx="53">
                  <c:v>699.5</c:v>
                </c:pt>
                <c:pt idx="54">
                  <c:v>690</c:v>
                </c:pt>
                <c:pt idx="55">
                  <c:v>682</c:v>
                </c:pt>
                <c:pt idx="56">
                  <c:v>675.5</c:v>
                </c:pt>
                <c:pt idx="57">
                  <c:v>660.5</c:v>
                </c:pt>
                <c:pt idx="58">
                  <c:v>652</c:v>
                </c:pt>
                <c:pt idx="59">
                  <c:v>653</c:v>
                </c:pt>
                <c:pt idx="60">
                  <c:v>646</c:v>
                </c:pt>
                <c:pt idx="61">
                  <c:v>641.5</c:v>
                </c:pt>
                <c:pt idx="62">
                  <c:v>646</c:v>
                </c:pt>
                <c:pt idx="63">
                  <c:v>650.5</c:v>
                </c:pt>
                <c:pt idx="64">
                  <c:v>647.5</c:v>
                </c:pt>
                <c:pt idx="65">
                  <c:v>656.5</c:v>
                </c:pt>
                <c:pt idx="66">
                  <c:v>664.5</c:v>
                </c:pt>
                <c:pt idx="67">
                  <c:v>667</c:v>
                </c:pt>
                <c:pt idx="68">
                  <c:v>663</c:v>
                </c:pt>
                <c:pt idx="69">
                  <c:v>664.5</c:v>
                </c:pt>
                <c:pt idx="70">
                  <c:v>666</c:v>
                </c:pt>
                <c:pt idx="71">
                  <c:v>671</c:v>
                </c:pt>
                <c:pt idx="72">
                  <c:v>656.5</c:v>
                </c:pt>
                <c:pt idx="73">
                  <c:v>669</c:v>
                </c:pt>
                <c:pt idx="74">
                  <c:v>664</c:v>
                </c:pt>
                <c:pt idx="75">
                  <c:v>669.5</c:v>
                </c:pt>
                <c:pt idx="76">
                  <c:v>671.5</c:v>
                </c:pt>
                <c:pt idx="77">
                  <c:v>687.5</c:v>
                </c:pt>
                <c:pt idx="78">
                  <c:v>690.5</c:v>
                </c:pt>
                <c:pt idx="79">
                  <c:v>686</c:v>
                </c:pt>
                <c:pt idx="80">
                  <c:v>672</c:v>
                </c:pt>
                <c:pt idx="81">
                  <c:v>660</c:v>
                </c:pt>
                <c:pt idx="82">
                  <c:v>653.5</c:v>
                </c:pt>
                <c:pt idx="83">
                  <c:v>643</c:v>
                </c:pt>
                <c:pt idx="84">
                  <c:v>640</c:v>
                </c:pt>
                <c:pt idx="85">
                  <c:v>655.5</c:v>
                </c:pt>
                <c:pt idx="86">
                  <c:v>641.5</c:v>
                </c:pt>
                <c:pt idx="87">
                  <c:v>646</c:v>
                </c:pt>
                <c:pt idx="88">
                  <c:v>655</c:v>
                </c:pt>
                <c:pt idx="89">
                  <c:v>658.5</c:v>
                </c:pt>
                <c:pt idx="90">
                  <c:v>659.5</c:v>
                </c:pt>
                <c:pt idx="91">
                  <c:v>665.5</c:v>
                </c:pt>
                <c:pt idx="92">
                  <c:v>655</c:v>
                </c:pt>
                <c:pt idx="93">
                  <c:v>652</c:v>
                </c:pt>
                <c:pt idx="94">
                  <c:v>651</c:v>
                </c:pt>
                <c:pt idx="95">
                  <c:v>640.5</c:v>
                </c:pt>
                <c:pt idx="96">
                  <c:v>632</c:v>
                </c:pt>
                <c:pt idx="97">
                  <c:v>645</c:v>
                </c:pt>
                <c:pt idx="98">
                  <c:v>650</c:v>
                </c:pt>
                <c:pt idx="99">
                  <c:v>656</c:v>
                </c:pt>
                <c:pt idx="100">
                  <c:v>666</c:v>
                </c:pt>
                <c:pt idx="101">
                  <c:v>665.5</c:v>
                </c:pt>
                <c:pt idx="102">
                  <c:v>666</c:v>
                </c:pt>
                <c:pt idx="103">
                  <c:v>660.5</c:v>
                </c:pt>
                <c:pt idx="104">
                  <c:v>654.5</c:v>
                </c:pt>
                <c:pt idx="105">
                  <c:v>643.5</c:v>
                </c:pt>
                <c:pt idx="106">
                  <c:v>645</c:v>
                </c:pt>
                <c:pt idx="107">
                  <c:v>646.5</c:v>
                </c:pt>
                <c:pt idx="108">
                  <c:v>651</c:v>
                </c:pt>
                <c:pt idx="109">
                  <c:v>654</c:v>
                </c:pt>
                <c:pt idx="110">
                  <c:v>646</c:v>
                </c:pt>
                <c:pt idx="111">
                  <c:v>639</c:v>
                </c:pt>
                <c:pt idx="112">
                  <c:v>646.5</c:v>
                </c:pt>
                <c:pt idx="113">
                  <c:v>655</c:v>
                </c:pt>
                <c:pt idx="114">
                  <c:v>647</c:v>
                </c:pt>
                <c:pt idx="115">
                  <c:v>639</c:v>
                </c:pt>
                <c:pt idx="116">
                  <c:v>632.5</c:v>
                </c:pt>
                <c:pt idx="117">
                  <c:v>640</c:v>
                </c:pt>
                <c:pt idx="118">
                  <c:v>648</c:v>
                </c:pt>
                <c:pt idx="119">
                  <c:v>646.5</c:v>
                </c:pt>
                <c:pt idx="120">
                  <c:v>656</c:v>
                </c:pt>
                <c:pt idx="121">
                  <c:v>653.5</c:v>
                </c:pt>
                <c:pt idx="122">
                  <c:v>653</c:v>
                </c:pt>
                <c:pt idx="123">
                  <c:v>658</c:v>
                </c:pt>
                <c:pt idx="124">
                  <c:v>673.5</c:v>
                </c:pt>
                <c:pt idx="125">
                  <c:v>672</c:v>
                </c:pt>
                <c:pt idx="126">
                  <c:v>667.5</c:v>
                </c:pt>
                <c:pt idx="127">
                  <c:v>659</c:v>
                </c:pt>
                <c:pt idx="128">
                  <c:v>652</c:v>
                </c:pt>
                <c:pt idx="129">
                  <c:v>645.5</c:v>
                </c:pt>
                <c:pt idx="130">
                  <c:v>643</c:v>
                </c:pt>
                <c:pt idx="131">
                  <c:v>655</c:v>
                </c:pt>
                <c:pt idx="132">
                  <c:v>657</c:v>
                </c:pt>
                <c:pt idx="133">
                  <c:v>654.5</c:v>
                </c:pt>
                <c:pt idx="134">
                  <c:v>658</c:v>
                </c:pt>
                <c:pt idx="135">
                  <c:v>655.5</c:v>
                </c:pt>
                <c:pt idx="136">
                  <c:v>661</c:v>
                </c:pt>
                <c:pt idx="137">
                  <c:v>652.5</c:v>
                </c:pt>
                <c:pt idx="138">
                  <c:v>652.5</c:v>
                </c:pt>
                <c:pt idx="139">
                  <c:v>635.5</c:v>
                </c:pt>
                <c:pt idx="140">
                  <c:v>626.5</c:v>
                </c:pt>
                <c:pt idx="141">
                  <c:v>639</c:v>
                </c:pt>
                <c:pt idx="142">
                  <c:v>643.5</c:v>
                </c:pt>
                <c:pt idx="143">
                  <c:v>663</c:v>
                </c:pt>
                <c:pt idx="144">
                  <c:v>672</c:v>
                </c:pt>
                <c:pt idx="145">
                  <c:v>674</c:v>
                </c:pt>
                <c:pt idx="146">
                  <c:v>670</c:v>
                </c:pt>
                <c:pt idx="147">
                  <c:v>665</c:v>
                </c:pt>
                <c:pt idx="148">
                  <c:v>658.5</c:v>
                </c:pt>
                <c:pt idx="149">
                  <c:v>651</c:v>
                </c:pt>
                <c:pt idx="150">
                  <c:v>654.5</c:v>
                </c:pt>
                <c:pt idx="151">
                  <c:v>643.5</c:v>
                </c:pt>
                <c:pt idx="152">
                  <c:v>641</c:v>
                </c:pt>
                <c:pt idx="153">
                  <c:v>627</c:v>
                </c:pt>
                <c:pt idx="154">
                  <c:v>624.5</c:v>
                </c:pt>
                <c:pt idx="155">
                  <c:v>628.5</c:v>
                </c:pt>
                <c:pt idx="156">
                  <c:v>638.5</c:v>
                </c:pt>
                <c:pt idx="157">
                  <c:v>639</c:v>
                </c:pt>
                <c:pt idx="158">
                  <c:v>642</c:v>
                </c:pt>
                <c:pt idx="159">
                  <c:v>647</c:v>
                </c:pt>
                <c:pt idx="160">
                  <c:v>643.5</c:v>
                </c:pt>
                <c:pt idx="161">
                  <c:v>642.5</c:v>
                </c:pt>
                <c:pt idx="162">
                  <c:v>645.5</c:v>
                </c:pt>
                <c:pt idx="163">
                  <c:v>656.5</c:v>
                </c:pt>
                <c:pt idx="164">
                  <c:v>661.5</c:v>
                </c:pt>
                <c:pt idx="165">
                  <c:v>668.5</c:v>
                </c:pt>
                <c:pt idx="166">
                  <c:v>660.5</c:v>
                </c:pt>
                <c:pt idx="167">
                  <c:v>656.5</c:v>
                </c:pt>
                <c:pt idx="168">
                  <c:v>660</c:v>
                </c:pt>
                <c:pt idx="169">
                  <c:v>658</c:v>
                </c:pt>
                <c:pt idx="170">
                  <c:v>654</c:v>
                </c:pt>
                <c:pt idx="171">
                  <c:v>648.5</c:v>
                </c:pt>
                <c:pt idx="172">
                  <c:v>646.5</c:v>
                </c:pt>
                <c:pt idx="173">
                  <c:v>645</c:v>
                </c:pt>
                <c:pt idx="174">
                  <c:v>641</c:v>
                </c:pt>
                <c:pt idx="175">
                  <c:v>628.5</c:v>
                </c:pt>
                <c:pt idx="176">
                  <c:v>625</c:v>
                </c:pt>
                <c:pt idx="177">
                  <c:v>616.5</c:v>
                </c:pt>
                <c:pt idx="178">
                  <c:v>609.5</c:v>
                </c:pt>
                <c:pt idx="179">
                  <c:v>617.5</c:v>
                </c:pt>
                <c:pt idx="180">
                  <c:v>624.5</c:v>
                </c:pt>
                <c:pt idx="181">
                  <c:v>626.5</c:v>
                </c:pt>
                <c:pt idx="182">
                  <c:v>628</c:v>
                </c:pt>
                <c:pt idx="183">
                  <c:v>635.5</c:v>
                </c:pt>
                <c:pt idx="184">
                  <c:v>639</c:v>
                </c:pt>
                <c:pt idx="185">
                  <c:v>637.5</c:v>
                </c:pt>
                <c:pt idx="186">
                  <c:v>641</c:v>
                </c:pt>
                <c:pt idx="187">
                  <c:v>649</c:v>
                </c:pt>
                <c:pt idx="188">
                  <c:v>655</c:v>
                </c:pt>
                <c:pt idx="189">
                  <c:v>636.5</c:v>
                </c:pt>
                <c:pt idx="190">
                  <c:v>629.5</c:v>
                </c:pt>
                <c:pt idx="191">
                  <c:v>633.5</c:v>
                </c:pt>
                <c:pt idx="192">
                  <c:v>643.5</c:v>
                </c:pt>
                <c:pt idx="193">
                  <c:v>652</c:v>
                </c:pt>
                <c:pt idx="194">
                  <c:v>653</c:v>
                </c:pt>
                <c:pt idx="195">
                  <c:v>654</c:v>
                </c:pt>
                <c:pt idx="196">
                  <c:v>651.5</c:v>
                </c:pt>
                <c:pt idx="197">
                  <c:v>641.5</c:v>
                </c:pt>
                <c:pt idx="198">
                  <c:v>637.5</c:v>
                </c:pt>
                <c:pt idx="199">
                  <c:v>637</c:v>
                </c:pt>
                <c:pt idx="200">
                  <c:v>623.5</c:v>
                </c:pt>
                <c:pt idx="201">
                  <c:v>614</c:v>
                </c:pt>
                <c:pt idx="202">
                  <c:v>610.5</c:v>
                </c:pt>
                <c:pt idx="203">
                  <c:v>607.5</c:v>
                </c:pt>
                <c:pt idx="204">
                  <c:v>607</c:v>
                </c:pt>
                <c:pt idx="205">
                  <c:v>600</c:v>
                </c:pt>
                <c:pt idx="206">
                  <c:v>596.5</c:v>
                </c:pt>
                <c:pt idx="207">
                  <c:v>601</c:v>
                </c:pt>
                <c:pt idx="208">
                  <c:v>604</c:v>
                </c:pt>
                <c:pt idx="209">
                  <c:v>605</c:v>
                </c:pt>
                <c:pt idx="210">
                  <c:v>620</c:v>
                </c:pt>
                <c:pt idx="211">
                  <c:v>621.5</c:v>
                </c:pt>
                <c:pt idx="212">
                  <c:v>628</c:v>
                </c:pt>
                <c:pt idx="213">
                  <c:v>630</c:v>
                </c:pt>
                <c:pt idx="214">
                  <c:v>627.5</c:v>
                </c:pt>
                <c:pt idx="215">
                  <c:v>630.5</c:v>
                </c:pt>
                <c:pt idx="216">
                  <c:v>636.5</c:v>
                </c:pt>
                <c:pt idx="217">
                  <c:v>672</c:v>
                </c:pt>
                <c:pt idx="218">
                  <c:v>670.5</c:v>
                </c:pt>
                <c:pt idx="219">
                  <c:v>675</c:v>
                </c:pt>
                <c:pt idx="220">
                  <c:v>670</c:v>
                </c:pt>
                <c:pt idx="221">
                  <c:v>667</c:v>
                </c:pt>
                <c:pt idx="222">
                  <c:v>656</c:v>
                </c:pt>
                <c:pt idx="223">
                  <c:v>659.5</c:v>
                </c:pt>
                <c:pt idx="224">
                  <c:v>659</c:v>
                </c:pt>
                <c:pt idx="225">
                  <c:v>650</c:v>
                </c:pt>
                <c:pt idx="226">
                  <c:v>650</c:v>
                </c:pt>
                <c:pt idx="227">
                  <c:v>654</c:v>
                </c:pt>
                <c:pt idx="228">
                  <c:v>656.5</c:v>
                </c:pt>
                <c:pt idx="229">
                  <c:v>656</c:v>
                </c:pt>
                <c:pt idx="230">
                  <c:v>655</c:v>
                </c:pt>
                <c:pt idx="231">
                  <c:v>643.5</c:v>
                </c:pt>
                <c:pt idx="232">
                  <c:v>618</c:v>
                </c:pt>
                <c:pt idx="233">
                  <c:v>651.5</c:v>
                </c:pt>
                <c:pt idx="234">
                  <c:v>649.5</c:v>
                </c:pt>
                <c:pt idx="235">
                  <c:v>654.5</c:v>
                </c:pt>
                <c:pt idx="236">
                  <c:v>657.5</c:v>
                </c:pt>
                <c:pt idx="237">
                  <c:v>668</c:v>
                </c:pt>
                <c:pt idx="238">
                  <c:v>668.5</c:v>
                </c:pt>
                <c:pt idx="239">
                  <c:v>671.5</c:v>
                </c:pt>
                <c:pt idx="240">
                  <c:v>662.5</c:v>
                </c:pt>
                <c:pt idx="241">
                  <c:v>673</c:v>
                </c:pt>
                <c:pt idx="242">
                  <c:v>675</c:v>
                </c:pt>
                <c:pt idx="243">
                  <c:v>675.5</c:v>
                </c:pt>
                <c:pt idx="244">
                  <c:v>678</c:v>
                </c:pt>
                <c:pt idx="245">
                  <c:v>681.5</c:v>
                </c:pt>
                <c:pt idx="246">
                  <c:v>675.5</c:v>
                </c:pt>
                <c:pt idx="247">
                  <c:v>665</c:v>
                </c:pt>
                <c:pt idx="248">
                  <c:v>663.5</c:v>
                </c:pt>
                <c:pt idx="249">
                  <c:v>644</c:v>
                </c:pt>
                <c:pt idx="250">
                  <c:v>640.5</c:v>
                </c:pt>
                <c:pt idx="251">
                  <c:v>636</c:v>
                </c:pt>
                <c:pt idx="252">
                  <c:v>646</c:v>
                </c:pt>
                <c:pt idx="253">
                  <c:v>657</c:v>
                </c:pt>
                <c:pt idx="254">
                  <c:v>663</c:v>
                </c:pt>
                <c:pt idx="255">
                  <c:v>666.5</c:v>
                </c:pt>
                <c:pt idx="256">
                  <c:v>669</c:v>
                </c:pt>
                <c:pt idx="257">
                  <c:v>664</c:v>
                </c:pt>
                <c:pt idx="258">
                  <c:v>667.5</c:v>
                </c:pt>
                <c:pt idx="259">
                  <c:v>663</c:v>
                </c:pt>
                <c:pt idx="260">
                  <c:v>670</c:v>
                </c:pt>
                <c:pt idx="261">
                  <c:v>670.5</c:v>
                </c:pt>
                <c:pt idx="262">
                  <c:v>675</c:v>
                </c:pt>
                <c:pt idx="263">
                  <c:v>678</c:v>
                </c:pt>
                <c:pt idx="264">
                  <c:v>676.5</c:v>
                </c:pt>
                <c:pt idx="265">
                  <c:v>665</c:v>
                </c:pt>
                <c:pt idx="266">
                  <c:v>670.5</c:v>
                </c:pt>
                <c:pt idx="267">
                  <c:v>684.5</c:v>
                </c:pt>
                <c:pt idx="268">
                  <c:v>687.5</c:v>
                </c:pt>
                <c:pt idx="269">
                  <c:v>684.5</c:v>
                </c:pt>
                <c:pt idx="270">
                  <c:v>687</c:v>
                </c:pt>
                <c:pt idx="271">
                  <c:v>683</c:v>
                </c:pt>
                <c:pt idx="272">
                  <c:v>673.5</c:v>
                </c:pt>
                <c:pt idx="273">
                  <c:v>680.5</c:v>
                </c:pt>
                <c:pt idx="274">
                  <c:v>683.5</c:v>
                </c:pt>
                <c:pt idx="275">
                  <c:v>681</c:v>
                </c:pt>
                <c:pt idx="276">
                  <c:v>681</c:v>
                </c:pt>
                <c:pt idx="277">
                  <c:v>685.5</c:v>
                </c:pt>
                <c:pt idx="278">
                  <c:v>680</c:v>
                </c:pt>
                <c:pt idx="279">
                  <c:v>675.5</c:v>
                </c:pt>
                <c:pt idx="280">
                  <c:v>692</c:v>
                </c:pt>
                <c:pt idx="281">
                  <c:v>690.5</c:v>
                </c:pt>
                <c:pt idx="282">
                  <c:v>686</c:v>
                </c:pt>
                <c:pt idx="283">
                  <c:v>691</c:v>
                </c:pt>
                <c:pt idx="284">
                  <c:v>685.5</c:v>
                </c:pt>
                <c:pt idx="285">
                  <c:v>691.5</c:v>
                </c:pt>
                <c:pt idx="286">
                  <c:v>684</c:v>
                </c:pt>
                <c:pt idx="287">
                  <c:v>686</c:v>
                </c:pt>
                <c:pt idx="288">
                  <c:v>685.5</c:v>
                </c:pt>
                <c:pt idx="289">
                  <c:v>683</c:v>
                </c:pt>
                <c:pt idx="290">
                  <c:v>688.5</c:v>
                </c:pt>
                <c:pt idx="291">
                  <c:v>684</c:v>
                </c:pt>
                <c:pt idx="292">
                  <c:v>684.5</c:v>
                </c:pt>
                <c:pt idx="293">
                  <c:v>682</c:v>
                </c:pt>
                <c:pt idx="294">
                  <c:v>683</c:v>
                </c:pt>
                <c:pt idx="295">
                  <c:v>671</c:v>
                </c:pt>
                <c:pt idx="296">
                  <c:v>666.5</c:v>
                </c:pt>
                <c:pt idx="297">
                  <c:v>664.5</c:v>
                </c:pt>
                <c:pt idx="298">
                  <c:v>659</c:v>
                </c:pt>
                <c:pt idx="299">
                  <c:v>658.5</c:v>
                </c:pt>
                <c:pt idx="300">
                  <c:v>667.5</c:v>
                </c:pt>
                <c:pt idx="301">
                  <c:v>669.5</c:v>
                </c:pt>
                <c:pt idx="302">
                  <c:v>659</c:v>
                </c:pt>
                <c:pt idx="303">
                  <c:v>657.5</c:v>
                </c:pt>
                <c:pt idx="304">
                  <c:v>663</c:v>
                </c:pt>
                <c:pt idx="305">
                  <c:v>673</c:v>
                </c:pt>
                <c:pt idx="306">
                  <c:v>671.5</c:v>
                </c:pt>
                <c:pt idx="307">
                  <c:v>668</c:v>
                </c:pt>
                <c:pt idx="308">
                  <c:v>663</c:v>
                </c:pt>
                <c:pt idx="309">
                  <c:v>668</c:v>
                </c:pt>
                <c:pt idx="310">
                  <c:v>662.5</c:v>
                </c:pt>
                <c:pt idx="311">
                  <c:v>651.5</c:v>
                </c:pt>
                <c:pt idx="312">
                  <c:v>652</c:v>
                </c:pt>
                <c:pt idx="313">
                  <c:v>654</c:v>
                </c:pt>
                <c:pt idx="314">
                  <c:v>651.5</c:v>
                </c:pt>
                <c:pt idx="315">
                  <c:v>656</c:v>
                </c:pt>
                <c:pt idx="316">
                  <c:v>659.5</c:v>
                </c:pt>
                <c:pt idx="317">
                  <c:v>651</c:v>
                </c:pt>
                <c:pt idx="318">
                  <c:v>641.5</c:v>
                </c:pt>
                <c:pt idx="319">
                  <c:v>642.5</c:v>
                </c:pt>
                <c:pt idx="320">
                  <c:v>643</c:v>
                </c:pt>
                <c:pt idx="321">
                  <c:v>638</c:v>
                </c:pt>
                <c:pt idx="322">
                  <c:v>625.5</c:v>
                </c:pt>
                <c:pt idx="323">
                  <c:v>631</c:v>
                </c:pt>
                <c:pt idx="324">
                  <c:v>627</c:v>
                </c:pt>
                <c:pt idx="325">
                  <c:v>626.5</c:v>
                </c:pt>
                <c:pt idx="326">
                  <c:v>629</c:v>
                </c:pt>
                <c:pt idx="327">
                  <c:v>630.5</c:v>
                </c:pt>
                <c:pt idx="328">
                  <c:v>628</c:v>
                </c:pt>
                <c:pt idx="329">
                  <c:v>635</c:v>
                </c:pt>
                <c:pt idx="330">
                  <c:v>639.5</c:v>
                </c:pt>
                <c:pt idx="331">
                  <c:v>640</c:v>
                </c:pt>
                <c:pt idx="332">
                  <c:v>643.5</c:v>
                </c:pt>
                <c:pt idx="333">
                  <c:v>646</c:v>
                </c:pt>
                <c:pt idx="334">
                  <c:v>638</c:v>
                </c:pt>
                <c:pt idx="335">
                  <c:v>637.5</c:v>
                </c:pt>
                <c:pt idx="336">
                  <c:v>645</c:v>
                </c:pt>
                <c:pt idx="337">
                  <c:v>638.5</c:v>
                </c:pt>
                <c:pt idx="338">
                  <c:v>623.5</c:v>
                </c:pt>
                <c:pt idx="339">
                  <c:v>627</c:v>
                </c:pt>
                <c:pt idx="340">
                  <c:v>632.5</c:v>
                </c:pt>
                <c:pt idx="341">
                  <c:v>629</c:v>
                </c:pt>
                <c:pt idx="342">
                  <c:v>627</c:v>
                </c:pt>
                <c:pt idx="343">
                  <c:v>623</c:v>
                </c:pt>
                <c:pt idx="344">
                  <c:v>618.5</c:v>
                </c:pt>
                <c:pt idx="345">
                  <c:v>606</c:v>
                </c:pt>
                <c:pt idx="346">
                  <c:v>606.5</c:v>
                </c:pt>
                <c:pt idx="347">
                  <c:v>590</c:v>
                </c:pt>
                <c:pt idx="348">
                  <c:v>606</c:v>
                </c:pt>
                <c:pt idx="349">
                  <c:v>613.5</c:v>
                </c:pt>
                <c:pt idx="350">
                  <c:v>608</c:v>
                </c:pt>
                <c:pt idx="351">
                  <c:v>601.5</c:v>
                </c:pt>
                <c:pt idx="352">
                  <c:v>612.5</c:v>
                </c:pt>
                <c:pt idx="353">
                  <c:v>610</c:v>
                </c:pt>
                <c:pt idx="354">
                  <c:v>603.5</c:v>
                </c:pt>
                <c:pt idx="355">
                  <c:v>608</c:v>
                </c:pt>
                <c:pt idx="356">
                  <c:v>626.5</c:v>
                </c:pt>
                <c:pt idx="357">
                  <c:v>624.5</c:v>
                </c:pt>
                <c:pt idx="358">
                  <c:v>630.5</c:v>
                </c:pt>
                <c:pt idx="359">
                  <c:v>638</c:v>
                </c:pt>
                <c:pt idx="360">
                  <c:v>652</c:v>
                </c:pt>
                <c:pt idx="361">
                  <c:v>645</c:v>
                </c:pt>
                <c:pt idx="362">
                  <c:v>650.5</c:v>
                </c:pt>
                <c:pt idx="363">
                  <c:v>650.5</c:v>
                </c:pt>
                <c:pt idx="364">
                  <c:v>648</c:v>
                </c:pt>
                <c:pt idx="365">
                  <c:v>652</c:v>
                </c:pt>
                <c:pt idx="366">
                  <c:v>647</c:v>
                </c:pt>
                <c:pt idx="367">
                  <c:v>640.5</c:v>
                </c:pt>
                <c:pt idx="368">
                  <c:v>635</c:v>
                </c:pt>
                <c:pt idx="369">
                  <c:v>630</c:v>
                </c:pt>
                <c:pt idx="370">
                  <c:v>629.5</c:v>
                </c:pt>
                <c:pt idx="371">
                  <c:v>627.5</c:v>
                </c:pt>
                <c:pt idx="372">
                  <c:v>627.5</c:v>
                </c:pt>
                <c:pt idx="373">
                  <c:v>626.5</c:v>
                </c:pt>
                <c:pt idx="374">
                  <c:v>627</c:v>
                </c:pt>
                <c:pt idx="375">
                  <c:v>624</c:v>
                </c:pt>
                <c:pt idx="376">
                  <c:v>625</c:v>
                </c:pt>
                <c:pt idx="377">
                  <c:v>644</c:v>
                </c:pt>
                <c:pt idx="378">
                  <c:v>653</c:v>
                </c:pt>
                <c:pt idx="379">
                  <c:v>667</c:v>
                </c:pt>
                <c:pt idx="380">
                  <c:v>666</c:v>
                </c:pt>
                <c:pt idx="381">
                  <c:v>669.5</c:v>
                </c:pt>
                <c:pt idx="382">
                  <c:v>667</c:v>
                </c:pt>
                <c:pt idx="383">
                  <c:v>663</c:v>
                </c:pt>
                <c:pt idx="384">
                  <c:v>664</c:v>
                </c:pt>
                <c:pt idx="385">
                  <c:v>660.5</c:v>
                </c:pt>
                <c:pt idx="386">
                  <c:v>662.5</c:v>
                </c:pt>
                <c:pt idx="387">
                  <c:v>665</c:v>
                </c:pt>
                <c:pt idx="388">
                  <c:v>666</c:v>
                </c:pt>
                <c:pt idx="389">
                  <c:v>664.5</c:v>
                </c:pt>
                <c:pt idx="390">
                  <c:v>659</c:v>
                </c:pt>
                <c:pt idx="391">
                  <c:v>654.5</c:v>
                </c:pt>
                <c:pt idx="392">
                  <c:v>654.5</c:v>
                </c:pt>
                <c:pt idx="393">
                  <c:v>656</c:v>
                </c:pt>
                <c:pt idx="394">
                  <c:v>653.5</c:v>
                </c:pt>
                <c:pt idx="395">
                  <c:v>650</c:v>
                </c:pt>
                <c:pt idx="396">
                  <c:v>651.5</c:v>
                </c:pt>
                <c:pt idx="397">
                  <c:v>642.5</c:v>
                </c:pt>
                <c:pt idx="398">
                  <c:v>647.5</c:v>
                </c:pt>
                <c:pt idx="399">
                  <c:v>644.5</c:v>
                </c:pt>
                <c:pt idx="400">
                  <c:v>637</c:v>
                </c:pt>
                <c:pt idx="401">
                  <c:v>634.5</c:v>
                </c:pt>
                <c:pt idx="402">
                  <c:v>647.5</c:v>
                </c:pt>
                <c:pt idx="403">
                  <c:v>652.5</c:v>
                </c:pt>
                <c:pt idx="404">
                  <c:v>649</c:v>
                </c:pt>
                <c:pt idx="405">
                  <c:v>651</c:v>
                </c:pt>
                <c:pt idx="406">
                  <c:v>651</c:v>
                </c:pt>
                <c:pt idx="407">
                  <c:v>665.5</c:v>
                </c:pt>
                <c:pt idx="408">
                  <c:v>668.5</c:v>
                </c:pt>
                <c:pt idx="409">
                  <c:v>673</c:v>
                </c:pt>
                <c:pt idx="410">
                  <c:v>676.5</c:v>
                </c:pt>
                <c:pt idx="411">
                  <c:v>672</c:v>
                </c:pt>
                <c:pt idx="412">
                  <c:v>675</c:v>
                </c:pt>
                <c:pt idx="413">
                  <c:v>672</c:v>
                </c:pt>
                <c:pt idx="414">
                  <c:v>667</c:v>
                </c:pt>
                <c:pt idx="415">
                  <c:v>659</c:v>
                </c:pt>
                <c:pt idx="416">
                  <c:v>649</c:v>
                </c:pt>
                <c:pt idx="417">
                  <c:v>650.5</c:v>
                </c:pt>
                <c:pt idx="418">
                  <c:v>651.5</c:v>
                </c:pt>
                <c:pt idx="419">
                  <c:v>654.5</c:v>
                </c:pt>
                <c:pt idx="420">
                  <c:v>655</c:v>
                </c:pt>
                <c:pt idx="421">
                  <c:v>656</c:v>
                </c:pt>
                <c:pt idx="422">
                  <c:v>655</c:v>
                </c:pt>
                <c:pt idx="423">
                  <c:v>658</c:v>
                </c:pt>
                <c:pt idx="424">
                  <c:v>669.5</c:v>
                </c:pt>
                <c:pt idx="425">
                  <c:v>666.5</c:v>
                </c:pt>
                <c:pt idx="426">
                  <c:v>660</c:v>
                </c:pt>
                <c:pt idx="427">
                  <c:v>653.5</c:v>
                </c:pt>
                <c:pt idx="428">
                  <c:v>659.5</c:v>
                </c:pt>
                <c:pt idx="429">
                  <c:v>670</c:v>
                </c:pt>
                <c:pt idx="430">
                  <c:v>672.5</c:v>
                </c:pt>
                <c:pt idx="431">
                  <c:v>676</c:v>
                </c:pt>
                <c:pt idx="432">
                  <c:v>673</c:v>
                </c:pt>
                <c:pt idx="433">
                  <c:v>682.5</c:v>
                </c:pt>
                <c:pt idx="434">
                  <c:v>688</c:v>
                </c:pt>
                <c:pt idx="435">
                  <c:v>685</c:v>
                </c:pt>
                <c:pt idx="436">
                  <c:v>691</c:v>
                </c:pt>
                <c:pt idx="437">
                  <c:v>692.5</c:v>
                </c:pt>
                <c:pt idx="438">
                  <c:v>688.5</c:v>
                </c:pt>
                <c:pt idx="439">
                  <c:v>690.5</c:v>
                </c:pt>
                <c:pt idx="440">
                  <c:v>693</c:v>
                </c:pt>
                <c:pt idx="441">
                  <c:v>688</c:v>
                </c:pt>
                <c:pt idx="442">
                  <c:v>683.5</c:v>
                </c:pt>
                <c:pt idx="443">
                  <c:v>690.5</c:v>
                </c:pt>
                <c:pt idx="444">
                  <c:v>689</c:v>
                </c:pt>
                <c:pt idx="445">
                  <c:v>691.5</c:v>
                </c:pt>
                <c:pt idx="446">
                  <c:v>684.5</c:v>
                </c:pt>
                <c:pt idx="447">
                  <c:v>690</c:v>
                </c:pt>
                <c:pt idx="448">
                  <c:v>680</c:v>
                </c:pt>
                <c:pt idx="449">
                  <c:v>676</c:v>
                </c:pt>
                <c:pt idx="450">
                  <c:v>689</c:v>
                </c:pt>
                <c:pt idx="451">
                  <c:v>686.5</c:v>
                </c:pt>
                <c:pt idx="452">
                  <c:v>675.5</c:v>
                </c:pt>
                <c:pt idx="453">
                  <c:v>681</c:v>
                </c:pt>
                <c:pt idx="454">
                  <c:v>684.5</c:v>
                </c:pt>
                <c:pt idx="455">
                  <c:v>680</c:v>
                </c:pt>
                <c:pt idx="456">
                  <c:v>685.5</c:v>
                </c:pt>
                <c:pt idx="457">
                  <c:v>681</c:v>
                </c:pt>
                <c:pt idx="458">
                  <c:v>679</c:v>
                </c:pt>
                <c:pt idx="459">
                  <c:v>684.5</c:v>
                </c:pt>
                <c:pt idx="460">
                  <c:v>682</c:v>
                </c:pt>
                <c:pt idx="461">
                  <c:v>681</c:v>
                </c:pt>
                <c:pt idx="462">
                  <c:v>674</c:v>
                </c:pt>
                <c:pt idx="463">
                  <c:v>670</c:v>
                </c:pt>
                <c:pt idx="464">
                  <c:v>673</c:v>
                </c:pt>
                <c:pt idx="465">
                  <c:v>627</c:v>
                </c:pt>
                <c:pt idx="466">
                  <c:v>652</c:v>
                </c:pt>
                <c:pt idx="467">
                  <c:v>664.5</c:v>
                </c:pt>
                <c:pt idx="468">
                  <c:v>642.5</c:v>
                </c:pt>
                <c:pt idx="469">
                  <c:v>639</c:v>
                </c:pt>
                <c:pt idx="470">
                  <c:v>634</c:v>
                </c:pt>
                <c:pt idx="471">
                  <c:v>638.5</c:v>
                </c:pt>
                <c:pt idx="472">
                  <c:v>643.5</c:v>
                </c:pt>
                <c:pt idx="473">
                  <c:v>650.5</c:v>
                </c:pt>
                <c:pt idx="474">
                  <c:v>640</c:v>
                </c:pt>
                <c:pt idx="475">
                  <c:v>632.5</c:v>
                </c:pt>
                <c:pt idx="476">
                  <c:v>655.5</c:v>
                </c:pt>
                <c:pt idx="477">
                  <c:v>659</c:v>
                </c:pt>
                <c:pt idx="478">
                  <c:v>665</c:v>
                </c:pt>
                <c:pt idx="479">
                  <c:v>661</c:v>
                </c:pt>
                <c:pt idx="480">
                  <c:v>650.5</c:v>
                </c:pt>
                <c:pt idx="481">
                  <c:v>648</c:v>
                </c:pt>
                <c:pt idx="482">
                  <c:v>660.5</c:v>
                </c:pt>
                <c:pt idx="483">
                  <c:v>662.5</c:v>
                </c:pt>
                <c:pt idx="484">
                  <c:v>658</c:v>
                </c:pt>
                <c:pt idx="485">
                  <c:v>654.5</c:v>
                </c:pt>
                <c:pt idx="486">
                  <c:v>653.5</c:v>
                </c:pt>
                <c:pt idx="487">
                  <c:v>639.5</c:v>
                </c:pt>
                <c:pt idx="488">
                  <c:v>635</c:v>
                </c:pt>
                <c:pt idx="489">
                  <c:v>633.5</c:v>
                </c:pt>
                <c:pt idx="490">
                  <c:v>625.5</c:v>
                </c:pt>
                <c:pt idx="491">
                  <c:v>633.5</c:v>
                </c:pt>
                <c:pt idx="492">
                  <c:v>637.5</c:v>
                </c:pt>
                <c:pt idx="493">
                  <c:v>647.5</c:v>
                </c:pt>
                <c:pt idx="494">
                  <c:v>641</c:v>
                </c:pt>
                <c:pt idx="495">
                  <c:v>644</c:v>
                </c:pt>
                <c:pt idx="496">
                  <c:v>641</c:v>
                </c:pt>
                <c:pt idx="497">
                  <c:v>655.5</c:v>
                </c:pt>
                <c:pt idx="498">
                  <c:v>659</c:v>
                </c:pt>
                <c:pt idx="499">
                  <c:v>664.5</c:v>
                </c:pt>
                <c:pt idx="500">
                  <c:v>675.5</c:v>
                </c:pt>
                <c:pt idx="501">
                  <c:v>679</c:v>
                </c:pt>
                <c:pt idx="502">
                  <c:v>677</c:v>
                </c:pt>
                <c:pt idx="503">
                  <c:v>672</c:v>
                </c:pt>
                <c:pt idx="504">
                  <c:v>680.5</c:v>
                </c:pt>
                <c:pt idx="505">
                  <c:v>676.5</c:v>
                </c:pt>
                <c:pt idx="506">
                  <c:v>665.5</c:v>
                </c:pt>
                <c:pt idx="507">
                  <c:v>669</c:v>
                </c:pt>
                <c:pt idx="508">
                  <c:v>662.5</c:v>
                </c:pt>
                <c:pt idx="509">
                  <c:v>670.5</c:v>
                </c:pt>
                <c:pt idx="510">
                  <c:v>662.5</c:v>
                </c:pt>
                <c:pt idx="511">
                  <c:v>652</c:v>
                </c:pt>
                <c:pt idx="512">
                  <c:v>649</c:v>
                </c:pt>
                <c:pt idx="513">
                  <c:v>652.5</c:v>
                </c:pt>
                <c:pt idx="514">
                  <c:v>648</c:v>
                </c:pt>
                <c:pt idx="515">
                  <c:v>632.5</c:v>
                </c:pt>
                <c:pt idx="516">
                  <c:v>636</c:v>
                </c:pt>
                <c:pt idx="517">
                  <c:v>645</c:v>
                </c:pt>
                <c:pt idx="518">
                  <c:v>646</c:v>
                </c:pt>
                <c:pt idx="519">
                  <c:v>643.5</c:v>
                </c:pt>
                <c:pt idx="520">
                  <c:v>657.5</c:v>
                </c:pt>
                <c:pt idx="521">
                  <c:v>672.5</c:v>
                </c:pt>
                <c:pt idx="522">
                  <c:v>680.5</c:v>
                </c:pt>
                <c:pt idx="523">
                  <c:v>678.5</c:v>
                </c:pt>
                <c:pt idx="524">
                  <c:v>676</c:v>
                </c:pt>
                <c:pt idx="525">
                  <c:v>678.5</c:v>
                </c:pt>
                <c:pt idx="526">
                  <c:v>682</c:v>
                </c:pt>
                <c:pt idx="527">
                  <c:v>675</c:v>
                </c:pt>
                <c:pt idx="528">
                  <c:v>677</c:v>
                </c:pt>
                <c:pt idx="529">
                  <c:v>678.5</c:v>
                </c:pt>
                <c:pt idx="530">
                  <c:v>687.5</c:v>
                </c:pt>
                <c:pt idx="531">
                  <c:v>686</c:v>
                </c:pt>
                <c:pt idx="532">
                  <c:v>674.5</c:v>
                </c:pt>
                <c:pt idx="533">
                  <c:v>672</c:v>
                </c:pt>
                <c:pt idx="534">
                  <c:v>668.5</c:v>
                </c:pt>
                <c:pt idx="535">
                  <c:v>659</c:v>
                </c:pt>
                <c:pt idx="536">
                  <c:v>654</c:v>
                </c:pt>
                <c:pt idx="537">
                  <c:v>661.5</c:v>
                </c:pt>
                <c:pt idx="538">
                  <c:v>665.5</c:v>
                </c:pt>
                <c:pt idx="539">
                  <c:v>651</c:v>
                </c:pt>
                <c:pt idx="540">
                  <c:v>650.5</c:v>
                </c:pt>
                <c:pt idx="541">
                  <c:v>667.5</c:v>
                </c:pt>
                <c:pt idx="542">
                  <c:v>678</c:v>
                </c:pt>
                <c:pt idx="543">
                  <c:v>667.5</c:v>
                </c:pt>
                <c:pt idx="544">
                  <c:v>664.5</c:v>
                </c:pt>
                <c:pt idx="545">
                  <c:v>678.5</c:v>
                </c:pt>
                <c:pt idx="546">
                  <c:v>685.5</c:v>
                </c:pt>
                <c:pt idx="547">
                  <c:v>690.5</c:v>
                </c:pt>
                <c:pt idx="548">
                  <c:v>685</c:v>
                </c:pt>
                <c:pt idx="549">
                  <c:v>695</c:v>
                </c:pt>
                <c:pt idx="550">
                  <c:v>691.5</c:v>
                </c:pt>
                <c:pt idx="551">
                  <c:v>698.5</c:v>
                </c:pt>
                <c:pt idx="552">
                  <c:v>697.5</c:v>
                </c:pt>
                <c:pt idx="553">
                  <c:v>703.5</c:v>
                </c:pt>
                <c:pt idx="554">
                  <c:v>707</c:v>
                </c:pt>
                <c:pt idx="555">
                  <c:v>711.5</c:v>
                </c:pt>
                <c:pt idx="556">
                  <c:v>714.5</c:v>
                </c:pt>
                <c:pt idx="557">
                  <c:v>711</c:v>
                </c:pt>
                <c:pt idx="558">
                  <c:v>703.5</c:v>
                </c:pt>
                <c:pt idx="559">
                  <c:v>689.5</c:v>
                </c:pt>
                <c:pt idx="560">
                  <c:v>691</c:v>
                </c:pt>
                <c:pt idx="561">
                  <c:v>671.5</c:v>
                </c:pt>
                <c:pt idx="562">
                  <c:v>645</c:v>
                </c:pt>
                <c:pt idx="563">
                  <c:v>646</c:v>
                </c:pt>
                <c:pt idx="564">
                  <c:v>650.5</c:v>
                </c:pt>
                <c:pt idx="565">
                  <c:v>661</c:v>
                </c:pt>
                <c:pt idx="566">
                  <c:v>676</c:v>
                </c:pt>
                <c:pt idx="567">
                  <c:v>679</c:v>
                </c:pt>
                <c:pt idx="568">
                  <c:v>673</c:v>
                </c:pt>
                <c:pt idx="569">
                  <c:v>675</c:v>
                </c:pt>
                <c:pt idx="570">
                  <c:v>686.5</c:v>
                </c:pt>
                <c:pt idx="571">
                  <c:v>702.5</c:v>
                </c:pt>
                <c:pt idx="572">
                  <c:v>707.5</c:v>
                </c:pt>
                <c:pt idx="573">
                  <c:v>705.5</c:v>
                </c:pt>
                <c:pt idx="574">
                  <c:v>716.5</c:v>
                </c:pt>
                <c:pt idx="575">
                  <c:v>726</c:v>
                </c:pt>
                <c:pt idx="576">
                  <c:v>726</c:v>
                </c:pt>
                <c:pt idx="577">
                  <c:v>723.5</c:v>
                </c:pt>
                <c:pt idx="578">
                  <c:v>709</c:v>
                </c:pt>
                <c:pt idx="579">
                  <c:v>703</c:v>
                </c:pt>
                <c:pt idx="580">
                  <c:v>711.5</c:v>
                </c:pt>
                <c:pt idx="581">
                  <c:v>710</c:v>
                </c:pt>
                <c:pt idx="582">
                  <c:v>714</c:v>
                </c:pt>
                <c:pt idx="583">
                  <c:v>712</c:v>
                </c:pt>
                <c:pt idx="584">
                  <c:v>704</c:v>
                </c:pt>
                <c:pt idx="585">
                  <c:v>698</c:v>
                </c:pt>
                <c:pt idx="586">
                  <c:v>691.5</c:v>
                </c:pt>
                <c:pt idx="587">
                  <c:v>697</c:v>
                </c:pt>
                <c:pt idx="588">
                  <c:v>695.5</c:v>
                </c:pt>
                <c:pt idx="589">
                  <c:v>686.5</c:v>
                </c:pt>
                <c:pt idx="590">
                  <c:v>691.5</c:v>
                </c:pt>
                <c:pt idx="591">
                  <c:v>692.5</c:v>
                </c:pt>
                <c:pt idx="592">
                  <c:v>705</c:v>
                </c:pt>
                <c:pt idx="593">
                  <c:v>703.5</c:v>
                </c:pt>
                <c:pt idx="594">
                  <c:v>706</c:v>
                </c:pt>
                <c:pt idx="595">
                  <c:v>714.5</c:v>
                </c:pt>
                <c:pt idx="596">
                  <c:v>724.5</c:v>
                </c:pt>
                <c:pt idx="597">
                  <c:v>723.5</c:v>
                </c:pt>
                <c:pt idx="598">
                  <c:v>725</c:v>
                </c:pt>
                <c:pt idx="599">
                  <c:v>723</c:v>
                </c:pt>
                <c:pt idx="600">
                  <c:v>725.5</c:v>
                </c:pt>
                <c:pt idx="601">
                  <c:v>662.5</c:v>
                </c:pt>
                <c:pt idx="602">
                  <c:v>664.5</c:v>
                </c:pt>
                <c:pt idx="603">
                  <c:v>661.5</c:v>
                </c:pt>
                <c:pt idx="604">
                  <c:v>667</c:v>
                </c:pt>
                <c:pt idx="605">
                  <c:v>678</c:v>
                </c:pt>
                <c:pt idx="606">
                  <c:v>680.5</c:v>
                </c:pt>
                <c:pt idx="607">
                  <c:v>677.5</c:v>
                </c:pt>
                <c:pt idx="608">
                  <c:v>668.5</c:v>
                </c:pt>
                <c:pt idx="609">
                  <c:v>667</c:v>
                </c:pt>
                <c:pt idx="610">
                  <c:v>662.5</c:v>
                </c:pt>
                <c:pt idx="611">
                  <c:v>661.5</c:v>
                </c:pt>
                <c:pt idx="612">
                  <c:v>673.5</c:v>
                </c:pt>
                <c:pt idx="613">
                  <c:v>675</c:v>
                </c:pt>
                <c:pt idx="614">
                  <c:v>675</c:v>
                </c:pt>
                <c:pt idx="615">
                  <c:v>682.5</c:v>
                </c:pt>
                <c:pt idx="616">
                  <c:v>685.5</c:v>
                </c:pt>
                <c:pt idx="617">
                  <c:v>681</c:v>
                </c:pt>
                <c:pt idx="618">
                  <c:v>691.5</c:v>
                </c:pt>
                <c:pt idx="619">
                  <c:v>690</c:v>
                </c:pt>
                <c:pt idx="620">
                  <c:v>690</c:v>
                </c:pt>
                <c:pt idx="621">
                  <c:v>690</c:v>
                </c:pt>
                <c:pt idx="622">
                  <c:v>676.5</c:v>
                </c:pt>
                <c:pt idx="623">
                  <c:v>678.5</c:v>
                </c:pt>
                <c:pt idx="624">
                  <c:v>682.5</c:v>
                </c:pt>
                <c:pt idx="625">
                  <c:v>685.5</c:v>
                </c:pt>
                <c:pt idx="626">
                  <c:v>683</c:v>
                </c:pt>
                <c:pt idx="627">
                  <c:v>696.5</c:v>
                </c:pt>
                <c:pt idx="628">
                  <c:v>696</c:v>
                </c:pt>
                <c:pt idx="629">
                  <c:v>689.5</c:v>
                </c:pt>
                <c:pt idx="630">
                  <c:v>686.5</c:v>
                </c:pt>
                <c:pt idx="631">
                  <c:v>680</c:v>
                </c:pt>
                <c:pt idx="632">
                  <c:v>669.5</c:v>
                </c:pt>
                <c:pt idx="633">
                  <c:v>673.5</c:v>
                </c:pt>
                <c:pt idx="634">
                  <c:v>654.5</c:v>
                </c:pt>
                <c:pt idx="635">
                  <c:v>666</c:v>
                </c:pt>
                <c:pt idx="636">
                  <c:v>667</c:v>
                </c:pt>
                <c:pt idx="637">
                  <c:v>673.5</c:v>
                </c:pt>
                <c:pt idx="638">
                  <c:v>674</c:v>
                </c:pt>
                <c:pt idx="639">
                  <c:v>665.5</c:v>
                </c:pt>
                <c:pt idx="640">
                  <c:v>664.5</c:v>
                </c:pt>
                <c:pt idx="641">
                  <c:v>652.5</c:v>
                </c:pt>
                <c:pt idx="642">
                  <c:v>653.5</c:v>
                </c:pt>
                <c:pt idx="643">
                  <c:v>649</c:v>
                </c:pt>
                <c:pt idx="644">
                  <c:v>649</c:v>
                </c:pt>
                <c:pt idx="645">
                  <c:v>645</c:v>
                </c:pt>
                <c:pt idx="646">
                  <c:v>651</c:v>
                </c:pt>
                <c:pt idx="647">
                  <c:v>637</c:v>
                </c:pt>
                <c:pt idx="648">
                  <c:v>615</c:v>
                </c:pt>
                <c:pt idx="649">
                  <c:v>610.5</c:v>
                </c:pt>
                <c:pt idx="650">
                  <c:v>613</c:v>
                </c:pt>
                <c:pt idx="651">
                  <c:v>611.5</c:v>
                </c:pt>
                <c:pt idx="652">
                  <c:v>714.5</c:v>
                </c:pt>
                <c:pt idx="653">
                  <c:v>708</c:v>
                </c:pt>
                <c:pt idx="654">
                  <c:v>689</c:v>
                </c:pt>
                <c:pt idx="655">
                  <c:v>675.5</c:v>
                </c:pt>
                <c:pt idx="656">
                  <c:v>670</c:v>
                </c:pt>
                <c:pt idx="657">
                  <c:v>657.5</c:v>
                </c:pt>
                <c:pt idx="658">
                  <c:v>653.5</c:v>
                </c:pt>
                <c:pt idx="659">
                  <c:v>649</c:v>
                </c:pt>
                <c:pt idx="660">
                  <c:v>648.5</c:v>
                </c:pt>
                <c:pt idx="661">
                  <c:v>666.5</c:v>
                </c:pt>
                <c:pt idx="662">
                  <c:v>645.5</c:v>
                </c:pt>
                <c:pt idx="663">
                  <c:v>653.5</c:v>
                </c:pt>
                <c:pt idx="664">
                  <c:v>672.5</c:v>
                </c:pt>
                <c:pt idx="665">
                  <c:v>679</c:v>
                </c:pt>
                <c:pt idx="666">
                  <c:v>677</c:v>
                </c:pt>
                <c:pt idx="667">
                  <c:v>689.5</c:v>
                </c:pt>
                <c:pt idx="668">
                  <c:v>688</c:v>
                </c:pt>
                <c:pt idx="669">
                  <c:v>681</c:v>
                </c:pt>
                <c:pt idx="670">
                  <c:v>680</c:v>
                </c:pt>
                <c:pt idx="671">
                  <c:v>682.5</c:v>
                </c:pt>
                <c:pt idx="672">
                  <c:v>682</c:v>
                </c:pt>
                <c:pt idx="673">
                  <c:v>686</c:v>
                </c:pt>
                <c:pt idx="674">
                  <c:v>691</c:v>
                </c:pt>
                <c:pt idx="675">
                  <c:v>692</c:v>
                </c:pt>
                <c:pt idx="676">
                  <c:v>686</c:v>
                </c:pt>
                <c:pt idx="677">
                  <c:v>680.5</c:v>
                </c:pt>
                <c:pt idx="678">
                  <c:v>679</c:v>
                </c:pt>
                <c:pt idx="679">
                  <c:v>679</c:v>
                </c:pt>
                <c:pt idx="680">
                  <c:v>669</c:v>
                </c:pt>
                <c:pt idx="681">
                  <c:v>663</c:v>
                </c:pt>
                <c:pt idx="682">
                  <c:v>656.5</c:v>
                </c:pt>
                <c:pt idx="683">
                  <c:v>666.5</c:v>
                </c:pt>
                <c:pt idx="684">
                  <c:v>662.5</c:v>
                </c:pt>
                <c:pt idx="685">
                  <c:v>674</c:v>
                </c:pt>
                <c:pt idx="686">
                  <c:v>665.5</c:v>
                </c:pt>
                <c:pt idx="687">
                  <c:v>677</c:v>
                </c:pt>
                <c:pt idx="688">
                  <c:v>676.5</c:v>
                </c:pt>
                <c:pt idx="689">
                  <c:v>683.5</c:v>
                </c:pt>
                <c:pt idx="690">
                  <c:v>684</c:v>
                </c:pt>
                <c:pt idx="691">
                  <c:v>691.5</c:v>
                </c:pt>
                <c:pt idx="692">
                  <c:v>695</c:v>
                </c:pt>
                <c:pt idx="693">
                  <c:v>697.5</c:v>
                </c:pt>
                <c:pt idx="694">
                  <c:v>694.5</c:v>
                </c:pt>
                <c:pt idx="695">
                  <c:v>698.5</c:v>
                </c:pt>
                <c:pt idx="696">
                  <c:v>698.5</c:v>
                </c:pt>
                <c:pt idx="697">
                  <c:v>701</c:v>
                </c:pt>
                <c:pt idx="698">
                  <c:v>699</c:v>
                </c:pt>
                <c:pt idx="699">
                  <c:v>698</c:v>
                </c:pt>
                <c:pt idx="700">
                  <c:v>695</c:v>
                </c:pt>
                <c:pt idx="701">
                  <c:v>689.5</c:v>
                </c:pt>
                <c:pt idx="702">
                  <c:v>687.5</c:v>
                </c:pt>
                <c:pt idx="703">
                  <c:v>685.5</c:v>
                </c:pt>
                <c:pt idx="704">
                  <c:v>682</c:v>
                </c:pt>
                <c:pt idx="705">
                  <c:v>671.5</c:v>
                </c:pt>
                <c:pt idx="706">
                  <c:v>666.5</c:v>
                </c:pt>
                <c:pt idx="707">
                  <c:v>669.5</c:v>
                </c:pt>
                <c:pt idx="708">
                  <c:v>676.5</c:v>
                </c:pt>
                <c:pt idx="709">
                  <c:v>684</c:v>
                </c:pt>
                <c:pt idx="710">
                  <c:v>682.5</c:v>
                </c:pt>
                <c:pt idx="711">
                  <c:v>674</c:v>
                </c:pt>
                <c:pt idx="712">
                  <c:v>683</c:v>
                </c:pt>
                <c:pt idx="713">
                  <c:v>689</c:v>
                </c:pt>
                <c:pt idx="714">
                  <c:v>696</c:v>
                </c:pt>
                <c:pt idx="715">
                  <c:v>709</c:v>
                </c:pt>
                <c:pt idx="716">
                  <c:v>709</c:v>
                </c:pt>
                <c:pt idx="717">
                  <c:v>707</c:v>
                </c:pt>
                <c:pt idx="718">
                  <c:v>707</c:v>
                </c:pt>
                <c:pt idx="719">
                  <c:v>704</c:v>
                </c:pt>
                <c:pt idx="720">
                  <c:v>711</c:v>
                </c:pt>
                <c:pt idx="721">
                  <c:v>723.5</c:v>
                </c:pt>
                <c:pt idx="722">
                  <c:v>729.5</c:v>
                </c:pt>
                <c:pt idx="723">
                  <c:v>715</c:v>
                </c:pt>
                <c:pt idx="724">
                  <c:v>713.5</c:v>
                </c:pt>
                <c:pt idx="725">
                  <c:v>716</c:v>
                </c:pt>
                <c:pt idx="726">
                  <c:v>710.5</c:v>
                </c:pt>
                <c:pt idx="727">
                  <c:v>711.5</c:v>
                </c:pt>
                <c:pt idx="728">
                  <c:v>700</c:v>
                </c:pt>
                <c:pt idx="729">
                  <c:v>688.5</c:v>
                </c:pt>
                <c:pt idx="730">
                  <c:v>676</c:v>
                </c:pt>
                <c:pt idx="731">
                  <c:v>673.5</c:v>
                </c:pt>
                <c:pt idx="732">
                  <c:v>676.5</c:v>
                </c:pt>
                <c:pt idx="733">
                  <c:v>695.5</c:v>
                </c:pt>
                <c:pt idx="734">
                  <c:v>691</c:v>
                </c:pt>
                <c:pt idx="735">
                  <c:v>681</c:v>
                </c:pt>
                <c:pt idx="736">
                  <c:v>689.5</c:v>
                </c:pt>
                <c:pt idx="737">
                  <c:v>699.5</c:v>
                </c:pt>
                <c:pt idx="738">
                  <c:v>712.5</c:v>
                </c:pt>
                <c:pt idx="739">
                  <c:v>725.5</c:v>
                </c:pt>
                <c:pt idx="740">
                  <c:v>744</c:v>
                </c:pt>
                <c:pt idx="741">
                  <c:v>728.5</c:v>
                </c:pt>
                <c:pt idx="742">
                  <c:v>753</c:v>
                </c:pt>
                <c:pt idx="743">
                  <c:v>759.5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663.5913978494624</c:v>
                </c:pt>
                <c:pt idx="1">
                  <c:v>663.5913978494624</c:v>
                </c:pt>
                <c:pt idx="2">
                  <c:v>663.5913978494624</c:v>
                </c:pt>
                <c:pt idx="3">
                  <c:v>663.5913978494624</c:v>
                </c:pt>
                <c:pt idx="4">
                  <c:v>663.5913978494624</c:v>
                </c:pt>
                <c:pt idx="5">
                  <c:v>663.5913978494624</c:v>
                </c:pt>
                <c:pt idx="6">
                  <c:v>663.5913978494624</c:v>
                </c:pt>
                <c:pt idx="7">
                  <c:v>663.5913978494624</c:v>
                </c:pt>
                <c:pt idx="8">
                  <c:v>663.5913978494624</c:v>
                </c:pt>
                <c:pt idx="9">
                  <c:v>663.5913978494624</c:v>
                </c:pt>
                <c:pt idx="10">
                  <c:v>663.5913978494624</c:v>
                </c:pt>
                <c:pt idx="11">
                  <c:v>663.5913978494624</c:v>
                </c:pt>
                <c:pt idx="12">
                  <c:v>663.5913978494624</c:v>
                </c:pt>
                <c:pt idx="13">
                  <c:v>663.5913978494624</c:v>
                </c:pt>
                <c:pt idx="14">
                  <c:v>663.5913978494624</c:v>
                </c:pt>
                <c:pt idx="15">
                  <c:v>663.5913978494624</c:v>
                </c:pt>
                <c:pt idx="16">
                  <c:v>663.5913978494624</c:v>
                </c:pt>
                <c:pt idx="17">
                  <c:v>663.5913978494624</c:v>
                </c:pt>
                <c:pt idx="18">
                  <c:v>663.5913978494624</c:v>
                </c:pt>
                <c:pt idx="19">
                  <c:v>663.5913978494624</c:v>
                </c:pt>
                <c:pt idx="20">
                  <c:v>663.5913978494624</c:v>
                </c:pt>
                <c:pt idx="21">
                  <c:v>663.5913978494624</c:v>
                </c:pt>
                <c:pt idx="22">
                  <c:v>663.5913978494624</c:v>
                </c:pt>
                <c:pt idx="23">
                  <c:v>663.5913978494624</c:v>
                </c:pt>
                <c:pt idx="24">
                  <c:v>663.5913978494624</c:v>
                </c:pt>
                <c:pt idx="25">
                  <c:v>663.5913978494624</c:v>
                </c:pt>
                <c:pt idx="26">
                  <c:v>663.5913978494624</c:v>
                </c:pt>
                <c:pt idx="27">
                  <c:v>663.5913978494624</c:v>
                </c:pt>
                <c:pt idx="28">
                  <c:v>663.5913978494624</c:v>
                </c:pt>
                <c:pt idx="29">
                  <c:v>663.5913978494624</c:v>
                </c:pt>
                <c:pt idx="30">
                  <c:v>663.5913978494624</c:v>
                </c:pt>
                <c:pt idx="31">
                  <c:v>663.5913978494624</c:v>
                </c:pt>
                <c:pt idx="32">
                  <c:v>663.5913978494624</c:v>
                </c:pt>
                <c:pt idx="33">
                  <c:v>663.5913978494624</c:v>
                </c:pt>
                <c:pt idx="34">
                  <c:v>663.5913978494624</c:v>
                </c:pt>
                <c:pt idx="35">
                  <c:v>663.5913978494624</c:v>
                </c:pt>
                <c:pt idx="36">
                  <c:v>663.5913978494624</c:v>
                </c:pt>
                <c:pt idx="37">
                  <c:v>663.5913978494624</c:v>
                </c:pt>
                <c:pt idx="38">
                  <c:v>663.5913978494624</c:v>
                </c:pt>
                <c:pt idx="39">
                  <c:v>663.5913978494624</c:v>
                </c:pt>
                <c:pt idx="40">
                  <c:v>663.5913978494624</c:v>
                </c:pt>
                <c:pt idx="41">
                  <c:v>663.5913978494624</c:v>
                </c:pt>
                <c:pt idx="42">
                  <c:v>663.5913978494624</c:v>
                </c:pt>
                <c:pt idx="43">
                  <c:v>663.5913978494624</c:v>
                </c:pt>
                <c:pt idx="44">
                  <c:v>663.5913978494624</c:v>
                </c:pt>
                <c:pt idx="45">
                  <c:v>663.5913978494624</c:v>
                </c:pt>
                <c:pt idx="46">
                  <c:v>663.5913978494624</c:v>
                </c:pt>
                <c:pt idx="47">
                  <c:v>663.5913978494624</c:v>
                </c:pt>
                <c:pt idx="48">
                  <c:v>663.5913978494624</c:v>
                </c:pt>
                <c:pt idx="49">
                  <c:v>663.5913978494624</c:v>
                </c:pt>
                <c:pt idx="50">
                  <c:v>663.5913978494624</c:v>
                </c:pt>
                <c:pt idx="51">
                  <c:v>663.5913978494624</c:v>
                </c:pt>
                <c:pt idx="52">
                  <c:v>663.5913978494624</c:v>
                </c:pt>
                <c:pt idx="53">
                  <c:v>663.5913978494624</c:v>
                </c:pt>
                <c:pt idx="54">
                  <c:v>663.5913978494624</c:v>
                </c:pt>
                <c:pt idx="55">
                  <c:v>663.5913978494624</c:v>
                </c:pt>
                <c:pt idx="56">
                  <c:v>663.5913978494624</c:v>
                </c:pt>
                <c:pt idx="57">
                  <c:v>663.5913978494624</c:v>
                </c:pt>
                <c:pt idx="58">
                  <c:v>663.5913978494624</c:v>
                </c:pt>
                <c:pt idx="59">
                  <c:v>663.5913978494624</c:v>
                </c:pt>
                <c:pt idx="60">
                  <c:v>663.5913978494624</c:v>
                </c:pt>
                <c:pt idx="61">
                  <c:v>663.5913978494624</c:v>
                </c:pt>
                <c:pt idx="62">
                  <c:v>663.5913978494624</c:v>
                </c:pt>
                <c:pt idx="63">
                  <c:v>663.5913978494624</c:v>
                </c:pt>
                <c:pt idx="64">
                  <c:v>663.5913978494624</c:v>
                </c:pt>
                <c:pt idx="65">
                  <c:v>663.5913978494624</c:v>
                </c:pt>
                <c:pt idx="66">
                  <c:v>663.5913978494624</c:v>
                </c:pt>
                <c:pt idx="67">
                  <c:v>663.5913978494624</c:v>
                </c:pt>
                <c:pt idx="68">
                  <c:v>663.5913978494624</c:v>
                </c:pt>
                <c:pt idx="69">
                  <c:v>663.5913978494624</c:v>
                </c:pt>
                <c:pt idx="70">
                  <c:v>663.5913978494624</c:v>
                </c:pt>
                <c:pt idx="71">
                  <c:v>663.5913978494624</c:v>
                </c:pt>
                <c:pt idx="72">
                  <c:v>663.5913978494624</c:v>
                </c:pt>
                <c:pt idx="73">
                  <c:v>663.5913978494624</c:v>
                </c:pt>
                <c:pt idx="74">
                  <c:v>663.5913978494624</c:v>
                </c:pt>
                <c:pt idx="75">
                  <c:v>663.5913978494624</c:v>
                </c:pt>
                <c:pt idx="76">
                  <c:v>663.5913978494624</c:v>
                </c:pt>
                <c:pt idx="77">
                  <c:v>663.5913978494624</c:v>
                </c:pt>
                <c:pt idx="78">
                  <c:v>663.5913978494624</c:v>
                </c:pt>
                <c:pt idx="79">
                  <c:v>663.5913978494624</c:v>
                </c:pt>
                <c:pt idx="80">
                  <c:v>663.5913978494624</c:v>
                </c:pt>
                <c:pt idx="81">
                  <c:v>663.5913978494624</c:v>
                </c:pt>
                <c:pt idx="82">
                  <c:v>663.5913978494624</c:v>
                </c:pt>
                <c:pt idx="83">
                  <c:v>663.5913978494624</c:v>
                </c:pt>
                <c:pt idx="84">
                  <c:v>663.5913978494624</c:v>
                </c:pt>
                <c:pt idx="85">
                  <c:v>663.5913978494624</c:v>
                </c:pt>
                <c:pt idx="86">
                  <c:v>663.5913978494624</c:v>
                </c:pt>
                <c:pt idx="87">
                  <c:v>663.5913978494624</c:v>
                </c:pt>
                <c:pt idx="88">
                  <c:v>663.5913978494624</c:v>
                </c:pt>
                <c:pt idx="89">
                  <c:v>663.5913978494624</c:v>
                </c:pt>
                <c:pt idx="90">
                  <c:v>663.5913978494624</c:v>
                </c:pt>
                <c:pt idx="91">
                  <c:v>663.5913978494624</c:v>
                </c:pt>
                <c:pt idx="92">
                  <c:v>663.5913978494624</c:v>
                </c:pt>
                <c:pt idx="93">
                  <c:v>663.5913978494624</c:v>
                </c:pt>
                <c:pt idx="94">
                  <c:v>663.5913978494624</c:v>
                </c:pt>
                <c:pt idx="95">
                  <c:v>663.5913978494624</c:v>
                </c:pt>
                <c:pt idx="96">
                  <c:v>663.5913978494624</c:v>
                </c:pt>
                <c:pt idx="97">
                  <c:v>663.5913978494624</c:v>
                </c:pt>
                <c:pt idx="98">
                  <c:v>663.5913978494624</c:v>
                </c:pt>
                <c:pt idx="99">
                  <c:v>663.5913978494624</c:v>
                </c:pt>
                <c:pt idx="100">
                  <c:v>663.5913978494624</c:v>
                </c:pt>
                <c:pt idx="101">
                  <c:v>663.5913978494624</c:v>
                </c:pt>
                <c:pt idx="102">
                  <c:v>663.5913978494624</c:v>
                </c:pt>
                <c:pt idx="103">
                  <c:v>663.5913978494624</c:v>
                </c:pt>
                <c:pt idx="104">
                  <c:v>663.5913978494624</c:v>
                </c:pt>
                <c:pt idx="105">
                  <c:v>663.5913978494624</c:v>
                </c:pt>
                <c:pt idx="106">
                  <c:v>663.5913978494624</c:v>
                </c:pt>
                <c:pt idx="107">
                  <c:v>663.5913978494624</c:v>
                </c:pt>
                <c:pt idx="108">
                  <c:v>663.5913978494624</c:v>
                </c:pt>
                <c:pt idx="109">
                  <c:v>663.5913978494624</c:v>
                </c:pt>
                <c:pt idx="110">
                  <c:v>663.5913978494624</c:v>
                </c:pt>
                <c:pt idx="111">
                  <c:v>663.5913978494624</c:v>
                </c:pt>
                <c:pt idx="112">
                  <c:v>663.5913978494624</c:v>
                </c:pt>
                <c:pt idx="113">
                  <c:v>663.5913978494624</c:v>
                </c:pt>
                <c:pt idx="114">
                  <c:v>663.5913978494624</c:v>
                </c:pt>
                <c:pt idx="115">
                  <c:v>663.5913978494624</c:v>
                </c:pt>
                <c:pt idx="116">
                  <c:v>663.5913978494624</c:v>
                </c:pt>
                <c:pt idx="117">
                  <c:v>663.5913978494624</c:v>
                </c:pt>
                <c:pt idx="118">
                  <c:v>663.5913978494624</c:v>
                </c:pt>
                <c:pt idx="119">
                  <c:v>663.5913978494624</c:v>
                </c:pt>
                <c:pt idx="120">
                  <c:v>663.5913978494624</c:v>
                </c:pt>
                <c:pt idx="121">
                  <c:v>663.5913978494624</c:v>
                </c:pt>
                <c:pt idx="122">
                  <c:v>663.5913978494624</c:v>
                </c:pt>
                <c:pt idx="123">
                  <c:v>663.5913978494624</c:v>
                </c:pt>
                <c:pt idx="124">
                  <c:v>663.5913978494624</c:v>
                </c:pt>
                <c:pt idx="125">
                  <c:v>663.5913978494624</c:v>
                </c:pt>
                <c:pt idx="126">
                  <c:v>663.5913978494624</c:v>
                </c:pt>
                <c:pt idx="127">
                  <c:v>663.5913978494624</c:v>
                </c:pt>
                <c:pt idx="128">
                  <c:v>663.5913978494624</c:v>
                </c:pt>
                <c:pt idx="129">
                  <c:v>663.5913978494624</c:v>
                </c:pt>
                <c:pt idx="130">
                  <c:v>663.5913978494624</c:v>
                </c:pt>
                <c:pt idx="131">
                  <c:v>663.5913978494624</c:v>
                </c:pt>
                <c:pt idx="132">
                  <c:v>663.5913978494624</c:v>
                </c:pt>
                <c:pt idx="133">
                  <c:v>663.5913978494624</c:v>
                </c:pt>
                <c:pt idx="134">
                  <c:v>663.5913978494624</c:v>
                </c:pt>
                <c:pt idx="135">
                  <c:v>663.5913978494624</c:v>
                </c:pt>
                <c:pt idx="136">
                  <c:v>663.5913978494624</c:v>
                </c:pt>
                <c:pt idx="137">
                  <c:v>663.5913978494624</c:v>
                </c:pt>
                <c:pt idx="138">
                  <c:v>663.5913978494624</c:v>
                </c:pt>
                <c:pt idx="139">
                  <c:v>663.5913978494624</c:v>
                </c:pt>
                <c:pt idx="140">
                  <c:v>663.5913978494624</c:v>
                </c:pt>
                <c:pt idx="141">
                  <c:v>663.5913978494624</c:v>
                </c:pt>
                <c:pt idx="142">
                  <c:v>663.5913978494624</c:v>
                </c:pt>
                <c:pt idx="143">
                  <c:v>663.5913978494624</c:v>
                </c:pt>
                <c:pt idx="144">
                  <c:v>663.5913978494624</c:v>
                </c:pt>
                <c:pt idx="145">
                  <c:v>663.5913978494624</c:v>
                </c:pt>
                <c:pt idx="146">
                  <c:v>663.5913978494624</c:v>
                </c:pt>
                <c:pt idx="147">
                  <c:v>663.5913978494624</c:v>
                </c:pt>
                <c:pt idx="148">
                  <c:v>663.5913978494624</c:v>
                </c:pt>
                <c:pt idx="149">
                  <c:v>663.5913978494624</c:v>
                </c:pt>
                <c:pt idx="150">
                  <c:v>663.5913978494624</c:v>
                </c:pt>
                <c:pt idx="151">
                  <c:v>663.5913978494624</c:v>
                </c:pt>
                <c:pt idx="152">
                  <c:v>663.5913978494624</c:v>
                </c:pt>
                <c:pt idx="153">
                  <c:v>663.5913978494624</c:v>
                </c:pt>
                <c:pt idx="154">
                  <c:v>663.5913978494624</c:v>
                </c:pt>
                <c:pt idx="155">
                  <c:v>663.5913978494624</c:v>
                </c:pt>
                <c:pt idx="156">
                  <c:v>663.5913978494624</c:v>
                </c:pt>
                <c:pt idx="157">
                  <c:v>663.5913978494624</c:v>
                </c:pt>
                <c:pt idx="158">
                  <c:v>663.5913978494624</c:v>
                </c:pt>
                <c:pt idx="159">
                  <c:v>663.5913978494624</c:v>
                </c:pt>
                <c:pt idx="160">
                  <c:v>663.5913978494624</c:v>
                </c:pt>
                <c:pt idx="161">
                  <c:v>663.5913978494624</c:v>
                </c:pt>
                <c:pt idx="162">
                  <c:v>663.5913978494624</c:v>
                </c:pt>
                <c:pt idx="163">
                  <c:v>663.5913978494624</c:v>
                </c:pt>
                <c:pt idx="164">
                  <c:v>663.5913978494624</c:v>
                </c:pt>
                <c:pt idx="165">
                  <c:v>663.5913978494624</c:v>
                </c:pt>
                <c:pt idx="166">
                  <c:v>663.5913978494624</c:v>
                </c:pt>
                <c:pt idx="167">
                  <c:v>663.5913978494624</c:v>
                </c:pt>
                <c:pt idx="168">
                  <c:v>663.5913978494624</c:v>
                </c:pt>
                <c:pt idx="169">
                  <c:v>663.5913978494624</c:v>
                </c:pt>
                <c:pt idx="170">
                  <c:v>663.5913978494624</c:v>
                </c:pt>
                <c:pt idx="171">
                  <c:v>663.5913978494624</c:v>
                </c:pt>
                <c:pt idx="172">
                  <c:v>663.5913978494624</c:v>
                </c:pt>
                <c:pt idx="173">
                  <c:v>663.5913978494624</c:v>
                </c:pt>
                <c:pt idx="174">
                  <c:v>663.5913978494624</c:v>
                </c:pt>
                <c:pt idx="175">
                  <c:v>663.5913978494624</c:v>
                </c:pt>
                <c:pt idx="176">
                  <c:v>663.5913978494624</c:v>
                </c:pt>
                <c:pt idx="177">
                  <c:v>663.5913978494624</c:v>
                </c:pt>
                <c:pt idx="178">
                  <c:v>663.5913978494624</c:v>
                </c:pt>
                <c:pt idx="179">
                  <c:v>663.5913978494624</c:v>
                </c:pt>
                <c:pt idx="180">
                  <c:v>663.5913978494624</c:v>
                </c:pt>
                <c:pt idx="181">
                  <c:v>663.5913978494624</c:v>
                </c:pt>
                <c:pt idx="182">
                  <c:v>663.5913978494624</c:v>
                </c:pt>
                <c:pt idx="183">
                  <c:v>663.5913978494624</c:v>
                </c:pt>
                <c:pt idx="184">
                  <c:v>663.5913978494624</c:v>
                </c:pt>
                <c:pt idx="185">
                  <c:v>663.5913978494624</c:v>
                </c:pt>
                <c:pt idx="186">
                  <c:v>663.5913978494624</c:v>
                </c:pt>
                <c:pt idx="187">
                  <c:v>663.5913978494624</c:v>
                </c:pt>
                <c:pt idx="188">
                  <c:v>663.5913978494624</c:v>
                </c:pt>
                <c:pt idx="189">
                  <c:v>663.5913978494624</c:v>
                </c:pt>
                <c:pt idx="190">
                  <c:v>663.5913978494624</c:v>
                </c:pt>
                <c:pt idx="191">
                  <c:v>663.5913978494624</c:v>
                </c:pt>
                <c:pt idx="192">
                  <c:v>663.5913978494624</c:v>
                </c:pt>
                <c:pt idx="193">
                  <c:v>663.5913978494624</c:v>
                </c:pt>
                <c:pt idx="194">
                  <c:v>663.5913978494624</c:v>
                </c:pt>
                <c:pt idx="195">
                  <c:v>663.5913978494624</c:v>
                </c:pt>
                <c:pt idx="196">
                  <c:v>663.5913978494624</c:v>
                </c:pt>
                <c:pt idx="197">
                  <c:v>663.5913978494624</c:v>
                </c:pt>
                <c:pt idx="198">
                  <c:v>663.5913978494624</c:v>
                </c:pt>
                <c:pt idx="199">
                  <c:v>663.5913978494624</c:v>
                </c:pt>
                <c:pt idx="200">
                  <c:v>663.5913978494624</c:v>
                </c:pt>
                <c:pt idx="201">
                  <c:v>663.5913978494624</c:v>
                </c:pt>
                <c:pt idx="202">
                  <c:v>663.5913978494624</c:v>
                </c:pt>
                <c:pt idx="203">
                  <c:v>663.5913978494624</c:v>
                </c:pt>
                <c:pt idx="204">
                  <c:v>663.5913978494624</c:v>
                </c:pt>
                <c:pt idx="205">
                  <c:v>663.5913978494624</c:v>
                </c:pt>
                <c:pt idx="206">
                  <c:v>663.5913978494624</c:v>
                </c:pt>
                <c:pt idx="207">
                  <c:v>663.5913978494624</c:v>
                </c:pt>
                <c:pt idx="208">
                  <c:v>663.5913978494624</c:v>
                </c:pt>
                <c:pt idx="209">
                  <c:v>663.5913978494624</c:v>
                </c:pt>
                <c:pt idx="210">
                  <c:v>663.5913978494624</c:v>
                </c:pt>
                <c:pt idx="211">
                  <c:v>663.5913978494624</c:v>
                </c:pt>
                <c:pt idx="212">
                  <c:v>663.5913978494624</c:v>
                </c:pt>
                <c:pt idx="213">
                  <c:v>663.5913978494624</c:v>
                </c:pt>
                <c:pt idx="214">
                  <c:v>663.5913978494624</c:v>
                </c:pt>
                <c:pt idx="215">
                  <c:v>663.5913978494624</c:v>
                </c:pt>
                <c:pt idx="216">
                  <c:v>663.5913978494624</c:v>
                </c:pt>
                <c:pt idx="217">
                  <c:v>663.5913978494624</c:v>
                </c:pt>
                <c:pt idx="218">
                  <c:v>663.5913978494624</c:v>
                </c:pt>
                <c:pt idx="219">
                  <c:v>663.5913978494624</c:v>
                </c:pt>
                <c:pt idx="220">
                  <c:v>663.5913978494624</c:v>
                </c:pt>
                <c:pt idx="221">
                  <c:v>663.5913978494624</c:v>
                </c:pt>
                <c:pt idx="222">
                  <c:v>663.5913978494624</c:v>
                </c:pt>
                <c:pt idx="223">
                  <c:v>663.5913978494624</c:v>
                </c:pt>
                <c:pt idx="224">
                  <c:v>663.5913978494624</c:v>
                </c:pt>
                <c:pt idx="225">
                  <c:v>663.5913978494624</c:v>
                </c:pt>
                <c:pt idx="226">
                  <c:v>663.5913978494624</c:v>
                </c:pt>
                <c:pt idx="227">
                  <c:v>663.5913978494624</c:v>
                </c:pt>
                <c:pt idx="228">
                  <c:v>663.5913978494624</c:v>
                </c:pt>
                <c:pt idx="229">
                  <c:v>663.5913978494624</c:v>
                </c:pt>
                <c:pt idx="230">
                  <c:v>663.5913978494624</c:v>
                </c:pt>
                <c:pt idx="231">
                  <c:v>663.5913978494624</c:v>
                </c:pt>
                <c:pt idx="232">
                  <c:v>663.5913978494624</c:v>
                </c:pt>
                <c:pt idx="233">
                  <c:v>663.5913978494624</c:v>
                </c:pt>
                <c:pt idx="234">
                  <c:v>663.5913978494624</c:v>
                </c:pt>
                <c:pt idx="235">
                  <c:v>663.5913978494624</c:v>
                </c:pt>
                <c:pt idx="236">
                  <c:v>663.5913978494624</c:v>
                </c:pt>
                <c:pt idx="237">
                  <c:v>663.5913978494624</c:v>
                </c:pt>
                <c:pt idx="238">
                  <c:v>663.5913978494624</c:v>
                </c:pt>
                <c:pt idx="239">
                  <c:v>663.5913978494624</c:v>
                </c:pt>
                <c:pt idx="240">
                  <c:v>663.5913978494624</c:v>
                </c:pt>
                <c:pt idx="241">
                  <c:v>663.5913978494624</c:v>
                </c:pt>
                <c:pt idx="242">
                  <c:v>663.5913978494624</c:v>
                </c:pt>
                <c:pt idx="243">
                  <c:v>663.5913978494624</c:v>
                </c:pt>
                <c:pt idx="244">
                  <c:v>663.5913978494624</c:v>
                </c:pt>
                <c:pt idx="245">
                  <c:v>663.5913978494624</c:v>
                </c:pt>
                <c:pt idx="246">
                  <c:v>663.5913978494624</c:v>
                </c:pt>
                <c:pt idx="247">
                  <c:v>663.5913978494624</c:v>
                </c:pt>
                <c:pt idx="248">
                  <c:v>663.5913978494624</c:v>
                </c:pt>
                <c:pt idx="249">
                  <c:v>663.5913978494624</c:v>
                </c:pt>
                <c:pt idx="250">
                  <c:v>663.5913978494624</c:v>
                </c:pt>
                <c:pt idx="251">
                  <c:v>663.5913978494624</c:v>
                </c:pt>
                <c:pt idx="252">
                  <c:v>663.5913978494624</c:v>
                </c:pt>
                <c:pt idx="253">
                  <c:v>663.5913978494624</c:v>
                </c:pt>
                <c:pt idx="254">
                  <c:v>663.5913978494624</c:v>
                </c:pt>
                <c:pt idx="255">
                  <c:v>663.5913978494624</c:v>
                </c:pt>
                <c:pt idx="256">
                  <c:v>663.5913978494624</c:v>
                </c:pt>
                <c:pt idx="257">
                  <c:v>663.5913978494624</c:v>
                </c:pt>
                <c:pt idx="258">
                  <c:v>663.5913978494624</c:v>
                </c:pt>
                <c:pt idx="259">
                  <c:v>663.5913978494624</c:v>
                </c:pt>
                <c:pt idx="260">
                  <c:v>663.5913978494624</c:v>
                </c:pt>
                <c:pt idx="261">
                  <c:v>663.5913978494624</c:v>
                </c:pt>
                <c:pt idx="262">
                  <c:v>663.5913978494624</c:v>
                </c:pt>
                <c:pt idx="263">
                  <c:v>663.5913978494624</c:v>
                </c:pt>
                <c:pt idx="264">
                  <c:v>663.5913978494624</c:v>
                </c:pt>
                <c:pt idx="265">
                  <c:v>663.5913978494624</c:v>
                </c:pt>
                <c:pt idx="266">
                  <c:v>663.5913978494624</c:v>
                </c:pt>
                <c:pt idx="267">
                  <c:v>663.5913978494624</c:v>
                </c:pt>
                <c:pt idx="268">
                  <c:v>663.5913978494624</c:v>
                </c:pt>
                <c:pt idx="269">
                  <c:v>663.5913978494624</c:v>
                </c:pt>
                <c:pt idx="270">
                  <c:v>663.5913978494624</c:v>
                </c:pt>
                <c:pt idx="271">
                  <c:v>663.5913978494624</c:v>
                </c:pt>
                <c:pt idx="272">
                  <c:v>663.5913978494624</c:v>
                </c:pt>
                <c:pt idx="273">
                  <c:v>663.5913978494624</c:v>
                </c:pt>
                <c:pt idx="274">
                  <c:v>663.5913978494624</c:v>
                </c:pt>
                <c:pt idx="275">
                  <c:v>663.5913978494624</c:v>
                </c:pt>
                <c:pt idx="276">
                  <c:v>663.5913978494624</c:v>
                </c:pt>
                <c:pt idx="277">
                  <c:v>663.5913978494624</c:v>
                </c:pt>
                <c:pt idx="278">
                  <c:v>663.5913978494624</c:v>
                </c:pt>
                <c:pt idx="279">
                  <c:v>663.5913978494624</c:v>
                </c:pt>
                <c:pt idx="280">
                  <c:v>663.5913978494624</c:v>
                </c:pt>
                <c:pt idx="281">
                  <c:v>663.5913978494624</c:v>
                </c:pt>
                <c:pt idx="282">
                  <c:v>663.5913978494624</c:v>
                </c:pt>
                <c:pt idx="283">
                  <c:v>663.5913978494624</c:v>
                </c:pt>
                <c:pt idx="284">
                  <c:v>663.5913978494624</c:v>
                </c:pt>
                <c:pt idx="285">
                  <c:v>663.5913978494624</c:v>
                </c:pt>
                <c:pt idx="286">
                  <c:v>663.5913978494624</c:v>
                </c:pt>
                <c:pt idx="287">
                  <c:v>663.5913978494624</c:v>
                </c:pt>
                <c:pt idx="288">
                  <c:v>663.5913978494624</c:v>
                </c:pt>
                <c:pt idx="289">
                  <c:v>663.5913978494624</c:v>
                </c:pt>
                <c:pt idx="290">
                  <c:v>663.5913978494624</c:v>
                </c:pt>
                <c:pt idx="291">
                  <c:v>663.5913978494624</c:v>
                </c:pt>
                <c:pt idx="292">
                  <c:v>663.5913978494624</c:v>
                </c:pt>
                <c:pt idx="293">
                  <c:v>663.5913978494624</c:v>
                </c:pt>
                <c:pt idx="294">
                  <c:v>663.5913978494624</c:v>
                </c:pt>
                <c:pt idx="295">
                  <c:v>663.5913978494624</c:v>
                </c:pt>
                <c:pt idx="296">
                  <c:v>663.5913978494624</c:v>
                </c:pt>
                <c:pt idx="297">
                  <c:v>663.5913978494624</c:v>
                </c:pt>
                <c:pt idx="298">
                  <c:v>663.5913978494624</c:v>
                </c:pt>
                <c:pt idx="299">
                  <c:v>663.5913978494624</c:v>
                </c:pt>
                <c:pt idx="300">
                  <c:v>663.5913978494624</c:v>
                </c:pt>
                <c:pt idx="301">
                  <c:v>663.5913978494624</c:v>
                </c:pt>
                <c:pt idx="302">
                  <c:v>663.5913978494624</c:v>
                </c:pt>
                <c:pt idx="303">
                  <c:v>663.5913978494624</c:v>
                </c:pt>
                <c:pt idx="304">
                  <c:v>663.5913978494624</c:v>
                </c:pt>
                <c:pt idx="305">
                  <c:v>663.5913978494624</c:v>
                </c:pt>
                <c:pt idx="306">
                  <c:v>663.5913978494624</c:v>
                </c:pt>
                <c:pt idx="307">
                  <c:v>663.5913978494624</c:v>
                </c:pt>
                <c:pt idx="308">
                  <c:v>663.5913978494624</c:v>
                </c:pt>
                <c:pt idx="309">
                  <c:v>663.5913978494624</c:v>
                </c:pt>
                <c:pt idx="310">
                  <c:v>663.5913978494624</c:v>
                </c:pt>
                <c:pt idx="311">
                  <c:v>663.5913978494624</c:v>
                </c:pt>
                <c:pt idx="312">
                  <c:v>663.5913978494624</c:v>
                </c:pt>
                <c:pt idx="313">
                  <c:v>663.5913978494624</c:v>
                </c:pt>
                <c:pt idx="314">
                  <c:v>663.5913978494624</c:v>
                </c:pt>
                <c:pt idx="315">
                  <c:v>663.5913978494624</c:v>
                </c:pt>
                <c:pt idx="316">
                  <c:v>663.5913978494624</c:v>
                </c:pt>
                <c:pt idx="317">
                  <c:v>663.5913978494624</c:v>
                </c:pt>
                <c:pt idx="318">
                  <c:v>663.5913978494624</c:v>
                </c:pt>
                <c:pt idx="319">
                  <c:v>663.5913978494624</c:v>
                </c:pt>
                <c:pt idx="320">
                  <c:v>663.5913978494624</c:v>
                </c:pt>
                <c:pt idx="321">
                  <c:v>663.5913978494624</c:v>
                </c:pt>
                <c:pt idx="322">
                  <c:v>663.5913978494624</c:v>
                </c:pt>
                <c:pt idx="323">
                  <c:v>663.5913978494624</c:v>
                </c:pt>
                <c:pt idx="324">
                  <c:v>663.5913978494624</c:v>
                </c:pt>
                <c:pt idx="325">
                  <c:v>663.5913978494624</c:v>
                </c:pt>
                <c:pt idx="326">
                  <c:v>663.5913978494624</c:v>
                </c:pt>
                <c:pt idx="327">
                  <c:v>663.5913978494624</c:v>
                </c:pt>
                <c:pt idx="328">
                  <c:v>663.5913978494624</c:v>
                </c:pt>
                <c:pt idx="329">
                  <c:v>663.5913978494624</c:v>
                </c:pt>
                <c:pt idx="330">
                  <c:v>663.5913978494624</c:v>
                </c:pt>
                <c:pt idx="331">
                  <c:v>663.5913978494624</c:v>
                </c:pt>
                <c:pt idx="332">
                  <c:v>663.5913978494624</c:v>
                </c:pt>
                <c:pt idx="333">
                  <c:v>663.5913978494624</c:v>
                </c:pt>
                <c:pt idx="334">
                  <c:v>663.5913978494624</c:v>
                </c:pt>
                <c:pt idx="335">
                  <c:v>663.5913978494624</c:v>
                </c:pt>
                <c:pt idx="336">
                  <c:v>663.5913978494624</c:v>
                </c:pt>
                <c:pt idx="337">
                  <c:v>663.5913978494624</c:v>
                </c:pt>
                <c:pt idx="338">
                  <c:v>663.5913978494624</c:v>
                </c:pt>
                <c:pt idx="339">
                  <c:v>663.5913978494624</c:v>
                </c:pt>
                <c:pt idx="340">
                  <c:v>663.5913978494624</c:v>
                </c:pt>
                <c:pt idx="341">
                  <c:v>663.5913978494624</c:v>
                </c:pt>
                <c:pt idx="342">
                  <c:v>663.5913978494624</c:v>
                </c:pt>
                <c:pt idx="343">
                  <c:v>663.5913978494624</c:v>
                </c:pt>
                <c:pt idx="344">
                  <c:v>663.5913978494624</c:v>
                </c:pt>
                <c:pt idx="345">
                  <c:v>663.5913978494624</c:v>
                </c:pt>
                <c:pt idx="346">
                  <c:v>663.5913978494624</c:v>
                </c:pt>
                <c:pt idx="347">
                  <c:v>663.5913978494624</c:v>
                </c:pt>
                <c:pt idx="348">
                  <c:v>663.5913978494624</c:v>
                </c:pt>
                <c:pt idx="349">
                  <c:v>663.5913978494624</c:v>
                </c:pt>
                <c:pt idx="350">
                  <c:v>663.5913978494624</c:v>
                </c:pt>
                <c:pt idx="351">
                  <c:v>663.5913978494624</c:v>
                </c:pt>
                <c:pt idx="352">
                  <c:v>663.5913978494624</c:v>
                </c:pt>
                <c:pt idx="353">
                  <c:v>663.5913978494624</c:v>
                </c:pt>
                <c:pt idx="354">
                  <c:v>663.5913978494624</c:v>
                </c:pt>
                <c:pt idx="355">
                  <c:v>663.5913978494624</c:v>
                </c:pt>
                <c:pt idx="356">
                  <c:v>663.5913978494624</c:v>
                </c:pt>
                <c:pt idx="357">
                  <c:v>663.5913978494624</c:v>
                </c:pt>
                <c:pt idx="358">
                  <c:v>663.5913978494624</c:v>
                </c:pt>
                <c:pt idx="359">
                  <c:v>663.5913978494624</c:v>
                </c:pt>
                <c:pt idx="360">
                  <c:v>663.5913978494624</c:v>
                </c:pt>
                <c:pt idx="361">
                  <c:v>663.5913978494624</c:v>
                </c:pt>
                <c:pt idx="362">
                  <c:v>663.5913978494624</c:v>
                </c:pt>
                <c:pt idx="363">
                  <c:v>663.5913978494624</c:v>
                </c:pt>
                <c:pt idx="364">
                  <c:v>663.5913978494624</c:v>
                </c:pt>
                <c:pt idx="365">
                  <c:v>663.5913978494624</c:v>
                </c:pt>
                <c:pt idx="366">
                  <c:v>663.5913978494624</c:v>
                </c:pt>
                <c:pt idx="367">
                  <c:v>663.5913978494624</c:v>
                </c:pt>
                <c:pt idx="368">
                  <c:v>663.5913978494624</c:v>
                </c:pt>
                <c:pt idx="369">
                  <c:v>663.5913978494624</c:v>
                </c:pt>
                <c:pt idx="370">
                  <c:v>663.5913978494624</c:v>
                </c:pt>
                <c:pt idx="371">
                  <c:v>663.5913978494624</c:v>
                </c:pt>
                <c:pt idx="372">
                  <c:v>663.5913978494624</c:v>
                </c:pt>
                <c:pt idx="373">
                  <c:v>663.5913978494624</c:v>
                </c:pt>
                <c:pt idx="374">
                  <c:v>663.5913978494624</c:v>
                </c:pt>
                <c:pt idx="375">
                  <c:v>663.5913978494624</c:v>
                </c:pt>
                <c:pt idx="376">
                  <c:v>663.5913978494624</c:v>
                </c:pt>
                <c:pt idx="377">
                  <c:v>663.5913978494624</c:v>
                </c:pt>
                <c:pt idx="378">
                  <c:v>663.5913978494624</c:v>
                </c:pt>
                <c:pt idx="379">
                  <c:v>663.5913978494624</c:v>
                </c:pt>
                <c:pt idx="380">
                  <c:v>663.5913978494624</c:v>
                </c:pt>
                <c:pt idx="381">
                  <c:v>663.5913978494624</c:v>
                </c:pt>
                <c:pt idx="382">
                  <c:v>663.5913978494624</c:v>
                </c:pt>
                <c:pt idx="383">
                  <c:v>663.5913978494624</c:v>
                </c:pt>
                <c:pt idx="384">
                  <c:v>663.5913978494624</c:v>
                </c:pt>
                <c:pt idx="385">
                  <c:v>663.5913978494624</c:v>
                </c:pt>
                <c:pt idx="386">
                  <c:v>663.5913978494624</c:v>
                </c:pt>
                <c:pt idx="387">
                  <c:v>663.5913978494624</c:v>
                </c:pt>
                <c:pt idx="388">
                  <c:v>663.5913978494624</c:v>
                </c:pt>
                <c:pt idx="389">
                  <c:v>663.5913978494624</c:v>
                </c:pt>
                <c:pt idx="390">
                  <c:v>663.5913978494624</c:v>
                </c:pt>
                <c:pt idx="391">
                  <c:v>663.5913978494624</c:v>
                </c:pt>
                <c:pt idx="392">
                  <c:v>663.5913978494624</c:v>
                </c:pt>
                <c:pt idx="393">
                  <c:v>663.5913978494624</c:v>
                </c:pt>
                <c:pt idx="394">
                  <c:v>663.5913978494624</c:v>
                </c:pt>
                <c:pt idx="395">
                  <c:v>663.5913978494624</c:v>
                </c:pt>
                <c:pt idx="396">
                  <c:v>663.5913978494624</c:v>
                </c:pt>
                <c:pt idx="397">
                  <c:v>663.5913978494624</c:v>
                </c:pt>
                <c:pt idx="398">
                  <c:v>663.5913978494624</c:v>
                </c:pt>
                <c:pt idx="399">
                  <c:v>663.5913978494624</c:v>
                </c:pt>
                <c:pt idx="400">
                  <c:v>663.5913978494624</c:v>
                </c:pt>
                <c:pt idx="401">
                  <c:v>663.5913978494624</c:v>
                </c:pt>
                <c:pt idx="402">
                  <c:v>663.5913978494624</c:v>
                </c:pt>
                <c:pt idx="403">
                  <c:v>663.5913978494624</c:v>
                </c:pt>
                <c:pt idx="404">
                  <c:v>663.5913978494624</c:v>
                </c:pt>
                <c:pt idx="405">
                  <c:v>663.5913978494624</c:v>
                </c:pt>
                <c:pt idx="406">
                  <c:v>663.5913978494624</c:v>
                </c:pt>
                <c:pt idx="407">
                  <c:v>663.5913978494624</c:v>
                </c:pt>
                <c:pt idx="408">
                  <c:v>663.5913978494624</c:v>
                </c:pt>
                <c:pt idx="409">
                  <c:v>663.5913978494624</c:v>
                </c:pt>
                <c:pt idx="410">
                  <c:v>663.5913978494624</c:v>
                </c:pt>
                <c:pt idx="411">
                  <c:v>663.5913978494624</c:v>
                </c:pt>
                <c:pt idx="412">
                  <c:v>663.5913978494624</c:v>
                </c:pt>
                <c:pt idx="413">
                  <c:v>663.5913978494624</c:v>
                </c:pt>
                <c:pt idx="414">
                  <c:v>663.5913978494624</c:v>
                </c:pt>
                <c:pt idx="415">
                  <c:v>663.5913978494624</c:v>
                </c:pt>
                <c:pt idx="416">
                  <c:v>663.5913978494624</c:v>
                </c:pt>
                <c:pt idx="417">
                  <c:v>663.5913978494624</c:v>
                </c:pt>
                <c:pt idx="418">
                  <c:v>663.5913978494624</c:v>
                </c:pt>
                <c:pt idx="419">
                  <c:v>663.5913978494624</c:v>
                </c:pt>
                <c:pt idx="420">
                  <c:v>663.5913978494624</c:v>
                </c:pt>
                <c:pt idx="421">
                  <c:v>663.5913978494624</c:v>
                </c:pt>
                <c:pt idx="422">
                  <c:v>663.5913978494624</c:v>
                </c:pt>
                <c:pt idx="423">
                  <c:v>663.5913978494624</c:v>
                </c:pt>
                <c:pt idx="424">
                  <c:v>663.5913978494624</c:v>
                </c:pt>
                <c:pt idx="425">
                  <c:v>663.5913978494624</c:v>
                </c:pt>
                <c:pt idx="426">
                  <c:v>663.5913978494624</c:v>
                </c:pt>
                <c:pt idx="427">
                  <c:v>663.5913978494624</c:v>
                </c:pt>
                <c:pt idx="428">
                  <c:v>663.5913978494624</c:v>
                </c:pt>
                <c:pt idx="429">
                  <c:v>663.5913978494624</c:v>
                </c:pt>
                <c:pt idx="430">
                  <c:v>663.5913978494624</c:v>
                </c:pt>
                <c:pt idx="431">
                  <c:v>663.5913978494624</c:v>
                </c:pt>
                <c:pt idx="432">
                  <c:v>663.5913978494624</c:v>
                </c:pt>
                <c:pt idx="433">
                  <c:v>663.5913978494624</c:v>
                </c:pt>
                <c:pt idx="434">
                  <c:v>663.5913978494624</c:v>
                </c:pt>
                <c:pt idx="435">
                  <c:v>663.5913978494624</c:v>
                </c:pt>
                <c:pt idx="436">
                  <c:v>663.5913978494624</c:v>
                </c:pt>
                <c:pt idx="437">
                  <c:v>663.5913978494624</c:v>
                </c:pt>
                <c:pt idx="438">
                  <c:v>663.5913978494624</c:v>
                </c:pt>
                <c:pt idx="439">
                  <c:v>663.5913978494624</c:v>
                </c:pt>
                <c:pt idx="440">
                  <c:v>663.5913978494624</c:v>
                </c:pt>
                <c:pt idx="441">
                  <c:v>663.5913978494624</c:v>
                </c:pt>
                <c:pt idx="442">
                  <c:v>663.5913978494624</c:v>
                </c:pt>
                <c:pt idx="443">
                  <c:v>663.5913978494624</c:v>
                </c:pt>
                <c:pt idx="444">
                  <c:v>663.5913978494624</c:v>
                </c:pt>
                <c:pt idx="445">
                  <c:v>663.5913978494624</c:v>
                </c:pt>
                <c:pt idx="446">
                  <c:v>663.5913978494624</c:v>
                </c:pt>
                <c:pt idx="447">
                  <c:v>663.5913978494624</c:v>
                </c:pt>
                <c:pt idx="448">
                  <c:v>663.5913978494624</c:v>
                </c:pt>
                <c:pt idx="449">
                  <c:v>663.5913978494624</c:v>
                </c:pt>
                <c:pt idx="450">
                  <c:v>663.5913978494624</c:v>
                </c:pt>
                <c:pt idx="451">
                  <c:v>663.5913978494624</c:v>
                </c:pt>
                <c:pt idx="452">
                  <c:v>663.5913978494624</c:v>
                </c:pt>
                <c:pt idx="453">
                  <c:v>663.5913978494624</c:v>
                </c:pt>
                <c:pt idx="454">
                  <c:v>663.5913978494624</c:v>
                </c:pt>
                <c:pt idx="455">
                  <c:v>663.5913978494624</c:v>
                </c:pt>
                <c:pt idx="456">
                  <c:v>663.5913978494624</c:v>
                </c:pt>
                <c:pt idx="457">
                  <c:v>663.5913978494624</c:v>
                </c:pt>
                <c:pt idx="458">
                  <c:v>663.5913978494624</c:v>
                </c:pt>
                <c:pt idx="459">
                  <c:v>663.5913978494624</c:v>
                </c:pt>
                <c:pt idx="460">
                  <c:v>663.5913978494624</c:v>
                </c:pt>
                <c:pt idx="461">
                  <c:v>663.5913978494624</c:v>
                </c:pt>
                <c:pt idx="462">
                  <c:v>663.5913978494624</c:v>
                </c:pt>
                <c:pt idx="463">
                  <c:v>663.5913978494624</c:v>
                </c:pt>
                <c:pt idx="464">
                  <c:v>663.5913978494624</c:v>
                </c:pt>
                <c:pt idx="465">
                  <c:v>663.5913978494624</c:v>
                </c:pt>
                <c:pt idx="466">
                  <c:v>663.5913978494624</c:v>
                </c:pt>
                <c:pt idx="467">
                  <c:v>663.5913978494624</c:v>
                </c:pt>
                <c:pt idx="468">
                  <c:v>663.5913978494624</c:v>
                </c:pt>
                <c:pt idx="469">
                  <c:v>663.5913978494624</c:v>
                </c:pt>
                <c:pt idx="470">
                  <c:v>663.5913978494624</c:v>
                </c:pt>
                <c:pt idx="471">
                  <c:v>663.5913978494624</c:v>
                </c:pt>
                <c:pt idx="472">
                  <c:v>663.5913978494624</c:v>
                </c:pt>
                <c:pt idx="473">
                  <c:v>663.5913978494624</c:v>
                </c:pt>
                <c:pt idx="474">
                  <c:v>663.5913978494624</c:v>
                </c:pt>
                <c:pt idx="475">
                  <c:v>663.5913978494624</c:v>
                </c:pt>
                <c:pt idx="476">
                  <c:v>663.5913978494624</c:v>
                </c:pt>
                <c:pt idx="477">
                  <c:v>663.5913978494624</c:v>
                </c:pt>
                <c:pt idx="478">
                  <c:v>663.5913978494624</c:v>
                </c:pt>
                <c:pt idx="479">
                  <c:v>663.5913978494624</c:v>
                </c:pt>
                <c:pt idx="480">
                  <c:v>663.5913978494624</c:v>
                </c:pt>
                <c:pt idx="481">
                  <c:v>663.5913978494624</c:v>
                </c:pt>
                <c:pt idx="482">
                  <c:v>663.5913978494624</c:v>
                </c:pt>
                <c:pt idx="483">
                  <c:v>663.5913978494624</c:v>
                </c:pt>
                <c:pt idx="484">
                  <c:v>663.5913978494624</c:v>
                </c:pt>
                <c:pt idx="485">
                  <c:v>663.5913978494624</c:v>
                </c:pt>
                <c:pt idx="486">
                  <c:v>663.5913978494624</c:v>
                </c:pt>
                <c:pt idx="487">
                  <c:v>663.5913978494624</c:v>
                </c:pt>
                <c:pt idx="488">
                  <c:v>663.5913978494624</c:v>
                </c:pt>
                <c:pt idx="489">
                  <c:v>663.5913978494624</c:v>
                </c:pt>
                <c:pt idx="490">
                  <c:v>663.5913978494624</c:v>
                </c:pt>
                <c:pt idx="491">
                  <c:v>663.5913978494624</c:v>
                </c:pt>
                <c:pt idx="492">
                  <c:v>663.5913978494624</c:v>
                </c:pt>
                <c:pt idx="493">
                  <c:v>663.5913978494624</c:v>
                </c:pt>
                <c:pt idx="494">
                  <c:v>663.5913978494624</c:v>
                </c:pt>
                <c:pt idx="495">
                  <c:v>663.5913978494624</c:v>
                </c:pt>
                <c:pt idx="496">
                  <c:v>663.5913978494624</c:v>
                </c:pt>
                <c:pt idx="497">
                  <c:v>663.5913978494624</c:v>
                </c:pt>
                <c:pt idx="498">
                  <c:v>663.5913978494624</c:v>
                </c:pt>
                <c:pt idx="499">
                  <c:v>663.5913978494624</c:v>
                </c:pt>
                <c:pt idx="500">
                  <c:v>663.5913978494624</c:v>
                </c:pt>
                <c:pt idx="501">
                  <c:v>663.5913978494624</c:v>
                </c:pt>
                <c:pt idx="502">
                  <c:v>663.5913978494624</c:v>
                </c:pt>
                <c:pt idx="503">
                  <c:v>663.5913978494624</c:v>
                </c:pt>
                <c:pt idx="504">
                  <c:v>663.5913978494624</c:v>
                </c:pt>
                <c:pt idx="505">
                  <c:v>663.5913978494624</c:v>
                </c:pt>
                <c:pt idx="506">
                  <c:v>663.5913978494624</c:v>
                </c:pt>
                <c:pt idx="507">
                  <c:v>663.5913978494624</c:v>
                </c:pt>
                <c:pt idx="508">
                  <c:v>663.5913978494624</c:v>
                </c:pt>
                <c:pt idx="509">
                  <c:v>663.5913978494624</c:v>
                </c:pt>
                <c:pt idx="510">
                  <c:v>663.5913978494624</c:v>
                </c:pt>
                <c:pt idx="511">
                  <c:v>663.5913978494624</c:v>
                </c:pt>
                <c:pt idx="512">
                  <c:v>663.5913978494624</c:v>
                </c:pt>
                <c:pt idx="513">
                  <c:v>663.5913978494624</c:v>
                </c:pt>
                <c:pt idx="514">
                  <c:v>663.5913978494624</c:v>
                </c:pt>
                <c:pt idx="515">
                  <c:v>663.5913978494624</c:v>
                </c:pt>
                <c:pt idx="516">
                  <c:v>663.5913978494624</c:v>
                </c:pt>
                <c:pt idx="517">
                  <c:v>663.5913978494624</c:v>
                </c:pt>
                <c:pt idx="518">
                  <c:v>663.5913978494624</c:v>
                </c:pt>
                <c:pt idx="519">
                  <c:v>663.5913978494624</c:v>
                </c:pt>
                <c:pt idx="520">
                  <c:v>663.5913978494624</c:v>
                </c:pt>
                <c:pt idx="521">
                  <c:v>663.5913978494624</c:v>
                </c:pt>
                <c:pt idx="522">
                  <c:v>663.5913978494624</c:v>
                </c:pt>
                <c:pt idx="523">
                  <c:v>663.5913978494624</c:v>
                </c:pt>
                <c:pt idx="524">
                  <c:v>663.5913978494624</c:v>
                </c:pt>
                <c:pt idx="525">
                  <c:v>663.5913978494624</c:v>
                </c:pt>
                <c:pt idx="526">
                  <c:v>663.5913978494624</c:v>
                </c:pt>
                <c:pt idx="527">
                  <c:v>663.5913978494624</c:v>
                </c:pt>
                <c:pt idx="528">
                  <c:v>663.5913978494624</c:v>
                </c:pt>
                <c:pt idx="529">
                  <c:v>663.5913978494624</c:v>
                </c:pt>
                <c:pt idx="530">
                  <c:v>663.5913978494624</c:v>
                </c:pt>
                <c:pt idx="531">
                  <c:v>663.5913978494624</c:v>
                </c:pt>
                <c:pt idx="532">
                  <c:v>663.5913978494624</c:v>
                </c:pt>
                <c:pt idx="533">
                  <c:v>663.5913978494624</c:v>
                </c:pt>
                <c:pt idx="534">
                  <c:v>663.5913978494624</c:v>
                </c:pt>
                <c:pt idx="535">
                  <c:v>663.5913978494624</c:v>
                </c:pt>
                <c:pt idx="536">
                  <c:v>663.5913978494624</c:v>
                </c:pt>
                <c:pt idx="537">
                  <c:v>663.5913978494624</c:v>
                </c:pt>
                <c:pt idx="538">
                  <c:v>663.5913978494624</c:v>
                </c:pt>
                <c:pt idx="539">
                  <c:v>663.5913978494624</c:v>
                </c:pt>
                <c:pt idx="540">
                  <c:v>663.5913978494624</c:v>
                </c:pt>
                <c:pt idx="541">
                  <c:v>663.5913978494624</c:v>
                </c:pt>
                <c:pt idx="542">
                  <c:v>663.5913978494624</c:v>
                </c:pt>
                <c:pt idx="543">
                  <c:v>663.5913978494624</c:v>
                </c:pt>
                <c:pt idx="544">
                  <c:v>663.5913978494624</c:v>
                </c:pt>
                <c:pt idx="545">
                  <c:v>663.5913978494624</c:v>
                </c:pt>
                <c:pt idx="546">
                  <c:v>663.5913978494624</c:v>
                </c:pt>
                <c:pt idx="547">
                  <c:v>663.5913978494624</c:v>
                </c:pt>
                <c:pt idx="548">
                  <c:v>663.5913978494624</c:v>
                </c:pt>
                <c:pt idx="549">
                  <c:v>663.5913978494624</c:v>
                </c:pt>
                <c:pt idx="550">
                  <c:v>663.5913978494624</c:v>
                </c:pt>
                <c:pt idx="551">
                  <c:v>663.5913978494624</c:v>
                </c:pt>
                <c:pt idx="552">
                  <c:v>663.5913978494624</c:v>
                </c:pt>
                <c:pt idx="553">
                  <c:v>663.5913978494624</c:v>
                </c:pt>
                <c:pt idx="554">
                  <c:v>663.5913978494624</c:v>
                </c:pt>
                <c:pt idx="555">
                  <c:v>663.5913978494624</c:v>
                </c:pt>
                <c:pt idx="556">
                  <c:v>663.5913978494624</c:v>
                </c:pt>
                <c:pt idx="557">
                  <c:v>663.5913978494624</c:v>
                </c:pt>
                <c:pt idx="558">
                  <c:v>663.5913978494624</c:v>
                </c:pt>
                <c:pt idx="559">
                  <c:v>663.5913978494624</c:v>
                </c:pt>
                <c:pt idx="560">
                  <c:v>663.5913978494624</c:v>
                </c:pt>
                <c:pt idx="561">
                  <c:v>663.5913978494624</c:v>
                </c:pt>
                <c:pt idx="562">
                  <c:v>663.5913978494624</c:v>
                </c:pt>
                <c:pt idx="563">
                  <c:v>663.5913978494624</c:v>
                </c:pt>
                <c:pt idx="564">
                  <c:v>663.5913978494624</c:v>
                </c:pt>
                <c:pt idx="565">
                  <c:v>663.5913978494624</c:v>
                </c:pt>
                <c:pt idx="566">
                  <c:v>663.5913978494624</c:v>
                </c:pt>
                <c:pt idx="567">
                  <c:v>663.5913978494624</c:v>
                </c:pt>
                <c:pt idx="568">
                  <c:v>663.5913978494624</c:v>
                </c:pt>
                <c:pt idx="569">
                  <c:v>663.5913978494624</c:v>
                </c:pt>
                <c:pt idx="570">
                  <c:v>663.5913978494624</c:v>
                </c:pt>
                <c:pt idx="571">
                  <c:v>663.5913978494624</c:v>
                </c:pt>
                <c:pt idx="572">
                  <c:v>663.5913978494624</c:v>
                </c:pt>
                <c:pt idx="573">
                  <c:v>663.5913978494624</c:v>
                </c:pt>
                <c:pt idx="574">
                  <c:v>663.5913978494624</c:v>
                </c:pt>
                <c:pt idx="575">
                  <c:v>663.5913978494624</c:v>
                </c:pt>
                <c:pt idx="576">
                  <c:v>663.5913978494624</c:v>
                </c:pt>
                <c:pt idx="577">
                  <c:v>663.5913978494624</c:v>
                </c:pt>
                <c:pt idx="578">
                  <c:v>663.5913978494624</c:v>
                </c:pt>
                <c:pt idx="579">
                  <c:v>663.5913978494624</c:v>
                </c:pt>
                <c:pt idx="580">
                  <c:v>663.5913978494624</c:v>
                </c:pt>
                <c:pt idx="581">
                  <c:v>663.5913978494624</c:v>
                </c:pt>
                <c:pt idx="582">
                  <c:v>663.5913978494624</c:v>
                </c:pt>
                <c:pt idx="583">
                  <c:v>663.5913978494624</c:v>
                </c:pt>
                <c:pt idx="584">
                  <c:v>663.5913978494624</c:v>
                </c:pt>
                <c:pt idx="585">
                  <c:v>663.5913978494624</c:v>
                </c:pt>
                <c:pt idx="586">
                  <c:v>663.5913978494624</c:v>
                </c:pt>
                <c:pt idx="587">
                  <c:v>663.5913978494624</c:v>
                </c:pt>
                <c:pt idx="588">
                  <c:v>663.5913978494624</c:v>
                </c:pt>
                <c:pt idx="589">
                  <c:v>663.5913978494624</c:v>
                </c:pt>
                <c:pt idx="590">
                  <c:v>663.5913978494624</c:v>
                </c:pt>
                <c:pt idx="591">
                  <c:v>663.5913978494624</c:v>
                </c:pt>
                <c:pt idx="592">
                  <c:v>663.5913978494624</c:v>
                </c:pt>
                <c:pt idx="593">
                  <c:v>663.5913978494624</c:v>
                </c:pt>
                <c:pt idx="594">
                  <c:v>663.5913978494624</c:v>
                </c:pt>
                <c:pt idx="595">
                  <c:v>663.5913978494624</c:v>
                </c:pt>
                <c:pt idx="596">
                  <c:v>663.5913978494624</c:v>
                </c:pt>
                <c:pt idx="597">
                  <c:v>663.5913978494624</c:v>
                </c:pt>
                <c:pt idx="598">
                  <c:v>663.5913978494624</c:v>
                </c:pt>
                <c:pt idx="599">
                  <c:v>663.5913978494624</c:v>
                </c:pt>
                <c:pt idx="600">
                  <c:v>663.5913978494624</c:v>
                </c:pt>
                <c:pt idx="601">
                  <c:v>663.5913978494624</c:v>
                </c:pt>
                <c:pt idx="602">
                  <c:v>663.5913978494624</c:v>
                </c:pt>
                <c:pt idx="603">
                  <c:v>663.5913978494624</c:v>
                </c:pt>
                <c:pt idx="604">
                  <c:v>663.5913978494624</c:v>
                </c:pt>
                <c:pt idx="605">
                  <c:v>663.5913978494624</c:v>
                </c:pt>
                <c:pt idx="606">
                  <c:v>663.5913978494624</c:v>
                </c:pt>
                <c:pt idx="607">
                  <c:v>663.5913978494624</c:v>
                </c:pt>
                <c:pt idx="608">
                  <c:v>663.5913978494624</c:v>
                </c:pt>
                <c:pt idx="609">
                  <c:v>663.5913978494624</c:v>
                </c:pt>
                <c:pt idx="610">
                  <c:v>663.5913978494624</c:v>
                </c:pt>
                <c:pt idx="611">
                  <c:v>663.5913978494624</c:v>
                </c:pt>
                <c:pt idx="612">
                  <c:v>663.5913978494624</c:v>
                </c:pt>
                <c:pt idx="613">
                  <c:v>663.5913978494624</c:v>
                </c:pt>
                <c:pt idx="614">
                  <c:v>663.5913978494624</c:v>
                </c:pt>
                <c:pt idx="615">
                  <c:v>663.5913978494624</c:v>
                </c:pt>
                <c:pt idx="616">
                  <c:v>663.5913978494624</c:v>
                </c:pt>
                <c:pt idx="617">
                  <c:v>663.5913978494624</c:v>
                </c:pt>
                <c:pt idx="618">
                  <c:v>663.5913978494624</c:v>
                </c:pt>
                <c:pt idx="619">
                  <c:v>663.5913978494624</c:v>
                </c:pt>
                <c:pt idx="620">
                  <c:v>663.5913978494624</c:v>
                </c:pt>
                <c:pt idx="621">
                  <c:v>663.5913978494624</c:v>
                </c:pt>
                <c:pt idx="622">
                  <c:v>663.5913978494624</c:v>
                </c:pt>
                <c:pt idx="623">
                  <c:v>663.5913978494624</c:v>
                </c:pt>
                <c:pt idx="624">
                  <c:v>663.5913978494624</c:v>
                </c:pt>
                <c:pt idx="625">
                  <c:v>663.5913978494624</c:v>
                </c:pt>
                <c:pt idx="626">
                  <c:v>663.5913978494624</c:v>
                </c:pt>
                <c:pt idx="627">
                  <c:v>663.5913978494624</c:v>
                </c:pt>
                <c:pt idx="628">
                  <c:v>663.5913978494624</c:v>
                </c:pt>
                <c:pt idx="629">
                  <c:v>663.5913978494624</c:v>
                </c:pt>
                <c:pt idx="630">
                  <c:v>663.5913978494624</c:v>
                </c:pt>
                <c:pt idx="631">
                  <c:v>663.5913978494624</c:v>
                </c:pt>
                <c:pt idx="632">
                  <c:v>663.5913978494624</c:v>
                </c:pt>
                <c:pt idx="633">
                  <c:v>663.5913978494624</c:v>
                </c:pt>
                <c:pt idx="634">
                  <c:v>663.5913978494624</c:v>
                </c:pt>
                <c:pt idx="635">
                  <c:v>663.5913978494624</c:v>
                </c:pt>
                <c:pt idx="636">
                  <c:v>663.5913978494624</c:v>
                </c:pt>
                <c:pt idx="637">
                  <c:v>663.5913978494624</c:v>
                </c:pt>
                <c:pt idx="638">
                  <c:v>663.5913978494624</c:v>
                </c:pt>
                <c:pt idx="639">
                  <c:v>663.5913978494624</c:v>
                </c:pt>
                <c:pt idx="640">
                  <c:v>663.5913978494624</c:v>
                </c:pt>
                <c:pt idx="641">
                  <c:v>663.5913978494624</c:v>
                </c:pt>
                <c:pt idx="642">
                  <c:v>663.5913978494624</c:v>
                </c:pt>
                <c:pt idx="643">
                  <c:v>663.5913978494624</c:v>
                </c:pt>
                <c:pt idx="644">
                  <c:v>663.5913978494624</c:v>
                </c:pt>
                <c:pt idx="645">
                  <c:v>663.5913978494624</c:v>
                </c:pt>
                <c:pt idx="646">
                  <c:v>663.5913978494624</c:v>
                </c:pt>
                <c:pt idx="647">
                  <c:v>663.5913978494624</c:v>
                </c:pt>
                <c:pt idx="648">
                  <c:v>663.5913978494624</c:v>
                </c:pt>
                <c:pt idx="649">
                  <c:v>663.5913978494624</c:v>
                </c:pt>
                <c:pt idx="650">
                  <c:v>663.5913978494624</c:v>
                </c:pt>
                <c:pt idx="651">
                  <c:v>663.5913978494624</c:v>
                </c:pt>
                <c:pt idx="652">
                  <c:v>663.5913978494624</c:v>
                </c:pt>
                <c:pt idx="653">
                  <c:v>663.5913978494624</c:v>
                </c:pt>
                <c:pt idx="654">
                  <c:v>663.5913978494624</c:v>
                </c:pt>
                <c:pt idx="655">
                  <c:v>663.5913978494624</c:v>
                </c:pt>
                <c:pt idx="656">
                  <c:v>663.5913978494624</c:v>
                </c:pt>
                <c:pt idx="657">
                  <c:v>663.5913978494624</c:v>
                </c:pt>
                <c:pt idx="658">
                  <c:v>663.5913978494624</c:v>
                </c:pt>
                <c:pt idx="659">
                  <c:v>663.5913978494624</c:v>
                </c:pt>
                <c:pt idx="660">
                  <c:v>663.5913978494624</c:v>
                </c:pt>
                <c:pt idx="661">
                  <c:v>663.5913978494624</c:v>
                </c:pt>
                <c:pt idx="662">
                  <c:v>663.5913978494624</c:v>
                </c:pt>
                <c:pt idx="663">
                  <c:v>663.5913978494624</c:v>
                </c:pt>
                <c:pt idx="664">
                  <c:v>663.5913978494624</c:v>
                </c:pt>
                <c:pt idx="665">
                  <c:v>663.5913978494624</c:v>
                </c:pt>
                <c:pt idx="666">
                  <c:v>663.5913978494624</c:v>
                </c:pt>
                <c:pt idx="667">
                  <c:v>663.5913978494624</c:v>
                </c:pt>
                <c:pt idx="668">
                  <c:v>663.5913978494624</c:v>
                </c:pt>
                <c:pt idx="669">
                  <c:v>663.5913978494624</c:v>
                </c:pt>
                <c:pt idx="670">
                  <c:v>663.5913978494624</c:v>
                </c:pt>
                <c:pt idx="671">
                  <c:v>663.5913978494624</c:v>
                </c:pt>
                <c:pt idx="672">
                  <c:v>663.5913978494624</c:v>
                </c:pt>
                <c:pt idx="673">
                  <c:v>663.5913978494624</c:v>
                </c:pt>
                <c:pt idx="674">
                  <c:v>663.5913978494624</c:v>
                </c:pt>
                <c:pt idx="675">
                  <c:v>663.5913978494624</c:v>
                </c:pt>
                <c:pt idx="676">
                  <c:v>663.5913978494624</c:v>
                </c:pt>
                <c:pt idx="677">
                  <c:v>663.5913978494624</c:v>
                </c:pt>
                <c:pt idx="678">
                  <c:v>663.5913978494624</c:v>
                </c:pt>
                <c:pt idx="679">
                  <c:v>663.5913978494624</c:v>
                </c:pt>
                <c:pt idx="680">
                  <c:v>663.5913978494624</c:v>
                </c:pt>
                <c:pt idx="681">
                  <c:v>663.5913978494624</c:v>
                </c:pt>
                <c:pt idx="682">
                  <c:v>663.5913978494624</c:v>
                </c:pt>
                <c:pt idx="683">
                  <c:v>663.5913978494624</c:v>
                </c:pt>
                <c:pt idx="684">
                  <c:v>663.5913978494624</c:v>
                </c:pt>
                <c:pt idx="685">
                  <c:v>663.5913978494624</c:v>
                </c:pt>
                <c:pt idx="686">
                  <c:v>663.5913978494624</c:v>
                </c:pt>
                <c:pt idx="687">
                  <c:v>663.5913978494624</c:v>
                </c:pt>
                <c:pt idx="688">
                  <c:v>663.5913978494624</c:v>
                </c:pt>
                <c:pt idx="689">
                  <c:v>663.5913978494624</c:v>
                </c:pt>
                <c:pt idx="690">
                  <c:v>663.5913978494624</c:v>
                </c:pt>
                <c:pt idx="691">
                  <c:v>663.5913978494624</c:v>
                </c:pt>
                <c:pt idx="692">
                  <c:v>663.5913978494624</c:v>
                </c:pt>
                <c:pt idx="693">
                  <c:v>663.5913978494624</c:v>
                </c:pt>
                <c:pt idx="694">
                  <c:v>663.5913978494624</c:v>
                </c:pt>
                <c:pt idx="695">
                  <c:v>663.5913978494624</c:v>
                </c:pt>
                <c:pt idx="696">
                  <c:v>663.5913978494624</c:v>
                </c:pt>
                <c:pt idx="697">
                  <c:v>663.5913978494624</c:v>
                </c:pt>
                <c:pt idx="698">
                  <c:v>663.5913978494624</c:v>
                </c:pt>
                <c:pt idx="699">
                  <c:v>663.5913978494624</c:v>
                </c:pt>
                <c:pt idx="700">
                  <c:v>663.5913978494624</c:v>
                </c:pt>
                <c:pt idx="701">
                  <c:v>663.5913978494624</c:v>
                </c:pt>
                <c:pt idx="702">
                  <c:v>663.5913978494624</c:v>
                </c:pt>
                <c:pt idx="703">
                  <c:v>663.5913978494624</c:v>
                </c:pt>
                <c:pt idx="704">
                  <c:v>663.5913978494624</c:v>
                </c:pt>
                <c:pt idx="705">
                  <c:v>663.5913978494624</c:v>
                </c:pt>
                <c:pt idx="706">
                  <c:v>663.5913978494624</c:v>
                </c:pt>
                <c:pt idx="707">
                  <c:v>663.5913978494624</c:v>
                </c:pt>
                <c:pt idx="708">
                  <c:v>663.5913978494624</c:v>
                </c:pt>
                <c:pt idx="709">
                  <c:v>663.5913978494624</c:v>
                </c:pt>
                <c:pt idx="710">
                  <c:v>663.5913978494624</c:v>
                </c:pt>
                <c:pt idx="711">
                  <c:v>663.5913978494624</c:v>
                </c:pt>
                <c:pt idx="712">
                  <c:v>663.5913978494624</c:v>
                </c:pt>
                <c:pt idx="713">
                  <c:v>663.5913978494624</c:v>
                </c:pt>
                <c:pt idx="714">
                  <c:v>663.5913978494624</c:v>
                </c:pt>
                <c:pt idx="715">
                  <c:v>663.5913978494624</c:v>
                </c:pt>
                <c:pt idx="716">
                  <c:v>663.5913978494624</c:v>
                </c:pt>
                <c:pt idx="717">
                  <c:v>663.5913978494624</c:v>
                </c:pt>
                <c:pt idx="718">
                  <c:v>663.5913978494624</c:v>
                </c:pt>
                <c:pt idx="719">
                  <c:v>663.5913978494624</c:v>
                </c:pt>
                <c:pt idx="720">
                  <c:v>663.5913978494624</c:v>
                </c:pt>
                <c:pt idx="721">
                  <c:v>663.5913978494624</c:v>
                </c:pt>
                <c:pt idx="722">
                  <c:v>663.5913978494624</c:v>
                </c:pt>
                <c:pt idx="723">
                  <c:v>663.5913978494624</c:v>
                </c:pt>
                <c:pt idx="724">
                  <c:v>663.5913978494624</c:v>
                </c:pt>
                <c:pt idx="725">
                  <c:v>663.5913978494624</c:v>
                </c:pt>
                <c:pt idx="726">
                  <c:v>663.5913978494624</c:v>
                </c:pt>
                <c:pt idx="727">
                  <c:v>663.5913978494624</c:v>
                </c:pt>
                <c:pt idx="728">
                  <c:v>663.5913978494624</c:v>
                </c:pt>
                <c:pt idx="729">
                  <c:v>663.5913978494624</c:v>
                </c:pt>
                <c:pt idx="730">
                  <c:v>663.5913978494624</c:v>
                </c:pt>
                <c:pt idx="731">
                  <c:v>663.5913978494624</c:v>
                </c:pt>
                <c:pt idx="732">
                  <c:v>663.5913978494624</c:v>
                </c:pt>
                <c:pt idx="733">
                  <c:v>663.5913978494624</c:v>
                </c:pt>
                <c:pt idx="734">
                  <c:v>663.5913978494624</c:v>
                </c:pt>
                <c:pt idx="735">
                  <c:v>663.5913978494624</c:v>
                </c:pt>
                <c:pt idx="736">
                  <c:v>663.5913978494624</c:v>
                </c:pt>
                <c:pt idx="737">
                  <c:v>663.5913978494624</c:v>
                </c:pt>
                <c:pt idx="738">
                  <c:v>663.5913978494624</c:v>
                </c:pt>
                <c:pt idx="739">
                  <c:v>663.5913978494624</c:v>
                </c:pt>
                <c:pt idx="740">
                  <c:v>663.5913978494624</c:v>
                </c:pt>
                <c:pt idx="741">
                  <c:v>663.5913978494624</c:v>
                </c:pt>
                <c:pt idx="742">
                  <c:v>663.5913978494624</c:v>
                </c:pt>
                <c:pt idx="743">
                  <c:v>663.5913978494624</c:v>
                </c:pt>
              </c:numCache>
            </c:numRef>
          </c:val>
        </c:ser>
        <c:marker val="1"/>
        <c:axId val="101451264"/>
        <c:axId val="101452800"/>
      </c:lineChart>
      <c:catAx>
        <c:axId val="101451264"/>
        <c:scaling>
          <c:orientation val="minMax"/>
        </c:scaling>
        <c:axPos val="b"/>
        <c:numFmt formatCode="General" sourceLinked="1"/>
        <c:majorTickMark val="none"/>
        <c:tickLblPos val="nextTo"/>
        <c:crossAx val="101452800"/>
        <c:crosses val="autoZero"/>
        <c:auto val="1"/>
        <c:lblAlgn val="ctr"/>
        <c:lblOffset val="100"/>
        <c:tickLblSkip val="24"/>
      </c:catAx>
      <c:valAx>
        <c:axId val="101452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4512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640.97916666666663</c:v>
                </c:pt>
                <c:pt idx="1">
                  <c:v>669.875</c:v>
                </c:pt>
                <c:pt idx="2">
                  <c:v>669.70833333333337</c:v>
                </c:pt>
                <c:pt idx="3">
                  <c:v>660.125</c:v>
                </c:pt>
                <c:pt idx="4">
                  <c:v>648.95833333333337</c:v>
                </c:pt>
                <c:pt idx="5">
                  <c:v>653.60416666666663</c:v>
                </c:pt>
                <c:pt idx="6">
                  <c:v>650.45833333333337</c:v>
                </c:pt>
                <c:pt idx="7">
                  <c:v>636.89583333333337</c:v>
                </c:pt>
                <c:pt idx="8">
                  <c:v>624.85416666666663</c:v>
                </c:pt>
                <c:pt idx="9">
                  <c:v>657.0625</c:v>
                </c:pt>
                <c:pt idx="10">
                  <c:v>664.97916666666663</c:v>
                </c:pt>
                <c:pt idx="11">
                  <c:v>682.72916666666663</c:v>
                </c:pt>
                <c:pt idx="12">
                  <c:v>670.16666666666663</c:v>
                </c:pt>
                <c:pt idx="13">
                  <c:v>640.25</c:v>
                </c:pt>
                <c:pt idx="14">
                  <c:v>618.70833333333337</c:v>
                </c:pt>
                <c:pt idx="15">
                  <c:v>644.45833333333337</c:v>
                </c:pt>
                <c:pt idx="16">
                  <c:v>653.5</c:v>
                </c:pt>
                <c:pt idx="17">
                  <c:v>663.33333333333337</c:v>
                </c:pt>
                <c:pt idx="18">
                  <c:v>685.5625</c:v>
                </c:pt>
                <c:pt idx="19">
                  <c:v>658.9375</c:v>
                </c:pt>
                <c:pt idx="20">
                  <c:v>652</c:v>
                </c:pt>
                <c:pt idx="21">
                  <c:v>662.16666666666663</c:v>
                </c:pt>
                <c:pt idx="22">
                  <c:v>674.47916666666663</c:v>
                </c:pt>
                <c:pt idx="23">
                  <c:v>689.60416666666663</c:v>
                </c:pt>
                <c:pt idx="24">
                  <c:v>707.9375</c:v>
                </c:pt>
                <c:pt idx="25">
                  <c:v>677.72916666666663</c:v>
                </c:pt>
                <c:pt idx="26">
                  <c:v>668.52083333333337</c:v>
                </c:pt>
                <c:pt idx="27">
                  <c:v>663.77083333333337</c:v>
                </c:pt>
                <c:pt idx="28">
                  <c:v>680.4375</c:v>
                </c:pt>
                <c:pt idx="29">
                  <c:v>690.1875</c:v>
                </c:pt>
                <c:pt idx="30">
                  <c:v>709.35416666666663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663</c:v>
                </c:pt>
                <c:pt idx="1">
                  <c:v>690</c:v>
                </c:pt>
                <c:pt idx="2">
                  <c:v>701</c:v>
                </c:pt>
                <c:pt idx="3">
                  <c:v>690.5</c:v>
                </c:pt>
                <c:pt idx="4">
                  <c:v>666</c:v>
                </c:pt>
                <c:pt idx="5">
                  <c:v>673.5</c:v>
                </c:pt>
                <c:pt idx="6">
                  <c:v>674</c:v>
                </c:pt>
                <c:pt idx="7">
                  <c:v>660</c:v>
                </c:pt>
                <c:pt idx="8">
                  <c:v>654</c:v>
                </c:pt>
                <c:pt idx="9">
                  <c:v>675</c:v>
                </c:pt>
                <c:pt idx="10">
                  <c:v>681.5</c:v>
                </c:pt>
                <c:pt idx="11">
                  <c:v>692</c:v>
                </c:pt>
                <c:pt idx="12">
                  <c:v>688.5</c:v>
                </c:pt>
                <c:pt idx="13">
                  <c:v>659.5</c:v>
                </c:pt>
                <c:pt idx="14">
                  <c:v>645</c:v>
                </c:pt>
                <c:pt idx="15">
                  <c:v>669.5</c:v>
                </c:pt>
                <c:pt idx="16">
                  <c:v>666</c:v>
                </c:pt>
                <c:pt idx="17">
                  <c:v>676.5</c:v>
                </c:pt>
                <c:pt idx="18">
                  <c:v>693</c:v>
                </c:pt>
                <c:pt idx="19">
                  <c:v>685.5</c:v>
                </c:pt>
                <c:pt idx="20">
                  <c:v>679</c:v>
                </c:pt>
                <c:pt idx="21">
                  <c:v>682</c:v>
                </c:pt>
                <c:pt idx="22">
                  <c:v>698.5</c:v>
                </c:pt>
                <c:pt idx="23">
                  <c:v>726</c:v>
                </c:pt>
                <c:pt idx="24">
                  <c:v>726</c:v>
                </c:pt>
                <c:pt idx="25">
                  <c:v>725.5</c:v>
                </c:pt>
                <c:pt idx="26">
                  <c:v>696.5</c:v>
                </c:pt>
                <c:pt idx="27">
                  <c:v>714.5</c:v>
                </c:pt>
                <c:pt idx="28">
                  <c:v>698.5</c:v>
                </c:pt>
                <c:pt idx="29">
                  <c:v>709</c:v>
                </c:pt>
                <c:pt idx="30">
                  <c:v>759.5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615.5</c:v>
                </c:pt>
                <c:pt idx="1">
                  <c:v>651.5</c:v>
                </c:pt>
                <c:pt idx="2">
                  <c:v>641.5</c:v>
                </c:pt>
                <c:pt idx="3">
                  <c:v>640</c:v>
                </c:pt>
                <c:pt idx="4">
                  <c:v>632</c:v>
                </c:pt>
                <c:pt idx="5">
                  <c:v>626.5</c:v>
                </c:pt>
                <c:pt idx="6">
                  <c:v>624.5</c:v>
                </c:pt>
                <c:pt idx="7">
                  <c:v>609.5</c:v>
                </c:pt>
                <c:pt idx="8">
                  <c:v>596.5</c:v>
                </c:pt>
                <c:pt idx="9">
                  <c:v>618</c:v>
                </c:pt>
                <c:pt idx="10">
                  <c:v>636</c:v>
                </c:pt>
                <c:pt idx="11">
                  <c:v>665</c:v>
                </c:pt>
                <c:pt idx="12">
                  <c:v>651.5</c:v>
                </c:pt>
                <c:pt idx="13">
                  <c:v>625.5</c:v>
                </c:pt>
                <c:pt idx="14">
                  <c:v>590</c:v>
                </c:pt>
                <c:pt idx="15">
                  <c:v>624</c:v>
                </c:pt>
                <c:pt idx="16">
                  <c:v>634.5</c:v>
                </c:pt>
                <c:pt idx="17">
                  <c:v>649</c:v>
                </c:pt>
                <c:pt idx="18">
                  <c:v>673</c:v>
                </c:pt>
                <c:pt idx="19">
                  <c:v>627</c:v>
                </c:pt>
                <c:pt idx="20">
                  <c:v>625.5</c:v>
                </c:pt>
                <c:pt idx="21">
                  <c:v>632.5</c:v>
                </c:pt>
                <c:pt idx="22">
                  <c:v>650.5</c:v>
                </c:pt>
                <c:pt idx="23">
                  <c:v>645</c:v>
                </c:pt>
                <c:pt idx="24">
                  <c:v>686.5</c:v>
                </c:pt>
                <c:pt idx="25">
                  <c:v>661.5</c:v>
                </c:pt>
                <c:pt idx="26">
                  <c:v>637</c:v>
                </c:pt>
                <c:pt idx="27">
                  <c:v>610.5</c:v>
                </c:pt>
                <c:pt idx="28">
                  <c:v>656.5</c:v>
                </c:pt>
                <c:pt idx="29">
                  <c:v>666.5</c:v>
                </c:pt>
                <c:pt idx="30">
                  <c:v>673.5</c:v>
                </c:pt>
              </c:numCache>
            </c:numRef>
          </c:val>
        </c:ser>
        <c:marker val="1"/>
        <c:axId val="101478784"/>
        <c:axId val="101480320"/>
      </c:lineChart>
      <c:catAx>
        <c:axId val="101478784"/>
        <c:scaling>
          <c:orientation val="minMax"/>
        </c:scaling>
        <c:axPos val="b"/>
        <c:numFmt formatCode="General" sourceLinked="1"/>
        <c:majorTickMark val="none"/>
        <c:tickLblPos val="nextTo"/>
        <c:crossAx val="101480320"/>
        <c:crosses val="autoZero"/>
        <c:auto val="1"/>
        <c:lblAlgn val="ctr"/>
        <c:lblOffset val="100"/>
        <c:tickLblSkip val="1"/>
      </c:catAx>
      <c:valAx>
        <c:axId val="101480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4787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670.48387096774195</c:v>
                </c:pt>
                <c:pt idx="1">
                  <c:v>670.79032258064512</c:v>
                </c:pt>
                <c:pt idx="2">
                  <c:v>670.9677419354839</c:v>
                </c:pt>
                <c:pt idx="3">
                  <c:v>672.16129032258061</c:v>
                </c:pt>
                <c:pt idx="4">
                  <c:v>676.29032258064512</c:v>
                </c:pt>
                <c:pt idx="5">
                  <c:v>675.17741935483866</c:v>
                </c:pt>
                <c:pt idx="6">
                  <c:v>671.06451612903231</c:v>
                </c:pt>
                <c:pt idx="7">
                  <c:v>665.08064516129036</c:v>
                </c:pt>
                <c:pt idx="8">
                  <c:v>659.64516129032256</c:v>
                </c:pt>
                <c:pt idx="9">
                  <c:v>652.43548387096769</c:v>
                </c:pt>
                <c:pt idx="10">
                  <c:v>648.14516129032256</c:v>
                </c:pt>
                <c:pt idx="11">
                  <c:v>649.41935483870964</c:v>
                </c:pt>
                <c:pt idx="12">
                  <c:v>651.17741935483866</c:v>
                </c:pt>
                <c:pt idx="13">
                  <c:v>655.11290322580646</c:v>
                </c:pt>
                <c:pt idx="14">
                  <c:v>653.69354838709683</c:v>
                </c:pt>
                <c:pt idx="15">
                  <c:v>653.59677419354841</c:v>
                </c:pt>
                <c:pt idx="16">
                  <c:v>656.0322580645161</c:v>
                </c:pt>
                <c:pt idx="17">
                  <c:v>659.88709677419354</c:v>
                </c:pt>
                <c:pt idx="18">
                  <c:v>663.83870967741939</c:v>
                </c:pt>
                <c:pt idx="19">
                  <c:v>666.80645161290317</c:v>
                </c:pt>
                <c:pt idx="20">
                  <c:v>668.93548387096769</c:v>
                </c:pt>
                <c:pt idx="21">
                  <c:v>670.98387096774195</c:v>
                </c:pt>
                <c:pt idx="22">
                  <c:v>671.80645161290317</c:v>
                </c:pt>
                <c:pt idx="23">
                  <c:v>672.66129032258061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726</c:v>
                </c:pt>
                <c:pt idx="1">
                  <c:v>723.5</c:v>
                </c:pt>
                <c:pt idx="2">
                  <c:v>729.5</c:v>
                </c:pt>
                <c:pt idx="3">
                  <c:v>715</c:v>
                </c:pt>
                <c:pt idx="4">
                  <c:v>714.5</c:v>
                </c:pt>
                <c:pt idx="5">
                  <c:v>716</c:v>
                </c:pt>
                <c:pt idx="6">
                  <c:v>714</c:v>
                </c:pt>
                <c:pt idx="7">
                  <c:v>712</c:v>
                </c:pt>
                <c:pt idx="8">
                  <c:v>704</c:v>
                </c:pt>
                <c:pt idx="9">
                  <c:v>698</c:v>
                </c:pt>
                <c:pt idx="10">
                  <c:v>691.5</c:v>
                </c:pt>
                <c:pt idx="11">
                  <c:v>697</c:v>
                </c:pt>
                <c:pt idx="12">
                  <c:v>695.5</c:v>
                </c:pt>
                <c:pt idx="13">
                  <c:v>695.5</c:v>
                </c:pt>
                <c:pt idx="14">
                  <c:v>691.5</c:v>
                </c:pt>
                <c:pt idx="15">
                  <c:v>692.5</c:v>
                </c:pt>
                <c:pt idx="16">
                  <c:v>705</c:v>
                </c:pt>
                <c:pt idx="17">
                  <c:v>703.5</c:v>
                </c:pt>
                <c:pt idx="18">
                  <c:v>712.5</c:v>
                </c:pt>
                <c:pt idx="19">
                  <c:v>725.5</c:v>
                </c:pt>
                <c:pt idx="20">
                  <c:v>744</c:v>
                </c:pt>
                <c:pt idx="21">
                  <c:v>728.5</c:v>
                </c:pt>
                <c:pt idx="22">
                  <c:v>753</c:v>
                </c:pt>
                <c:pt idx="23">
                  <c:v>759.5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615</c:v>
                </c:pt>
                <c:pt idx="1">
                  <c:v>610.5</c:v>
                </c:pt>
                <c:pt idx="2">
                  <c:v>613</c:v>
                </c:pt>
                <c:pt idx="3">
                  <c:v>611.5</c:v>
                </c:pt>
                <c:pt idx="4">
                  <c:v>632.5</c:v>
                </c:pt>
                <c:pt idx="5">
                  <c:v>629</c:v>
                </c:pt>
                <c:pt idx="6">
                  <c:v>627</c:v>
                </c:pt>
                <c:pt idx="7">
                  <c:v>623</c:v>
                </c:pt>
                <c:pt idx="8">
                  <c:v>618.5</c:v>
                </c:pt>
                <c:pt idx="9">
                  <c:v>606</c:v>
                </c:pt>
                <c:pt idx="10">
                  <c:v>606.5</c:v>
                </c:pt>
                <c:pt idx="11">
                  <c:v>590</c:v>
                </c:pt>
                <c:pt idx="12">
                  <c:v>606</c:v>
                </c:pt>
                <c:pt idx="13">
                  <c:v>600</c:v>
                </c:pt>
                <c:pt idx="14">
                  <c:v>596.5</c:v>
                </c:pt>
                <c:pt idx="15">
                  <c:v>601</c:v>
                </c:pt>
                <c:pt idx="16">
                  <c:v>604</c:v>
                </c:pt>
                <c:pt idx="17">
                  <c:v>605</c:v>
                </c:pt>
                <c:pt idx="18">
                  <c:v>603.5</c:v>
                </c:pt>
                <c:pt idx="19">
                  <c:v>608</c:v>
                </c:pt>
                <c:pt idx="20">
                  <c:v>626.5</c:v>
                </c:pt>
                <c:pt idx="21">
                  <c:v>624.5</c:v>
                </c:pt>
                <c:pt idx="22">
                  <c:v>627.5</c:v>
                </c:pt>
                <c:pt idx="23">
                  <c:v>630.5</c:v>
                </c:pt>
              </c:numCache>
            </c:numRef>
          </c:val>
        </c:ser>
        <c:axId val="101504896"/>
        <c:axId val="101506432"/>
      </c:barChart>
      <c:catAx>
        <c:axId val="101504896"/>
        <c:scaling>
          <c:orientation val="minMax"/>
        </c:scaling>
        <c:axPos val="b"/>
        <c:numFmt formatCode="General" sourceLinked="1"/>
        <c:majorTickMark val="none"/>
        <c:tickLblPos val="nextTo"/>
        <c:crossAx val="101506432"/>
        <c:crosses val="autoZero"/>
        <c:auto val="1"/>
        <c:lblAlgn val="ctr"/>
        <c:lblOffset val="100"/>
        <c:tickLblSkip val="1"/>
      </c:catAx>
      <c:valAx>
        <c:axId val="101506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5048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1809486482715942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670.48387096774195</c:v>
                </c:pt>
                <c:pt idx="1">
                  <c:v>670.79032258064512</c:v>
                </c:pt>
                <c:pt idx="2">
                  <c:v>670.9677419354839</c:v>
                </c:pt>
                <c:pt idx="3">
                  <c:v>672.16129032258061</c:v>
                </c:pt>
                <c:pt idx="4">
                  <c:v>676.29032258064512</c:v>
                </c:pt>
                <c:pt idx="5">
                  <c:v>675.17741935483866</c:v>
                </c:pt>
                <c:pt idx="6">
                  <c:v>671.06451612903231</c:v>
                </c:pt>
                <c:pt idx="7">
                  <c:v>665.08064516129036</c:v>
                </c:pt>
                <c:pt idx="8">
                  <c:v>659.64516129032256</c:v>
                </c:pt>
                <c:pt idx="9">
                  <c:v>652.43548387096769</c:v>
                </c:pt>
                <c:pt idx="10">
                  <c:v>648.14516129032256</c:v>
                </c:pt>
                <c:pt idx="11">
                  <c:v>649.41935483870964</c:v>
                </c:pt>
                <c:pt idx="12">
                  <c:v>651.17741935483866</c:v>
                </c:pt>
                <c:pt idx="13">
                  <c:v>655.11290322580646</c:v>
                </c:pt>
                <c:pt idx="14">
                  <c:v>653.69354838709683</c:v>
                </c:pt>
                <c:pt idx="15">
                  <c:v>653.59677419354841</c:v>
                </c:pt>
                <c:pt idx="16">
                  <c:v>656.0322580645161</c:v>
                </c:pt>
                <c:pt idx="17">
                  <c:v>659.88709677419354</c:v>
                </c:pt>
                <c:pt idx="18">
                  <c:v>663.83870967741939</c:v>
                </c:pt>
                <c:pt idx="19">
                  <c:v>666.80645161290317</c:v>
                </c:pt>
                <c:pt idx="20">
                  <c:v>668.93548387096769</c:v>
                </c:pt>
                <c:pt idx="21">
                  <c:v>670.98387096774195</c:v>
                </c:pt>
                <c:pt idx="22">
                  <c:v>671.80645161290317</c:v>
                </c:pt>
                <c:pt idx="23">
                  <c:v>672.66129032258061</c:v>
                </c:pt>
              </c:numCache>
            </c:numRef>
          </c:val>
        </c:ser>
        <c:marker val="1"/>
        <c:axId val="101601664"/>
        <c:axId val="101603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1606528"/>
        <c:axId val="101604736"/>
      </c:lineChart>
      <c:catAx>
        <c:axId val="101601664"/>
        <c:scaling>
          <c:orientation val="minMax"/>
        </c:scaling>
        <c:axPos val="b"/>
        <c:numFmt formatCode="General" sourceLinked="1"/>
        <c:majorTickMark val="none"/>
        <c:tickLblPos val="nextTo"/>
        <c:crossAx val="101603200"/>
        <c:crosses val="autoZero"/>
        <c:auto val="1"/>
        <c:lblAlgn val="ctr"/>
        <c:lblOffset val="100"/>
        <c:tickLblSkip val="1"/>
      </c:catAx>
      <c:valAx>
        <c:axId val="101603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01664"/>
        <c:crosses val="autoZero"/>
        <c:crossBetween val="between"/>
      </c:valAx>
      <c:valAx>
        <c:axId val="101604736"/>
        <c:scaling>
          <c:orientation val="minMax"/>
          <c:min val="35000"/>
        </c:scaling>
        <c:axPos val="r"/>
        <c:numFmt formatCode="0" sourceLinked="0"/>
        <c:tickLblPos val="nextTo"/>
        <c:crossAx val="101606528"/>
        <c:crosses val="max"/>
        <c:crossBetween val="between"/>
        <c:majorUnit val="5000"/>
      </c:valAx>
      <c:catAx>
        <c:axId val="101606528"/>
        <c:scaling>
          <c:orientation val="minMax"/>
        </c:scaling>
        <c:delete val="1"/>
        <c:axPos val="b"/>
        <c:numFmt formatCode="General" sourceLinked="1"/>
        <c:tickLblPos val="none"/>
        <c:crossAx val="1016047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663</c:v>
                </c:pt>
                <c:pt idx="1">
                  <c:v>645.5</c:v>
                </c:pt>
                <c:pt idx="2">
                  <c:v>645</c:v>
                </c:pt>
                <c:pt idx="3">
                  <c:v>643.5</c:v>
                </c:pt>
                <c:pt idx="4">
                  <c:v>653.5</c:v>
                </c:pt>
                <c:pt idx="5">
                  <c:v>656.5</c:v>
                </c:pt>
                <c:pt idx="6">
                  <c:v>650.5</c:v>
                </c:pt>
                <c:pt idx="7">
                  <c:v>641</c:v>
                </c:pt>
                <c:pt idx="8">
                  <c:v>632</c:v>
                </c:pt>
                <c:pt idx="9">
                  <c:v>634.5</c:v>
                </c:pt>
                <c:pt idx="10">
                  <c:v>620</c:v>
                </c:pt>
                <c:pt idx="11">
                  <c:v>629.5</c:v>
                </c:pt>
                <c:pt idx="12">
                  <c:v>631</c:v>
                </c:pt>
                <c:pt idx="13">
                  <c:v>634</c:v>
                </c:pt>
                <c:pt idx="14">
                  <c:v>641</c:v>
                </c:pt>
                <c:pt idx="15">
                  <c:v>635</c:v>
                </c:pt>
                <c:pt idx="16">
                  <c:v>624</c:v>
                </c:pt>
                <c:pt idx="17">
                  <c:v>615.5</c:v>
                </c:pt>
                <c:pt idx="18">
                  <c:v>633.5</c:v>
                </c:pt>
                <c:pt idx="19">
                  <c:v>639</c:v>
                </c:pt>
                <c:pt idx="20">
                  <c:v>644.5</c:v>
                </c:pt>
                <c:pt idx="21">
                  <c:v>654.5</c:v>
                </c:pt>
                <c:pt idx="22">
                  <c:v>657.5</c:v>
                </c:pt>
                <c:pt idx="23">
                  <c:v>659.5</c:v>
                </c:pt>
                <c:pt idx="24">
                  <c:v>666.5</c:v>
                </c:pt>
                <c:pt idx="25">
                  <c:v>675</c:v>
                </c:pt>
                <c:pt idx="26">
                  <c:v>673</c:v>
                </c:pt>
                <c:pt idx="27">
                  <c:v>676</c:v>
                </c:pt>
                <c:pt idx="28">
                  <c:v>678.5</c:v>
                </c:pt>
                <c:pt idx="29">
                  <c:v>675.5</c:v>
                </c:pt>
                <c:pt idx="30">
                  <c:v>665</c:v>
                </c:pt>
                <c:pt idx="31">
                  <c:v>660.5</c:v>
                </c:pt>
                <c:pt idx="32">
                  <c:v>653</c:v>
                </c:pt>
                <c:pt idx="33">
                  <c:v>651.5</c:v>
                </c:pt>
                <c:pt idx="34">
                  <c:v>654.5</c:v>
                </c:pt>
                <c:pt idx="35">
                  <c:v>668</c:v>
                </c:pt>
                <c:pt idx="36">
                  <c:v>667.5</c:v>
                </c:pt>
                <c:pt idx="37">
                  <c:v>664</c:v>
                </c:pt>
                <c:pt idx="38">
                  <c:v>657.5</c:v>
                </c:pt>
                <c:pt idx="39">
                  <c:v>662</c:v>
                </c:pt>
                <c:pt idx="40">
                  <c:v>666.5</c:v>
                </c:pt>
                <c:pt idx="41">
                  <c:v>668.5</c:v>
                </c:pt>
                <c:pt idx="42">
                  <c:v>676.5</c:v>
                </c:pt>
                <c:pt idx="43">
                  <c:v>676.5</c:v>
                </c:pt>
                <c:pt idx="44">
                  <c:v>676</c:v>
                </c:pt>
                <c:pt idx="45">
                  <c:v>686</c:v>
                </c:pt>
                <c:pt idx="46">
                  <c:v>690</c:v>
                </c:pt>
                <c:pt idx="47">
                  <c:v>689</c:v>
                </c:pt>
                <c:pt idx="48">
                  <c:v>688.5</c:v>
                </c:pt>
                <c:pt idx="49">
                  <c:v>696</c:v>
                </c:pt>
                <c:pt idx="50">
                  <c:v>692.5</c:v>
                </c:pt>
                <c:pt idx="51">
                  <c:v>701</c:v>
                </c:pt>
                <c:pt idx="52">
                  <c:v>698.5</c:v>
                </c:pt>
                <c:pt idx="53">
                  <c:v>699.5</c:v>
                </c:pt>
                <c:pt idx="54">
                  <c:v>690</c:v>
                </c:pt>
                <c:pt idx="55">
                  <c:v>682</c:v>
                </c:pt>
                <c:pt idx="56">
                  <c:v>675.5</c:v>
                </c:pt>
                <c:pt idx="57">
                  <c:v>660.5</c:v>
                </c:pt>
                <c:pt idx="58">
                  <c:v>652</c:v>
                </c:pt>
                <c:pt idx="59">
                  <c:v>653</c:v>
                </c:pt>
                <c:pt idx="60">
                  <c:v>646</c:v>
                </c:pt>
                <c:pt idx="61">
                  <c:v>641.5</c:v>
                </c:pt>
                <c:pt idx="62">
                  <c:v>646</c:v>
                </c:pt>
                <c:pt idx="63">
                  <c:v>650.5</c:v>
                </c:pt>
                <c:pt idx="64">
                  <c:v>647.5</c:v>
                </c:pt>
                <c:pt idx="65">
                  <c:v>656.5</c:v>
                </c:pt>
                <c:pt idx="66">
                  <c:v>664.5</c:v>
                </c:pt>
                <c:pt idx="67">
                  <c:v>667</c:v>
                </c:pt>
                <c:pt idx="68">
                  <c:v>663</c:v>
                </c:pt>
                <c:pt idx="69">
                  <c:v>664.5</c:v>
                </c:pt>
                <c:pt idx="70">
                  <c:v>666</c:v>
                </c:pt>
                <c:pt idx="71">
                  <c:v>671</c:v>
                </c:pt>
                <c:pt idx="72">
                  <c:v>656.5</c:v>
                </c:pt>
                <c:pt idx="73">
                  <c:v>669</c:v>
                </c:pt>
                <c:pt idx="74">
                  <c:v>664</c:v>
                </c:pt>
                <c:pt idx="75">
                  <c:v>669.5</c:v>
                </c:pt>
                <c:pt idx="76">
                  <c:v>671.5</c:v>
                </c:pt>
                <c:pt idx="77">
                  <c:v>687.5</c:v>
                </c:pt>
                <c:pt idx="78">
                  <c:v>690.5</c:v>
                </c:pt>
                <c:pt idx="79">
                  <c:v>686</c:v>
                </c:pt>
                <c:pt idx="80">
                  <c:v>672</c:v>
                </c:pt>
                <c:pt idx="81">
                  <c:v>660</c:v>
                </c:pt>
                <c:pt idx="82">
                  <c:v>653.5</c:v>
                </c:pt>
                <c:pt idx="83">
                  <c:v>643</c:v>
                </c:pt>
                <c:pt idx="84">
                  <c:v>640</c:v>
                </c:pt>
                <c:pt idx="85">
                  <c:v>655.5</c:v>
                </c:pt>
                <c:pt idx="86">
                  <c:v>641.5</c:v>
                </c:pt>
                <c:pt idx="87">
                  <c:v>646</c:v>
                </c:pt>
                <c:pt idx="88">
                  <c:v>655</c:v>
                </c:pt>
                <c:pt idx="89">
                  <c:v>658.5</c:v>
                </c:pt>
                <c:pt idx="90">
                  <c:v>659.5</c:v>
                </c:pt>
                <c:pt idx="91">
                  <c:v>665.5</c:v>
                </c:pt>
                <c:pt idx="92">
                  <c:v>655</c:v>
                </c:pt>
                <c:pt idx="93">
                  <c:v>652</c:v>
                </c:pt>
                <c:pt idx="94">
                  <c:v>651</c:v>
                </c:pt>
                <c:pt idx="95">
                  <c:v>640.5</c:v>
                </c:pt>
                <c:pt idx="96">
                  <c:v>632</c:v>
                </c:pt>
                <c:pt idx="97">
                  <c:v>645</c:v>
                </c:pt>
                <c:pt idx="98">
                  <c:v>650</c:v>
                </c:pt>
                <c:pt idx="99">
                  <c:v>656</c:v>
                </c:pt>
                <c:pt idx="100">
                  <c:v>666</c:v>
                </c:pt>
                <c:pt idx="101">
                  <c:v>665.5</c:v>
                </c:pt>
                <c:pt idx="102">
                  <c:v>666</c:v>
                </c:pt>
                <c:pt idx="103">
                  <c:v>660.5</c:v>
                </c:pt>
                <c:pt idx="104">
                  <c:v>654.5</c:v>
                </c:pt>
                <c:pt idx="105">
                  <c:v>643.5</c:v>
                </c:pt>
                <c:pt idx="106">
                  <c:v>645</c:v>
                </c:pt>
                <c:pt idx="107">
                  <c:v>646.5</c:v>
                </c:pt>
                <c:pt idx="108">
                  <c:v>651</c:v>
                </c:pt>
                <c:pt idx="109">
                  <c:v>654</c:v>
                </c:pt>
                <c:pt idx="110">
                  <c:v>646</c:v>
                </c:pt>
                <c:pt idx="111">
                  <c:v>639</c:v>
                </c:pt>
                <c:pt idx="112">
                  <c:v>646.5</c:v>
                </c:pt>
                <c:pt idx="113">
                  <c:v>655</c:v>
                </c:pt>
                <c:pt idx="114">
                  <c:v>647</c:v>
                </c:pt>
                <c:pt idx="115">
                  <c:v>639</c:v>
                </c:pt>
                <c:pt idx="116">
                  <c:v>632.5</c:v>
                </c:pt>
                <c:pt idx="117">
                  <c:v>640</c:v>
                </c:pt>
                <c:pt idx="118">
                  <c:v>648</c:v>
                </c:pt>
                <c:pt idx="119">
                  <c:v>646.5</c:v>
                </c:pt>
                <c:pt idx="120">
                  <c:v>656</c:v>
                </c:pt>
                <c:pt idx="121">
                  <c:v>653.5</c:v>
                </c:pt>
                <c:pt idx="122">
                  <c:v>653</c:v>
                </c:pt>
                <c:pt idx="123">
                  <c:v>658</c:v>
                </c:pt>
                <c:pt idx="124">
                  <c:v>673.5</c:v>
                </c:pt>
                <c:pt idx="125">
                  <c:v>672</c:v>
                </c:pt>
                <c:pt idx="126">
                  <c:v>667.5</c:v>
                </c:pt>
                <c:pt idx="127">
                  <c:v>659</c:v>
                </c:pt>
                <c:pt idx="128">
                  <c:v>652</c:v>
                </c:pt>
                <c:pt idx="129">
                  <c:v>645.5</c:v>
                </c:pt>
                <c:pt idx="130">
                  <c:v>643</c:v>
                </c:pt>
                <c:pt idx="131">
                  <c:v>655</c:v>
                </c:pt>
                <c:pt idx="132">
                  <c:v>657</c:v>
                </c:pt>
                <c:pt idx="133">
                  <c:v>654.5</c:v>
                </c:pt>
                <c:pt idx="134">
                  <c:v>658</c:v>
                </c:pt>
                <c:pt idx="135">
                  <c:v>655.5</c:v>
                </c:pt>
                <c:pt idx="136">
                  <c:v>661</c:v>
                </c:pt>
                <c:pt idx="137">
                  <c:v>652.5</c:v>
                </c:pt>
                <c:pt idx="138">
                  <c:v>652.5</c:v>
                </c:pt>
                <c:pt idx="139">
                  <c:v>635.5</c:v>
                </c:pt>
                <c:pt idx="140">
                  <c:v>626.5</c:v>
                </c:pt>
                <c:pt idx="141">
                  <c:v>639</c:v>
                </c:pt>
                <c:pt idx="142">
                  <c:v>643.5</c:v>
                </c:pt>
                <c:pt idx="143">
                  <c:v>663</c:v>
                </c:pt>
                <c:pt idx="144">
                  <c:v>672</c:v>
                </c:pt>
                <c:pt idx="145">
                  <c:v>674</c:v>
                </c:pt>
                <c:pt idx="146">
                  <c:v>670</c:v>
                </c:pt>
                <c:pt idx="147">
                  <c:v>665</c:v>
                </c:pt>
                <c:pt idx="148">
                  <c:v>658.5</c:v>
                </c:pt>
                <c:pt idx="149">
                  <c:v>651</c:v>
                </c:pt>
                <c:pt idx="150">
                  <c:v>654.5</c:v>
                </c:pt>
                <c:pt idx="151">
                  <c:v>643.5</c:v>
                </c:pt>
                <c:pt idx="152">
                  <c:v>641</c:v>
                </c:pt>
                <c:pt idx="153">
                  <c:v>627</c:v>
                </c:pt>
                <c:pt idx="154">
                  <c:v>624.5</c:v>
                </c:pt>
                <c:pt idx="155">
                  <c:v>628.5</c:v>
                </c:pt>
                <c:pt idx="156">
                  <c:v>638.5</c:v>
                </c:pt>
                <c:pt idx="157">
                  <c:v>639</c:v>
                </c:pt>
                <c:pt idx="158">
                  <c:v>642</c:v>
                </c:pt>
                <c:pt idx="159">
                  <c:v>647</c:v>
                </c:pt>
                <c:pt idx="160">
                  <c:v>643.5</c:v>
                </c:pt>
                <c:pt idx="161">
                  <c:v>642.5</c:v>
                </c:pt>
                <c:pt idx="162">
                  <c:v>645.5</c:v>
                </c:pt>
                <c:pt idx="163">
                  <c:v>656.5</c:v>
                </c:pt>
                <c:pt idx="164">
                  <c:v>661.5</c:v>
                </c:pt>
                <c:pt idx="165">
                  <c:v>668.5</c:v>
                </c:pt>
                <c:pt idx="166">
                  <c:v>660.5</c:v>
                </c:pt>
                <c:pt idx="167">
                  <c:v>656.5</c:v>
                </c:pt>
                <c:pt idx="168">
                  <c:v>660</c:v>
                </c:pt>
                <c:pt idx="169">
                  <c:v>658</c:v>
                </c:pt>
                <c:pt idx="170">
                  <c:v>654</c:v>
                </c:pt>
                <c:pt idx="171">
                  <c:v>648.5</c:v>
                </c:pt>
                <c:pt idx="172">
                  <c:v>646.5</c:v>
                </c:pt>
                <c:pt idx="173">
                  <c:v>645</c:v>
                </c:pt>
                <c:pt idx="174">
                  <c:v>641</c:v>
                </c:pt>
                <c:pt idx="175">
                  <c:v>628.5</c:v>
                </c:pt>
                <c:pt idx="176">
                  <c:v>625</c:v>
                </c:pt>
                <c:pt idx="177">
                  <c:v>616.5</c:v>
                </c:pt>
                <c:pt idx="178">
                  <c:v>609.5</c:v>
                </c:pt>
                <c:pt idx="179">
                  <c:v>617.5</c:v>
                </c:pt>
                <c:pt idx="180">
                  <c:v>624.5</c:v>
                </c:pt>
                <c:pt idx="181">
                  <c:v>626.5</c:v>
                </c:pt>
                <c:pt idx="182">
                  <c:v>628</c:v>
                </c:pt>
                <c:pt idx="183">
                  <c:v>635.5</c:v>
                </c:pt>
                <c:pt idx="184">
                  <c:v>639</c:v>
                </c:pt>
                <c:pt idx="185">
                  <c:v>637.5</c:v>
                </c:pt>
                <c:pt idx="186">
                  <c:v>641</c:v>
                </c:pt>
                <c:pt idx="187">
                  <c:v>649</c:v>
                </c:pt>
                <c:pt idx="188">
                  <c:v>655</c:v>
                </c:pt>
                <c:pt idx="189">
                  <c:v>636.5</c:v>
                </c:pt>
                <c:pt idx="190">
                  <c:v>629.5</c:v>
                </c:pt>
                <c:pt idx="191">
                  <c:v>633.5</c:v>
                </c:pt>
                <c:pt idx="192">
                  <c:v>643.5</c:v>
                </c:pt>
                <c:pt idx="193">
                  <c:v>652</c:v>
                </c:pt>
                <c:pt idx="194">
                  <c:v>653</c:v>
                </c:pt>
                <c:pt idx="195">
                  <c:v>654</c:v>
                </c:pt>
                <c:pt idx="196">
                  <c:v>651.5</c:v>
                </c:pt>
                <c:pt idx="197">
                  <c:v>641.5</c:v>
                </c:pt>
                <c:pt idx="198">
                  <c:v>637.5</c:v>
                </c:pt>
                <c:pt idx="199">
                  <c:v>637</c:v>
                </c:pt>
                <c:pt idx="200">
                  <c:v>623.5</c:v>
                </c:pt>
                <c:pt idx="201">
                  <c:v>614</c:v>
                </c:pt>
                <c:pt idx="202">
                  <c:v>610.5</c:v>
                </c:pt>
                <c:pt idx="203">
                  <c:v>607.5</c:v>
                </c:pt>
                <c:pt idx="204">
                  <c:v>607</c:v>
                </c:pt>
                <c:pt idx="205">
                  <c:v>600</c:v>
                </c:pt>
                <c:pt idx="206">
                  <c:v>596.5</c:v>
                </c:pt>
                <c:pt idx="207">
                  <c:v>601</c:v>
                </c:pt>
                <c:pt idx="208">
                  <c:v>604</c:v>
                </c:pt>
                <c:pt idx="209">
                  <c:v>605</c:v>
                </c:pt>
                <c:pt idx="210">
                  <c:v>620</c:v>
                </c:pt>
                <c:pt idx="211">
                  <c:v>621.5</c:v>
                </c:pt>
                <c:pt idx="212">
                  <c:v>628</c:v>
                </c:pt>
                <c:pt idx="213">
                  <c:v>630</c:v>
                </c:pt>
                <c:pt idx="214">
                  <c:v>627.5</c:v>
                </c:pt>
                <c:pt idx="215">
                  <c:v>630.5</c:v>
                </c:pt>
                <c:pt idx="216">
                  <c:v>636.5</c:v>
                </c:pt>
                <c:pt idx="217">
                  <c:v>672</c:v>
                </c:pt>
                <c:pt idx="218">
                  <c:v>670.5</c:v>
                </c:pt>
                <c:pt idx="219">
                  <c:v>675</c:v>
                </c:pt>
                <c:pt idx="220">
                  <c:v>670</c:v>
                </c:pt>
                <c:pt idx="221">
                  <c:v>667</c:v>
                </c:pt>
                <c:pt idx="222">
                  <c:v>656</c:v>
                </c:pt>
                <c:pt idx="223">
                  <c:v>659.5</c:v>
                </c:pt>
                <c:pt idx="224">
                  <c:v>659</c:v>
                </c:pt>
                <c:pt idx="225">
                  <c:v>650</c:v>
                </c:pt>
                <c:pt idx="226">
                  <c:v>650</c:v>
                </c:pt>
                <c:pt idx="227">
                  <c:v>654</c:v>
                </c:pt>
                <c:pt idx="228">
                  <c:v>656.5</c:v>
                </c:pt>
                <c:pt idx="229">
                  <c:v>656</c:v>
                </c:pt>
                <c:pt idx="230">
                  <c:v>655</c:v>
                </c:pt>
                <c:pt idx="231">
                  <c:v>643.5</c:v>
                </c:pt>
                <c:pt idx="232">
                  <c:v>618</c:v>
                </c:pt>
                <c:pt idx="233">
                  <c:v>651.5</c:v>
                </c:pt>
                <c:pt idx="234">
                  <c:v>649.5</c:v>
                </c:pt>
                <c:pt idx="235">
                  <c:v>654.5</c:v>
                </c:pt>
                <c:pt idx="236">
                  <c:v>657.5</c:v>
                </c:pt>
                <c:pt idx="237">
                  <c:v>668</c:v>
                </c:pt>
                <c:pt idx="238">
                  <c:v>668.5</c:v>
                </c:pt>
                <c:pt idx="239">
                  <c:v>671.5</c:v>
                </c:pt>
                <c:pt idx="240">
                  <c:v>662.5</c:v>
                </c:pt>
                <c:pt idx="241">
                  <c:v>673</c:v>
                </c:pt>
                <c:pt idx="242">
                  <c:v>675</c:v>
                </c:pt>
                <c:pt idx="243">
                  <c:v>675.5</c:v>
                </c:pt>
                <c:pt idx="244">
                  <c:v>678</c:v>
                </c:pt>
                <c:pt idx="245">
                  <c:v>681.5</c:v>
                </c:pt>
                <c:pt idx="246">
                  <c:v>675.5</c:v>
                </c:pt>
                <c:pt idx="247">
                  <c:v>665</c:v>
                </c:pt>
                <c:pt idx="248">
                  <c:v>663.5</c:v>
                </c:pt>
                <c:pt idx="249">
                  <c:v>644</c:v>
                </c:pt>
                <c:pt idx="250">
                  <c:v>640.5</c:v>
                </c:pt>
                <c:pt idx="251">
                  <c:v>636</c:v>
                </c:pt>
                <c:pt idx="252">
                  <c:v>646</c:v>
                </c:pt>
                <c:pt idx="253">
                  <c:v>657</c:v>
                </c:pt>
                <c:pt idx="254">
                  <c:v>663</c:v>
                </c:pt>
                <c:pt idx="255">
                  <c:v>666.5</c:v>
                </c:pt>
                <c:pt idx="256">
                  <c:v>669</c:v>
                </c:pt>
                <c:pt idx="257">
                  <c:v>664</c:v>
                </c:pt>
                <c:pt idx="258">
                  <c:v>667.5</c:v>
                </c:pt>
                <c:pt idx="259">
                  <c:v>663</c:v>
                </c:pt>
                <c:pt idx="260">
                  <c:v>670</c:v>
                </c:pt>
                <c:pt idx="261">
                  <c:v>670.5</c:v>
                </c:pt>
                <c:pt idx="262">
                  <c:v>675</c:v>
                </c:pt>
                <c:pt idx="263">
                  <c:v>678</c:v>
                </c:pt>
                <c:pt idx="264">
                  <c:v>676.5</c:v>
                </c:pt>
                <c:pt idx="265">
                  <c:v>665</c:v>
                </c:pt>
                <c:pt idx="266">
                  <c:v>670.5</c:v>
                </c:pt>
                <c:pt idx="267">
                  <c:v>684.5</c:v>
                </c:pt>
                <c:pt idx="268">
                  <c:v>687.5</c:v>
                </c:pt>
                <c:pt idx="269">
                  <c:v>684.5</c:v>
                </c:pt>
                <c:pt idx="270">
                  <c:v>687</c:v>
                </c:pt>
                <c:pt idx="271">
                  <c:v>683</c:v>
                </c:pt>
                <c:pt idx="272">
                  <c:v>673.5</c:v>
                </c:pt>
                <c:pt idx="273">
                  <c:v>680.5</c:v>
                </c:pt>
                <c:pt idx="274">
                  <c:v>683.5</c:v>
                </c:pt>
                <c:pt idx="275">
                  <c:v>681</c:v>
                </c:pt>
                <c:pt idx="276">
                  <c:v>681</c:v>
                </c:pt>
                <c:pt idx="277">
                  <c:v>685.5</c:v>
                </c:pt>
                <c:pt idx="278">
                  <c:v>680</c:v>
                </c:pt>
                <c:pt idx="279">
                  <c:v>675.5</c:v>
                </c:pt>
                <c:pt idx="280">
                  <c:v>692</c:v>
                </c:pt>
                <c:pt idx="281">
                  <c:v>690.5</c:v>
                </c:pt>
                <c:pt idx="282">
                  <c:v>686</c:v>
                </c:pt>
                <c:pt idx="283">
                  <c:v>691</c:v>
                </c:pt>
                <c:pt idx="284">
                  <c:v>685.5</c:v>
                </c:pt>
                <c:pt idx="285">
                  <c:v>691.5</c:v>
                </c:pt>
                <c:pt idx="286">
                  <c:v>684</c:v>
                </c:pt>
                <c:pt idx="287">
                  <c:v>686</c:v>
                </c:pt>
                <c:pt idx="288">
                  <c:v>685.5</c:v>
                </c:pt>
                <c:pt idx="289">
                  <c:v>683</c:v>
                </c:pt>
                <c:pt idx="290">
                  <c:v>688.5</c:v>
                </c:pt>
                <c:pt idx="291">
                  <c:v>684</c:v>
                </c:pt>
                <c:pt idx="292">
                  <c:v>684.5</c:v>
                </c:pt>
                <c:pt idx="293">
                  <c:v>682</c:v>
                </c:pt>
                <c:pt idx="294">
                  <c:v>683</c:v>
                </c:pt>
                <c:pt idx="295">
                  <c:v>671</c:v>
                </c:pt>
                <c:pt idx="296">
                  <c:v>666.5</c:v>
                </c:pt>
                <c:pt idx="297">
                  <c:v>664.5</c:v>
                </c:pt>
                <c:pt idx="298">
                  <c:v>659</c:v>
                </c:pt>
                <c:pt idx="299">
                  <c:v>658.5</c:v>
                </c:pt>
                <c:pt idx="300">
                  <c:v>667.5</c:v>
                </c:pt>
                <c:pt idx="301">
                  <c:v>669.5</c:v>
                </c:pt>
                <c:pt idx="302">
                  <c:v>659</c:v>
                </c:pt>
                <c:pt idx="303">
                  <c:v>657.5</c:v>
                </c:pt>
                <c:pt idx="304">
                  <c:v>663</c:v>
                </c:pt>
                <c:pt idx="305">
                  <c:v>673</c:v>
                </c:pt>
                <c:pt idx="306">
                  <c:v>671.5</c:v>
                </c:pt>
                <c:pt idx="307">
                  <c:v>668</c:v>
                </c:pt>
                <c:pt idx="308">
                  <c:v>663</c:v>
                </c:pt>
                <c:pt idx="309">
                  <c:v>668</c:v>
                </c:pt>
                <c:pt idx="310">
                  <c:v>662.5</c:v>
                </c:pt>
                <c:pt idx="311">
                  <c:v>651.5</c:v>
                </c:pt>
                <c:pt idx="312">
                  <c:v>652</c:v>
                </c:pt>
                <c:pt idx="313">
                  <c:v>654</c:v>
                </c:pt>
                <c:pt idx="314">
                  <c:v>651.5</c:v>
                </c:pt>
                <c:pt idx="315">
                  <c:v>656</c:v>
                </c:pt>
                <c:pt idx="316">
                  <c:v>659.5</c:v>
                </c:pt>
                <c:pt idx="317">
                  <c:v>651</c:v>
                </c:pt>
                <c:pt idx="318">
                  <c:v>641.5</c:v>
                </c:pt>
                <c:pt idx="319">
                  <c:v>642.5</c:v>
                </c:pt>
                <c:pt idx="320">
                  <c:v>643</c:v>
                </c:pt>
                <c:pt idx="321">
                  <c:v>638</c:v>
                </c:pt>
                <c:pt idx="322">
                  <c:v>625.5</c:v>
                </c:pt>
                <c:pt idx="323">
                  <c:v>631</c:v>
                </c:pt>
                <c:pt idx="324">
                  <c:v>627</c:v>
                </c:pt>
                <c:pt idx="325">
                  <c:v>626.5</c:v>
                </c:pt>
                <c:pt idx="326">
                  <c:v>629</c:v>
                </c:pt>
                <c:pt idx="327">
                  <c:v>630.5</c:v>
                </c:pt>
                <c:pt idx="328">
                  <c:v>628</c:v>
                </c:pt>
                <c:pt idx="329">
                  <c:v>635</c:v>
                </c:pt>
                <c:pt idx="330">
                  <c:v>639.5</c:v>
                </c:pt>
                <c:pt idx="331">
                  <c:v>640</c:v>
                </c:pt>
                <c:pt idx="332">
                  <c:v>643.5</c:v>
                </c:pt>
                <c:pt idx="333">
                  <c:v>646</c:v>
                </c:pt>
                <c:pt idx="334">
                  <c:v>638</c:v>
                </c:pt>
                <c:pt idx="335">
                  <c:v>637.5</c:v>
                </c:pt>
                <c:pt idx="336">
                  <c:v>645</c:v>
                </c:pt>
                <c:pt idx="337">
                  <c:v>638.5</c:v>
                </c:pt>
                <c:pt idx="338">
                  <c:v>623.5</c:v>
                </c:pt>
                <c:pt idx="339">
                  <c:v>627</c:v>
                </c:pt>
                <c:pt idx="340">
                  <c:v>632.5</c:v>
                </c:pt>
                <c:pt idx="341">
                  <c:v>629</c:v>
                </c:pt>
                <c:pt idx="342">
                  <c:v>627</c:v>
                </c:pt>
                <c:pt idx="343">
                  <c:v>623</c:v>
                </c:pt>
                <c:pt idx="344">
                  <c:v>618.5</c:v>
                </c:pt>
                <c:pt idx="345">
                  <c:v>606</c:v>
                </c:pt>
                <c:pt idx="346">
                  <c:v>606.5</c:v>
                </c:pt>
                <c:pt idx="347">
                  <c:v>590</c:v>
                </c:pt>
                <c:pt idx="348">
                  <c:v>606</c:v>
                </c:pt>
                <c:pt idx="349">
                  <c:v>613.5</c:v>
                </c:pt>
                <c:pt idx="350">
                  <c:v>608</c:v>
                </c:pt>
                <c:pt idx="351">
                  <c:v>601.5</c:v>
                </c:pt>
                <c:pt idx="352">
                  <c:v>612.5</c:v>
                </c:pt>
                <c:pt idx="353">
                  <c:v>610</c:v>
                </c:pt>
                <c:pt idx="354">
                  <c:v>603.5</c:v>
                </c:pt>
                <c:pt idx="355">
                  <c:v>608</c:v>
                </c:pt>
                <c:pt idx="356">
                  <c:v>626.5</c:v>
                </c:pt>
                <c:pt idx="357">
                  <c:v>624.5</c:v>
                </c:pt>
                <c:pt idx="358">
                  <c:v>630.5</c:v>
                </c:pt>
                <c:pt idx="359">
                  <c:v>638</c:v>
                </c:pt>
                <c:pt idx="360">
                  <c:v>652</c:v>
                </c:pt>
                <c:pt idx="361">
                  <c:v>645</c:v>
                </c:pt>
                <c:pt idx="362">
                  <c:v>650.5</c:v>
                </c:pt>
                <c:pt idx="363">
                  <c:v>650.5</c:v>
                </c:pt>
                <c:pt idx="364">
                  <c:v>648</c:v>
                </c:pt>
                <c:pt idx="365">
                  <c:v>652</c:v>
                </c:pt>
                <c:pt idx="366">
                  <c:v>647</c:v>
                </c:pt>
                <c:pt idx="367">
                  <c:v>640.5</c:v>
                </c:pt>
                <c:pt idx="368">
                  <c:v>635</c:v>
                </c:pt>
                <c:pt idx="369">
                  <c:v>630</c:v>
                </c:pt>
                <c:pt idx="370">
                  <c:v>629.5</c:v>
                </c:pt>
                <c:pt idx="371">
                  <c:v>627.5</c:v>
                </c:pt>
                <c:pt idx="372">
                  <c:v>627.5</c:v>
                </c:pt>
                <c:pt idx="373">
                  <c:v>626.5</c:v>
                </c:pt>
                <c:pt idx="374">
                  <c:v>627</c:v>
                </c:pt>
                <c:pt idx="375">
                  <c:v>624</c:v>
                </c:pt>
                <c:pt idx="376">
                  <c:v>625</c:v>
                </c:pt>
                <c:pt idx="377">
                  <c:v>644</c:v>
                </c:pt>
                <c:pt idx="378">
                  <c:v>653</c:v>
                </c:pt>
                <c:pt idx="379">
                  <c:v>667</c:v>
                </c:pt>
                <c:pt idx="380">
                  <c:v>666</c:v>
                </c:pt>
                <c:pt idx="381">
                  <c:v>669.5</c:v>
                </c:pt>
                <c:pt idx="382">
                  <c:v>667</c:v>
                </c:pt>
                <c:pt idx="383">
                  <c:v>663</c:v>
                </c:pt>
                <c:pt idx="384">
                  <c:v>664</c:v>
                </c:pt>
                <c:pt idx="385">
                  <c:v>660.5</c:v>
                </c:pt>
                <c:pt idx="386">
                  <c:v>662.5</c:v>
                </c:pt>
                <c:pt idx="387">
                  <c:v>665</c:v>
                </c:pt>
                <c:pt idx="388">
                  <c:v>666</c:v>
                </c:pt>
                <c:pt idx="389">
                  <c:v>664.5</c:v>
                </c:pt>
                <c:pt idx="390">
                  <c:v>659</c:v>
                </c:pt>
                <c:pt idx="391">
                  <c:v>654.5</c:v>
                </c:pt>
                <c:pt idx="392">
                  <c:v>654.5</c:v>
                </c:pt>
                <c:pt idx="393">
                  <c:v>656</c:v>
                </c:pt>
                <c:pt idx="394">
                  <c:v>653.5</c:v>
                </c:pt>
                <c:pt idx="395">
                  <c:v>650</c:v>
                </c:pt>
                <c:pt idx="396">
                  <c:v>651.5</c:v>
                </c:pt>
                <c:pt idx="397">
                  <c:v>642.5</c:v>
                </c:pt>
                <c:pt idx="398">
                  <c:v>647.5</c:v>
                </c:pt>
                <c:pt idx="399">
                  <c:v>644.5</c:v>
                </c:pt>
                <c:pt idx="400">
                  <c:v>637</c:v>
                </c:pt>
                <c:pt idx="401">
                  <c:v>634.5</c:v>
                </c:pt>
                <c:pt idx="402">
                  <c:v>647.5</c:v>
                </c:pt>
                <c:pt idx="403">
                  <c:v>652.5</c:v>
                </c:pt>
                <c:pt idx="404">
                  <c:v>649</c:v>
                </c:pt>
                <c:pt idx="405">
                  <c:v>651</c:v>
                </c:pt>
                <c:pt idx="406">
                  <c:v>651</c:v>
                </c:pt>
                <c:pt idx="407">
                  <c:v>665.5</c:v>
                </c:pt>
                <c:pt idx="408">
                  <c:v>668.5</c:v>
                </c:pt>
                <c:pt idx="409">
                  <c:v>673</c:v>
                </c:pt>
                <c:pt idx="410">
                  <c:v>676.5</c:v>
                </c:pt>
                <c:pt idx="411">
                  <c:v>672</c:v>
                </c:pt>
                <c:pt idx="412">
                  <c:v>675</c:v>
                </c:pt>
                <c:pt idx="413">
                  <c:v>672</c:v>
                </c:pt>
                <c:pt idx="414">
                  <c:v>667</c:v>
                </c:pt>
                <c:pt idx="415">
                  <c:v>659</c:v>
                </c:pt>
                <c:pt idx="416">
                  <c:v>649</c:v>
                </c:pt>
                <c:pt idx="417">
                  <c:v>650.5</c:v>
                </c:pt>
                <c:pt idx="418">
                  <c:v>651.5</c:v>
                </c:pt>
                <c:pt idx="419">
                  <c:v>654.5</c:v>
                </c:pt>
                <c:pt idx="420">
                  <c:v>655</c:v>
                </c:pt>
                <c:pt idx="421">
                  <c:v>656</c:v>
                </c:pt>
                <c:pt idx="422">
                  <c:v>655</c:v>
                </c:pt>
                <c:pt idx="423">
                  <c:v>658</c:v>
                </c:pt>
                <c:pt idx="424">
                  <c:v>669.5</c:v>
                </c:pt>
                <c:pt idx="425">
                  <c:v>666.5</c:v>
                </c:pt>
                <c:pt idx="426">
                  <c:v>660</c:v>
                </c:pt>
                <c:pt idx="427">
                  <c:v>653.5</c:v>
                </c:pt>
                <c:pt idx="428">
                  <c:v>659.5</c:v>
                </c:pt>
                <c:pt idx="429">
                  <c:v>670</c:v>
                </c:pt>
                <c:pt idx="430">
                  <c:v>672.5</c:v>
                </c:pt>
                <c:pt idx="431">
                  <c:v>676</c:v>
                </c:pt>
                <c:pt idx="432">
                  <c:v>673</c:v>
                </c:pt>
                <c:pt idx="433">
                  <c:v>682.5</c:v>
                </c:pt>
                <c:pt idx="434">
                  <c:v>688</c:v>
                </c:pt>
                <c:pt idx="435">
                  <c:v>685</c:v>
                </c:pt>
                <c:pt idx="436">
                  <c:v>691</c:v>
                </c:pt>
                <c:pt idx="437">
                  <c:v>692.5</c:v>
                </c:pt>
                <c:pt idx="438">
                  <c:v>688.5</c:v>
                </c:pt>
                <c:pt idx="439">
                  <c:v>690.5</c:v>
                </c:pt>
                <c:pt idx="440">
                  <c:v>693</c:v>
                </c:pt>
                <c:pt idx="441">
                  <c:v>688</c:v>
                </c:pt>
                <c:pt idx="442">
                  <c:v>683.5</c:v>
                </c:pt>
                <c:pt idx="443">
                  <c:v>690.5</c:v>
                </c:pt>
                <c:pt idx="444">
                  <c:v>689</c:v>
                </c:pt>
                <c:pt idx="445">
                  <c:v>691.5</c:v>
                </c:pt>
                <c:pt idx="446">
                  <c:v>684.5</c:v>
                </c:pt>
                <c:pt idx="447">
                  <c:v>690</c:v>
                </c:pt>
                <c:pt idx="448">
                  <c:v>680</c:v>
                </c:pt>
                <c:pt idx="449">
                  <c:v>676</c:v>
                </c:pt>
                <c:pt idx="450">
                  <c:v>689</c:v>
                </c:pt>
                <c:pt idx="451">
                  <c:v>686.5</c:v>
                </c:pt>
                <c:pt idx="452">
                  <c:v>675.5</c:v>
                </c:pt>
                <c:pt idx="453">
                  <c:v>681</c:v>
                </c:pt>
                <c:pt idx="454">
                  <c:v>684.5</c:v>
                </c:pt>
                <c:pt idx="455">
                  <c:v>680</c:v>
                </c:pt>
                <c:pt idx="456">
                  <c:v>685.5</c:v>
                </c:pt>
                <c:pt idx="457">
                  <c:v>681</c:v>
                </c:pt>
                <c:pt idx="458">
                  <c:v>679</c:v>
                </c:pt>
                <c:pt idx="459">
                  <c:v>684.5</c:v>
                </c:pt>
                <c:pt idx="460">
                  <c:v>682</c:v>
                </c:pt>
                <c:pt idx="461">
                  <c:v>681</c:v>
                </c:pt>
                <c:pt idx="462">
                  <c:v>674</c:v>
                </c:pt>
                <c:pt idx="463">
                  <c:v>670</c:v>
                </c:pt>
                <c:pt idx="464">
                  <c:v>673</c:v>
                </c:pt>
                <c:pt idx="465">
                  <c:v>627</c:v>
                </c:pt>
                <c:pt idx="466">
                  <c:v>652</c:v>
                </c:pt>
                <c:pt idx="467">
                  <c:v>664.5</c:v>
                </c:pt>
                <c:pt idx="468">
                  <c:v>642.5</c:v>
                </c:pt>
                <c:pt idx="469">
                  <c:v>639</c:v>
                </c:pt>
                <c:pt idx="470">
                  <c:v>634</c:v>
                </c:pt>
                <c:pt idx="471">
                  <c:v>638.5</c:v>
                </c:pt>
                <c:pt idx="472">
                  <c:v>643.5</c:v>
                </c:pt>
                <c:pt idx="473">
                  <c:v>650.5</c:v>
                </c:pt>
                <c:pt idx="474">
                  <c:v>640</c:v>
                </c:pt>
                <c:pt idx="475">
                  <c:v>632.5</c:v>
                </c:pt>
                <c:pt idx="476">
                  <c:v>655.5</c:v>
                </c:pt>
                <c:pt idx="477">
                  <c:v>659</c:v>
                </c:pt>
                <c:pt idx="478">
                  <c:v>665</c:v>
                </c:pt>
                <c:pt idx="479">
                  <c:v>661</c:v>
                </c:pt>
                <c:pt idx="480">
                  <c:v>650.5</c:v>
                </c:pt>
                <c:pt idx="481">
                  <c:v>648</c:v>
                </c:pt>
                <c:pt idx="482">
                  <c:v>660.5</c:v>
                </c:pt>
                <c:pt idx="483">
                  <c:v>662.5</c:v>
                </c:pt>
                <c:pt idx="484">
                  <c:v>658</c:v>
                </c:pt>
                <c:pt idx="485">
                  <c:v>654.5</c:v>
                </c:pt>
                <c:pt idx="486">
                  <c:v>653.5</c:v>
                </c:pt>
                <c:pt idx="487">
                  <c:v>639.5</c:v>
                </c:pt>
                <c:pt idx="488">
                  <c:v>635</c:v>
                </c:pt>
                <c:pt idx="489">
                  <c:v>633.5</c:v>
                </c:pt>
                <c:pt idx="490">
                  <c:v>625.5</c:v>
                </c:pt>
                <c:pt idx="491">
                  <c:v>633.5</c:v>
                </c:pt>
                <c:pt idx="492">
                  <c:v>637.5</c:v>
                </c:pt>
                <c:pt idx="493">
                  <c:v>647.5</c:v>
                </c:pt>
                <c:pt idx="494">
                  <c:v>641</c:v>
                </c:pt>
                <c:pt idx="495">
                  <c:v>644</c:v>
                </c:pt>
                <c:pt idx="496">
                  <c:v>641</c:v>
                </c:pt>
                <c:pt idx="497">
                  <c:v>655.5</c:v>
                </c:pt>
                <c:pt idx="498">
                  <c:v>659</c:v>
                </c:pt>
                <c:pt idx="499">
                  <c:v>664.5</c:v>
                </c:pt>
                <c:pt idx="500">
                  <c:v>675.5</c:v>
                </c:pt>
                <c:pt idx="501">
                  <c:v>679</c:v>
                </c:pt>
                <c:pt idx="502">
                  <c:v>677</c:v>
                </c:pt>
                <c:pt idx="503">
                  <c:v>672</c:v>
                </c:pt>
                <c:pt idx="504">
                  <c:v>680.5</c:v>
                </c:pt>
                <c:pt idx="505">
                  <c:v>676.5</c:v>
                </c:pt>
                <c:pt idx="506">
                  <c:v>665.5</c:v>
                </c:pt>
                <c:pt idx="507">
                  <c:v>669</c:v>
                </c:pt>
                <c:pt idx="508">
                  <c:v>662.5</c:v>
                </c:pt>
                <c:pt idx="509">
                  <c:v>670.5</c:v>
                </c:pt>
                <c:pt idx="510">
                  <c:v>662.5</c:v>
                </c:pt>
                <c:pt idx="511">
                  <c:v>652</c:v>
                </c:pt>
                <c:pt idx="512">
                  <c:v>649</c:v>
                </c:pt>
                <c:pt idx="513">
                  <c:v>652.5</c:v>
                </c:pt>
                <c:pt idx="514">
                  <c:v>648</c:v>
                </c:pt>
                <c:pt idx="515">
                  <c:v>632.5</c:v>
                </c:pt>
                <c:pt idx="516">
                  <c:v>636</c:v>
                </c:pt>
                <c:pt idx="517">
                  <c:v>645</c:v>
                </c:pt>
                <c:pt idx="518">
                  <c:v>646</c:v>
                </c:pt>
                <c:pt idx="519">
                  <c:v>643.5</c:v>
                </c:pt>
                <c:pt idx="520">
                  <c:v>657.5</c:v>
                </c:pt>
                <c:pt idx="521">
                  <c:v>672.5</c:v>
                </c:pt>
                <c:pt idx="522">
                  <c:v>680.5</c:v>
                </c:pt>
                <c:pt idx="523">
                  <c:v>678.5</c:v>
                </c:pt>
                <c:pt idx="524">
                  <c:v>676</c:v>
                </c:pt>
                <c:pt idx="525">
                  <c:v>678.5</c:v>
                </c:pt>
                <c:pt idx="526">
                  <c:v>682</c:v>
                </c:pt>
                <c:pt idx="527">
                  <c:v>675</c:v>
                </c:pt>
                <c:pt idx="528">
                  <c:v>677</c:v>
                </c:pt>
                <c:pt idx="529">
                  <c:v>678.5</c:v>
                </c:pt>
                <c:pt idx="530">
                  <c:v>687.5</c:v>
                </c:pt>
                <c:pt idx="531">
                  <c:v>686</c:v>
                </c:pt>
                <c:pt idx="532">
                  <c:v>674.5</c:v>
                </c:pt>
                <c:pt idx="533">
                  <c:v>672</c:v>
                </c:pt>
                <c:pt idx="534">
                  <c:v>668.5</c:v>
                </c:pt>
                <c:pt idx="535">
                  <c:v>659</c:v>
                </c:pt>
                <c:pt idx="536">
                  <c:v>654</c:v>
                </c:pt>
                <c:pt idx="537">
                  <c:v>661.5</c:v>
                </c:pt>
                <c:pt idx="538">
                  <c:v>665.5</c:v>
                </c:pt>
                <c:pt idx="539">
                  <c:v>651</c:v>
                </c:pt>
                <c:pt idx="540">
                  <c:v>650.5</c:v>
                </c:pt>
                <c:pt idx="541">
                  <c:v>667.5</c:v>
                </c:pt>
                <c:pt idx="542">
                  <c:v>678</c:v>
                </c:pt>
                <c:pt idx="543">
                  <c:v>667.5</c:v>
                </c:pt>
                <c:pt idx="544">
                  <c:v>664.5</c:v>
                </c:pt>
                <c:pt idx="545">
                  <c:v>678.5</c:v>
                </c:pt>
                <c:pt idx="546">
                  <c:v>685.5</c:v>
                </c:pt>
                <c:pt idx="547">
                  <c:v>690.5</c:v>
                </c:pt>
                <c:pt idx="548">
                  <c:v>685</c:v>
                </c:pt>
                <c:pt idx="549">
                  <c:v>695</c:v>
                </c:pt>
                <c:pt idx="550">
                  <c:v>691.5</c:v>
                </c:pt>
                <c:pt idx="551">
                  <c:v>698.5</c:v>
                </c:pt>
                <c:pt idx="552">
                  <c:v>697.5</c:v>
                </c:pt>
                <c:pt idx="553">
                  <c:v>703.5</c:v>
                </c:pt>
                <c:pt idx="554">
                  <c:v>707</c:v>
                </c:pt>
                <c:pt idx="555">
                  <c:v>711.5</c:v>
                </c:pt>
                <c:pt idx="556">
                  <c:v>714.5</c:v>
                </c:pt>
                <c:pt idx="557">
                  <c:v>711</c:v>
                </c:pt>
                <c:pt idx="558">
                  <c:v>703.5</c:v>
                </c:pt>
                <c:pt idx="559">
                  <c:v>689.5</c:v>
                </c:pt>
                <c:pt idx="560">
                  <c:v>691</c:v>
                </c:pt>
                <c:pt idx="561">
                  <c:v>671.5</c:v>
                </c:pt>
                <c:pt idx="562">
                  <c:v>645</c:v>
                </c:pt>
                <c:pt idx="563">
                  <c:v>646</c:v>
                </c:pt>
                <c:pt idx="564">
                  <c:v>650.5</c:v>
                </c:pt>
                <c:pt idx="565">
                  <c:v>661</c:v>
                </c:pt>
                <c:pt idx="566">
                  <c:v>676</c:v>
                </c:pt>
                <c:pt idx="567">
                  <c:v>679</c:v>
                </c:pt>
                <c:pt idx="568">
                  <c:v>673</c:v>
                </c:pt>
                <c:pt idx="569">
                  <c:v>675</c:v>
                </c:pt>
                <c:pt idx="570">
                  <c:v>686.5</c:v>
                </c:pt>
                <c:pt idx="571">
                  <c:v>702.5</c:v>
                </c:pt>
                <c:pt idx="572">
                  <c:v>707.5</c:v>
                </c:pt>
                <c:pt idx="573">
                  <c:v>705.5</c:v>
                </c:pt>
                <c:pt idx="574">
                  <c:v>716.5</c:v>
                </c:pt>
                <c:pt idx="575">
                  <c:v>726</c:v>
                </c:pt>
                <c:pt idx="576">
                  <c:v>726</c:v>
                </c:pt>
                <c:pt idx="577">
                  <c:v>723.5</c:v>
                </c:pt>
                <c:pt idx="578">
                  <c:v>709</c:v>
                </c:pt>
                <c:pt idx="579">
                  <c:v>703</c:v>
                </c:pt>
                <c:pt idx="580">
                  <c:v>711.5</c:v>
                </c:pt>
                <c:pt idx="581">
                  <c:v>710</c:v>
                </c:pt>
                <c:pt idx="582">
                  <c:v>714</c:v>
                </c:pt>
                <c:pt idx="583">
                  <c:v>712</c:v>
                </c:pt>
                <c:pt idx="584">
                  <c:v>704</c:v>
                </c:pt>
                <c:pt idx="585">
                  <c:v>698</c:v>
                </c:pt>
                <c:pt idx="586">
                  <c:v>691.5</c:v>
                </c:pt>
                <c:pt idx="587">
                  <c:v>697</c:v>
                </c:pt>
                <c:pt idx="588">
                  <c:v>695.5</c:v>
                </c:pt>
                <c:pt idx="589">
                  <c:v>686.5</c:v>
                </c:pt>
                <c:pt idx="590">
                  <c:v>691.5</c:v>
                </c:pt>
                <c:pt idx="591">
                  <c:v>692.5</c:v>
                </c:pt>
                <c:pt idx="592">
                  <c:v>705</c:v>
                </c:pt>
                <c:pt idx="593">
                  <c:v>703.5</c:v>
                </c:pt>
                <c:pt idx="594">
                  <c:v>706</c:v>
                </c:pt>
                <c:pt idx="595">
                  <c:v>714.5</c:v>
                </c:pt>
                <c:pt idx="596">
                  <c:v>724.5</c:v>
                </c:pt>
                <c:pt idx="597">
                  <c:v>723.5</c:v>
                </c:pt>
                <c:pt idx="598">
                  <c:v>725</c:v>
                </c:pt>
                <c:pt idx="599">
                  <c:v>723</c:v>
                </c:pt>
                <c:pt idx="600">
                  <c:v>725.5</c:v>
                </c:pt>
                <c:pt idx="601">
                  <c:v>662.5</c:v>
                </c:pt>
                <c:pt idx="602">
                  <c:v>664.5</c:v>
                </c:pt>
                <c:pt idx="603">
                  <c:v>661.5</c:v>
                </c:pt>
                <c:pt idx="604">
                  <c:v>667</c:v>
                </c:pt>
                <c:pt idx="605">
                  <c:v>678</c:v>
                </c:pt>
                <c:pt idx="606">
                  <c:v>680.5</c:v>
                </c:pt>
                <c:pt idx="607">
                  <c:v>677.5</c:v>
                </c:pt>
                <c:pt idx="608">
                  <c:v>668.5</c:v>
                </c:pt>
                <c:pt idx="609">
                  <c:v>667</c:v>
                </c:pt>
                <c:pt idx="610">
                  <c:v>662.5</c:v>
                </c:pt>
                <c:pt idx="611">
                  <c:v>661.5</c:v>
                </c:pt>
                <c:pt idx="612">
                  <c:v>673.5</c:v>
                </c:pt>
                <c:pt idx="613">
                  <c:v>675</c:v>
                </c:pt>
                <c:pt idx="614">
                  <c:v>675</c:v>
                </c:pt>
                <c:pt idx="615">
                  <c:v>682.5</c:v>
                </c:pt>
                <c:pt idx="616">
                  <c:v>685.5</c:v>
                </c:pt>
                <c:pt idx="617">
                  <c:v>681</c:v>
                </c:pt>
                <c:pt idx="618">
                  <c:v>691.5</c:v>
                </c:pt>
                <c:pt idx="619">
                  <c:v>690</c:v>
                </c:pt>
                <c:pt idx="620">
                  <c:v>690</c:v>
                </c:pt>
                <c:pt idx="621">
                  <c:v>690</c:v>
                </c:pt>
                <c:pt idx="622">
                  <c:v>676.5</c:v>
                </c:pt>
                <c:pt idx="623">
                  <c:v>678.5</c:v>
                </c:pt>
                <c:pt idx="624">
                  <c:v>682.5</c:v>
                </c:pt>
                <c:pt idx="625">
                  <c:v>685.5</c:v>
                </c:pt>
                <c:pt idx="626">
                  <c:v>683</c:v>
                </c:pt>
                <c:pt idx="627">
                  <c:v>696.5</c:v>
                </c:pt>
                <c:pt idx="628">
                  <c:v>696</c:v>
                </c:pt>
                <c:pt idx="629">
                  <c:v>689.5</c:v>
                </c:pt>
                <c:pt idx="630">
                  <c:v>686.5</c:v>
                </c:pt>
                <c:pt idx="631">
                  <c:v>680</c:v>
                </c:pt>
                <c:pt idx="632">
                  <c:v>669.5</c:v>
                </c:pt>
                <c:pt idx="633">
                  <c:v>673.5</c:v>
                </c:pt>
                <c:pt idx="634">
                  <c:v>654.5</c:v>
                </c:pt>
                <c:pt idx="635">
                  <c:v>666</c:v>
                </c:pt>
                <c:pt idx="636">
                  <c:v>667</c:v>
                </c:pt>
                <c:pt idx="637">
                  <c:v>673.5</c:v>
                </c:pt>
                <c:pt idx="638">
                  <c:v>674</c:v>
                </c:pt>
                <c:pt idx="639">
                  <c:v>665.5</c:v>
                </c:pt>
                <c:pt idx="640">
                  <c:v>664.5</c:v>
                </c:pt>
                <c:pt idx="641">
                  <c:v>652.5</c:v>
                </c:pt>
                <c:pt idx="642">
                  <c:v>653.5</c:v>
                </c:pt>
                <c:pt idx="643">
                  <c:v>649</c:v>
                </c:pt>
                <c:pt idx="644">
                  <c:v>649</c:v>
                </c:pt>
                <c:pt idx="645">
                  <c:v>645</c:v>
                </c:pt>
                <c:pt idx="646">
                  <c:v>651</c:v>
                </c:pt>
                <c:pt idx="647">
                  <c:v>637</c:v>
                </c:pt>
                <c:pt idx="648">
                  <c:v>615</c:v>
                </c:pt>
                <c:pt idx="649">
                  <c:v>610.5</c:v>
                </c:pt>
                <c:pt idx="650">
                  <c:v>613</c:v>
                </c:pt>
                <c:pt idx="651">
                  <c:v>611.5</c:v>
                </c:pt>
                <c:pt idx="652">
                  <c:v>714.5</c:v>
                </c:pt>
                <c:pt idx="653">
                  <c:v>708</c:v>
                </c:pt>
                <c:pt idx="654">
                  <c:v>689</c:v>
                </c:pt>
                <c:pt idx="655">
                  <c:v>675.5</c:v>
                </c:pt>
                <c:pt idx="656">
                  <c:v>670</c:v>
                </c:pt>
                <c:pt idx="657">
                  <c:v>657.5</c:v>
                </c:pt>
                <c:pt idx="658">
                  <c:v>653.5</c:v>
                </c:pt>
                <c:pt idx="659">
                  <c:v>649</c:v>
                </c:pt>
                <c:pt idx="660">
                  <c:v>648.5</c:v>
                </c:pt>
                <c:pt idx="661">
                  <c:v>666.5</c:v>
                </c:pt>
                <c:pt idx="662">
                  <c:v>645.5</c:v>
                </c:pt>
                <c:pt idx="663">
                  <c:v>653.5</c:v>
                </c:pt>
                <c:pt idx="664">
                  <c:v>672.5</c:v>
                </c:pt>
                <c:pt idx="665">
                  <c:v>679</c:v>
                </c:pt>
                <c:pt idx="666">
                  <c:v>677</c:v>
                </c:pt>
                <c:pt idx="667">
                  <c:v>689.5</c:v>
                </c:pt>
                <c:pt idx="668">
                  <c:v>688</c:v>
                </c:pt>
                <c:pt idx="669">
                  <c:v>681</c:v>
                </c:pt>
                <c:pt idx="670">
                  <c:v>680</c:v>
                </c:pt>
                <c:pt idx="671">
                  <c:v>682.5</c:v>
                </c:pt>
                <c:pt idx="672">
                  <c:v>682</c:v>
                </c:pt>
                <c:pt idx="673">
                  <c:v>686</c:v>
                </c:pt>
                <c:pt idx="674">
                  <c:v>691</c:v>
                </c:pt>
                <c:pt idx="675">
                  <c:v>692</c:v>
                </c:pt>
                <c:pt idx="676">
                  <c:v>686</c:v>
                </c:pt>
                <c:pt idx="677">
                  <c:v>680.5</c:v>
                </c:pt>
                <c:pt idx="678">
                  <c:v>679</c:v>
                </c:pt>
                <c:pt idx="679">
                  <c:v>679</c:v>
                </c:pt>
                <c:pt idx="680">
                  <c:v>669</c:v>
                </c:pt>
                <c:pt idx="681">
                  <c:v>663</c:v>
                </c:pt>
                <c:pt idx="682">
                  <c:v>656.5</c:v>
                </c:pt>
                <c:pt idx="683">
                  <c:v>666.5</c:v>
                </c:pt>
                <c:pt idx="684">
                  <c:v>662.5</c:v>
                </c:pt>
                <c:pt idx="685">
                  <c:v>674</c:v>
                </c:pt>
                <c:pt idx="686">
                  <c:v>665.5</c:v>
                </c:pt>
                <c:pt idx="687">
                  <c:v>677</c:v>
                </c:pt>
                <c:pt idx="688">
                  <c:v>676.5</c:v>
                </c:pt>
                <c:pt idx="689">
                  <c:v>683.5</c:v>
                </c:pt>
                <c:pt idx="690">
                  <c:v>684</c:v>
                </c:pt>
                <c:pt idx="691">
                  <c:v>691.5</c:v>
                </c:pt>
                <c:pt idx="692">
                  <c:v>695</c:v>
                </c:pt>
                <c:pt idx="693">
                  <c:v>697.5</c:v>
                </c:pt>
                <c:pt idx="694">
                  <c:v>694.5</c:v>
                </c:pt>
                <c:pt idx="695">
                  <c:v>698.5</c:v>
                </c:pt>
                <c:pt idx="696">
                  <c:v>698.5</c:v>
                </c:pt>
                <c:pt idx="697">
                  <c:v>701</c:v>
                </c:pt>
                <c:pt idx="698">
                  <c:v>699</c:v>
                </c:pt>
                <c:pt idx="699">
                  <c:v>698</c:v>
                </c:pt>
                <c:pt idx="700">
                  <c:v>695</c:v>
                </c:pt>
                <c:pt idx="701">
                  <c:v>689.5</c:v>
                </c:pt>
                <c:pt idx="702">
                  <c:v>687.5</c:v>
                </c:pt>
                <c:pt idx="703">
                  <c:v>685.5</c:v>
                </c:pt>
                <c:pt idx="704">
                  <c:v>682</c:v>
                </c:pt>
                <c:pt idx="705">
                  <c:v>671.5</c:v>
                </c:pt>
                <c:pt idx="706">
                  <c:v>666.5</c:v>
                </c:pt>
                <c:pt idx="707">
                  <c:v>669.5</c:v>
                </c:pt>
                <c:pt idx="708">
                  <c:v>676.5</c:v>
                </c:pt>
                <c:pt idx="709">
                  <c:v>684</c:v>
                </c:pt>
                <c:pt idx="710">
                  <c:v>682.5</c:v>
                </c:pt>
                <c:pt idx="711">
                  <c:v>674</c:v>
                </c:pt>
                <c:pt idx="712">
                  <c:v>683</c:v>
                </c:pt>
                <c:pt idx="713">
                  <c:v>689</c:v>
                </c:pt>
                <c:pt idx="714">
                  <c:v>696</c:v>
                </c:pt>
                <c:pt idx="715">
                  <c:v>709</c:v>
                </c:pt>
                <c:pt idx="716">
                  <c:v>709</c:v>
                </c:pt>
                <c:pt idx="717">
                  <c:v>707</c:v>
                </c:pt>
                <c:pt idx="718">
                  <c:v>707</c:v>
                </c:pt>
                <c:pt idx="719">
                  <c:v>704</c:v>
                </c:pt>
                <c:pt idx="720">
                  <c:v>711</c:v>
                </c:pt>
                <c:pt idx="721">
                  <c:v>723.5</c:v>
                </c:pt>
                <c:pt idx="722">
                  <c:v>729.5</c:v>
                </c:pt>
                <c:pt idx="723">
                  <c:v>715</c:v>
                </c:pt>
                <c:pt idx="724">
                  <c:v>713.5</c:v>
                </c:pt>
                <c:pt idx="725">
                  <c:v>716</c:v>
                </c:pt>
                <c:pt idx="726">
                  <c:v>710.5</c:v>
                </c:pt>
                <c:pt idx="727">
                  <c:v>711.5</c:v>
                </c:pt>
                <c:pt idx="728">
                  <c:v>700</c:v>
                </c:pt>
                <c:pt idx="729">
                  <c:v>688.5</c:v>
                </c:pt>
                <c:pt idx="730">
                  <c:v>676</c:v>
                </c:pt>
                <c:pt idx="731">
                  <c:v>673.5</c:v>
                </c:pt>
                <c:pt idx="732">
                  <c:v>676.5</c:v>
                </c:pt>
                <c:pt idx="733">
                  <c:v>695.5</c:v>
                </c:pt>
                <c:pt idx="734">
                  <c:v>691</c:v>
                </c:pt>
                <c:pt idx="735">
                  <c:v>681</c:v>
                </c:pt>
                <c:pt idx="736">
                  <c:v>689.5</c:v>
                </c:pt>
                <c:pt idx="737">
                  <c:v>699.5</c:v>
                </c:pt>
                <c:pt idx="738">
                  <c:v>712.5</c:v>
                </c:pt>
                <c:pt idx="739">
                  <c:v>725.5</c:v>
                </c:pt>
                <c:pt idx="740">
                  <c:v>744</c:v>
                </c:pt>
                <c:pt idx="741">
                  <c:v>728.5</c:v>
                </c:pt>
                <c:pt idx="742">
                  <c:v>753</c:v>
                </c:pt>
                <c:pt idx="743">
                  <c:v>759.5</c:v>
                </c:pt>
              </c:numCache>
            </c:numRef>
          </c:yVal>
          <c:smooth val="1"/>
        </c:ser>
        <c:axId val="101612544"/>
        <c:axId val="101618432"/>
      </c:scatterChart>
      <c:valAx>
        <c:axId val="101612544"/>
        <c:scaling>
          <c:orientation val="minMax"/>
          <c:min val="35000"/>
        </c:scaling>
        <c:axPos val="b"/>
        <c:numFmt formatCode="0" sourceLinked="0"/>
        <c:tickLblPos val="nextTo"/>
        <c:crossAx val="101618432"/>
        <c:crosses val="autoZero"/>
        <c:crossBetween val="midCat"/>
        <c:majorUnit val="5000"/>
      </c:valAx>
      <c:valAx>
        <c:axId val="101618432"/>
        <c:scaling>
          <c:orientation val="minMax"/>
        </c:scaling>
        <c:axPos val="l"/>
        <c:majorGridlines/>
        <c:numFmt formatCode="0" sourceLinked="0"/>
        <c:tickLblPos val="nextTo"/>
        <c:crossAx val="101612544"/>
        <c:crosses val="autoZero"/>
        <c:crossBetween val="midCat"/>
      </c:valAx>
    </c:plotArea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7"/>
          <c:y val="2.7011287893677096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2912</c:v>
                </c:pt>
                <c:pt idx="1">
                  <c:v>2367</c:v>
                </c:pt>
                <c:pt idx="2">
                  <c:v>2197</c:v>
                </c:pt>
                <c:pt idx="3">
                  <c:v>2110.5</c:v>
                </c:pt>
                <c:pt idx="4">
                  <c:v>2057.5</c:v>
                </c:pt>
                <c:pt idx="5">
                  <c:v>2062.5</c:v>
                </c:pt>
                <c:pt idx="6">
                  <c:v>3018.5</c:v>
                </c:pt>
                <c:pt idx="7">
                  <c:v>3919.5</c:v>
                </c:pt>
                <c:pt idx="8">
                  <c:v>3865</c:v>
                </c:pt>
                <c:pt idx="9">
                  <c:v>4016.5</c:v>
                </c:pt>
                <c:pt idx="10">
                  <c:v>3998</c:v>
                </c:pt>
                <c:pt idx="11">
                  <c:v>3921</c:v>
                </c:pt>
                <c:pt idx="12">
                  <c:v>3819</c:v>
                </c:pt>
                <c:pt idx="13">
                  <c:v>3620</c:v>
                </c:pt>
                <c:pt idx="14">
                  <c:v>3549</c:v>
                </c:pt>
                <c:pt idx="15">
                  <c:v>3324</c:v>
                </c:pt>
                <c:pt idx="16">
                  <c:v>3469</c:v>
                </c:pt>
                <c:pt idx="17">
                  <c:v>3586</c:v>
                </c:pt>
                <c:pt idx="18">
                  <c:v>3722</c:v>
                </c:pt>
                <c:pt idx="19">
                  <c:v>3960.5</c:v>
                </c:pt>
                <c:pt idx="20">
                  <c:v>4024.5</c:v>
                </c:pt>
                <c:pt idx="21">
                  <c:v>3806</c:v>
                </c:pt>
                <c:pt idx="22">
                  <c:v>3362.5</c:v>
                </c:pt>
                <c:pt idx="23">
                  <c:v>3273.5</c:v>
                </c:pt>
                <c:pt idx="24">
                  <c:v>3066.5</c:v>
                </c:pt>
                <c:pt idx="25">
                  <c:v>2816.5</c:v>
                </c:pt>
                <c:pt idx="26">
                  <c:v>2778</c:v>
                </c:pt>
                <c:pt idx="27">
                  <c:v>2484.5</c:v>
                </c:pt>
                <c:pt idx="28">
                  <c:v>2514.5</c:v>
                </c:pt>
                <c:pt idx="29">
                  <c:v>2820.5</c:v>
                </c:pt>
                <c:pt idx="30">
                  <c:v>2993</c:v>
                </c:pt>
                <c:pt idx="31">
                  <c:v>3341</c:v>
                </c:pt>
                <c:pt idx="32">
                  <c:v>3195</c:v>
                </c:pt>
                <c:pt idx="33">
                  <c:v>3292</c:v>
                </c:pt>
                <c:pt idx="34">
                  <c:v>3257</c:v>
                </c:pt>
                <c:pt idx="35">
                  <c:v>3246.5</c:v>
                </c:pt>
                <c:pt idx="36">
                  <c:v>3134</c:v>
                </c:pt>
                <c:pt idx="37">
                  <c:v>3109</c:v>
                </c:pt>
                <c:pt idx="38">
                  <c:v>3178.5</c:v>
                </c:pt>
                <c:pt idx="39">
                  <c:v>3191.5</c:v>
                </c:pt>
                <c:pt idx="40">
                  <c:v>3099.5</c:v>
                </c:pt>
                <c:pt idx="41">
                  <c:v>3281</c:v>
                </c:pt>
                <c:pt idx="42">
                  <c:v>3033</c:v>
                </c:pt>
                <c:pt idx="43">
                  <c:v>2746</c:v>
                </c:pt>
                <c:pt idx="44">
                  <c:v>2715</c:v>
                </c:pt>
                <c:pt idx="45">
                  <c:v>2578</c:v>
                </c:pt>
                <c:pt idx="46">
                  <c:v>2531</c:v>
                </c:pt>
                <c:pt idx="47">
                  <c:v>2467</c:v>
                </c:pt>
                <c:pt idx="48">
                  <c:v>2299.5</c:v>
                </c:pt>
                <c:pt idx="49">
                  <c:v>1970</c:v>
                </c:pt>
                <c:pt idx="50">
                  <c:v>1822.5</c:v>
                </c:pt>
                <c:pt idx="51">
                  <c:v>1549</c:v>
                </c:pt>
                <c:pt idx="52">
                  <c:v>1635</c:v>
                </c:pt>
                <c:pt idx="53">
                  <c:v>1518</c:v>
                </c:pt>
                <c:pt idx="54">
                  <c:v>1705.5</c:v>
                </c:pt>
                <c:pt idx="55">
                  <c:v>2400.5</c:v>
                </c:pt>
                <c:pt idx="56">
                  <c:v>2465.5</c:v>
                </c:pt>
                <c:pt idx="57">
                  <c:v>2571.5</c:v>
                </c:pt>
                <c:pt idx="58">
                  <c:v>2677.5</c:v>
                </c:pt>
                <c:pt idx="59">
                  <c:v>2901</c:v>
                </c:pt>
                <c:pt idx="60">
                  <c:v>2902.5</c:v>
                </c:pt>
                <c:pt idx="61">
                  <c:v>2586.5</c:v>
                </c:pt>
                <c:pt idx="62">
                  <c:v>2898.5</c:v>
                </c:pt>
                <c:pt idx="63">
                  <c:v>3169</c:v>
                </c:pt>
                <c:pt idx="64">
                  <c:v>3264</c:v>
                </c:pt>
                <c:pt idx="65">
                  <c:v>3265</c:v>
                </c:pt>
                <c:pt idx="66">
                  <c:v>2948</c:v>
                </c:pt>
                <c:pt idx="67">
                  <c:v>3213.5</c:v>
                </c:pt>
                <c:pt idx="68">
                  <c:v>2935.5</c:v>
                </c:pt>
                <c:pt idx="69">
                  <c:v>2905</c:v>
                </c:pt>
                <c:pt idx="70">
                  <c:v>2676</c:v>
                </c:pt>
                <c:pt idx="71">
                  <c:v>2891.5</c:v>
                </c:pt>
                <c:pt idx="72">
                  <c:v>2840</c:v>
                </c:pt>
                <c:pt idx="73">
                  <c:v>2519</c:v>
                </c:pt>
                <c:pt idx="74">
                  <c:v>2472.5</c:v>
                </c:pt>
                <c:pt idx="75">
                  <c:v>1996.5</c:v>
                </c:pt>
                <c:pt idx="76">
                  <c:v>1936</c:v>
                </c:pt>
                <c:pt idx="77">
                  <c:v>2023.5</c:v>
                </c:pt>
                <c:pt idx="78">
                  <c:v>2608.5</c:v>
                </c:pt>
                <c:pt idx="79">
                  <c:v>3130.5</c:v>
                </c:pt>
                <c:pt idx="80">
                  <c:v>3193</c:v>
                </c:pt>
                <c:pt idx="81">
                  <c:v>3296.5</c:v>
                </c:pt>
                <c:pt idx="82">
                  <c:v>3389</c:v>
                </c:pt>
                <c:pt idx="83">
                  <c:v>3409</c:v>
                </c:pt>
                <c:pt idx="84">
                  <c:v>3209</c:v>
                </c:pt>
                <c:pt idx="85">
                  <c:v>3175</c:v>
                </c:pt>
                <c:pt idx="86">
                  <c:v>3246</c:v>
                </c:pt>
                <c:pt idx="87">
                  <c:v>3111</c:v>
                </c:pt>
                <c:pt idx="88">
                  <c:v>3138</c:v>
                </c:pt>
                <c:pt idx="89">
                  <c:v>2959.5</c:v>
                </c:pt>
                <c:pt idx="90">
                  <c:v>2986.5</c:v>
                </c:pt>
                <c:pt idx="91">
                  <c:v>3117.5</c:v>
                </c:pt>
                <c:pt idx="92">
                  <c:v>3221</c:v>
                </c:pt>
                <c:pt idx="93">
                  <c:v>2822.5</c:v>
                </c:pt>
                <c:pt idx="94">
                  <c:v>2554.5</c:v>
                </c:pt>
                <c:pt idx="95">
                  <c:v>2551.5</c:v>
                </c:pt>
                <c:pt idx="96">
                  <c:v>2417</c:v>
                </c:pt>
                <c:pt idx="97">
                  <c:v>1942.5</c:v>
                </c:pt>
                <c:pt idx="98">
                  <c:v>1783.5</c:v>
                </c:pt>
                <c:pt idx="99">
                  <c:v>1369</c:v>
                </c:pt>
                <c:pt idx="100">
                  <c:v>1334.5</c:v>
                </c:pt>
                <c:pt idx="101">
                  <c:v>1306.5</c:v>
                </c:pt>
                <c:pt idx="102">
                  <c:v>1259</c:v>
                </c:pt>
                <c:pt idx="103">
                  <c:v>1331.5</c:v>
                </c:pt>
                <c:pt idx="104">
                  <c:v>1398.5</c:v>
                </c:pt>
                <c:pt idx="105">
                  <c:v>1832.5</c:v>
                </c:pt>
                <c:pt idx="106">
                  <c:v>2140.5</c:v>
                </c:pt>
                <c:pt idx="107">
                  <c:v>2236</c:v>
                </c:pt>
                <c:pt idx="108">
                  <c:v>2224.5</c:v>
                </c:pt>
                <c:pt idx="109">
                  <c:v>2082.5</c:v>
                </c:pt>
                <c:pt idx="110">
                  <c:v>1937</c:v>
                </c:pt>
                <c:pt idx="111">
                  <c:v>1732.5</c:v>
                </c:pt>
                <c:pt idx="112">
                  <c:v>1689.5</c:v>
                </c:pt>
                <c:pt idx="113">
                  <c:v>1800.5</c:v>
                </c:pt>
                <c:pt idx="114">
                  <c:v>1844.5</c:v>
                </c:pt>
                <c:pt idx="115">
                  <c:v>1884</c:v>
                </c:pt>
                <c:pt idx="116">
                  <c:v>1803</c:v>
                </c:pt>
                <c:pt idx="117">
                  <c:v>1775.5</c:v>
                </c:pt>
                <c:pt idx="118">
                  <c:v>1762.5</c:v>
                </c:pt>
                <c:pt idx="119">
                  <c:v>1799</c:v>
                </c:pt>
                <c:pt idx="120">
                  <c:v>1809</c:v>
                </c:pt>
                <c:pt idx="121">
                  <c:v>1224</c:v>
                </c:pt>
                <c:pt idx="122">
                  <c:v>910</c:v>
                </c:pt>
                <c:pt idx="123">
                  <c:v>821</c:v>
                </c:pt>
                <c:pt idx="124">
                  <c:v>851</c:v>
                </c:pt>
                <c:pt idx="125">
                  <c:v>838</c:v>
                </c:pt>
                <c:pt idx="126">
                  <c:v>849.5</c:v>
                </c:pt>
                <c:pt idx="127">
                  <c:v>878.5</c:v>
                </c:pt>
                <c:pt idx="128">
                  <c:v>945.5</c:v>
                </c:pt>
                <c:pt idx="129">
                  <c:v>1187.5</c:v>
                </c:pt>
                <c:pt idx="130">
                  <c:v>1284</c:v>
                </c:pt>
                <c:pt idx="131">
                  <c:v>1433.5</c:v>
                </c:pt>
                <c:pt idx="132">
                  <c:v>1363.5</c:v>
                </c:pt>
                <c:pt idx="133">
                  <c:v>1232.5</c:v>
                </c:pt>
                <c:pt idx="134">
                  <c:v>985.5</c:v>
                </c:pt>
                <c:pt idx="135">
                  <c:v>999</c:v>
                </c:pt>
                <c:pt idx="136">
                  <c:v>1004.5</c:v>
                </c:pt>
                <c:pt idx="137">
                  <c:v>1011.5</c:v>
                </c:pt>
                <c:pt idx="138">
                  <c:v>1493</c:v>
                </c:pt>
                <c:pt idx="139">
                  <c:v>1541.5</c:v>
                </c:pt>
                <c:pt idx="140">
                  <c:v>1498</c:v>
                </c:pt>
                <c:pt idx="141">
                  <c:v>1089</c:v>
                </c:pt>
                <c:pt idx="142">
                  <c:v>951.5</c:v>
                </c:pt>
                <c:pt idx="143">
                  <c:v>981.5</c:v>
                </c:pt>
                <c:pt idx="144">
                  <c:v>961</c:v>
                </c:pt>
                <c:pt idx="145">
                  <c:v>809</c:v>
                </c:pt>
                <c:pt idx="146">
                  <c:v>789.5</c:v>
                </c:pt>
                <c:pt idx="147">
                  <c:v>758.5</c:v>
                </c:pt>
                <c:pt idx="148">
                  <c:v>847</c:v>
                </c:pt>
                <c:pt idx="149">
                  <c:v>1051.5</c:v>
                </c:pt>
                <c:pt idx="150">
                  <c:v>1761</c:v>
                </c:pt>
                <c:pt idx="151">
                  <c:v>2916</c:v>
                </c:pt>
                <c:pt idx="152">
                  <c:v>3444.5</c:v>
                </c:pt>
                <c:pt idx="153">
                  <c:v>3661.5</c:v>
                </c:pt>
                <c:pt idx="154">
                  <c:v>3783</c:v>
                </c:pt>
                <c:pt idx="155">
                  <c:v>3842.5</c:v>
                </c:pt>
                <c:pt idx="156">
                  <c:v>3812</c:v>
                </c:pt>
                <c:pt idx="157">
                  <c:v>3605.5</c:v>
                </c:pt>
                <c:pt idx="158">
                  <c:v>3707</c:v>
                </c:pt>
                <c:pt idx="159">
                  <c:v>3659.5</c:v>
                </c:pt>
                <c:pt idx="160">
                  <c:v>3660</c:v>
                </c:pt>
                <c:pt idx="161">
                  <c:v>3611</c:v>
                </c:pt>
                <c:pt idx="162">
                  <c:v>3809</c:v>
                </c:pt>
                <c:pt idx="163">
                  <c:v>4136</c:v>
                </c:pt>
                <c:pt idx="164">
                  <c:v>4045</c:v>
                </c:pt>
                <c:pt idx="165">
                  <c:v>3571.5</c:v>
                </c:pt>
                <c:pt idx="166">
                  <c:v>3518.5</c:v>
                </c:pt>
                <c:pt idx="167">
                  <c:v>3629</c:v>
                </c:pt>
                <c:pt idx="168">
                  <c:v>3579</c:v>
                </c:pt>
                <c:pt idx="169">
                  <c:v>3651</c:v>
                </c:pt>
                <c:pt idx="170">
                  <c:v>3792.5</c:v>
                </c:pt>
                <c:pt idx="171">
                  <c:v>2891</c:v>
                </c:pt>
                <c:pt idx="172">
                  <c:v>2872.5</c:v>
                </c:pt>
                <c:pt idx="173">
                  <c:v>2929.5</c:v>
                </c:pt>
                <c:pt idx="174">
                  <c:v>3611.5</c:v>
                </c:pt>
                <c:pt idx="175">
                  <c:v>4267</c:v>
                </c:pt>
                <c:pt idx="176">
                  <c:v>4079.5</c:v>
                </c:pt>
                <c:pt idx="177">
                  <c:v>4068.5</c:v>
                </c:pt>
                <c:pt idx="178">
                  <c:v>4055</c:v>
                </c:pt>
                <c:pt idx="179">
                  <c:v>4133.5</c:v>
                </c:pt>
                <c:pt idx="180">
                  <c:v>4009</c:v>
                </c:pt>
                <c:pt idx="181">
                  <c:v>3915.5</c:v>
                </c:pt>
                <c:pt idx="182">
                  <c:v>4072</c:v>
                </c:pt>
                <c:pt idx="183">
                  <c:v>4001</c:v>
                </c:pt>
                <c:pt idx="184">
                  <c:v>4072</c:v>
                </c:pt>
                <c:pt idx="185">
                  <c:v>4084.5</c:v>
                </c:pt>
                <c:pt idx="186">
                  <c:v>4221</c:v>
                </c:pt>
                <c:pt idx="187">
                  <c:v>4214</c:v>
                </c:pt>
                <c:pt idx="188">
                  <c:v>4055.5</c:v>
                </c:pt>
                <c:pt idx="189">
                  <c:v>3820</c:v>
                </c:pt>
                <c:pt idx="190">
                  <c:v>3797.5</c:v>
                </c:pt>
                <c:pt idx="191">
                  <c:v>3766.5</c:v>
                </c:pt>
                <c:pt idx="192">
                  <c:v>3634</c:v>
                </c:pt>
                <c:pt idx="193">
                  <c:v>3514</c:v>
                </c:pt>
                <c:pt idx="194">
                  <c:v>3320</c:v>
                </c:pt>
                <c:pt idx="195">
                  <c:v>2819.5</c:v>
                </c:pt>
                <c:pt idx="196">
                  <c:v>2673.5</c:v>
                </c:pt>
                <c:pt idx="197">
                  <c:v>2926</c:v>
                </c:pt>
                <c:pt idx="198">
                  <c:v>3725.5</c:v>
                </c:pt>
                <c:pt idx="199">
                  <c:v>4018</c:v>
                </c:pt>
                <c:pt idx="200">
                  <c:v>4095.5</c:v>
                </c:pt>
                <c:pt idx="201">
                  <c:v>4205</c:v>
                </c:pt>
                <c:pt idx="202">
                  <c:v>4101</c:v>
                </c:pt>
                <c:pt idx="203">
                  <c:v>4134.5</c:v>
                </c:pt>
                <c:pt idx="204">
                  <c:v>4117</c:v>
                </c:pt>
                <c:pt idx="205">
                  <c:v>3988.5</c:v>
                </c:pt>
                <c:pt idx="206">
                  <c:v>3986</c:v>
                </c:pt>
                <c:pt idx="207">
                  <c:v>3857</c:v>
                </c:pt>
                <c:pt idx="208">
                  <c:v>3824.5</c:v>
                </c:pt>
                <c:pt idx="209">
                  <c:v>3639</c:v>
                </c:pt>
                <c:pt idx="210">
                  <c:v>3882.5</c:v>
                </c:pt>
                <c:pt idx="211">
                  <c:v>3869.5</c:v>
                </c:pt>
                <c:pt idx="212">
                  <c:v>3505.5</c:v>
                </c:pt>
                <c:pt idx="213">
                  <c:v>3499.5</c:v>
                </c:pt>
                <c:pt idx="214">
                  <c:v>3343</c:v>
                </c:pt>
                <c:pt idx="215">
                  <c:v>3594.5</c:v>
                </c:pt>
                <c:pt idx="216">
                  <c:v>3556</c:v>
                </c:pt>
                <c:pt idx="217">
                  <c:v>3440.5</c:v>
                </c:pt>
                <c:pt idx="218">
                  <c:v>3482.5</c:v>
                </c:pt>
                <c:pt idx="219">
                  <c:v>2938.5</c:v>
                </c:pt>
                <c:pt idx="220">
                  <c:v>2792</c:v>
                </c:pt>
                <c:pt idx="221">
                  <c:v>2866.5</c:v>
                </c:pt>
                <c:pt idx="222">
                  <c:v>3700</c:v>
                </c:pt>
                <c:pt idx="223">
                  <c:v>4082</c:v>
                </c:pt>
                <c:pt idx="224">
                  <c:v>3951.5</c:v>
                </c:pt>
                <c:pt idx="225">
                  <c:v>3797</c:v>
                </c:pt>
                <c:pt idx="226">
                  <c:v>3912.5</c:v>
                </c:pt>
                <c:pt idx="227">
                  <c:v>3719</c:v>
                </c:pt>
                <c:pt idx="228">
                  <c:v>3874</c:v>
                </c:pt>
                <c:pt idx="229">
                  <c:v>3792</c:v>
                </c:pt>
                <c:pt idx="230">
                  <c:v>3732.5</c:v>
                </c:pt>
                <c:pt idx="231">
                  <c:v>3623.5</c:v>
                </c:pt>
                <c:pt idx="232">
                  <c:v>3554.5</c:v>
                </c:pt>
                <c:pt idx="233">
                  <c:v>3568</c:v>
                </c:pt>
                <c:pt idx="234">
                  <c:v>3801</c:v>
                </c:pt>
                <c:pt idx="235">
                  <c:v>4107.5</c:v>
                </c:pt>
                <c:pt idx="236">
                  <c:v>3869.5</c:v>
                </c:pt>
                <c:pt idx="237">
                  <c:v>3743.5</c:v>
                </c:pt>
                <c:pt idx="238">
                  <c:v>3509</c:v>
                </c:pt>
                <c:pt idx="239">
                  <c:v>3884</c:v>
                </c:pt>
                <c:pt idx="240">
                  <c:v>3650</c:v>
                </c:pt>
                <c:pt idx="241">
                  <c:v>3174.5</c:v>
                </c:pt>
                <c:pt idx="242">
                  <c:v>2730.5</c:v>
                </c:pt>
                <c:pt idx="243">
                  <c:v>2402</c:v>
                </c:pt>
                <c:pt idx="244">
                  <c:v>2252</c:v>
                </c:pt>
                <c:pt idx="245">
                  <c:v>2569.5</c:v>
                </c:pt>
                <c:pt idx="246">
                  <c:v>3362.5</c:v>
                </c:pt>
                <c:pt idx="247">
                  <c:v>4083.5</c:v>
                </c:pt>
                <c:pt idx="248">
                  <c:v>4178.5</c:v>
                </c:pt>
                <c:pt idx="249">
                  <c:v>4118</c:v>
                </c:pt>
                <c:pt idx="250">
                  <c:v>4096.5</c:v>
                </c:pt>
                <c:pt idx="251">
                  <c:v>4107.5</c:v>
                </c:pt>
                <c:pt idx="252">
                  <c:v>4008.5</c:v>
                </c:pt>
                <c:pt idx="253">
                  <c:v>3963</c:v>
                </c:pt>
                <c:pt idx="254">
                  <c:v>4139</c:v>
                </c:pt>
                <c:pt idx="255">
                  <c:v>3653</c:v>
                </c:pt>
                <c:pt idx="256">
                  <c:v>3551.5</c:v>
                </c:pt>
                <c:pt idx="257">
                  <c:v>3378.5</c:v>
                </c:pt>
                <c:pt idx="258">
                  <c:v>3735.5</c:v>
                </c:pt>
                <c:pt idx="259">
                  <c:v>3869</c:v>
                </c:pt>
                <c:pt idx="260">
                  <c:v>3713.5</c:v>
                </c:pt>
                <c:pt idx="261">
                  <c:v>3604.5</c:v>
                </c:pt>
                <c:pt idx="262">
                  <c:v>3363</c:v>
                </c:pt>
                <c:pt idx="263">
                  <c:v>3593.5</c:v>
                </c:pt>
                <c:pt idx="264">
                  <c:v>3454</c:v>
                </c:pt>
                <c:pt idx="265">
                  <c:v>3355.5</c:v>
                </c:pt>
                <c:pt idx="266">
                  <c:v>3255.5</c:v>
                </c:pt>
                <c:pt idx="267">
                  <c:v>2686.5</c:v>
                </c:pt>
                <c:pt idx="268">
                  <c:v>2479</c:v>
                </c:pt>
                <c:pt idx="269">
                  <c:v>2499</c:v>
                </c:pt>
                <c:pt idx="270">
                  <c:v>2853</c:v>
                </c:pt>
                <c:pt idx="271">
                  <c:v>3353.5</c:v>
                </c:pt>
                <c:pt idx="272">
                  <c:v>3472</c:v>
                </c:pt>
                <c:pt idx="273">
                  <c:v>4013.5</c:v>
                </c:pt>
                <c:pt idx="274">
                  <c:v>4175</c:v>
                </c:pt>
                <c:pt idx="275">
                  <c:v>4142</c:v>
                </c:pt>
                <c:pt idx="276">
                  <c:v>4122.5</c:v>
                </c:pt>
                <c:pt idx="277">
                  <c:v>3986</c:v>
                </c:pt>
                <c:pt idx="278">
                  <c:v>3926</c:v>
                </c:pt>
                <c:pt idx="279">
                  <c:v>4122.5</c:v>
                </c:pt>
                <c:pt idx="280">
                  <c:v>3921</c:v>
                </c:pt>
                <c:pt idx="281">
                  <c:v>3748</c:v>
                </c:pt>
                <c:pt idx="282">
                  <c:v>3920.5</c:v>
                </c:pt>
                <c:pt idx="283">
                  <c:v>4044.5</c:v>
                </c:pt>
                <c:pt idx="284">
                  <c:v>3782.5</c:v>
                </c:pt>
                <c:pt idx="285">
                  <c:v>3541.5</c:v>
                </c:pt>
                <c:pt idx="286">
                  <c:v>3532.5</c:v>
                </c:pt>
                <c:pt idx="287">
                  <c:v>3594</c:v>
                </c:pt>
                <c:pt idx="288">
                  <c:v>3499.5</c:v>
                </c:pt>
                <c:pt idx="289">
                  <c:v>2667.5</c:v>
                </c:pt>
                <c:pt idx="290">
                  <c:v>2284.5</c:v>
                </c:pt>
                <c:pt idx="291">
                  <c:v>1536.5</c:v>
                </c:pt>
                <c:pt idx="292">
                  <c:v>1301.5</c:v>
                </c:pt>
                <c:pt idx="293">
                  <c:v>1329.5</c:v>
                </c:pt>
                <c:pt idx="294">
                  <c:v>1315</c:v>
                </c:pt>
                <c:pt idx="295">
                  <c:v>1306.5</c:v>
                </c:pt>
                <c:pt idx="296">
                  <c:v>1301</c:v>
                </c:pt>
                <c:pt idx="297">
                  <c:v>1330.5</c:v>
                </c:pt>
                <c:pt idx="298">
                  <c:v>1310.5</c:v>
                </c:pt>
                <c:pt idx="299">
                  <c:v>1509</c:v>
                </c:pt>
                <c:pt idx="300">
                  <c:v>1553.5</c:v>
                </c:pt>
                <c:pt idx="301">
                  <c:v>1312.5</c:v>
                </c:pt>
                <c:pt idx="302">
                  <c:v>1186.5</c:v>
                </c:pt>
                <c:pt idx="303">
                  <c:v>1230.5</c:v>
                </c:pt>
                <c:pt idx="304">
                  <c:v>1235.5</c:v>
                </c:pt>
                <c:pt idx="305">
                  <c:v>1392</c:v>
                </c:pt>
                <c:pt idx="306">
                  <c:v>2225.5</c:v>
                </c:pt>
                <c:pt idx="307">
                  <c:v>2373.5</c:v>
                </c:pt>
                <c:pt idx="308">
                  <c:v>2137.5</c:v>
                </c:pt>
                <c:pt idx="309">
                  <c:v>1530.5</c:v>
                </c:pt>
                <c:pt idx="310">
                  <c:v>1356.5</c:v>
                </c:pt>
                <c:pt idx="311">
                  <c:v>1421.5</c:v>
                </c:pt>
                <c:pt idx="312">
                  <c:v>1417.5</c:v>
                </c:pt>
                <c:pt idx="313">
                  <c:v>1305.5</c:v>
                </c:pt>
                <c:pt idx="314">
                  <c:v>1274</c:v>
                </c:pt>
                <c:pt idx="315">
                  <c:v>1310</c:v>
                </c:pt>
                <c:pt idx="316">
                  <c:v>1388.5</c:v>
                </c:pt>
                <c:pt idx="317">
                  <c:v>1638.5</c:v>
                </c:pt>
                <c:pt idx="318">
                  <c:v>2561.5</c:v>
                </c:pt>
                <c:pt idx="319">
                  <c:v>3589</c:v>
                </c:pt>
                <c:pt idx="320">
                  <c:v>3839</c:v>
                </c:pt>
                <c:pt idx="321">
                  <c:v>3966</c:v>
                </c:pt>
                <c:pt idx="322">
                  <c:v>3939.5</c:v>
                </c:pt>
                <c:pt idx="323">
                  <c:v>3925</c:v>
                </c:pt>
                <c:pt idx="324">
                  <c:v>3833</c:v>
                </c:pt>
                <c:pt idx="325">
                  <c:v>3778.5</c:v>
                </c:pt>
                <c:pt idx="326">
                  <c:v>3831</c:v>
                </c:pt>
                <c:pt idx="327">
                  <c:v>3615.5</c:v>
                </c:pt>
                <c:pt idx="328">
                  <c:v>3737.5</c:v>
                </c:pt>
                <c:pt idx="329">
                  <c:v>3933</c:v>
                </c:pt>
                <c:pt idx="330">
                  <c:v>4047</c:v>
                </c:pt>
                <c:pt idx="331">
                  <c:v>4147</c:v>
                </c:pt>
                <c:pt idx="332">
                  <c:v>3991</c:v>
                </c:pt>
                <c:pt idx="333">
                  <c:v>3595.5</c:v>
                </c:pt>
                <c:pt idx="334">
                  <c:v>3259.5</c:v>
                </c:pt>
                <c:pt idx="335">
                  <c:v>3639.5</c:v>
                </c:pt>
                <c:pt idx="336">
                  <c:v>3737</c:v>
                </c:pt>
                <c:pt idx="337">
                  <c:v>3209</c:v>
                </c:pt>
                <c:pt idx="338">
                  <c:v>3259.5</c:v>
                </c:pt>
                <c:pt idx="339">
                  <c:v>2792</c:v>
                </c:pt>
                <c:pt idx="340">
                  <c:v>2578.5</c:v>
                </c:pt>
                <c:pt idx="341">
                  <c:v>2819</c:v>
                </c:pt>
                <c:pt idx="342">
                  <c:v>3325</c:v>
                </c:pt>
                <c:pt idx="343">
                  <c:v>3729.5</c:v>
                </c:pt>
                <c:pt idx="344">
                  <c:v>3506</c:v>
                </c:pt>
                <c:pt idx="345">
                  <c:v>3462.5</c:v>
                </c:pt>
                <c:pt idx="346">
                  <c:v>3321</c:v>
                </c:pt>
                <c:pt idx="347">
                  <c:v>3318.5</c:v>
                </c:pt>
                <c:pt idx="348">
                  <c:v>3423</c:v>
                </c:pt>
                <c:pt idx="349">
                  <c:v>3437.5</c:v>
                </c:pt>
                <c:pt idx="350">
                  <c:v>3373</c:v>
                </c:pt>
                <c:pt idx="351">
                  <c:v>3126.5</c:v>
                </c:pt>
                <c:pt idx="352">
                  <c:v>3223</c:v>
                </c:pt>
                <c:pt idx="353">
                  <c:v>3305.5</c:v>
                </c:pt>
                <c:pt idx="354">
                  <c:v>3254</c:v>
                </c:pt>
                <c:pt idx="355">
                  <c:v>3439</c:v>
                </c:pt>
                <c:pt idx="356">
                  <c:v>3154</c:v>
                </c:pt>
                <c:pt idx="357">
                  <c:v>3037</c:v>
                </c:pt>
                <c:pt idx="358">
                  <c:v>2991</c:v>
                </c:pt>
                <c:pt idx="359">
                  <c:v>3413.5</c:v>
                </c:pt>
                <c:pt idx="360">
                  <c:v>3116.5</c:v>
                </c:pt>
                <c:pt idx="361">
                  <c:v>2982.5</c:v>
                </c:pt>
                <c:pt idx="362">
                  <c:v>2936.5</c:v>
                </c:pt>
                <c:pt idx="363">
                  <c:v>2296.5</c:v>
                </c:pt>
                <c:pt idx="364">
                  <c:v>2406.5</c:v>
                </c:pt>
                <c:pt idx="365">
                  <c:v>2899.5</c:v>
                </c:pt>
                <c:pt idx="366">
                  <c:v>3227</c:v>
                </c:pt>
                <c:pt idx="367">
                  <c:v>3273.5</c:v>
                </c:pt>
                <c:pt idx="368">
                  <c:v>3122.5</c:v>
                </c:pt>
                <c:pt idx="369">
                  <c:v>3260</c:v>
                </c:pt>
                <c:pt idx="370">
                  <c:v>3269</c:v>
                </c:pt>
                <c:pt idx="371">
                  <c:v>3263</c:v>
                </c:pt>
                <c:pt idx="372">
                  <c:v>3254</c:v>
                </c:pt>
                <c:pt idx="373">
                  <c:v>3346.5</c:v>
                </c:pt>
                <c:pt idx="374">
                  <c:v>3677</c:v>
                </c:pt>
                <c:pt idx="375">
                  <c:v>3775.5</c:v>
                </c:pt>
                <c:pt idx="376">
                  <c:v>4014.5</c:v>
                </c:pt>
                <c:pt idx="377">
                  <c:v>4039</c:v>
                </c:pt>
                <c:pt idx="378">
                  <c:v>3886.5</c:v>
                </c:pt>
                <c:pt idx="379">
                  <c:v>4128</c:v>
                </c:pt>
                <c:pt idx="380">
                  <c:v>3950.5</c:v>
                </c:pt>
                <c:pt idx="381">
                  <c:v>3656.5</c:v>
                </c:pt>
                <c:pt idx="382">
                  <c:v>3261</c:v>
                </c:pt>
                <c:pt idx="383">
                  <c:v>3359</c:v>
                </c:pt>
                <c:pt idx="384">
                  <c:v>3555</c:v>
                </c:pt>
                <c:pt idx="385">
                  <c:v>3352</c:v>
                </c:pt>
                <c:pt idx="386">
                  <c:v>3553</c:v>
                </c:pt>
                <c:pt idx="387">
                  <c:v>3103</c:v>
                </c:pt>
                <c:pt idx="388">
                  <c:v>2969.5</c:v>
                </c:pt>
                <c:pt idx="389">
                  <c:v>2998</c:v>
                </c:pt>
                <c:pt idx="390">
                  <c:v>3327.5</c:v>
                </c:pt>
                <c:pt idx="391">
                  <c:v>4134.5</c:v>
                </c:pt>
                <c:pt idx="392">
                  <c:v>3914.5</c:v>
                </c:pt>
                <c:pt idx="393">
                  <c:v>3911.5</c:v>
                </c:pt>
                <c:pt idx="394">
                  <c:v>4028.5</c:v>
                </c:pt>
                <c:pt idx="395">
                  <c:v>3934.5</c:v>
                </c:pt>
                <c:pt idx="396">
                  <c:v>3726</c:v>
                </c:pt>
                <c:pt idx="397">
                  <c:v>3854.5</c:v>
                </c:pt>
                <c:pt idx="398">
                  <c:v>4016</c:v>
                </c:pt>
                <c:pt idx="399">
                  <c:v>3628</c:v>
                </c:pt>
                <c:pt idx="400">
                  <c:v>3898</c:v>
                </c:pt>
                <c:pt idx="401">
                  <c:v>3965</c:v>
                </c:pt>
                <c:pt idx="402">
                  <c:v>4021.5</c:v>
                </c:pt>
                <c:pt idx="403">
                  <c:v>4071</c:v>
                </c:pt>
                <c:pt idx="404">
                  <c:v>3808</c:v>
                </c:pt>
                <c:pt idx="405">
                  <c:v>3725.5</c:v>
                </c:pt>
                <c:pt idx="406">
                  <c:v>3530.5</c:v>
                </c:pt>
                <c:pt idx="407">
                  <c:v>3614.5</c:v>
                </c:pt>
                <c:pt idx="408">
                  <c:v>3625.5</c:v>
                </c:pt>
                <c:pt idx="409">
                  <c:v>3561.5</c:v>
                </c:pt>
                <c:pt idx="410">
                  <c:v>3475</c:v>
                </c:pt>
                <c:pt idx="411">
                  <c:v>3253.5</c:v>
                </c:pt>
                <c:pt idx="412">
                  <c:v>2734</c:v>
                </c:pt>
                <c:pt idx="413">
                  <c:v>3115.5</c:v>
                </c:pt>
                <c:pt idx="414">
                  <c:v>3803</c:v>
                </c:pt>
                <c:pt idx="415">
                  <c:v>4130.5</c:v>
                </c:pt>
                <c:pt idx="416">
                  <c:v>4142</c:v>
                </c:pt>
                <c:pt idx="417">
                  <c:v>4234</c:v>
                </c:pt>
                <c:pt idx="418">
                  <c:v>4161</c:v>
                </c:pt>
                <c:pt idx="419">
                  <c:v>4084.5</c:v>
                </c:pt>
                <c:pt idx="420">
                  <c:v>3796.5</c:v>
                </c:pt>
                <c:pt idx="421">
                  <c:v>3432</c:v>
                </c:pt>
                <c:pt idx="422">
                  <c:v>3351.5</c:v>
                </c:pt>
                <c:pt idx="423">
                  <c:v>3303.5</c:v>
                </c:pt>
                <c:pt idx="424">
                  <c:v>3458</c:v>
                </c:pt>
                <c:pt idx="425">
                  <c:v>3429</c:v>
                </c:pt>
                <c:pt idx="426">
                  <c:v>3394</c:v>
                </c:pt>
                <c:pt idx="427">
                  <c:v>3778.5</c:v>
                </c:pt>
                <c:pt idx="428">
                  <c:v>3575.5</c:v>
                </c:pt>
                <c:pt idx="429">
                  <c:v>3215</c:v>
                </c:pt>
                <c:pt idx="430">
                  <c:v>2988.5</c:v>
                </c:pt>
                <c:pt idx="431">
                  <c:v>3307.5</c:v>
                </c:pt>
                <c:pt idx="432">
                  <c:v>2965.5</c:v>
                </c:pt>
                <c:pt idx="433">
                  <c:v>1312.5</c:v>
                </c:pt>
                <c:pt idx="434">
                  <c:v>442.5</c:v>
                </c:pt>
                <c:pt idx="435">
                  <c:v>370.5</c:v>
                </c:pt>
                <c:pt idx="436">
                  <c:v>267</c:v>
                </c:pt>
                <c:pt idx="437">
                  <c:v>251</c:v>
                </c:pt>
                <c:pt idx="438">
                  <c:v>299.5</c:v>
                </c:pt>
                <c:pt idx="439">
                  <c:v>422.5</c:v>
                </c:pt>
                <c:pt idx="440">
                  <c:v>401</c:v>
                </c:pt>
                <c:pt idx="441">
                  <c:v>415</c:v>
                </c:pt>
                <c:pt idx="442">
                  <c:v>593</c:v>
                </c:pt>
                <c:pt idx="443">
                  <c:v>777.5</c:v>
                </c:pt>
                <c:pt idx="444">
                  <c:v>794</c:v>
                </c:pt>
                <c:pt idx="445">
                  <c:v>746.5</c:v>
                </c:pt>
                <c:pt idx="446">
                  <c:v>780.5</c:v>
                </c:pt>
                <c:pt idx="447">
                  <c:v>789.5</c:v>
                </c:pt>
                <c:pt idx="448">
                  <c:v>809.5</c:v>
                </c:pt>
                <c:pt idx="449">
                  <c:v>841.5</c:v>
                </c:pt>
                <c:pt idx="450">
                  <c:v>911.5</c:v>
                </c:pt>
                <c:pt idx="451">
                  <c:v>960</c:v>
                </c:pt>
                <c:pt idx="452">
                  <c:v>864.5</c:v>
                </c:pt>
                <c:pt idx="453">
                  <c:v>806.5</c:v>
                </c:pt>
                <c:pt idx="454">
                  <c:v>717</c:v>
                </c:pt>
                <c:pt idx="455">
                  <c:v>845</c:v>
                </c:pt>
                <c:pt idx="456">
                  <c:v>800.5</c:v>
                </c:pt>
                <c:pt idx="457">
                  <c:v>466</c:v>
                </c:pt>
                <c:pt idx="458">
                  <c:v>226.5</c:v>
                </c:pt>
                <c:pt idx="459">
                  <c:v>253</c:v>
                </c:pt>
                <c:pt idx="460">
                  <c:v>236.5</c:v>
                </c:pt>
                <c:pt idx="461">
                  <c:v>224.5</c:v>
                </c:pt>
                <c:pt idx="462">
                  <c:v>237</c:v>
                </c:pt>
                <c:pt idx="463">
                  <c:v>284</c:v>
                </c:pt>
                <c:pt idx="464">
                  <c:v>470.5</c:v>
                </c:pt>
                <c:pt idx="465">
                  <c:v>650.5</c:v>
                </c:pt>
                <c:pt idx="466">
                  <c:v>847</c:v>
                </c:pt>
                <c:pt idx="467">
                  <c:v>929.5</c:v>
                </c:pt>
                <c:pt idx="468">
                  <c:v>924</c:v>
                </c:pt>
                <c:pt idx="469">
                  <c:v>840</c:v>
                </c:pt>
                <c:pt idx="470">
                  <c:v>916</c:v>
                </c:pt>
                <c:pt idx="471">
                  <c:v>866.5</c:v>
                </c:pt>
                <c:pt idx="472">
                  <c:v>841</c:v>
                </c:pt>
                <c:pt idx="473">
                  <c:v>875.5</c:v>
                </c:pt>
                <c:pt idx="474">
                  <c:v>946.5</c:v>
                </c:pt>
                <c:pt idx="475">
                  <c:v>935</c:v>
                </c:pt>
                <c:pt idx="476">
                  <c:v>901.5</c:v>
                </c:pt>
                <c:pt idx="477">
                  <c:v>877</c:v>
                </c:pt>
                <c:pt idx="478">
                  <c:v>849.5</c:v>
                </c:pt>
                <c:pt idx="479">
                  <c:v>893</c:v>
                </c:pt>
                <c:pt idx="480">
                  <c:v>896</c:v>
                </c:pt>
                <c:pt idx="481">
                  <c:v>598</c:v>
                </c:pt>
                <c:pt idx="482">
                  <c:v>541</c:v>
                </c:pt>
                <c:pt idx="483">
                  <c:v>526</c:v>
                </c:pt>
                <c:pt idx="484">
                  <c:v>584</c:v>
                </c:pt>
                <c:pt idx="485">
                  <c:v>1175</c:v>
                </c:pt>
                <c:pt idx="486">
                  <c:v>2127</c:v>
                </c:pt>
                <c:pt idx="487">
                  <c:v>3060.5</c:v>
                </c:pt>
                <c:pt idx="488">
                  <c:v>3209</c:v>
                </c:pt>
                <c:pt idx="489">
                  <c:v>3200</c:v>
                </c:pt>
                <c:pt idx="490">
                  <c:v>2992.5</c:v>
                </c:pt>
                <c:pt idx="491">
                  <c:v>2967.5</c:v>
                </c:pt>
                <c:pt idx="492">
                  <c:v>2980.5</c:v>
                </c:pt>
                <c:pt idx="493">
                  <c:v>2971.5</c:v>
                </c:pt>
                <c:pt idx="494">
                  <c:v>3141.5</c:v>
                </c:pt>
                <c:pt idx="495">
                  <c:v>3305.5</c:v>
                </c:pt>
                <c:pt idx="496">
                  <c:v>3283</c:v>
                </c:pt>
                <c:pt idx="497">
                  <c:v>3146.5</c:v>
                </c:pt>
                <c:pt idx="498">
                  <c:v>3393</c:v>
                </c:pt>
                <c:pt idx="499">
                  <c:v>3508.5</c:v>
                </c:pt>
                <c:pt idx="500">
                  <c:v>3193</c:v>
                </c:pt>
                <c:pt idx="501">
                  <c:v>3175.5</c:v>
                </c:pt>
                <c:pt idx="502">
                  <c:v>3134.5</c:v>
                </c:pt>
                <c:pt idx="503">
                  <c:v>3117</c:v>
                </c:pt>
                <c:pt idx="504">
                  <c:v>2558.5</c:v>
                </c:pt>
                <c:pt idx="505">
                  <c:v>2271</c:v>
                </c:pt>
                <c:pt idx="506">
                  <c:v>2278.5</c:v>
                </c:pt>
                <c:pt idx="507">
                  <c:v>1836</c:v>
                </c:pt>
                <c:pt idx="508">
                  <c:v>1769</c:v>
                </c:pt>
                <c:pt idx="509">
                  <c:v>1752.5</c:v>
                </c:pt>
                <c:pt idx="510">
                  <c:v>2092.5</c:v>
                </c:pt>
                <c:pt idx="511">
                  <c:v>2956.5</c:v>
                </c:pt>
                <c:pt idx="512">
                  <c:v>3350.5</c:v>
                </c:pt>
                <c:pt idx="513">
                  <c:v>3266</c:v>
                </c:pt>
                <c:pt idx="514">
                  <c:v>3326.5</c:v>
                </c:pt>
                <c:pt idx="515">
                  <c:v>3355.5</c:v>
                </c:pt>
                <c:pt idx="516">
                  <c:v>3330.5</c:v>
                </c:pt>
                <c:pt idx="517">
                  <c:v>3137</c:v>
                </c:pt>
                <c:pt idx="518">
                  <c:v>3340.5</c:v>
                </c:pt>
                <c:pt idx="519">
                  <c:v>3085.5</c:v>
                </c:pt>
                <c:pt idx="520">
                  <c:v>2931</c:v>
                </c:pt>
                <c:pt idx="521">
                  <c:v>2913</c:v>
                </c:pt>
                <c:pt idx="522">
                  <c:v>3128</c:v>
                </c:pt>
                <c:pt idx="523">
                  <c:v>3320</c:v>
                </c:pt>
                <c:pt idx="524">
                  <c:v>3192.5</c:v>
                </c:pt>
                <c:pt idx="525">
                  <c:v>2599</c:v>
                </c:pt>
                <c:pt idx="526">
                  <c:v>2222</c:v>
                </c:pt>
                <c:pt idx="527">
                  <c:v>2589.5</c:v>
                </c:pt>
                <c:pt idx="528">
                  <c:v>2160.5</c:v>
                </c:pt>
                <c:pt idx="529">
                  <c:v>1149.5</c:v>
                </c:pt>
                <c:pt idx="530">
                  <c:v>1011</c:v>
                </c:pt>
                <c:pt idx="531">
                  <c:v>1071</c:v>
                </c:pt>
                <c:pt idx="532">
                  <c:v>1037.5</c:v>
                </c:pt>
                <c:pt idx="533">
                  <c:v>1067</c:v>
                </c:pt>
                <c:pt idx="534">
                  <c:v>1440.5</c:v>
                </c:pt>
                <c:pt idx="535">
                  <c:v>2825.5</c:v>
                </c:pt>
                <c:pt idx="536">
                  <c:v>3508</c:v>
                </c:pt>
                <c:pt idx="537">
                  <c:v>3597.5</c:v>
                </c:pt>
                <c:pt idx="538">
                  <c:v>3646</c:v>
                </c:pt>
                <c:pt idx="539">
                  <c:v>3550</c:v>
                </c:pt>
                <c:pt idx="540">
                  <c:v>3513.5</c:v>
                </c:pt>
                <c:pt idx="541">
                  <c:v>3477.5</c:v>
                </c:pt>
                <c:pt idx="542">
                  <c:v>3484</c:v>
                </c:pt>
                <c:pt idx="543">
                  <c:v>3353</c:v>
                </c:pt>
                <c:pt idx="544">
                  <c:v>3168</c:v>
                </c:pt>
                <c:pt idx="545">
                  <c:v>3121.5</c:v>
                </c:pt>
                <c:pt idx="546">
                  <c:v>3256.5</c:v>
                </c:pt>
                <c:pt idx="547">
                  <c:v>3716</c:v>
                </c:pt>
                <c:pt idx="548">
                  <c:v>3639.5</c:v>
                </c:pt>
                <c:pt idx="549">
                  <c:v>3123</c:v>
                </c:pt>
                <c:pt idx="550">
                  <c:v>2651.5</c:v>
                </c:pt>
                <c:pt idx="551">
                  <c:v>2812</c:v>
                </c:pt>
                <c:pt idx="552">
                  <c:v>2556.5</c:v>
                </c:pt>
                <c:pt idx="553">
                  <c:v>1797</c:v>
                </c:pt>
                <c:pt idx="554">
                  <c:v>1601</c:v>
                </c:pt>
                <c:pt idx="555">
                  <c:v>1554.5</c:v>
                </c:pt>
                <c:pt idx="556">
                  <c:v>1680</c:v>
                </c:pt>
                <c:pt idx="557">
                  <c:v>2209.5</c:v>
                </c:pt>
                <c:pt idx="558">
                  <c:v>2631.5</c:v>
                </c:pt>
                <c:pt idx="559">
                  <c:v>2741.5</c:v>
                </c:pt>
                <c:pt idx="560">
                  <c:v>3046.5</c:v>
                </c:pt>
                <c:pt idx="561">
                  <c:v>3373.5</c:v>
                </c:pt>
                <c:pt idx="562">
                  <c:v>3887</c:v>
                </c:pt>
                <c:pt idx="563">
                  <c:v>3701</c:v>
                </c:pt>
                <c:pt idx="564">
                  <c:v>3635.5</c:v>
                </c:pt>
                <c:pt idx="565">
                  <c:v>3501</c:v>
                </c:pt>
                <c:pt idx="566">
                  <c:v>3292.5</c:v>
                </c:pt>
                <c:pt idx="567">
                  <c:v>3302</c:v>
                </c:pt>
                <c:pt idx="568">
                  <c:v>3370.5</c:v>
                </c:pt>
                <c:pt idx="569">
                  <c:v>3466.5</c:v>
                </c:pt>
                <c:pt idx="570">
                  <c:v>3777</c:v>
                </c:pt>
                <c:pt idx="571">
                  <c:v>4279.5</c:v>
                </c:pt>
                <c:pt idx="572">
                  <c:v>4057</c:v>
                </c:pt>
                <c:pt idx="573">
                  <c:v>3279</c:v>
                </c:pt>
                <c:pt idx="574">
                  <c:v>2456</c:v>
                </c:pt>
                <c:pt idx="575">
                  <c:v>2315.5</c:v>
                </c:pt>
                <c:pt idx="576">
                  <c:v>1621</c:v>
                </c:pt>
                <c:pt idx="577">
                  <c:v>1299.5</c:v>
                </c:pt>
                <c:pt idx="578">
                  <c:v>1381</c:v>
                </c:pt>
                <c:pt idx="579">
                  <c:v>1398</c:v>
                </c:pt>
                <c:pt idx="580">
                  <c:v>1266.5</c:v>
                </c:pt>
                <c:pt idx="581">
                  <c:v>1332</c:v>
                </c:pt>
                <c:pt idx="582">
                  <c:v>1436</c:v>
                </c:pt>
                <c:pt idx="583">
                  <c:v>1756.5</c:v>
                </c:pt>
                <c:pt idx="584">
                  <c:v>1880.5</c:v>
                </c:pt>
                <c:pt idx="585">
                  <c:v>1652.5</c:v>
                </c:pt>
                <c:pt idx="586">
                  <c:v>1434</c:v>
                </c:pt>
                <c:pt idx="587">
                  <c:v>1330</c:v>
                </c:pt>
                <c:pt idx="588">
                  <c:v>1313</c:v>
                </c:pt>
                <c:pt idx="589">
                  <c:v>1139.5</c:v>
                </c:pt>
                <c:pt idx="590">
                  <c:v>1039.5</c:v>
                </c:pt>
                <c:pt idx="591">
                  <c:v>1242</c:v>
                </c:pt>
                <c:pt idx="592">
                  <c:v>1261.5</c:v>
                </c:pt>
                <c:pt idx="593">
                  <c:v>1301</c:v>
                </c:pt>
                <c:pt idx="594">
                  <c:v>1288.5</c:v>
                </c:pt>
                <c:pt idx="595">
                  <c:v>1299</c:v>
                </c:pt>
                <c:pt idx="596">
                  <c:v>1132</c:v>
                </c:pt>
                <c:pt idx="597">
                  <c:v>1185.5</c:v>
                </c:pt>
                <c:pt idx="598">
                  <c:v>1294.5</c:v>
                </c:pt>
                <c:pt idx="599">
                  <c:v>1264</c:v>
                </c:pt>
                <c:pt idx="600">
                  <c:v>578.5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45.5</c:v>
                </c:pt>
                <c:pt idx="653">
                  <c:v>273.5</c:v>
                </c:pt>
                <c:pt idx="654">
                  <c:v>744</c:v>
                </c:pt>
                <c:pt idx="655">
                  <c:v>1319</c:v>
                </c:pt>
                <c:pt idx="656">
                  <c:v>1970.5</c:v>
                </c:pt>
                <c:pt idx="657">
                  <c:v>2604.5</c:v>
                </c:pt>
                <c:pt idx="658">
                  <c:v>2617</c:v>
                </c:pt>
                <c:pt idx="659">
                  <c:v>2397</c:v>
                </c:pt>
                <c:pt idx="660">
                  <c:v>2673.5</c:v>
                </c:pt>
                <c:pt idx="661">
                  <c:v>2673</c:v>
                </c:pt>
                <c:pt idx="662">
                  <c:v>2975</c:v>
                </c:pt>
                <c:pt idx="663">
                  <c:v>2739.5</c:v>
                </c:pt>
                <c:pt idx="664">
                  <c:v>2423</c:v>
                </c:pt>
                <c:pt idx="665">
                  <c:v>2286</c:v>
                </c:pt>
                <c:pt idx="666">
                  <c:v>2837</c:v>
                </c:pt>
                <c:pt idx="667">
                  <c:v>3082.5</c:v>
                </c:pt>
                <c:pt idx="668">
                  <c:v>2780.5</c:v>
                </c:pt>
                <c:pt idx="669">
                  <c:v>2893</c:v>
                </c:pt>
                <c:pt idx="670">
                  <c:v>2675.5</c:v>
                </c:pt>
                <c:pt idx="671">
                  <c:v>2658</c:v>
                </c:pt>
                <c:pt idx="672">
                  <c:v>2272</c:v>
                </c:pt>
                <c:pt idx="673">
                  <c:v>1594</c:v>
                </c:pt>
                <c:pt idx="674">
                  <c:v>1392.5</c:v>
                </c:pt>
                <c:pt idx="675">
                  <c:v>1353</c:v>
                </c:pt>
                <c:pt idx="676">
                  <c:v>1330</c:v>
                </c:pt>
                <c:pt idx="677">
                  <c:v>1398</c:v>
                </c:pt>
                <c:pt idx="678">
                  <c:v>1841.5</c:v>
                </c:pt>
                <c:pt idx="679">
                  <c:v>3009.5</c:v>
                </c:pt>
                <c:pt idx="680">
                  <c:v>3411</c:v>
                </c:pt>
                <c:pt idx="681">
                  <c:v>3552</c:v>
                </c:pt>
                <c:pt idx="682">
                  <c:v>3762</c:v>
                </c:pt>
                <c:pt idx="683">
                  <c:v>4068.5</c:v>
                </c:pt>
                <c:pt idx="684">
                  <c:v>3878</c:v>
                </c:pt>
                <c:pt idx="685">
                  <c:v>3913</c:v>
                </c:pt>
                <c:pt idx="686">
                  <c:v>3773</c:v>
                </c:pt>
                <c:pt idx="687">
                  <c:v>3549.5</c:v>
                </c:pt>
                <c:pt idx="688">
                  <c:v>3474</c:v>
                </c:pt>
                <c:pt idx="689">
                  <c:v>3423.5</c:v>
                </c:pt>
                <c:pt idx="690">
                  <c:v>3987.5</c:v>
                </c:pt>
                <c:pt idx="691">
                  <c:v>4038</c:v>
                </c:pt>
                <c:pt idx="692">
                  <c:v>3904.5</c:v>
                </c:pt>
                <c:pt idx="693">
                  <c:v>3334</c:v>
                </c:pt>
                <c:pt idx="694">
                  <c:v>3164</c:v>
                </c:pt>
                <c:pt idx="695">
                  <c:v>3250.5</c:v>
                </c:pt>
                <c:pt idx="696">
                  <c:v>3350</c:v>
                </c:pt>
                <c:pt idx="697">
                  <c:v>2999.5</c:v>
                </c:pt>
                <c:pt idx="698">
                  <c:v>2553</c:v>
                </c:pt>
                <c:pt idx="699">
                  <c:v>2146.5</c:v>
                </c:pt>
                <c:pt idx="700">
                  <c:v>2248.5</c:v>
                </c:pt>
                <c:pt idx="701">
                  <c:v>2715.5</c:v>
                </c:pt>
                <c:pt idx="702">
                  <c:v>3405.5</c:v>
                </c:pt>
                <c:pt idx="703">
                  <c:v>3833.5</c:v>
                </c:pt>
                <c:pt idx="704">
                  <c:v>3867</c:v>
                </c:pt>
                <c:pt idx="705">
                  <c:v>3984.5</c:v>
                </c:pt>
                <c:pt idx="706">
                  <c:v>3991</c:v>
                </c:pt>
                <c:pt idx="707">
                  <c:v>3649</c:v>
                </c:pt>
                <c:pt idx="708">
                  <c:v>3838</c:v>
                </c:pt>
                <c:pt idx="709">
                  <c:v>3998</c:v>
                </c:pt>
                <c:pt idx="710">
                  <c:v>3681</c:v>
                </c:pt>
                <c:pt idx="711">
                  <c:v>3766</c:v>
                </c:pt>
                <c:pt idx="712">
                  <c:v>3575</c:v>
                </c:pt>
                <c:pt idx="713">
                  <c:v>3667.5</c:v>
                </c:pt>
                <c:pt idx="714">
                  <c:v>4067</c:v>
                </c:pt>
                <c:pt idx="715">
                  <c:v>4161.5</c:v>
                </c:pt>
                <c:pt idx="716">
                  <c:v>3923</c:v>
                </c:pt>
                <c:pt idx="717">
                  <c:v>3803.5</c:v>
                </c:pt>
                <c:pt idx="718">
                  <c:v>3692</c:v>
                </c:pt>
                <c:pt idx="719">
                  <c:v>3519.5</c:v>
                </c:pt>
                <c:pt idx="720">
                  <c:v>3611</c:v>
                </c:pt>
                <c:pt idx="721">
                  <c:v>3087</c:v>
                </c:pt>
                <c:pt idx="722">
                  <c:v>3066.5</c:v>
                </c:pt>
                <c:pt idx="723">
                  <c:v>2845</c:v>
                </c:pt>
                <c:pt idx="724">
                  <c:v>2725.5</c:v>
                </c:pt>
                <c:pt idx="725">
                  <c:v>2903</c:v>
                </c:pt>
                <c:pt idx="726">
                  <c:v>3460</c:v>
                </c:pt>
                <c:pt idx="727">
                  <c:v>3926</c:v>
                </c:pt>
                <c:pt idx="728">
                  <c:v>3872</c:v>
                </c:pt>
                <c:pt idx="729">
                  <c:v>4083</c:v>
                </c:pt>
                <c:pt idx="730">
                  <c:v>4157</c:v>
                </c:pt>
                <c:pt idx="731">
                  <c:v>3928</c:v>
                </c:pt>
                <c:pt idx="732">
                  <c:v>3868</c:v>
                </c:pt>
                <c:pt idx="733">
                  <c:v>3808</c:v>
                </c:pt>
                <c:pt idx="734">
                  <c:v>3902</c:v>
                </c:pt>
                <c:pt idx="735">
                  <c:v>3772.5</c:v>
                </c:pt>
                <c:pt idx="736">
                  <c:v>3734</c:v>
                </c:pt>
                <c:pt idx="737">
                  <c:v>3707.5</c:v>
                </c:pt>
                <c:pt idx="738">
                  <c:v>3879</c:v>
                </c:pt>
                <c:pt idx="739">
                  <c:v>3813.5</c:v>
                </c:pt>
                <c:pt idx="740">
                  <c:v>3924</c:v>
                </c:pt>
                <c:pt idx="741">
                  <c:v>3774</c:v>
                </c:pt>
                <c:pt idx="742">
                  <c:v>2811</c:v>
                </c:pt>
                <c:pt idx="743">
                  <c:v>2821.5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2588.1444892473114</c:v>
                </c:pt>
                <c:pt idx="1">
                  <c:v>2588.1444892473114</c:v>
                </c:pt>
                <c:pt idx="2">
                  <c:v>2588.1444892473114</c:v>
                </c:pt>
                <c:pt idx="3">
                  <c:v>2588.1444892473114</c:v>
                </c:pt>
                <c:pt idx="4">
                  <c:v>2588.1444892473114</c:v>
                </c:pt>
                <c:pt idx="5">
                  <c:v>2588.1444892473114</c:v>
                </c:pt>
                <c:pt idx="6">
                  <c:v>2588.1444892473114</c:v>
                </c:pt>
                <c:pt idx="7">
                  <c:v>2588.1444892473114</c:v>
                </c:pt>
                <c:pt idx="8">
                  <c:v>2588.1444892473114</c:v>
                </c:pt>
                <c:pt idx="9">
                  <c:v>2588.1444892473114</c:v>
                </c:pt>
                <c:pt idx="10">
                  <c:v>2588.1444892473114</c:v>
                </c:pt>
                <c:pt idx="11">
                  <c:v>2588.1444892473114</c:v>
                </c:pt>
                <c:pt idx="12">
                  <c:v>2588.1444892473114</c:v>
                </c:pt>
                <c:pt idx="13">
                  <c:v>2588.1444892473114</c:v>
                </c:pt>
                <c:pt idx="14">
                  <c:v>2588.1444892473114</c:v>
                </c:pt>
                <c:pt idx="15">
                  <c:v>2588.1444892473114</c:v>
                </c:pt>
                <c:pt idx="16">
                  <c:v>2588.1444892473114</c:v>
                </c:pt>
                <c:pt idx="17">
                  <c:v>2588.1444892473114</c:v>
                </c:pt>
                <c:pt idx="18">
                  <c:v>2588.1444892473114</c:v>
                </c:pt>
                <c:pt idx="19">
                  <c:v>2588.1444892473114</c:v>
                </c:pt>
                <c:pt idx="20">
                  <c:v>2588.1444892473114</c:v>
                </c:pt>
                <c:pt idx="21">
                  <c:v>2588.1444892473114</c:v>
                </c:pt>
                <c:pt idx="22">
                  <c:v>2588.1444892473114</c:v>
                </c:pt>
                <c:pt idx="23">
                  <c:v>2588.1444892473114</c:v>
                </c:pt>
                <c:pt idx="24">
                  <c:v>2588.1444892473114</c:v>
                </c:pt>
                <c:pt idx="25">
                  <c:v>2588.1444892473114</c:v>
                </c:pt>
                <c:pt idx="26">
                  <c:v>2588.1444892473114</c:v>
                </c:pt>
                <c:pt idx="27">
                  <c:v>2588.1444892473114</c:v>
                </c:pt>
                <c:pt idx="28">
                  <c:v>2588.1444892473114</c:v>
                </c:pt>
                <c:pt idx="29">
                  <c:v>2588.1444892473114</c:v>
                </c:pt>
                <c:pt idx="30">
                  <c:v>2588.1444892473114</c:v>
                </c:pt>
                <c:pt idx="31">
                  <c:v>2588.1444892473114</c:v>
                </c:pt>
                <c:pt idx="32">
                  <c:v>2588.1444892473114</c:v>
                </c:pt>
                <c:pt idx="33">
                  <c:v>2588.1444892473114</c:v>
                </c:pt>
                <c:pt idx="34">
                  <c:v>2588.1444892473114</c:v>
                </c:pt>
                <c:pt idx="35">
                  <c:v>2588.1444892473114</c:v>
                </c:pt>
                <c:pt idx="36">
                  <c:v>2588.1444892473114</c:v>
                </c:pt>
                <c:pt idx="37">
                  <c:v>2588.1444892473114</c:v>
                </c:pt>
                <c:pt idx="38">
                  <c:v>2588.1444892473114</c:v>
                </c:pt>
                <c:pt idx="39">
                  <c:v>2588.1444892473114</c:v>
                </c:pt>
                <c:pt idx="40">
                  <c:v>2588.1444892473114</c:v>
                </c:pt>
                <c:pt idx="41">
                  <c:v>2588.1444892473114</c:v>
                </c:pt>
                <c:pt idx="42">
                  <c:v>2588.1444892473114</c:v>
                </c:pt>
                <c:pt idx="43">
                  <c:v>2588.1444892473114</c:v>
                </c:pt>
                <c:pt idx="44">
                  <c:v>2588.1444892473114</c:v>
                </c:pt>
                <c:pt idx="45">
                  <c:v>2588.1444892473114</c:v>
                </c:pt>
                <c:pt idx="46">
                  <c:v>2588.1444892473114</c:v>
                </c:pt>
                <c:pt idx="47">
                  <c:v>2588.1444892473114</c:v>
                </c:pt>
                <c:pt idx="48">
                  <c:v>2588.1444892473114</c:v>
                </c:pt>
                <c:pt idx="49">
                  <c:v>2588.1444892473114</c:v>
                </c:pt>
                <c:pt idx="50">
                  <c:v>2588.1444892473114</c:v>
                </c:pt>
                <c:pt idx="51">
                  <c:v>2588.1444892473114</c:v>
                </c:pt>
                <c:pt idx="52">
                  <c:v>2588.1444892473114</c:v>
                </c:pt>
                <c:pt idx="53">
                  <c:v>2588.1444892473114</c:v>
                </c:pt>
                <c:pt idx="54">
                  <c:v>2588.1444892473114</c:v>
                </c:pt>
                <c:pt idx="55">
                  <c:v>2588.1444892473114</c:v>
                </c:pt>
                <c:pt idx="56">
                  <c:v>2588.1444892473114</c:v>
                </c:pt>
                <c:pt idx="57">
                  <c:v>2588.1444892473114</c:v>
                </c:pt>
                <c:pt idx="58">
                  <c:v>2588.1444892473114</c:v>
                </c:pt>
                <c:pt idx="59">
                  <c:v>2588.1444892473114</c:v>
                </c:pt>
                <c:pt idx="60">
                  <c:v>2588.1444892473114</c:v>
                </c:pt>
                <c:pt idx="61">
                  <c:v>2588.1444892473114</c:v>
                </c:pt>
                <c:pt idx="62">
                  <c:v>2588.1444892473114</c:v>
                </c:pt>
                <c:pt idx="63">
                  <c:v>2588.1444892473114</c:v>
                </c:pt>
                <c:pt idx="64">
                  <c:v>2588.1444892473114</c:v>
                </c:pt>
                <c:pt idx="65">
                  <c:v>2588.1444892473114</c:v>
                </c:pt>
                <c:pt idx="66">
                  <c:v>2588.1444892473114</c:v>
                </c:pt>
                <c:pt idx="67">
                  <c:v>2588.1444892473114</c:v>
                </c:pt>
                <c:pt idx="68">
                  <c:v>2588.1444892473114</c:v>
                </c:pt>
                <c:pt idx="69">
                  <c:v>2588.1444892473114</c:v>
                </c:pt>
                <c:pt idx="70">
                  <c:v>2588.1444892473114</c:v>
                </c:pt>
                <c:pt idx="71">
                  <c:v>2588.1444892473114</c:v>
                </c:pt>
                <c:pt idx="72">
                  <c:v>2588.1444892473114</c:v>
                </c:pt>
                <c:pt idx="73">
                  <c:v>2588.1444892473114</c:v>
                </c:pt>
                <c:pt idx="74">
                  <c:v>2588.1444892473114</c:v>
                </c:pt>
                <c:pt idx="75">
                  <c:v>2588.1444892473114</c:v>
                </c:pt>
                <c:pt idx="76">
                  <c:v>2588.1444892473114</c:v>
                </c:pt>
                <c:pt idx="77">
                  <c:v>2588.1444892473114</c:v>
                </c:pt>
                <c:pt idx="78">
                  <c:v>2588.1444892473114</c:v>
                </c:pt>
                <c:pt idx="79">
                  <c:v>2588.1444892473114</c:v>
                </c:pt>
                <c:pt idx="80">
                  <c:v>2588.1444892473114</c:v>
                </c:pt>
                <c:pt idx="81">
                  <c:v>2588.1444892473114</c:v>
                </c:pt>
                <c:pt idx="82">
                  <c:v>2588.1444892473114</c:v>
                </c:pt>
                <c:pt idx="83">
                  <c:v>2588.1444892473114</c:v>
                </c:pt>
                <c:pt idx="84">
                  <c:v>2588.1444892473114</c:v>
                </c:pt>
                <c:pt idx="85">
                  <c:v>2588.1444892473114</c:v>
                </c:pt>
                <c:pt idx="86">
                  <c:v>2588.1444892473114</c:v>
                </c:pt>
                <c:pt idx="87">
                  <c:v>2588.1444892473114</c:v>
                </c:pt>
                <c:pt idx="88">
                  <c:v>2588.1444892473114</c:v>
                </c:pt>
                <c:pt idx="89">
                  <c:v>2588.1444892473114</c:v>
                </c:pt>
                <c:pt idx="90">
                  <c:v>2588.1444892473114</c:v>
                </c:pt>
                <c:pt idx="91">
                  <c:v>2588.1444892473114</c:v>
                </c:pt>
                <c:pt idx="92">
                  <c:v>2588.1444892473114</c:v>
                </c:pt>
                <c:pt idx="93">
                  <c:v>2588.1444892473114</c:v>
                </c:pt>
                <c:pt idx="94">
                  <c:v>2588.1444892473114</c:v>
                </c:pt>
                <c:pt idx="95">
                  <c:v>2588.1444892473114</c:v>
                </c:pt>
                <c:pt idx="96">
                  <c:v>2588.1444892473114</c:v>
                </c:pt>
                <c:pt idx="97">
                  <c:v>2588.1444892473114</c:v>
                </c:pt>
                <c:pt idx="98">
                  <c:v>2588.1444892473114</c:v>
                </c:pt>
                <c:pt idx="99">
                  <c:v>2588.1444892473114</c:v>
                </c:pt>
                <c:pt idx="100">
                  <c:v>2588.1444892473114</c:v>
                </c:pt>
                <c:pt idx="101">
                  <c:v>2588.1444892473114</c:v>
                </c:pt>
                <c:pt idx="102">
                  <c:v>2588.1444892473114</c:v>
                </c:pt>
                <c:pt idx="103">
                  <c:v>2588.1444892473114</c:v>
                </c:pt>
                <c:pt idx="104">
                  <c:v>2588.1444892473114</c:v>
                </c:pt>
                <c:pt idx="105">
                  <c:v>2588.1444892473114</c:v>
                </c:pt>
                <c:pt idx="106">
                  <c:v>2588.1444892473114</c:v>
                </c:pt>
                <c:pt idx="107">
                  <c:v>2588.1444892473114</c:v>
                </c:pt>
                <c:pt idx="108">
                  <c:v>2588.1444892473114</c:v>
                </c:pt>
                <c:pt idx="109">
                  <c:v>2588.1444892473114</c:v>
                </c:pt>
                <c:pt idx="110">
                  <c:v>2588.1444892473114</c:v>
                </c:pt>
                <c:pt idx="111">
                  <c:v>2588.1444892473114</c:v>
                </c:pt>
                <c:pt idx="112">
                  <c:v>2588.1444892473114</c:v>
                </c:pt>
                <c:pt idx="113">
                  <c:v>2588.1444892473114</c:v>
                </c:pt>
                <c:pt idx="114">
                  <c:v>2588.1444892473114</c:v>
                </c:pt>
                <c:pt idx="115">
                  <c:v>2588.1444892473114</c:v>
                </c:pt>
                <c:pt idx="116">
                  <c:v>2588.1444892473114</c:v>
                </c:pt>
                <c:pt idx="117">
                  <c:v>2588.1444892473114</c:v>
                </c:pt>
                <c:pt idx="118">
                  <c:v>2588.1444892473114</c:v>
                </c:pt>
                <c:pt idx="119">
                  <c:v>2588.1444892473114</c:v>
                </c:pt>
                <c:pt idx="120">
                  <c:v>2588.1444892473114</c:v>
                </c:pt>
                <c:pt idx="121">
                  <c:v>2588.1444892473114</c:v>
                </c:pt>
                <c:pt idx="122">
                  <c:v>2588.1444892473114</c:v>
                </c:pt>
                <c:pt idx="123">
                  <c:v>2588.1444892473114</c:v>
                </c:pt>
                <c:pt idx="124">
                  <c:v>2588.1444892473114</c:v>
                </c:pt>
                <c:pt idx="125">
                  <c:v>2588.1444892473114</c:v>
                </c:pt>
                <c:pt idx="126">
                  <c:v>2588.1444892473114</c:v>
                </c:pt>
                <c:pt idx="127">
                  <c:v>2588.1444892473114</c:v>
                </c:pt>
                <c:pt idx="128">
                  <c:v>2588.1444892473114</c:v>
                </c:pt>
                <c:pt idx="129">
                  <c:v>2588.1444892473114</c:v>
                </c:pt>
                <c:pt idx="130">
                  <c:v>2588.1444892473114</c:v>
                </c:pt>
                <c:pt idx="131">
                  <c:v>2588.1444892473114</c:v>
                </c:pt>
                <c:pt idx="132">
                  <c:v>2588.1444892473114</c:v>
                </c:pt>
                <c:pt idx="133">
                  <c:v>2588.1444892473114</c:v>
                </c:pt>
                <c:pt idx="134">
                  <c:v>2588.1444892473114</c:v>
                </c:pt>
                <c:pt idx="135">
                  <c:v>2588.1444892473114</c:v>
                </c:pt>
                <c:pt idx="136">
                  <c:v>2588.1444892473114</c:v>
                </c:pt>
                <c:pt idx="137">
                  <c:v>2588.1444892473114</c:v>
                </c:pt>
                <c:pt idx="138">
                  <c:v>2588.1444892473114</c:v>
                </c:pt>
                <c:pt idx="139">
                  <c:v>2588.1444892473114</c:v>
                </c:pt>
                <c:pt idx="140">
                  <c:v>2588.1444892473114</c:v>
                </c:pt>
                <c:pt idx="141">
                  <c:v>2588.1444892473114</c:v>
                </c:pt>
                <c:pt idx="142">
                  <c:v>2588.1444892473114</c:v>
                </c:pt>
                <c:pt idx="143">
                  <c:v>2588.1444892473114</c:v>
                </c:pt>
                <c:pt idx="144">
                  <c:v>2588.1444892473114</c:v>
                </c:pt>
                <c:pt idx="145">
                  <c:v>2588.1444892473114</c:v>
                </c:pt>
                <c:pt idx="146">
                  <c:v>2588.1444892473114</c:v>
                </c:pt>
                <c:pt idx="147">
                  <c:v>2588.1444892473114</c:v>
                </c:pt>
                <c:pt idx="148">
                  <c:v>2588.1444892473114</c:v>
                </c:pt>
                <c:pt idx="149">
                  <c:v>2588.1444892473114</c:v>
                </c:pt>
                <c:pt idx="150">
                  <c:v>2588.1444892473114</c:v>
                </c:pt>
                <c:pt idx="151">
                  <c:v>2588.1444892473114</c:v>
                </c:pt>
                <c:pt idx="152">
                  <c:v>2588.1444892473114</c:v>
                </c:pt>
                <c:pt idx="153">
                  <c:v>2588.1444892473114</c:v>
                </c:pt>
                <c:pt idx="154">
                  <c:v>2588.1444892473114</c:v>
                </c:pt>
                <c:pt idx="155">
                  <c:v>2588.1444892473114</c:v>
                </c:pt>
                <c:pt idx="156">
                  <c:v>2588.1444892473114</c:v>
                </c:pt>
                <c:pt idx="157">
                  <c:v>2588.1444892473114</c:v>
                </c:pt>
                <c:pt idx="158">
                  <c:v>2588.1444892473114</c:v>
                </c:pt>
                <c:pt idx="159">
                  <c:v>2588.1444892473114</c:v>
                </c:pt>
                <c:pt idx="160">
                  <c:v>2588.1444892473114</c:v>
                </c:pt>
                <c:pt idx="161">
                  <c:v>2588.1444892473114</c:v>
                </c:pt>
                <c:pt idx="162">
                  <c:v>2588.1444892473114</c:v>
                </c:pt>
                <c:pt idx="163">
                  <c:v>2588.1444892473114</c:v>
                </c:pt>
                <c:pt idx="164">
                  <c:v>2588.1444892473114</c:v>
                </c:pt>
                <c:pt idx="165">
                  <c:v>2588.1444892473114</c:v>
                </c:pt>
                <c:pt idx="166">
                  <c:v>2588.1444892473114</c:v>
                </c:pt>
                <c:pt idx="167">
                  <c:v>2588.1444892473114</c:v>
                </c:pt>
                <c:pt idx="168">
                  <c:v>2588.1444892473114</c:v>
                </c:pt>
                <c:pt idx="169">
                  <c:v>2588.1444892473114</c:v>
                </c:pt>
                <c:pt idx="170">
                  <c:v>2588.1444892473114</c:v>
                </c:pt>
                <c:pt idx="171">
                  <c:v>2588.1444892473114</c:v>
                </c:pt>
                <c:pt idx="172">
                  <c:v>2588.1444892473114</c:v>
                </c:pt>
                <c:pt idx="173">
                  <c:v>2588.1444892473114</c:v>
                </c:pt>
                <c:pt idx="174">
                  <c:v>2588.1444892473114</c:v>
                </c:pt>
                <c:pt idx="175">
                  <c:v>2588.1444892473114</c:v>
                </c:pt>
                <c:pt idx="176">
                  <c:v>2588.1444892473114</c:v>
                </c:pt>
                <c:pt idx="177">
                  <c:v>2588.1444892473114</c:v>
                </c:pt>
                <c:pt idx="178">
                  <c:v>2588.1444892473114</c:v>
                </c:pt>
                <c:pt idx="179">
                  <c:v>2588.1444892473114</c:v>
                </c:pt>
                <c:pt idx="180">
                  <c:v>2588.1444892473114</c:v>
                </c:pt>
                <c:pt idx="181">
                  <c:v>2588.1444892473114</c:v>
                </c:pt>
                <c:pt idx="182">
                  <c:v>2588.1444892473114</c:v>
                </c:pt>
                <c:pt idx="183">
                  <c:v>2588.1444892473114</c:v>
                </c:pt>
                <c:pt idx="184">
                  <c:v>2588.1444892473114</c:v>
                </c:pt>
                <c:pt idx="185">
                  <c:v>2588.1444892473114</c:v>
                </c:pt>
                <c:pt idx="186">
                  <c:v>2588.1444892473114</c:v>
                </c:pt>
                <c:pt idx="187">
                  <c:v>2588.1444892473114</c:v>
                </c:pt>
                <c:pt idx="188">
                  <c:v>2588.1444892473114</c:v>
                </c:pt>
                <c:pt idx="189">
                  <c:v>2588.1444892473114</c:v>
                </c:pt>
                <c:pt idx="190">
                  <c:v>2588.1444892473114</c:v>
                </c:pt>
                <c:pt idx="191">
                  <c:v>2588.1444892473114</c:v>
                </c:pt>
                <c:pt idx="192">
                  <c:v>2588.1444892473114</c:v>
                </c:pt>
                <c:pt idx="193">
                  <c:v>2588.1444892473114</c:v>
                </c:pt>
                <c:pt idx="194">
                  <c:v>2588.1444892473114</c:v>
                </c:pt>
                <c:pt idx="195">
                  <c:v>2588.1444892473114</c:v>
                </c:pt>
                <c:pt idx="196">
                  <c:v>2588.1444892473114</c:v>
                </c:pt>
                <c:pt idx="197">
                  <c:v>2588.1444892473114</c:v>
                </c:pt>
                <c:pt idx="198">
                  <c:v>2588.1444892473114</c:v>
                </c:pt>
                <c:pt idx="199">
                  <c:v>2588.1444892473114</c:v>
                </c:pt>
                <c:pt idx="200">
                  <c:v>2588.1444892473114</c:v>
                </c:pt>
                <c:pt idx="201">
                  <c:v>2588.1444892473114</c:v>
                </c:pt>
                <c:pt idx="202">
                  <c:v>2588.1444892473114</c:v>
                </c:pt>
                <c:pt idx="203">
                  <c:v>2588.1444892473114</c:v>
                </c:pt>
                <c:pt idx="204">
                  <c:v>2588.1444892473114</c:v>
                </c:pt>
                <c:pt idx="205">
                  <c:v>2588.1444892473114</c:v>
                </c:pt>
                <c:pt idx="206">
                  <c:v>2588.1444892473114</c:v>
                </c:pt>
                <c:pt idx="207">
                  <c:v>2588.1444892473114</c:v>
                </c:pt>
                <c:pt idx="208">
                  <c:v>2588.1444892473114</c:v>
                </c:pt>
                <c:pt idx="209">
                  <c:v>2588.1444892473114</c:v>
                </c:pt>
                <c:pt idx="210">
                  <c:v>2588.1444892473114</c:v>
                </c:pt>
                <c:pt idx="211">
                  <c:v>2588.1444892473114</c:v>
                </c:pt>
                <c:pt idx="212">
                  <c:v>2588.1444892473114</c:v>
                </c:pt>
                <c:pt idx="213">
                  <c:v>2588.1444892473114</c:v>
                </c:pt>
                <c:pt idx="214">
                  <c:v>2588.1444892473114</c:v>
                </c:pt>
                <c:pt idx="215">
                  <c:v>2588.1444892473114</c:v>
                </c:pt>
                <c:pt idx="216">
                  <c:v>2588.1444892473114</c:v>
                </c:pt>
                <c:pt idx="217">
                  <c:v>2588.1444892473114</c:v>
                </c:pt>
                <c:pt idx="218">
                  <c:v>2588.1444892473114</c:v>
                </c:pt>
                <c:pt idx="219">
                  <c:v>2588.1444892473114</c:v>
                </c:pt>
                <c:pt idx="220">
                  <c:v>2588.1444892473114</c:v>
                </c:pt>
                <c:pt idx="221">
                  <c:v>2588.1444892473114</c:v>
                </c:pt>
                <c:pt idx="222">
                  <c:v>2588.1444892473114</c:v>
                </c:pt>
                <c:pt idx="223">
                  <c:v>2588.1444892473114</c:v>
                </c:pt>
                <c:pt idx="224">
                  <c:v>2588.1444892473114</c:v>
                </c:pt>
                <c:pt idx="225">
                  <c:v>2588.1444892473114</c:v>
                </c:pt>
                <c:pt idx="226">
                  <c:v>2588.1444892473114</c:v>
                </c:pt>
                <c:pt idx="227">
                  <c:v>2588.1444892473114</c:v>
                </c:pt>
                <c:pt idx="228">
                  <c:v>2588.1444892473114</c:v>
                </c:pt>
                <c:pt idx="229">
                  <c:v>2588.1444892473114</c:v>
                </c:pt>
                <c:pt idx="230">
                  <c:v>2588.1444892473114</c:v>
                </c:pt>
                <c:pt idx="231">
                  <c:v>2588.1444892473114</c:v>
                </c:pt>
                <c:pt idx="232">
                  <c:v>2588.1444892473114</c:v>
                </c:pt>
                <c:pt idx="233">
                  <c:v>2588.1444892473114</c:v>
                </c:pt>
                <c:pt idx="234">
                  <c:v>2588.1444892473114</c:v>
                </c:pt>
                <c:pt idx="235">
                  <c:v>2588.1444892473114</c:v>
                </c:pt>
                <c:pt idx="236">
                  <c:v>2588.1444892473114</c:v>
                </c:pt>
                <c:pt idx="237">
                  <c:v>2588.1444892473114</c:v>
                </c:pt>
                <c:pt idx="238">
                  <c:v>2588.1444892473114</c:v>
                </c:pt>
                <c:pt idx="239">
                  <c:v>2588.1444892473114</c:v>
                </c:pt>
                <c:pt idx="240">
                  <c:v>2588.1444892473114</c:v>
                </c:pt>
                <c:pt idx="241">
                  <c:v>2588.1444892473114</c:v>
                </c:pt>
                <c:pt idx="242">
                  <c:v>2588.1444892473114</c:v>
                </c:pt>
                <c:pt idx="243">
                  <c:v>2588.1444892473114</c:v>
                </c:pt>
                <c:pt idx="244">
                  <c:v>2588.1444892473114</c:v>
                </c:pt>
                <c:pt idx="245">
                  <c:v>2588.1444892473114</c:v>
                </c:pt>
                <c:pt idx="246">
                  <c:v>2588.1444892473114</c:v>
                </c:pt>
                <c:pt idx="247">
                  <c:v>2588.1444892473114</c:v>
                </c:pt>
                <c:pt idx="248">
                  <c:v>2588.1444892473114</c:v>
                </c:pt>
                <c:pt idx="249">
                  <c:v>2588.1444892473114</c:v>
                </c:pt>
                <c:pt idx="250">
                  <c:v>2588.1444892473114</c:v>
                </c:pt>
                <c:pt idx="251">
                  <c:v>2588.1444892473114</c:v>
                </c:pt>
                <c:pt idx="252">
                  <c:v>2588.1444892473114</c:v>
                </c:pt>
                <c:pt idx="253">
                  <c:v>2588.1444892473114</c:v>
                </c:pt>
                <c:pt idx="254">
                  <c:v>2588.1444892473114</c:v>
                </c:pt>
                <c:pt idx="255">
                  <c:v>2588.1444892473114</c:v>
                </c:pt>
                <c:pt idx="256">
                  <c:v>2588.1444892473114</c:v>
                </c:pt>
                <c:pt idx="257">
                  <c:v>2588.1444892473114</c:v>
                </c:pt>
                <c:pt idx="258">
                  <c:v>2588.1444892473114</c:v>
                </c:pt>
                <c:pt idx="259">
                  <c:v>2588.1444892473114</c:v>
                </c:pt>
                <c:pt idx="260">
                  <c:v>2588.1444892473114</c:v>
                </c:pt>
                <c:pt idx="261">
                  <c:v>2588.1444892473114</c:v>
                </c:pt>
                <c:pt idx="262">
                  <c:v>2588.1444892473114</c:v>
                </c:pt>
                <c:pt idx="263">
                  <c:v>2588.1444892473114</c:v>
                </c:pt>
                <c:pt idx="264">
                  <c:v>2588.1444892473114</c:v>
                </c:pt>
                <c:pt idx="265">
                  <c:v>2588.1444892473114</c:v>
                </c:pt>
                <c:pt idx="266">
                  <c:v>2588.1444892473114</c:v>
                </c:pt>
                <c:pt idx="267">
                  <c:v>2588.1444892473114</c:v>
                </c:pt>
                <c:pt idx="268">
                  <c:v>2588.1444892473114</c:v>
                </c:pt>
                <c:pt idx="269">
                  <c:v>2588.1444892473114</c:v>
                </c:pt>
                <c:pt idx="270">
                  <c:v>2588.1444892473114</c:v>
                </c:pt>
                <c:pt idx="271">
                  <c:v>2588.1444892473114</c:v>
                </c:pt>
                <c:pt idx="272">
                  <c:v>2588.1444892473114</c:v>
                </c:pt>
                <c:pt idx="273">
                  <c:v>2588.1444892473114</c:v>
                </c:pt>
                <c:pt idx="274">
                  <c:v>2588.1444892473114</c:v>
                </c:pt>
                <c:pt idx="275">
                  <c:v>2588.1444892473114</c:v>
                </c:pt>
                <c:pt idx="276">
                  <c:v>2588.1444892473114</c:v>
                </c:pt>
                <c:pt idx="277">
                  <c:v>2588.1444892473114</c:v>
                </c:pt>
                <c:pt idx="278">
                  <c:v>2588.1444892473114</c:v>
                </c:pt>
                <c:pt idx="279">
                  <c:v>2588.1444892473114</c:v>
                </c:pt>
                <c:pt idx="280">
                  <c:v>2588.1444892473114</c:v>
                </c:pt>
                <c:pt idx="281">
                  <c:v>2588.1444892473114</c:v>
                </c:pt>
                <c:pt idx="282">
                  <c:v>2588.1444892473114</c:v>
                </c:pt>
                <c:pt idx="283">
                  <c:v>2588.1444892473114</c:v>
                </c:pt>
                <c:pt idx="284">
                  <c:v>2588.1444892473114</c:v>
                </c:pt>
                <c:pt idx="285">
                  <c:v>2588.1444892473114</c:v>
                </c:pt>
                <c:pt idx="286">
                  <c:v>2588.1444892473114</c:v>
                </c:pt>
                <c:pt idx="287">
                  <c:v>2588.1444892473114</c:v>
                </c:pt>
                <c:pt idx="288">
                  <c:v>2588.1444892473114</c:v>
                </c:pt>
                <c:pt idx="289">
                  <c:v>2588.1444892473114</c:v>
                </c:pt>
                <c:pt idx="290">
                  <c:v>2588.1444892473114</c:v>
                </c:pt>
                <c:pt idx="291">
                  <c:v>2588.1444892473114</c:v>
                </c:pt>
                <c:pt idx="292">
                  <c:v>2588.1444892473114</c:v>
                </c:pt>
                <c:pt idx="293">
                  <c:v>2588.1444892473114</c:v>
                </c:pt>
                <c:pt idx="294">
                  <c:v>2588.1444892473114</c:v>
                </c:pt>
                <c:pt idx="295">
                  <c:v>2588.1444892473114</c:v>
                </c:pt>
                <c:pt idx="296">
                  <c:v>2588.1444892473114</c:v>
                </c:pt>
                <c:pt idx="297">
                  <c:v>2588.1444892473114</c:v>
                </c:pt>
                <c:pt idx="298">
                  <c:v>2588.1444892473114</c:v>
                </c:pt>
                <c:pt idx="299">
                  <c:v>2588.1444892473114</c:v>
                </c:pt>
                <c:pt idx="300">
                  <c:v>2588.1444892473114</c:v>
                </c:pt>
                <c:pt idx="301">
                  <c:v>2588.1444892473114</c:v>
                </c:pt>
                <c:pt idx="302">
                  <c:v>2588.1444892473114</c:v>
                </c:pt>
                <c:pt idx="303">
                  <c:v>2588.1444892473114</c:v>
                </c:pt>
                <c:pt idx="304">
                  <c:v>2588.1444892473114</c:v>
                </c:pt>
                <c:pt idx="305">
                  <c:v>2588.1444892473114</c:v>
                </c:pt>
                <c:pt idx="306">
                  <c:v>2588.1444892473114</c:v>
                </c:pt>
                <c:pt idx="307">
                  <c:v>2588.1444892473114</c:v>
                </c:pt>
                <c:pt idx="308">
                  <c:v>2588.1444892473114</c:v>
                </c:pt>
                <c:pt idx="309">
                  <c:v>2588.1444892473114</c:v>
                </c:pt>
                <c:pt idx="310">
                  <c:v>2588.1444892473114</c:v>
                </c:pt>
                <c:pt idx="311">
                  <c:v>2588.1444892473114</c:v>
                </c:pt>
                <c:pt idx="312">
                  <c:v>2588.1444892473114</c:v>
                </c:pt>
                <c:pt idx="313">
                  <c:v>2588.1444892473114</c:v>
                </c:pt>
                <c:pt idx="314">
                  <c:v>2588.1444892473114</c:v>
                </c:pt>
                <c:pt idx="315">
                  <c:v>2588.1444892473114</c:v>
                </c:pt>
                <c:pt idx="316">
                  <c:v>2588.1444892473114</c:v>
                </c:pt>
                <c:pt idx="317">
                  <c:v>2588.1444892473114</c:v>
                </c:pt>
                <c:pt idx="318">
                  <c:v>2588.1444892473114</c:v>
                </c:pt>
                <c:pt idx="319">
                  <c:v>2588.1444892473114</c:v>
                </c:pt>
                <c:pt idx="320">
                  <c:v>2588.1444892473114</c:v>
                </c:pt>
                <c:pt idx="321">
                  <c:v>2588.1444892473114</c:v>
                </c:pt>
                <c:pt idx="322">
                  <c:v>2588.1444892473114</c:v>
                </c:pt>
                <c:pt idx="323">
                  <c:v>2588.1444892473114</c:v>
                </c:pt>
                <c:pt idx="324">
                  <c:v>2588.1444892473114</c:v>
                </c:pt>
                <c:pt idx="325">
                  <c:v>2588.1444892473114</c:v>
                </c:pt>
                <c:pt idx="326">
                  <c:v>2588.1444892473114</c:v>
                </c:pt>
                <c:pt idx="327">
                  <c:v>2588.1444892473114</c:v>
                </c:pt>
                <c:pt idx="328">
                  <c:v>2588.1444892473114</c:v>
                </c:pt>
                <c:pt idx="329">
                  <c:v>2588.1444892473114</c:v>
                </c:pt>
                <c:pt idx="330">
                  <c:v>2588.1444892473114</c:v>
                </c:pt>
                <c:pt idx="331">
                  <c:v>2588.1444892473114</c:v>
                </c:pt>
                <c:pt idx="332">
                  <c:v>2588.1444892473114</c:v>
                </c:pt>
                <c:pt idx="333">
                  <c:v>2588.1444892473114</c:v>
                </c:pt>
                <c:pt idx="334">
                  <c:v>2588.1444892473114</c:v>
                </c:pt>
                <c:pt idx="335">
                  <c:v>2588.1444892473114</c:v>
                </c:pt>
                <c:pt idx="336">
                  <c:v>2588.1444892473114</c:v>
                </c:pt>
                <c:pt idx="337">
                  <c:v>2588.1444892473114</c:v>
                </c:pt>
                <c:pt idx="338">
                  <c:v>2588.1444892473114</c:v>
                </c:pt>
                <c:pt idx="339">
                  <c:v>2588.1444892473114</c:v>
                </c:pt>
                <c:pt idx="340">
                  <c:v>2588.1444892473114</c:v>
                </c:pt>
                <c:pt idx="341">
                  <c:v>2588.1444892473114</c:v>
                </c:pt>
                <c:pt idx="342">
                  <c:v>2588.1444892473114</c:v>
                </c:pt>
                <c:pt idx="343">
                  <c:v>2588.1444892473114</c:v>
                </c:pt>
                <c:pt idx="344">
                  <c:v>2588.1444892473114</c:v>
                </c:pt>
                <c:pt idx="345">
                  <c:v>2588.1444892473114</c:v>
                </c:pt>
                <c:pt idx="346">
                  <c:v>2588.1444892473114</c:v>
                </c:pt>
                <c:pt idx="347">
                  <c:v>2588.1444892473114</c:v>
                </c:pt>
                <c:pt idx="348">
                  <c:v>2588.1444892473114</c:v>
                </c:pt>
                <c:pt idx="349">
                  <c:v>2588.1444892473114</c:v>
                </c:pt>
                <c:pt idx="350">
                  <c:v>2588.1444892473114</c:v>
                </c:pt>
                <c:pt idx="351">
                  <c:v>2588.1444892473114</c:v>
                </c:pt>
                <c:pt idx="352">
                  <c:v>2588.1444892473114</c:v>
                </c:pt>
                <c:pt idx="353">
                  <c:v>2588.1444892473114</c:v>
                </c:pt>
                <c:pt idx="354">
                  <c:v>2588.1444892473114</c:v>
                </c:pt>
                <c:pt idx="355">
                  <c:v>2588.1444892473114</c:v>
                </c:pt>
                <c:pt idx="356">
                  <c:v>2588.1444892473114</c:v>
                </c:pt>
                <c:pt idx="357">
                  <c:v>2588.1444892473114</c:v>
                </c:pt>
                <c:pt idx="358">
                  <c:v>2588.1444892473114</c:v>
                </c:pt>
                <c:pt idx="359">
                  <c:v>2588.1444892473114</c:v>
                </c:pt>
                <c:pt idx="360">
                  <c:v>2588.1444892473114</c:v>
                </c:pt>
                <c:pt idx="361">
                  <c:v>2588.1444892473114</c:v>
                </c:pt>
                <c:pt idx="362">
                  <c:v>2588.1444892473114</c:v>
                </c:pt>
                <c:pt idx="363">
                  <c:v>2588.1444892473114</c:v>
                </c:pt>
                <c:pt idx="364">
                  <c:v>2588.1444892473114</c:v>
                </c:pt>
                <c:pt idx="365">
                  <c:v>2588.1444892473114</c:v>
                </c:pt>
                <c:pt idx="366">
                  <c:v>2588.1444892473114</c:v>
                </c:pt>
                <c:pt idx="367">
                  <c:v>2588.1444892473114</c:v>
                </c:pt>
                <c:pt idx="368">
                  <c:v>2588.1444892473114</c:v>
                </c:pt>
                <c:pt idx="369">
                  <c:v>2588.1444892473114</c:v>
                </c:pt>
                <c:pt idx="370">
                  <c:v>2588.1444892473114</c:v>
                </c:pt>
                <c:pt idx="371">
                  <c:v>2588.1444892473114</c:v>
                </c:pt>
                <c:pt idx="372">
                  <c:v>2588.1444892473114</c:v>
                </c:pt>
                <c:pt idx="373">
                  <c:v>2588.1444892473114</c:v>
                </c:pt>
                <c:pt idx="374">
                  <c:v>2588.1444892473114</c:v>
                </c:pt>
                <c:pt idx="375">
                  <c:v>2588.1444892473114</c:v>
                </c:pt>
                <c:pt idx="376">
                  <c:v>2588.1444892473114</c:v>
                </c:pt>
                <c:pt idx="377">
                  <c:v>2588.1444892473114</c:v>
                </c:pt>
                <c:pt idx="378">
                  <c:v>2588.1444892473114</c:v>
                </c:pt>
                <c:pt idx="379">
                  <c:v>2588.1444892473114</c:v>
                </c:pt>
                <c:pt idx="380">
                  <c:v>2588.1444892473114</c:v>
                </c:pt>
                <c:pt idx="381">
                  <c:v>2588.1444892473114</c:v>
                </c:pt>
                <c:pt idx="382">
                  <c:v>2588.1444892473114</c:v>
                </c:pt>
                <c:pt idx="383">
                  <c:v>2588.1444892473114</c:v>
                </c:pt>
                <c:pt idx="384">
                  <c:v>2588.1444892473114</c:v>
                </c:pt>
                <c:pt idx="385">
                  <c:v>2588.1444892473114</c:v>
                </c:pt>
                <c:pt idx="386">
                  <c:v>2588.1444892473114</c:v>
                </c:pt>
                <c:pt idx="387">
                  <c:v>2588.1444892473114</c:v>
                </c:pt>
                <c:pt idx="388">
                  <c:v>2588.1444892473114</c:v>
                </c:pt>
                <c:pt idx="389">
                  <c:v>2588.1444892473114</c:v>
                </c:pt>
                <c:pt idx="390">
                  <c:v>2588.1444892473114</c:v>
                </c:pt>
                <c:pt idx="391">
                  <c:v>2588.1444892473114</c:v>
                </c:pt>
                <c:pt idx="392">
                  <c:v>2588.1444892473114</c:v>
                </c:pt>
                <c:pt idx="393">
                  <c:v>2588.1444892473114</c:v>
                </c:pt>
                <c:pt idx="394">
                  <c:v>2588.1444892473114</c:v>
                </c:pt>
                <c:pt idx="395">
                  <c:v>2588.1444892473114</c:v>
                </c:pt>
                <c:pt idx="396">
                  <c:v>2588.1444892473114</c:v>
                </c:pt>
                <c:pt idx="397">
                  <c:v>2588.1444892473114</c:v>
                </c:pt>
                <c:pt idx="398">
                  <c:v>2588.1444892473114</c:v>
                </c:pt>
                <c:pt idx="399">
                  <c:v>2588.1444892473114</c:v>
                </c:pt>
                <c:pt idx="400">
                  <c:v>2588.1444892473114</c:v>
                </c:pt>
                <c:pt idx="401">
                  <c:v>2588.1444892473114</c:v>
                </c:pt>
                <c:pt idx="402">
                  <c:v>2588.1444892473114</c:v>
                </c:pt>
                <c:pt idx="403">
                  <c:v>2588.1444892473114</c:v>
                </c:pt>
                <c:pt idx="404">
                  <c:v>2588.1444892473114</c:v>
                </c:pt>
                <c:pt idx="405">
                  <c:v>2588.1444892473114</c:v>
                </c:pt>
                <c:pt idx="406">
                  <c:v>2588.1444892473114</c:v>
                </c:pt>
                <c:pt idx="407">
                  <c:v>2588.1444892473114</c:v>
                </c:pt>
                <c:pt idx="408">
                  <c:v>2588.1444892473114</c:v>
                </c:pt>
                <c:pt idx="409">
                  <c:v>2588.1444892473114</c:v>
                </c:pt>
                <c:pt idx="410">
                  <c:v>2588.1444892473114</c:v>
                </c:pt>
                <c:pt idx="411">
                  <c:v>2588.1444892473114</c:v>
                </c:pt>
                <c:pt idx="412">
                  <c:v>2588.1444892473114</c:v>
                </c:pt>
                <c:pt idx="413">
                  <c:v>2588.1444892473114</c:v>
                </c:pt>
                <c:pt idx="414">
                  <c:v>2588.1444892473114</c:v>
                </c:pt>
                <c:pt idx="415">
                  <c:v>2588.1444892473114</c:v>
                </c:pt>
                <c:pt idx="416">
                  <c:v>2588.1444892473114</c:v>
                </c:pt>
                <c:pt idx="417">
                  <c:v>2588.1444892473114</c:v>
                </c:pt>
                <c:pt idx="418">
                  <c:v>2588.1444892473114</c:v>
                </c:pt>
                <c:pt idx="419">
                  <c:v>2588.1444892473114</c:v>
                </c:pt>
                <c:pt idx="420">
                  <c:v>2588.1444892473114</c:v>
                </c:pt>
                <c:pt idx="421">
                  <c:v>2588.1444892473114</c:v>
                </c:pt>
                <c:pt idx="422">
                  <c:v>2588.1444892473114</c:v>
                </c:pt>
                <c:pt idx="423">
                  <c:v>2588.1444892473114</c:v>
                </c:pt>
                <c:pt idx="424">
                  <c:v>2588.1444892473114</c:v>
                </c:pt>
                <c:pt idx="425">
                  <c:v>2588.1444892473114</c:v>
                </c:pt>
                <c:pt idx="426">
                  <c:v>2588.1444892473114</c:v>
                </c:pt>
                <c:pt idx="427">
                  <c:v>2588.1444892473114</c:v>
                </c:pt>
                <c:pt idx="428">
                  <c:v>2588.1444892473114</c:v>
                </c:pt>
                <c:pt idx="429">
                  <c:v>2588.1444892473114</c:v>
                </c:pt>
                <c:pt idx="430">
                  <c:v>2588.1444892473114</c:v>
                </c:pt>
                <c:pt idx="431">
                  <c:v>2588.1444892473114</c:v>
                </c:pt>
                <c:pt idx="432">
                  <c:v>2588.1444892473114</c:v>
                </c:pt>
                <c:pt idx="433">
                  <c:v>2588.1444892473114</c:v>
                </c:pt>
                <c:pt idx="434">
                  <c:v>2588.1444892473114</c:v>
                </c:pt>
                <c:pt idx="435">
                  <c:v>2588.1444892473114</c:v>
                </c:pt>
                <c:pt idx="436">
                  <c:v>2588.1444892473114</c:v>
                </c:pt>
                <c:pt idx="437">
                  <c:v>2588.1444892473114</c:v>
                </c:pt>
                <c:pt idx="438">
                  <c:v>2588.1444892473114</c:v>
                </c:pt>
                <c:pt idx="439">
                  <c:v>2588.1444892473114</c:v>
                </c:pt>
                <c:pt idx="440">
                  <c:v>2588.1444892473114</c:v>
                </c:pt>
                <c:pt idx="441">
                  <c:v>2588.1444892473114</c:v>
                </c:pt>
                <c:pt idx="442">
                  <c:v>2588.1444892473114</c:v>
                </c:pt>
                <c:pt idx="443">
                  <c:v>2588.1444892473114</c:v>
                </c:pt>
                <c:pt idx="444">
                  <c:v>2588.1444892473114</c:v>
                </c:pt>
                <c:pt idx="445">
                  <c:v>2588.1444892473114</c:v>
                </c:pt>
                <c:pt idx="446">
                  <c:v>2588.1444892473114</c:v>
                </c:pt>
                <c:pt idx="447">
                  <c:v>2588.1444892473114</c:v>
                </c:pt>
                <c:pt idx="448">
                  <c:v>2588.1444892473114</c:v>
                </c:pt>
                <c:pt idx="449">
                  <c:v>2588.1444892473114</c:v>
                </c:pt>
                <c:pt idx="450">
                  <c:v>2588.1444892473114</c:v>
                </c:pt>
                <c:pt idx="451">
                  <c:v>2588.1444892473114</c:v>
                </c:pt>
                <c:pt idx="452">
                  <c:v>2588.1444892473114</c:v>
                </c:pt>
                <c:pt idx="453">
                  <c:v>2588.1444892473114</c:v>
                </c:pt>
                <c:pt idx="454">
                  <c:v>2588.1444892473114</c:v>
                </c:pt>
                <c:pt idx="455">
                  <c:v>2588.1444892473114</c:v>
                </c:pt>
                <c:pt idx="456">
                  <c:v>2588.1444892473114</c:v>
                </c:pt>
                <c:pt idx="457">
                  <c:v>2588.1444892473114</c:v>
                </c:pt>
                <c:pt idx="458">
                  <c:v>2588.1444892473114</c:v>
                </c:pt>
                <c:pt idx="459">
                  <c:v>2588.1444892473114</c:v>
                </c:pt>
                <c:pt idx="460">
                  <c:v>2588.1444892473114</c:v>
                </c:pt>
                <c:pt idx="461">
                  <c:v>2588.1444892473114</c:v>
                </c:pt>
                <c:pt idx="462">
                  <c:v>2588.1444892473114</c:v>
                </c:pt>
                <c:pt idx="463">
                  <c:v>2588.1444892473114</c:v>
                </c:pt>
                <c:pt idx="464">
                  <c:v>2588.1444892473114</c:v>
                </c:pt>
                <c:pt idx="465">
                  <c:v>2588.1444892473114</c:v>
                </c:pt>
                <c:pt idx="466">
                  <c:v>2588.1444892473114</c:v>
                </c:pt>
                <c:pt idx="467">
                  <c:v>2588.1444892473114</c:v>
                </c:pt>
                <c:pt idx="468">
                  <c:v>2588.1444892473114</c:v>
                </c:pt>
                <c:pt idx="469">
                  <c:v>2588.1444892473114</c:v>
                </c:pt>
                <c:pt idx="470">
                  <c:v>2588.1444892473114</c:v>
                </c:pt>
                <c:pt idx="471">
                  <c:v>2588.1444892473114</c:v>
                </c:pt>
                <c:pt idx="472">
                  <c:v>2588.1444892473114</c:v>
                </c:pt>
                <c:pt idx="473">
                  <c:v>2588.1444892473114</c:v>
                </c:pt>
                <c:pt idx="474">
                  <c:v>2588.1444892473114</c:v>
                </c:pt>
                <c:pt idx="475">
                  <c:v>2588.1444892473114</c:v>
                </c:pt>
                <c:pt idx="476">
                  <c:v>2588.1444892473114</c:v>
                </c:pt>
                <c:pt idx="477">
                  <c:v>2588.1444892473114</c:v>
                </c:pt>
                <c:pt idx="478">
                  <c:v>2588.1444892473114</c:v>
                </c:pt>
                <c:pt idx="479">
                  <c:v>2588.1444892473114</c:v>
                </c:pt>
                <c:pt idx="480">
                  <c:v>2588.1444892473114</c:v>
                </c:pt>
                <c:pt idx="481">
                  <c:v>2588.1444892473114</c:v>
                </c:pt>
                <c:pt idx="482">
                  <c:v>2588.1444892473114</c:v>
                </c:pt>
                <c:pt idx="483">
                  <c:v>2588.1444892473114</c:v>
                </c:pt>
                <c:pt idx="484">
                  <c:v>2588.1444892473114</c:v>
                </c:pt>
                <c:pt idx="485">
                  <c:v>2588.1444892473114</c:v>
                </c:pt>
                <c:pt idx="486">
                  <c:v>2588.1444892473114</c:v>
                </c:pt>
                <c:pt idx="487">
                  <c:v>2588.1444892473114</c:v>
                </c:pt>
                <c:pt idx="488">
                  <c:v>2588.1444892473114</c:v>
                </c:pt>
                <c:pt idx="489">
                  <c:v>2588.1444892473114</c:v>
                </c:pt>
                <c:pt idx="490">
                  <c:v>2588.1444892473114</c:v>
                </c:pt>
                <c:pt idx="491">
                  <c:v>2588.1444892473114</c:v>
                </c:pt>
                <c:pt idx="492">
                  <c:v>2588.1444892473114</c:v>
                </c:pt>
                <c:pt idx="493">
                  <c:v>2588.1444892473114</c:v>
                </c:pt>
                <c:pt idx="494">
                  <c:v>2588.1444892473114</c:v>
                </c:pt>
                <c:pt idx="495">
                  <c:v>2588.1444892473114</c:v>
                </c:pt>
                <c:pt idx="496">
                  <c:v>2588.1444892473114</c:v>
                </c:pt>
                <c:pt idx="497">
                  <c:v>2588.1444892473114</c:v>
                </c:pt>
                <c:pt idx="498">
                  <c:v>2588.1444892473114</c:v>
                </c:pt>
                <c:pt idx="499">
                  <c:v>2588.1444892473114</c:v>
                </c:pt>
                <c:pt idx="500">
                  <c:v>2588.1444892473114</c:v>
                </c:pt>
                <c:pt idx="501">
                  <c:v>2588.1444892473114</c:v>
                </c:pt>
                <c:pt idx="502">
                  <c:v>2588.1444892473114</c:v>
                </c:pt>
                <c:pt idx="503">
                  <c:v>2588.1444892473114</c:v>
                </c:pt>
                <c:pt idx="504">
                  <c:v>2588.1444892473114</c:v>
                </c:pt>
                <c:pt idx="505">
                  <c:v>2588.1444892473114</c:v>
                </c:pt>
                <c:pt idx="506">
                  <c:v>2588.1444892473114</c:v>
                </c:pt>
                <c:pt idx="507">
                  <c:v>2588.1444892473114</c:v>
                </c:pt>
                <c:pt idx="508">
                  <c:v>2588.1444892473114</c:v>
                </c:pt>
                <c:pt idx="509">
                  <c:v>2588.1444892473114</c:v>
                </c:pt>
                <c:pt idx="510">
                  <c:v>2588.1444892473114</c:v>
                </c:pt>
                <c:pt idx="511">
                  <c:v>2588.1444892473114</c:v>
                </c:pt>
                <c:pt idx="512">
                  <c:v>2588.1444892473114</c:v>
                </c:pt>
                <c:pt idx="513">
                  <c:v>2588.1444892473114</c:v>
                </c:pt>
                <c:pt idx="514">
                  <c:v>2588.1444892473114</c:v>
                </c:pt>
                <c:pt idx="515">
                  <c:v>2588.1444892473114</c:v>
                </c:pt>
                <c:pt idx="516">
                  <c:v>2588.1444892473114</c:v>
                </c:pt>
                <c:pt idx="517">
                  <c:v>2588.1444892473114</c:v>
                </c:pt>
                <c:pt idx="518">
                  <c:v>2588.1444892473114</c:v>
                </c:pt>
                <c:pt idx="519">
                  <c:v>2588.1444892473114</c:v>
                </c:pt>
                <c:pt idx="520">
                  <c:v>2588.1444892473114</c:v>
                </c:pt>
                <c:pt idx="521">
                  <c:v>2588.1444892473114</c:v>
                </c:pt>
                <c:pt idx="522">
                  <c:v>2588.1444892473114</c:v>
                </c:pt>
                <c:pt idx="523">
                  <c:v>2588.1444892473114</c:v>
                </c:pt>
                <c:pt idx="524">
                  <c:v>2588.1444892473114</c:v>
                </c:pt>
                <c:pt idx="525">
                  <c:v>2588.1444892473114</c:v>
                </c:pt>
                <c:pt idx="526">
                  <c:v>2588.1444892473114</c:v>
                </c:pt>
                <c:pt idx="527">
                  <c:v>2588.1444892473114</c:v>
                </c:pt>
                <c:pt idx="528">
                  <c:v>2588.1444892473114</c:v>
                </c:pt>
                <c:pt idx="529">
                  <c:v>2588.1444892473114</c:v>
                </c:pt>
                <c:pt idx="530">
                  <c:v>2588.1444892473114</c:v>
                </c:pt>
                <c:pt idx="531">
                  <c:v>2588.1444892473114</c:v>
                </c:pt>
                <c:pt idx="532">
                  <c:v>2588.1444892473114</c:v>
                </c:pt>
                <c:pt idx="533">
                  <c:v>2588.1444892473114</c:v>
                </c:pt>
                <c:pt idx="534">
                  <c:v>2588.1444892473114</c:v>
                </c:pt>
                <c:pt idx="535">
                  <c:v>2588.1444892473114</c:v>
                </c:pt>
                <c:pt idx="536">
                  <c:v>2588.1444892473114</c:v>
                </c:pt>
                <c:pt idx="537">
                  <c:v>2588.1444892473114</c:v>
                </c:pt>
                <c:pt idx="538">
                  <c:v>2588.1444892473114</c:v>
                </c:pt>
                <c:pt idx="539">
                  <c:v>2588.1444892473114</c:v>
                </c:pt>
                <c:pt idx="540">
                  <c:v>2588.1444892473114</c:v>
                </c:pt>
                <c:pt idx="541">
                  <c:v>2588.1444892473114</c:v>
                </c:pt>
                <c:pt idx="542">
                  <c:v>2588.1444892473114</c:v>
                </c:pt>
                <c:pt idx="543">
                  <c:v>2588.1444892473114</c:v>
                </c:pt>
                <c:pt idx="544">
                  <c:v>2588.1444892473114</c:v>
                </c:pt>
                <c:pt idx="545">
                  <c:v>2588.1444892473114</c:v>
                </c:pt>
                <c:pt idx="546">
                  <c:v>2588.1444892473114</c:v>
                </c:pt>
                <c:pt idx="547">
                  <c:v>2588.1444892473114</c:v>
                </c:pt>
                <c:pt idx="548">
                  <c:v>2588.1444892473114</c:v>
                </c:pt>
                <c:pt idx="549">
                  <c:v>2588.1444892473114</c:v>
                </c:pt>
                <c:pt idx="550">
                  <c:v>2588.1444892473114</c:v>
                </c:pt>
                <c:pt idx="551">
                  <c:v>2588.1444892473114</c:v>
                </c:pt>
                <c:pt idx="552">
                  <c:v>2588.1444892473114</c:v>
                </c:pt>
                <c:pt idx="553">
                  <c:v>2588.1444892473114</c:v>
                </c:pt>
                <c:pt idx="554">
                  <c:v>2588.1444892473114</c:v>
                </c:pt>
                <c:pt idx="555">
                  <c:v>2588.1444892473114</c:v>
                </c:pt>
                <c:pt idx="556">
                  <c:v>2588.1444892473114</c:v>
                </c:pt>
                <c:pt idx="557">
                  <c:v>2588.1444892473114</c:v>
                </c:pt>
                <c:pt idx="558">
                  <c:v>2588.1444892473114</c:v>
                </c:pt>
                <c:pt idx="559">
                  <c:v>2588.1444892473114</c:v>
                </c:pt>
                <c:pt idx="560">
                  <c:v>2588.1444892473114</c:v>
                </c:pt>
                <c:pt idx="561">
                  <c:v>2588.1444892473114</c:v>
                </c:pt>
                <c:pt idx="562">
                  <c:v>2588.1444892473114</c:v>
                </c:pt>
                <c:pt idx="563">
                  <c:v>2588.1444892473114</c:v>
                </c:pt>
                <c:pt idx="564">
                  <c:v>2588.1444892473114</c:v>
                </c:pt>
                <c:pt idx="565">
                  <c:v>2588.1444892473114</c:v>
                </c:pt>
                <c:pt idx="566">
                  <c:v>2588.1444892473114</c:v>
                </c:pt>
                <c:pt idx="567">
                  <c:v>2588.1444892473114</c:v>
                </c:pt>
                <c:pt idx="568">
                  <c:v>2588.1444892473114</c:v>
                </c:pt>
                <c:pt idx="569">
                  <c:v>2588.1444892473114</c:v>
                </c:pt>
                <c:pt idx="570">
                  <c:v>2588.1444892473114</c:v>
                </c:pt>
                <c:pt idx="571">
                  <c:v>2588.1444892473114</c:v>
                </c:pt>
                <c:pt idx="572">
                  <c:v>2588.1444892473114</c:v>
                </c:pt>
                <c:pt idx="573">
                  <c:v>2588.1444892473114</c:v>
                </c:pt>
                <c:pt idx="574">
                  <c:v>2588.1444892473114</c:v>
                </c:pt>
                <c:pt idx="575">
                  <c:v>2588.1444892473114</c:v>
                </c:pt>
                <c:pt idx="576">
                  <c:v>2588.1444892473114</c:v>
                </c:pt>
                <c:pt idx="577">
                  <c:v>2588.1444892473114</c:v>
                </c:pt>
                <c:pt idx="578">
                  <c:v>2588.1444892473114</c:v>
                </c:pt>
                <c:pt idx="579">
                  <c:v>2588.1444892473114</c:v>
                </c:pt>
                <c:pt idx="580">
                  <c:v>2588.1444892473114</c:v>
                </c:pt>
                <c:pt idx="581">
                  <c:v>2588.1444892473114</c:v>
                </c:pt>
                <c:pt idx="582">
                  <c:v>2588.1444892473114</c:v>
                </c:pt>
                <c:pt idx="583">
                  <c:v>2588.1444892473114</c:v>
                </c:pt>
                <c:pt idx="584">
                  <c:v>2588.1444892473114</c:v>
                </c:pt>
                <c:pt idx="585">
                  <c:v>2588.1444892473114</c:v>
                </c:pt>
                <c:pt idx="586">
                  <c:v>2588.1444892473114</c:v>
                </c:pt>
                <c:pt idx="587">
                  <c:v>2588.1444892473114</c:v>
                </c:pt>
                <c:pt idx="588">
                  <c:v>2588.1444892473114</c:v>
                </c:pt>
                <c:pt idx="589">
                  <c:v>2588.1444892473114</c:v>
                </c:pt>
                <c:pt idx="590">
                  <c:v>2588.1444892473114</c:v>
                </c:pt>
                <c:pt idx="591">
                  <c:v>2588.1444892473114</c:v>
                </c:pt>
                <c:pt idx="592">
                  <c:v>2588.1444892473114</c:v>
                </c:pt>
                <c:pt idx="593">
                  <c:v>2588.1444892473114</c:v>
                </c:pt>
                <c:pt idx="594">
                  <c:v>2588.1444892473114</c:v>
                </c:pt>
                <c:pt idx="595">
                  <c:v>2588.1444892473114</c:v>
                </c:pt>
                <c:pt idx="596">
                  <c:v>2588.1444892473114</c:v>
                </c:pt>
                <c:pt idx="597">
                  <c:v>2588.1444892473114</c:v>
                </c:pt>
                <c:pt idx="598">
                  <c:v>2588.1444892473114</c:v>
                </c:pt>
                <c:pt idx="599">
                  <c:v>2588.1444892473114</c:v>
                </c:pt>
                <c:pt idx="600">
                  <c:v>2588.1444892473114</c:v>
                </c:pt>
                <c:pt idx="601">
                  <c:v>2588.1444892473114</c:v>
                </c:pt>
                <c:pt idx="602">
                  <c:v>2588.1444892473114</c:v>
                </c:pt>
                <c:pt idx="603">
                  <c:v>2588.1444892473114</c:v>
                </c:pt>
                <c:pt idx="604">
                  <c:v>2588.1444892473114</c:v>
                </c:pt>
                <c:pt idx="605">
                  <c:v>2588.1444892473114</c:v>
                </c:pt>
                <c:pt idx="606">
                  <c:v>2588.1444892473114</c:v>
                </c:pt>
                <c:pt idx="607">
                  <c:v>2588.1444892473114</c:v>
                </c:pt>
                <c:pt idx="608">
                  <c:v>2588.1444892473114</c:v>
                </c:pt>
                <c:pt idx="609">
                  <c:v>2588.1444892473114</c:v>
                </c:pt>
                <c:pt idx="610">
                  <c:v>2588.1444892473114</c:v>
                </c:pt>
                <c:pt idx="611">
                  <c:v>2588.1444892473114</c:v>
                </c:pt>
                <c:pt idx="612">
                  <c:v>2588.1444892473114</c:v>
                </c:pt>
                <c:pt idx="613">
                  <c:v>2588.1444892473114</c:v>
                </c:pt>
                <c:pt idx="614">
                  <c:v>2588.1444892473114</c:v>
                </c:pt>
                <c:pt idx="615">
                  <c:v>2588.1444892473114</c:v>
                </c:pt>
                <c:pt idx="616">
                  <c:v>2588.1444892473114</c:v>
                </c:pt>
                <c:pt idx="617">
                  <c:v>2588.1444892473114</c:v>
                </c:pt>
                <c:pt idx="618">
                  <c:v>2588.1444892473114</c:v>
                </c:pt>
                <c:pt idx="619">
                  <c:v>2588.1444892473114</c:v>
                </c:pt>
                <c:pt idx="620">
                  <c:v>2588.1444892473114</c:v>
                </c:pt>
                <c:pt idx="621">
                  <c:v>2588.1444892473114</c:v>
                </c:pt>
                <c:pt idx="622">
                  <c:v>2588.1444892473114</c:v>
                </c:pt>
                <c:pt idx="623">
                  <c:v>2588.1444892473114</c:v>
                </c:pt>
                <c:pt idx="624">
                  <c:v>2588.1444892473114</c:v>
                </c:pt>
                <c:pt idx="625">
                  <c:v>2588.1444892473114</c:v>
                </c:pt>
                <c:pt idx="626">
                  <c:v>2588.1444892473114</c:v>
                </c:pt>
                <c:pt idx="627">
                  <c:v>2588.1444892473114</c:v>
                </c:pt>
                <c:pt idx="628">
                  <c:v>2588.1444892473114</c:v>
                </c:pt>
                <c:pt idx="629">
                  <c:v>2588.1444892473114</c:v>
                </c:pt>
                <c:pt idx="630">
                  <c:v>2588.1444892473114</c:v>
                </c:pt>
                <c:pt idx="631">
                  <c:v>2588.1444892473114</c:v>
                </c:pt>
                <c:pt idx="632">
                  <c:v>2588.1444892473114</c:v>
                </c:pt>
                <c:pt idx="633">
                  <c:v>2588.1444892473114</c:v>
                </c:pt>
                <c:pt idx="634">
                  <c:v>2588.1444892473114</c:v>
                </c:pt>
                <c:pt idx="635">
                  <c:v>2588.1444892473114</c:v>
                </c:pt>
                <c:pt idx="636">
                  <c:v>2588.1444892473114</c:v>
                </c:pt>
                <c:pt idx="637">
                  <c:v>2588.1444892473114</c:v>
                </c:pt>
                <c:pt idx="638">
                  <c:v>2588.1444892473114</c:v>
                </c:pt>
                <c:pt idx="639">
                  <c:v>2588.1444892473114</c:v>
                </c:pt>
                <c:pt idx="640">
                  <c:v>2588.1444892473114</c:v>
                </c:pt>
                <c:pt idx="641">
                  <c:v>2588.1444892473114</c:v>
                </c:pt>
                <c:pt idx="642">
                  <c:v>2588.1444892473114</c:v>
                </c:pt>
                <c:pt idx="643">
                  <c:v>2588.1444892473114</c:v>
                </c:pt>
                <c:pt idx="644">
                  <c:v>2588.1444892473114</c:v>
                </c:pt>
                <c:pt idx="645">
                  <c:v>2588.1444892473114</c:v>
                </c:pt>
                <c:pt idx="646">
                  <c:v>2588.1444892473114</c:v>
                </c:pt>
                <c:pt idx="647">
                  <c:v>2588.1444892473114</c:v>
                </c:pt>
                <c:pt idx="648">
                  <c:v>2588.1444892473114</c:v>
                </c:pt>
                <c:pt idx="649">
                  <c:v>2588.1444892473114</c:v>
                </c:pt>
                <c:pt idx="650">
                  <c:v>2588.1444892473114</c:v>
                </c:pt>
                <c:pt idx="651">
                  <c:v>2588.1444892473114</c:v>
                </c:pt>
                <c:pt idx="652">
                  <c:v>2588.1444892473114</c:v>
                </c:pt>
                <c:pt idx="653">
                  <c:v>2588.1444892473114</c:v>
                </c:pt>
                <c:pt idx="654">
                  <c:v>2588.1444892473114</c:v>
                </c:pt>
                <c:pt idx="655">
                  <c:v>2588.1444892473114</c:v>
                </c:pt>
                <c:pt idx="656">
                  <c:v>2588.1444892473114</c:v>
                </c:pt>
                <c:pt idx="657">
                  <c:v>2588.1444892473114</c:v>
                </c:pt>
                <c:pt idx="658">
                  <c:v>2588.1444892473114</c:v>
                </c:pt>
                <c:pt idx="659">
                  <c:v>2588.1444892473114</c:v>
                </c:pt>
                <c:pt idx="660">
                  <c:v>2588.1444892473114</c:v>
                </c:pt>
                <c:pt idx="661">
                  <c:v>2588.1444892473114</c:v>
                </c:pt>
                <c:pt idx="662">
                  <c:v>2588.1444892473114</c:v>
                </c:pt>
                <c:pt idx="663">
                  <c:v>2588.1444892473114</c:v>
                </c:pt>
                <c:pt idx="664">
                  <c:v>2588.1444892473114</c:v>
                </c:pt>
                <c:pt idx="665">
                  <c:v>2588.1444892473114</c:v>
                </c:pt>
                <c:pt idx="666">
                  <c:v>2588.1444892473114</c:v>
                </c:pt>
                <c:pt idx="667">
                  <c:v>2588.1444892473114</c:v>
                </c:pt>
                <c:pt idx="668">
                  <c:v>2588.1444892473114</c:v>
                </c:pt>
                <c:pt idx="669">
                  <c:v>2588.1444892473114</c:v>
                </c:pt>
                <c:pt idx="670">
                  <c:v>2588.1444892473114</c:v>
                </c:pt>
                <c:pt idx="671">
                  <c:v>2588.1444892473114</c:v>
                </c:pt>
                <c:pt idx="672">
                  <c:v>2588.1444892473114</c:v>
                </c:pt>
                <c:pt idx="673">
                  <c:v>2588.1444892473114</c:v>
                </c:pt>
                <c:pt idx="674">
                  <c:v>2588.1444892473114</c:v>
                </c:pt>
                <c:pt idx="675">
                  <c:v>2588.1444892473114</c:v>
                </c:pt>
                <c:pt idx="676">
                  <c:v>2588.1444892473114</c:v>
                </c:pt>
                <c:pt idx="677">
                  <c:v>2588.1444892473114</c:v>
                </c:pt>
                <c:pt idx="678">
                  <c:v>2588.1444892473114</c:v>
                </c:pt>
                <c:pt idx="679">
                  <c:v>2588.1444892473114</c:v>
                </c:pt>
                <c:pt idx="680">
                  <c:v>2588.1444892473114</c:v>
                </c:pt>
                <c:pt idx="681">
                  <c:v>2588.1444892473114</c:v>
                </c:pt>
                <c:pt idx="682">
                  <c:v>2588.1444892473114</c:v>
                </c:pt>
                <c:pt idx="683">
                  <c:v>2588.1444892473114</c:v>
                </c:pt>
                <c:pt idx="684">
                  <c:v>2588.1444892473114</c:v>
                </c:pt>
                <c:pt idx="685">
                  <c:v>2588.1444892473114</c:v>
                </c:pt>
                <c:pt idx="686">
                  <c:v>2588.1444892473114</c:v>
                </c:pt>
                <c:pt idx="687">
                  <c:v>2588.1444892473114</c:v>
                </c:pt>
                <c:pt idx="688">
                  <c:v>2588.1444892473114</c:v>
                </c:pt>
                <c:pt idx="689">
                  <c:v>2588.1444892473114</c:v>
                </c:pt>
                <c:pt idx="690">
                  <c:v>2588.1444892473114</c:v>
                </c:pt>
                <c:pt idx="691">
                  <c:v>2588.1444892473114</c:v>
                </c:pt>
                <c:pt idx="692">
                  <c:v>2588.1444892473114</c:v>
                </c:pt>
                <c:pt idx="693">
                  <c:v>2588.1444892473114</c:v>
                </c:pt>
                <c:pt idx="694">
                  <c:v>2588.1444892473114</c:v>
                </c:pt>
                <c:pt idx="695">
                  <c:v>2588.1444892473114</c:v>
                </c:pt>
                <c:pt idx="696">
                  <c:v>2588.1444892473114</c:v>
                </c:pt>
                <c:pt idx="697">
                  <c:v>2588.1444892473114</c:v>
                </c:pt>
                <c:pt idx="698">
                  <c:v>2588.1444892473114</c:v>
                </c:pt>
                <c:pt idx="699">
                  <c:v>2588.1444892473114</c:v>
                </c:pt>
                <c:pt idx="700">
                  <c:v>2588.1444892473114</c:v>
                </c:pt>
                <c:pt idx="701">
                  <c:v>2588.1444892473114</c:v>
                </c:pt>
                <c:pt idx="702">
                  <c:v>2588.1444892473114</c:v>
                </c:pt>
                <c:pt idx="703">
                  <c:v>2588.1444892473114</c:v>
                </c:pt>
                <c:pt idx="704">
                  <c:v>2588.1444892473114</c:v>
                </c:pt>
                <c:pt idx="705">
                  <c:v>2588.1444892473114</c:v>
                </c:pt>
                <c:pt idx="706">
                  <c:v>2588.1444892473114</c:v>
                </c:pt>
                <c:pt idx="707">
                  <c:v>2588.1444892473114</c:v>
                </c:pt>
                <c:pt idx="708">
                  <c:v>2588.1444892473114</c:v>
                </c:pt>
                <c:pt idx="709">
                  <c:v>2588.1444892473114</c:v>
                </c:pt>
                <c:pt idx="710">
                  <c:v>2588.1444892473114</c:v>
                </c:pt>
                <c:pt idx="711">
                  <c:v>2588.1444892473114</c:v>
                </c:pt>
                <c:pt idx="712">
                  <c:v>2588.1444892473114</c:v>
                </c:pt>
                <c:pt idx="713">
                  <c:v>2588.1444892473114</c:v>
                </c:pt>
                <c:pt idx="714">
                  <c:v>2588.1444892473114</c:v>
                </c:pt>
                <c:pt idx="715">
                  <c:v>2588.1444892473114</c:v>
                </c:pt>
                <c:pt idx="716">
                  <c:v>2588.1444892473114</c:v>
                </c:pt>
                <c:pt idx="717">
                  <c:v>2588.1444892473114</c:v>
                </c:pt>
                <c:pt idx="718">
                  <c:v>2588.1444892473114</c:v>
                </c:pt>
                <c:pt idx="719">
                  <c:v>2588.1444892473114</c:v>
                </c:pt>
                <c:pt idx="720">
                  <c:v>2588.1444892473114</c:v>
                </c:pt>
                <c:pt idx="721">
                  <c:v>2588.1444892473114</c:v>
                </c:pt>
                <c:pt idx="722">
                  <c:v>2588.1444892473114</c:v>
                </c:pt>
                <c:pt idx="723">
                  <c:v>2588.1444892473114</c:v>
                </c:pt>
                <c:pt idx="724">
                  <c:v>2588.1444892473114</c:v>
                </c:pt>
                <c:pt idx="725">
                  <c:v>2588.1444892473114</c:v>
                </c:pt>
                <c:pt idx="726">
                  <c:v>2588.1444892473114</c:v>
                </c:pt>
                <c:pt idx="727">
                  <c:v>2588.1444892473114</c:v>
                </c:pt>
                <c:pt idx="728">
                  <c:v>2588.1444892473114</c:v>
                </c:pt>
                <c:pt idx="729">
                  <c:v>2588.1444892473114</c:v>
                </c:pt>
                <c:pt idx="730">
                  <c:v>2588.1444892473114</c:v>
                </c:pt>
                <c:pt idx="731">
                  <c:v>2588.1444892473114</c:v>
                </c:pt>
                <c:pt idx="732">
                  <c:v>2588.1444892473114</c:v>
                </c:pt>
                <c:pt idx="733">
                  <c:v>2588.1444892473114</c:v>
                </c:pt>
                <c:pt idx="734">
                  <c:v>2588.1444892473114</c:v>
                </c:pt>
                <c:pt idx="735">
                  <c:v>2588.1444892473114</c:v>
                </c:pt>
                <c:pt idx="736">
                  <c:v>2588.1444892473114</c:v>
                </c:pt>
                <c:pt idx="737">
                  <c:v>2588.1444892473114</c:v>
                </c:pt>
                <c:pt idx="738">
                  <c:v>2588.1444892473114</c:v>
                </c:pt>
                <c:pt idx="739">
                  <c:v>2588.1444892473114</c:v>
                </c:pt>
                <c:pt idx="740">
                  <c:v>2588.1444892473114</c:v>
                </c:pt>
                <c:pt idx="741">
                  <c:v>2588.1444892473114</c:v>
                </c:pt>
                <c:pt idx="742">
                  <c:v>2588.1444892473114</c:v>
                </c:pt>
                <c:pt idx="743">
                  <c:v>2588.1444892473114</c:v>
                </c:pt>
              </c:numCache>
            </c:numRef>
          </c:val>
        </c:ser>
        <c:marker val="1"/>
        <c:axId val="101651200"/>
        <c:axId val="101652736"/>
      </c:lineChart>
      <c:catAx>
        <c:axId val="101651200"/>
        <c:scaling>
          <c:orientation val="minMax"/>
        </c:scaling>
        <c:axPos val="b"/>
        <c:numFmt formatCode="General" sourceLinked="1"/>
        <c:majorTickMark val="none"/>
        <c:tickLblPos val="nextTo"/>
        <c:crossAx val="101652736"/>
        <c:crosses val="autoZero"/>
        <c:auto val="1"/>
        <c:lblAlgn val="ctr"/>
        <c:lblOffset val="100"/>
        <c:tickLblSkip val="24"/>
      </c:catAx>
      <c:valAx>
        <c:axId val="101652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51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-5884.75</c:v>
                </c:pt>
                <c:pt idx="1">
                  <c:v>-5762.8125</c:v>
                </c:pt>
                <c:pt idx="2">
                  <c:v>-5261.604166666667</c:v>
                </c:pt>
                <c:pt idx="3">
                  <c:v>-4962.208333333333</c:v>
                </c:pt>
                <c:pt idx="4">
                  <c:v>-5547.291666666667</c:v>
                </c:pt>
                <c:pt idx="5">
                  <c:v>-7223.166666666667</c:v>
                </c:pt>
                <c:pt idx="6">
                  <c:v>-6389.166666666667</c:v>
                </c:pt>
                <c:pt idx="7">
                  <c:v>-6242.291666666667</c:v>
                </c:pt>
                <c:pt idx="8">
                  <c:v>-4862.479166666667</c:v>
                </c:pt>
                <c:pt idx="9">
                  <c:v>-5790.958333333333</c:v>
                </c:pt>
                <c:pt idx="10">
                  <c:v>-2984.75</c:v>
                </c:pt>
                <c:pt idx="11">
                  <c:v>-2703.7708333333335</c:v>
                </c:pt>
                <c:pt idx="12">
                  <c:v>-3334.4583333333335</c:v>
                </c:pt>
                <c:pt idx="13">
                  <c:v>-3424.7708333333335</c:v>
                </c:pt>
                <c:pt idx="14">
                  <c:v>-2606.7916666666665</c:v>
                </c:pt>
                <c:pt idx="15">
                  <c:v>-3111.75</c:v>
                </c:pt>
                <c:pt idx="16">
                  <c:v>-4285.333333333333</c:v>
                </c:pt>
                <c:pt idx="17">
                  <c:v>-5177.895833333333</c:v>
                </c:pt>
                <c:pt idx="18">
                  <c:v>-5679.125</c:v>
                </c:pt>
                <c:pt idx="19">
                  <c:v>-6262.291666666667</c:v>
                </c:pt>
                <c:pt idx="20">
                  <c:v>-6021.520833333333</c:v>
                </c:pt>
                <c:pt idx="21">
                  <c:v>-6546.166666666667</c:v>
                </c:pt>
                <c:pt idx="22">
                  <c:v>-6220.25</c:v>
                </c:pt>
                <c:pt idx="23">
                  <c:v>-5906.875</c:v>
                </c:pt>
                <c:pt idx="24">
                  <c:v>-7129.791666666667</c:v>
                </c:pt>
                <c:pt idx="25">
                  <c:v>-9446.8333333333339</c:v>
                </c:pt>
                <c:pt idx="26">
                  <c:v>-7594.6875</c:v>
                </c:pt>
                <c:pt idx="27">
                  <c:v>-8192</c:v>
                </c:pt>
                <c:pt idx="28">
                  <c:v>-7434.604166666667</c:v>
                </c:pt>
                <c:pt idx="29">
                  <c:v>-5811.916666666667</c:v>
                </c:pt>
                <c:pt idx="30">
                  <c:v>-5286.6875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41890.958333333336</c:v>
                </c:pt>
                <c:pt idx="1">
                  <c:v>42448.083333333336</c:v>
                </c:pt>
                <c:pt idx="2">
                  <c:v>40837.604166666664</c:v>
                </c:pt>
                <c:pt idx="3">
                  <c:v>40317.020833333336</c:v>
                </c:pt>
                <c:pt idx="4">
                  <c:v>38672.6875</c:v>
                </c:pt>
                <c:pt idx="5">
                  <c:v>39334.479166666664</c:v>
                </c:pt>
                <c:pt idx="6">
                  <c:v>40861.645833333336</c:v>
                </c:pt>
                <c:pt idx="7">
                  <c:v>40997.4375</c:v>
                </c:pt>
                <c:pt idx="8">
                  <c:v>40428.208333333336</c:v>
                </c:pt>
                <c:pt idx="9">
                  <c:v>40856.75</c:v>
                </c:pt>
                <c:pt idx="10">
                  <c:v>42160.145833333336</c:v>
                </c:pt>
                <c:pt idx="11">
                  <c:v>40789.916666666664</c:v>
                </c:pt>
                <c:pt idx="12">
                  <c:v>40603.5</c:v>
                </c:pt>
                <c:pt idx="13">
                  <c:v>42106.666666666664</c:v>
                </c:pt>
                <c:pt idx="14">
                  <c:v>42171.75</c:v>
                </c:pt>
                <c:pt idx="15">
                  <c:v>41682.104166666664</c:v>
                </c:pt>
                <c:pt idx="16">
                  <c:v>41603.75</c:v>
                </c:pt>
                <c:pt idx="17">
                  <c:v>43081.083333333336</c:v>
                </c:pt>
                <c:pt idx="18">
                  <c:v>40660.5625</c:v>
                </c:pt>
                <c:pt idx="19">
                  <c:v>39054.666666666664</c:v>
                </c:pt>
                <c:pt idx="20">
                  <c:v>41400.895833333336</c:v>
                </c:pt>
                <c:pt idx="21">
                  <c:v>42321.916666666664</c:v>
                </c:pt>
                <c:pt idx="22">
                  <c:v>42426.020833333336</c:v>
                </c:pt>
                <c:pt idx="23">
                  <c:v>42968.604166666664</c:v>
                </c:pt>
                <c:pt idx="24">
                  <c:v>43618.25</c:v>
                </c:pt>
                <c:pt idx="25">
                  <c:v>42887.25</c:v>
                </c:pt>
                <c:pt idx="26">
                  <c:v>38745.25</c:v>
                </c:pt>
                <c:pt idx="27">
                  <c:v>42701.291666666664</c:v>
                </c:pt>
                <c:pt idx="28">
                  <c:v>44688.770833333336</c:v>
                </c:pt>
                <c:pt idx="29">
                  <c:v>45353.1875</c:v>
                </c:pt>
                <c:pt idx="30">
                  <c:v>45158.854166666664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-559.91666666666663</c:v>
                </c:pt>
                <c:pt idx="1">
                  <c:v>-488.0625</c:v>
                </c:pt>
                <c:pt idx="2">
                  <c:v>-618.45833333333337</c:v>
                </c:pt>
                <c:pt idx="3">
                  <c:v>-570.08333333333337</c:v>
                </c:pt>
                <c:pt idx="4">
                  <c:v>-1345.0416666666667</c:v>
                </c:pt>
                <c:pt idx="5">
                  <c:v>-1422.1041666666667</c:v>
                </c:pt>
                <c:pt idx="6">
                  <c:v>-456.02083333333331</c:v>
                </c:pt>
                <c:pt idx="7">
                  <c:v>-607.25</c:v>
                </c:pt>
                <c:pt idx="8">
                  <c:v>-576.89583333333337</c:v>
                </c:pt>
                <c:pt idx="9">
                  <c:v>-600.8125</c:v>
                </c:pt>
                <c:pt idx="10">
                  <c:v>-642.85416666666663</c:v>
                </c:pt>
                <c:pt idx="11">
                  <c:v>-1170.0208333333333</c:v>
                </c:pt>
                <c:pt idx="12">
                  <c:v>-1279.0208333333333</c:v>
                </c:pt>
                <c:pt idx="13">
                  <c:v>-316.27083333333331</c:v>
                </c:pt>
                <c:pt idx="14">
                  <c:v>-497.4375</c:v>
                </c:pt>
                <c:pt idx="15">
                  <c:v>-602.89583333333337</c:v>
                </c:pt>
                <c:pt idx="16">
                  <c:v>-664.875</c:v>
                </c:pt>
                <c:pt idx="17">
                  <c:v>-737.29166666666663</c:v>
                </c:pt>
                <c:pt idx="18">
                  <c:v>-1098.1041666666667</c:v>
                </c:pt>
                <c:pt idx="19">
                  <c:v>-1769.5208333333333</c:v>
                </c:pt>
                <c:pt idx="20">
                  <c:v>-748.75</c:v>
                </c:pt>
                <c:pt idx="21">
                  <c:v>-861.89583333333337</c:v>
                </c:pt>
                <c:pt idx="22">
                  <c:v>-770.4375</c:v>
                </c:pt>
                <c:pt idx="23">
                  <c:v>-737.4375</c:v>
                </c:pt>
                <c:pt idx="24">
                  <c:v>-674.29166666666663</c:v>
                </c:pt>
                <c:pt idx="25">
                  <c:v>-873.64583333333337</c:v>
                </c:pt>
                <c:pt idx="26">
                  <c:v>-2143.4791666666665</c:v>
                </c:pt>
                <c:pt idx="27">
                  <c:v>-700.25</c:v>
                </c:pt>
                <c:pt idx="28">
                  <c:v>-561.25</c:v>
                </c:pt>
                <c:pt idx="29">
                  <c:v>-578.20833333333337</c:v>
                </c:pt>
                <c:pt idx="30">
                  <c:v>-532.85416666666663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5909.375</c:v>
                </c:pt>
                <c:pt idx="1">
                  <c:v>5618.791666666667</c:v>
                </c:pt>
                <c:pt idx="2">
                  <c:v>5752.145833333333</c:v>
                </c:pt>
                <c:pt idx="3">
                  <c:v>6177.875</c:v>
                </c:pt>
                <c:pt idx="4">
                  <c:v>5855.8125</c:v>
                </c:pt>
                <c:pt idx="5">
                  <c:v>5118.416666666667</c:v>
                </c:pt>
                <c:pt idx="6">
                  <c:v>5961.479166666667</c:v>
                </c:pt>
                <c:pt idx="7">
                  <c:v>6586.9375</c:v>
                </c:pt>
                <c:pt idx="8">
                  <c:v>6279.9375</c:v>
                </c:pt>
                <c:pt idx="9">
                  <c:v>6041.020833333333</c:v>
                </c:pt>
                <c:pt idx="10">
                  <c:v>6002.75</c:v>
                </c:pt>
                <c:pt idx="11">
                  <c:v>5621.541666666667</c:v>
                </c:pt>
                <c:pt idx="12">
                  <c:v>5138.1875</c:v>
                </c:pt>
                <c:pt idx="13">
                  <c:v>6403.3125</c:v>
                </c:pt>
                <c:pt idx="14">
                  <c:v>7215.520833333333</c:v>
                </c:pt>
                <c:pt idx="15">
                  <c:v>7781.479166666667</c:v>
                </c:pt>
                <c:pt idx="16">
                  <c:v>7312.479166666667</c:v>
                </c:pt>
                <c:pt idx="17">
                  <c:v>7359.375</c:v>
                </c:pt>
                <c:pt idx="18">
                  <c:v>6768.916666666667</c:v>
                </c:pt>
                <c:pt idx="19">
                  <c:v>5619.666666666667</c:v>
                </c:pt>
                <c:pt idx="20">
                  <c:v>7047.395833333333</c:v>
                </c:pt>
                <c:pt idx="21">
                  <c:v>6740.75</c:v>
                </c:pt>
                <c:pt idx="22">
                  <c:v>6610.958333333333</c:v>
                </c:pt>
                <c:pt idx="23">
                  <c:v>7065.958333333333</c:v>
                </c:pt>
                <c:pt idx="24">
                  <c:v>7927.583333333333</c:v>
                </c:pt>
                <c:pt idx="25">
                  <c:v>6021.083333333333</c:v>
                </c:pt>
                <c:pt idx="26">
                  <c:v>5166.041666666667</c:v>
                </c:pt>
                <c:pt idx="27">
                  <c:v>6653.458333333333</c:v>
                </c:pt>
                <c:pt idx="28">
                  <c:v>7453.625</c:v>
                </c:pt>
                <c:pt idx="29">
                  <c:v>8293.9166666666661</c:v>
                </c:pt>
                <c:pt idx="30">
                  <c:v>8250.7083333333339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640.97916666666663</c:v>
                </c:pt>
                <c:pt idx="1">
                  <c:v>669.875</c:v>
                </c:pt>
                <c:pt idx="2">
                  <c:v>669.70833333333337</c:v>
                </c:pt>
                <c:pt idx="3">
                  <c:v>660.125</c:v>
                </c:pt>
                <c:pt idx="4">
                  <c:v>648.95833333333337</c:v>
                </c:pt>
                <c:pt idx="5">
                  <c:v>653.60416666666663</c:v>
                </c:pt>
                <c:pt idx="6">
                  <c:v>650.45833333333337</c:v>
                </c:pt>
                <c:pt idx="7">
                  <c:v>636.89583333333337</c:v>
                </c:pt>
                <c:pt idx="8">
                  <c:v>624.85416666666663</c:v>
                </c:pt>
                <c:pt idx="9">
                  <c:v>657.0625</c:v>
                </c:pt>
                <c:pt idx="10">
                  <c:v>664.97916666666663</c:v>
                </c:pt>
                <c:pt idx="11">
                  <c:v>682.72916666666663</c:v>
                </c:pt>
                <c:pt idx="12">
                  <c:v>670.16666666666663</c:v>
                </c:pt>
                <c:pt idx="13">
                  <c:v>640.25</c:v>
                </c:pt>
                <c:pt idx="14">
                  <c:v>618.70833333333337</c:v>
                </c:pt>
                <c:pt idx="15">
                  <c:v>644.45833333333337</c:v>
                </c:pt>
                <c:pt idx="16">
                  <c:v>653.5</c:v>
                </c:pt>
                <c:pt idx="17">
                  <c:v>663.33333333333337</c:v>
                </c:pt>
                <c:pt idx="18">
                  <c:v>685.5625</c:v>
                </c:pt>
                <c:pt idx="19">
                  <c:v>658.9375</c:v>
                </c:pt>
                <c:pt idx="20">
                  <c:v>652</c:v>
                </c:pt>
                <c:pt idx="21">
                  <c:v>662.16666666666663</c:v>
                </c:pt>
                <c:pt idx="22">
                  <c:v>674.47916666666663</c:v>
                </c:pt>
                <c:pt idx="23">
                  <c:v>689.60416666666663</c:v>
                </c:pt>
                <c:pt idx="24">
                  <c:v>707.9375</c:v>
                </c:pt>
                <c:pt idx="25">
                  <c:v>677.72916666666663</c:v>
                </c:pt>
                <c:pt idx="26">
                  <c:v>668.52083333333337</c:v>
                </c:pt>
                <c:pt idx="27">
                  <c:v>663.77083333333337</c:v>
                </c:pt>
                <c:pt idx="28">
                  <c:v>680.4375</c:v>
                </c:pt>
                <c:pt idx="29">
                  <c:v>690.1875</c:v>
                </c:pt>
                <c:pt idx="30">
                  <c:v>709.35416666666663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3331.7083333333335</c:v>
                </c:pt>
                <c:pt idx="1">
                  <c:v>2952.8541666666665</c:v>
                </c:pt>
                <c:pt idx="2">
                  <c:v>2548.7708333333335</c:v>
                </c:pt>
                <c:pt idx="3">
                  <c:v>2871.0833333333335</c:v>
                </c:pt>
                <c:pt idx="4">
                  <c:v>1778.5833333333333</c:v>
                </c:pt>
                <c:pt idx="5">
                  <c:v>1132.6041666666667</c:v>
                </c:pt>
                <c:pt idx="6">
                  <c:v>2891.2083333333335</c:v>
                </c:pt>
                <c:pt idx="7">
                  <c:v>3831.625</c:v>
                </c:pt>
                <c:pt idx="8">
                  <c:v>3678.0416666666665</c:v>
                </c:pt>
                <c:pt idx="9">
                  <c:v>3637.375</c:v>
                </c:pt>
                <c:pt idx="10">
                  <c:v>3554.0625</c:v>
                </c:pt>
                <c:pt idx="11">
                  <c:v>3582.5</c:v>
                </c:pt>
                <c:pt idx="12">
                  <c:v>1651.9583333333333</c:v>
                </c:pt>
                <c:pt idx="13">
                  <c:v>3148.4166666666665</c:v>
                </c:pt>
                <c:pt idx="14">
                  <c:v>3259.7708333333335</c:v>
                </c:pt>
                <c:pt idx="15">
                  <c:v>3350.0416666666665</c:v>
                </c:pt>
                <c:pt idx="16">
                  <c:v>3693.3333333333335</c:v>
                </c:pt>
                <c:pt idx="17">
                  <c:v>3556.2291666666665</c:v>
                </c:pt>
                <c:pt idx="18">
                  <c:v>765.97916666666663</c:v>
                </c:pt>
                <c:pt idx="19">
                  <c:v>678.79166666666663</c:v>
                </c:pt>
                <c:pt idx="20">
                  <c:v>2509.4375</c:v>
                </c:pt>
                <c:pt idx="21">
                  <c:v>2775.0625</c:v>
                </c:pt>
                <c:pt idx="22">
                  <c:v>2724.1666666666665</c:v>
                </c:pt>
                <c:pt idx="23">
                  <c:v>2979.6458333333335</c:v>
                </c:pt>
                <c:pt idx="24">
                  <c:v>1356.1458333333333</c:v>
                </c:pt>
                <c:pt idx="25">
                  <c:v>24.104166666666668</c:v>
                </c:pt>
                <c:pt idx="26">
                  <c:v>0</c:v>
                </c:pt>
                <c:pt idx="27">
                  <c:v>1861.1458333333333</c:v>
                </c:pt>
                <c:pt idx="28">
                  <c:v>3028.0625</c:v>
                </c:pt>
                <c:pt idx="29">
                  <c:v>3518.1458333333335</c:v>
                </c:pt>
                <c:pt idx="30">
                  <c:v>3561.625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1927.875</c:v>
                </c:pt>
                <c:pt idx="1">
                  <c:v>1450.7083333333333</c:v>
                </c:pt>
                <c:pt idx="2">
                  <c:v>1346.9583333333333</c:v>
                </c:pt>
                <c:pt idx="3">
                  <c:v>1448.0208333333333</c:v>
                </c:pt>
                <c:pt idx="4">
                  <c:v>754.5625</c:v>
                </c:pt>
                <c:pt idx="5">
                  <c:v>759.02083333333337</c:v>
                </c:pt>
                <c:pt idx="6">
                  <c:v>2704.7708333333335</c:v>
                </c:pt>
                <c:pt idx="7">
                  <c:v>2576.8958333333335</c:v>
                </c:pt>
                <c:pt idx="8">
                  <c:v>2244.2916666666665</c:v>
                </c:pt>
                <c:pt idx="9">
                  <c:v>2953.125</c:v>
                </c:pt>
                <c:pt idx="10">
                  <c:v>2359.5208333333335</c:v>
                </c:pt>
                <c:pt idx="11">
                  <c:v>873.4375</c:v>
                </c:pt>
                <c:pt idx="12">
                  <c:v>763.58333333333337</c:v>
                </c:pt>
                <c:pt idx="13">
                  <c:v>2587.8958333333335</c:v>
                </c:pt>
                <c:pt idx="14">
                  <c:v>2538.6875</c:v>
                </c:pt>
                <c:pt idx="15">
                  <c:v>2298.875</c:v>
                </c:pt>
                <c:pt idx="16">
                  <c:v>1915.9375</c:v>
                </c:pt>
                <c:pt idx="17">
                  <c:v>1495.7916666666667</c:v>
                </c:pt>
                <c:pt idx="18">
                  <c:v>781.9375</c:v>
                </c:pt>
                <c:pt idx="19">
                  <c:v>903.47916666666663</c:v>
                </c:pt>
                <c:pt idx="20">
                  <c:v>1511.0416666666667</c:v>
                </c:pt>
                <c:pt idx="21">
                  <c:v>698.0625</c:v>
                </c:pt>
                <c:pt idx="22">
                  <c:v>709.375</c:v>
                </c:pt>
                <c:pt idx="23">
                  <c:v>1445.3541666666667</c:v>
                </c:pt>
                <c:pt idx="24">
                  <c:v>706.39583333333337</c:v>
                </c:pt>
                <c:pt idx="25">
                  <c:v>699.77083333333337</c:v>
                </c:pt>
                <c:pt idx="26">
                  <c:v>694.83333333333337</c:v>
                </c:pt>
                <c:pt idx="27">
                  <c:v>709.875</c:v>
                </c:pt>
                <c:pt idx="28">
                  <c:v>1437.5625</c:v>
                </c:pt>
                <c:pt idx="29">
                  <c:v>1532.875</c:v>
                </c:pt>
                <c:pt idx="30">
                  <c:v>1779.4166666666667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315.72916666666669</c:v>
                </c:pt>
                <c:pt idx="1">
                  <c:v>317.125</c:v>
                </c:pt>
                <c:pt idx="2">
                  <c:v>573.41666666666663</c:v>
                </c:pt>
                <c:pt idx="3">
                  <c:v>335.77083333333331</c:v>
                </c:pt>
                <c:pt idx="4">
                  <c:v>316.25</c:v>
                </c:pt>
                <c:pt idx="5">
                  <c:v>316.16666666666669</c:v>
                </c:pt>
                <c:pt idx="6">
                  <c:v>316.35416666666669</c:v>
                </c:pt>
                <c:pt idx="7">
                  <c:v>658.20833333333337</c:v>
                </c:pt>
                <c:pt idx="8">
                  <c:v>349.125</c:v>
                </c:pt>
                <c:pt idx="9">
                  <c:v>397.85416666666669</c:v>
                </c:pt>
                <c:pt idx="10">
                  <c:v>323.85416666666669</c:v>
                </c:pt>
                <c:pt idx="11">
                  <c:v>315.39583333333331</c:v>
                </c:pt>
                <c:pt idx="12">
                  <c:v>315.16666666666669</c:v>
                </c:pt>
                <c:pt idx="13">
                  <c:v>347.3125</c:v>
                </c:pt>
                <c:pt idx="14">
                  <c:v>320.33333333333331</c:v>
                </c:pt>
                <c:pt idx="15">
                  <c:v>317.14583333333331</c:v>
                </c:pt>
                <c:pt idx="16">
                  <c:v>312.04166666666669</c:v>
                </c:pt>
                <c:pt idx="17">
                  <c:v>314.04166666666669</c:v>
                </c:pt>
                <c:pt idx="18">
                  <c:v>314.8125</c:v>
                </c:pt>
                <c:pt idx="19">
                  <c:v>316</c:v>
                </c:pt>
                <c:pt idx="20">
                  <c:v>313.70833333333331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682.95833333333337</c:v>
                </c:pt>
                <c:pt idx="1">
                  <c:v>1239.7291666666667</c:v>
                </c:pt>
                <c:pt idx="2">
                  <c:v>2963.0625</c:v>
                </c:pt>
                <c:pt idx="3">
                  <c:v>1935.375</c:v>
                </c:pt>
                <c:pt idx="4">
                  <c:v>901.8125</c:v>
                </c:pt>
                <c:pt idx="5">
                  <c:v>702.9375</c:v>
                </c:pt>
                <c:pt idx="6">
                  <c:v>436.16666666666669</c:v>
                </c:pt>
                <c:pt idx="7">
                  <c:v>337.14583333333331</c:v>
                </c:pt>
                <c:pt idx="8">
                  <c:v>1109.5833333333333</c:v>
                </c:pt>
                <c:pt idx="9">
                  <c:v>3034.6666666666665</c:v>
                </c:pt>
                <c:pt idx="10">
                  <c:v>1301.25</c:v>
                </c:pt>
                <c:pt idx="11">
                  <c:v>725.95833333333337</c:v>
                </c:pt>
                <c:pt idx="12">
                  <c:v>1994.5833333333333</c:v>
                </c:pt>
                <c:pt idx="13">
                  <c:v>1910.7083333333333</c:v>
                </c:pt>
                <c:pt idx="14">
                  <c:v>1410.125</c:v>
                </c:pt>
                <c:pt idx="15">
                  <c:v>2006.5208333333333</c:v>
                </c:pt>
                <c:pt idx="16">
                  <c:v>2134.2708333333335</c:v>
                </c:pt>
                <c:pt idx="17">
                  <c:v>1399.8333333333333</c:v>
                </c:pt>
                <c:pt idx="18">
                  <c:v>2633.4791666666665</c:v>
                </c:pt>
                <c:pt idx="19">
                  <c:v>2932.6458333333335</c:v>
                </c:pt>
                <c:pt idx="20">
                  <c:v>2561.625</c:v>
                </c:pt>
                <c:pt idx="21">
                  <c:v>4159.6875</c:v>
                </c:pt>
                <c:pt idx="22">
                  <c:v>3546.2916666666665</c:v>
                </c:pt>
                <c:pt idx="23">
                  <c:v>1606.1875</c:v>
                </c:pt>
                <c:pt idx="24">
                  <c:v>3126.4583333333335</c:v>
                </c:pt>
                <c:pt idx="25">
                  <c:v>3254.4166666666665</c:v>
                </c:pt>
                <c:pt idx="26">
                  <c:v>5535.041666666667</c:v>
                </c:pt>
                <c:pt idx="27">
                  <c:v>5317.75</c:v>
                </c:pt>
                <c:pt idx="28">
                  <c:v>2784.3125</c:v>
                </c:pt>
                <c:pt idx="29">
                  <c:v>1306.2291666666667</c:v>
                </c:pt>
                <c:pt idx="30">
                  <c:v>1743.1875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476.27083333333331</c:v>
                </c:pt>
                <c:pt idx="1">
                  <c:v>574.25</c:v>
                </c:pt>
                <c:pt idx="2">
                  <c:v>353</c:v>
                </c:pt>
                <c:pt idx="3">
                  <c:v>224.22916666666666</c:v>
                </c:pt>
                <c:pt idx="4">
                  <c:v>464.10416666666669</c:v>
                </c:pt>
                <c:pt idx="5">
                  <c:v>468.72916666666669</c:v>
                </c:pt>
                <c:pt idx="6">
                  <c:v>556.04166666666663</c:v>
                </c:pt>
                <c:pt idx="7">
                  <c:v>451.35416666666669</c:v>
                </c:pt>
                <c:pt idx="8">
                  <c:v>407.02083333333331</c:v>
                </c:pt>
                <c:pt idx="9">
                  <c:v>380.20833333333331</c:v>
                </c:pt>
                <c:pt idx="10">
                  <c:v>456.91666666666669</c:v>
                </c:pt>
                <c:pt idx="11">
                  <c:v>383.08333333333331</c:v>
                </c:pt>
                <c:pt idx="12">
                  <c:v>491.25</c:v>
                </c:pt>
                <c:pt idx="13">
                  <c:v>370.85416666666669</c:v>
                </c:pt>
                <c:pt idx="14">
                  <c:v>186.39583333333334</c:v>
                </c:pt>
                <c:pt idx="15">
                  <c:v>362.9375</c:v>
                </c:pt>
                <c:pt idx="16">
                  <c:v>532.89583333333337</c:v>
                </c:pt>
                <c:pt idx="17">
                  <c:v>486.47916666666669</c:v>
                </c:pt>
                <c:pt idx="18">
                  <c:v>327.89583333333331</c:v>
                </c:pt>
                <c:pt idx="19">
                  <c:v>327.0625</c:v>
                </c:pt>
                <c:pt idx="20">
                  <c:v>379.5625</c:v>
                </c:pt>
                <c:pt idx="21">
                  <c:v>276.875</c:v>
                </c:pt>
                <c:pt idx="22">
                  <c:v>388.75</c:v>
                </c:pt>
                <c:pt idx="23">
                  <c:v>431.72916666666669</c:v>
                </c:pt>
                <c:pt idx="24">
                  <c:v>287.39583333333331</c:v>
                </c:pt>
                <c:pt idx="25">
                  <c:v>418.04166666666669</c:v>
                </c:pt>
                <c:pt idx="26">
                  <c:v>336.5</c:v>
                </c:pt>
                <c:pt idx="27">
                  <c:v>359.8125</c:v>
                </c:pt>
                <c:pt idx="28">
                  <c:v>359.10416666666669</c:v>
                </c:pt>
                <c:pt idx="29">
                  <c:v>508.1875</c:v>
                </c:pt>
                <c:pt idx="30">
                  <c:v>452.70833333333331</c:v>
                </c:pt>
              </c:numCache>
            </c:numRef>
          </c:val>
        </c:ser>
        <c:axId val="347121920"/>
        <c:axId val="94430336"/>
      </c:areaChart>
      <c:catAx>
        <c:axId val="347121920"/>
        <c:scaling>
          <c:orientation val="minMax"/>
        </c:scaling>
        <c:axPos val="b"/>
        <c:numFmt formatCode="General" sourceLinked="1"/>
        <c:majorTickMark val="none"/>
        <c:tickLblPos val="nextTo"/>
        <c:crossAx val="94430336"/>
        <c:crosses val="autoZero"/>
        <c:auto val="1"/>
        <c:lblAlgn val="ctr"/>
        <c:lblOffset val="100"/>
        <c:tickLblSkip val="1"/>
      </c:catAx>
      <c:valAx>
        <c:axId val="94430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347121920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14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3331.7083333333335</c:v>
                </c:pt>
                <c:pt idx="1">
                  <c:v>2952.8541666666665</c:v>
                </c:pt>
                <c:pt idx="2">
                  <c:v>2548.7708333333335</c:v>
                </c:pt>
                <c:pt idx="3">
                  <c:v>2871.0833333333335</c:v>
                </c:pt>
                <c:pt idx="4">
                  <c:v>1778.5833333333333</c:v>
                </c:pt>
                <c:pt idx="5">
                  <c:v>1132.6041666666667</c:v>
                </c:pt>
                <c:pt idx="6">
                  <c:v>2891.2083333333335</c:v>
                </c:pt>
                <c:pt idx="7">
                  <c:v>3831.625</c:v>
                </c:pt>
                <c:pt idx="8">
                  <c:v>3678.0416666666665</c:v>
                </c:pt>
                <c:pt idx="9">
                  <c:v>3637.375</c:v>
                </c:pt>
                <c:pt idx="10">
                  <c:v>3554.0625</c:v>
                </c:pt>
                <c:pt idx="11">
                  <c:v>3582.5</c:v>
                </c:pt>
                <c:pt idx="12">
                  <c:v>1651.9583333333333</c:v>
                </c:pt>
                <c:pt idx="13">
                  <c:v>3148.4166666666665</c:v>
                </c:pt>
                <c:pt idx="14">
                  <c:v>3259.7708333333335</c:v>
                </c:pt>
                <c:pt idx="15">
                  <c:v>3350.0416666666665</c:v>
                </c:pt>
                <c:pt idx="16">
                  <c:v>3693.3333333333335</c:v>
                </c:pt>
                <c:pt idx="17">
                  <c:v>3556.2291666666665</c:v>
                </c:pt>
                <c:pt idx="18">
                  <c:v>765.97916666666663</c:v>
                </c:pt>
                <c:pt idx="19">
                  <c:v>678.79166666666663</c:v>
                </c:pt>
                <c:pt idx="20">
                  <c:v>2509.4375</c:v>
                </c:pt>
                <c:pt idx="21">
                  <c:v>2775.0625</c:v>
                </c:pt>
                <c:pt idx="22">
                  <c:v>2724.1666666666665</c:v>
                </c:pt>
                <c:pt idx="23">
                  <c:v>2979.6458333333335</c:v>
                </c:pt>
                <c:pt idx="24">
                  <c:v>1356.1458333333333</c:v>
                </c:pt>
                <c:pt idx="25">
                  <c:v>24.104166666666668</c:v>
                </c:pt>
                <c:pt idx="26">
                  <c:v>0</c:v>
                </c:pt>
                <c:pt idx="27">
                  <c:v>1861.1458333333333</c:v>
                </c:pt>
                <c:pt idx="28">
                  <c:v>3028.0625</c:v>
                </c:pt>
                <c:pt idx="29">
                  <c:v>3518.1458333333335</c:v>
                </c:pt>
                <c:pt idx="30">
                  <c:v>3561.625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4024.5</c:v>
                </c:pt>
                <c:pt idx="1">
                  <c:v>3341</c:v>
                </c:pt>
                <c:pt idx="2">
                  <c:v>3265</c:v>
                </c:pt>
                <c:pt idx="3">
                  <c:v>3409</c:v>
                </c:pt>
                <c:pt idx="4">
                  <c:v>2417</c:v>
                </c:pt>
                <c:pt idx="5">
                  <c:v>1809</c:v>
                </c:pt>
                <c:pt idx="6">
                  <c:v>4136</c:v>
                </c:pt>
                <c:pt idx="7">
                  <c:v>4267</c:v>
                </c:pt>
                <c:pt idx="8">
                  <c:v>4205</c:v>
                </c:pt>
                <c:pt idx="9">
                  <c:v>4107.5</c:v>
                </c:pt>
                <c:pt idx="10">
                  <c:v>4178.5</c:v>
                </c:pt>
                <c:pt idx="11">
                  <c:v>4175</c:v>
                </c:pt>
                <c:pt idx="12">
                  <c:v>3499.5</c:v>
                </c:pt>
                <c:pt idx="13">
                  <c:v>4147</c:v>
                </c:pt>
                <c:pt idx="14">
                  <c:v>3737</c:v>
                </c:pt>
                <c:pt idx="15">
                  <c:v>4128</c:v>
                </c:pt>
                <c:pt idx="16">
                  <c:v>4134.5</c:v>
                </c:pt>
                <c:pt idx="17">
                  <c:v>4234</c:v>
                </c:pt>
                <c:pt idx="18">
                  <c:v>2965.5</c:v>
                </c:pt>
                <c:pt idx="19">
                  <c:v>946.5</c:v>
                </c:pt>
                <c:pt idx="20">
                  <c:v>3508.5</c:v>
                </c:pt>
                <c:pt idx="21">
                  <c:v>3355.5</c:v>
                </c:pt>
                <c:pt idx="22">
                  <c:v>3716</c:v>
                </c:pt>
                <c:pt idx="23">
                  <c:v>4279.5</c:v>
                </c:pt>
                <c:pt idx="24">
                  <c:v>1880.5</c:v>
                </c:pt>
                <c:pt idx="25">
                  <c:v>578.5</c:v>
                </c:pt>
                <c:pt idx="26">
                  <c:v>0</c:v>
                </c:pt>
                <c:pt idx="27">
                  <c:v>3082.5</c:v>
                </c:pt>
                <c:pt idx="28">
                  <c:v>4068.5</c:v>
                </c:pt>
                <c:pt idx="29">
                  <c:v>4161.5</c:v>
                </c:pt>
                <c:pt idx="30">
                  <c:v>4157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2057.5</c:v>
                </c:pt>
                <c:pt idx="1">
                  <c:v>2467</c:v>
                </c:pt>
                <c:pt idx="2">
                  <c:v>1518</c:v>
                </c:pt>
                <c:pt idx="3">
                  <c:v>1936</c:v>
                </c:pt>
                <c:pt idx="4">
                  <c:v>1259</c:v>
                </c:pt>
                <c:pt idx="5">
                  <c:v>821</c:v>
                </c:pt>
                <c:pt idx="6">
                  <c:v>758.5</c:v>
                </c:pt>
                <c:pt idx="7">
                  <c:v>2872.5</c:v>
                </c:pt>
                <c:pt idx="8">
                  <c:v>2673.5</c:v>
                </c:pt>
                <c:pt idx="9">
                  <c:v>2792</c:v>
                </c:pt>
                <c:pt idx="10">
                  <c:v>2252</c:v>
                </c:pt>
                <c:pt idx="11">
                  <c:v>2479</c:v>
                </c:pt>
                <c:pt idx="12">
                  <c:v>1186.5</c:v>
                </c:pt>
                <c:pt idx="13">
                  <c:v>1274</c:v>
                </c:pt>
                <c:pt idx="14">
                  <c:v>2578.5</c:v>
                </c:pt>
                <c:pt idx="15">
                  <c:v>2296.5</c:v>
                </c:pt>
                <c:pt idx="16">
                  <c:v>2969.5</c:v>
                </c:pt>
                <c:pt idx="17">
                  <c:v>2734</c:v>
                </c:pt>
                <c:pt idx="18">
                  <c:v>251</c:v>
                </c:pt>
                <c:pt idx="19">
                  <c:v>224.5</c:v>
                </c:pt>
                <c:pt idx="20">
                  <c:v>526</c:v>
                </c:pt>
                <c:pt idx="21">
                  <c:v>1752.5</c:v>
                </c:pt>
                <c:pt idx="22">
                  <c:v>1011</c:v>
                </c:pt>
                <c:pt idx="23">
                  <c:v>1554.5</c:v>
                </c:pt>
                <c:pt idx="24">
                  <c:v>1039.5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1330</c:v>
                </c:pt>
                <c:pt idx="29">
                  <c:v>2146.5</c:v>
                </c:pt>
                <c:pt idx="30">
                  <c:v>2725.5</c:v>
                </c:pt>
              </c:numCache>
            </c:numRef>
          </c:val>
        </c:ser>
        <c:marker val="1"/>
        <c:axId val="101665792"/>
        <c:axId val="101675776"/>
      </c:lineChart>
      <c:catAx>
        <c:axId val="101665792"/>
        <c:scaling>
          <c:orientation val="minMax"/>
        </c:scaling>
        <c:axPos val="b"/>
        <c:numFmt formatCode="General" sourceLinked="1"/>
        <c:majorTickMark val="none"/>
        <c:tickLblPos val="nextTo"/>
        <c:crossAx val="101675776"/>
        <c:crosses val="autoZero"/>
        <c:auto val="1"/>
        <c:lblAlgn val="ctr"/>
        <c:lblOffset val="100"/>
        <c:tickLblSkip val="1"/>
      </c:catAx>
      <c:valAx>
        <c:axId val="1016757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6657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2467.7096774193546</c:v>
                </c:pt>
                <c:pt idx="1">
                  <c:v>2078.5645161290322</c:v>
                </c:pt>
                <c:pt idx="2">
                  <c:v>1955.1612903225807</c:v>
                </c:pt>
                <c:pt idx="3">
                  <c:v>1692.6290322580646</c:v>
                </c:pt>
                <c:pt idx="4">
                  <c:v>1639.1290322580646</c:v>
                </c:pt>
                <c:pt idx="5">
                  <c:v>1790.7258064516129</c:v>
                </c:pt>
                <c:pt idx="6">
                  <c:v>2216.8225806451615</c:v>
                </c:pt>
                <c:pt idx="7">
                  <c:v>2710.3225806451615</c:v>
                </c:pt>
                <c:pt idx="8">
                  <c:v>2809.5322580645161</c:v>
                </c:pt>
                <c:pt idx="9">
                  <c:v>2922.6935483870966</c:v>
                </c:pt>
                <c:pt idx="10">
                  <c:v>2972.6290322580644</c:v>
                </c:pt>
                <c:pt idx="11">
                  <c:v>2964.9677419354839</c:v>
                </c:pt>
                <c:pt idx="12">
                  <c:v>2933.2258064516127</c:v>
                </c:pt>
                <c:pt idx="13">
                  <c:v>2852.3387096774195</c:v>
                </c:pt>
                <c:pt idx="14">
                  <c:v>2874.7580645161293</c:v>
                </c:pt>
                <c:pt idx="15">
                  <c:v>2803.0483870967741</c:v>
                </c:pt>
                <c:pt idx="16">
                  <c:v>2796.2903225806454</c:v>
                </c:pt>
                <c:pt idx="17">
                  <c:v>2798.2580645161293</c:v>
                </c:pt>
                <c:pt idx="18">
                  <c:v>2957.9516129032259</c:v>
                </c:pt>
                <c:pt idx="19">
                  <c:v>3088.8387096774195</c:v>
                </c:pt>
                <c:pt idx="20">
                  <c:v>2945.0645161290322</c:v>
                </c:pt>
                <c:pt idx="21">
                  <c:v>2721.5</c:v>
                </c:pt>
                <c:pt idx="22">
                  <c:v>2514.7096774193546</c:v>
                </c:pt>
                <c:pt idx="23">
                  <c:v>2608.5967741935483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3737</c:v>
                </c:pt>
                <c:pt idx="1">
                  <c:v>3651</c:v>
                </c:pt>
                <c:pt idx="2">
                  <c:v>3792.5</c:v>
                </c:pt>
                <c:pt idx="3">
                  <c:v>3253.5</c:v>
                </c:pt>
                <c:pt idx="4">
                  <c:v>2969.5</c:v>
                </c:pt>
                <c:pt idx="5">
                  <c:v>3115.5</c:v>
                </c:pt>
                <c:pt idx="6">
                  <c:v>3803</c:v>
                </c:pt>
                <c:pt idx="7">
                  <c:v>4267</c:v>
                </c:pt>
                <c:pt idx="8">
                  <c:v>4178.5</c:v>
                </c:pt>
                <c:pt idx="9">
                  <c:v>4234</c:v>
                </c:pt>
                <c:pt idx="10">
                  <c:v>4175</c:v>
                </c:pt>
                <c:pt idx="11">
                  <c:v>4142</c:v>
                </c:pt>
                <c:pt idx="12">
                  <c:v>4122.5</c:v>
                </c:pt>
                <c:pt idx="13">
                  <c:v>3998</c:v>
                </c:pt>
                <c:pt idx="14">
                  <c:v>4139</c:v>
                </c:pt>
                <c:pt idx="15">
                  <c:v>4122.5</c:v>
                </c:pt>
                <c:pt idx="16">
                  <c:v>4072</c:v>
                </c:pt>
                <c:pt idx="17">
                  <c:v>4084.5</c:v>
                </c:pt>
                <c:pt idx="18">
                  <c:v>4221</c:v>
                </c:pt>
                <c:pt idx="19">
                  <c:v>4279.5</c:v>
                </c:pt>
                <c:pt idx="20">
                  <c:v>4057</c:v>
                </c:pt>
                <c:pt idx="21">
                  <c:v>3820</c:v>
                </c:pt>
                <c:pt idx="22">
                  <c:v>3797.5</c:v>
                </c:pt>
                <c:pt idx="23">
                  <c:v>3884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1707776"/>
        <c:axId val="101709312"/>
      </c:barChart>
      <c:catAx>
        <c:axId val="101707776"/>
        <c:scaling>
          <c:orientation val="minMax"/>
        </c:scaling>
        <c:axPos val="b"/>
        <c:numFmt formatCode="General" sourceLinked="1"/>
        <c:majorTickMark val="none"/>
        <c:tickLblPos val="nextTo"/>
        <c:crossAx val="101709312"/>
        <c:crosses val="autoZero"/>
        <c:auto val="1"/>
        <c:lblAlgn val="ctr"/>
        <c:lblOffset val="100"/>
        <c:tickLblSkip val="1"/>
      </c:catAx>
      <c:valAx>
        <c:axId val="101709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70777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2467.7096774193546</c:v>
                </c:pt>
                <c:pt idx="1">
                  <c:v>2078.5645161290322</c:v>
                </c:pt>
                <c:pt idx="2">
                  <c:v>1955.1612903225807</c:v>
                </c:pt>
                <c:pt idx="3">
                  <c:v>1692.6290322580646</c:v>
                </c:pt>
                <c:pt idx="4">
                  <c:v>1639.1290322580646</c:v>
                </c:pt>
                <c:pt idx="5">
                  <c:v>1790.7258064516129</c:v>
                </c:pt>
                <c:pt idx="6">
                  <c:v>2216.8225806451615</c:v>
                </c:pt>
                <c:pt idx="7">
                  <c:v>2710.3225806451615</c:v>
                </c:pt>
                <c:pt idx="8">
                  <c:v>2809.5322580645161</c:v>
                </c:pt>
                <c:pt idx="9">
                  <c:v>2922.6935483870966</c:v>
                </c:pt>
                <c:pt idx="10">
                  <c:v>2972.6290322580644</c:v>
                </c:pt>
                <c:pt idx="11">
                  <c:v>2964.9677419354839</c:v>
                </c:pt>
                <c:pt idx="12">
                  <c:v>2933.2258064516127</c:v>
                </c:pt>
                <c:pt idx="13">
                  <c:v>2852.3387096774195</c:v>
                </c:pt>
                <c:pt idx="14">
                  <c:v>2874.7580645161293</c:v>
                </c:pt>
                <c:pt idx="15">
                  <c:v>2803.0483870967741</c:v>
                </c:pt>
                <c:pt idx="16">
                  <c:v>2796.2903225806454</c:v>
                </c:pt>
                <c:pt idx="17">
                  <c:v>2798.2580645161293</c:v>
                </c:pt>
                <c:pt idx="18">
                  <c:v>2957.9516129032259</c:v>
                </c:pt>
                <c:pt idx="19">
                  <c:v>3088.8387096774195</c:v>
                </c:pt>
                <c:pt idx="20">
                  <c:v>2945.0645161290322</c:v>
                </c:pt>
                <c:pt idx="21">
                  <c:v>2721.5</c:v>
                </c:pt>
                <c:pt idx="22">
                  <c:v>2514.7096774193546</c:v>
                </c:pt>
                <c:pt idx="23">
                  <c:v>2608.5967741935483</c:v>
                </c:pt>
              </c:numCache>
            </c:numRef>
          </c:val>
        </c:ser>
        <c:marker val="1"/>
        <c:axId val="101743232"/>
        <c:axId val="1017614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1764480"/>
        <c:axId val="101762944"/>
      </c:lineChart>
      <c:catAx>
        <c:axId val="101743232"/>
        <c:scaling>
          <c:orientation val="minMax"/>
        </c:scaling>
        <c:axPos val="b"/>
        <c:numFmt formatCode="General" sourceLinked="1"/>
        <c:majorTickMark val="none"/>
        <c:tickLblPos val="nextTo"/>
        <c:crossAx val="101761408"/>
        <c:crosses val="autoZero"/>
        <c:auto val="1"/>
        <c:lblAlgn val="ctr"/>
        <c:lblOffset val="100"/>
        <c:tickLblSkip val="1"/>
      </c:catAx>
      <c:valAx>
        <c:axId val="1017614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743232"/>
        <c:crosses val="autoZero"/>
        <c:crossBetween val="between"/>
      </c:valAx>
      <c:valAx>
        <c:axId val="101762944"/>
        <c:scaling>
          <c:orientation val="minMax"/>
          <c:min val="35000"/>
        </c:scaling>
        <c:axPos val="r"/>
        <c:numFmt formatCode="0" sourceLinked="0"/>
        <c:tickLblPos val="nextTo"/>
        <c:crossAx val="101764480"/>
        <c:crosses val="max"/>
        <c:crossBetween val="between"/>
        <c:majorUnit val="5000"/>
      </c:valAx>
      <c:catAx>
        <c:axId val="101764480"/>
        <c:scaling>
          <c:orientation val="minMax"/>
        </c:scaling>
        <c:delete val="1"/>
        <c:axPos val="b"/>
        <c:numFmt formatCode="General" sourceLinked="1"/>
        <c:tickLblPos val="none"/>
        <c:crossAx val="1017629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2912</c:v>
                </c:pt>
                <c:pt idx="1">
                  <c:v>2367</c:v>
                </c:pt>
                <c:pt idx="2">
                  <c:v>2197</c:v>
                </c:pt>
                <c:pt idx="3">
                  <c:v>2110.5</c:v>
                </c:pt>
                <c:pt idx="4">
                  <c:v>2057.5</c:v>
                </c:pt>
                <c:pt idx="5">
                  <c:v>2062.5</c:v>
                </c:pt>
                <c:pt idx="6">
                  <c:v>3018.5</c:v>
                </c:pt>
                <c:pt idx="7">
                  <c:v>3919.5</c:v>
                </c:pt>
                <c:pt idx="8">
                  <c:v>3865</c:v>
                </c:pt>
                <c:pt idx="9">
                  <c:v>4016.5</c:v>
                </c:pt>
                <c:pt idx="10">
                  <c:v>3998</c:v>
                </c:pt>
                <c:pt idx="11">
                  <c:v>3921</c:v>
                </c:pt>
                <c:pt idx="12">
                  <c:v>3819</c:v>
                </c:pt>
                <c:pt idx="13">
                  <c:v>3620</c:v>
                </c:pt>
                <c:pt idx="14">
                  <c:v>3549</c:v>
                </c:pt>
                <c:pt idx="15">
                  <c:v>3324</c:v>
                </c:pt>
                <c:pt idx="16">
                  <c:v>3469</c:v>
                </c:pt>
                <c:pt idx="17">
                  <c:v>3586</c:v>
                </c:pt>
                <c:pt idx="18">
                  <c:v>3722</c:v>
                </c:pt>
                <c:pt idx="19">
                  <c:v>3960.5</c:v>
                </c:pt>
                <c:pt idx="20">
                  <c:v>4024.5</c:v>
                </c:pt>
                <c:pt idx="21">
                  <c:v>3806</c:v>
                </c:pt>
                <c:pt idx="22">
                  <c:v>3362.5</c:v>
                </c:pt>
                <c:pt idx="23">
                  <c:v>3273.5</c:v>
                </c:pt>
                <c:pt idx="24">
                  <c:v>3066.5</c:v>
                </c:pt>
                <c:pt idx="25">
                  <c:v>2816.5</c:v>
                </c:pt>
                <c:pt idx="26">
                  <c:v>2778</c:v>
                </c:pt>
                <c:pt idx="27">
                  <c:v>2484.5</c:v>
                </c:pt>
                <c:pt idx="28">
                  <c:v>2514.5</c:v>
                </c:pt>
                <c:pt idx="29">
                  <c:v>2820.5</c:v>
                </c:pt>
                <c:pt idx="30">
                  <c:v>2993</c:v>
                </c:pt>
                <c:pt idx="31">
                  <c:v>3341</c:v>
                </c:pt>
                <c:pt idx="32">
                  <c:v>3195</c:v>
                </c:pt>
                <c:pt idx="33">
                  <c:v>3292</c:v>
                </c:pt>
                <c:pt idx="34">
                  <c:v>3257</c:v>
                </c:pt>
                <c:pt idx="35">
                  <c:v>3246.5</c:v>
                </c:pt>
                <c:pt idx="36">
                  <c:v>3134</c:v>
                </c:pt>
                <c:pt idx="37">
                  <c:v>3109</c:v>
                </c:pt>
                <c:pt idx="38">
                  <c:v>3178.5</c:v>
                </c:pt>
                <c:pt idx="39">
                  <c:v>3191.5</c:v>
                </c:pt>
                <c:pt idx="40">
                  <c:v>3099.5</c:v>
                </c:pt>
                <c:pt idx="41">
                  <c:v>3281</c:v>
                </c:pt>
                <c:pt idx="42">
                  <c:v>3033</c:v>
                </c:pt>
                <c:pt idx="43">
                  <c:v>2746</c:v>
                </c:pt>
                <c:pt idx="44">
                  <c:v>2715</c:v>
                </c:pt>
                <c:pt idx="45">
                  <c:v>2578</c:v>
                </c:pt>
                <c:pt idx="46">
                  <c:v>2531</c:v>
                </c:pt>
                <c:pt idx="47">
                  <c:v>2467</c:v>
                </c:pt>
                <c:pt idx="48">
                  <c:v>2299.5</c:v>
                </c:pt>
                <c:pt idx="49">
                  <c:v>1970</c:v>
                </c:pt>
                <c:pt idx="50">
                  <c:v>1822.5</c:v>
                </c:pt>
                <c:pt idx="51">
                  <c:v>1549</c:v>
                </c:pt>
                <c:pt idx="52">
                  <c:v>1635</c:v>
                </c:pt>
                <c:pt idx="53">
                  <c:v>1518</c:v>
                </c:pt>
                <c:pt idx="54">
                  <c:v>1705.5</c:v>
                </c:pt>
                <c:pt idx="55">
                  <c:v>2400.5</c:v>
                </c:pt>
                <c:pt idx="56">
                  <c:v>2465.5</c:v>
                </c:pt>
                <c:pt idx="57">
                  <c:v>2571.5</c:v>
                </c:pt>
                <c:pt idx="58">
                  <c:v>2677.5</c:v>
                </c:pt>
                <c:pt idx="59">
                  <c:v>2901</c:v>
                </c:pt>
                <c:pt idx="60">
                  <c:v>2902.5</c:v>
                </c:pt>
                <c:pt idx="61">
                  <c:v>2586.5</c:v>
                </c:pt>
                <c:pt idx="62">
                  <c:v>2898.5</c:v>
                </c:pt>
                <c:pt idx="63">
                  <c:v>3169</c:v>
                </c:pt>
                <c:pt idx="64">
                  <c:v>3264</c:v>
                </c:pt>
                <c:pt idx="65">
                  <c:v>3265</c:v>
                </c:pt>
                <c:pt idx="66">
                  <c:v>2948</c:v>
                </c:pt>
                <c:pt idx="67">
                  <c:v>3213.5</c:v>
                </c:pt>
                <c:pt idx="68">
                  <c:v>2935.5</c:v>
                </c:pt>
                <c:pt idx="69">
                  <c:v>2905</c:v>
                </c:pt>
                <c:pt idx="70">
                  <c:v>2676</c:v>
                </c:pt>
                <c:pt idx="71">
                  <c:v>2891.5</c:v>
                </c:pt>
                <c:pt idx="72">
                  <c:v>2840</c:v>
                </c:pt>
                <c:pt idx="73">
                  <c:v>2519</c:v>
                </c:pt>
                <c:pt idx="74">
                  <c:v>2472.5</c:v>
                </c:pt>
                <c:pt idx="75">
                  <c:v>1996.5</c:v>
                </c:pt>
                <c:pt idx="76">
                  <c:v>1936</c:v>
                </c:pt>
                <c:pt idx="77">
                  <c:v>2023.5</c:v>
                </c:pt>
                <c:pt idx="78">
                  <c:v>2608.5</c:v>
                </c:pt>
                <c:pt idx="79">
                  <c:v>3130.5</c:v>
                </c:pt>
                <c:pt idx="80">
                  <c:v>3193</c:v>
                </c:pt>
                <c:pt idx="81">
                  <c:v>3296.5</c:v>
                </c:pt>
                <c:pt idx="82">
                  <c:v>3389</c:v>
                </c:pt>
                <c:pt idx="83">
                  <c:v>3409</c:v>
                </c:pt>
                <c:pt idx="84">
                  <c:v>3209</c:v>
                </c:pt>
                <c:pt idx="85">
                  <c:v>3175</c:v>
                </c:pt>
                <c:pt idx="86">
                  <c:v>3246</c:v>
                </c:pt>
                <c:pt idx="87">
                  <c:v>3111</c:v>
                </c:pt>
                <c:pt idx="88">
                  <c:v>3138</c:v>
                </c:pt>
                <c:pt idx="89">
                  <c:v>2959.5</c:v>
                </c:pt>
                <c:pt idx="90">
                  <c:v>2986.5</c:v>
                </c:pt>
                <c:pt idx="91">
                  <c:v>3117.5</c:v>
                </c:pt>
                <c:pt idx="92">
                  <c:v>3221</c:v>
                </c:pt>
                <c:pt idx="93">
                  <c:v>2822.5</c:v>
                </c:pt>
                <c:pt idx="94">
                  <c:v>2554.5</c:v>
                </c:pt>
                <c:pt idx="95">
                  <c:v>2551.5</c:v>
                </c:pt>
                <c:pt idx="96">
                  <c:v>2417</c:v>
                </c:pt>
                <c:pt idx="97">
                  <c:v>1942.5</c:v>
                </c:pt>
                <c:pt idx="98">
                  <c:v>1783.5</c:v>
                </c:pt>
                <c:pt idx="99">
                  <c:v>1369</c:v>
                </c:pt>
                <c:pt idx="100">
                  <c:v>1334.5</c:v>
                </c:pt>
                <c:pt idx="101">
                  <c:v>1306.5</c:v>
                </c:pt>
                <c:pt idx="102">
                  <c:v>1259</c:v>
                </c:pt>
                <c:pt idx="103">
                  <c:v>1331.5</c:v>
                </c:pt>
                <c:pt idx="104">
                  <c:v>1398.5</c:v>
                </c:pt>
                <c:pt idx="105">
                  <c:v>1832.5</c:v>
                </c:pt>
                <c:pt idx="106">
                  <c:v>2140.5</c:v>
                </c:pt>
                <c:pt idx="107">
                  <c:v>2236</c:v>
                </c:pt>
                <c:pt idx="108">
                  <c:v>2224.5</c:v>
                </c:pt>
                <c:pt idx="109">
                  <c:v>2082.5</c:v>
                </c:pt>
                <c:pt idx="110">
                  <c:v>1937</c:v>
                </c:pt>
                <c:pt idx="111">
                  <c:v>1732.5</c:v>
                </c:pt>
                <c:pt idx="112">
                  <c:v>1689.5</c:v>
                </c:pt>
                <c:pt idx="113">
                  <c:v>1800.5</c:v>
                </c:pt>
                <c:pt idx="114">
                  <c:v>1844.5</c:v>
                </c:pt>
                <c:pt idx="115">
                  <c:v>1884</c:v>
                </c:pt>
                <c:pt idx="116">
                  <c:v>1803</c:v>
                </c:pt>
                <c:pt idx="117">
                  <c:v>1775.5</c:v>
                </c:pt>
                <c:pt idx="118">
                  <c:v>1762.5</c:v>
                </c:pt>
                <c:pt idx="119">
                  <c:v>1799</c:v>
                </c:pt>
                <c:pt idx="120">
                  <c:v>1809</c:v>
                </c:pt>
                <c:pt idx="121">
                  <c:v>1224</c:v>
                </c:pt>
                <c:pt idx="122">
                  <c:v>910</c:v>
                </c:pt>
                <c:pt idx="123">
                  <c:v>821</c:v>
                </c:pt>
                <c:pt idx="124">
                  <c:v>851</c:v>
                </c:pt>
                <c:pt idx="125">
                  <c:v>838</c:v>
                </c:pt>
                <c:pt idx="126">
                  <c:v>849.5</c:v>
                </c:pt>
                <c:pt idx="127">
                  <c:v>878.5</c:v>
                </c:pt>
                <c:pt idx="128">
                  <c:v>945.5</c:v>
                </c:pt>
                <c:pt idx="129">
                  <c:v>1187.5</c:v>
                </c:pt>
                <c:pt idx="130">
                  <c:v>1284</c:v>
                </c:pt>
                <c:pt idx="131">
                  <c:v>1433.5</c:v>
                </c:pt>
                <c:pt idx="132">
                  <c:v>1363.5</c:v>
                </c:pt>
                <c:pt idx="133">
                  <c:v>1232.5</c:v>
                </c:pt>
                <c:pt idx="134">
                  <c:v>985.5</c:v>
                </c:pt>
                <c:pt idx="135">
                  <c:v>999</c:v>
                </c:pt>
                <c:pt idx="136">
                  <c:v>1004.5</c:v>
                </c:pt>
                <c:pt idx="137">
                  <c:v>1011.5</c:v>
                </c:pt>
                <c:pt idx="138">
                  <c:v>1493</c:v>
                </c:pt>
                <c:pt idx="139">
                  <c:v>1541.5</c:v>
                </c:pt>
                <c:pt idx="140">
                  <c:v>1498</c:v>
                </c:pt>
                <c:pt idx="141">
                  <c:v>1089</c:v>
                </c:pt>
                <c:pt idx="142">
                  <c:v>951.5</c:v>
                </c:pt>
                <c:pt idx="143">
                  <c:v>981.5</c:v>
                </c:pt>
                <c:pt idx="144">
                  <c:v>961</c:v>
                </c:pt>
                <c:pt idx="145">
                  <c:v>809</c:v>
                </c:pt>
                <c:pt idx="146">
                  <c:v>789.5</c:v>
                </c:pt>
                <c:pt idx="147">
                  <c:v>758.5</c:v>
                </c:pt>
                <c:pt idx="148">
                  <c:v>847</c:v>
                </c:pt>
                <c:pt idx="149">
                  <c:v>1051.5</c:v>
                </c:pt>
                <c:pt idx="150">
                  <c:v>1761</c:v>
                </c:pt>
                <c:pt idx="151">
                  <c:v>2916</c:v>
                </c:pt>
                <c:pt idx="152">
                  <c:v>3444.5</c:v>
                </c:pt>
                <c:pt idx="153">
                  <c:v>3661.5</c:v>
                </c:pt>
                <c:pt idx="154">
                  <c:v>3783</c:v>
                </c:pt>
                <c:pt idx="155">
                  <c:v>3842.5</c:v>
                </c:pt>
                <c:pt idx="156">
                  <c:v>3812</c:v>
                </c:pt>
                <c:pt idx="157">
                  <c:v>3605.5</c:v>
                </c:pt>
                <c:pt idx="158">
                  <c:v>3707</c:v>
                </c:pt>
                <c:pt idx="159">
                  <c:v>3659.5</c:v>
                </c:pt>
                <c:pt idx="160">
                  <c:v>3660</c:v>
                </c:pt>
                <c:pt idx="161">
                  <c:v>3611</c:v>
                </c:pt>
                <c:pt idx="162">
                  <c:v>3809</c:v>
                </c:pt>
                <c:pt idx="163">
                  <c:v>4136</c:v>
                </c:pt>
                <c:pt idx="164">
                  <c:v>4045</c:v>
                </c:pt>
                <c:pt idx="165">
                  <c:v>3571.5</c:v>
                </c:pt>
                <c:pt idx="166">
                  <c:v>3518.5</c:v>
                </c:pt>
                <c:pt idx="167">
                  <c:v>3629</c:v>
                </c:pt>
                <c:pt idx="168">
                  <c:v>3579</c:v>
                </c:pt>
                <c:pt idx="169">
                  <c:v>3651</c:v>
                </c:pt>
                <c:pt idx="170">
                  <c:v>3792.5</c:v>
                </c:pt>
                <c:pt idx="171">
                  <c:v>2891</c:v>
                </c:pt>
                <c:pt idx="172">
                  <c:v>2872.5</c:v>
                </c:pt>
                <c:pt idx="173">
                  <c:v>2929.5</c:v>
                </c:pt>
                <c:pt idx="174">
                  <c:v>3611.5</c:v>
                </c:pt>
                <c:pt idx="175">
                  <c:v>4267</c:v>
                </c:pt>
                <c:pt idx="176">
                  <c:v>4079.5</c:v>
                </c:pt>
                <c:pt idx="177">
                  <c:v>4068.5</c:v>
                </c:pt>
                <c:pt idx="178">
                  <c:v>4055</c:v>
                </c:pt>
                <c:pt idx="179">
                  <c:v>4133.5</c:v>
                </c:pt>
                <c:pt idx="180">
                  <c:v>4009</c:v>
                </c:pt>
                <c:pt idx="181">
                  <c:v>3915.5</c:v>
                </c:pt>
                <c:pt idx="182">
                  <c:v>4072</c:v>
                </c:pt>
                <c:pt idx="183">
                  <c:v>4001</c:v>
                </c:pt>
                <c:pt idx="184">
                  <c:v>4072</c:v>
                </c:pt>
                <c:pt idx="185">
                  <c:v>4084.5</c:v>
                </c:pt>
                <c:pt idx="186">
                  <c:v>4221</c:v>
                </c:pt>
                <c:pt idx="187">
                  <c:v>4214</c:v>
                </c:pt>
                <c:pt idx="188">
                  <c:v>4055.5</c:v>
                </c:pt>
                <c:pt idx="189">
                  <c:v>3820</c:v>
                </c:pt>
                <c:pt idx="190">
                  <c:v>3797.5</c:v>
                </c:pt>
                <c:pt idx="191">
                  <c:v>3766.5</c:v>
                </c:pt>
                <c:pt idx="192">
                  <c:v>3634</c:v>
                </c:pt>
                <c:pt idx="193">
                  <c:v>3514</c:v>
                </c:pt>
                <c:pt idx="194">
                  <c:v>3320</c:v>
                </c:pt>
                <c:pt idx="195">
                  <c:v>2819.5</c:v>
                </c:pt>
                <c:pt idx="196">
                  <c:v>2673.5</c:v>
                </c:pt>
                <c:pt idx="197">
                  <c:v>2926</c:v>
                </c:pt>
                <c:pt idx="198">
                  <c:v>3725.5</c:v>
                </c:pt>
                <c:pt idx="199">
                  <c:v>4018</c:v>
                </c:pt>
                <c:pt idx="200">
                  <c:v>4095.5</c:v>
                </c:pt>
                <c:pt idx="201">
                  <c:v>4205</c:v>
                </c:pt>
                <c:pt idx="202">
                  <c:v>4101</c:v>
                </c:pt>
                <c:pt idx="203">
                  <c:v>4134.5</c:v>
                </c:pt>
                <c:pt idx="204">
                  <c:v>4117</c:v>
                </c:pt>
                <c:pt idx="205">
                  <c:v>3988.5</c:v>
                </c:pt>
                <c:pt idx="206">
                  <c:v>3986</c:v>
                </c:pt>
                <c:pt idx="207">
                  <c:v>3857</c:v>
                </c:pt>
                <c:pt idx="208">
                  <c:v>3824.5</c:v>
                </c:pt>
                <c:pt idx="209">
                  <c:v>3639</c:v>
                </c:pt>
                <c:pt idx="210">
                  <c:v>3882.5</c:v>
                </c:pt>
                <c:pt idx="211">
                  <c:v>3869.5</c:v>
                </c:pt>
                <c:pt idx="212">
                  <c:v>3505.5</c:v>
                </c:pt>
                <c:pt idx="213">
                  <c:v>3499.5</c:v>
                </c:pt>
                <c:pt idx="214">
                  <c:v>3343</c:v>
                </c:pt>
                <c:pt idx="215">
                  <c:v>3594.5</c:v>
                </c:pt>
                <c:pt idx="216">
                  <c:v>3556</c:v>
                </c:pt>
                <c:pt idx="217">
                  <c:v>3440.5</c:v>
                </c:pt>
                <c:pt idx="218">
                  <c:v>3482.5</c:v>
                </c:pt>
                <c:pt idx="219">
                  <c:v>2938.5</c:v>
                </c:pt>
                <c:pt idx="220">
                  <c:v>2792</c:v>
                </c:pt>
                <c:pt idx="221">
                  <c:v>2866.5</c:v>
                </c:pt>
                <c:pt idx="222">
                  <c:v>3700</c:v>
                </c:pt>
                <c:pt idx="223">
                  <c:v>4082</c:v>
                </c:pt>
                <c:pt idx="224">
                  <c:v>3951.5</c:v>
                </c:pt>
                <c:pt idx="225">
                  <c:v>3797</c:v>
                </c:pt>
                <c:pt idx="226">
                  <c:v>3912.5</c:v>
                </c:pt>
                <c:pt idx="227">
                  <c:v>3719</c:v>
                </c:pt>
                <c:pt idx="228">
                  <c:v>3874</c:v>
                </c:pt>
                <c:pt idx="229">
                  <c:v>3792</c:v>
                </c:pt>
                <c:pt idx="230">
                  <c:v>3732.5</c:v>
                </c:pt>
                <c:pt idx="231">
                  <c:v>3623.5</c:v>
                </c:pt>
                <c:pt idx="232">
                  <c:v>3554.5</c:v>
                </c:pt>
                <c:pt idx="233">
                  <c:v>3568</c:v>
                </c:pt>
                <c:pt idx="234">
                  <c:v>3801</c:v>
                </c:pt>
                <c:pt idx="235">
                  <c:v>4107.5</c:v>
                </c:pt>
                <c:pt idx="236">
                  <c:v>3869.5</c:v>
                </c:pt>
                <c:pt idx="237">
                  <c:v>3743.5</c:v>
                </c:pt>
                <c:pt idx="238">
                  <c:v>3509</c:v>
                </c:pt>
                <c:pt idx="239">
                  <c:v>3884</c:v>
                </c:pt>
                <c:pt idx="240">
                  <c:v>3650</c:v>
                </c:pt>
                <c:pt idx="241">
                  <c:v>3174.5</c:v>
                </c:pt>
                <c:pt idx="242">
                  <c:v>2730.5</c:v>
                </c:pt>
                <c:pt idx="243">
                  <c:v>2402</c:v>
                </c:pt>
                <c:pt idx="244">
                  <c:v>2252</c:v>
                </c:pt>
                <c:pt idx="245">
                  <c:v>2569.5</c:v>
                </c:pt>
                <c:pt idx="246">
                  <c:v>3362.5</c:v>
                </c:pt>
                <c:pt idx="247">
                  <c:v>4083.5</c:v>
                </c:pt>
                <c:pt idx="248">
                  <c:v>4178.5</c:v>
                </c:pt>
                <c:pt idx="249">
                  <c:v>4118</c:v>
                </c:pt>
                <c:pt idx="250">
                  <c:v>4096.5</c:v>
                </c:pt>
                <c:pt idx="251">
                  <c:v>4107.5</c:v>
                </c:pt>
                <c:pt idx="252">
                  <c:v>4008.5</c:v>
                </c:pt>
                <c:pt idx="253">
                  <c:v>3963</c:v>
                </c:pt>
                <c:pt idx="254">
                  <c:v>4139</c:v>
                </c:pt>
                <c:pt idx="255">
                  <c:v>3653</c:v>
                </c:pt>
                <c:pt idx="256">
                  <c:v>3551.5</c:v>
                </c:pt>
                <c:pt idx="257">
                  <c:v>3378.5</c:v>
                </c:pt>
                <c:pt idx="258">
                  <c:v>3735.5</c:v>
                </c:pt>
                <c:pt idx="259">
                  <c:v>3869</c:v>
                </c:pt>
                <c:pt idx="260">
                  <c:v>3713.5</c:v>
                </c:pt>
                <c:pt idx="261">
                  <c:v>3604.5</c:v>
                </c:pt>
                <c:pt idx="262">
                  <c:v>3363</c:v>
                </c:pt>
                <c:pt idx="263">
                  <c:v>3593.5</c:v>
                </c:pt>
                <c:pt idx="264">
                  <c:v>3454</c:v>
                </c:pt>
                <c:pt idx="265">
                  <c:v>3355.5</c:v>
                </c:pt>
                <c:pt idx="266">
                  <c:v>3255.5</c:v>
                </c:pt>
                <c:pt idx="267">
                  <c:v>2686.5</c:v>
                </c:pt>
                <c:pt idx="268">
                  <c:v>2479</c:v>
                </c:pt>
                <c:pt idx="269">
                  <c:v>2499</c:v>
                </c:pt>
                <c:pt idx="270">
                  <c:v>2853</c:v>
                </c:pt>
                <c:pt idx="271">
                  <c:v>3353.5</c:v>
                </c:pt>
                <c:pt idx="272">
                  <c:v>3472</c:v>
                </c:pt>
                <c:pt idx="273">
                  <c:v>4013.5</c:v>
                </c:pt>
                <c:pt idx="274">
                  <c:v>4175</c:v>
                </c:pt>
                <c:pt idx="275">
                  <c:v>4142</c:v>
                </c:pt>
                <c:pt idx="276">
                  <c:v>4122.5</c:v>
                </c:pt>
                <c:pt idx="277">
                  <c:v>3986</c:v>
                </c:pt>
                <c:pt idx="278">
                  <c:v>3926</c:v>
                </c:pt>
                <c:pt idx="279">
                  <c:v>4122.5</c:v>
                </c:pt>
                <c:pt idx="280">
                  <c:v>3921</c:v>
                </c:pt>
                <c:pt idx="281">
                  <c:v>3748</c:v>
                </c:pt>
                <c:pt idx="282">
                  <c:v>3920.5</c:v>
                </c:pt>
                <c:pt idx="283">
                  <c:v>4044.5</c:v>
                </c:pt>
                <c:pt idx="284">
                  <c:v>3782.5</c:v>
                </c:pt>
                <c:pt idx="285">
                  <c:v>3541.5</c:v>
                </c:pt>
                <c:pt idx="286">
                  <c:v>3532.5</c:v>
                </c:pt>
                <c:pt idx="287">
                  <c:v>3594</c:v>
                </c:pt>
                <c:pt idx="288">
                  <c:v>3499.5</c:v>
                </c:pt>
                <c:pt idx="289">
                  <c:v>2667.5</c:v>
                </c:pt>
                <c:pt idx="290">
                  <c:v>2284.5</c:v>
                </c:pt>
                <c:pt idx="291">
                  <c:v>1536.5</c:v>
                </c:pt>
                <c:pt idx="292">
                  <c:v>1301.5</c:v>
                </c:pt>
                <c:pt idx="293">
                  <c:v>1329.5</c:v>
                </c:pt>
                <c:pt idx="294">
                  <c:v>1315</c:v>
                </c:pt>
                <c:pt idx="295">
                  <c:v>1306.5</c:v>
                </c:pt>
                <c:pt idx="296">
                  <c:v>1301</c:v>
                </c:pt>
                <c:pt idx="297">
                  <c:v>1330.5</c:v>
                </c:pt>
                <c:pt idx="298">
                  <c:v>1310.5</c:v>
                </c:pt>
                <c:pt idx="299">
                  <c:v>1509</c:v>
                </c:pt>
                <c:pt idx="300">
                  <c:v>1553.5</c:v>
                </c:pt>
                <c:pt idx="301">
                  <c:v>1312.5</c:v>
                </c:pt>
                <c:pt idx="302">
                  <c:v>1186.5</c:v>
                </c:pt>
                <c:pt idx="303">
                  <c:v>1230.5</c:v>
                </c:pt>
                <c:pt idx="304">
                  <c:v>1235.5</c:v>
                </c:pt>
                <c:pt idx="305">
                  <c:v>1392</c:v>
                </c:pt>
                <c:pt idx="306">
                  <c:v>2225.5</c:v>
                </c:pt>
                <c:pt idx="307">
                  <c:v>2373.5</c:v>
                </c:pt>
                <c:pt idx="308">
                  <c:v>2137.5</c:v>
                </c:pt>
                <c:pt idx="309">
                  <c:v>1530.5</c:v>
                </c:pt>
                <c:pt idx="310">
                  <c:v>1356.5</c:v>
                </c:pt>
                <c:pt idx="311">
                  <c:v>1421.5</c:v>
                </c:pt>
                <c:pt idx="312">
                  <c:v>1417.5</c:v>
                </c:pt>
                <c:pt idx="313">
                  <c:v>1305.5</c:v>
                </c:pt>
                <c:pt idx="314">
                  <c:v>1274</c:v>
                </c:pt>
                <c:pt idx="315">
                  <c:v>1310</c:v>
                </c:pt>
                <c:pt idx="316">
                  <c:v>1388.5</c:v>
                </c:pt>
                <c:pt idx="317">
                  <c:v>1638.5</c:v>
                </c:pt>
                <c:pt idx="318">
                  <c:v>2561.5</c:v>
                </c:pt>
                <c:pt idx="319">
                  <c:v>3589</c:v>
                </c:pt>
                <c:pt idx="320">
                  <c:v>3839</c:v>
                </c:pt>
                <c:pt idx="321">
                  <c:v>3966</c:v>
                </c:pt>
                <c:pt idx="322">
                  <c:v>3939.5</c:v>
                </c:pt>
                <c:pt idx="323">
                  <c:v>3925</c:v>
                </c:pt>
                <c:pt idx="324">
                  <c:v>3833</c:v>
                </c:pt>
                <c:pt idx="325">
                  <c:v>3778.5</c:v>
                </c:pt>
                <c:pt idx="326">
                  <c:v>3831</c:v>
                </c:pt>
                <c:pt idx="327">
                  <c:v>3615.5</c:v>
                </c:pt>
                <c:pt idx="328">
                  <c:v>3737.5</c:v>
                </c:pt>
                <c:pt idx="329">
                  <c:v>3933</c:v>
                </c:pt>
                <c:pt idx="330">
                  <c:v>4047</c:v>
                </c:pt>
                <c:pt idx="331">
                  <c:v>4147</c:v>
                </c:pt>
                <c:pt idx="332">
                  <c:v>3991</c:v>
                </c:pt>
                <c:pt idx="333">
                  <c:v>3595.5</c:v>
                </c:pt>
                <c:pt idx="334">
                  <c:v>3259.5</c:v>
                </c:pt>
                <c:pt idx="335">
                  <c:v>3639.5</c:v>
                </c:pt>
                <c:pt idx="336">
                  <c:v>3737</c:v>
                </c:pt>
                <c:pt idx="337">
                  <c:v>3209</c:v>
                </c:pt>
                <c:pt idx="338">
                  <c:v>3259.5</c:v>
                </c:pt>
                <c:pt idx="339">
                  <c:v>2792</c:v>
                </c:pt>
                <c:pt idx="340">
                  <c:v>2578.5</c:v>
                </c:pt>
                <c:pt idx="341">
                  <c:v>2819</c:v>
                </c:pt>
                <c:pt idx="342">
                  <c:v>3325</c:v>
                </c:pt>
                <c:pt idx="343">
                  <c:v>3729.5</c:v>
                </c:pt>
                <c:pt idx="344">
                  <c:v>3506</c:v>
                </c:pt>
                <c:pt idx="345">
                  <c:v>3462.5</c:v>
                </c:pt>
                <c:pt idx="346">
                  <c:v>3321</c:v>
                </c:pt>
                <c:pt idx="347">
                  <c:v>3318.5</c:v>
                </c:pt>
                <c:pt idx="348">
                  <c:v>3423</c:v>
                </c:pt>
                <c:pt idx="349">
                  <c:v>3437.5</c:v>
                </c:pt>
                <c:pt idx="350">
                  <c:v>3373</c:v>
                </c:pt>
                <c:pt idx="351">
                  <c:v>3126.5</c:v>
                </c:pt>
                <c:pt idx="352">
                  <c:v>3223</c:v>
                </c:pt>
                <c:pt idx="353">
                  <c:v>3305.5</c:v>
                </c:pt>
                <c:pt idx="354">
                  <c:v>3254</c:v>
                </c:pt>
                <c:pt idx="355">
                  <c:v>3439</c:v>
                </c:pt>
                <c:pt idx="356">
                  <c:v>3154</c:v>
                </c:pt>
                <c:pt idx="357">
                  <c:v>3037</c:v>
                </c:pt>
                <c:pt idx="358">
                  <c:v>2991</c:v>
                </c:pt>
                <c:pt idx="359">
                  <c:v>3413.5</c:v>
                </c:pt>
                <c:pt idx="360">
                  <c:v>3116.5</c:v>
                </c:pt>
                <c:pt idx="361">
                  <c:v>2982.5</c:v>
                </c:pt>
                <c:pt idx="362">
                  <c:v>2936.5</c:v>
                </c:pt>
                <c:pt idx="363">
                  <c:v>2296.5</c:v>
                </c:pt>
                <c:pt idx="364">
                  <c:v>2406.5</c:v>
                </c:pt>
                <c:pt idx="365">
                  <c:v>2899.5</c:v>
                </c:pt>
                <c:pt idx="366">
                  <c:v>3227</c:v>
                </c:pt>
                <c:pt idx="367">
                  <c:v>3273.5</c:v>
                </c:pt>
                <c:pt idx="368">
                  <c:v>3122.5</c:v>
                </c:pt>
                <c:pt idx="369">
                  <c:v>3260</c:v>
                </c:pt>
                <c:pt idx="370">
                  <c:v>3269</c:v>
                </c:pt>
                <c:pt idx="371">
                  <c:v>3263</c:v>
                </c:pt>
                <c:pt idx="372">
                  <c:v>3254</c:v>
                </c:pt>
                <c:pt idx="373">
                  <c:v>3346.5</c:v>
                </c:pt>
                <c:pt idx="374">
                  <c:v>3677</c:v>
                </c:pt>
                <c:pt idx="375">
                  <c:v>3775.5</c:v>
                </c:pt>
                <c:pt idx="376">
                  <c:v>4014.5</c:v>
                </c:pt>
                <c:pt idx="377">
                  <c:v>4039</c:v>
                </c:pt>
                <c:pt idx="378">
                  <c:v>3886.5</c:v>
                </c:pt>
                <c:pt idx="379">
                  <c:v>4128</c:v>
                </c:pt>
                <c:pt idx="380">
                  <c:v>3950.5</c:v>
                </c:pt>
                <c:pt idx="381">
                  <c:v>3656.5</c:v>
                </c:pt>
                <c:pt idx="382">
                  <c:v>3261</c:v>
                </c:pt>
                <c:pt idx="383">
                  <c:v>3359</c:v>
                </c:pt>
                <c:pt idx="384">
                  <c:v>3555</c:v>
                </c:pt>
                <c:pt idx="385">
                  <c:v>3352</c:v>
                </c:pt>
                <c:pt idx="386">
                  <c:v>3553</c:v>
                </c:pt>
                <c:pt idx="387">
                  <c:v>3103</c:v>
                </c:pt>
                <c:pt idx="388">
                  <c:v>2969.5</c:v>
                </c:pt>
                <c:pt idx="389">
                  <c:v>2998</c:v>
                </c:pt>
                <c:pt idx="390">
                  <c:v>3327.5</c:v>
                </c:pt>
                <c:pt idx="391">
                  <c:v>4134.5</c:v>
                </c:pt>
                <c:pt idx="392">
                  <c:v>3914.5</c:v>
                </c:pt>
                <c:pt idx="393">
                  <c:v>3911.5</c:v>
                </c:pt>
                <c:pt idx="394">
                  <c:v>4028.5</c:v>
                </c:pt>
                <c:pt idx="395">
                  <c:v>3934.5</c:v>
                </c:pt>
                <c:pt idx="396">
                  <c:v>3726</c:v>
                </c:pt>
                <c:pt idx="397">
                  <c:v>3854.5</c:v>
                </c:pt>
                <c:pt idx="398">
                  <c:v>4016</c:v>
                </c:pt>
                <c:pt idx="399">
                  <c:v>3628</c:v>
                </c:pt>
                <c:pt idx="400">
                  <c:v>3898</c:v>
                </c:pt>
                <c:pt idx="401">
                  <c:v>3965</c:v>
                </c:pt>
                <c:pt idx="402">
                  <c:v>4021.5</c:v>
                </c:pt>
                <c:pt idx="403">
                  <c:v>4071</c:v>
                </c:pt>
                <c:pt idx="404">
                  <c:v>3808</c:v>
                </c:pt>
                <c:pt idx="405">
                  <c:v>3725.5</c:v>
                </c:pt>
                <c:pt idx="406">
                  <c:v>3530.5</c:v>
                </c:pt>
                <c:pt idx="407">
                  <c:v>3614.5</c:v>
                </c:pt>
                <c:pt idx="408">
                  <c:v>3625.5</c:v>
                </c:pt>
                <c:pt idx="409">
                  <c:v>3561.5</c:v>
                </c:pt>
                <c:pt idx="410">
                  <c:v>3475</c:v>
                </c:pt>
                <c:pt idx="411">
                  <c:v>3253.5</c:v>
                </c:pt>
                <c:pt idx="412">
                  <c:v>2734</c:v>
                </c:pt>
                <c:pt idx="413">
                  <c:v>3115.5</c:v>
                </c:pt>
                <c:pt idx="414">
                  <c:v>3803</c:v>
                </c:pt>
                <c:pt idx="415">
                  <c:v>4130.5</c:v>
                </c:pt>
                <c:pt idx="416">
                  <c:v>4142</c:v>
                </c:pt>
                <c:pt idx="417">
                  <c:v>4234</c:v>
                </c:pt>
                <c:pt idx="418">
                  <c:v>4161</c:v>
                </c:pt>
                <c:pt idx="419">
                  <c:v>4084.5</c:v>
                </c:pt>
                <c:pt idx="420">
                  <c:v>3796.5</c:v>
                </c:pt>
                <c:pt idx="421">
                  <c:v>3432</c:v>
                </c:pt>
                <c:pt idx="422">
                  <c:v>3351.5</c:v>
                </c:pt>
                <c:pt idx="423">
                  <c:v>3303.5</c:v>
                </c:pt>
                <c:pt idx="424">
                  <c:v>3458</c:v>
                </c:pt>
                <c:pt idx="425">
                  <c:v>3429</c:v>
                </c:pt>
                <c:pt idx="426">
                  <c:v>3394</c:v>
                </c:pt>
                <c:pt idx="427">
                  <c:v>3778.5</c:v>
                </c:pt>
                <c:pt idx="428">
                  <c:v>3575.5</c:v>
                </c:pt>
                <c:pt idx="429">
                  <c:v>3215</c:v>
                </c:pt>
                <c:pt idx="430">
                  <c:v>2988.5</c:v>
                </c:pt>
                <c:pt idx="431">
                  <c:v>3307.5</c:v>
                </c:pt>
                <c:pt idx="432">
                  <c:v>2965.5</c:v>
                </c:pt>
                <c:pt idx="433">
                  <c:v>1312.5</c:v>
                </c:pt>
                <c:pt idx="434">
                  <c:v>442.5</c:v>
                </c:pt>
                <c:pt idx="435">
                  <c:v>370.5</c:v>
                </c:pt>
                <c:pt idx="436">
                  <c:v>267</c:v>
                </c:pt>
                <c:pt idx="437">
                  <c:v>251</c:v>
                </c:pt>
                <c:pt idx="438">
                  <c:v>299.5</c:v>
                </c:pt>
                <c:pt idx="439">
                  <c:v>422.5</c:v>
                </c:pt>
                <c:pt idx="440">
                  <c:v>401</c:v>
                </c:pt>
                <c:pt idx="441">
                  <c:v>415</c:v>
                </c:pt>
                <c:pt idx="442">
                  <c:v>593</c:v>
                </c:pt>
                <c:pt idx="443">
                  <c:v>777.5</c:v>
                </c:pt>
                <c:pt idx="444">
                  <c:v>794</c:v>
                </c:pt>
                <c:pt idx="445">
                  <c:v>746.5</c:v>
                </c:pt>
                <c:pt idx="446">
                  <c:v>780.5</c:v>
                </c:pt>
                <c:pt idx="447">
                  <c:v>789.5</c:v>
                </c:pt>
                <c:pt idx="448">
                  <c:v>809.5</c:v>
                </c:pt>
                <c:pt idx="449">
                  <c:v>841.5</c:v>
                </c:pt>
                <c:pt idx="450">
                  <c:v>911.5</c:v>
                </c:pt>
                <c:pt idx="451">
                  <c:v>960</c:v>
                </c:pt>
                <c:pt idx="452">
                  <c:v>864.5</c:v>
                </c:pt>
                <c:pt idx="453">
                  <c:v>806.5</c:v>
                </c:pt>
                <c:pt idx="454">
                  <c:v>717</c:v>
                </c:pt>
                <c:pt idx="455">
                  <c:v>845</c:v>
                </c:pt>
                <c:pt idx="456">
                  <c:v>800.5</c:v>
                </c:pt>
                <c:pt idx="457">
                  <c:v>466</c:v>
                </c:pt>
                <c:pt idx="458">
                  <c:v>226.5</c:v>
                </c:pt>
                <c:pt idx="459">
                  <c:v>253</c:v>
                </c:pt>
                <c:pt idx="460">
                  <c:v>236.5</c:v>
                </c:pt>
                <c:pt idx="461">
                  <c:v>224.5</c:v>
                </c:pt>
                <c:pt idx="462">
                  <c:v>237</c:v>
                </c:pt>
                <c:pt idx="463">
                  <c:v>284</c:v>
                </c:pt>
                <c:pt idx="464">
                  <c:v>470.5</c:v>
                </c:pt>
                <c:pt idx="465">
                  <c:v>650.5</c:v>
                </c:pt>
                <c:pt idx="466">
                  <c:v>847</c:v>
                </c:pt>
                <c:pt idx="467">
                  <c:v>929.5</c:v>
                </c:pt>
                <c:pt idx="468">
                  <c:v>924</c:v>
                </c:pt>
                <c:pt idx="469">
                  <c:v>840</c:v>
                </c:pt>
                <c:pt idx="470">
                  <c:v>916</c:v>
                </c:pt>
                <c:pt idx="471">
                  <c:v>866.5</c:v>
                </c:pt>
                <c:pt idx="472">
                  <c:v>841</c:v>
                </c:pt>
                <c:pt idx="473">
                  <c:v>875.5</c:v>
                </c:pt>
                <c:pt idx="474">
                  <c:v>946.5</c:v>
                </c:pt>
                <c:pt idx="475">
                  <c:v>935</c:v>
                </c:pt>
                <c:pt idx="476">
                  <c:v>901.5</c:v>
                </c:pt>
                <c:pt idx="477">
                  <c:v>877</c:v>
                </c:pt>
                <c:pt idx="478">
                  <c:v>849.5</c:v>
                </c:pt>
                <c:pt idx="479">
                  <c:v>893</c:v>
                </c:pt>
                <c:pt idx="480">
                  <c:v>896</c:v>
                </c:pt>
                <c:pt idx="481">
                  <c:v>598</c:v>
                </c:pt>
                <c:pt idx="482">
                  <c:v>541</c:v>
                </c:pt>
                <c:pt idx="483">
                  <c:v>526</c:v>
                </c:pt>
                <c:pt idx="484">
                  <c:v>584</c:v>
                </c:pt>
                <c:pt idx="485">
                  <c:v>1175</c:v>
                </c:pt>
                <c:pt idx="486">
                  <c:v>2127</c:v>
                </c:pt>
                <c:pt idx="487">
                  <c:v>3060.5</c:v>
                </c:pt>
                <c:pt idx="488">
                  <c:v>3209</c:v>
                </c:pt>
                <c:pt idx="489">
                  <c:v>3200</c:v>
                </c:pt>
                <c:pt idx="490">
                  <c:v>2992.5</c:v>
                </c:pt>
                <c:pt idx="491">
                  <c:v>2967.5</c:v>
                </c:pt>
                <c:pt idx="492">
                  <c:v>2980.5</c:v>
                </c:pt>
                <c:pt idx="493">
                  <c:v>2971.5</c:v>
                </c:pt>
                <c:pt idx="494">
                  <c:v>3141.5</c:v>
                </c:pt>
                <c:pt idx="495">
                  <c:v>3305.5</c:v>
                </c:pt>
                <c:pt idx="496">
                  <c:v>3283</c:v>
                </c:pt>
                <c:pt idx="497">
                  <c:v>3146.5</c:v>
                </c:pt>
                <c:pt idx="498">
                  <c:v>3393</c:v>
                </c:pt>
                <c:pt idx="499">
                  <c:v>3508.5</c:v>
                </c:pt>
                <c:pt idx="500">
                  <c:v>3193</c:v>
                </c:pt>
                <c:pt idx="501">
                  <c:v>3175.5</c:v>
                </c:pt>
                <c:pt idx="502">
                  <c:v>3134.5</c:v>
                </c:pt>
                <c:pt idx="503">
                  <c:v>3117</c:v>
                </c:pt>
                <c:pt idx="504">
                  <c:v>2558.5</c:v>
                </c:pt>
                <c:pt idx="505">
                  <c:v>2271</c:v>
                </c:pt>
                <c:pt idx="506">
                  <c:v>2278.5</c:v>
                </c:pt>
                <c:pt idx="507">
                  <c:v>1836</c:v>
                </c:pt>
                <c:pt idx="508">
                  <c:v>1769</c:v>
                </c:pt>
                <c:pt idx="509">
                  <c:v>1752.5</c:v>
                </c:pt>
                <c:pt idx="510">
                  <c:v>2092.5</c:v>
                </c:pt>
                <c:pt idx="511">
                  <c:v>2956.5</c:v>
                </c:pt>
                <c:pt idx="512">
                  <c:v>3350.5</c:v>
                </c:pt>
                <c:pt idx="513">
                  <c:v>3266</c:v>
                </c:pt>
                <c:pt idx="514">
                  <c:v>3326.5</c:v>
                </c:pt>
                <c:pt idx="515">
                  <c:v>3355.5</c:v>
                </c:pt>
                <c:pt idx="516">
                  <c:v>3330.5</c:v>
                </c:pt>
                <c:pt idx="517">
                  <c:v>3137</c:v>
                </c:pt>
                <c:pt idx="518">
                  <c:v>3340.5</c:v>
                </c:pt>
                <c:pt idx="519">
                  <c:v>3085.5</c:v>
                </c:pt>
                <c:pt idx="520">
                  <c:v>2931</c:v>
                </c:pt>
                <c:pt idx="521">
                  <c:v>2913</c:v>
                </c:pt>
                <c:pt idx="522">
                  <c:v>3128</c:v>
                </c:pt>
                <c:pt idx="523">
                  <c:v>3320</c:v>
                </c:pt>
                <c:pt idx="524">
                  <c:v>3192.5</c:v>
                </c:pt>
                <c:pt idx="525">
                  <c:v>2599</c:v>
                </c:pt>
                <c:pt idx="526">
                  <c:v>2222</c:v>
                </c:pt>
                <c:pt idx="527">
                  <c:v>2589.5</c:v>
                </c:pt>
                <c:pt idx="528">
                  <c:v>2160.5</c:v>
                </c:pt>
                <c:pt idx="529">
                  <c:v>1149.5</c:v>
                </c:pt>
                <c:pt idx="530">
                  <c:v>1011</c:v>
                </c:pt>
                <c:pt idx="531">
                  <c:v>1071</c:v>
                </c:pt>
                <c:pt idx="532">
                  <c:v>1037.5</c:v>
                </c:pt>
                <c:pt idx="533">
                  <c:v>1067</c:v>
                </c:pt>
                <c:pt idx="534">
                  <c:v>1440.5</c:v>
                </c:pt>
                <c:pt idx="535">
                  <c:v>2825.5</c:v>
                </c:pt>
                <c:pt idx="536">
                  <c:v>3508</c:v>
                </c:pt>
                <c:pt idx="537">
                  <c:v>3597.5</c:v>
                </c:pt>
                <c:pt idx="538">
                  <c:v>3646</c:v>
                </c:pt>
                <c:pt idx="539">
                  <c:v>3550</c:v>
                </c:pt>
                <c:pt idx="540">
                  <c:v>3513.5</c:v>
                </c:pt>
                <c:pt idx="541">
                  <c:v>3477.5</c:v>
                </c:pt>
                <c:pt idx="542">
                  <c:v>3484</c:v>
                </c:pt>
                <c:pt idx="543">
                  <c:v>3353</c:v>
                </c:pt>
                <c:pt idx="544">
                  <c:v>3168</c:v>
                </c:pt>
                <c:pt idx="545">
                  <c:v>3121.5</c:v>
                </c:pt>
                <c:pt idx="546">
                  <c:v>3256.5</c:v>
                </c:pt>
                <c:pt idx="547">
                  <c:v>3716</c:v>
                </c:pt>
                <c:pt idx="548">
                  <c:v>3639.5</c:v>
                </c:pt>
                <c:pt idx="549">
                  <c:v>3123</c:v>
                </c:pt>
                <c:pt idx="550">
                  <c:v>2651.5</c:v>
                </c:pt>
                <c:pt idx="551">
                  <c:v>2812</c:v>
                </c:pt>
                <c:pt idx="552">
                  <c:v>2556.5</c:v>
                </c:pt>
                <c:pt idx="553">
                  <c:v>1797</c:v>
                </c:pt>
                <c:pt idx="554">
                  <c:v>1601</c:v>
                </c:pt>
                <c:pt idx="555">
                  <c:v>1554.5</c:v>
                </c:pt>
                <c:pt idx="556">
                  <c:v>1680</c:v>
                </c:pt>
                <c:pt idx="557">
                  <c:v>2209.5</c:v>
                </c:pt>
                <c:pt idx="558">
                  <c:v>2631.5</c:v>
                </c:pt>
                <c:pt idx="559">
                  <c:v>2741.5</c:v>
                </c:pt>
                <c:pt idx="560">
                  <c:v>3046.5</c:v>
                </c:pt>
                <c:pt idx="561">
                  <c:v>3373.5</c:v>
                </c:pt>
                <c:pt idx="562">
                  <c:v>3887</c:v>
                </c:pt>
                <c:pt idx="563">
                  <c:v>3701</c:v>
                </c:pt>
                <c:pt idx="564">
                  <c:v>3635.5</c:v>
                </c:pt>
                <c:pt idx="565">
                  <c:v>3501</c:v>
                </c:pt>
                <c:pt idx="566">
                  <c:v>3292.5</c:v>
                </c:pt>
                <c:pt idx="567">
                  <c:v>3302</c:v>
                </c:pt>
                <c:pt idx="568">
                  <c:v>3370.5</c:v>
                </c:pt>
                <c:pt idx="569">
                  <c:v>3466.5</c:v>
                </c:pt>
                <c:pt idx="570">
                  <c:v>3777</c:v>
                </c:pt>
                <c:pt idx="571">
                  <c:v>4279.5</c:v>
                </c:pt>
                <c:pt idx="572">
                  <c:v>4057</c:v>
                </c:pt>
                <c:pt idx="573">
                  <c:v>3279</c:v>
                </c:pt>
                <c:pt idx="574">
                  <c:v>2456</c:v>
                </c:pt>
                <c:pt idx="575">
                  <c:v>2315.5</c:v>
                </c:pt>
                <c:pt idx="576">
                  <c:v>1621</c:v>
                </c:pt>
                <c:pt idx="577">
                  <c:v>1299.5</c:v>
                </c:pt>
                <c:pt idx="578">
                  <c:v>1381</c:v>
                </c:pt>
                <c:pt idx="579">
                  <c:v>1398</c:v>
                </c:pt>
                <c:pt idx="580">
                  <c:v>1266.5</c:v>
                </c:pt>
                <c:pt idx="581">
                  <c:v>1332</c:v>
                </c:pt>
                <c:pt idx="582">
                  <c:v>1436</c:v>
                </c:pt>
                <c:pt idx="583">
                  <c:v>1756.5</c:v>
                </c:pt>
                <c:pt idx="584">
                  <c:v>1880.5</c:v>
                </c:pt>
                <c:pt idx="585">
                  <c:v>1652.5</c:v>
                </c:pt>
                <c:pt idx="586">
                  <c:v>1434</c:v>
                </c:pt>
                <c:pt idx="587">
                  <c:v>1330</c:v>
                </c:pt>
                <c:pt idx="588">
                  <c:v>1313</c:v>
                </c:pt>
                <c:pt idx="589">
                  <c:v>1139.5</c:v>
                </c:pt>
                <c:pt idx="590">
                  <c:v>1039.5</c:v>
                </c:pt>
                <c:pt idx="591">
                  <c:v>1242</c:v>
                </c:pt>
                <c:pt idx="592">
                  <c:v>1261.5</c:v>
                </c:pt>
                <c:pt idx="593">
                  <c:v>1301</c:v>
                </c:pt>
                <c:pt idx="594">
                  <c:v>1288.5</c:v>
                </c:pt>
                <c:pt idx="595">
                  <c:v>1299</c:v>
                </c:pt>
                <c:pt idx="596">
                  <c:v>1132</c:v>
                </c:pt>
                <c:pt idx="597">
                  <c:v>1185.5</c:v>
                </c:pt>
                <c:pt idx="598">
                  <c:v>1294.5</c:v>
                </c:pt>
                <c:pt idx="599">
                  <c:v>1264</c:v>
                </c:pt>
                <c:pt idx="600">
                  <c:v>578.5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45.5</c:v>
                </c:pt>
                <c:pt idx="653">
                  <c:v>273.5</c:v>
                </c:pt>
                <c:pt idx="654">
                  <c:v>744</c:v>
                </c:pt>
                <c:pt idx="655">
                  <c:v>1319</c:v>
                </c:pt>
                <c:pt idx="656">
                  <c:v>1970.5</c:v>
                </c:pt>
                <c:pt idx="657">
                  <c:v>2604.5</c:v>
                </c:pt>
                <c:pt idx="658">
                  <c:v>2617</c:v>
                </c:pt>
                <c:pt idx="659">
                  <c:v>2397</c:v>
                </c:pt>
                <c:pt idx="660">
                  <c:v>2673.5</c:v>
                </c:pt>
                <c:pt idx="661">
                  <c:v>2673</c:v>
                </c:pt>
                <c:pt idx="662">
                  <c:v>2975</c:v>
                </c:pt>
                <c:pt idx="663">
                  <c:v>2739.5</c:v>
                </c:pt>
                <c:pt idx="664">
                  <c:v>2423</c:v>
                </c:pt>
                <c:pt idx="665">
                  <c:v>2286</c:v>
                </c:pt>
                <c:pt idx="666">
                  <c:v>2837</c:v>
                </c:pt>
                <c:pt idx="667">
                  <c:v>3082.5</c:v>
                </c:pt>
                <c:pt idx="668">
                  <c:v>2780.5</c:v>
                </c:pt>
                <c:pt idx="669">
                  <c:v>2893</c:v>
                </c:pt>
                <c:pt idx="670">
                  <c:v>2675.5</c:v>
                </c:pt>
                <c:pt idx="671">
                  <c:v>2658</c:v>
                </c:pt>
                <c:pt idx="672">
                  <c:v>2272</c:v>
                </c:pt>
                <c:pt idx="673">
                  <c:v>1594</c:v>
                </c:pt>
                <c:pt idx="674">
                  <c:v>1392.5</c:v>
                </c:pt>
                <c:pt idx="675">
                  <c:v>1353</c:v>
                </c:pt>
                <c:pt idx="676">
                  <c:v>1330</c:v>
                </c:pt>
                <c:pt idx="677">
                  <c:v>1398</c:v>
                </c:pt>
                <c:pt idx="678">
                  <c:v>1841.5</c:v>
                </c:pt>
                <c:pt idx="679">
                  <c:v>3009.5</c:v>
                </c:pt>
                <c:pt idx="680">
                  <c:v>3411</c:v>
                </c:pt>
                <c:pt idx="681">
                  <c:v>3552</c:v>
                </c:pt>
                <c:pt idx="682">
                  <c:v>3762</c:v>
                </c:pt>
                <c:pt idx="683">
                  <c:v>4068.5</c:v>
                </c:pt>
                <c:pt idx="684">
                  <c:v>3878</c:v>
                </c:pt>
                <c:pt idx="685">
                  <c:v>3913</c:v>
                </c:pt>
                <c:pt idx="686">
                  <c:v>3773</c:v>
                </c:pt>
                <c:pt idx="687">
                  <c:v>3549.5</c:v>
                </c:pt>
                <c:pt idx="688">
                  <c:v>3474</c:v>
                </c:pt>
                <c:pt idx="689">
                  <c:v>3423.5</c:v>
                </c:pt>
                <c:pt idx="690">
                  <c:v>3987.5</c:v>
                </c:pt>
                <c:pt idx="691">
                  <c:v>4038</c:v>
                </c:pt>
                <c:pt idx="692">
                  <c:v>3904.5</c:v>
                </c:pt>
                <c:pt idx="693">
                  <c:v>3334</c:v>
                </c:pt>
                <c:pt idx="694">
                  <c:v>3164</c:v>
                </c:pt>
                <c:pt idx="695">
                  <c:v>3250.5</c:v>
                </c:pt>
                <c:pt idx="696">
                  <c:v>3350</c:v>
                </c:pt>
                <c:pt idx="697">
                  <c:v>2999.5</c:v>
                </c:pt>
                <c:pt idx="698">
                  <c:v>2553</c:v>
                </c:pt>
                <c:pt idx="699">
                  <c:v>2146.5</c:v>
                </c:pt>
                <c:pt idx="700">
                  <c:v>2248.5</c:v>
                </c:pt>
                <c:pt idx="701">
                  <c:v>2715.5</c:v>
                </c:pt>
                <c:pt idx="702">
                  <c:v>3405.5</c:v>
                </c:pt>
                <c:pt idx="703">
                  <c:v>3833.5</c:v>
                </c:pt>
                <c:pt idx="704">
                  <c:v>3867</c:v>
                </c:pt>
                <c:pt idx="705">
                  <c:v>3984.5</c:v>
                </c:pt>
                <c:pt idx="706">
                  <c:v>3991</c:v>
                </c:pt>
                <c:pt idx="707">
                  <c:v>3649</c:v>
                </c:pt>
                <c:pt idx="708">
                  <c:v>3838</c:v>
                </c:pt>
                <c:pt idx="709">
                  <c:v>3998</c:v>
                </c:pt>
                <c:pt idx="710">
                  <c:v>3681</c:v>
                </c:pt>
                <c:pt idx="711">
                  <c:v>3766</c:v>
                </c:pt>
                <c:pt idx="712">
                  <c:v>3575</c:v>
                </c:pt>
                <c:pt idx="713">
                  <c:v>3667.5</c:v>
                </c:pt>
                <c:pt idx="714">
                  <c:v>4067</c:v>
                </c:pt>
                <c:pt idx="715">
                  <c:v>4161.5</c:v>
                </c:pt>
                <c:pt idx="716">
                  <c:v>3923</c:v>
                </c:pt>
                <c:pt idx="717">
                  <c:v>3803.5</c:v>
                </c:pt>
                <c:pt idx="718">
                  <c:v>3692</c:v>
                </c:pt>
                <c:pt idx="719">
                  <c:v>3519.5</c:v>
                </c:pt>
                <c:pt idx="720">
                  <c:v>3611</c:v>
                </c:pt>
                <c:pt idx="721">
                  <c:v>3087</c:v>
                </c:pt>
                <c:pt idx="722">
                  <c:v>3066.5</c:v>
                </c:pt>
                <c:pt idx="723">
                  <c:v>2845</c:v>
                </c:pt>
                <c:pt idx="724">
                  <c:v>2725.5</c:v>
                </c:pt>
                <c:pt idx="725">
                  <c:v>2903</c:v>
                </c:pt>
                <c:pt idx="726">
                  <c:v>3460</c:v>
                </c:pt>
                <c:pt idx="727">
                  <c:v>3926</c:v>
                </c:pt>
                <c:pt idx="728">
                  <c:v>3872</c:v>
                </c:pt>
                <c:pt idx="729">
                  <c:v>4083</c:v>
                </c:pt>
                <c:pt idx="730">
                  <c:v>4157</c:v>
                </c:pt>
                <c:pt idx="731">
                  <c:v>3928</c:v>
                </c:pt>
                <c:pt idx="732">
                  <c:v>3868</c:v>
                </c:pt>
                <c:pt idx="733">
                  <c:v>3808</c:v>
                </c:pt>
                <c:pt idx="734">
                  <c:v>3902</c:v>
                </c:pt>
                <c:pt idx="735">
                  <c:v>3772.5</c:v>
                </c:pt>
                <c:pt idx="736">
                  <c:v>3734</c:v>
                </c:pt>
                <c:pt idx="737">
                  <c:v>3707.5</c:v>
                </c:pt>
                <c:pt idx="738">
                  <c:v>3879</c:v>
                </c:pt>
                <c:pt idx="739">
                  <c:v>3813.5</c:v>
                </c:pt>
                <c:pt idx="740">
                  <c:v>3924</c:v>
                </c:pt>
                <c:pt idx="741">
                  <c:v>3774</c:v>
                </c:pt>
                <c:pt idx="742">
                  <c:v>2811</c:v>
                </c:pt>
                <c:pt idx="743">
                  <c:v>2821.5</c:v>
                </c:pt>
              </c:numCache>
            </c:numRef>
          </c:yVal>
          <c:smooth val="1"/>
        </c:ser>
        <c:axId val="101783040"/>
        <c:axId val="101784576"/>
      </c:scatterChart>
      <c:valAx>
        <c:axId val="101783040"/>
        <c:scaling>
          <c:orientation val="minMax"/>
          <c:min val="35000"/>
        </c:scaling>
        <c:axPos val="b"/>
        <c:numFmt formatCode="0" sourceLinked="0"/>
        <c:tickLblPos val="nextTo"/>
        <c:crossAx val="101784576"/>
        <c:crosses val="autoZero"/>
        <c:crossBetween val="midCat"/>
        <c:majorUnit val="5000"/>
      </c:valAx>
      <c:valAx>
        <c:axId val="101784576"/>
        <c:scaling>
          <c:orientation val="minMax"/>
        </c:scaling>
        <c:axPos val="l"/>
        <c:majorGridlines/>
        <c:numFmt formatCode="0" sourceLinked="0"/>
        <c:tickLblPos val="nextTo"/>
        <c:crossAx val="101783040"/>
        <c:crosses val="autoZero"/>
        <c:crossBetween val="midCat"/>
      </c:valAx>
    </c:plotArea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8"/>
          <c:y val="2.701128789367710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622</c:v>
                </c:pt>
                <c:pt idx="1">
                  <c:v>699</c:v>
                </c:pt>
                <c:pt idx="2">
                  <c:v>728</c:v>
                </c:pt>
                <c:pt idx="3">
                  <c:v>711</c:v>
                </c:pt>
                <c:pt idx="4">
                  <c:v>675</c:v>
                </c:pt>
                <c:pt idx="5">
                  <c:v>849</c:v>
                </c:pt>
                <c:pt idx="6">
                  <c:v>1028</c:v>
                </c:pt>
                <c:pt idx="7">
                  <c:v>1670.5</c:v>
                </c:pt>
                <c:pt idx="8">
                  <c:v>2583</c:v>
                </c:pt>
                <c:pt idx="9">
                  <c:v>2656.5</c:v>
                </c:pt>
                <c:pt idx="10">
                  <c:v>2743</c:v>
                </c:pt>
                <c:pt idx="11">
                  <c:v>2725.5</c:v>
                </c:pt>
                <c:pt idx="12">
                  <c:v>2680</c:v>
                </c:pt>
                <c:pt idx="13">
                  <c:v>2624.5</c:v>
                </c:pt>
                <c:pt idx="14">
                  <c:v>2608</c:v>
                </c:pt>
                <c:pt idx="15">
                  <c:v>2629</c:v>
                </c:pt>
                <c:pt idx="16">
                  <c:v>2633</c:v>
                </c:pt>
                <c:pt idx="17">
                  <c:v>2700</c:v>
                </c:pt>
                <c:pt idx="18">
                  <c:v>2608.5</c:v>
                </c:pt>
                <c:pt idx="19">
                  <c:v>2729.5</c:v>
                </c:pt>
                <c:pt idx="20">
                  <c:v>2722.5</c:v>
                </c:pt>
                <c:pt idx="21">
                  <c:v>2351.5</c:v>
                </c:pt>
                <c:pt idx="22">
                  <c:v>1400.5</c:v>
                </c:pt>
                <c:pt idx="23">
                  <c:v>891.5</c:v>
                </c:pt>
                <c:pt idx="24">
                  <c:v>721</c:v>
                </c:pt>
                <c:pt idx="25">
                  <c:v>716.5</c:v>
                </c:pt>
                <c:pt idx="26">
                  <c:v>716</c:v>
                </c:pt>
                <c:pt idx="27">
                  <c:v>716</c:v>
                </c:pt>
                <c:pt idx="28">
                  <c:v>724</c:v>
                </c:pt>
                <c:pt idx="29">
                  <c:v>724.5</c:v>
                </c:pt>
                <c:pt idx="30">
                  <c:v>868</c:v>
                </c:pt>
                <c:pt idx="31">
                  <c:v>1644</c:v>
                </c:pt>
                <c:pt idx="32">
                  <c:v>1940</c:v>
                </c:pt>
                <c:pt idx="33">
                  <c:v>1958.5</c:v>
                </c:pt>
                <c:pt idx="34">
                  <c:v>1877</c:v>
                </c:pt>
                <c:pt idx="35">
                  <c:v>1844.5</c:v>
                </c:pt>
                <c:pt idx="36">
                  <c:v>1833.5</c:v>
                </c:pt>
                <c:pt idx="37">
                  <c:v>1822.5</c:v>
                </c:pt>
                <c:pt idx="38">
                  <c:v>1826</c:v>
                </c:pt>
                <c:pt idx="39">
                  <c:v>1819</c:v>
                </c:pt>
                <c:pt idx="40">
                  <c:v>1811.5</c:v>
                </c:pt>
                <c:pt idx="41">
                  <c:v>1789</c:v>
                </c:pt>
                <c:pt idx="42">
                  <c:v>1787</c:v>
                </c:pt>
                <c:pt idx="43">
                  <c:v>1870</c:v>
                </c:pt>
                <c:pt idx="44">
                  <c:v>1876</c:v>
                </c:pt>
                <c:pt idx="45">
                  <c:v>1664.5</c:v>
                </c:pt>
                <c:pt idx="46">
                  <c:v>1192.5</c:v>
                </c:pt>
                <c:pt idx="47">
                  <c:v>1075.5</c:v>
                </c:pt>
                <c:pt idx="48">
                  <c:v>1011</c:v>
                </c:pt>
                <c:pt idx="49">
                  <c:v>755.5</c:v>
                </c:pt>
                <c:pt idx="50">
                  <c:v>787.5</c:v>
                </c:pt>
                <c:pt idx="51">
                  <c:v>779.5</c:v>
                </c:pt>
                <c:pt idx="52">
                  <c:v>778.5</c:v>
                </c:pt>
                <c:pt idx="53">
                  <c:v>798.5</c:v>
                </c:pt>
                <c:pt idx="54">
                  <c:v>928</c:v>
                </c:pt>
                <c:pt idx="55">
                  <c:v>1399</c:v>
                </c:pt>
                <c:pt idx="56">
                  <c:v>1558.5</c:v>
                </c:pt>
                <c:pt idx="57">
                  <c:v>1577.5</c:v>
                </c:pt>
                <c:pt idx="58">
                  <c:v>1595</c:v>
                </c:pt>
                <c:pt idx="59">
                  <c:v>1600</c:v>
                </c:pt>
                <c:pt idx="60">
                  <c:v>1590</c:v>
                </c:pt>
                <c:pt idx="61">
                  <c:v>1526.5</c:v>
                </c:pt>
                <c:pt idx="62">
                  <c:v>1548</c:v>
                </c:pt>
                <c:pt idx="63">
                  <c:v>1541.5</c:v>
                </c:pt>
                <c:pt idx="64">
                  <c:v>1562</c:v>
                </c:pt>
                <c:pt idx="65">
                  <c:v>1548</c:v>
                </c:pt>
                <c:pt idx="66">
                  <c:v>1546</c:v>
                </c:pt>
                <c:pt idx="67">
                  <c:v>1754</c:v>
                </c:pt>
                <c:pt idx="68">
                  <c:v>1705</c:v>
                </c:pt>
                <c:pt idx="69">
                  <c:v>1457.5</c:v>
                </c:pt>
                <c:pt idx="70">
                  <c:v>1401.5</c:v>
                </c:pt>
                <c:pt idx="71">
                  <c:v>1578.5</c:v>
                </c:pt>
                <c:pt idx="72">
                  <c:v>870</c:v>
                </c:pt>
                <c:pt idx="73">
                  <c:v>730.5</c:v>
                </c:pt>
                <c:pt idx="74">
                  <c:v>737.5</c:v>
                </c:pt>
                <c:pt idx="75">
                  <c:v>721.5</c:v>
                </c:pt>
                <c:pt idx="76">
                  <c:v>715.5</c:v>
                </c:pt>
                <c:pt idx="77">
                  <c:v>762.5</c:v>
                </c:pt>
                <c:pt idx="78">
                  <c:v>1041</c:v>
                </c:pt>
                <c:pt idx="79">
                  <c:v>1675</c:v>
                </c:pt>
                <c:pt idx="80">
                  <c:v>1894</c:v>
                </c:pt>
                <c:pt idx="81">
                  <c:v>1886</c:v>
                </c:pt>
                <c:pt idx="82">
                  <c:v>1912</c:v>
                </c:pt>
                <c:pt idx="83">
                  <c:v>1934</c:v>
                </c:pt>
                <c:pt idx="84">
                  <c:v>1883.5</c:v>
                </c:pt>
                <c:pt idx="85">
                  <c:v>1874</c:v>
                </c:pt>
                <c:pt idx="86">
                  <c:v>1817.5</c:v>
                </c:pt>
                <c:pt idx="87">
                  <c:v>1848.5</c:v>
                </c:pt>
                <c:pt idx="88">
                  <c:v>1883.5</c:v>
                </c:pt>
                <c:pt idx="89">
                  <c:v>1772</c:v>
                </c:pt>
                <c:pt idx="90">
                  <c:v>1827</c:v>
                </c:pt>
                <c:pt idx="91">
                  <c:v>1914.5</c:v>
                </c:pt>
                <c:pt idx="92">
                  <c:v>1965.5</c:v>
                </c:pt>
                <c:pt idx="93">
                  <c:v>1488.5</c:v>
                </c:pt>
                <c:pt idx="94">
                  <c:v>868.5</c:v>
                </c:pt>
                <c:pt idx="95">
                  <c:v>730</c:v>
                </c:pt>
                <c:pt idx="96">
                  <c:v>749.5</c:v>
                </c:pt>
                <c:pt idx="97">
                  <c:v>730.5</c:v>
                </c:pt>
                <c:pt idx="98">
                  <c:v>732</c:v>
                </c:pt>
                <c:pt idx="99">
                  <c:v>730</c:v>
                </c:pt>
                <c:pt idx="100">
                  <c:v>763</c:v>
                </c:pt>
                <c:pt idx="101">
                  <c:v>760</c:v>
                </c:pt>
                <c:pt idx="102">
                  <c:v>742</c:v>
                </c:pt>
                <c:pt idx="103">
                  <c:v>747.5</c:v>
                </c:pt>
                <c:pt idx="104">
                  <c:v>750</c:v>
                </c:pt>
                <c:pt idx="105">
                  <c:v>746</c:v>
                </c:pt>
                <c:pt idx="106">
                  <c:v>748.5</c:v>
                </c:pt>
                <c:pt idx="107">
                  <c:v>738</c:v>
                </c:pt>
                <c:pt idx="108">
                  <c:v>740</c:v>
                </c:pt>
                <c:pt idx="109">
                  <c:v>751</c:v>
                </c:pt>
                <c:pt idx="110">
                  <c:v>743</c:v>
                </c:pt>
                <c:pt idx="111">
                  <c:v>755.5</c:v>
                </c:pt>
                <c:pt idx="112">
                  <c:v>759.5</c:v>
                </c:pt>
                <c:pt idx="113">
                  <c:v>763.5</c:v>
                </c:pt>
                <c:pt idx="114">
                  <c:v>784</c:v>
                </c:pt>
                <c:pt idx="115">
                  <c:v>791</c:v>
                </c:pt>
                <c:pt idx="116">
                  <c:v>775</c:v>
                </c:pt>
                <c:pt idx="117">
                  <c:v>779.5</c:v>
                </c:pt>
                <c:pt idx="118">
                  <c:v>761.5</c:v>
                </c:pt>
                <c:pt idx="119">
                  <c:v>769</c:v>
                </c:pt>
                <c:pt idx="120">
                  <c:v>764.5</c:v>
                </c:pt>
                <c:pt idx="121">
                  <c:v>774</c:v>
                </c:pt>
                <c:pt idx="122">
                  <c:v>773</c:v>
                </c:pt>
                <c:pt idx="123">
                  <c:v>769</c:v>
                </c:pt>
                <c:pt idx="124">
                  <c:v>768.5</c:v>
                </c:pt>
                <c:pt idx="125">
                  <c:v>782</c:v>
                </c:pt>
                <c:pt idx="126">
                  <c:v>774</c:v>
                </c:pt>
                <c:pt idx="127">
                  <c:v>769</c:v>
                </c:pt>
                <c:pt idx="128">
                  <c:v>776.5</c:v>
                </c:pt>
                <c:pt idx="129">
                  <c:v>765.5</c:v>
                </c:pt>
                <c:pt idx="130">
                  <c:v>769.5</c:v>
                </c:pt>
                <c:pt idx="131">
                  <c:v>775.5</c:v>
                </c:pt>
                <c:pt idx="132">
                  <c:v>783.5</c:v>
                </c:pt>
                <c:pt idx="133">
                  <c:v>760.5</c:v>
                </c:pt>
                <c:pt idx="134">
                  <c:v>721</c:v>
                </c:pt>
                <c:pt idx="135">
                  <c:v>734</c:v>
                </c:pt>
                <c:pt idx="136">
                  <c:v>745.5</c:v>
                </c:pt>
                <c:pt idx="137">
                  <c:v>750.5</c:v>
                </c:pt>
                <c:pt idx="138">
                  <c:v>747.5</c:v>
                </c:pt>
                <c:pt idx="139">
                  <c:v>757.5</c:v>
                </c:pt>
                <c:pt idx="140">
                  <c:v>730.5</c:v>
                </c:pt>
                <c:pt idx="141">
                  <c:v>740</c:v>
                </c:pt>
                <c:pt idx="142">
                  <c:v>733.5</c:v>
                </c:pt>
                <c:pt idx="143">
                  <c:v>751.5</c:v>
                </c:pt>
                <c:pt idx="144">
                  <c:v>792</c:v>
                </c:pt>
                <c:pt idx="145">
                  <c:v>781.5</c:v>
                </c:pt>
                <c:pt idx="146">
                  <c:v>786.5</c:v>
                </c:pt>
                <c:pt idx="147">
                  <c:v>775.5</c:v>
                </c:pt>
                <c:pt idx="148">
                  <c:v>798</c:v>
                </c:pt>
                <c:pt idx="149">
                  <c:v>1072</c:v>
                </c:pt>
                <c:pt idx="150">
                  <c:v>1516.5</c:v>
                </c:pt>
                <c:pt idx="151">
                  <c:v>2433</c:v>
                </c:pt>
                <c:pt idx="152">
                  <c:v>3166</c:v>
                </c:pt>
                <c:pt idx="153">
                  <c:v>3523</c:v>
                </c:pt>
                <c:pt idx="154">
                  <c:v>3832.5</c:v>
                </c:pt>
                <c:pt idx="155">
                  <c:v>3919.5</c:v>
                </c:pt>
                <c:pt idx="156">
                  <c:v>3900.5</c:v>
                </c:pt>
                <c:pt idx="157">
                  <c:v>3790.5</c:v>
                </c:pt>
                <c:pt idx="158">
                  <c:v>3779</c:v>
                </c:pt>
                <c:pt idx="159">
                  <c:v>3590.5</c:v>
                </c:pt>
                <c:pt idx="160">
                  <c:v>3599</c:v>
                </c:pt>
                <c:pt idx="161">
                  <c:v>3687</c:v>
                </c:pt>
                <c:pt idx="162">
                  <c:v>3831</c:v>
                </c:pt>
                <c:pt idx="163">
                  <c:v>4066.5</c:v>
                </c:pt>
                <c:pt idx="164">
                  <c:v>3973.5</c:v>
                </c:pt>
                <c:pt idx="165">
                  <c:v>3311</c:v>
                </c:pt>
                <c:pt idx="166">
                  <c:v>2076.5</c:v>
                </c:pt>
                <c:pt idx="167">
                  <c:v>1913.5</c:v>
                </c:pt>
                <c:pt idx="168">
                  <c:v>1704.5</c:v>
                </c:pt>
                <c:pt idx="169">
                  <c:v>909.5</c:v>
                </c:pt>
                <c:pt idx="170">
                  <c:v>746</c:v>
                </c:pt>
                <c:pt idx="171">
                  <c:v>754</c:v>
                </c:pt>
                <c:pt idx="172">
                  <c:v>763</c:v>
                </c:pt>
                <c:pt idx="173">
                  <c:v>763.5</c:v>
                </c:pt>
                <c:pt idx="174">
                  <c:v>1136</c:v>
                </c:pt>
                <c:pt idx="175">
                  <c:v>2656</c:v>
                </c:pt>
                <c:pt idx="176">
                  <c:v>3431</c:v>
                </c:pt>
                <c:pt idx="177">
                  <c:v>3624.5</c:v>
                </c:pt>
                <c:pt idx="178">
                  <c:v>3598</c:v>
                </c:pt>
                <c:pt idx="179">
                  <c:v>3509</c:v>
                </c:pt>
                <c:pt idx="180">
                  <c:v>3489</c:v>
                </c:pt>
                <c:pt idx="181">
                  <c:v>3522.5</c:v>
                </c:pt>
                <c:pt idx="182">
                  <c:v>3472</c:v>
                </c:pt>
                <c:pt idx="183">
                  <c:v>3410</c:v>
                </c:pt>
                <c:pt idx="184">
                  <c:v>3334.5</c:v>
                </c:pt>
                <c:pt idx="185">
                  <c:v>3454</c:v>
                </c:pt>
                <c:pt idx="186">
                  <c:v>3641</c:v>
                </c:pt>
                <c:pt idx="187">
                  <c:v>3527</c:v>
                </c:pt>
                <c:pt idx="188">
                  <c:v>3292.5</c:v>
                </c:pt>
                <c:pt idx="189">
                  <c:v>2722.5</c:v>
                </c:pt>
                <c:pt idx="190">
                  <c:v>2656</c:v>
                </c:pt>
                <c:pt idx="191">
                  <c:v>1729.5</c:v>
                </c:pt>
                <c:pt idx="192">
                  <c:v>1027.5</c:v>
                </c:pt>
                <c:pt idx="193">
                  <c:v>736.5</c:v>
                </c:pt>
                <c:pt idx="194">
                  <c:v>718</c:v>
                </c:pt>
                <c:pt idx="195">
                  <c:v>721</c:v>
                </c:pt>
                <c:pt idx="196">
                  <c:v>721.5</c:v>
                </c:pt>
                <c:pt idx="197">
                  <c:v>713.5</c:v>
                </c:pt>
                <c:pt idx="198">
                  <c:v>872</c:v>
                </c:pt>
                <c:pt idx="199">
                  <c:v>2049</c:v>
                </c:pt>
                <c:pt idx="200">
                  <c:v>2779.5</c:v>
                </c:pt>
                <c:pt idx="201">
                  <c:v>3107.5</c:v>
                </c:pt>
                <c:pt idx="202">
                  <c:v>3108.5</c:v>
                </c:pt>
                <c:pt idx="203">
                  <c:v>3119</c:v>
                </c:pt>
                <c:pt idx="204">
                  <c:v>3197</c:v>
                </c:pt>
                <c:pt idx="205">
                  <c:v>3315.5</c:v>
                </c:pt>
                <c:pt idx="206">
                  <c:v>3332.5</c:v>
                </c:pt>
                <c:pt idx="207">
                  <c:v>3100.5</c:v>
                </c:pt>
                <c:pt idx="208">
                  <c:v>3079.5</c:v>
                </c:pt>
                <c:pt idx="209">
                  <c:v>3029.5</c:v>
                </c:pt>
                <c:pt idx="210">
                  <c:v>3364</c:v>
                </c:pt>
                <c:pt idx="211">
                  <c:v>3510</c:v>
                </c:pt>
                <c:pt idx="212">
                  <c:v>3452.5</c:v>
                </c:pt>
                <c:pt idx="213">
                  <c:v>2403.5</c:v>
                </c:pt>
                <c:pt idx="214">
                  <c:v>1453.5</c:v>
                </c:pt>
                <c:pt idx="215">
                  <c:v>951.5</c:v>
                </c:pt>
                <c:pt idx="216">
                  <c:v>953.5</c:v>
                </c:pt>
                <c:pt idx="217">
                  <c:v>773</c:v>
                </c:pt>
                <c:pt idx="218">
                  <c:v>760</c:v>
                </c:pt>
                <c:pt idx="219">
                  <c:v>752</c:v>
                </c:pt>
                <c:pt idx="220">
                  <c:v>742</c:v>
                </c:pt>
                <c:pt idx="221">
                  <c:v>818.5</c:v>
                </c:pt>
                <c:pt idx="222">
                  <c:v>1396</c:v>
                </c:pt>
                <c:pt idx="223">
                  <c:v>3417</c:v>
                </c:pt>
                <c:pt idx="224">
                  <c:v>3900</c:v>
                </c:pt>
                <c:pt idx="225">
                  <c:v>4014</c:v>
                </c:pt>
                <c:pt idx="226">
                  <c:v>4004.5</c:v>
                </c:pt>
                <c:pt idx="227">
                  <c:v>4034</c:v>
                </c:pt>
                <c:pt idx="228">
                  <c:v>4118.5</c:v>
                </c:pt>
                <c:pt idx="229">
                  <c:v>4071.5</c:v>
                </c:pt>
                <c:pt idx="230">
                  <c:v>4055</c:v>
                </c:pt>
                <c:pt idx="231">
                  <c:v>3879</c:v>
                </c:pt>
                <c:pt idx="232">
                  <c:v>3898</c:v>
                </c:pt>
                <c:pt idx="233">
                  <c:v>3899.5</c:v>
                </c:pt>
                <c:pt idx="234">
                  <c:v>3958</c:v>
                </c:pt>
                <c:pt idx="235">
                  <c:v>4075.5</c:v>
                </c:pt>
                <c:pt idx="236">
                  <c:v>3968.5</c:v>
                </c:pt>
                <c:pt idx="237">
                  <c:v>3810.5</c:v>
                </c:pt>
                <c:pt idx="238">
                  <c:v>3469.5</c:v>
                </c:pt>
                <c:pt idx="239">
                  <c:v>2107</c:v>
                </c:pt>
                <c:pt idx="240">
                  <c:v>1423.5</c:v>
                </c:pt>
                <c:pt idx="241">
                  <c:v>983</c:v>
                </c:pt>
                <c:pt idx="242">
                  <c:v>766</c:v>
                </c:pt>
                <c:pt idx="243">
                  <c:v>765</c:v>
                </c:pt>
                <c:pt idx="244">
                  <c:v>756</c:v>
                </c:pt>
                <c:pt idx="245">
                  <c:v>775.5</c:v>
                </c:pt>
                <c:pt idx="246">
                  <c:v>1111</c:v>
                </c:pt>
                <c:pt idx="247">
                  <c:v>2180.5</c:v>
                </c:pt>
                <c:pt idx="248">
                  <c:v>2712.5</c:v>
                </c:pt>
                <c:pt idx="249">
                  <c:v>2857.5</c:v>
                </c:pt>
                <c:pt idx="250">
                  <c:v>3217.5</c:v>
                </c:pt>
                <c:pt idx="251">
                  <c:v>3121</c:v>
                </c:pt>
                <c:pt idx="252">
                  <c:v>3060</c:v>
                </c:pt>
                <c:pt idx="253">
                  <c:v>3071</c:v>
                </c:pt>
                <c:pt idx="254">
                  <c:v>3118.5</c:v>
                </c:pt>
                <c:pt idx="255">
                  <c:v>3038</c:v>
                </c:pt>
                <c:pt idx="256">
                  <c:v>2775.5</c:v>
                </c:pt>
                <c:pt idx="257">
                  <c:v>2841</c:v>
                </c:pt>
                <c:pt idx="258">
                  <c:v>3022.5</c:v>
                </c:pt>
                <c:pt idx="259">
                  <c:v>3261.5</c:v>
                </c:pt>
                <c:pt idx="260">
                  <c:v>3230.5</c:v>
                </c:pt>
                <c:pt idx="261">
                  <c:v>3242</c:v>
                </c:pt>
                <c:pt idx="262">
                  <c:v>2806.5</c:v>
                </c:pt>
                <c:pt idx="263">
                  <c:v>2492.5</c:v>
                </c:pt>
                <c:pt idx="264">
                  <c:v>1534</c:v>
                </c:pt>
                <c:pt idx="265">
                  <c:v>899</c:v>
                </c:pt>
                <c:pt idx="266">
                  <c:v>751</c:v>
                </c:pt>
                <c:pt idx="267">
                  <c:v>758</c:v>
                </c:pt>
                <c:pt idx="268">
                  <c:v>765</c:v>
                </c:pt>
                <c:pt idx="269">
                  <c:v>754</c:v>
                </c:pt>
                <c:pt idx="270">
                  <c:v>763.5</c:v>
                </c:pt>
                <c:pt idx="271">
                  <c:v>777.5</c:v>
                </c:pt>
                <c:pt idx="272">
                  <c:v>756.5</c:v>
                </c:pt>
                <c:pt idx="273">
                  <c:v>771</c:v>
                </c:pt>
                <c:pt idx="274">
                  <c:v>760.5</c:v>
                </c:pt>
                <c:pt idx="275">
                  <c:v>766</c:v>
                </c:pt>
                <c:pt idx="276">
                  <c:v>782.5</c:v>
                </c:pt>
                <c:pt idx="277">
                  <c:v>771.5</c:v>
                </c:pt>
                <c:pt idx="278">
                  <c:v>769</c:v>
                </c:pt>
                <c:pt idx="279">
                  <c:v>782.5</c:v>
                </c:pt>
                <c:pt idx="280">
                  <c:v>768</c:v>
                </c:pt>
                <c:pt idx="281">
                  <c:v>750.5</c:v>
                </c:pt>
                <c:pt idx="282">
                  <c:v>877.5</c:v>
                </c:pt>
                <c:pt idx="283">
                  <c:v>1001</c:v>
                </c:pt>
                <c:pt idx="284">
                  <c:v>1188.5</c:v>
                </c:pt>
                <c:pt idx="285">
                  <c:v>1012</c:v>
                </c:pt>
                <c:pt idx="286">
                  <c:v>991</c:v>
                </c:pt>
                <c:pt idx="287">
                  <c:v>1212.5</c:v>
                </c:pt>
                <c:pt idx="288">
                  <c:v>799.5</c:v>
                </c:pt>
                <c:pt idx="289">
                  <c:v>753</c:v>
                </c:pt>
                <c:pt idx="290">
                  <c:v>767</c:v>
                </c:pt>
                <c:pt idx="291">
                  <c:v>754.5</c:v>
                </c:pt>
                <c:pt idx="292">
                  <c:v>761</c:v>
                </c:pt>
                <c:pt idx="293">
                  <c:v>776</c:v>
                </c:pt>
                <c:pt idx="294">
                  <c:v>773</c:v>
                </c:pt>
                <c:pt idx="295">
                  <c:v>760.5</c:v>
                </c:pt>
                <c:pt idx="296">
                  <c:v>755.5</c:v>
                </c:pt>
                <c:pt idx="297">
                  <c:v>768.5</c:v>
                </c:pt>
                <c:pt idx="298">
                  <c:v>765.5</c:v>
                </c:pt>
                <c:pt idx="299">
                  <c:v>754.5</c:v>
                </c:pt>
                <c:pt idx="300">
                  <c:v>756</c:v>
                </c:pt>
                <c:pt idx="301">
                  <c:v>767</c:v>
                </c:pt>
                <c:pt idx="302">
                  <c:v>756.5</c:v>
                </c:pt>
                <c:pt idx="303">
                  <c:v>754.5</c:v>
                </c:pt>
                <c:pt idx="304">
                  <c:v>751</c:v>
                </c:pt>
                <c:pt idx="305">
                  <c:v>765</c:v>
                </c:pt>
                <c:pt idx="306">
                  <c:v>772.5</c:v>
                </c:pt>
                <c:pt idx="307">
                  <c:v>758.5</c:v>
                </c:pt>
                <c:pt idx="308">
                  <c:v>759.5</c:v>
                </c:pt>
                <c:pt idx="309">
                  <c:v>759.5</c:v>
                </c:pt>
                <c:pt idx="310">
                  <c:v>769.5</c:v>
                </c:pt>
                <c:pt idx="311">
                  <c:v>768</c:v>
                </c:pt>
                <c:pt idx="312">
                  <c:v>736.5</c:v>
                </c:pt>
                <c:pt idx="313">
                  <c:v>752.5</c:v>
                </c:pt>
                <c:pt idx="314">
                  <c:v>794.5</c:v>
                </c:pt>
                <c:pt idx="315">
                  <c:v>840</c:v>
                </c:pt>
                <c:pt idx="316">
                  <c:v>870.5</c:v>
                </c:pt>
                <c:pt idx="317">
                  <c:v>1010</c:v>
                </c:pt>
                <c:pt idx="318">
                  <c:v>1585.5</c:v>
                </c:pt>
                <c:pt idx="319">
                  <c:v>2517</c:v>
                </c:pt>
                <c:pt idx="320">
                  <c:v>3324.5</c:v>
                </c:pt>
                <c:pt idx="321">
                  <c:v>3461</c:v>
                </c:pt>
                <c:pt idx="322">
                  <c:v>3508</c:v>
                </c:pt>
                <c:pt idx="323">
                  <c:v>3543</c:v>
                </c:pt>
                <c:pt idx="324">
                  <c:v>3599.5</c:v>
                </c:pt>
                <c:pt idx="325">
                  <c:v>3581.5</c:v>
                </c:pt>
                <c:pt idx="326">
                  <c:v>3526</c:v>
                </c:pt>
                <c:pt idx="327">
                  <c:v>3358.5</c:v>
                </c:pt>
                <c:pt idx="328">
                  <c:v>3291.5</c:v>
                </c:pt>
                <c:pt idx="329">
                  <c:v>3298</c:v>
                </c:pt>
                <c:pt idx="330">
                  <c:v>3462.5</c:v>
                </c:pt>
                <c:pt idx="331">
                  <c:v>3590.5</c:v>
                </c:pt>
                <c:pt idx="332">
                  <c:v>3544</c:v>
                </c:pt>
                <c:pt idx="333">
                  <c:v>3000.5</c:v>
                </c:pt>
                <c:pt idx="334">
                  <c:v>2609</c:v>
                </c:pt>
                <c:pt idx="335">
                  <c:v>2305</c:v>
                </c:pt>
                <c:pt idx="336">
                  <c:v>1475.5</c:v>
                </c:pt>
                <c:pt idx="337">
                  <c:v>915.5</c:v>
                </c:pt>
                <c:pt idx="338">
                  <c:v>742.5</c:v>
                </c:pt>
                <c:pt idx="339">
                  <c:v>734</c:v>
                </c:pt>
                <c:pt idx="340">
                  <c:v>766.5</c:v>
                </c:pt>
                <c:pt idx="341">
                  <c:v>884</c:v>
                </c:pt>
                <c:pt idx="342">
                  <c:v>1152</c:v>
                </c:pt>
                <c:pt idx="343">
                  <c:v>2277.5</c:v>
                </c:pt>
                <c:pt idx="344">
                  <c:v>3542.5</c:v>
                </c:pt>
                <c:pt idx="345">
                  <c:v>3733</c:v>
                </c:pt>
                <c:pt idx="346">
                  <c:v>3982.5</c:v>
                </c:pt>
                <c:pt idx="347">
                  <c:v>3981.5</c:v>
                </c:pt>
                <c:pt idx="348">
                  <c:v>3534.5</c:v>
                </c:pt>
                <c:pt idx="349">
                  <c:v>3476.5</c:v>
                </c:pt>
                <c:pt idx="350">
                  <c:v>3505.5</c:v>
                </c:pt>
                <c:pt idx="351">
                  <c:v>3360.5</c:v>
                </c:pt>
                <c:pt idx="352">
                  <c:v>3353.5</c:v>
                </c:pt>
                <c:pt idx="353">
                  <c:v>3239</c:v>
                </c:pt>
                <c:pt idx="354">
                  <c:v>3267</c:v>
                </c:pt>
                <c:pt idx="355">
                  <c:v>3729</c:v>
                </c:pt>
                <c:pt idx="356">
                  <c:v>3595</c:v>
                </c:pt>
                <c:pt idx="357">
                  <c:v>2592.5</c:v>
                </c:pt>
                <c:pt idx="358">
                  <c:v>1859.5</c:v>
                </c:pt>
                <c:pt idx="359">
                  <c:v>1229</c:v>
                </c:pt>
                <c:pt idx="360">
                  <c:v>997</c:v>
                </c:pt>
                <c:pt idx="361">
                  <c:v>996</c:v>
                </c:pt>
                <c:pt idx="362">
                  <c:v>904</c:v>
                </c:pt>
                <c:pt idx="363">
                  <c:v>933.5</c:v>
                </c:pt>
                <c:pt idx="364">
                  <c:v>926</c:v>
                </c:pt>
                <c:pt idx="365">
                  <c:v>948</c:v>
                </c:pt>
                <c:pt idx="366">
                  <c:v>1332</c:v>
                </c:pt>
                <c:pt idx="367">
                  <c:v>2697.5</c:v>
                </c:pt>
                <c:pt idx="368">
                  <c:v>3431</c:v>
                </c:pt>
                <c:pt idx="369">
                  <c:v>3337.5</c:v>
                </c:pt>
                <c:pt idx="370">
                  <c:v>3115.5</c:v>
                </c:pt>
                <c:pt idx="371">
                  <c:v>3132</c:v>
                </c:pt>
                <c:pt idx="372">
                  <c:v>3221</c:v>
                </c:pt>
                <c:pt idx="373">
                  <c:v>3202.5</c:v>
                </c:pt>
                <c:pt idx="374">
                  <c:v>3181</c:v>
                </c:pt>
                <c:pt idx="375">
                  <c:v>3153</c:v>
                </c:pt>
                <c:pt idx="376">
                  <c:v>3067</c:v>
                </c:pt>
                <c:pt idx="377">
                  <c:v>3101.5</c:v>
                </c:pt>
                <c:pt idx="378">
                  <c:v>3086.5</c:v>
                </c:pt>
                <c:pt idx="379">
                  <c:v>3179</c:v>
                </c:pt>
                <c:pt idx="380">
                  <c:v>2972.5</c:v>
                </c:pt>
                <c:pt idx="381">
                  <c:v>2034.5</c:v>
                </c:pt>
                <c:pt idx="382">
                  <c:v>1384.5</c:v>
                </c:pt>
                <c:pt idx="383">
                  <c:v>840</c:v>
                </c:pt>
                <c:pt idx="384">
                  <c:v>812</c:v>
                </c:pt>
                <c:pt idx="385">
                  <c:v>826.5</c:v>
                </c:pt>
                <c:pt idx="386">
                  <c:v>830</c:v>
                </c:pt>
                <c:pt idx="387">
                  <c:v>833.5</c:v>
                </c:pt>
                <c:pt idx="388">
                  <c:v>818</c:v>
                </c:pt>
                <c:pt idx="389">
                  <c:v>1081</c:v>
                </c:pt>
                <c:pt idx="390">
                  <c:v>1863</c:v>
                </c:pt>
                <c:pt idx="391">
                  <c:v>2513.5</c:v>
                </c:pt>
                <c:pt idx="392">
                  <c:v>2909</c:v>
                </c:pt>
                <c:pt idx="393">
                  <c:v>3205.5</c:v>
                </c:pt>
                <c:pt idx="394">
                  <c:v>3220</c:v>
                </c:pt>
                <c:pt idx="395">
                  <c:v>2939.5</c:v>
                </c:pt>
                <c:pt idx="396">
                  <c:v>2783.5</c:v>
                </c:pt>
                <c:pt idx="397">
                  <c:v>2607</c:v>
                </c:pt>
                <c:pt idx="398">
                  <c:v>2349</c:v>
                </c:pt>
                <c:pt idx="399">
                  <c:v>2116.5</c:v>
                </c:pt>
                <c:pt idx="400">
                  <c:v>1943</c:v>
                </c:pt>
                <c:pt idx="401">
                  <c:v>1953</c:v>
                </c:pt>
                <c:pt idx="402">
                  <c:v>1936.5</c:v>
                </c:pt>
                <c:pt idx="403">
                  <c:v>1950</c:v>
                </c:pt>
                <c:pt idx="404">
                  <c:v>1891</c:v>
                </c:pt>
                <c:pt idx="405">
                  <c:v>1843.5</c:v>
                </c:pt>
                <c:pt idx="406">
                  <c:v>1516.5</c:v>
                </c:pt>
                <c:pt idx="407">
                  <c:v>1241.5</c:v>
                </c:pt>
                <c:pt idx="408">
                  <c:v>1079</c:v>
                </c:pt>
                <c:pt idx="409">
                  <c:v>1073.5</c:v>
                </c:pt>
                <c:pt idx="410">
                  <c:v>1017</c:v>
                </c:pt>
                <c:pt idx="411">
                  <c:v>1036.5</c:v>
                </c:pt>
                <c:pt idx="412">
                  <c:v>1008.5</c:v>
                </c:pt>
                <c:pt idx="413">
                  <c:v>1242.5</c:v>
                </c:pt>
                <c:pt idx="414">
                  <c:v>1667.5</c:v>
                </c:pt>
                <c:pt idx="415">
                  <c:v>1971.5</c:v>
                </c:pt>
                <c:pt idx="416">
                  <c:v>1968.5</c:v>
                </c:pt>
                <c:pt idx="417">
                  <c:v>1911.5</c:v>
                </c:pt>
                <c:pt idx="418">
                  <c:v>1843.5</c:v>
                </c:pt>
                <c:pt idx="419">
                  <c:v>1812.5</c:v>
                </c:pt>
                <c:pt idx="420">
                  <c:v>1840</c:v>
                </c:pt>
                <c:pt idx="421">
                  <c:v>1824</c:v>
                </c:pt>
                <c:pt idx="422">
                  <c:v>1822.5</c:v>
                </c:pt>
                <c:pt idx="423">
                  <c:v>1687</c:v>
                </c:pt>
                <c:pt idx="424">
                  <c:v>1559.5</c:v>
                </c:pt>
                <c:pt idx="425">
                  <c:v>1625.5</c:v>
                </c:pt>
                <c:pt idx="426">
                  <c:v>1721</c:v>
                </c:pt>
                <c:pt idx="427">
                  <c:v>1932</c:v>
                </c:pt>
                <c:pt idx="428">
                  <c:v>1845.5</c:v>
                </c:pt>
                <c:pt idx="429">
                  <c:v>915</c:v>
                </c:pt>
                <c:pt idx="430">
                  <c:v>746</c:v>
                </c:pt>
                <c:pt idx="431">
                  <c:v>749</c:v>
                </c:pt>
                <c:pt idx="432">
                  <c:v>722</c:v>
                </c:pt>
                <c:pt idx="433">
                  <c:v>721.5</c:v>
                </c:pt>
                <c:pt idx="434">
                  <c:v>721</c:v>
                </c:pt>
                <c:pt idx="435">
                  <c:v>721</c:v>
                </c:pt>
                <c:pt idx="436">
                  <c:v>721</c:v>
                </c:pt>
                <c:pt idx="437">
                  <c:v>719.5</c:v>
                </c:pt>
                <c:pt idx="438">
                  <c:v>721.5</c:v>
                </c:pt>
                <c:pt idx="439">
                  <c:v>719.5</c:v>
                </c:pt>
                <c:pt idx="440">
                  <c:v>719</c:v>
                </c:pt>
                <c:pt idx="441">
                  <c:v>720</c:v>
                </c:pt>
                <c:pt idx="442">
                  <c:v>718</c:v>
                </c:pt>
                <c:pt idx="443">
                  <c:v>728</c:v>
                </c:pt>
                <c:pt idx="444">
                  <c:v>778</c:v>
                </c:pt>
                <c:pt idx="445">
                  <c:v>809</c:v>
                </c:pt>
                <c:pt idx="446">
                  <c:v>740</c:v>
                </c:pt>
                <c:pt idx="447">
                  <c:v>759</c:v>
                </c:pt>
                <c:pt idx="448">
                  <c:v>783.5</c:v>
                </c:pt>
                <c:pt idx="449">
                  <c:v>794.5</c:v>
                </c:pt>
                <c:pt idx="450">
                  <c:v>825</c:v>
                </c:pt>
                <c:pt idx="451">
                  <c:v>856</c:v>
                </c:pt>
                <c:pt idx="452">
                  <c:v>886</c:v>
                </c:pt>
                <c:pt idx="453">
                  <c:v>942.5</c:v>
                </c:pt>
                <c:pt idx="454">
                  <c:v>963</c:v>
                </c:pt>
                <c:pt idx="455">
                  <c:v>978</c:v>
                </c:pt>
                <c:pt idx="456">
                  <c:v>976</c:v>
                </c:pt>
                <c:pt idx="457">
                  <c:v>982.5</c:v>
                </c:pt>
                <c:pt idx="458">
                  <c:v>978.5</c:v>
                </c:pt>
                <c:pt idx="459">
                  <c:v>976</c:v>
                </c:pt>
                <c:pt idx="460">
                  <c:v>974</c:v>
                </c:pt>
                <c:pt idx="461">
                  <c:v>972.5</c:v>
                </c:pt>
                <c:pt idx="462">
                  <c:v>977.5</c:v>
                </c:pt>
                <c:pt idx="463">
                  <c:v>978</c:v>
                </c:pt>
                <c:pt idx="464">
                  <c:v>977.5</c:v>
                </c:pt>
                <c:pt idx="465">
                  <c:v>977</c:v>
                </c:pt>
                <c:pt idx="466">
                  <c:v>971</c:v>
                </c:pt>
                <c:pt idx="467">
                  <c:v>956.5</c:v>
                </c:pt>
                <c:pt idx="468">
                  <c:v>890.5</c:v>
                </c:pt>
                <c:pt idx="469">
                  <c:v>828.5</c:v>
                </c:pt>
                <c:pt idx="470">
                  <c:v>777</c:v>
                </c:pt>
                <c:pt idx="471">
                  <c:v>746</c:v>
                </c:pt>
                <c:pt idx="472">
                  <c:v>717</c:v>
                </c:pt>
                <c:pt idx="473">
                  <c:v>712.5</c:v>
                </c:pt>
                <c:pt idx="474">
                  <c:v>732.5</c:v>
                </c:pt>
                <c:pt idx="475">
                  <c:v>754</c:v>
                </c:pt>
                <c:pt idx="476">
                  <c:v>754</c:v>
                </c:pt>
                <c:pt idx="477">
                  <c:v>837.5</c:v>
                </c:pt>
                <c:pt idx="478">
                  <c:v>1100.5</c:v>
                </c:pt>
                <c:pt idx="479">
                  <c:v>1136.5</c:v>
                </c:pt>
                <c:pt idx="480">
                  <c:v>901.5</c:v>
                </c:pt>
                <c:pt idx="481">
                  <c:v>891.5</c:v>
                </c:pt>
                <c:pt idx="482">
                  <c:v>914</c:v>
                </c:pt>
                <c:pt idx="483">
                  <c:v>1136.5</c:v>
                </c:pt>
                <c:pt idx="484">
                  <c:v>1127</c:v>
                </c:pt>
                <c:pt idx="485">
                  <c:v>960.5</c:v>
                </c:pt>
                <c:pt idx="486">
                  <c:v>1116.5</c:v>
                </c:pt>
                <c:pt idx="487">
                  <c:v>1547</c:v>
                </c:pt>
                <c:pt idx="488">
                  <c:v>1806.5</c:v>
                </c:pt>
                <c:pt idx="489">
                  <c:v>2043.5</c:v>
                </c:pt>
                <c:pt idx="490">
                  <c:v>1968.5</c:v>
                </c:pt>
                <c:pt idx="491">
                  <c:v>2013.5</c:v>
                </c:pt>
                <c:pt idx="492">
                  <c:v>2111</c:v>
                </c:pt>
                <c:pt idx="493">
                  <c:v>2103</c:v>
                </c:pt>
                <c:pt idx="494">
                  <c:v>2181</c:v>
                </c:pt>
                <c:pt idx="495">
                  <c:v>2153.5</c:v>
                </c:pt>
                <c:pt idx="496">
                  <c:v>2044.5</c:v>
                </c:pt>
                <c:pt idx="497">
                  <c:v>1788</c:v>
                </c:pt>
                <c:pt idx="498">
                  <c:v>1631</c:v>
                </c:pt>
                <c:pt idx="499">
                  <c:v>1770</c:v>
                </c:pt>
                <c:pt idx="500">
                  <c:v>1440.5</c:v>
                </c:pt>
                <c:pt idx="501">
                  <c:v>1215.5</c:v>
                </c:pt>
                <c:pt idx="502">
                  <c:v>707</c:v>
                </c:pt>
                <c:pt idx="503">
                  <c:v>693.5</c:v>
                </c:pt>
                <c:pt idx="504">
                  <c:v>691.5</c:v>
                </c:pt>
                <c:pt idx="505">
                  <c:v>691.5</c:v>
                </c:pt>
                <c:pt idx="506">
                  <c:v>691</c:v>
                </c:pt>
                <c:pt idx="507">
                  <c:v>690</c:v>
                </c:pt>
                <c:pt idx="508">
                  <c:v>695</c:v>
                </c:pt>
                <c:pt idx="509">
                  <c:v>695.5</c:v>
                </c:pt>
                <c:pt idx="510">
                  <c:v>695.5</c:v>
                </c:pt>
                <c:pt idx="511">
                  <c:v>696</c:v>
                </c:pt>
                <c:pt idx="512">
                  <c:v>698</c:v>
                </c:pt>
                <c:pt idx="513">
                  <c:v>702.5</c:v>
                </c:pt>
                <c:pt idx="514">
                  <c:v>707</c:v>
                </c:pt>
                <c:pt idx="515">
                  <c:v>713</c:v>
                </c:pt>
                <c:pt idx="516">
                  <c:v>712.5</c:v>
                </c:pt>
                <c:pt idx="517">
                  <c:v>703</c:v>
                </c:pt>
                <c:pt idx="518">
                  <c:v>703.5</c:v>
                </c:pt>
                <c:pt idx="519">
                  <c:v>703</c:v>
                </c:pt>
                <c:pt idx="520">
                  <c:v>716</c:v>
                </c:pt>
                <c:pt idx="521">
                  <c:v>707</c:v>
                </c:pt>
                <c:pt idx="522">
                  <c:v>693.5</c:v>
                </c:pt>
                <c:pt idx="523">
                  <c:v>690.5</c:v>
                </c:pt>
                <c:pt idx="524">
                  <c:v>689.5</c:v>
                </c:pt>
                <c:pt idx="525">
                  <c:v>688.5</c:v>
                </c:pt>
                <c:pt idx="526">
                  <c:v>690</c:v>
                </c:pt>
                <c:pt idx="527">
                  <c:v>690</c:v>
                </c:pt>
                <c:pt idx="528">
                  <c:v>690.5</c:v>
                </c:pt>
                <c:pt idx="529">
                  <c:v>691.5</c:v>
                </c:pt>
                <c:pt idx="530">
                  <c:v>690.5</c:v>
                </c:pt>
                <c:pt idx="531">
                  <c:v>691</c:v>
                </c:pt>
                <c:pt idx="532">
                  <c:v>690.5</c:v>
                </c:pt>
                <c:pt idx="533">
                  <c:v>690.5</c:v>
                </c:pt>
                <c:pt idx="534">
                  <c:v>697</c:v>
                </c:pt>
                <c:pt idx="535">
                  <c:v>697</c:v>
                </c:pt>
                <c:pt idx="536">
                  <c:v>698.5</c:v>
                </c:pt>
                <c:pt idx="537">
                  <c:v>719.5</c:v>
                </c:pt>
                <c:pt idx="538">
                  <c:v>730.5</c:v>
                </c:pt>
                <c:pt idx="539">
                  <c:v>730.5</c:v>
                </c:pt>
                <c:pt idx="540">
                  <c:v>729</c:v>
                </c:pt>
                <c:pt idx="541">
                  <c:v>728</c:v>
                </c:pt>
                <c:pt idx="542">
                  <c:v>725.5</c:v>
                </c:pt>
                <c:pt idx="543">
                  <c:v>736</c:v>
                </c:pt>
                <c:pt idx="544">
                  <c:v>744</c:v>
                </c:pt>
                <c:pt idx="545">
                  <c:v>725.5</c:v>
                </c:pt>
                <c:pt idx="546">
                  <c:v>709.5</c:v>
                </c:pt>
                <c:pt idx="547">
                  <c:v>708.5</c:v>
                </c:pt>
                <c:pt idx="548">
                  <c:v>707.5</c:v>
                </c:pt>
                <c:pt idx="549">
                  <c:v>705</c:v>
                </c:pt>
                <c:pt idx="550">
                  <c:v>695</c:v>
                </c:pt>
                <c:pt idx="551">
                  <c:v>694</c:v>
                </c:pt>
                <c:pt idx="552">
                  <c:v>693.5</c:v>
                </c:pt>
                <c:pt idx="553">
                  <c:v>693</c:v>
                </c:pt>
                <c:pt idx="554">
                  <c:v>695.5</c:v>
                </c:pt>
                <c:pt idx="555">
                  <c:v>696.5</c:v>
                </c:pt>
                <c:pt idx="556">
                  <c:v>692</c:v>
                </c:pt>
                <c:pt idx="557">
                  <c:v>821</c:v>
                </c:pt>
                <c:pt idx="558">
                  <c:v>969.5</c:v>
                </c:pt>
                <c:pt idx="559">
                  <c:v>1358.5</c:v>
                </c:pt>
                <c:pt idx="560">
                  <c:v>2094.5</c:v>
                </c:pt>
                <c:pt idx="561">
                  <c:v>2355.5</c:v>
                </c:pt>
                <c:pt idx="562">
                  <c:v>2319</c:v>
                </c:pt>
                <c:pt idx="563">
                  <c:v>2309.5</c:v>
                </c:pt>
                <c:pt idx="564">
                  <c:v>2349</c:v>
                </c:pt>
                <c:pt idx="565">
                  <c:v>2261.5</c:v>
                </c:pt>
                <c:pt idx="566">
                  <c:v>2140.5</c:v>
                </c:pt>
                <c:pt idx="567">
                  <c:v>1697.5</c:v>
                </c:pt>
                <c:pt idx="568">
                  <c:v>1491.5</c:v>
                </c:pt>
                <c:pt idx="569">
                  <c:v>1514</c:v>
                </c:pt>
                <c:pt idx="570">
                  <c:v>1697.5</c:v>
                </c:pt>
                <c:pt idx="571">
                  <c:v>1897</c:v>
                </c:pt>
                <c:pt idx="572">
                  <c:v>1774</c:v>
                </c:pt>
                <c:pt idx="573">
                  <c:v>779.5</c:v>
                </c:pt>
                <c:pt idx="574">
                  <c:v>694</c:v>
                </c:pt>
                <c:pt idx="575">
                  <c:v>694.5</c:v>
                </c:pt>
                <c:pt idx="576">
                  <c:v>695.5</c:v>
                </c:pt>
                <c:pt idx="577">
                  <c:v>695.5</c:v>
                </c:pt>
                <c:pt idx="578">
                  <c:v>696</c:v>
                </c:pt>
                <c:pt idx="579">
                  <c:v>695</c:v>
                </c:pt>
                <c:pt idx="580">
                  <c:v>694</c:v>
                </c:pt>
                <c:pt idx="581">
                  <c:v>691.5</c:v>
                </c:pt>
                <c:pt idx="582">
                  <c:v>695</c:v>
                </c:pt>
                <c:pt idx="583">
                  <c:v>694.5</c:v>
                </c:pt>
                <c:pt idx="584">
                  <c:v>695</c:v>
                </c:pt>
                <c:pt idx="585">
                  <c:v>704.5</c:v>
                </c:pt>
                <c:pt idx="586">
                  <c:v>735</c:v>
                </c:pt>
                <c:pt idx="587">
                  <c:v>755</c:v>
                </c:pt>
                <c:pt idx="588">
                  <c:v>751</c:v>
                </c:pt>
                <c:pt idx="589">
                  <c:v>717</c:v>
                </c:pt>
                <c:pt idx="590">
                  <c:v>727</c:v>
                </c:pt>
                <c:pt idx="591">
                  <c:v>720.5</c:v>
                </c:pt>
                <c:pt idx="592">
                  <c:v>713</c:v>
                </c:pt>
                <c:pt idx="593">
                  <c:v>707</c:v>
                </c:pt>
                <c:pt idx="594">
                  <c:v>698</c:v>
                </c:pt>
                <c:pt idx="595">
                  <c:v>696</c:v>
                </c:pt>
                <c:pt idx="596">
                  <c:v>699</c:v>
                </c:pt>
                <c:pt idx="597">
                  <c:v>697.5</c:v>
                </c:pt>
                <c:pt idx="598">
                  <c:v>690.5</c:v>
                </c:pt>
                <c:pt idx="599">
                  <c:v>690.5</c:v>
                </c:pt>
                <c:pt idx="600">
                  <c:v>695.5</c:v>
                </c:pt>
                <c:pt idx="601">
                  <c:v>698</c:v>
                </c:pt>
                <c:pt idx="602">
                  <c:v>698</c:v>
                </c:pt>
                <c:pt idx="603">
                  <c:v>698</c:v>
                </c:pt>
                <c:pt idx="604">
                  <c:v>698</c:v>
                </c:pt>
                <c:pt idx="605">
                  <c:v>698.5</c:v>
                </c:pt>
                <c:pt idx="606">
                  <c:v>697</c:v>
                </c:pt>
                <c:pt idx="607">
                  <c:v>697</c:v>
                </c:pt>
                <c:pt idx="608">
                  <c:v>697</c:v>
                </c:pt>
                <c:pt idx="609">
                  <c:v>697.5</c:v>
                </c:pt>
                <c:pt idx="610">
                  <c:v>698</c:v>
                </c:pt>
                <c:pt idx="611">
                  <c:v>706.5</c:v>
                </c:pt>
                <c:pt idx="612">
                  <c:v>714.5</c:v>
                </c:pt>
                <c:pt idx="613">
                  <c:v>711.5</c:v>
                </c:pt>
                <c:pt idx="614">
                  <c:v>709</c:v>
                </c:pt>
                <c:pt idx="615">
                  <c:v>701</c:v>
                </c:pt>
                <c:pt idx="616">
                  <c:v>702</c:v>
                </c:pt>
                <c:pt idx="617">
                  <c:v>698</c:v>
                </c:pt>
                <c:pt idx="618">
                  <c:v>695.5</c:v>
                </c:pt>
                <c:pt idx="619">
                  <c:v>696.5</c:v>
                </c:pt>
                <c:pt idx="620">
                  <c:v>696.5</c:v>
                </c:pt>
                <c:pt idx="621">
                  <c:v>696</c:v>
                </c:pt>
                <c:pt idx="622">
                  <c:v>697.5</c:v>
                </c:pt>
                <c:pt idx="623">
                  <c:v>697.5</c:v>
                </c:pt>
                <c:pt idx="624">
                  <c:v>698</c:v>
                </c:pt>
                <c:pt idx="625">
                  <c:v>698.5</c:v>
                </c:pt>
                <c:pt idx="626">
                  <c:v>697</c:v>
                </c:pt>
                <c:pt idx="627">
                  <c:v>695</c:v>
                </c:pt>
                <c:pt idx="628">
                  <c:v>696</c:v>
                </c:pt>
                <c:pt idx="629">
                  <c:v>696</c:v>
                </c:pt>
                <c:pt idx="630">
                  <c:v>696.5</c:v>
                </c:pt>
                <c:pt idx="631">
                  <c:v>695.5</c:v>
                </c:pt>
                <c:pt idx="632">
                  <c:v>695.5</c:v>
                </c:pt>
                <c:pt idx="633">
                  <c:v>696.5</c:v>
                </c:pt>
                <c:pt idx="634">
                  <c:v>696</c:v>
                </c:pt>
                <c:pt idx="635">
                  <c:v>694</c:v>
                </c:pt>
                <c:pt idx="636">
                  <c:v>693.5</c:v>
                </c:pt>
                <c:pt idx="637">
                  <c:v>692.5</c:v>
                </c:pt>
                <c:pt idx="638">
                  <c:v>692.5</c:v>
                </c:pt>
                <c:pt idx="639">
                  <c:v>691.5</c:v>
                </c:pt>
                <c:pt idx="640">
                  <c:v>691.5</c:v>
                </c:pt>
                <c:pt idx="641">
                  <c:v>696.5</c:v>
                </c:pt>
                <c:pt idx="642">
                  <c:v>694.5</c:v>
                </c:pt>
                <c:pt idx="643">
                  <c:v>693</c:v>
                </c:pt>
                <c:pt idx="644">
                  <c:v>694.5</c:v>
                </c:pt>
                <c:pt idx="645">
                  <c:v>694</c:v>
                </c:pt>
                <c:pt idx="646">
                  <c:v>694</c:v>
                </c:pt>
                <c:pt idx="647">
                  <c:v>693.5</c:v>
                </c:pt>
                <c:pt idx="648">
                  <c:v>694</c:v>
                </c:pt>
                <c:pt idx="649">
                  <c:v>691.5</c:v>
                </c:pt>
                <c:pt idx="650">
                  <c:v>692</c:v>
                </c:pt>
                <c:pt idx="651">
                  <c:v>691.5</c:v>
                </c:pt>
                <c:pt idx="652">
                  <c:v>693</c:v>
                </c:pt>
                <c:pt idx="653">
                  <c:v>692.5</c:v>
                </c:pt>
                <c:pt idx="654">
                  <c:v>691.5</c:v>
                </c:pt>
                <c:pt idx="655">
                  <c:v>691</c:v>
                </c:pt>
                <c:pt idx="656">
                  <c:v>691</c:v>
                </c:pt>
                <c:pt idx="657">
                  <c:v>692</c:v>
                </c:pt>
                <c:pt idx="658">
                  <c:v>694.5</c:v>
                </c:pt>
                <c:pt idx="659">
                  <c:v>699.5</c:v>
                </c:pt>
                <c:pt idx="660">
                  <c:v>716</c:v>
                </c:pt>
                <c:pt idx="661">
                  <c:v>720.5</c:v>
                </c:pt>
                <c:pt idx="662">
                  <c:v>734.5</c:v>
                </c:pt>
                <c:pt idx="663">
                  <c:v>741.5</c:v>
                </c:pt>
                <c:pt idx="664">
                  <c:v>752.5</c:v>
                </c:pt>
                <c:pt idx="665">
                  <c:v>741</c:v>
                </c:pt>
                <c:pt idx="666">
                  <c:v>726.5</c:v>
                </c:pt>
                <c:pt idx="667">
                  <c:v>726.5</c:v>
                </c:pt>
                <c:pt idx="668">
                  <c:v>725.5</c:v>
                </c:pt>
                <c:pt idx="669">
                  <c:v>713</c:v>
                </c:pt>
                <c:pt idx="670">
                  <c:v>713</c:v>
                </c:pt>
                <c:pt idx="671">
                  <c:v>712.5</c:v>
                </c:pt>
                <c:pt idx="672">
                  <c:v>713</c:v>
                </c:pt>
                <c:pt idx="673">
                  <c:v>713.5</c:v>
                </c:pt>
                <c:pt idx="674">
                  <c:v>713.5</c:v>
                </c:pt>
                <c:pt idx="675">
                  <c:v>713</c:v>
                </c:pt>
                <c:pt idx="676">
                  <c:v>701</c:v>
                </c:pt>
                <c:pt idx="677">
                  <c:v>701.5</c:v>
                </c:pt>
                <c:pt idx="678">
                  <c:v>844.5</c:v>
                </c:pt>
                <c:pt idx="679">
                  <c:v>981</c:v>
                </c:pt>
                <c:pt idx="680">
                  <c:v>1310</c:v>
                </c:pt>
                <c:pt idx="681">
                  <c:v>1814.5</c:v>
                </c:pt>
                <c:pt idx="682">
                  <c:v>1898.5</c:v>
                </c:pt>
                <c:pt idx="683">
                  <c:v>1887.5</c:v>
                </c:pt>
                <c:pt idx="684">
                  <c:v>1795.5</c:v>
                </c:pt>
                <c:pt idx="685">
                  <c:v>1761</c:v>
                </c:pt>
                <c:pt idx="686">
                  <c:v>1817.5</c:v>
                </c:pt>
                <c:pt idx="687">
                  <c:v>1723.5</c:v>
                </c:pt>
                <c:pt idx="688">
                  <c:v>1799.5</c:v>
                </c:pt>
                <c:pt idx="689">
                  <c:v>1915.5</c:v>
                </c:pt>
                <c:pt idx="690">
                  <c:v>2328</c:v>
                </c:pt>
                <c:pt idx="691">
                  <c:v>2314.5</c:v>
                </c:pt>
                <c:pt idx="692">
                  <c:v>2123</c:v>
                </c:pt>
                <c:pt idx="693">
                  <c:v>1682.5</c:v>
                </c:pt>
                <c:pt idx="694">
                  <c:v>1331.5</c:v>
                </c:pt>
                <c:pt idx="695">
                  <c:v>918</c:v>
                </c:pt>
                <c:pt idx="696">
                  <c:v>728.5</c:v>
                </c:pt>
                <c:pt idx="697">
                  <c:v>731.5</c:v>
                </c:pt>
                <c:pt idx="698">
                  <c:v>731.5</c:v>
                </c:pt>
                <c:pt idx="699">
                  <c:v>727.5</c:v>
                </c:pt>
                <c:pt idx="700">
                  <c:v>723</c:v>
                </c:pt>
                <c:pt idx="701">
                  <c:v>721</c:v>
                </c:pt>
                <c:pt idx="702">
                  <c:v>760.5</c:v>
                </c:pt>
                <c:pt idx="703">
                  <c:v>1058.5</c:v>
                </c:pt>
                <c:pt idx="704">
                  <c:v>1731</c:v>
                </c:pt>
                <c:pt idx="705">
                  <c:v>2280.5</c:v>
                </c:pt>
                <c:pt idx="706">
                  <c:v>2255.5</c:v>
                </c:pt>
                <c:pt idx="707">
                  <c:v>2248</c:v>
                </c:pt>
                <c:pt idx="708">
                  <c:v>2207.5</c:v>
                </c:pt>
                <c:pt idx="709">
                  <c:v>2153.5</c:v>
                </c:pt>
                <c:pt idx="710">
                  <c:v>2190</c:v>
                </c:pt>
                <c:pt idx="711">
                  <c:v>1846.5</c:v>
                </c:pt>
                <c:pt idx="712">
                  <c:v>1833</c:v>
                </c:pt>
                <c:pt idx="713">
                  <c:v>1929</c:v>
                </c:pt>
                <c:pt idx="714">
                  <c:v>2272.5</c:v>
                </c:pt>
                <c:pt idx="715">
                  <c:v>2229</c:v>
                </c:pt>
                <c:pt idx="716">
                  <c:v>1712.5</c:v>
                </c:pt>
                <c:pt idx="717">
                  <c:v>1599.5</c:v>
                </c:pt>
                <c:pt idx="718">
                  <c:v>1232.5</c:v>
                </c:pt>
                <c:pt idx="719">
                  <c:v>886.5</c:v>
                </c:pt>
                <c:pt idx="720">
                  <c:v>870</c:v>
                </c:pt>
                <c:pt idx="721">
                  <c:v>870</c:v>
                </c:pt>
                <c:pt idx="722">
                  <c:v>868</c:v>
                </c:pt>
                <c:pt idx="723">
                  <c:v>866</c:v>
                </c:pt>
                <c:pt idx="724">
                  <c:v>864.5</c:v>
                </c:pt>
                <c:pt idx="725">
                  <c:v>862</c:v>
                </c:pt>
                <c:pt idx="726">
                  <c:v>936</c:v>
                </c:pt>
                <c:pt idx="727">
                  <c:v>1487</c:v>
                </c:pt>
                <c:pt idx="728">
                  <c:v>1994.5</c:v>
                </c:pt>
                <c:pt idx="729">
                  <c:v>2222</c:v>
                </c:pt>
                <c:pt idx="730">
                  <c:v>2279.5</c:v>
                </c:pt>
                <c:pt idx="731">
                  <c:v>2357</c:v>
                </c:pt>
                <c:pt idx="732">
                  <c:v>2364.5</c:v>
                </c:pt>
                <c:pt idx="733">
                  <c:v>2348.5</c:v>
                </c:pt>
                <c:pt idx="734">
                  <c:v>2333.5</c:v>
                </c:pt>
                <c:pt idx="735">
                  <c:v>2246.5</c:v>
                </c:pt>
                <c:pt idx="736">
                  <c:v>2384.5</c:v>
                </c:pt>
                <c:pt idx="737">
                  <c:v>2534.5</c:v>
                </c:pt>
                <c:pt idx="738">
                  <c:v>2670</c:v>
                </c:pt>
                <c:pt idx="739">
                  <c:v>2627.5</c:v>
                </c:pt>
                <c:pt idx="740">
                  <c:v>2309</c:v>
                </c:pt>
                <c:pt idx="741">
                  <c:v>1574.5</c:v>
                </c:pt>
                <c:pt idx="742">
                  <c:v>1405</c:v>
                </c:pt>
                <c:pt idx="743">
                  <c:v>1431.5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1503.5463709677417</c:v>
                </c:pt>
                <c:pt idx="1">
                  <c:v>1503.5463709677417</c:v>
                </c:pt>
                <c:pt idx="2">
                  <c:v>1503.5463709677417</c:v>
                </c:pt>
                <c:pt idx="3">
                  <c:v>1503.5463709677417</c:v>
                </c:pt>
                <c:pt idx="4">
                  <c:v>1503.5463709677417</c:v>
                </c:pt>
                <c:pt idx="5">
                  <c:v>1503.5463709677417</c:v>
                </c:pt>
                <c:pt idx="6">
                  <c:v>1503.5463709677417</c:v>
                </c:pt>
                <c:pt idx="7">
                  <c:v>1503.5463709677417</c:v>
                </c:pt>
                <c:pt idx="8">
                  <c:v>1503.5463709677417</c:v>
                </c:pt>
                <c:pt idx="9">
                  <c:v>1503.5463709677417</c:v>
                </c:pt>
                <c:pt idx="10">
                  <c:v>1503.5463709677417</c:v>
                </c:pt>
                <c:pt idx="11">
                  <c:v>1503.5463709677417</c:v>
                </c:pt>
                <c:pt idx="12">
                  <c:v>1503.5463709677417</c:v>
                </c:pt>
                <c:pt idx="13">
                  <c:v>1503.5463709677417</c:v>
                </c:pt>
                <c:pt idx="14">
                  <c:v>1503.5463709677417</c:v>
                </c:pt>
                <c:pt idx="15">
                  <c:v>1503.5463709677417</c:v>
                </c:pt>
                <c:pt idx="16">
                  <c:v>1503.5463709677417</c:v>
                </c:pt>
                <c:pt idx="17">
                  <c:v>1503.5463709677417</c:v>
                </c:pt>
                <c:pt idx="18">
                  <c:v>1503.5463709677417</c:v>
                </c:pt>
                <c:pt idx="19">
                  <c:v>1503.5463709677417</c:v>
                </c:pt>
                <c:pt idx="20">
                  <c:v>1503.5463709677417</c:v>
                </c:pt>
                <c:pt idx="21">
                  <c:v>1503.5463709677417</c:v>
                </c:pt>
                <c:pt idx="22">
                  <c:v>1503.5463709677417</c:v>
                </c:pt>
                <c:pt idx="23">
                  <c:v>1503.5463709677417</c:v>
                </c:pt>
                <c:pt idx="24">
                  <c:v>1503.5463709677417</c:v>
                </c:pt>
                <c:pt idx="25">
                  <c:v>1503.5463709677417</c:v>
                </c:pt>
                <c:pt idx="26">
                  <c:v>1503.5463709677417</c:v>
                </c:pt>
                <c:pt idx="27">
                  <c:v>1503.5463709677417</c:v>
                </c:pt>
                <c:pt idx="28">
                  <c:v>1503.5463709677417</c:v>
                </c:pt>
                <c:pt idx="29">
                  <c:v>1503.5463709677417</c:v>
                </c:pt>
                <c:pt idx="30">
                  <c:v>1503.5463709677417</c:v>
                </c:pt>
                <c:pt idx="31">
                  <c:v>1503.5463709677417</c:v>
                </c:pt>
                <c:pt idx="32">
                  <c:v>1503.5463709677417</c:v>
                </c:pt>
                <c:pt idx="33">
                  <c:v>1503.5463709677417</c:v>
                </c:pt>
                <c:pt idx="34">
                  <c:v>1503.5463709677417</c:v>
                </c:pt>
                <c:pt idx="35">
                  <c:v>1503.5463709677417</c:v>
                </c:pt>
                <c:pt idx="36">
                  <c:v>1503.5463709677417</c:v>
                </c:pt>
                <c:pt idx="37">
                  <c:v>1503.5463709677417</c:v>
                </c:pt>
                <c:pt idx="38">
                  <c:v>1503.5463709677417</c:v>
                </c:pt>
                <c:pt idx="39">
                  <c:v>1503.5463709677417</c:v>
                </c:pt>
                <c:pt idx="40">
                  <c:v>1503.5463709677417</c:v>
                </c:pt>
                <c:pt idx="41">
                  <c:v>1503.5463709677417</c:v>
                </c:pt>
                <c:pt idx="42">
                  <c:v>1503.5463709677417</c:v>
                </c:pt>
                <c:pt idx="43">
                  <c:v>1503.5463709677417</c:v>
                </c:pt>
                <c:pt idx="44">
                  <c:v>1503.5463709677417</c:v>
                </c:pt>
                <c:pt idx="45">
                  <c:v>1503.5463709677417</c:v>
                </c:pt>
                <c:pt idx="46">
                  <c:v>1503.5463709677417</c:v>
                </c:pt>
                <c:pt idx="47">
                  <c:v>1503.5463709677417</c:v>
                </c:pt>
                <c:pt idx="48">
                  <c:v>1503.5463709677417</c:v>
                </c:pt>
                <c:pt idx="49">
                  <c:v>1503.5463709677417</c:v>
                </c:pt>
                <c:pt idx="50">
                  <c:v>1503.5463709677417</c:v>
                </c:pt>
                <c:pt idx="51">
                  <c:v>1503.5463709677417</c:v>
                </c:pt>
                <c:pt idx="52">
                  <c:v>1503.5463709677417</c:v>
                </c:pt>
                <c:pt idx="53">
                  <c:v>1503.5463709677417</c:v>
                </c:pt>
                <c:pt idx="54">
                  <c:v>1503.5463709677417</c:v>
                </c:pt>
                <c:pt idx="55">
                  <c:v>1503.5463709677417</c:v>
                </c:pt>
                <c:pt idx="56">
                  <c:v>1503.5463709677417</c:v>
                </c:pt>
                <c:pt idx="57">
                  <c:v>1503.5463709677417</c:v>
                </c:pt>
                <c:pt idx="58">
                  <c:v>1503.5463709677417</c:v>
                </c:pt>
                <c:pt idx="59">
                  <c:v>1503.5463709677417</c:v>
                </c:pt>
                <c:pt idx="60">
                  <c:v>1503.5463709677417</c:v>
                </c:pt>
                <c:pt idx="61">
                  <c:v>1503.5463709677417</c:v>
                </c:pt>
                <c:pt idx="62">
                  <c:v>1503.5463709677417</c:v>
                </c:pt>
                <c:pt idx="63">
                  <c:v>1503.5463709677417</c:v>
                </c:pt>
                <c:pt idx="64">
                  <c:v>1503.5463709677417</c:v>
                </c:pt>
                <c:pt idx="65">
                  <c:v>1503.5463709677417</c:v>
                </c:pt>
                <c:pt idx="66">
                  <c:v>1503.5463709677417</c:v>
                </c:pt>
                <c:pt idx="67">
                  <c:v>1503.5463709677417</c:v>
                </c:pt>
                <c:pt idx="68">
                  <c:v>1503.5463709677417</c:v>
                </c:pt>
                <c:pt idx="69">
                  <c:v>1503.5463709677417</c:v>
                </c:pt>
                <c:pt idx="70">
                  <c:v>1503.5463709677417</c:v>
                </c:pt>
                <c:pt idx="71">
                  <c:v>1503.5463709677417</c:v>
                </c:pt>
                <c:pt idx="72">
                  <c:v>1503.5463709677417</c:v>
                </c:pt>
                <c:pt idx="73">
                  <c:v>1503.5463709677417</c:v>
                </c:pt>
                <c:pt idx="74">
                  <c:v>1503.5463709677417</c:v>
                </c:pt>
                <c:pt idx="75">
                  <c:v>1503.5463709677417</c:v>
                </c:pt>
                <c:pt idx="76">
                  <c:v>1503.5463709677417</c:v>
                </c:pt>
                <c:pt idx="77">
                  <c:v>1503.5463709677417</c:v>
                </c:pt>
                <c:pt idx="78">
                  <c:v>1503.5463709677417</c:v>
                </c:pt>
                <c:pt idx="79">
                  <c:v>1503.5463709677417</c:v>
                </c:pt>
                <c:pt idx="80">
                  <c:v>1503.5463709677417</c:v>
                </c:pt>
                <c:pt idx="81">
                  <c:v>1503.5463709677417</c:v>
                </c:pt>
                <c:pt idx="82">
                  <c:v>1503.5463709677417</c:v>
                </c:pt>
                <c:pt idx="83">
                  <c:v>1503.5463709677417</c:v>
                </c:pt>
                <c:pt idx="84">
                  <c:v>1503.5463709677417</c:v>
                </c:pt>
                <c:pt idx="85">
                  <c:v>1503.5463709677417</c:v>
                </c:pt>
                <c:pt idx="86">
                  <c:v>1503.5463709677417</c:v>
                </c:pt>
                <c:pt idx="87">
                  <c:v>1503.5463709677417</c:v>
                </c:pt>
                <c:pt idx="88">
                  <c:v>1503.5463709677417</c:v>
                </c:pt>
                <c:pt idx="89">
                  <c:v>1503.5463709677417</c:v>
                </c:pt>
                <c:pt idx="90">
                  <c:v>1503.5463709677417</c:v>
                </c:pt>
                <c:pt idx="91">
                  <c:v>1503.5463709677417</c:v>
                </c:pt>
                <c:pt idx="92">
                  <c:v>1503.5463709677417</c:v>
                </c:pt>
                <c:pt idx="93">
                  <c:v>1503.5463709677417</c:v>
                </c:pt>
                <c:pt idx="94">
                  <c:v>1503.5463709677417</c:v>
                </c:pt>
                <c:pt idx="95">
                  <c:v>1503.5463709677417</c:v>
                </c:pt>
                <c:pt idx="96">
                  <c:v>1503.5463709677417</c:v>
                </c:pt>
                <c:pt idx="97">
                  <c:v>1503.5463709677417</c:v>
                </c:pt>
                <c:pt idx="98">
                  <c:v>1503.5463709677417</c:v>
                </c:pt>
                <c:pt idx="99">
                  <c:v>1503.5463709677417</c:v>
                </c:pt>
                <c:pt idx="100">
                  <c:v>1503.5463709677417</c:v>
                </c:pt>
                <c:pt idx="101">
                  <c:v>1503.5463709677417</c:v>
                </c:pt>
                <c:pt idx="102">
                  <c:v>1503.5463709677417</c:v>
                </c:pt>
                <c:pt idx="103">
                  <c:v>1503.5463709677417</c:v>
                </c:pt>
                <c:pt idx="104">
                  <c:v>1503.5463709677417</c:v>
                </c:pt>
                <c:pt idx="105">
                  <c:v>1503.5463709677417</c:v>
                </c:pt>
                <c:pt idx="106">
                  <c:v>1503.5463709677417</c:v>
                </c:pt>
                <c:pt idx="107">
                  <c:v>1503.5463709677417</c:v>
                </c:pt>
                <c:pt idx="108">
                  <c:v>1503.5463709677417</c:v>
                </c:pt>
                <c:pt idx="109">
                  <c:v>1503.5463709677417</c:v>
                </c:pt>
                <c:pt idx="110">
                  <c:v>1503.5463709677417</c:v>
                </c:pt>
                <c:pt idx="111">
                  <c:v>1503.5463709677417</c:v>
                </c:pt>
                <c:pt idx="112">
                  <c:v>1503.5463709677417</c:v>
                </c:pt>
                <c:pt idx="113">
                  <c:v>1503.5463709677417</c:v>
                </c:pt>
                <c:pt idx="114">
                  <c:v>1503.5463709677417</c:v>
                </c:pt>
                <c:pt idx="115">
                  <c:v>1503.5463709677417</c:v>
                </c:pt>
                <c:pt idx="116">
                  <c:v>1503.5463709677417</c:v>
                </c:pt>
                <c:pt idx="117">
                  <c:v>1503.5463709677417</c:v>
                </c:pt>
                <c:pt idx="118">
                  <c:v>1503.5463709677417</c:v>
                </c:pt>
                <c:pt idx="119">
                  <c:v>1503.5463709677417</c:v>
                </c:pt>
                <c:pt idx="120">
                  <c:v>1503.5463709677417</c:v>
                </c:pt>
                <c:pt idx="121">
                  <c:v>1503.5463709677417</c:v>
                </c:pt>
                <c:pt idx="122">
                  <c:v>1503.5463709677417</c:v>
                </c:pt>
                <c:pt idx="123">
                  <c:v>1503.5463709677417</c:v>
                </c:pt>
                <c:pt idx="124">
                  <c:v>1503.5463709677417</c:v>
                </c:pt>
                <c:pt idx="125">
                  <c:v>1503.5463709677417</c:v>
                </c:pt>
                <c:pt idx="126">
                  <c:v>1503.5463709677417</c:v>
                </c:pt>
                <c:pt idx="127">
                  <c:v>1503.5463709677417</c:v>
                </c:pt>
                <c:pt idx="128">
                  <c:v>1503.5463709677417</c:v>
                </c:pt>
                <c:pt idx="129">
                  <c:v>1503.5463709677417</c:v>
                </c:pt>
                <c:pt idx="130">
                  <c:v>1503.5463709677417</c:v>
                </c:pt>
                <c:pt idx="131">
                  <c:v>1503.5463709677417</c:v>
                </c:pt>
                <c:pt idx="132">
                  <c:v>1503.5463709677417</c:v>
                </c:pt>
                <c:pt idx="133">
                  <c:v>1503.5463709677417</c:v>
                </c:pt>
                <c:pt idx="134">
                  <c:v>1503.5463709677417</c:v>
                </c:pt>
                <c:pt idx="135">
                  <c:v>1503.5463709677417</c:v>
                </c:pt>
                <c:pt idx="136">
                  <c:v>1503.5463709677417</c:v>
                </c:pt>
                <c:pt idx="137">
                  <c:v>1503.5463709677417</c:v>
                </c:pt>
                <c:pt idx="138">
                  <c:v>1503.5463709677417</c:v>
                </c:pt>
                <c:pt idx="139">
                  <c:v>1503.5463709677417</c:v>
                </c:pt>
                <c:pt idx="140">
                  <c:v>1503.5463709677417</c:v>
                </c:pt>
                <c:pt idx="141">
                  <c:v>1503.5463709677417</c:v>
                </c:pt>
                <c:pt idx="142">
                  <c:v>1503.5463709677417</c:v>
                </c:pt>
                <c:pt idx="143">
                  <c:v>1503.5463709677417</c:v>
                </c:pt>
                <c:pt idx="144">
                  <c:v>1503.5463709677417</c:v>
                </c:pt>
                <c:pt idx="145">
                  <c:v>1503.5463709677417</c:v>
                </c:pt>
                <c:pt idx="146">
                  <c:v>1503.5463709677417</c:v>
                </c:pt>
                <c:pt idx="147">
                  <c:v>1503.5463709677417</c:v>
                </c:pt>
                <c:pt idx="148">
                  <c:v>1503.5463709677417</c:v>
                </c:pt>
                <c:pt idx="149">
                  <c:v>1503.5463709677417</c:v>
                </c:pt>
                <c:pt idx="150">
                  <c:v>1503.5463709677417</c:v>
                </c:pt>
                <c:pt idx="151">
                  <c:v>1503.5463709677417</c:v>
                </c:pt>
                <c:pt idx="152">
                  <c:v>1503.5463709677417</c:v>
                </c:pt>
                <c:pt idx="153">
                  <c:v>1503.5463709677417</c:v>
                </c:pt>
                <c:pt idx="154">
                  <c:v>1503.5463709677417</c:v>
                </c:pt>
                <c:pt idx="155">
                  <c:v>1503.5463709677417</c:v>
                </c:pt>
                <c:pt idx="156">
                  <c:v>1503.5463709677417</c:v>
                </c:pt>
                <c:pt idx="157">
                  <c:v>1503.5463709677417</c:v>
                </c:pt>
                <c:pt idx="158">
                  <c:v>1503.5463709677417</c:v>
                </c:pt>
                <c:pt idx="159">
                  <c:v>1503.5463709677417</c:v>
                </c:pt>
                <c:pt idx="160">
                  <c:v>1503.5463709677417</c:v>
                </c:pt>
                <c:pt idx="161">
                  <c:v>1503.5463709677417</c:v>
                </c:pt>
                <c:pt idx="162">
                  <c:v>1503.5463709677417</c:v>
                </c:pt>
                <c:pt idx="163">
                  <c:v>1503.5463709677417</c:v>
                </c:pt>
                <c:pt idx="164">
                  <c:v>1503.5463709677417</c:v>
                </c:pt>
                <c:pt idx="165">
                  <c:v>1503.5463709677417</c:v>
                </c:pt>
                <c:pt idx="166">
                  <c:v>1503.5463709677417</c:v>
                </c:pt>
                <c:pt idx="167">
                  <c:v>1503.5463709677417</c:v>
                </c:pt>
                <c:pt idx="168">
                  <c:v>1503.5463709677417</c:v>
                </c:pt>
                <c:pt idx="169">
                  <c:v>1503.5463709677417</c:v>
                </c:pt>
                <c:pt idx="170">
                  <c:v>1503.5463709677417</c:v>
                </c:pt>
                <c:pt idx="171">
                  <c:v>1503.5463709677417</c:v>
                </c:pt>
                <c:pt idx="172">
                  <c:v>1503.5463709677417</c:v>
                </c:pt>
                <c:pt idx="173">
                  <c:v>1503.5463709677417</c:v>
                </c:pt>
                <c:pt idx="174">
                  <c:v>1503.5463709677417</c:v>
                </c:pt>
                <c:pt idx="175">
                  <c:v>1503.5463709677417</c:v>
                </c:pt>
                <c:pt idx="176">
                  <c:v>1503.5463709677417</c:v>
                </c:pt>
                <c:pt idx="177">
                  <c:v>1503.5463709677417</c:v>
                </c:pt>
                <c:pt idx="178">
                  <c:v>1503.5463709677417</c:v>
                </c:pt>
                <c:pt idx="179">
                  <c:v>1503.5463709677417</c:v>
                </c:pt>
                <c:pt idx="180">
                  <c:v>1503.5463709677417</c:v>
                </c:pt>
                <c:pt idx="181">
                  <c:v>1503.5463709677417</c:v>
                </c:pt>
                <c:pt idx="182">
                  <c:v>1503.5463709677417</c:v>
                </c:pt>
                <c:pt idx="183">
                  <c:v>1503.5463709677417</c:v>
                </c:pt>
                <c:pt idx="184">
                  <c:v>1503.5463709677417</c:v>
                </c:pt>
                <c:pt idx="185">
                  <c:v>1503.5463709677417</c:v>
                </c:pt>
                <c:pt idx="186">
                  <c:v>1503.5463709677417</c:v>
                </c:pt>
                <c:pt idx="187">
                  <c:v>1503.5463709677417</c:v>
                </c:pt>
                <c:pt idx="188">
                  <c:v>1503.5463709677417</c:v>
                </c:pt>
                <c:pt idx="189">
                  <c:v>1503.5463709677417</c:v>
                </c:pt>
                <c:pt idx="190">
                  <c:v>1503.5463709677417</c:v>
                </c:pt>
                <c:pt idx="191">
                  <c:v>1503.5463709677417</c:v>
                </c:pt>
                <c:pt idx="192">
                  <c:v>1503.5463709677417</c:v>
                </c:pt>
                <c:pt idx="193">
                  <c:v>1503.5463709677417</c:v>
                </c:pt>
                <c:pt idx="194">
                  <c:v>1503.5463709677417</c:v>
                </c:pt>
                <c:pt idx="195">
                  <c:v>1503.5463709677417</c:v>
                </c:pt>
                <c:pt idx="196">
                  <c:v>1503.5463709677417</c:v>
                </c:pt>
                <c:pt idx="197">
                  <c:v>1503.5463709677417</c:v>
                </c:pt>
                <c:pt idx="198">
                  <c:v>1503.5463709677417</c:v>
                </c:pt>
                <c:pt idx="199">
                  <c:v>1503.5463709677417</c:v>
                </c:pt>
                <c:pt idx="200">
                  <c:v>1503.5463709677417</c:v>
                </c:pt>
                <c:pt idx="201">
                  <c:v>1503.5463709677417</c:v>
                </c:pt>
                <c:pt idx="202">
                  <c:v>1503.5463709677417</c:v>
                </c:pt>
                <c:pt idx="203">
                  <c:v>1503.5463709677417</c:v>
                </c:pt>
                <c:pt idx="204">
                  <c:v>1503.5463709677417</c:v>
                </c:pt>
                <c:pt idx="205">
                  <c:v>1503.5463709677417</c:v>
                </c:pt>
                <c:pt idx="206">
                  <c:v>1503.5463709677417</c:v>
                </c:pt>
                <c:pt idx="207">
                  <c:v>1503.5463709677417</c:v>
                </c:pt>
                <c:pt idx="208">
                  <c:v>1503.5463709677417</c:v>
                </c:pt>
                <c:pt idx="209">
                  <c:v>1503.5463709677417</c:v>
                </c:pt>
                <c:pt idx="210">
                  <c:v>1503.5463709677417</c:v>
                </c:pt>
                <c:pt idx="211">
                  <c:v>1503.5463709677417</c:v>
                </c:pt>
                <c:pt idx="212">
                  <c:v>1503.5463709677417</c:v>
                </c:pt>
                <c:pt idx="213">
                  <c:v>1503.5463709677417</c:v>
                </c:pt>
                <c:pt idx="214">
                  <c:v>1503.5463709677417</c:v>
                </c:pt>
                <c:pt idx="215">
                  <c:v>1503.5463709677417</c:v>
                </c:pt>
                <c:pt idx="216">
                  <c:v>1503.5463709677417</c:v>
                </c:pt>
                <c:pt idx="217">
                  <c:v>1503.5463709677417</c:v>
                </c:pt>
                <c:pt idx="218">
                  <c:v>1503.5463709677417</c:v>
                </c:pt>
                <c:pt idx="219">
                  <c:v>1503.5463709677417</c:v>
                </c:pt>
                <c:pt idx="220">
                  <c:v>1503.5463709677417</c:v>
                </c:pt>
                <c:pt idx="221">
                  <c:v>1503.5463709677417</c:v>
                </c:pt>
                <c:pt idx="222">
                  <c:v>1503.5463709677417</c:v>
                </c:pt>
                <c:pt idx="223">
                  <c:v>1503.5463709677417</c:v>
                </c:pt>
                <c:pt idx="224">
                  <c:v>1503.5463709677417</c:v>
                </c:pt>
                <c:pt idx="225">
                  <c:v>1503.5463709677417</c:v>
                </c:pt>
                <c:pt idx="226">
                  <c:v>1503.5463709677417</c:v>
                </c:pt>
                <c:pt idx="227">
                  <c:v>1503.5463709677417</c:v>
                </c:pt>
                <c:pt idx="228">
                  <c:v>1503.5463709677417</c:v>
                </c:pt>
                <c:pt idx="229">
                  <c:v>1503.5463709677417</c:v>
                </c:pt>
                <c:pt idx="230">
                  <c:v>1503.5463709677417</c:v>
                </c:pt>
                <c:pt idx="231">
                  <c:v>1503.5463709677417</c:v>
                </c:pt>
                <c:pt idx="232">
                  <c:v>1503.5463709677417</c:v>
                </c:pt>
                <c:pt idx="233">
                  <c:v>1503.5463709677417</c:v>
                </c:pt>
                <c:pt idx="234">
                  <c:v>1503.5463709677417</c:v>
                </c:pt>
                <c:pt idx="235">
                  <c:v>1503.5463709677417</c:v>
                </c:pt>
                <c:pt idx="236">
                  <c:v>1503.5463709677417</c:v>
                </c:pt>
                <c:pt idx="237">
                  <c:v>1503.5463709677417</c:v>
                </c:pt>
                <c:pt idx="238">
                  <c:v>1503.5463709677417</c:v>
                </c:pt>
                <c:pt idx="239">
                  <c:v>1503.5463709677417</c:v>
                </c:pt>
                <c:pt idx="240">
                  <c:v>1503.5463709677417</c:v>
                </c:pt>
                <c:pt idx="241">
                  <c:v>1503.5463709677417</c:v>
                </c:pt>
                <c:pt idx="242">
                  <c:v>1503.5463709677417</c:v>
                </c:pt>
                <c:pt idx="243">
                  <c:v>1503.5463709677417</c:v>
                </c:pt>
                <c:pt idx="244">
                  <c:v>1503.5463709677417</c:v>
                </c:pt>
                <c:pt idx="245">
                  <c:v>1503.5463709677417</c:v>
                </c:pt>
                <c:pt idx="246">
                  <c:v>1503.5463709677417</c:v>
                </c:pt>
                <c:pt idx="247">
                  <c:v>1503.5463709677417</c:v>
                </c:pt>
                <c:pt idx="248">
                  <c:v>1503.5463709677417</c:v>
                </c:pt>
                <c:pt idx="249">
                  <c:v>1503.5463709677417</c:v>
                </c:pt>
                <c:pt idx="250">
                  <c:v>1503.5463709677417</c:v>
                </c:pt>
                <c:pt idx="251">
                  <c:v>1503.5463709677417</c:v>
                </c:pt>
                <c:pt idx="252">
                  <c:v>1503.5463709677417</c:v>
                </c:pt>
                <c:pt idx="253">
                  <c:v>1503.5463709677417</c:v>
                </c:pt>
                <c:pt idx="254">
                  <c:v>1503.5463709677417</c:v>
                </c:pt>
                <c:pt idx="255">
                  <c:v>1503.5463709677417</c:v>
                </c:pt>
                <c:pt idx="256">
                  <c:v>1503.5463709677417</c:v>
                </c:pt>
                <c:pt idx="257">
                  <c:v>1503.5463709677417</c:v>
                </c:pt>
                <c:pt idx="258">
                  <c:v>1503.5463709677417</c:v>
                </c:pt>
                <c:pt idx="259">
                  <c:v>1503.5463709677417</c:v>
                </c:pt>
                <c:pt idx="260">
                  <c:v>1503.5463709677417</c:v>
                </c:pt>
                <c:pt idx="261">
                  <c:v>1503.5463709677417</c:v>
                </c:pt>
                <c:pt idx="262">
                  <c:v>1503.5463709677417</c:v>
                </c:pt>
                <c:pt idx="263">
                  <c:v>1503.5463709677417</c:v>
                </c:pt>
                <c:pt idx="264">
                  <c:v>1503.5463709677417</c:v>
                </c:pt>
                <c:pt idx="265">
                  <c:v>1503.5463709677417</c:v>
                </c:pt>
                <c:pt idx="266">
                  <c:v>1503.5463709677417</c:v>
                </c:pt>
                <c:pt idx="267">
                  <c:v>1503.5463709677417</c:v>
                </c:pt>
                <c:pt idx="268">
                  <c:v>1503.5463709677417</c:v>
                </c:pt>
                <c:pt idx="269">
                  <c:v>1503.5463709677417</c:v>
                </c:pt>
                <c:pt idx="270">
                  <c:v>1503.5463709677417</c:v>
                </c:pt>
                <c:pt idx="271">
                  <c:v>1503.5463709677417</c:v>
                </c:pt>
                <c:pt idx="272">
                  <c:v>1503.5463709677417</c:v>
                </c:pt>
                <c:pt idx="273">
                  <c:v>1503.5463709677417</c:v>
                </c:pt>
                <c:pt idx="274">
                  <c:v>1503.5463709677417</c:v>
                </c:pt>
                <c:pt idx="275">
                  <c:v>1503.5463709677417</c:v>
                </c:pt>
                <c:pt idx="276">
                  <c:v>1503.5463709677417</c:v>
                </c:pt>
                <c:pt idx="277">
                  <c:v>1503.5463709677417</c:v>
                </c:pt>
                <c:pt idx="278">
                  <c:v>1503.5463709677417</c:v>
                </c:pt>
                <c:pt idx="279">
                  <c:v>1503.5463709677417</c:v>
                </c:pt>
                <c:pt idx="280">
                  <c:v>1503.5463709677417</c:v>
                </c:pt>
                <c:pt idx="281">
                  <c:v>1503.5463709677417</c:v>
                </c:pt>
                <c:pt idx="282">
                  <c:v>1503.5463709677417</c:v>
                </c:pt>
                <c:pt idx="283">
                  <c:v>1503.5463709677417</c:v>
                </c:pt>
                <c:pt idx="284">
                  <c:v>1503.5463709677417</c:v>
                </c:pt>
                <c:pt idx="285">
                  <c:v>1503.5463709677417</c:v>
                </c:pt>
                <c:pt idx="286">
                  <c:v>1503.5463709677417</c:v>
                </c:pt>
                <c:pt idx="287">
                  <c:v>1503.5463709677417</c:v>
                </c:pt>
                <c:pt idx="288">
                  <c:v>1503.5463709677417</c:v>
                </c:pt>
                <c:pt idx="289">
                  <c:v>1503.5463709677417</c:v>
                </c:pt>
                <c:pt idx="290">
                  <c:v>1503.5463709677417</c:v>
                </c:pt>
                <c:pt idx="291">
                  <c:v>1503.5463709677417</c:v>
                </c:pt>
                <c:pt idx="292">
                  <c:v>1503.5463709677417</c:v>
                </c:pt>
                <c:pt idx="293">
                  <c:v>1503.5463709677417</c:v>
                </c:pt>
                <c:pt idx="294">
                  <c:v>1503.5463709677417</c:v>
                </c:pt>
                <c:pt idx="295">
                  <c:v>1503.5463709677417</c:v>
                </c:pt>
                <c:pt idx="296">
                  <c:v>1503.5463709677417</c:v>
                </c:pt>
                <c:pt idx="297">
                  <c:v>1503.5463709677417</c:v>
                </c:pt>
                <c:pt idx="298">
                  <c:v>1503.5463709677417</c:v>
                </c:pt>
                <c:pt idx="299">
                  <c:v>1503.5463709677417</c:v>
                </c:pt>
                <c:pt idx="300">
                  <c:v>1503.5463709677417</c:v>
                </c:pt>
                <c:pt idx="301">
                  <c:v>1503.5463709677417</c:v>
                </c:pt>
                <c:pt idx="302">
                  <c:v>1503.5463709677417</c:v>
                </c:pt>
                <c:pt idx="303">
                  <c:v>1503.5463709677417</c:v>
                </c:pt>
                <c:pt idx="304">
                  <c:v>1503.5463709677417</c:v>
                </c:pt>
                <c:pt idx="305">
                  <c:v>1503.5463709677417</c:v>
                </c:pt>
                <c:pt idx="306">
                  <c:v>1503.5463709677417</c:v>
                </c:pt>
                <c:pt idx="307">
                  <c:v>1503.5463709677417</c:v>
                </c:pt>
                <c:pt idx="308">
                  <c:v>1503.5463709677417</c:v>
                </c:pt>
                <c:pt idx="309">
                  <c:v>1503.5463709677417</c:v>
                </c:pt>
                <c:pt idx="310">
                  <c:v>1503.5463709677417</c:v>
                </c:pt>
                <c:pt idx="311">
                  <c:v>1503.5463709677417</c:v>
                </c:pt>
                <c:pt idx="312">
                  <c:v>1503.5463709677417</c:v>
                </c:pt>
                <c:pt idx="313">
                  <c:v>1503.5463709677417</c:v>
                </c:pt>
                <c:pt idx="314">
                  <c:v>1503.5463709677417</c:v>
                </c:pt>
                <c:pt idx="315">
                  <c:v>1503.5463709677417</c:v>
                </c:pt>
                <c:pt idx="316">
                  <c:v>1503.5463709677417</c:v>
                </c:pt>
                <c:pt idx="317">
                  <c:v>1503.5463709677417</c:v>
                </c:pt>
                <c:pt idx="318">
                  <c:v>1503.5463709677417</c:v>
                </c:pt>
                <c:pt idx="319">
                  <c:v>1503.5463709677417</c:v>
                </c:pt>
                <c:pt idx="320">
                  <c:v>1503.5463709677417</c:v>
                </c:pt>
                <c:pt idx="321">
                  <c:v>1503.5463709677417</c:v>
                </c:pt>
                <c:pt idx="322">
                  <c:v>1503.5463709677417</c:v>
                </c:pt>
                <c:pt idx="323">
                  <c:v>1503.5463709677417</c:v>
                </c:pt>
                <c:pt idx="324">
                  <c:v>1503.5463709677417</c:v>
                </c:pt>
                <c:pt idx="325">
                  <c:v>1503.5463709677417</c:v>
                </c:pt>
                <c:pt idx="326">
                  <c:v>1503.5463709677417</c:v>
                </c:pt>
                <c:pt idx="327">
                  <c:v>1503.5463709677417</c:v>
                </c:pt>
                <c:pt idx="328">
                  <c:v>1503.5463709677417</c:v>
                </c:pt>
                <c:pt idx="329">
                  <c:v>1503.5463709677417</c:v>
                </c:pt>
                <c:pt idx="330">
                  <c:v>1503.5463709677417</c:v>
                </c:pt>
                <c:pt idx="331">
                  <c:v>1503.5463709677417</c:v>
                </c:pt>
                <c:pt idx="332">
                  <c:v>1503.5463709677417</c:v>
                </c:pt>
                <c:pt idx="333">
                  <c:v>1503.5463709677417</c:v>
                </c:pt>
                <c:pt idx="334">
                  <c:v>1503.5463709677417</c:v>
                </c:pt>
                <c:pt idx="335">
                  <c:v>1503.5463709677417</c:v>
                </c:pt>
                <c:pt idx="336">
                  <c:v>1503.5463709677417</c:v>
                </c:pt>
                <c:pt idx="337">
                  <c:v>1503.5463709677417</c:v>
                </c:pt>
                <c:pt idx="338">
                  <c:v>1503.5463709677417</c:v>
                </c:pt>
                <c:pt idx="339">
                  <c:v>1503.5463709677417</c:v>
                </c:pt>
                <c:pt idx="340">
                  <c:v>1503.5463709677417</c:v>
                </c:pt>
                <c:pt idx="341">
                  <c:v>1503.5463709677417</c:v>
                </c:pt>
                <c:pt idx="342">
                  <c:v>1503.5463709677417</c:v>
                </c:pt>
                <c:pt idx="343">
                  <c:v>1503.5463709677417</c:v>
                </c:pt>
                <c:pt idx="344">
                  <c:v>1503.5463709677417</c:v>
                </c:pt>
                <c:pt idx="345">
                  <c:v>1503.5463709677417</c:v>
                </c:pt>
                <c:pt idx="346">
                  <c:v>1503.5463709677417</c:v>
                </c:pt>
                <c:pt idx="347">
                  <c:v>1503.5463709677417</c:v>
                </c:pt>
                <c:pt idx="348">
                  <c:v>1503.5463709677417</c:v>
                </c:pt>
                <c:pt idx="349">
                  <c:v>1503.5463709677417</c:v>
                </c:pt>
                <c:pt idx="350">
                  <c:v>1503.5463709677417</c:v>
                </c:pt>
                <c:pt idx="351">
                  <c:v>1503.5463709677417</c:v>
                </c:pt>
                <c:pt idx="352">
                  <c:v>1503.5463709677417</c:v>
                </c:pt>
                <c:pt idx="353">
                  <c:v>1503.5463709677417</c:v>
                </c:pt>
                <c:pt idx="354">
                  <c:v>1503.5463709677417</c:v>
                </c:pt>
                <c:pt idx="355">
                  <c:v>1503.5463709677417</c:v>
                </c:pt>
                <c:pt idx="356">
                  <c:v>1503.5463709677417</c:v>
                </c:pt>
                <c:pt idx="357">
                  <c:v>1503.5463709677417</c:v>
                </c:pt>
                <c:pt idx="358">
                  <c:v>1503.5463709677417</c:v>
                </c:pt>
                <c:pt idx="359">
                  <c:v>1503.5463709677417</c:v>
                </c:pt>
                <c:pt idx="360">
                  <c:v>1503.5463709677417</c:v>
                </c:pt>
                <c:pt idx="361">
                  <c:v>1503.5463709677417</c:v>
                </c:pt>
                <c:pt idx="362">
                  <c:v>1503.5463709677417</c:v>
                </c:pt>
                <c:pt idx="363">
                  <c:v>1503.5463709677417</c:v>
                </c:pt>
                <c:pt idx="364">
                  <c:v>1503.5463709677417</c:v>
                </c:pt>
                <c:pt idx="365">
                  <c:v>1503.5463709677417</c:v>
                </c:pt>
                <c:pt idx="366">
                  <c:v>1503.5463709677417</c:v>
                </c:pt>
                <c:pt idx="367">
                  <c:v>1503.5463709677417</c:v>
                </c:pt>
                <c:pt idx="368">
                  <c:v>1503.5463709677417</c:v>
                </c:pt>
                <c:pt idx="369">
                  <c:v>1503.5463709677417</c:v>
                </c:pt>
                <c:pt idx="370">
                  <c:v>1503.5463709677417</c:v>
                </c:pt>
                <c:pt idx="371">
                  <c:v>1503.5463709677417</c:v>
                </c:pt>
                <c:pt idx="372">
                  <c:v>1503.5463709677417</c:v>
                </c:pt>
                <c:pt idx="373">
                  <c:v>1503.5463709677417</c:v>
                </c:pt>
                <c:pt idx="374">
                  <c:v>1503.5463709677417</c:v>
                </c:pt>
                <c:pt idx="375">
                  <c:v>1503.5463709677417</c:v>
                </c:pt>
                <c:pt idx="376">
                  <c:v>1503.5463709677417</c:v>
                </c:pt>
                <c:pt idx="377">
                  <c:v>1503.5463709677417</c:v>
                </c:pt>
                <c:pt idx="378">
                  <c:v>1503.5463709677417</c:v>
                </c:pt>
                <c:pt idx="379">
                  <c:v>1503.5463709677417</c:v>
                </c:pt>
                <c:pt idx="380">
                  <c:v>1503.5463709677417</c:v>
                </c:pt>
                <c:pt idx="381">
                  <c:v>1503.5463709677417</c:v>
                </c:pt>
                <c:pt idx="382">
                  <c:v>1503.5463709677417</c:v>
                </c:pt>
                <c:pt idx="383">
                  <c:v>1503.5463709677417</c:v>
                </c:pt>
                <c:pt idx="384">
                  <c:v>1503.5463709677417</c:v>
                </c:pt>
                <c:pt idx="385">
                  <c:v>1503.5463709677417</c:v>
                </c:pt>
                <c:pt idx="386">
                  <c:v>1503.5463709677417</c:v>
                </c:pt>
                <c:pt idx="387">
                  <c:v>1503.5463709677417</c:v>
                </c:pt>
                <c:pt idx="388">
                  <c:v>1503.5463709677417</c:v>
                </c:pt>
                <c:pt idx="389">
                  <c:v>1503.5463709677417</c:v>
                </c:pt>
                <c:pt idx="390">
                  <c:v>1503.5463709677417</c:v>
                </c:pt>
                <c:pt idx="391">
                  <c:v>1503.5463709677417</c:v>
                </c:pt>
                <c:pt idx="392">
                  <c:v>1503.5463709677417</c:v>
                </c:pt>
                <c:pt idx="393">
                  <c:v>1503.5463709677417</c:v>
                </c:pt>
                <c:pt idx="394">
                  <c:v>1503.5463709677417</c:v>
                </c:pt>
                <c:pt idx="395">
                  <c:v>1503.5463709677417</c:v>
                </c:pt>
                <c:pt idx="396">
                  <c:v>1503.5463709677417</c:v>
                </c:pt>
                <c:pt idx="397">
                  <c:v>1503.5463709677417</c:v>
                </c:pt>
                <c:pt idx="398">
                  <c:v>1503.5463709677417</c:v>
                </c:pt>
                <c:pt idx="399">
                  <c:v>1503.5463709677417</c:v>
                </c:pt>
                <c:pt idx="400">
                  <c:v>1503.5463709677417</c:v>
                </c:pt>
                <c:pt idx="401">
                  <c:v>1503.5463709677417</c:v>
                </c:pt>
                <c:pt idx="402">
                  <c:v>1503.5463709677417</c:v>
                </c:pt>
                <c:pt idx="403">
                  <c:v>1503.5463709677417</c:v>
                </c:pt>
                <c:pt idx="404">
                  <c:v>1503.5463709677417</c:v>
                </c:pt>
                <c:pt idx="405">
                  <c:v>1503.5463709677417</c:v>
                </c:pt>
                <c:pt idx="406">
                  <c:v>1503.5463709677417</c:v>
                </c:pt>
                <c:pt idx="407">
                  <c:v>1503.5463709677417</c:v>
                </c:pt>
                <c:pt idx="408">
                  <c:v>1503.5463709677417</c:v>
                </c:pt>
                <c:pt idx="409">
                  <c:v>1503.5463709677417</c:v>
                </c:pt>
                <c:pt idx="410">
                  <c:v>1503.5463709677417</c:v>
                </c:pt>
                <c:pt idx="411">
                  <c:v>1503.5463709677417</c:v>
                </c:pt>
                <c:pt idx="412">
                  <c:v>1503.5463709677417</c:v>
                </c:pt>
                <c:pt idx="413">
                  <c:v>1503.5463709677417</c:v>
                </c:pt>
                <c:pt idx="414">
                  <c:v>1503.5463709677417</c:v>
                </c:pt>
                <c:pt idx="415">
                  <c:v>1503.5463709677417</c:v>
                </c:pt>
                <c:pt idx="416">
                  <c:v>1503.5463709677417</c:v>
                </c:pt>
                <c:pt idx="417">
                  <c:v>1503.5463709677417</c:v>
                </c:pt>
                <c:pt idx="418">
                  <c:v>1503.5463709677417</c:v>
                </c:pt>
                <c:pt idx="419">
                  <c:v>1503.5463709677417</c:v>
                </c:pt>
                <c:pt idx="420">
                  <c:v>1503.5463709677417</c:v>
                </c:pt>
                <c:pt idx="421">
                  <c:v>1503.5463709677417</c:v>
                </c:pt>
                <c:pt idx="422">
                  <c:v>1503.5463709677417</c:v>
                </c:pt>
                <c:pt idx="423">
                  <c:v>1503.5463709677417</c:v>
                </c:pt>
                <c:pt idx="424">
                  <c:v>1503.5463709677417</c:v>
                </c:pt>
                <c:pt idx="425">
                  <c:v>1503.5463709677417</c:v>
                </c:pt>
                <c:pt idx="426">
                  <c:v>1503.5463709677417</c:v>
                </c:pt>
                <c:pt idx="427">
                  <c:v>1503.5463709677417</c:v>
                </c:pt>
                <c:pt idx="428">
                  <c:v>1503.5463709677417</c:v>
                </c:pt>
                <c:pt idx="429">
                  <c:v>1503.5463709677417</c:v>
                </c:pt>
                <c:pt idx="430">
                  <c:v>1503.5463709677417</c:v>
                </c:pt>
                <c:pt idx="431">
                  <c:v>1503.5463709677417</c:v>
                </c:pt>
                <c:pt idx="432">
                  <c:v>1503.5463709677417</c:v>
                </c:pt>
                <c:pt idx="433">
                  <c:v>1503.5463709677417</c:v>
                </c:pt>
                <c:pt idx="434">
                  <c:v>1503.5463709677417</c:v>
                </c:pt>
                <c:pt idx="435">
                  <c:v>1503.5463709677417</c:v>
                </c:pt>
                <c:pt idx="436">
                  <c:v>1503.5463709677417</c:v>
                </c:pt>
                <c:pt idx="437">
                  <c:v>1503.5463709677417</c:v>
                </c:pt>
                <c:pt idx="438">
                  <c:v>1503.5463709677417</c:v>
                </c:pt>
                <c:pt idx="439">
                  <c:v>1503.5463709677417</c:v>
                </c:pt>
                <c:pt idx="440">
                  <c:v>1503.5463709677417</c:v>
                </c:pt>
                <c:pt idx="441">
                  <c:v>1503.5463709677417</c:v>
                </c:pt>
                <c:pt idx="442">
                  <c:v>1503.5463709677417</c:v>
                </c:pt>
                <c:pt idx="443">
                  <c:v>1503.5463709677417</c:v>
                </c:pt>
                <c:pt idx="444">
                  <c:v>1503.5463709677417</c:v>
                </c:pt>
                <c:pt idx="445">
                  <c:v>1503.5463709677417</c:v>
                </c:pt>
                <c:pt idx="446">
                  <c:v>1503.5463709677417</c:v>
                </c:pt>
                <c:pt idx="447">
                  <c:v>1503.5463709677417</c:v>
                </c:pt>
                <c:pt idx="448">
                  <c:v>1503.5463709677417</c:v>
                </c:pt>
                <c:pt idx="449">
                  <c:v>1503.5463709677417</c:v>
                </c:pt>
                <c:pt idx="450">
                  <c:v>1503.5463709677417</c:v>
                </c:pt>
                <c:pt idx="451">
                  <c:v>1503.5463709677417</c:v>
                </c:pt>
                <c:pt idx="452">
                  <c:v>1503.5463709677417</c:v>
                </c:pt>
                <c:pt idx="453">
                  <c:v>1503.5463709677417</c:v>
                </c:pt>
                <c:pt idx="454">
                  <c:v>1503.5463709677417</c:v>
                </c:pt>
                <c:pt idx="455">
                  <c:v>1503.5463709677417</c:v>
                </c:pt>
                <c:pt idx="456">
                  <c:v>1503.5463709677417</c:v>
                </c:pt>
                <c:pt idx="457">
                  <c:v>1503.5463709677417</c:v>
                </c:pt>
                <c:pt idx="458">
                  <c:v>1503.5463709677417</c:v>
                </c:pt>
                <c:pt idx="459">
                  <c:v>1503.5463709677417</c:v>
                </c:pt>
                <c:pt idx="460">
                  <c:v>1503.5463709677417</c:v>
                </c:pt>
                <c:pt idx="461">
                  <c:v>1503.5463709677417</c:v>
                </c:pt>
                <c:pt idx="462">
                  <c:v>1503.5463709677417</c:v>
                </c:pt>
                <c:pt idx="463">
                  <c:v>1503.5463709677417</c:v>
                </c:pt>
                <c:pt idx="464">
                  <c:v>1503.5463709677417</c:v>
                </c:pt>
                <c:pt idx="465">
                  <c:v>1503.5463709677417</c:v>
                </c:pt>
                <c:pt idx="466">
                  <c:v>1503.5463709677417</c:v>
                </c:pt>
                <c:pt idx="467">
                  <c:v>1503.5463709677417</c:v>
                </c:pt>
                <c:pt idx="468">
                  <c:v>1503.5463709677417</c:v>
                </c:pt>
                <c:pt idx="469">
                  <c:v>1503.5463709677417</c:v>
                </c:pt>
                <c:pt idx="470">
                  <c:v>1503.5463709677417</c:v>
                </c:pt>
                <c:pt idx="471">
                  <c:v>1503.5463709677417</c:v>
                </c:pt>
                <c:pt idx="472">
                  <c:v>1503.5463709677417</c:v>
                </c:pt>
                <c:pt idx="473">
                  <c:v>1503.5463709677417</c:v>
                </c:pt>
                <c:pt idx="474">
                  <c:v>1503.5463709677417</c:v>
                </c:pt>
                <c:pt idx="475">
                  <c:v>1503.5463709677417</c:v>
                </c:pt>
                <c:pt idx="476">
                  <c:v>1503.5463709677417</c:v>
                </c:pt>
                <c:pt idx="477">
                  <c:v>1503.5463709677417</c:v>
                </c:pt>
                <c:pt idx="478">
                  <c:v>1503.5463709677417</c:v>
                </c:pt>
                <c:pt idx="479">
                  <c:v>1503.5463709677417</c:v>
                </c:pt>
                <c:pt idx="480">
                  <c:v>1503.5463709677417</c:v>
                </c:pt>
                <c:pt idx="481">
                  <c:v>1503.5463709677417</c:v>
                </c:pt>
                <c:pt idx="482">
                  <c:v>1503.5463709677417</c:v>
                </c:pt>
                <c:pt idx="483">
                  <c:v>1503.5463709677417</c:v>
                </c:pt>
                <c:pt idx="484">
                  <c:v>1503.5463709677417</c:v>
                </c:pt>
                <c:pt idx="485">
                  <c:v>1503.5463709677417</c:v>
                </c:pt>
                <c:pt idx="486">
                  <c:v>1503.5463709677417</c:v>
                </c:pt>
                <c:pt idx="487">
                  <c:v>1503.5463709677417</c:v>
                </c:pt>
                <c:pt idx="488">
                  <c:v>1503.5463709677417</c:v>
                </c:pt>
                <c:pt idx="489">
                  <c:v>1503.5463709677417</c:v>
                </c:pt>
                <c:pt idx="490">
                  <c:v>1503.5463709677417</c:v>
                </c:pt>
                <c:pt idx="491">
                  <c:v>1503.5463709677417</c:v>
                </c:pt>
                <c:pt idx="492">
                  <c:v>1503.5463709677417</c:v>
                </c:pt>
                <c:pt idx="493">
                  <c:v>1503.5463709677417</c:v>
                </c:pt>
                <c:pt idx="494">
                  <c:v>1503.5463709677417</c:v>
                </c:pt>
                <c:pt idx="495">
                  <c:v>1503.5463709677417</c:v>
                </c:pt>
                <c:pt idx="496">
                  <c:v>1503.5463709677417</c:v>
                </c:pt>
                <c:pt idx="497">
                  <c:v>1503.5463709677417</c:v>
                </c:pt>
                <c:pt idx="498">
                  <c:v>1503.5463709677417</c:v>
                </c:pt>
                <c:pt idx="499">
                  <c:v>1503.5463709677417</c:v>
                </c:pt>
                <c:pt idx="500">
                  <c:v>1503.5463709677417</c:v>
                </c:pt>
                <c:pt idx="501">
                  <c:v>1503.5463709677417</c:v>
                </c:pt>
                <c:pt idx="502">
                  <c:v>1503.5463709677417</c:v>
                </c:pt>
                <c:pt idx="503">
                  <c:v>1503.5463709677417</c:v>
                </c:pt>
                <c:pt idx="504">
                  <c:v>1503.5463709677417</c:v>
                </c:pt>
                <c:pt idx="505">
                  <c:v>1503.5463709677417</c:v>
                </c:pt>
                <c:pt idx="506">
                  <c:v>1503.5463709677417</c:v>
                </c:pt>
                <c:pt idx="507">
                  <c:v>1503.5463709677417</c:v>
                </c:pt>
                <c:pt idx="508">
                  <c:v>1503.5463709677417</c:v>
                </c:pt>
                <c:pt idx="509">
                  <c:v>1503.5463709677417</c:v>
                </c:pt>
                <c:pt idx="510">
                  <c:v>1503.5463709677417</c:v>
                </c:pt>
                <c:pt idx="511">
                  <c:v>1503.5463709677417</c:v>
                </c:pt>
                <c:pt idx="512">
                  <c:v>1503.5463709677417</c:v>
                </c:pt>
                <c:pt idx="513">
                  <c:v>1503.5463709677417</c:v>
                </c:pt>
                <c:pt idx="514">
                  <c:v>1503.5463709677417</c:v>
                </c:pt>
                <c:pt idx="515">
                  <c:v>1503.5463709677417</c:v>
                </c:pt>
                <c:pt idx="516">
                  <c:v>1503.5463709677417</c:v>
                </c:pt>
                <c:pt idx="517">
                  <c:v>1503.5463709677417</c:v>
                </c:pt>
                <c:pt idx="518">
                  <c:v>1503.5463709677417</c:v>
                </c:pt>
                <c:pt idx="519">
                  <c:v>1503.5463709677417</c:v>
                </c:pt>
                <c:pt idx="520">
                  <c:v>1503.5463709677417</c:v>
                </c:pt>
                <c:pt idx="521">
                  <c:v>1503.5463709677417</c:v>
                </c:pt>
                <c:pt idx="522">
                  <c:v>1503.5463709677417</c:v>
                </c:pt>
                <c:pt idx="523">
                  <c:v>1503.5463709677417</c:v>
                </c:pt>
                <c:pt idx="524">
                  <c:v>1503.5463709677417</c:v>
                </c:pt>
                <c:pt idx="525">
                  <c:v>1503.5463709677417</c:v>
                </c:pt>
                <c:pt idx="526">
                  <c:v>1503.5463709677417</c:v>
                </c:pt>
                <c:pt idx="527">
                  <c:v>1503.5463709677417</c:v>
                </c:pt>
                <c:pt idx="528">
                  <c:v>1503.5463709677417</c:v>
                </c:pt>
                <c:pt idx="529">
                  <c:v>1503.5463709677417</c:v>
                </c:pt>
                <c:pt idx="530">
                  <c:v>1503.5463709677417</c:v>
                </c:pt>
                <c:pt idx="531">
                  <c:v>1503.5463709677417</c:v>
                </c:pt>
                <c:pt idx="532">
                  <c:v>1503.5463709677417</c:v>
                </c:pt>
                <c:pt idx="533">
                  <c:v>1503.5463709677417</c:v>
                </c:pt>
                <c:pt idx="534">
                  <c:v>1503.5463709677417</c:v>
                </c:pt>
                <c:pt idx="535">
                  <c:v>1503.5463709677417</c:v>
                </c:pt>
                <c:pt idx="536">
                  <c:v>1503.5463709677417</c:v>
                </c:pt>
                <c:pt idx="537">
                  <c:v>1503.5463709677417</c:v>
                </c:pt>
                <c:pt idx="538">
                  <c:v>1503.5463709677417</c:v>
                </c:pt>
                <c:pt idx="539">
                  <c:v>1503.5463709677417</c:v>
                </c:pt>
                <c:pt idx="540">
                  <c:v>1503.5463709677417</c:v>
                </c:pt>
                <c:pt idx="541">
                  <c:v>1503.5463709677417</c:v>
                </c:pt>
                <c:pt idx="542">
                  <c:v>1503.5463709677417</c:v>
                </c:pt>
                <c:pt idx="543">
                  <c:v>1503.5463709677417</c:v>
                </c:pt>
                <c:pt idx="544">
                  <c:v>1503.5463709677417</c:v>
                </c:pt>
                <c:pt idx="545">
                  <c:v>1503.5463709677417</c:v>
                </c:pt>
                <c:pt idx="546">
                  <c:v>1503.5463709677417</c:v>
                </c:pt>
                <c:pt idx="547">
                  <c:v>1503.5463709677417</c:v>
                </c:pt>
                <c:pt idx="548">
                  <c:v>1503.5463709677417</c:v>
                </c:pt>
                <c:pt idx="549">
                  <c:v>1503.5463709677417</c:v>
                </c:pt>
                <c:pt idx="550">
                  <c:v>1503.5463709677417</c:v>
                </c:pt>
                <c:pt idx="551">
                  <c:v>1503.5463709677417</c:v>
                </c:pt>
                <c:pt idx="552">
                  <c:v>1503.5463709677417</c:v>
                </c:pt>
                <c:pt idx="553">
                  <c:v>1503.5463709677417</c:v>
                </c:pt>
                <c:pt idx="554">
                  <c:v>1503.5463709677417</c:v>
                </c:pt>
                <c:pt idx="555">
                  <c:v>1503.5463709677417</c:v>
                </c:pt>
                <c:pt idx="556">
                  <c:v>1503.5463709677417</c:v>
                </c:pt>
                <c:pt idx="557">
                  <c:v>1503.5463709677417</c:v>
                </c:pt>
                <c:pt idx="558">
                  <c:v>1503.5463709677417</c:v>
                </c:pt>
                <c:pt idx="559">
                  <c:v>1503.5463709677417</c:v>
                </c:pt>
                <c:pt idx="560">
                  <c:v>1503.5463709677417</c:v>
                </c:pt>
                <c:pt idx="561">
                  <c:v>1503.5463709677417</c:v>
                </c:pt>
                <c:pt idx="562">
                  <c:v>1503.5463709677417</c:v>
                </c:pt>
                <c:pt idx="563">
                  <c:v>1503.5463709677417</c:v>
                </c:pt>
                <c:pt idx="564">
                  <c:v>1503.5463709677417</c:v>
                </c:pt>
                <c:pt idx="565">
                  <c:v>1503.5463709677417</c:v>
                </c:pt>
                <c:pt idx="566">
                  <c:v>1503.5463709677417</c:v>
                </c:pt>
                <c:pt idx="567">
                  <c:v>1503.5463709677417</c:v>
                </c:pt>
                <c:pt idx="568">
                  <c:v>1503.5463709677417</c:v>
                </c:pt>
                <c:pt idx="569">
                  <c:v>1503.5463709677417</c:v>
                </c:pt>
                <c:pt idx="570">
                  <c:v>1503.5463709677417</c:v>
                </c:pt>
                <c:pt idx="571">
                  <c:v>1503.5463709677417</c:v>
                </c:pt>
                <c:pt idx="572">
                  <c:v>1503.5463709677417</c:v>
                </c:pt>
                <c:pt idx="573">
                  <c:v>1503.5463709677417</c:v>
                </c:pt>
                <c:pt idx="574">
                  <c:v>1503.5463709677417</c:v>
                </c:pt>
                <c:pt idx="575">
                  <c:v>1503.5463709677417</c:v>
                </c:pt>
                <c:pt idx="576">
                  <c:v>1503.5463709677417</c:v>
                </c:pt>
                <c:pt idx="577">
                  <c:v>1503.5463709677417</c:v>
                </c:pt>
                <c:pt idx="578">
                  <c:v>1503.5463709677417</c:v>
                </c:pt>
                <c:pt idx="579">
                  <c:v>1503.5463709677417</c:v>
                </c:pt>
                <c:pt idx="580">
                  <c:v>1503.5463709677417</c:v>
                </c:pt>
                <c:pt idx="581">
                  <c:v>1503.5463709677417</c:v>
                </c:pt>
                <c:pt idx="582">
                  <c:v>1503.5463709677417</c:v>
                </c:pt>
                <c:pt idx="583">
                  <c:v>1503.5463709677417</c:v>
                </c:pt>
                <c:pt idx="584">
                  <c:v>1503.5463709677417</c:v>
                </c:pt>
                <c:pt idx="585">
                  <c:v>1503.5463709677417</c:v>
                </c:pt>
                <c:pt idx="586">
                  <c:v>1503.5463709677417</c:v>
                </c:pt>
                <c:pt idx="587">
                  <c:v>1503.5463709677417</c:v>
                </c:pt>
                <c:pt idx="588">
                  <c:v>1503.5463709677417</c:v>
                </c:pt>
                <c:pt idx="589">
                  <c:v>1503.5463709677417</c:v>
                </c:pt>
                <c:pt idx="590">
                  <c:v>1503.5463709677417</c:v>
                </c:pt>
                <c:pt idx="591">
                  <c:v>1503.5463709677417</c:v>
                </c:pt>
                <c:pt idx="592">
                  <c:v>1503.5463709677417</c:v>
                </c:pt>
                <c:pt idx="593">
                  <c:v>1503.5463709677417</c:v>
                </c:pt>
                <c:pt idx="594">
                  <c:v>1503.5463709677417</c:v>
                </c:pt>
                <c:pt idx="595">
                  <c:v>1503.5463709677417</c:v>
                </c:pt>
                <c:pt idx="596">
                  <c:v>1503.5463709677417</c:v>
                </c:pt>
                <c:pt idx="597">
                  <c:v>1503.5463709677417</c:v>
                </c:pt>
                <c:pt idx="598">
                  <c:v>1503.5463709677417</c:v>
                </c:pt>
                <c:pt idx="599">
                  <c:v>1503.5463709677417</c:v>
                </c:pt>
                <c:pt idx="600">
                  <c:v>1503.5463709677417</c:v>
                </c:pt>
                <c:pt idx="601">
                  <c:v>1503.5463709677417</c:v>
                </c:pt>
                <c:pt idx="602">
                  <c:v>1503.5463709677417</c:v>
                </c:pt>
                <c:pt idx="603">
                  <c:v>1503.5463709677417</c:v>
                </c:pt>
                <c:pt idx="604">
                  <c:v>1503.5463709677417</c:v>
                </c:pt>
                <c:pt idx="605">
                  <c:v>1503.5463709677417</c:v>
                </c:pt>
                <c:pt idx="606">
                  <c:v>1503.5463709677417</c:v>
                </c:pt>
                <c:pt idx="607">
                  <c:v>1503.5463709677417</c:v>
                </c:pt>
                <c:pt idx="608">
                  <c:v>1503.5463709677417</c:v>
                </c:pt>
                <c:pt idx="609">
                  <c:v>1503.5463709677417</c:v>
                </c:pt>
                <c:pt idx="610">
                  <c:v>1503.5463709677417</c:v>
                </c:pt>
                <c:pt idx="611">
                  <c:v>1503.5463709677417</c:v>
                </c:pt>
                <c:pt idx="612">
                  <c:v>1503.5463709677417</c:v>
                </c:pt>
                <c:pt idx="613">
                  <c:v>1503.5463709677417</c:v>
                </c:pt>
                <c:pt idx="614">
                  <c:v>1503.5463709677417</c:v>
                </c:pt>
                <c:pt idx="615">
                  <c:v>1503.5463709677417</c:v>
                </c:pt>
                <c:pt idx="616">
                  <c:v>1503.5463709677417</c:v>
                </c:pt>
                <c:pt idx="617">
                  <c:v>1503.5463709677417</c:v>
                </c:pt>
                <c:pt idx="618">
                  <c:v>1503.5463709677417</c:v>
                </c:pt>
                <c:pt idx="619">
                  <c:v>1503.5463709677417</c:v>
                </c:pt>
                <c:pt idx="620">
                  <c:v>1503.5463709677417</c:v>
                </c:pt>
                <c:pt idx="621">
                  <c:v>1503.5463709677417</c:v>
                </c:pt>
                <c:pt idx="622">
                  <c:v>1503.5463709677417</c:v>
                </c:pt>
                <c:pt idx="623">
                  <c:v>1503.5463709677417</c:v>
                </c:pt>
                <c:pt idx="624">
                  <c:v>1503.5463709677417</c:v>
                </c:pt>
                <c:pt idx="625">
                  <c:v>1503.5463709677417</c:v>
                </c:pt>
                <c:pt idx="626">
                  <c:v>1503.5463709677417</c:v>
                </c:pt>
                <c:pt idx="627">
                  <c:v>1503.5463709677417</c:v>
                </c:pt>
                <c:pt idx="628">
                  <c:v>1503.5463709677417</c:v>
                </c:pt>
                <c:pt idx="629">
                  <c:v>1503.5463709677417</c:v>
                </c:pt>
                <c:pt idx="630">
                  <c:v>1503.5463709677417</c:v>
                </c:pt>
                <c:pt idx="631">
                  <c:v>1503.5463709677417</c:v>
                </c:pt>
                <c:pt idx="632">
                  <c:v>1503.5463709677417</c:v>
                </c:pt>
                <c:pt idx="633">
                  <c:v>1503.5463709677417</c:v>
                </c:pt>
                <c:pt idx="634">
                  <c:v>1503.5463709677417</c:v>
                </c:pt>
                <c:pt idx="635">
                  <c:v>1503.5463709677417</c:v>
                </c:pt>
                <c:pt idx="636">
                  <c:v>1503.5463709677417</c:v>
                </c:pt>
                <c:pt idx="637">
                  <c:v>1503.5463709677417</c:v>
                </c:pt>
                <c:pt idx="638">
                  <c:v>1503.5463709677417</c:v>
                </c:pt>
                <c:pt idx="639">
                  <c:v>1503.5463709677417</c:v>
                </c:pt>
                <c:pt idx="640">
                  <c:v>1503.5463709677417</c:v>
                </c:pt>
                <c:pt idx="641">
                  <c:v>1503.5463709677417</c:v>
                </c:pt>
                <c:pt idx="642">
                  <c:v>1503.5463709677417</c:v>
                </c:pt>
                <c:pt idx="643">
                  <c:v>1503.5463709677417</c:v>
                </c:pt>
                <c:pt idx="644">
                  <c:v>1503.5463709677417</c:v>
                </c:pt>
                <c:pt idx="645">
                  <c:v>1503.5463709677417</c:v>
                </c:pt>
                <c:pt idx="646">
                  <c:v>1503.5463709677417</c:v>
                </c:pt>
                <c:pt idx="647">
                  <c:v>1503.5463709677417</c:v>
                </c:pt>
                <c:pt idx="648">
                  <c:v>1503.5463709677417</c:v>
                </c:pt>
                <c:pt idx="649">
                  <c:v>1503.5463709677417</c:v>
                </c:pt>
                <c:pt idx="650">
                  <c:v>1503.5463709677417</c:v>
                </c:pt>
                <c:pt idx="651">
                  <c:v>1503.5463709677417</c:v>
                </c:pt>
                <c:pt idx="652">
                  <c:v>1503.5463709677417</c:v>
                </c:pt>
                <c:pt idx="653">
                  <c:v>1503.5463709677417</c:v>
                </c:pt>
                <c:pt idx="654">
                  <c:v>1503.5463709677417</c:v>
                </c:pt>
                <c:pt idx="655">
                  <c:v>1503.5463709677417</c:v>
                </c:pt>
                <c:pt idx="656">
                  <c:v>1503.5463709677417</c:v>
                </c:pt>
                <c:pt idx="657">
                  <c:v>1503.5463709677417</c:v>
                </c:pt>
                <c:pt idx="658">
                  <c:v>1503.5463709677417</c:v>
                </c:pt>
                <c:pt idx="659">
                  <c:v>1503.5463709677417</c:v>
                </c:pt>
                <c:pt idx="660">
                  <c:v>1503.5463709677417</c:v>
                </c:pt>
                <c:pt idx="661">
                  <c:v>1503.5463709677417</c:v>
                </c:pt>
                <c:pt idx="662">
                  <c:v>1503.5463709677417</c:v>
                </c:pt>
                <c:pt idx="663">
                  <c:v>1503.5463709677417</c:v>
                </c:pt>
                <c:pt idx="664">
                  <c:v>1503.5463709677417</c:v>
                </c:pt>
                <c:pt idx="665">
                  <c:v>1503.5463709677417</c:v>
                </c:pt>
                <c:pt idx="666">
                  <c:v>1503.5463709677417</c:v>
                </c:pt>
                <c:pt idx="667">
                  <c:v>1503.5463709677417</c:v>
                </c:pt>
                <c:pt idx="668">
                  <c:v>1503.5463709677417</c:v>
                </c:pt>
                <c:pt idx="669">
                  <c:v>1503.5463709677417</c:v>
                </c:pt>
                <c:pt idx="670">
                  <c:v>1503.5463709677417</c:v>
                </c:pt>
                <c:pt idx="671">
                  <c:v>1503.5463709677417</c:v>
                </c:pt>
                <c:pt idx="672">
                  <c:v>1503.5463709677417</c:v>
                </c:pt>
                <c:pt idx="673">
                  <c:v>1503.5463709677417</c:v>
                </c:pt>
                <c:pt idx="674">
                  <c:v>1503.5463709677417</c:v>
                </c:pt>
                <c:pt idx="675">
                  <c:v>1503.5463709677417</c:v>
                </c:pt>
                <c:pt idx="676">
                  <c:v>1503.5463709677417</c:v>
                </c:pt>
                <c:pt idx="677">
                  <c:v>1503.5463709677417</c:v>
                </c:pt>
                <c:pt idx="678">
                  <c:v>1503.5463709677417</c:v>
                </c:pt>
                <c:pt idx="679">
                  <c:v>1503.5463709677417</c:v>
                </c:pt>
                <c:pt idx="680">
                  <c:v>1503.5463709677417</c:v>
                </c:pt>
                <c:pt idx="681">
                  <c:v>1503.5463709677417</c:v>
                </c:pt>
                <c:pt idx="682">
                  <c:v>1503.5463709677417</c:v>
                </c:pt>
                <c:pt idx="683">
                  <c:v>1503.5463709677417</c:v>
                </c:pt>
                <c:pt idx="684">
                  <c:v>1503.5463709677417</c:v>
                </c:pt>
                <c:pt idx="685">
                  <c:v>1503.5463709677417</c:v>
                </c:pt>
                <c:pt idx="686">
                  <c:v>1503.5463709677417</c:v>
                </c:pt>
                <c:pt idx="687">
                  <c:v>1503.5463709677417</c:v>
                </c:pt>
                <c:pt idx="688">
                  <c:v>1503.5463709677417</c:v>
                </c:pt>
                <c:pt idx="689">
                  <c:v>1503.5463709677417</c:v>
                </c:pt>
                <c:pt idx="690">
                  <c:v>1503.5463709677417</c:v>
                </c:pt>
                <c:pt idx="691">
                  <c:v>1503.5463709677417</c:v>
                </c:pt>
                <c:pt idx="692">
                  <c:v>1503.5463709677417</c:v>
                </c:pt>
                <c:pt idx="693">
                  <c:v>1503.5463709677417</c:v>
                </c:pt>
                <c:pt idx="694">
                  <c:v>1503.5463709677417</c:v>
                </c:pt>
                <c:pt idx="695">
                  <c:v>1503.5463709677417</c:v>
                </c:pt>
                <c:pt idx="696">
                  <c:v>1503.5463709677417</c:v>
                </c:pt>
                <c:pt idx="697">
                  <c:v>1503.5463709677417</c:v>
                </c:pt>
                <c:pt idx="698">
                  <c:v>1503.5463709677417</c:v>
                </c:pt>
                <c:pt idx="699">
                  <c:v>1503.5463709677417</c:v>
                </c:pt>
                <c:pt idx="700">
                  <c:v>1503.5463709677417</c:v>
                </c:pt>
                <c:pt idx="701">
                  <c:v>1503.5463709677417</c:v>
                </c:pt>
                <c:pt idx="702">
                  <c:v>1503.5463709677417</c:v>
                </c:pt>
                <c:pt idx="703">
                  <c:v>1503.5463709677417</c:v>
                </c:pt>
                <c:pt idx="704">
                  <c:v>1503.5463709677417</c:v>
                </c:pt>
                <c:pt idx="705">
                  <c:v>1503.5463709677417</c:v>
                </c:pt>
                <c:pt idx="706">
                  <c:v>1503.5463709677417</c:v>
                </c:pt>
                <c:pt idx="707">
                  <c:v>1503.5463709677417</c:v>
                </c:pt>
                <c:pt idx="708">
                  <c:v>1503.5463709677417</c:v>
                </c:pt>
                <c:pt idx="709">
                  <c:v>1503.5463709677417</c:v>
                </c:pt>
                <c:pt idx="710">
                  <c:v>1503.5463709677417</c:v>
                </c:pt>
                <c:pt idx="711">
                  <c:v>1503.5463709677417</c:v>
                </c:pt>
                <c:pt idx="712">
                  <c:v>1503.5463709677417</c:v>
                </c:pt>
                <c:pt idx="713">
                  <c:v>1503.5463709677417</c:v>
                </c:pt>
                <c:pt idx="714">
                  <c:v>1503.5463709677417</c:v>
                </c:pt>
                <c:pt idx="715">
                  <c:v>1503.5463709677417</c:v>
                </c:pt>
                <c:pt idx="716">
                  <c:v>1503.5463709677417</c:v>
                </c:pt>
                <c:pt idx="717">
                  <c:v>1503.5463709677417</c:v>
                </c:pt>
                <c:pt idx="718">
                  <c:v>1503.5463709677417</c:v>
                </c:pt>
                <c:pt idx="719">
                  <c:v>1503.5463709677417</c:v>
                </c:pt>
                <c:pt idx="720">
                  <c:v>1503.5463709677417</c:v>
                </c:pt>
                <c:pt idx="721">
                  <c:v>1503.5463709677417</c:v>
                </c:pt>
                <c:pt idx="722">
                  <c:v>1503.5463709677417</c:v>
                </c:pt>
                <c:pt idx="723">
                  <c:v>1503.5463709677417</c:v>
                </c:pt>
                <c:pt idx="724">
                  <c:v>1503.5463709677417</c:v>
                </c:pt>
                <c:pt idx="725">
                  <c:v>1503.5463709677417</c:v>
                </c:pt>
                <c:pt idx="726">
                  <c:v>1503.5463709677417</c:v>
                </c:pt>
                <c:pt idx="727">
                  <c:v>1503.5463709677417</c:v>
                </c:pt>
                <c:pt idx="728">
                  <c:v>1503.5463709677417</c:v>
                </c:pt>
                <c:pt idx="729">
                  <c:v>1503.5463709677417</c:v>
                </c:pt>
                <c:pt idx="730">
                  <c:v>1503.5463709677417</c:v>
                </c:pt>
                <c:pt idx="731">
                  <c:v>1503.5463709677417</c:v>
                </c:pt>
                <c:pt idx="732">
                  <c:v>1503.5463709677417</c:v>
                </c:pt>
                <c:pt idx="733">
                  <c:v>1503.5463709677417</c:v>
                </c:pt>
                <c:pt idx="734">
                  <c:v>1503.5463709677417</c:v>
                </c:pt>
                <c:pt idx="735">
                  <c:v>1503.5463709677417</c:v>
                </c:pt>
                <c:pt idx="736">
                  <c:v>1503.5463709677417</c:v>
                </c:pt>
                <c:pt idx="737">
                  <c:v>1503.5463709677417</c:v>
                </c:pt>
                <c:pt idx="738">
                  <c:v>1503.5463709677417</c:v>
                </c:pt>
                <c:pt idx="739">
                  <c:v>1503.5463709677417</c:v>
                </c:pt>
                <c:pt idx="740">
                  <c:v>1503.5463709677417</c:v>
                </c:pt>
                <c:pt idx="741">
                  <c:v>1503.5463709677417</c:v>
                </c:pt>
                <c:pt idx="742">
                  <c:v>1503.5463709677417</c:v>
                </c:pt>
                <c:pt idx="743">
                  <c:v>1503.5463709677417</c:v>
                </c:pt>
              </c:numCache>
            </c:numRef>
          </c:val>
        </c:ser>
        <c:marker val="1"/>
        <c:axId val="101796864"/>
        <c:axId val="101815040"/>
      </c:lineChart>
      <c:catAx>
        <c:axId val="101796864"/>
        <c:scaling>
          <c:orientation val="minMax"/>
        </c:scaling>
        <c:axPos val="b"/>
        <c:numFmt formatCode="General" sourceLinked="1"/>
        <c:majorTickMark val="none"/>
        <c:tickLblPos val="nextTo"/>
        <c:crossAx val="101815040"/>
        <c:crosses val="autoZero"/>
        <c:auto val="1"/>
        <c:lblAlgn val="ctr"/>
        <c:lblOffset val="100"/>
        <c:tickLblSkip val="24"/>
      </c:catAx>
      <c:valAx>
        <c:axId val="101815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7968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1927.875</c:v>
                </c:pt>
                <c:pt idx="1">
                  <c:v>1450.7083333333333</c:v>
                </c:pt>
                <c:pt idx="2">
                  <c:v>1346.9583333333333</c:v>
                </c:pt>
                <c:pt idx="3">
                  <c:v>1448.0208333333333</c:v>
                </c:pt>
                <c:pt idx="4">
                  <c:v>754.5625</c:v>
                </c:pt>
                <c:pt idx="5">
                  <c:v>759.02083333333337</c:v>
                </c:pt>
                <c:pt idx="6">
                  <c:v>2704.7708333333335</c:v>
                </c:pt>
                <c:pt idx="7">
                  <c:v>2576.8958333333335</c:v>
                </c:pt>
                <c:pt idx="8">
                  <c:v>2244.2916666666665</c:v>
                </c:pt>
                <c:pt idx="9">
                  <c:v>2953.125</c:v>
                </c:pt>
                <c:pt idx="10">
                  <c:v>2359.5208333333335</c:v>
                </c:pt>
                <c:pt idx="11">
                  <c:v>873.4375</c:v>
                </c:pt>
                <c:pt idx="12">
                  <c:v>763.58333333333337</c:v>
                </c:pt>
                <c:pt idx="13">
                  <c:v>2587.8958333333335</c:v>
                </c:pt>
                <c:pt idx="14">
                  <c:v>2538.6875</c:v>
                </c:pt>
                <c:pt idx="15">
                  <c:v>2298.875</c:v>
                </c:pt>
                <c:pt idx="16">
                  <c:v>1915.9375</c:v>
                </c:pt>
                <c:pt idx="17">
                  <c:v>1495.7916666666667</c:v>
                </c:pt>
                <c:pt idx="18">
                  <c:v>781.9375</c:v>
                </c:pt>
                <c:pt idx="19">
                  <c:v>903.47916666666663</c:v>
                </c:pt>
                <c:pt idx="20">
                  <c:v>1511.0416666666667</c:v>
                </c:pt>
                <c:pt idx="21">
                  <c:v>698.0625</c:v>
                </c:pt>
                <c:pt idx="22">
                  <c:v>709.375</c:v>
                </c:pt>
                <c:pt idx="23">
                  <c:v>1445.3541666666667</c:v>
                </c:pt>
                <c:pt idx="24">
                  <c:v>706.39583333333337</c:v>
                </c:pt>
                <c:pt idx="25">
                  <c:v>699.77083333333337</c:v>
                </c:pt>
                <c:pt idx="26">
                  <c:v>694.83333333333337</c:v>
                </c:pt>
                <c:pt idx="27">
                  <c:v>709.875</c:v>
                </c:pt>
                <c:pt idx="28">
                  <c:v>1437.5625</c:v>
                </c:pt>
                <c:pt idx="29">
                  <c:v>1532.875</c:v>
                </c:pt>
                <c:pt idx="30">
                  <c:v>1779.4166666666667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2743</c:v>
                </c:pt>
                <c:pt idx="1">
                  <c:v>1958.5</c:v>
                </c:pt>
                <c:pt idx="2">
                  <c:v>1754</c:v>
                </c:pt>
                <c:pt idx="3">
                  <c:v>1965.5</c:v>
                </c:pt>
                <c:pt idx="4">
                  <c:v>791</c:v>
                </c:pt>
                <c:pt idx="5">
                  <c:v>783.5</c:v>
                </c:pt>
                <c:pt idx="6">
                  <c:v>4066.5</c:v>
                </c:pt>
                <c:pt idx="7">
                  <c:v>3641</c:v>
                </c:pt>
                <c:pt idx="8">
                  <c:v>3510</c:v>
                </c:pt>
                <c:pt idx="9">
                  <c:v>4118.5</c:v>
                </c:pt>
                <c:pt idx="10">
                  <c:v>3261.5</c:v>
                </c:pt>
                <c:pt idx="11">
                  <c:v>1534</c:v>
                </c:pt>
                <c:pt idx="12">
                  <c:v>799.5</c:v>
                </c:pt>
                <c:pt idx="13">
                  <c:v>3599.5</c:v>
                </c:pt>
                <c:pt idx="14">
                  <c:v>3982.5</c:v>
                </c:pt>
                <c:pt idx="15">
                  <c:v>3431</c:v>
                </c:pt>
                <c:pt idx="16">
                  <c:v>3220</c:v>
                </c:pt>
                <c:pt idx="17">
                  <c:v>1971.5</c:v>
                </c:pt>
                <c:pt idx="18">
                  <c:v>978</c:v>
                </c:pt>
                <c:pt idx="19">
                  <c:v>1136.5</c:v>
                </c:pt>
                <c:pt idx="20">
                  <c:v>2181</c:v>
                </c:pt>
                <c:pt idx="21">
                  <c:v>716</c:v>
                </c:pt>
                <c:pt idx="22">
                  <c:v>744</c:v>
                </c:pt>
                <c:pt idx="23">
                  <c:v>2355.5</c:v>
                </c:pt>
                <c:pt idx="24">
                  <c:v>755</c:v>
                </c:pt>
                <c:pt idx="25">
                  <c:v>714.5</c:v>
                </c:pt>
                <c:pt idx="26">
                  <c:v>698.5</c:v>
                </c:pt>
                <c:pt idx="27">
                  <c:v>752.5</c:v>
                </c:pt>
                <c:pt idx="28">
                  <c:v>2328</c:v>
                </c:pt>
                <c:pt idx="29">
                  <c:v>2280.5</c:v>
                </c:pt>
                <c:pt idx="30">
                  <c:v>2670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622</c:v>
                </c:pt>
                <c:pt idx="1">
                  <c:v>716</c:v>
                </c:pt>
                <c:pt idx="2">
                  <c:v>755.5</c:v>
                </c:pt>
                <c:pt idx="3">
                  <c:v>715.5</c:v>
                </c:pt>
                <c:pt idx="4">
                  <c:v>730</c:v>
                </c:pt>
                <c:pt idx="5">
                  <c:v>721</c:v>
                </c:pt>
                <c:pt idx="6">
                  <c:v>775.5</c:v>
                </c:pt>
                <c:pt idx="7">
                  <c:v>746</c:v>
                </c:pt>
                <c:pt idx="8">
                  <c:v>713.5</c:v>
                </c:pt>
                <c:pt idx="9">
                  <c:v>742</c:v>
                </c:pt>
                <c:pt idx="10">
                  <c:v>756</c:v>
                </c:pt>
                <c:pt idx="11">
                  <c:v>750.5</c:v>
                </c:pt>
                <c:pt idx="12">
                  <c:v>751</c:v>
                </c:pt>
                <c:pt idx="13">
                  <c:v>736.5</c:v>
                </c:pt>
                <c:pt idx="14">
                  <c:v>734</c:v>
                </c:pt>
                <c:pt idx="15">
                  <c:v>840</c:v>
                </c:pt>
                <c:pt idx="16">
                  <c:v>812</c:v>
                </c:pt>
                <c:pt idx="17">
                  <c:v>746</c:v>
                </c:pt>
                <c:pt idx="18">
                  <c:v>718</c:v>
                </c:pt>
                <c:pt idx="19">
                  <c:v>712.5</c:v>
                </c:pt>
                <c:pt idx="20">
                  <c:v>693.5</c:v>
                </c:pt>
                <c:pt idx="21">
                  <c:v>688.5</c:v>
                </c:pt>
                <c:pt idx="22">
                  <c:v>690.5</c:v>
                </c:pt>
                <c:pt idx="23">
                  <c:v>692</c:v>
                </c:pt>
                <c:pt idx="24">
                  <c:v>690.5</c:v>
                </c:pt>
                <c:pt idx="25">
                  <c:v>695.5</c:v>
                </c:pt>
                <c:pt idx="26">
                  <c:v>691.5</c:v>
                </c:pt>
                <c:pt idx="27">
                  <c:v>691</c:v>
                </c:pt>
                <c:pt idx="28">
                  <c:v>701</c:v>
                </c:pt>
                <c:pt idx="29">
                  <c:v>721</c:v>
                </c:pt>
                <c:pt idx="30">
                  <c:v>862</c:v>
                </c:pt>
              </c:numCache>
            </c:numRef>
          </c:val>
        </c:ser>
        <c:marker val="1"/>
        <c:axId val="101824000"/>
        <c:axId val="101825536"/>
      </c:lineChart>
      <c:catAx>
        <c:axId val="101824000"/>
        <c:scaling>
          <c:orientation val="minMax"/>
        </c:scaling>
        <c:axPos val="b"/>
        <c:numFmt formatCode="General" sourceLinked="1"/>
        <c:majorTickMark val="none"/>
        <c:tickLblPos val="nextTo"/>
        <c:crossAx val="101825536"/>
        <c:crosses val="autoZero"/>
        <c:auto val="1"/>
        <c:lblAlgn val="ctr"/>
        <c:lblOffset val="100"/>
        <c:tickLblSkip val="1"/>
      </c:catAx>
      <c:valAx>
        <c:axId val="101825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240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898.12903225806451</c:v>
                </c:pt>
                <c:pt idx="1">
                  <c:v>792.75806451612902</c:v>
                </c:pt>
                <c:pt idx="2">
                  <c:v>769.12903225806451</c:v>
                </c:pt>
                <c:pt idx="3">
                  <c:v>776.82258064516134</c:v>
                </c:pt>
                <c:pt idx="4">
                  <c:v>777.08064516129036</c:v>
                </c:pt>
                <c:pt idx="5">
                  <c:v>820.56451612903231</c:v>
                </c:pt>
                <c:pt idx="6">
                  <c:v>1001.5322580645161</c:v>
                </c:pt>
                <c:pt idx="7">
                  <c:v>1498.5806451612902</c:v>
                </c:pt>
                <c:pt idx="8">
                  <c:v>1838.2741935483871</c:v>
                </c:pt>
                <c:pt idx="9">
                  <c:v>1952.5806451612902</c:v>
                </c:pt>
                <c:pt idx="10">
                  <c:v>1976.5322580645161</c:v>
                </c:pt>
                <c:pt idx="11">
                  <c:v>1969.2741935483871</c:v>
                </c:pt>
                <c:pt idx="12">
                  <c:v>1955</c:v>
                </c:pt>
                <c:pt idx="13">
                  <c:v>1932.1774193548388</c:v>
                </c:pt>
                <c:pt idx="14">
                  <c:v>1916.1774193548388</c:v>
                </c:pt>
                <c:pt idx="15">
                  <c:v>1839.483870967742</c:v>
                </c:pt>
                <c:pt idx="16">
                  <c:v>1812.5</c:v>
                </c:pt>
                <c:pt idx="17">
                  <c:v>1820.3064516129032</c:v>
                </c:pt>
                <c:pt idx="18">
                  <c:v>1890.7741935483871</c:v>
                </c:pt>
                <c:pt idx="19">
                  <c:v>1969.5483870967741</c:v>
                </c:pt>
                <c:pt idx="20">
                  <c:v>1893.5322580645161</c:v>
                </c:pt>
                <c:pt idx="21">
                  <c:v>1579.1612903225807</c:v>
                </c:pt>
                <c:pt idx="22">
                  <c:v>1300.3064516129032</c:v>
                </c:pt>
                <c:pt idx="23">
                  <c:v>1104.8870967741937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1704.5</c:v>
                </c:pt>
                <c:pt idx="1">
                  <c:v>1073.5</c:v>
                </c:pt>
                <c:pt idx="2">
                  <c:v>1017</c:v>
                </c:pt>
                <c:pt idx="3">
                  <c:v>1136.5</c:v>
                </c:pt>
                <c:pt idx="4">
                  <c:v>1127</c:v>
                </c:pt>
                <c:pt idx="5">
                  <c:v>1242.5</c:v>
                </c:pt>
                <c:pt idx="6">
                  <c:v>1863</c:v>
                </c:pt>
                <c:pt idx="7">
                  <c:v>3417</c:v>
                </c:pt>
                <c:pt idx="8">
                  <c:v>3900</c:v>
                </c:pt>
                <c:pt idx="9">
                  <c:v>4014</c:v>
                </c:pt>
                <c:pt idx="10">
                  <c:v>4004.5</c:v>
                </c:pt>
                <c:pt idx="11">
                  <c:v>4034</c:v>
                </c:pt>
                <c:pt idx="12">
                  <c:v>4118.5</c:v>
                </c:pt>
                <c:pt idx="13">
                  <c:v>4071.5</c:v>
                </c:pt>
                <c:pt idx="14">
                  <c:v>4055</c:v>
                </c:pt>
                <c:pt idx="15">
                  <c:v>3879</c:v>
                </c:pt>
                <c:pt idx="16">
                  <c:v>3898</c:v>
                </c:pt>
                <c:pt idx="17">
                  <c:v>3899.5</c:v>
                </c:pt>
                <c:pt idx="18">
                  <c:v>3958</c:v>
                </c:pt>
                <c:pt idx="19">
                  <c:v>4075.5</c:v>
                </c:pt>
                <c:pt idx="20">
                  <c:v>3973.5</c:v>
                </c:pt>
                <c:pt idx="21">
                  <c:v>3810.5</c:v>
                </c:pt>
                <c:pt idx="22">
                  <c:v>3469.5</c:v>
                </c:pt>
                <c:pt idx="23">
                  <c:v>2492.5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622</c:v>
                </c:pt>
                <c:pt idx="1">
                  <c:v>691.5</c:v>
                </c:pt>
                <c:pt idx="2">
                  <c:v>690.5</c:v>
                </c:pt>
                <c:pt idx="3">
                  <c:v>690</c:v>
                </c:pt>
                <c:pt idx="4">
                  <c:v>675</c:v>
                </c:pt>
                <c:pt idx="5">
                  <c:v>690.5</c:v>
                </c:pt>
                <c:pt idx="6">
                  <c:v>691.5</c:v>
                </c:pt>
                <c:pt idx="7">
                  <c:v>691</c:v>
                </c:pt>
                <c:pt idx="8">
                  <c:v>691</c:v>
                </c:pt>
                <c:pt idx="9">
                  <c:v>692</c:v>
                </c:pt>
                <c:pt idx="10">
                  <c:v>694.5</c:v>
                </c:pt>
                <c:pt idx="11">
                  <c:v>694</c:v>
                </c:pt>
                <c:pt idx="12">
                  <c:v>693.5</c:v>
                </c:pt>
                <c:pt idx="13">
                  <c:v>692.5</c:v>
                </c:pt>
                <c:pt idx="14">
                  <c:v>692.5</c:v>
                </c:pt>
                <c:pt idx="15">
                  <c:v>691.5</c:v>
                </c:pt>
                <c:pt idx="16">
                  <c:v>691.5</c:v>
                </c:pt>
                <c:pt idx="17">
                  <c:v>696.5</c:v>
                </c:pt>
                <c:pt idx="18">
                  <c:v>693.5</c:v>
                </c:pt>
                <c:pt idx="19">
                  <c:v>690.5</c:v>
                </c:pt>
                <c:pt idx="20">
                  <c:v>689.5</c:v>
                </c:pt>
                <c:pt idx="21">
                  <c:v>688.5</c:v>
                </c:pt>
                <c:pt idx="22">
                  <c:v>690</c:v>
                </c:pt>
                <c:pt idx="23">
                  <c:v>690</c:v>
                </c:pt>
              </c:numCache>
            </c:numRef>
          </c:val>
        </c:ser>
        <c:axId val="101866496"/>
        <c:axId val="101876480"/>
      </c:barChart>
      <c:catAx>
        <c:axId val="101866496"/>
        <c:scaling>
          <c:orientation val="minMax"/>
        </c:scaling>
        <c:axPos val="b"/>
        <c:numFmt formatCode="General" sourceLinked="1"/>
        <c:majorTickMark val="none"/>
        <c:tickLblPos val="nextTo"/>
        <c:crossAx val="101876480"/>
        <c:crosses val="autoZero"/>
        <c:auto val="1"/>
        <c:lblAlgn val="ctr"/>
        <c:lblOffset val="100"/>
        <c:tickLblSkip val="1"/>
      </c:catAx>
      <c:valAx>
        <c:axId val="101876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8664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2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898.12903225806451</c:v>
                </c:pt>
                <c:pt idx="1">
                  <c:v>792.75806451612902</c:v>
                </c:pt>
                <c:pt idx="2">
                  <c:v>769.12903225806451</c:v>
                </c:pt>
                <c:pt idx="3">
                  <c:v>776.82258064516134</c:v>
                </c:pt>
                <c:pt idx="4">
                  <c:v>777.08064516129036</c:v>
                </c:pt>
                <c:pt idx="5">
                  <c:v>820.56451612903231</c:v>
                </c:pt>
                <c:pt idx="6">
                  <c:v>1001.5322580645161</c:v>
                </c:pt>
                <c:pt idx="7">
                  <c:v>1498.5806451612902</c:v>
                </c:pt>
                <c:pt idx="8">
                  <c:v>1838.2741935483871</c:v>
                </c:pt>
                <c:pt idx="9">
                  <c:v>1952.5806451612902</c:v>
                </c:pt>
                <c:pt idx="10">
                  <c:v>1976.5322580645161</c:v>
                </c:pt>
                <c:pt idx="11">
                  <c:v>1969.2741935483871</c:v>
                </c:pt>
                <c:pt idx="12">
                  <c:v>1955</c:v>
                </c:pt>
                <c:pt idx="13">
                  <c:v>1932.1774193548388</c:v>
                </c:pt>
                <c:pt idx="14">
                  <c:v>1916.1774193548388</c:v>
                </c:pt>
                <c:pt idx="15">
                  <c:v>1839.483870967742</c:v>
                </c:pt>
                <c:pt idx="16">
                  <c:v>1812.5</c:v>
                </c:pt>
                <c:pt idx="17">
                  <c:v>1820.3064516129032</c:v>
                </c:pt>
                <c:pt idx="18">
                  <c:v>1890.7741935483871</c:v>
                </c:pt>
                <c:pt idx="19">
                  <c:v>1969.5483870967741</c:v>
                </c:pt>
                <c:pt idx="20">
                  <c:v>1893.5322580645161</c:v>
                </c:pt>
                <c:pt idx="21">
                  <c:v>1579.1612903225807</c:v>
                </c:pt>
                <c:pt idx="22">
                  <c:v>1300.3064516129032</c:v>
                </c:pt>
                <c:pt idx="23">
                  <c:v>1104.8870967741937</c:v>
                </c:pt>
              </c:numCache>
            </c:numRef>
          </c:val>
        </c:ser>
        <c:marker val="1"/>
        <c:axId val="101906304"/>
        <c:axId val="101907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1919360"/>
        <c:axId val="101917824"/>
      </c:lineChart>
      <c:catAx>
        <c:axId val="101906304"/>
        <c:scaling>
          <c:orientation val="minMax"/>
        </c:scaling>
        <c:axPos val="b"/>
        <c:numFmt formatCode="General" sourceLinked="1"/>
        <c:majorTickMark val="none"/>
        <c:tickLblPos val="nextTo"/>
        <c:crossAx val="101907840"/>
        <c:crosses val="autoZero"/>
        <c:auto val="1"/>
        <c:lblAlgn val="ctr"/>
        <c:lblOffset val="100"/>
        <c:tickLblSkip val="1"/>
      </c:catAx>
      <c:valAx>
        <c:axId val="10190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06304"/>
        <c:crosses val="autoZero"/>
        <c:crossBetween val="between"/>
      </c:valAx>
      <c:valAx>
        <c:axId val="101917824"/>
        <c:scaling>
          <c:orientation val="minMax"/>
          <c:min val="35000"/>
        </c:scaling>
        <c:axPos val="r"/>
        <c:numFmt formatCode="0" sourceLinked="0"/>
        <c:tickLblPos val="nextTo"/>
        <c:crossAx val="101919360"/>
        <c:crosses val="max"/>
        <c:crossBetween val="between"/>
        <c:majorUnit val="5000"/>
      </c:valAx>
      <c:catAx>
        <c:axId val="101919360"/>
        <c:scaling>
          <c:orientation val="minMax"/>
        </c:scaling>
        <c:delete val="1"/>
        <c:axPos val="b"/>
        <c:numFmt formatCode="General" sourceLinked="1"/>
        <c:tickLblPos val="none"/>
        <c:crossAx val="1019178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622</c:v>
                </c:pt>
                <c:pt idx="1">
                  <c:v>699</c:v>
                </c:pt>
                <c:pt idx="2">
                  <c:v>728</c:v>
                </c:pt>
                <c:pt idx="3">
                  <c:v>711</c:v>
                </c:pt>
                <c:pt idx="4">
                  <c:v>675</c:v>
                </c:pt>
                <c:pt idx="5">
                  <c:v>849</c:v>
                </c:pt>
                <c:pt idx="6">
                  <c:v>1028</c:v>
                </c:pt>
                <c:pt idx="7">
                  <c:v>1670.5</c:v>
                </c:pt>
                <c:pt idx="8">
                  <c:v>2583</c:v>
                </c:pt>
                <c:pt idx="9">
                  <c:v>2656.5</c:v>
                </c:pt>
                <c:pt idx="10">
                  <c:v>2743</c:v>
                </c:pt>
                <c:pt idx="11">
                  <c:v>2725.5</c:v>
                </c:pt>
                <c:pt idx="12">
                  <c:v>2680</c:v>
                </c:pt>
                <c:pt idx="13">
                  <c:v>2624.5</c:v>
                </c:pt>
                <c:pt idx="14">
                  <c:v>2608</c:v>
                </c:pt>
                <c:pt idx="15">
                  <c:v>2629</c:v>
                </c:pt>
                <c:pt idx="16">
                  <c:v>2633</c:v>
                </c:pt>
                <c:pt idx="17">
                  <c:v>2700</c:v>
                </c:pt>
                <c:pt idx="18">
                  <c:v>2608.5</c:v>
                </c:pt>
                <c:pt idx="19">
                  <c:v>2729.5</c:v>
                </c:pt>
                <c:pt idx="20">
                  <c:v>2722.5</c:v>
                </c:pt>
                <c:pt idx="21">
                  <c:v>2351.5</c:v>
                </c:pt>
                <c:pt idx="22">
                  <c:v>1400.5</c:v>
                </c:pt>
                <c:pt idx="23">
                  <c:v>891.5</c:v>
                </c:pt>
                <c:pt idx="24">
                  <c:v>721</c:v>
                </c:pt>
                <c:pt idx="25">
                  <c:v>716.5</c:v>
                </c:pt>
                <c:pt idx="26">
                  <c:v>716</c:v>
                </c:pt>
                <c:pt idx="27">
                  <c:v>716</c:v>
                </c:pt>
                <c:pt idx="28">
                  <c:v>724</c:v>
                </c:pt>
                <c:pt idx="29">
                  <c:v>724.5</c:v>
                </c:pt>
                <c:pt idx="30">
                  <c:v>868</c:v>
                </c:pt>
                <c:pt idx="31">
                  <c:v>1644</c:v>
                </c:pt>
                <c:pt idx="32">
                  <c:v>1940</c:v>
                </c:pt>
                <c:pt idx="33">
                  <c:v>1958.5</c:v>
                </c:pt>
                <c:pt idx="34">
                  <c:v>1877</c:v>
                </c:pt>
                <c:pt idx="35">
                  <c:v>1844.5</c:v>
                </c:pt>
                <c:pt idx="36">
                  <c:v>1833.5</c:v>
                </c:pt>
                <c:pt idx="37">
                  <c:v>1822.5</c:v>
                </c:pt>
                <c:pt idx="38">
                  <c:v>1826</c:v>
                </c:pt>
                <c:pt idx="39">
                  <c:v>1819</c:v>
                </c:pt>
                <c:pt idx="40">
                  <c:v>1811.5</c:v>
                </c:pt>
                <c:pt idx="41">
                  <c:v>1789</c:v>
                </c:pt>
                <c:pt idx="42">
                  <c:v>1787</c:v>
                </c:pt>
                <c:pt idx="43">
                  <c:v>1870</c:v>
                </c:pt>
                <c:pt idx="44">
                  <c:v>1876</c:v>
                </c:pt>
                <c:pt idx="45">
                  <c:v>1664.5</c:v>
                </c:pt>
                <c:pt idx="46">
                  <c:v>1192.5</c:v>
                </c:pt>
                <c:pt idx="47">
                  <c:v>1075.5</c:v>
                </c:pt>
                <c:pt idx="48">
                  <c:v>1011</c:v>
                </c:pt>
                <c:pt idx="49">
                  <c:v>755.5</c:v>
                </c:pt>
                <c:pt idx="50">
                  <c:v>787.5</c:v>
                </c:pt>
                <c:pt idx="51">
                  <c:v>779.5</c:v>
                </c:pt>
                <c:pt idx="52">
                  <c:v>778.5</c:v>
                </c:pt>
                <c:pt idx="53">
                  <c:v>798.5</c:v>
                </c:pt>
                <c:pt idx="54">
                  <c:v>928</c:v>
                </c:pt>
                <c:pt idx="55">
                  <c:v>1399</c:v>
                </c:pt>
                <c:pt idx="56">
                  <c:v>1558.5</c:v>
                </c:pt>
                <c:pt idx="57">
                  <c:v>1577.5</c:v>
                </c:pt>
                <c:pt idx="58">
                  <c:v>1595</c:v>
                </c:pt>
                <c:pt idx="59">
                  <c:v>1600</c:v>
                </c:pt>
                <c:pt idx="60">
                  <c:v>1590</c:v>
                </c:pt>
                <c:pt idx="61">
                  <c:v>1526.5</c:v>
                </c:pt>
                <c:pt idx="62">
                  <c:v>1548</c:v>
                </c:pt>
                <c:pt idx="63">
                  <c:v>1541.5</c:v>
                </c:pt>
                <c:pt idx="64">
                  <c:v>1562</c:v>
                </c:pt>
                <c:pt idx="65">
                  <c:v>1548</c:v>
                </c:pt>
                <c:pt idx="66">
                  <c:v>1546</c:v>
                </c:pt>
                <c:pt idx="67">
                  <c:v>1754</c:v>
                </c:pt>
                <c:pt idx="68">
                  <c:v>1705</c:v>
                </c:pt>
                <c:pt idx="69">
                  <c:v>1457.5</c:v>
                </c:pt>
                <c:pt idx="70">
                  <c:v>1401.5</c:v>
                </c:pt>
                <c:pt idx="71">
                  <c:v>1578.5</c:v>
                </c:pt>
                <c:pt idx="72">
                  <c:v>870</c:v>
                </c:pt>
                <c:pt idx="73">
                  <c:v>730.5</c:v>
                </c:pt>
                <c:pt idx="74">
                  <c:v>737.5</c:v>
                </c:pt>
                <c:pt idx="75">
                  <c:v>721.5</c:v>
                </c:pt>
                <c:pt idx="76">
                  <c:v>715.5</c:v>
                </c:pt>
                <c:pt idx="77">
                  <c:v>762.5</c:v>
                </c:pt>
                <c:pt idx="78">
                  <c:v>1041</c:v>
                </c:pt>
                <c:pt idx="79">
                  <c:v>1675</c:v>
                </c:pt>
                <c:pt idx="80">
                  <c:v>1894</c:v>
                </c:pt>
                <c:pt idx="81">
                  <c:v>1886</c:v>
                </c:pt>
                <c:pt idx="82">
                  <c:v>1912</c:v>
                </c:pt>
                <c:pt idx="83">
                  <c:v>1934</c:v>
                </c:pt>
                <c:pt idx="84">
                  <c:v>1883.5</c:v>
                </c:pt>
                <c:pt idx="85">
                  <c:v>1874</c:v>
                </c:pt>
                <c:pt idx="86">
                  <c:v>1817.5</c:v>
                </c:pt>
                <c:pt idx="87">
                  <c:v>1848.5</c:v>
                </c:pt>
                <c:pt idx="88">
                  <c:v>1883.5</c:v>
                </c:pt>
                <c:pt idx="89">
                  <c:v>1772</c:v>
                </c:pt>
                <c:pt idx="90">
                  <c:v>1827</c:v>
                </c:pt>
                <c:pt idx="91">
                  <c:v>1914.5</c:v>
                </c:pt>
                <c:pt idx="92">
                  <c:v>1965.5</c:v>
                </c:pt>
                <c:pt idx="93">
                  <c:v>1488.5</c:v>
                </c:pt>
                <c:pt idx="94">
                  <c:v>868.5</c:v>
                </c:pt>
                <c:pt idx="95">
                  <c:v>730</c:v>
                </c:pt>
                <c:pt idx="96">
                  <c:v>749.5</c:v>
                </c:pt>
                <c:pt idx="97">
                  <c:v>730.5</c:v>
                </c:pt>
                <c:pt idx="98">
                  <c:v>732</c:v>
                </c:pt>
                <c:pt idx="99">
                  <c:v>730</c:v>
                </c:pt>
                <c:pt idx="100">
                  <c:v>763</c:v>
                </c:pt>
                <c:pt idx="101">
                  <c:v>760</c:v>
                </c:pt>
                <c:pt idx="102">
                  <c:v>742</c:v>
                </c:pt>
                <c:pt idx="103">
                  <c:v>747.5</c:v>
                </c:pt>
                <c:pt idx="104">
                  <c:v>750</c:v>
                </c:pt>
                <c:pt idx="105">
                  <c:v>746</c:v>
                </c:pt>
                <c:pt idx="106">
                  <c:v>748.5</c:v>
                </c:pt>
                <c:pt idx="107">
                  <c:v>738</c:v>
                </c:pt>
                <c:pt idx="108">
                  <c:v>740</c:v>
                </c:pt>
                <c:pt idx="109">
                  <c:v>751</c:v>
                </c:pt>
                <c:pt idx="110">
                  <c:v>743</c:v>
                </c:pt>
                <c:pt idx="111">
                  <c:v>755.5</c:v>
                </c:pt>
                <c:pt idx="112">
                  <c:v>759.5</c:v>
                </c:pt>
                <c:pt idx="113">
                  <c:v>763.5</c:v>
                </c:pt>
                <c:pt idx="114">
                  <c:v>784</c:v>
                </c:pt>
                <c:pt idx="115">
                  <c:v>791</c:v>
                </c:pt>
                <c:pt idx="116">
                  <c:v>775</c:v>
                </c:pt>
                <c:pt idx="117">
                  <c:v>779.5</c:v>
                </c:pt>
                <c:pt idx="118">
                  <c:v>761.5</c:v>
                </c:pt>
                <c:pt idx="119">
                  <c:v>769</c:v>
                </c:pt>
                <c:pt idx="120">
                  <c:v>764.5</c:v>
                </c:pt>
                <c:pt idx="121">
                  <c:v>774</c:v>
                </c:pt>
                <c:pt idx="122">
                  <c:v>773</c:v>
                </c:pt>
                <c:pt idx="123">
                  <c:v>769</c:v>
                </c:pt>
                <c:pt idx="124">
                  <c:v>768.5</c:v>
                </c:pt>
                <c:pt idx="125">
                  <c:v>782</c:v>
                </c:pt>
                <c:pt idx="126">
                  <c:v>774</c:v>
                </c:pt>
                <c:pt idx="127">
                  <c:v>769</c:v>
                </c:pt>
                <c:pt idx="128">
                  <c:v>776.5</c:v>
                </c:pt>
                <c:pt idx="129">
                  <c:v>765.5</c:v>
                </c:pt>
                <c:pt idx="130">
                  <c:v>769.5</c:v>
                </c:pt>
                <c:pt idx="131">
                  <c:v>775.5</c:v>
                </c:pt>
                <c:pt idx="132">
                  <c:v>783.5</c:v>
                </c:pt>
                <c:pt idx="133">
                  <c:v>760.5</c:v>
                </c:pt>
                <c:pt idx="134">
                  <c:v>721</c:v>
                </c:pt>
                <c:pt idx="135">
                  <c:v>734</c:v>
                </c:pt>
                <c:pt idx="136">
                  <c:v>745.5</c:v>
                </c:pt>
                <c:pt idx="137">
                  <c:v>750.5</c:v>
                </c:pt>
                <c:pt idx="138">
                  <c:v>747.5</c:v>
                </c:pt>
                <c:pt idx="139">
                  <c:v>757.5</c:v>
                </c:pt>
                <c:pt idx="140">
                  <c:v>730.5</c:v>
                </c:pt>
                <c:pt idx="141">
                  <c:v>740</c:v>
                </c:pt>
                <c:pt idx="142">
                  <c:v>733.5</c:v>
                </c:pt>
                <c:pt idx="143">
                  <c:v>751.5</c:v>
                </c:pt>
                <c:pt idx="144">
                  <c:v>792</c:v>
                </c:pt>
                <c:pt idx="145">
                  <c:v>781.5</c:v>
                </c:pt>
                <c:pt idx="146">
                  <c:v>786.5</c:v>
                </c:pt>
                <c:pt idx="147">
                  <c:v>775.5</c:v>
                </c:pt>
                <c:pt idx="148">
                  <c:v>798</c:v>
                </c:pt>
                <c:pt idx="149">
                  <c:v>1072</c:v>
                </c:pt>
                <c:pt idx="150">
                  <c:v>1516.5</c:v>
                </c:pt>
                <c:pt idx="151">
                  <c:v>2433</c:v>
                </c:pt>
                <c:pt idx="152">
                  <c:v>3166</c:v>
                </c:pt>
                <c:pt idx="153">
                  <c:v>3523</c:v>
                </c:pt>
                <c:pt idx="154">
                  <c:v>3832.5</c:v>
                </c:pt>
                <c:pt idx="155">
                  <c:v>3919.5</c:v>
                </c:pt>
                <c:pt idx="156">
                  <c:v>3900.5</c:v>
                </c:pt>
                <c:pt idx="157">
                  <c:v>3790.5</c:v>
                </c:pt>
                <c:pt idx="158">
                  <c:v>3779</c:v>
                </c:pt>
                <c:pt idx="159">
                  <c:v>3590.5</c:v>
                </c:pt>
                <c:pt idx="160">
                  <c:v>3599</c:v>
                </c:pt>
                <c:pt idx="161">
                  <c:v>3687</c:v>
                </c:pt>
                <c:pt idx="162">
                  <c:v>3831</c:v>
                </c:pt>
                <c:pt idx="163">
                  <c:v>4066.5</c:v>
                </c:pt>
                <c:pt idx="164">
                  <c:v>3973.5</c:v>
                </c:pt>
                <c:pt idx="165">
                  <c:v>3311</c:v>
                </c:pt>
                <c:pt idx="166">
                  <c:v>2076.5</c:v>
                </c:pt>
                <c:pt idx="167">
                  <c:v>1913.5</c:v>
                </c:pt>
                <c:pt idx="168">
                  <c:v>1704.5</c:v>
                </c:pt>
                <c:pt idx="169">
                  <c:v>909.5</c:v>
                </c:pt>
                <c:pt idx="170">
                  <c:v>746</c:v>
                </c:pt>
                <c:pt idx="171">
                  <c:v>754</c:v>
                </c:pt>
                <c:pt idx="172">
                  <c:v>763</c:v>
                </c:pt>
                <c:pt idx="173">
                  <c:v>763.5</c:v>
                </c:pt>
                <c:pt idx="174">
                  <c:v>1136</c:v>
                </c:pt>
                <c:pt idx="175">
                  <c:v>2656</c:v>
                </c:pt>
                <c:pt idx="176">
                  <c:v>3431</c:v>
                </c:pt>
                <c:pt idx="177">
                  <c:v>3624.5</c:v>
                </c:pt>
                <c:pt idx="178">
                  <c:v>3598</c:v>
                </c:pt>
                <c:pt idx="179">
                  <c:v>3509</c:v>
                </c:pt>
                <c:pt idx="180">
                  <c:v>3489</c:v>
                </c:pt>
                <c:pt idx="181">
                  <c:v>3522.5</c:v>
                </c:pt>
                <c:pt idx="182">
                  <c:v>3472</c:v>
                </c:pt>
                <c:pt idx="183">
                  <c:v>3410</c:v>
                </c:pt>
                <c:pt idx="184">
                  <c:v>3334.5</c:v>
                </c:pt>
                <c:pt idx="185">
                  <c:v>3454</c:v>
                </c:pt>
                <c:pt idx="186">
                  <c:v>3641</c:v>
                </c:pt>
                <c:pt idx="187">
                  <c:v>3527</c:v>
                </c:pt>
                <c:pt idx="188">
                  <c:v>3292.5</c:v>
                </c:pt>
                <c:pt idx="189">
                  <c:v>2722.5</c:v>
                </c:pt>
                <c:pt idx="190">
                  <c:v>2656</c:v>
                </c:pt>
                <c:pt idx="191">
                  <c:v>1729.5</c:v>
                </c:pt>
                <c:pt idx="192">
                  <c:v>1027.5</c:v>
                </c:pt>
                <c:pt idx="193">
                  <c:v>736.5</c:v>
                </c:pt>
                <c:pt idx="194">
                  <c:v>718</c:v>
                </c:pt>
                <c:pt idx="195">
                  <c:v>721</c:v>
                </c:pt>
                <c:pt idx="196">
                  <c:v>721.5</c:v>
                </c:pt>
                <c:pt idx="197">
                  <c:v>713.5</c:v>
                </c:pt>
                <c:pt idx="198">
                  <c:v>872</c:v>
                </c:pt>
                <c:pt idx="199">
                  <c:v>2049</c:v>
                </c:pt>
                <c:pt idx="200">
                  <c:v>2779.5</c:v>
                </c:pt>
                <c:pt idx="201">
                  <c:v>3107.5</c:v>
                </c:pt>
                <c:pt idx="202">
                  <c:v>3108.5</c:v>
                </c:pt>
                <c:pt idx="203">
                  <c:v>3119</c:v>
                </c:pt>
                <c:pt idx="204">
                  <c:v>3197</c:v>
                </c:pt>
                <c:pt idx="205">
                  <c:v>3315.5</c:v>
                </c:pt>
                <c:pt idx="206">
                  <c:v>3332.5</c:v>
                </c:pt>
                <c:pt idx="207">
                  <c:v>3100.5</c:v>
                </c:pt>
                <c:pt idx="208">
                  <c:v>3079.5</c:v>
                </c:pt>
                <c:pt idx="209">
                  <c:v>3029.5</c:v>
                </c:pt>
                <c:pt idx="210">
                  <c:v>3364</c:v>
                </c:pt>
                <c:pt idx="211">
                  <c:v>3510</c:v>
                </c:pt>
                <c:pt idx="212">
                  <c:v>3452.5</c:v>
                </c:pt>
                <c:pt idx="213">
                  <c:v>2403.5</c:v>
                </c:pt>
                <c:pt idx="214">
                  <c:v>1453.5</c:v>
                </c:pt>
                <c:pt idx="215">
                  <c:v>951.5</c:v>
                </c:pt>
                <c:pt idx="216">
                  <c:v>953.5</c:v>
                </c:pt>
                <c:pt idx="217">
                  <c:v>773</c:v>
                </c:pt>
                <c:pt idx="218">
                  <c:v>760</c:v>
                </c:pt>
                <c:pt idx="219">
                  <c:v>752</c:v>
                </c:pt>
                <c:pt idx="220">
                  <c:v>742</c:v>
                </c:pt>
                <c:pt idx="221">
                  <c:v>818.5</c:v>
                </c:pt>
                <c:pt idx="222">
                  <c:v>1396</c:v>
                </c:pt>
                <c:pt idx="223">
                  <c:v>3417</c:v>
                </c:pt>
                <c:pt idx="224">
                  <c:v>3900</c:v>
                </c:pt>
                <c:pt idx="225">
                  <c:v>4014</c:v>
                </c:pt>
                <c:pt idx="226">
                  <c:v>4004.5</c:v>
                </c:pt>
                <c:pt idx="227">
                  <c:v>4034</c:v>
                </c:pt>
                <c:pt idx="228">
                  <c:v>4118.5</c:v>
                </c:pt>
                <c:pt idx="229">
                  <c:v>4071.5</c:v>
                </c:pt>
                <c:pt idx="230">
                  <c:v>4055</c:v>
                </c:pt>
                <c:pt idx="231">
                  <c:v>3879</c:v>
                </c:pt>
                <c:pt idx="232">
                  <c:v>3898</c:v>
                </c:pt>
                <c:pt idx="233">
                  <c:v>3899.5</c:v>
                </c:pt>
                <c:pt idx="234">
                  <c:v>3958</c:v>
                </c:pt>
                <c:pt idx="235">
                  <c:v>4075.5</c:v>
                </c:pt>
                <c:pt idx="236">
                  <c:v>3968.5</c:v>
                </c:pt>
                <c:pt idx="237">
                  <c:v>3810.5</c:v>
                </c:pt>
                <c:pt idx="238">
                  <c:v>3469.5</c:v>
                </c:pt>
                <c:pt idx="239">
                  <c:v>2107</c:v>
                </c:pt>
                <c:pt idx="240">
                  <c:v>1423.5</c:v>
                </c:pt>
                <c:pt idx="241">
                  <c:v>983</c:v>
                </c:pt>
                <c:pt idx="242">
                  <c:v>766</c:v>
                </c:pt>
                <c:pt idx="243">
                  <c:v>765</c:v>
                </c:pt>
                <c:pt idx="244">
                  <c:v>756</c:v>
                </c:pt>
                <c:pt idx="245">
                  <c:v>775.5</c:v>
                </c:pt>
                <c:pt idx="246">
                  <c:v>1111</c:v>
                </c:pt>
                <c:pt idx="247">
                  <c:v>2180.5</c:v>
                </c:pt>
                <c:pt idx="248">
                  <c:v>2712.5</c:v>
                </c:pt>
                <c:pt idx="249">
                  <c:v>2857.5</c:v>
                </c:pt>
                <c:pt idx="250">
                  <c:v>3217.5</c:v>
                </c:pt>
                <c:pt idx="251">
                  <c:v>3121</c:v>
                </c:pt>
                <c:pt idx="252">
                  <c:v>3060</c:v>
                </c:pt>
                <c:pt idx="253">
                  <c:v>3071</c:v>
                </c:pt>
                <c:pt idx="254">
                  <c:v>3118.5</c:v>
                </c:pt>
                <c:pt idx="255">
                  <c:v>3038</c:v>
                </c:pt>
                <c:pt idx="256">
                  <c:v>2775.5</c:v>
                </c:pt>
                <c:pt idx="257">
                  <c:v>2841</c:v>
                </c:pt>
                <c:pt idx="258">
                  <c:v>3022.5</c:v>
                </c:pt>
                <c:pt idx="259">
                  <c:v>3261.5</c:v>
                </c:pt>
                <c:pt idx="260">
                  <c:v>3230.5</c:v>
                </c:pt>
                <c:pt idx="261">
                  <c:v>3242</c:v>
                </c:pt>
                <c:pt idx="262">
                  <c:v>2806.5</c:v>
                </c:pt>
                <c:pt idx="263">
                  <c:v>2492.5</c:v>
                </c:pt>
                <c:pt idx="264">
                  <c:v>1534</c:v>
                </c:pt>
                <c:pt idx="265">
                  <c:v>899</c:v>
                </c:pt>
                <c:pt idx="266">
                  <c:v>751</c:v>
                </c:pt>
                <c:pt idx="267">
                  <c:v>758</c:v>
                </c:pt>
                <c:pt idx="268">
                  <c:v>765</c:v>
                </c:pt>
                <c:pt idx="269">
                  <c:v>754</c:v>
                </c:pt>
                <c:pt idx="270">
                  <c:v>763.5</c:v>
                </c:pt>
                <c:pt idx="271">
                  <c:v>777.5</c:v>
                </c:pt>
                <c:pt idx="272">
                  <c:v>756.5</c:v>
                </c:pt>
                <c:pt idx="273">
                  <c:v>771</c:v>
                </c:pt>
                <c:pt idx="274">
                  <c:v>760.5</c:v>
                </c:pt>
                <c:pt idx="275">
                  <c:v>766</c:v>
                </c:pt>
                <c:pt idx="276">
                  <c:v>782.5</c:v>
                </c:pt>
                <c:pt idx="277">
                  <c:v>771.5</c:v>
                </c:pt>
                <c:pt idx="278">
                  <c:v>769</c:v>
                </c:pt>
                <c:pt idx="279">
                  <c:v>782.5</c:v>
                </c:pt>
                <c:pt idx="280">
                  <c:v>768</c:v>
                </c:pt>
                <c:pt idx="281">
                  <c:v>750.5</c:v>
                </c:pt>
                <c:pt idx="282">
                  <c:v>877.5</c:v>
                </c:pt>
                <c:pt idx="283">
                  <c:v>1001</c:v>
                </c:pt>
                <c:pt idx="284">
                  <c:v>1188.5</c:v>
                </c:pt>
                <c:pt idx="285">
                  <c:v>1012</c:v>
                </c:pt>
                <c:pt idx="286">
                  <c:v>991</c:v>
                </c:pt>
                <c:pt idx="287">
                  <c:v>1212.5</c:v>
                </c:pt>
                <c:pt idx="288">
                  <c:v>799.5</c:v>
                </c:pt>
                <c:pt idx="289">
                  <c:v>753</c:v>
                </c:pt>
                <c:pt idx="290">
                  <c:v>767</c:v>
                </c:pt>
                <c:pt idx="291">
                  <c:v>754.5</c:v>
                </c:pt>
                <c:pt idx="292">
                  <c:v>761</c:v>
                </c:pt>
                <c:pt idx="293">
                  <c:v>776</c:v>
                </c:pt>
                <c:pt idx="294">
                  <c:v>773</c:v>
                </c:pt>
                <c:pt idx="295">
                  <c:v>760.5</c:v>
                </c:pt>
                <c:pt idx="296">
                  <c:v>755.5</c:v>
                </c:pt>
                <c:pt idx="297">
                  <c:v>768.5</c:v>
                </c:pt>
                <c:pt idx="298">
                  <c:v>765.5</c:v>
                </c:pt>
                <c:pt idx="299">
                  <c:v>754.5</c:v>
                </c:pt>
                <c:pt idx="300">
                  <c:v>756</c:v>
                </c:pt>
                <c:pt idx="301">
                  <c:v>767</c:v>
                </c:pt>
                <c:pt idx="302">
                  <c:v>756.5</c:v>
                </c:pt>
                <c:pt idx="303">
                  <c:v>754.5</c:v>
                </c:pt>
                <c:pt idx="304">
                  <c:v>751</c:v>
                </c:pt>
                <c:pt idx="305">
                  <c:v>765</c:v>
                </c:pt>
                <c:pt idx="306">
                  <c:v>772.5</c:v>
                </c:pt>
                <c:pt idx="307">
                  <c:v>758.5</c:v>
                </c:pt>
                <c:pt idx="308">
                  <c:v>759.5</c:v>
                </c:pt>
                <c:pt idx="309">
                  <c:v>759.5</c:v>
                </c:pt>
                <c:pt idx="310">
                  <c:v>769.5</c:v>
                </c:pt>
                <c:pt idx="311">
                  <c:v>768</c:v>
                </c:pt>
                <c:pt idx="312">
                  <c:v>736.5</c:v>
                </c:pt>
                <c:pt idx="313">
                  <c:v>752.5</c:v>
                </c:pt>
                <c:pt idx="314">
                  <c:v>794.5</c:v>
                </c:pt>
                <c:pt idx="315">
                  <c:v>840</c:v>
                </c:pt>
                <c:pt idx="316">
                  <c:v>870.5</c:v>
                </c:pt>
                <c:pt idx="317">
                  <c:v>1010</c:v>
                </c:pt>
                <c:pt idx="318">
                  <c:v>1585.5</c:v>
                </c:pt>
                <c:pt idx="319">
                  <c:v>2517</c:v>
                </c:pt>
                <c:pt idx="320">
                  <c:v>3324.5</c:v>
                </c:pt>
                <c:pt idx="321">
                  <c:v>3461</c:v>
                </c:pt>
                <c:pt idx="322">
                  <c:v>3508</c:v>
                </c:pt>
                <c:pt idx="323">
                  <c:v>3543</c:v>
                </c:pt>
                <c:pt idx="324">
                  <c:v>3599.5</c:v>
                </c:pt>
                <c:pt idx="325">
                  <c:v>3581.5</c:v>
                </c:pt>
                <c:pt idx="326">
                  <c:v>3526</c:v>
                </c:pt>
                <c:pt idx="327">
                  <c:v>3358.5</c:v>
                </c:pt>
                <c:pt idx="328">
                  <c:v>3291.5</c:v>
                </c:pt>
                <c:pt idx="329">
                  <c:v>3298</c:v>
                </c:pt>
                <c:pt idx="330">
                  <c:v>3462.5</c:v>
                </c:pt>
                <c:pt idx="331">
                  <c:v>3590.5</c:v>
                </c:pt>
                <c:pt idx="332">
                  <c:v>3544</c:v>
                </c:pt>
                <c:pt idx="333">
                  <c:v>3000.5</c:v>
                </c:pt>
                <c:pt idx="334">
                  <c:v>2609</c:v>
                </c:pt>
                <c:pt idx="335">
                  <c:v>2305</c:v>
                </c:pt>
                <c:pt idx="336">
                  <c:v>1475.5</c:v>
                </c:pt>
                <c:pt idx="337">
                  <c:v>915.5</c:v>
                </c:pt>
                <c:pt idx="338">
                  <c:v>742.5</c:v>
                </c:pt>
                <c:pt idx="339">
                  <c:v>734</c:v>
                </c:pt>
                <c:pt idx="340">
                  <c:v>766.5</c:v>
                </c:pt>
                <c:pt idx="341">
                  <c:v>884</c:v>
                </c:pt>
                <c:pt idx="342">
                  <c:v>1152</c:v>
                </c:pt>
                <c:pt idx="343">
                  <c:v>2277.5</c:v>
                </c:pt>
                <c:pt idx="344">
                  <c:v>3542.5</c:v>
                </c:pt>
                <c:pt idx="345">
                  <c:v>3733</c:v>
                </c:pt>
                <c:pt idx="346">
                  <c:v>3982.5</c:v>
                </c:pt>
                <c:pt idx="347">
                  <c:v>3981.5</c:v>
                </c:pt>
                <c:pt idx="348">
                  <c:v>3534.5</c:v>
                </c:pt>
                <c:pt idx="349">
                  <c:v>3476.5</c:v>
                </c:pt>
                <c:pt idx="350">
                  <c:v>3505.5</c:v>
                </c:pt>
                <c:pt idx="351">
                  <c:v>3360.5</c:v>
                </c:pt>
                <c:pt idx="352">
                  <c:v>3353.5</c:v>
                </c:pt>
                <c:pt idx="353">
                  <c:v>3239</c:v>
                </c:pt>
                <c:pt idx="354">
                  <c:v>3267</c:v>
                </c:pt>
                <c:pt idx="355">
                  <c:v>3729</c:v>
                </c:pt>
                <c:pt idx="356">
                  <c:v>3595</c:v>
                </c:pt>
                <c:pt idx="357">
                  <c:v>2592.5</c:v>
                </c:pt>
                <c:pt idx="358">
                  <c:v>1859.5</c:v>
                </c:pt>
                <c:pt idx="359">
                  <c:v>1229</c:v>
                </c:pt>
                <c:pt idx="360">
                  <c:v>997</c:v>
                </c:pt>
                <c:pt idx="361">
                  <c:v>996</c:v>
                </c:pt>
                <c:pt idx="362">
                  <c:v>904</c:v>
                </c:pt>
                <c:pt idx="363">
                  <c:v>933.5</c:v>
                </c:pt>
                <c:pt idx="364">
                  <c:v>926</c:v>
                </c:pt>
                <c:pt idx="365">
                  <c:v>948</c:v>
                </c:pt>
                <c:pt idx="366">
                  <c:v>1332</c:v>
                </c:pt>
                <c:pt idx="367">
                  <c:v>2697.5</c:v>
                </c:pt>
                <c:pt idx="368">
                  <c:v>3431</c:v>
                </c:pt>
                <c:pt idx="369">
                  <c:v>3337.5</c:v>
                </c:pt>
                <c:pt idx="370">
                  <c:v>3115.5</c:v>
                </c:pt>
                <c:pt idx="371">
                  <c:v>3132</c:v>
                </c:pt>
                <c:pt idx="372">
                  <c:v>3221</c:v>
                </c:pt>
                <c:pt idx="373">
                  <c:v>3202.5</c:v>
                </c:pt>
                <c:pt idx="374">
                  <c:v>3181</c:v>
                </c:pt>
                <c:pt idx="375">
                  <c:v>3153</c:v>
                </c:pt>
                <c:pt idx="376">
                  <c:v>3067</c:v>
                </c:pt>
                <c:pt idx="377">
                  <c:v>3101.5</c:v>
                </c:pt>
                <c:pt idx="378">
                  <c:v>3086.5</c:v>
                </c:pt>
                <c:pt idx="379">
                  <c:v>3179</c:v>
                </c:pt>
                <c:pt idx="380">
                  <c:v>2972.5</c:v>
                </c:pt>
                <c:pt idx="381">
                  <c:v>2034.5</c:v>
                </c:pt>
                <c:pt idx="382">
                  <c:v>1384.5</c:v>
                </c:pt>
                <c:pt idx="383">
                  <c:v>840</c:v>
                </c:pt>
                <c:pt idx="384">
                  <c:v>812</c:v>
                </c:pt>
                <c:pt idx="385">
                  <c:v>826.5</c:v>
                </c:pt>
                <c:pt idx="386">
                  <c:v>830</c:v>
                </c:pt>
                <c:pt idx="387">
                  <c:v>833.5</c:v>
                </c:pt>
                <c:pt idx="388">
                  <c:v>818</c:v>
                </c:pt>
                <c:pt idx="389">
                  <c:v>1081</c:v>
                </c:pt>
                <c:pt idx="390">
                  <c:v>1863</c:v>
                </c:pt>
                <c:pt idx="391">
                  <c:v>2513.5</c:v>
                </c:pt>
                <c:pt idx="392">
                  <c:v>2909</c:v>
                </c:pt>
                <c:pt idx="393">
                  <c:v>3205.5</c:v>
                </c:pt>
                <c:pt idx="394">
                  <c:v>3220</c:v>
                </c:pt>
                <c:pt idx="395">
                  <c:v>2939.5</c:v>
                </c:pt>
                <c:pt idx="396">
                  <c:v>2783.5</c:v>
                </c:pt>
                <c:pt idx="397">
                  <c:v>2607</c:v>
                </c:pt>
                <c:pt idx="398">
                  <c:v>2349</c:v>
                </c:pt>
                <c:pt idx="399">
                  <c:v>2116.5</c:v>
                </c:pt>
                <c:pt idx="400">
                  <c:v>1943</c:v>
                </c:pt>
                <c:pt idx="401">
                  <c:v>1953</c:v>
                </c:pt>
                <c:pt idx="402">
                  <c:v>1936.5</c:v>
                </c:pt>
                <c:pt idx="403">
                  <c:v>1950</c:v>
                </c:pt>
                <c:pt idx="404">
                  <c:v>1891</c:v>
                </c:pt>
                <c:pt idx="405">
                  <c:v>1843.5</c:v>
                </c:pt>
                <c:pt idx="406">
                  <c:v>1516.5</c:v>
                </c:pt>
                <c:pt idx="407">
                  <c:v>1241.5</c:v>
                </c:pt>
                <c:pt idx="408">
                  <c:v>1079</c:v>
                </c:pt>
                <c:pt idx="409">
                  <c:v>1073.5</c:v>
                </c:pt>
                <c:pt idx="410">
                  <c:v>1017</c:v>
                </c:pt>
                <c:pt idx="411">
                  <c:v>1036.5</c:v>
                </c:pt>
                <c:pt idx="412">
                  <c:v>1008.5</c:v>
                </c:pt>
                <c:pt idx="413">
                  <c:v>1242.5</c:v>
                </c:pt>
                <c:pt idx="414">
                  <c:v>1667.5</c:v>
                </c:pt>
                <c:pt idx="415">
                  <c:v>1971.5</c:v>
                </c:pt>
                <c:pt idx="416">
                  <c:v>1968.5</c:v>
                </c:pt>
                <c:pt idx="417">
                  <c:v>1911.5</c:v>
                </c:pt>
                <c:pt idx="418">
                  <c:v>1843.5</c:v>
                </c:pt>
                <c:pt idx="419">
                  <c:v>1812.5</c:v>
                </c:pt>
                <c:pt idx="420">
                  <c:v>1840</c:v>
                </c:pt>
                <c:pt idx="421">
                  <c:v>1824</c:v>
                </c:pt>
                <c:pt idx="422">
                  <c:v>1822.5</c:v>
                </c:pt>
                <c:pt idx="423">
                  <c:v>1687</c:v>
                </c:pt>
                <c:pt idx="424">
                  <c:v>1559.5</c:v>
                </c:pt>
                <c:pt idx="425">
                  <c:v>1625.5</c:v>
                </c:pt>
                <c:pt idx="426">
                  <c:v>1721</c:v>
                </c:pt>
                <c:pt idx="427">
                  <c:v>1932</c:v>
                </c:pt>
                <c:pt idx="428">
                  <c:v>1845.5</c:v>
                </c:pt>
                <c:pt idx="429">
                  <c:v>915</c:v>
                </c:pt>
                <c:pt idx="430">
                  <c:v>746</c:v>
                </c:pt>
                <c:pt idx="431">
                  <c:v>749</c:v>
                </c:pt>
                <c:pt idx="432">
                  <c:v>722</c:v>
                </c:pt>
                <c:pt idx="433">
                  <c:v>721.5</c:v>
                </c:pt>
                <c:pt idx="434">
                  <c:v>721</c:v>
                </c:pt>
                <c:pt idx="435">
                  <c:v>721</c:v>
                </c:pt>
                <c:pt idx="436">
                  <c:v>721</c:v>
                </c:pt>
                <c:pt idx="437">
                  <c:v>719.5</c:v>
                </c:pt>
                <c:pt idx="438">
                  <c:v>721.5</c:v>
                </c:pt>
                <c:pt idx="439">
                  <c:v>719.5</c:v>
                </c:pt>
                <c:pt idx="440">
                  <c:v>719</c:v>
                </c:pt>
                <c:pt idx="441">
                  <c:v>720</c:v>
                </c:pt>
                <c:pt idx="442">
                  <c:v>718</c:v>
                </c:pt>
                <c:pt idx="443">
                  <c:v>728</c:v>
                </c:pt>
                <c:pt idx="444">
                  <c:v>778</c:v>
                </c:pt>
                <c:pt idx="445">
                  <c:v>809</c:v>
                </c:pt>
                <c:pt idx="446">
                  <c:v>740</c:v>
                </c:pt>
                <c:pt idx="447">
                  <c:v>759</c:v>
                </c:pt>
                <c:pt idx="448">
                  <c:v>783.5</c:v>
                </c:pt>
                <c:pt idx="449">
                  <c:v>794.5</c:v>
                </c:pt>
                <c:pt idx="450">
                  <c:v>825</c:v>
                </c:pt>
                <c:pt idx="451">
                  <c:v>856</c:v>
                </c:pt>
                <c:pt idx="452">
                  <c:v>886</c:v>
                </c:pt>
                <c:pt idx="453">
                  <c:v>942.5</c:v>
                </c:pt>
                <c:pt idx="454">
                  <c:v>963</c:v>
                </c:pt>
                <c:pt idx="455">
                  <c:v>978</c:v>
                </c:pt>
                <c:pt idx="456">
                  <c:v>976</c:v>
                </c:pt>
                <c:pt idx="457">
                  <c:v>982.5</c:v>
                </c:pt>
                <c:pt idx="458">
                  <c:v>978.5</c:v>
                </c:pt>
                <c:pt idx="459">
                  <c:v>976</c:v>
                </c:pt>
                <c:pt idx="460">
                  <c:v>974</c:v>
                </c:pt>
                <c:pt idx="461">
                  <c:v>972.5</c:v>
                </c:pt>
                <c:pt idx="462">
                  <c:v>977.5</c:v>
                </c:pt>
                <c:pt idx="463">
                  <c:v>978</c:v>
                </c:pt>
                <c:pt idx="464">
                  <c:v>977.5</c:v>
                </c:pt>
                <c:pt idx="465">
                  <c:v>977</c:v>
                </c:pt>
                <c:pt idx="466">
                  <c:v>971</c:v>
                </c:pt>
                <c:pt idx="467">
                  <c:v>956.5</c:v>
                </c:pt>
                <c:pt idx="468">
                  <c:v>890.5</c:v>
                </c:pt>
                <c:pt idx="469">
                  <c:v>828.5</c:v>
                </c:pt>
                <c:pt idx="470">
                  <c:v>777</c:v>
                </c:pt>
                <c:pt idx="471">
                  <c:v>746</c:v>
                </c:pt>
                <c:pt idx="472">
                  <c:v>717</c:v>
                </c:pt>
                <c:pt idx="473">
                  <c:v>712.5</c:v>
                </c:pt>
                <c:pt idx="474">
                  <c:v>732.5</c:v>
                </c:pt>
                <c:pt idx="475">
                  <c:v>754</c:v>
                </c:pt>
                <c:pt idx="476">
                  <c:v>754</c:v>
                </c:pt>
                <c:pt idx="477">
                  <c:v>837.5</c:v>
                </c:pt>
                <c:pt idx="478">
                  <c:v>1100.5</c:v>
                </c:pt>
                <c:pt idx="479">
                  <c:v>1136.5</c:v>
                </c:pt>
                <c:pt idx="480">
                  <c:v>901.5</c:v>
                </c:pt>
                <c:pt idx="481">
                  <c:v>891.5</c:v>
                </c:pt>
                <c:pt idx="482">
                  <c:v>914</c:v>
                </c:pt>
                <c:pt idx="483">
                  <c:v>1136.5</c:v>
                </c:pt>
                <c:pt idx="484">
                  <c:v>1127</c:v>
                </c:pt>
                <c:pt idx="485">
                  <c:v>960.5</c:v>
                </c:pt>
                <c:pt idx="486">
                  <c:v>1116.5</c:v>
                </c:pt>
                <c:pt idx="487">
                  <c:v>1547</c:v>
                </c:pt>
                <c:pt idx="488">
                  <c:v>1806.5</c:v>
                </c:pt>
                <c:pt idx="489">
                  <c:v>2043.5</c:v>
                </c:pt>
                <c:pt idx="490">
                  <c:v>1968.5</c:v>
                </c:pt>
                <c:pt idx="491">
                  <c:v>2013.5</c:v>
                </c:pt>
                <c:pt idx="492">
                  <c:v>2111</c:v>
                </c:pt>
                <c:pt idx="493">
                  <c:v>2103</c:v>
                </c:pt>
                <c:pt idx="494">
                  <c:v>2181</c:v>
                </c:pt>
                <c:pt idx="495">
                  <c:v>2153.5</c:v>
                </c:pt>
                <c:pt idx="496">
                  <c:v>2044.5</c:v>
                </c:pt>
                <c:pt idx="497">
                  <c:v>1788</c:v>
                </c:pt>
                <c:pt idx="498">
                  <c:v>1631</c:v>
                </c:pt>
                <c:pt idx="499">
                  <c:v>1770</c:v>
                </c:pt>
                <c:pt idx="500">
                  <c:v>1440.5</c:v>
                </c:pt>
                <c:pt idx="501">
                  <c:v>1215.5</c:v>
                </c:pt>
                <c:pt idx="502">
                  <c:v>707</c:v>
                </c:pt>
                <c:pt idx="503">
                  <c:v>693.5</c:v>
                </c:pt>
                <c:pt idx="504">
                  <c:v>691.5</c:v>
                </c:pt>
                <c:pt idx="505">
                  <c:v>691.5</c:v>
                </c:pt>
                <c:pt idx="506">
                  <c:v>691</c:v>
                </c:pt>
                <c:pt idx="507">
                  <c:v>690</c:v>
                </c:pt>
                <c:pt idx="508">
                  <c:v>695</c:v>
                </c:pt>
                <c:pt idx="509">
                  <c:v>695.5</c:v>
                </c:pt>
                <c:pt idx="510">
                  <c:v>695.5</c:v>
                </c:pt>
                <c:pt idx="511">
                  <c:v>696</c:v>
                </c:pt>
                <c:pt idx="512">
                  <c:v>698</c:v>
                </c:pt>
                <c:pt idx="513">
                  <c:v>702.5</c:v>
                </c:pt>
                <c:pt idx="514">
                  <c:v>707</c:v>
                </c:pt>
                <c:pt idx="515">
                  <c:v>713</c:v>
                </c:pt>
                <c:pt idx="516">
                  <c:v>712.5</c:v>
                </c:pt>
                <c:pt idx="517">
                  <c:v>703</c:v>
                </c:pt>
                <c:pt idx="518">
                  <c:v>703.5</c:v>
                </c:pt>
                <c:pt idx="519">
                  <c:v>703</c:v>
                </c:pt>
                <c:pt idx="520">
                  <c:v>716</c:v>
                </c:pt>
                <c:pt idx="521">
                  <c:v>707</c:v>
                </c:pt>
                <c:pt idx="522">
                  <c:v>693.5</c:v>
                </c:pt>
                <c:pt idx="523">
                  <c:v>690.5</c:v>
                </c:pt>
                <c:pt idx="524">
                  <c:v>689.5</c:v>
                </c:pt>
                <c:pt idx="525">
                  <c:v>688.5</c:v>
                </c:pt>
                <c:pt idx="526">
                  <c:v>690</c:v>
                </c:pt>
                <c:pt idx="527">
                  <c:v>690</c:v>
                </c:pt>
                <c:pt idx="528">
                  <c:v>690.5</c:v>
                </c:pt>
                <c:pt idx="529">
                  <c:v>691.5</c:v>
                </c:pt>
                <c:pt idx="530">
                  <c:v>690.5</c:v>
                </c:pt>
                <c:pt idx="531">
                  <c:v>691</c:v>
                </c:pt>
                <c:pt idx="532">
                  <c:v>690.5</c:v>
                </c:pt>
                <c:pt idx="533">
                  <c:v>690.5</c:v>
                </c:pt>
                <c:pt idx="534">
                  <c:v>697</c:v>
                </c:pt>
                <c:pt idx="535">
                  <c:v>697</c:v>
                </c:pt>
                <c:pt idx="536">
                  <c:v>698.5</c:v>
                </c:pt>
                <c:pt idx="537">
                  <c:v>719.5</c:v>
                </c:pt>
                <c:pt idx="538">
                  <c:v>730.5</c:v>
                </c:pt>
                <c:pt idx="539">
                  <c:v>730.5</c:v>
                </c:pt>
                <c:pt idx="540">
                  <c:v>729</c:v>
                </c:pt>
                <c:pt idx="541">
                  <c:v>728</c:v>
                </c:pt>
                <c:pt idx="542">
                  <c:v>725.5</c:v>
                </c:pt>
                <c:pt idx="543">
                  <c:v>736</c:v>
                </c:pt>
                <c:pt idx="544">
                  <c:v>744</c:v>
                </c:pt>
                <c:pt idx="545">
                  <c:v>725.5</c:v>
                </c:pt>
                <c:pt idx="546">
                  <c:v>709.5</c:v>
                </c:pt>
                <c:pt idx="547">
                  <c:v>708.5</c:v>
                </c:pt>
                <c:pt idx="548">
                  <c:v>707.5</c:v>
                </c:pt>
                <c:pt idx="549">
                  <c:v>705</c:v>
                </c:pt>
                <c:pt idx="550">
                  <c:v>695</c:v>
                </c:pt>
                <c:pt idx="551">
                  <c:v>694</c:v>
                </c:pt>
                <c:pt idx="552">
                  <c:v>693.5</c:v>
                </c:pt>
                <c:pt idx="553">
                  <c:v>693</c:v>
                </c:pt>
                <c:pt idx="554">
                  <c:v>695.5</c:v>
                </c:pt>
                <c:pt idx="555">
                  <c:v>696.5</c:v>
                </c:pt>
                <c:pt idx="556">
                  <c:v>692</c:v>
                </c:pt>
                <c:pt idx="557">
                  <c:v>821</c:v>
                </c:pt>
                <c:pt idx="558">
                  <c:v>969.5</c:v>
                </c:pt>
                <c:pt idx="559">
                  <c:v>1358.5</c:v>
                </c:pt>
                <c:pt idx="560">
                  <c:v>2094.5</c:v>
                </c:pt>
                <c:pt idx="561">
                  <c:v>2355.5</c:v>
                </c:pt>
                <c:pt idx="562">
                  <c:v>2319</c:v>
                </c:pt>
                <c:pt idx="563">
                  <c:v>2309.5</c:v>
                </c:pt>
                <c:pt idx="564">
                  <c:v>2349</c:v>
                </c:pt>
                <c:pt idx="565">
                  <c:v>2261.5</c:v>
                </c:pt>
                <c:pt idx="566">
                  <c:v>2140.5</c:v>
                </c:pt>
                <c:pt idx="567">
                  <c:v>1697.5</c:v>
                </c:pt>
                <c:pt idx="568">
                  <c:v>1491.5</c:v>
                </c:pt>
                <c:pt idx="569">
                  <c:v>1514</c:v>
                </c:pt>
                <c:pt idx="570">
                  <c:v>1697.5</c:v>
                </c:pt>
                <c:pt idx="571">
                  <c:v>1897</c:v>
                </c:pt>
                <c:pt idx="572">
                  <c:v>1774</c:v>
                </c:pt>
                <c:pt idx="573">
                  <c:v>779.5</c:v>
                </c:pt>
                <c:pt idx="574">
                  <c:v>694</c:v>
                </c:pt>
                <c:pt idx="575">
                  <c:v>694.5</c:v>
                </c:pt>
                <c:pt idx="576">
                  <c:v>695.5</c:v>
                </c:pt>
                <c:pt idx="577">
                  <c:v>695.5</c:v>
                </c:pt>
                <c:pt idx="578">
                  <c:v>696</c:v>
                </c:pt>
                <c:pt idx="579">
                  <c:v>695</c:v>
                </c:pt>
                <c:pt idx="580">
                  <c:v>694</c:v>
                </c:pt>
                <c:pt idx="581">
                  <c:v>691.5</c:v>
                </c:pt>
                <c:pt idx="582">
                  <c:v>695</c:v>
                </c:pt>
                <c:pt idx="583">
                  <c:v>694.5</c:v>
                </c:pt>
                <c:pt idx="584">
                  <c:v>695</c:v>
                </c:pt>
                <c:pt idx="585">
                  <c:v>704.5</c:v>
                </c:pt>
                <c:pt idx="586">
                  <c:v>735</c:v>
                </c:pt>
                <c:pt idx="587">
                  <c:v>755</c:v>
                </c:pt>
                <c:pt idx="588">
                  <c:v>751</c:v>
                </c:pt>
                <c:pt idx="589">
                  <c:v>717</c:v>
                </c:pt>
                <c:pt idx="590">
                  <c:v>727</c:v>
                </c:pt>
                <c:pt idx="591">
                  <c:v>720.5</c:v>
                </c:pt>
                <c:pt idx="592">
                  <c:v>713</c:v>
                </c:pt>
                <c:pt idx="593">
                  <c:v>707</c:v>
                </c:pt>
                <c:pt idx="594">
                  <c:v>698</c:v>
                </c:pt>
                <c:pt idx="595">
                  <c:v>696</c:v>
                </c:pt>
                <c:pt idx="596">
                  <c:v>699</c:v>
                </c:pt>
                <c:pt idx="597">
                  <c:v>697.5</c:v>
                </c:pt>
                <c:pt idx="598">
                  <c:v>690.5</c:v>
                </c:pt>
                <c:pt idx="599">
                  <c:v>690.5</c:v>
                </c:pt>
                <c:pt idx="600">
                  <c:v>695.5</c:v>
                </c:pt>
                <c:pt idx="601">
                  <c:v>698</c:v>
                </c:pt>
                <c:pt idx="602">
                  <c:v>698</c:v>
                </c:pt>
                <c:pt idx="603">
                  <c:v>698</c:v>
                </c:pt>
                <c:pt idx="604">
                  <c:v>698</c:v>
                </c:pt>
                <c:pt idx="605">
                  <c:v>698.5</c:v>
                </c:pt>
                <c:pt idx="606">
                  <c:v>697</c:v>
                </c:pt>
                <c:pt idx="607">
                  <c:v>697</c:v>
                </c:pt>
                <c:pt idx="608">
                  <c:v>697</c:v>
                </c:pt>
                <c:pt idx="609">
                  <c:v>697.5</c:v>
                </c:pt>
                <c:pt idx="610">
                  <c:v>698</c:v>
                </c:pt>
                <c:pt idx="611">
                  <c:v>706.5</c:v>
                </c:pt>
                <c:pt idx="612">
                  <c:v>714.5</c:v>
                </c:pt>
                <c:pt idx="613">
                  <c:v>711.5</c:v>
                </c:pt>
                <c:pt idx="614">
                  <c:v>709</c:v>
                </c:pt>
                <c:pt idx="615">
                  <c:v>701</c:v>
                </c:pt>
                <c:pt idx="616">
                  <c:v>702</c:v>
                </c:pt>
                <c:pt idx="617">
                  <c:v>698</c:v>
                </c:pt>
                <c:pt idx="618">
                  <c:v>695.5</c:v>
                </c:pt>
                <c:pt idx="619">
                  <c:v>696.5</c:v>
                </c:pt>
                <c:pt idx="620">
                  <c:v>696.5</c:v>
                </c:pt>
                <c:pt idx="621">
                  <c:v>696</c:v>
                </c:pt>
                <c:pt idx="622">
                  <c:v>697.5</c:v>
                </c:pt>
                <c:pt idx="623">
                  <c:v>697.5</c:v>
                </c:pt>
                <c:pt idx="624">
                  <c:v>698</c:v>
                </c:pt>
                <c:pt idx="625">
                  <c:v>698.5</c:v>
                </c:pt>
                <c:pt idx="626">
                  <c:v>697</c:v>
                </c:pt>
                <c:pt idx="627">
                  <c:v>695</c:v>
                </c:pt>
                <c:pt idx="628">
                  <c:v>696</c:v>
                </c:pt>
                <c:pt idx="629">
                  <c:v>696</c:v>
                </c:pt>
                <c:pt idx="630">
                  <c:v>696.5</c:v>
                </c:pt>
                <c:pt idx="631">
                  <c:v>695.5</c:v>
                </c:pt>
                <c:pt idx="632">
                  <c:v>695.5</c:v>
                </c:pt>
                <c:pt idx="633">
                  <c:v>696.5</c:v>
                </c:pt>
                <c:pt idx="634">
                  <c:v>696</c:v>
                </c:pt>
                <c:pt idx="635">
                  <c:v>694</c:v>
                </c:pt>
                <c:pt idx="636">
                  <c:v>693.5</c:v>
                </c:pt>
                <c:pt idx="637">
                  <c:v>692.5</c:v>
                </c:pt>
                <c:pt idx="638">
                  <c:v>692.5</c:v>
                </c:pt>
                <c:pt idx="639">
                  <c:v>691.5</c:v>
                </c:pt>
                <c:pt idx="640">
                  <c:v>691.5</c:v>
                </c:pt>
                <c:pt idx="641">
                  <c:v>696.5</c:v>
                </c:pt>
                <c:pt idx="642">
                  <c:v>694.5</c:v>
                </c:pt>
                <c:pt idx="643">
                  <c:v>693</c:v>
                </c:pt>
                <c:pt idx="644">
                  <c:v>694.5</c:v>
                </c:pt>
                <c:pt idx="645">
                  <c:v>694</c:v>
                </c:pt>
                <c:pt idx="646">
                  <c:v>694</c:v>
                </c:pt>
                <c:pt idx="647">
                  <c:v>693.5</c:v>
                </c:pt>
                <c:pt idx="648">
                  <c:v>694</c:v>
                </c:pt>
                <c:pt idx="649">
                  <c:v>691.5</c:v>
                </c:pt>
                <c:pt idx="650">
                  <c:v>692</c:v>
                </c:pt>
                <c:pt idx="651">
                  <c:v>691.5</c:v>
                </c:pt>
                <c:pt idx="652">
                  <c:v>693</c:v>
                </c:pt>
                <c:pt idx="653">
                  <c:v>692.5</c:v>
                </c:pt>
                <c:pt idx="654">
                  <c:v>691.5</c:v>
                </c:pt>
                <c:pt idx="655">
                  <c:v>691</c:v>
                </c:pt>
                <c:pt idx="656">
                  <c:v>691</c:v>
                </c:pt>
                <c:pt idx="657">
                  <c:v>692</c:v>
                </c:pt>
                <c:pt idx="658">
                  <c:v>694.5</c:v>
                </c:pt>
                <c:pt idx="659">
                  <c:v>699.5</c:v>
                </c:pt>
                <c:pt idx="660">
                  <c:v>716</c:v>
                </c:pt>
                <c:pt idx="661">
                  <c:v>720.5</c:v>
                </c:pt>
                <c:pt idx="662">
                  <c:v>734.5</c:v>
                </c:pt>
                <c:pt idx="663">
                  <c:v>741.5</c:v>
                </c:pt>
                <c:pt idx="664">
                  <c:v>752.5</c:v>
                </c:pt>
                <c:pt idx="665">
                  <c:v>741</c:v>
                </c:pt>
                <c:pt idx="666">
                  <c:v>726.5</c:v>
                </c:pt>
                <c:pt idx="667">
                  <c:v>726.5</c:v>
                </c:pt>
                <c:pt idx="668">
                  <c:v>725.5</c:v>
                </c:pt>
                <c:pt idx="669">
                  <c:v>713</c:v>
                </c:pt>
                <c:pt idx="670">
                  <c:v>713</c:v>
                </c:pt>
                <c:pt idx="671">
                  <c:v>712.5</c:v>
                </c:pt>
                <c:pt idx="672">
                  <c:v>713</c:v>
                </c:pt>
                <c:pt idx="673">
                  <c:v>713.5</c:v>
                </c:pt>
                <c:pt idx="674">
                  <c:v>713.5</c:v>
                </c:pt>
                <c:pt idx="675">
                  <c:v>713</c:v>
                </c:pt>
                <c:pt idx="676">
                  <c:v>701</c:v>
                </c:pt>
                <c:pt idx="677">
                  <c:v>701.5</c:v>
                </c:pt>
                <c:pt idx="678">
                  <c:v>844.5</c:v>
                </c:pt>
                <c:pt idx="679">
                  <c:v>981</c:v>
                </c:pt>
                <c:pt idx="680">
                  <c:v>1310</c:v>
                </c:pt>
                <c:pt idx="681">
                  <c:v>1814.5</c:v>
                </c:pt>
                <c:pt idx="682">
                  <c:v>1898.5</c:v>
                </c:pt>
                <c:pt idx="683">
                  <c:v>1887.5</c:v>
                </c:pt>
                <c:pt idx="684">
                  <c:v>1795.5</c:v>
                </c:pt>
                <c:pt idx="685">
                  <c:v>1761</c:v>
                </c:pt>
                <c:pt idx="686">
                  <c:v>1817.5</c:v>
                </c:pt>
                <c:pt idx="687">
                  <c:v>1723.5</c:v>
                </c:pt>
                <c:pt idx="688">
                  <c:v>1799.5</c:v>
                </c:pt>
                <c:pt idx="689">
                  <c:v>1915.5</c:v>
                </c:pt>
                <c:pt idx="690">
                  <c:v>2328</c:v>
                </c:pt>
                <c:pt idx="691">
                  <c:v>2314.5</c:v>
                </c:pt>
                <c:pt idx="692">
                  <c:v>2123</c:v>
                </c:pt>
                <c:pt idx="693">
                  <c:v>1682.5</c:v>
                </c:pt>
                <c:pt idx="694">
                  <c:v>1331.5</c:v>
                </c:pt>
                <c:pt idx="695">
                  <c:v>918</c:v>
                </c:pt>
                <c:pt idx="696">
                  <c:v>728.5</c:v>
                </c:pt>
                <c:pt idx="697">
                  <c:v>731.5</c:v>
                </c:pt>
                <c:pt idx="698">
                  <c:v>731.5</c:v>
                </c:pt>
                <c:pt idx="699">
                  <c:v>727.5</c:v>
                </c:pt>
                <c:pt idx="700">
                  <c:v>723</c:v>
                </c:pt>
                <c:pt idx="701">
                  <c:v>721</c:v>
                </c:pt>
                <c:pt idx="702">
                  <c:v>760.5</c:v>
                </c:pt>
                <c:pt idx="703">
                  <c:v>1058.5</c:v>
                </c:pt>
                <c:pt idx="704">
                  <c:v>1731</c:v>
                </c:pt>
                <c:pt idx="705">
                  <c:v>2280.5</c:v>
                </c:pt>
                <c:pt idx="706">
                  <c:v>2255.5</c:v>
                </c:pt>
                <c:pt idx="707">
                  <c:v>2248</c:v>
                </c:pt>
                <c:pt idx="708">
                  <c:v>2207.5</c:v>
                </c:pt>
                <c:pt idx="709">
                  <c:v>2153.5</c:v>
                </c:pt>
                <c:pt idx="710">
                  <c:v>2190</c:v>
                </c:pt>
                <c:pt idx="711">
                  <c:v>1846.5</c:v>
                </c:pt>
                <c:pt idx="712">
                  <c:v>1833</c:v>
                </c:pt>
                <c:pt idx="713">
                  <c:v>1929</c:v>
                </c:pt>
                <c:pt idx="714">
                  <c:v>2272.5</c:v>
                </c:pt>
                <c:pt idx="715">
                  <c:v>2229</c:v>
                </c:pt>
                <c:pt idx="716">
                  <c:v>1712.5</c:v>
                </c:pt>
                <c:pt idx="717">
                  <c:v>1599.5</c:v>
                </c:pt>
                <c:pt idx="718">
                  <c:v>1232.5</c:v>
                </c:pt>
                <c:pt idx="719">
                  <c:v>886.5</c:v>
                </c:pt>
                <c:pt idx="720">
                  <c:v>870</c:v>
                </c:pt>
                <c:pt idx="721">
                  <c:v>870</c:v>
                </c:pt>
                <c:pt idx="722">
                  <c:v>868</c:v>
                </c:pt>
                <c:pt idx="723">
                  <c:v>866</c:v>
                </c:pt>
                <c:pt idx="724">
                  <c:v>864.5</c:v>
                </c:pt>
                <c:pt idx="725">
                  <c:v>862</c:v>
                </c:pt>
                <c:pt idx="726">
                  <c:v>936</c:v>
                </c:pt>
                <c:pt idx="727">
                  <c:v>1487</c:v>
                </c:pt>
                <c:pt idx="728">
                  <c:v>1994.5</c:v>
                </c:pt>
                <c:pt idx="729">
                  <c:v>2222</c:v>
                </c:pt>
                <c:pt idx="730">
                  <c:v>2279.5</c:v>
                </c:pt>
                <c:pt idx="731">
                  <c:v>2357</c:v>
                </c:pt>
                <c:pt idx="732">
                  <c:v>2364.5</c:v>
                </c:pt>
                <c:pt idx="733">
                  <c:v>2348.5</c:v>
                </c:pt>
                <c:pt idx="734">
                  <c:v>2333.5</c:v>
                </c:pt>
                <c:pt idx="735">
                  <c:v>2246.5</c:v>
                </c:pt>
                <c:pt idx="736">
                  <c:v>2384.5</c:v>
                </c:pt>
                <c:pt idx="737">
                  <c:v>2534.5</c:v>
                </c:pt>
                <c:pt idx="738">
                  <c:v>2670</c:v>
                </c:pt>
                <c:pt idx="739">
                  <c:v>2627.5</c:v>
                </c:pt>
                <c:pt idx="740">
                  <c:v>2309</c:v>
                </c:pt>
                <c:pt idx="741">
                  <c:v>1574.5</c:v>
                </c:pt>
                <c:pt idx="742">
                  <c:v>1405</c:v>
                </c:pt>
                <c:pt idx="743">
                  <c:v>1431.5</c:v>
                </c:pt>
              </c:numCache>
            </c:numRef>
          </c:yVal>
          <c:smooth val="1"/>
        </c:ser>
        <c:axId val="101921920"/>
        <c:axId val="101927168"/>
      </c:scatterChart>
      <c:valAx>
        <c:axId val="101921920"/>
        <c:scaling>
          <c:orientation val="minMax"/>
          <c:min val="35000"/>
        </c:scaling>
        <c:axPos val="b"/>
        <c:numFmt formatCode="0" sourceLinked="0"/>
        <c:tickLblPos val="nextTo"/>
        <c:crossAx val="101927168"/>
        <c:crosses val="autoZero"/>
        <c:crossBetween val="midCat"/>
        <c:majorUnit val="5000"/>
      </c:valAx>
      <c:valAx>
        <c:axId val="101927168"/>
        <c:scaling>
          <c:orientation val="minMax"/>
        </c:scaling>
        <c:axPos val="l"/>
        <c:majorGridlines/>
        <c:numFmt formatCode="0" sourceLinked="0"/>
        <c:tickLblPos val="nextTo"/>
        <c:crossAx val="101921920"/>
        <c:crosses val="autoZero"/>
        <c:crossBetween val="midCat"/>
      </c:valAx>
    </c:plotArea>
    <c:plotVisOnly val="1"/>
    <c:dispBlanksAs val="gap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9"/>
          <c:y val="2.701128789367712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292</c:v>
                </c:pt>
                <c:pt idx="1">
                  <c:v>316.5</c:v>
                </c:pt>
                <c:pt idx="2">
                  <c:v>316.5</c:v>
                </c:pt>
                <c:pt idx="3">
                  <c:v>316</c:v>
                </c:pt>
                <c:pt idx="4">
                  <c:v>316</c:v>
                </c:pt>
                <c:pt idx="5">
                  <c:v>316</c:v>
                </c:pt>
                <c:pt idx="6">
                  <c:v>316</c:v>
                </c:pt>
                <c:pt idx="7">
                  <c:v>316</c:v>
                </c:pt>
                <c:pt idx="8">
                  <c:v>316</c:v>
                </c:pt>
                <c:pt idx="9">
                  <c:v>317</c:v>
                </c:pt>
                <c:pt idx="10">
                  <c:v>319</c:v>
                </c:pt>
                <c:pt idx="11">
                  <c:v>315.5</c:v>
                </c:pt>
                <c:pt idx="12">
                  <c:v>316</c:v>
                </c:pt>
                <c:pt idx="13">
                  <c:v>320</c:v>
                </c:pt>
                <c:pt idx="14">
                  <c:v>317</c:v>
                </c:pt>
                <c:pt idx="15">
                  <c:v>317</c:v>
                </c:pt>
                <c:pt idx="16">
                  <c:v>316.5</c:v>
                </c:pt>
                <c:pt idx="17">
                  <c:v>317</c:v>
                </c:pt>
                <c:pt idx="18">
                  <c:v>318</c:v>
                </c:pt>
                <c:pt idx="19">
                  <c:v>318</c:v>
                </c:pt>
                <c:pt idx="20">
                  <c:v>316.5</c:v>
                </c:pt>
                <c:pt idx="21">
                  <c:v>316.5</c:v>
                </c:pt>
                <c:pt idx="22">
                  <c:v>316.5</c:v>
                </c:pt>
                <c:pt idx="23">
                  <c:v>316</c:v>
                </c:pt>
                <c:pt idx="24">
                  <c:v>316</c:v>
                </c:pt>
                <c:pt idx="25">
                  <c:v>316.5</c:v>
                </c:pt>
                <c:pt idx="26">
                  <c:v>315.5</c:v>
                </c:pt>
                <c:pt idx="27">
                  <c:v>316.5</c:v>
                </c:pt>
                <c:pt idx="28">
                  <c:v>316</c:v>
                </c:pt>
                <c:pt idx="29">
                  <c:v>316</c:v>
                </c:pt>
                <c:pt idx="30">
                  <c:v>315.5</c:v>
                </c:pt>
                <c:pt idx="31">
                  <c:v>316</c:v>
                </c:pt>
                <c:pt idx="32">
                  <c:v>316.5</c:v>
                </c:pt>
                <c:pt idx="33">
                  <c:v>317</c:v>
                </c:pt>
                <c:pt idx="34">
                  <c:v>318</c:v>
                </c:pt>
                <c:pt idx="35">
                  <c:v>318</c:v>
                </c:pt>
                <c:pt idx="36">
                  <c:v>318</c:v>
                </c:pt>
                <c:pt idx="37">
                  <c:v>318</c:v>
                </c:pt>
                <c:pt idx="38">
                  <c:v>317.5</c:v>
                </c:pt>
                <c:pt idx="39">
                  <c:v>317</c:v>
                </c:pt>
                <c:pt idx="40">
                  <c:v>317</c:v>
                </c:pt>
                <c:pt idx="41">
                  <c:v>318.5</c:v>
                </c:pt>
                <c:pt idx="42">
                  <c:v>318.5</c:v>
                </c:pt>
                <c:pt idx="43">
                  <c:v>318</c:v>
                </c:pt>
                <c:pt idx="44">
                  <c:v>318</c:v>
                </c:pt>
                <c:pt idx="45">
                  <c:v>318</c:v>
                </c:pt>
                <c:pt idx="46">
                  <c:v>318</c:v>
                </c:pt>
                <c:pt idx="47">
                  <c:v>317</c:v>
                </c:pt>
                <c:pt idx="48">
                  <c:v>317</c:v>
                </c:pt>
                <c:pt idx="49">
                  <c:v>317.5</c:v>
                </c:pt>
                <c:pt idx="50">
                  <c:v>317.5</c:v>
                </c:pt>
                <c:pt idx="51">
                  <c:v>317.5</c:v>
                </c:pt>
                <c:pt idx="52">
                  <c:v>317</c:v>
                </c:pt>
                <c:pt idx="53">
                  <c:v>318</c:v>
                </c:pt>
                <c:pt idx="54">
                  <c:v>317.5</c:v>
                </c:pt>
                <c:pt idx="55">
                  <c:v>317</c:v>
                </c:pt>
                <c:pt idx="56">
                  <c:v>318</c:v>
                </c:pt>
                <c:pt idx="57">
                  <c:v>318</c:v>
                </c:pt>
                <c:pt idx="58">
                  <c:v>321</c:v>
                </c:pt>
                <c:pt idx="59">
                  <c:v>823.5</c:v>
                </c:pt>
                <c:pt idx="60">
                  <c:v>1038.5</c:v>
                </c:pt>
                <c:pt idx="61">
                  <c:v>1026</c:v>
                </c:pt>
                <c:pt idx="62">
                  <c:v>872</c:v>
                </c:pt>
                <c:pt idx="63">
                  <c:v>316.5</c:v>
                </c:pt>
                <c:pt idx="64">
                  <c:v>543.5</c:v>
                </c:pt>
                <c:pt idx="65">
                  <c:v>960.5</c:v>
                </c:pt>
                <c:pt idx="66">
                  <c:v>962.5</c:v>
                </c:pt>
                <c:pt idx="67">
                  <c:v>969</c:v>
                </c:pt>
                <c:pt idx="68">
                  <c:v>958</c:v>
                </c:pt>
                <c:pt idx="69">
                  <c:v>953.5</c:v>
                </c:pt>
                <c:pt idx="70">
                  <c:v>525.5</c:v>
                </c:pt>
                <c:pt idx="71">
                  <c:v>317</c:v>
                </c:pt>
                <c:pt idx="72">
                  <c:v>317</c:v>
                </c:pt>
                <c:pt idx="73">
                  <c:v>317</c:v>
                </c:pt>
                <c:pt idx="74">
                  <c:v>317.5</c:v>
                </c:pt>
                <c:pt idx="75">
                  <c:v>317</c:v>
                </c:pt>
                <c:pt idx="76">
                  <c:v>319</c:v>
                </c:pt>
                <c:pt idx="77">
                  <c:v>318</c:v>
                </c:pt>
                <c:pt idx="78">
                  <c:v>316.5</c:v>
                </c:pt>
                <c:pt idx="79">
                  <c:v>317</c:v>
                </c:pt>
                <c:pt idx="80">
                  <c:v>316.5</c:v>
                </c:pt>
                <c:pt idx="81">
                  <c:v>317.5</c:v>
                </c:pt>
                <c:pt idx="82">
                  <c:v>317.5</c:v>
                </c:pt>
                <c:pt idx="83">
                  <c:v>316.5</c:v>
                </c:pt>
                <c:pt idx="84">
                  <c:v>316</c:v>
                </c:pt>
                <c:pt idx="85">
                  <c:v>315.5</c:v>
                </c:pt>
                <c:pt idx="86">
                  <c:v>316</c:v>
                </c:pt>
                <c:pt idx="87">
                  <c:v>315.5</c:v>
                </c:pt>
                <c:pt idx="88">
                  <c:v>315.5</c:v>
                </c:pt>
                <c:pt idx="89">
                  <c:v>315.5</c:v>
                </c:pt>
                <c:pt idx="90">
                  <c:v>316</c:v>
                </c:pt>
                <c:pt idx="91">
                  <c:v>333</c:v>
                </c:pt>
                <c:pt idx="92">
                  <c:v>557.5</c:v>
                </c:pt>
                <c:pt idx="93">
                  <c:v>520.5</c:v>
                </c:pt>
                <c:pt idx="94">
                  <c:v>315.5</c:v>
                </c:pt>
                <c:pt idx="95">
                  <c:v>315</c:v>
                </c:pt>
                <c:pt idx="96">
                  <c:v>317</c:v>
                </c:pt>
                <c:pt idx="97">
                  <c:v>315.5</c:v>
                </c:pt>
                <c:pt idx="98">
                  <c:v>315.5</c:v>
                </c:pt>
                <c:pt idx="99">
                  <c:v>316</c:v>
                </c:pt>
                <c:pt idx="100">
                  <c:v>316.5</c:v>
                </c:pt>
                <c:pt idx="101">
                  <c:v>316</c:v>
                </c:pt>
                <c:pt idx="102">
                  <c:v>316</c:v>
                </c:pt>
                <c:pt idx="103">
                  <c:v>316.5</c:v>
                </c:pt>
                <c:pt idx="104">
                  <c:v>317</c:v>
                </c:pt>
                <c:pt idx="105">
                  <c:v>315.5</c:v>
                </c:pt>
                <c:pt idx="106">
                  <c:v>316</c:v>
                </c:pt>
                <c:pt idx="107">
                  <c:v>316</c:v>
                </c:pt>
                <c:pt idx="108">
                  <c:v>316.5</c:v>
                </c:pt>
                <c:pt idx="109">
                  <c:v>316.5</c:v>
                </c:pt>
                <c:pt idx="110">
                  <c:v>316.5</c:v>
                </c:pt>
                <c:pt idx="111">
                  <c:v>317</c:v>
                </c:pt>
                <c:pt idx="112">
                  <c:v>316.5</c:v>
                </c:pt>
                <c:pt idx="113">
                  <c:v>315.5</c:v>
                </c:pt>
                <c:pt idx="114">
                  <c:v>314</c:v>
                </c:pt>
                <c:pt idx="115">
                  <c:v>318</c:v>
                </c:pt>
                <c:pt idx="116">
                  <c:v>317</c:v>
                </c:pt>
                <c:pt idx="117">
                  <c:v>317</c:v>
                </c:pt>
                <c:pt idx="118">
                  <c:v>316</c:v>
                </c:pt>
                <c:pt idx="119">
                  <c:v>316</c:v>
                </c:pt>
                <c:pt idx="120">
                  <c:v>316</c:v>
                </c:pt>
                <c:pt idx="121">
                  <c:v>315.5</c:v>
                </c:pt>
                <c:pt idx="122">
                  <c:v>317</c:v>
                </c:pt>
                <c:pt idx="123">
                  <c:v>316.5</c:v>
                </c:pt>
                <c:pt idx="124">
                  <c:v>315</c:v>
                </c:pt>
                <c:pt idx="125">
                  <c:v>316.5</c:v>
                </c:pt>
                <c:pt idx="126">
                  <c:v>316.5</c:v>
                </c:pt>
                <c:pt idx="127">
                  <c:v>315.5</c:v>
                </c:pt>
                <c:pt idx="128">
                  <c:v>316</c:v>
                </c:pt>
                <c:pt idx="129">
                  <c:v>315.5</c:v>
                </c:pt>
                <c:pt idx="130">
                  <c:v>316</c:v>
                </c:pt>
                <c:pt idx="131">
                  <c:v>316</c:v>
                </c:pt>
                <c:pt idx="132">
                  <c:v>316</c:v>
                </c:pt>
                <c:pt idx="133">
                  <c:v>316</c:v>
                </c:pt>
                <c:pt idx="134">
                  <c:v>317</c:v>
                </c:pt>
                <c:pt idx="135">
                  <c:v>316</c:v>
                </c:pt>
                <c:pt idx="136">
                  <c:v>316</c:v>
                </c:pt>
                <c:pt idx="137">
                  <c:v>316.5</c:v>
                </c:pt>
                <c:pt idx="138">
                  <c:v>317</c:v>
                </c:pt>
                <c:pt idx="139">
                  <c:v>316.5</c:v>
                </c:pt>
                <c:pt idx="140">
                  <c:v>316.5</c:v>
                </c:pt>
                <c:pt idx="141">
                  <c:v>316.5</c:v>
                </c:pt>
                <c:pt idx="142">
                  <c:v>316</c:v>
                </c:pt>
                <c:pt idx="143">
                  <c:v>316</c:v>
                </c:pt>
                <c:pt idx="144">
                  <c:v>316</c:v>
                </c:pt>
                <c:pt idx="145">
                  <c:v>316</c:v>
                </c:pt>
                <c:pt idx="146">
                  <c:v>315</c:v>
                </c:pt>
                <c:pt idx="147">
                  <c:v>315</c:v>
                </c:pt>
                <c:pt idx="148">
                  <c:v>314.5</c:v>
                </c:pt>
                <c:pt idx="149">
                  <c:v>315.5</c:v>
                </c:pt>
                <c:pt idx="150">
                  <c:v>315.5</c:v>
                </c:pt>
                <c:pt idx="151">
                  <c:v>316</c:v>
                </c:pt>
                <c:pt idx="152">
                  <c:v>316</c:v>
                </c:pt>
                <c:pt idx="153">
                  <c:v>316.5</c:v>
                </c:pt>
                <c:pt idx="154">
                  <c:v>317</c:v>
                </c:pt>
                <c:pt idx="155">
                  <c:v>317.5</c:v>
                </c:pt>
                <c:pt idx="156">
                  <c:v>317</c:v>
                </c:pt>
                <c:pt idx="157">
                  <c:v>317.5</c:v>
                </c:pt>
                <c:pt idx="158">
                  <c:v>317</c:v>
                </c:pt>
                <c:pt idx="159">
                  <c:v>316</c:v>
                </c:pt>
                <c:pt idx="160">
                  <c:v>315.5</c:v>
                </c:pt>
                <c:pt idx="161">
                  <c:v>317</c:v>
                </c:pt>
                <c:pt idx="162">
                  <c:v>316</c:v>
                </c:pt>
                <c:pt idx="163">
                  <c:v>318</c:v>
                </c:pt>
                <c:pt idx="164">
                  <c:v>318</c:v>
                </c:pt>
                <c:pt idx="165">
                  <c:v>317.5</c:v>
                </c:pt>
                <c:pt idx="166">
                  <c:v>316.5</c:v>
                </c:pt>
                <c:pt idx="167">
                  <c:v>316</c:v>
                </c:pt>
                <c:pt idx="168">
                  <c:v>316.5</c:v>
                </c:pt>
                <c:pt idx="169">
                  <c:v>315</c:v>
                </c:pt>
                <c:pt idx="170">
                  <c:v>318</c:v>
                </c:pt>
                <c:pt idx="171">
                  <c:v>316</c:v>
                </c:pt>
                <c:pt idx="172">
                  <c:v>316</c:v>
                </c:pt>
                <c:pt idx="173">
                  <c:v>313</c:v>
                </c:pt>
                <c:pt idx="174">
                  <c:v>379</c:v>
                </c:pt>
                <c:pt idx="175">
                  <c:v>377</c:v>
                </c:pt>
                <c:pt idx="176">
                  <c:v>580.5</c:v>
                </c:pt>
                <c:pt idx="177">
                  <c:v>751</c:v>
                </c:pt>
                <c:pt idx="178">
                  <c:v>752</c:v>
                </c:pt>
                <c:pt idx="179">
                  <c:v>747.5</c:v>
                </c:pt>
                <c:pt idx="180">
                  <c:v>754</c:v>
                </c:pt>
                <c:pt idx="181">
                  <c:v>756.5</c:v>
                </c:pt>
                <c:pt idx="182">
                  <c:v>756</c:v>
                </c:pt>
                <c:pt idx="183">
                  <c:v>757</c:v>
                </c:pt>
                <c:pt idx="184">
                  <c:v>759</c:v>
                </c:pt>
                <c:pt idx="185">
                  <c:v>762</c:v>
                </c:pt>
                <c:pt idx="186">
                  <c:v>758.5</c:v>
                </c:pt>
                <c:pt idx="187">
                  <c:v>757</c:v>
                </c:pt>
                <c:pt idx="188">
                  <c:v>1228</c:v>
                </c:pt>
                <c:pt idx="189">
                  <c:v>1071</c:v>
                </c:pt>
                <c:pt idx="190">
                  <c:v>990</c:v>
                </c:pt>
                <c:pt idx="191">
                  <c:v>966.5</c:v>
                </c:pt>
                <c:pt idx="192">
                  <c:v>642.5</c:v>
                </c:pt>
                <c:pt idx="193">
                  <c:v>378</c:v>
                </c:pt>
                <c:pt idx="194">
                  <c:v>311.5</c:v>
                </c:pt>
                <c:pt idx="195">
                  <c:v>308</c:v>
                </c:pt>
                <c:pt idx="196">
                  <c:v>307.5</c:v>
                </c:pt>
                <c:pt idx="197">
                  <c:v>309.5</c:v>
                </c:pt>
                <c:pt idx="198">
                  <c:v>318.5</c:v>
                </c:pt>
                <c:pt idx="199">
                  <c:v>326.5</c:v>
                </c:pt>
                <c:pt idx="200">
                  <c:v>396.5</c:v>
                </c:pt>
                <c:pt idx="201">
                  <c:v>431</c:v>
                </c:pt>
                <c:pt idx="202">
                  <c:v>366</c:v>
                </c:pt>
                <c:pt idx="203">
                  <c:v>325.5</c:v>
                </c:pt>
                <c:pt idx="204">
                  <c:v>326</c:v>
                </c:pt>
                <c:pt idx="205">
                  <c:v>328</c:v>
                </c:pt>
                <c:pt idx="206">
                  <c:v>330</c:v>
                </c:pt>
                <c:pt idx="207">
                  <c:v>331</c:v>
                </c:pt>
                <c:pt idx="208">
                  <c:v>331.5</c:v>
                </c:pt>
                <c:pt idx="209">
                  <c:v>330</c:v>
                </c:pt>
                <c:pt idx="210">
                  <c:v>331</c:v>
                </c:pt>
                <c:pt idx="211">
                  <c:v>331</c:v>
                </c:pt>
                <c:pt idx="212">
                  <c:v>331.5</c:v>
                </c:pt>
                <c:pt idx="213">
                  <c:v>330</c:v>
                </c:pt>
                <c:pt idx="214">
                  <c:v>330</c:v>
                </c:pt>
                <c:pt idx="215">
                  <c:v>328</c:v>
                </c:pt>
                <c:pt idx="216">
                  <c:v>316</c:v>
                </c:pt>
                <c:pt idx="217">
                  <c:v>307</c:v>
                </c:pt>
                <c:pt idx="218">
                  <c:v>307.5</c:v>
                </c:pt>
                <c:pt idx="219">
                  <c:v>307</c:v>
                </c:pt>
                <c:pt idx="220">
                  <c:v>305</c:v>
                </c:pt>
                <c:pt idx="221">
                  <c:v>301.5</c:v>
                </c:pt>
                <c:pt idx="222">
                  <c:v>313</c:v>
                </c:pt>
                <c:pt idx="223">
                  <c:v>322</c:v>
                </c:pt>
                <c:pt idx="224">
                  <c:v>326</c:v>
                </c:pt>
                <c:pt idx="225">
                  <c:v>574.5</c:v>
                </c:pt>
                <c:pt idx="226">
                  <c:v>906</c:v>
                </c:pt>
                <c:pt idx="227">
                  <c:v>858</c:v>
                </c:pt>
                <c:pt idx="228">
                  <c:v>748.5</c:v>
                </c:pt>
                <c:pt idx="229">
                  <c:v>385.5</c:v>
                </c:pt>
                <c:pt idx="230">
                  <c:v>327.5</c:v>
                </c:pt>
                <c:pt idx="231">
                  <c:v>329</c:v>
                </c:pt>
                <c:pt idx="232">
                  <c:v>331</c:v>
                </c:pt>
                <c:pt idx="233">
                  <c:v>331</c:v>
                </c:pt>
                <c:pt idx="234">
                  <c:v>331.5</c:v>
                </c:pt>
                <c:pt idx="235">
                  <c:v>332.5</c:v>
                </c:pt>
                <c:pt idx="236">
                  <c:v>332</c:v>
                </c:pt>
                <c:pt idx="237">
                  <c:v>323.5</c:v>
                </c:pt>
                <c:pt idx="238">
                  <c:v>316.5</c:v>
                </c:pt>
                <c:pt idx="239">
                  <c:v>316.5</c:v>
                </c:pt>
                <c:pt idx="240">
                  <c:v>316.5</c:v>
                </c:pt>
                <c:pt idx="241">
                  <c:v>317</c:v>
                </c:pt>
                <c:pt idx="242">
                  <c:v>317</c:v>
                </c:pt>
                <c:pt idx="243">
                  <c:v>316.5</c:v>
                </c:pt>
                <c:pt idx="244">
                  <c:v>316.5</c:v>
                </c:pt>
                <c:pt idx="245">
                  <c:v>316.5</c:v>
                </c:pt>
                <c:pt idx="246">
                  <c:v>329</c:v>
                </c:pt>
                <c:pt idx="247">
                  <c:v>331</c:v>
                </c:pt>
                <c:pt idx="248">
                  <c:v>331</c:v>
                </c:pt>
                <c:pt idx="249">
                  <c:v>330.5</c:v>
                </c:pt>
                <c:pt idx="250">
                  <c:v>330.5</c:v>
                </c:pt>
                <c:pt idx="251">
                  <c:v>335</c:v>
                </c:pt>
                <c:pt idx="252">
                  <c:v>329.5</c:v>
                </c:pt>
                <c:pt idx="253">
                  <c:v>328.5</c:v>
                </c:pt>
                <c:pt idx="254">
                  <c:v>328.5</c:v>
                </c:pt>
                <c:pt idx="255">
                  <c:v>325.5</c:v>
                </c:pt>
                <c:pt idx="256">
                  <c:v>323</c:v>
                </c:pt>
                <c:pt idx="257">
                  <c:v>334.5</c:v>
                </c:pt>
                <c:pt idx="258">
                  <c:v>324</c:v>
                </c:pt>
                <c:pt idx="259">
                  <c:v>322.5</c:v>
                </c:pt>
                <c:pt idx="260">
                  <c:v>324</c:v>
                </c:pt>
                <c:pt idx="261">
                  <c:v>316.5</c:v>
                </c:pt>
                <c:pt idx="262">
                  <c:v>314.5</c:v>
                </c:pt>
                <c:pt idx="263">
                  <c:v>314.5</c:v>
                </c:pt>
                <c:pt idx="264">
                  <c:v>316</c:v>
                </c:pt>
                <c:pt idx="265">
                  <c:v>314.5</c:v>
                </c:pt>
                <c:pt idx="266">
                  <c:v>315</c:v>
                </c:pt>
                <c:pt idx="267">
                  <c:v>314</c:v>
                </c:pt>
                <c:pt idx="268">
                  <c:v>313</c:v>
                </c:pt>
                <c:pt idx="269">
                  <c:v>314</c:v>
                </c:pt>
                <c:pt idx="270">
                  <c:v>314</c:v>
                </c:pt>
                <c:pt idx="271">
                  <c:v>315</c:v>
                </c:pt>
                <c:pt idx="272">
                  <c:v>315.5</c:v>
                </c:pt>
                <c:pt idx="273">
                  <c:v>316</c:v>
                </c:pt>
                <c:pt idx="274">
                  <c:v>316</c:v>
                </c:pt>
                <c:pt idx="275">
                  <c:v>315.5</c:v>
                </c:pt>
                <c:pt idx="276">
                  <c:v>316</c:v>
                </c:pt>
                <c:pt idx="277">
                  <c:v>316</c:v>
                </c:pt>
                <c:pt idx="278">
                  <c:v>316.5</c:v>
                </c:pt>
                <c:pt idx="279">
                  <c:v>315.5</c:v>
                </c:pt>
                <c:pt idx="280">
                  <c:v>316.5</c:v>
                </c:pt>
                <c:pt idx="281">
                  <c:v>316.5</c:v>
                </c:pt>
                <c:pt idx="282">
                  <c:v>316.5</c:v>
                </c:pt>
                <c:pt idx="283">
                  <c:v>316</c:v>
                </c:pt>
                <c:pt idx="284">
                  <c:v>315.5</c:v>
                </c:pt>
                <c:pt idx="285">
                  <c:v>315</c:v>
                </c:pt>
                <c:pt idx="286">
                  <c:v>316</c:v>
                </c:pt>
                <c:pt idx="287">
                  <c:v>315</c:v>
                </c:pt>
                <c:pt idx="288">
                  <c:v>314</c:v>
                </c:pt>
                <c:pt idx="289">
                  <c:v>310</c:v>
                </c:pt>
                <c:pt idx="290">
                  <c:v>313</c:v>
                </c:pt>
                <c:pt idx="291">
                  <c:v>314.5</c:v>
                </c:pt>
                <c:pt idx="292">
                  <c:v>314</c:v>
                </c:pt>
                <c:pt idx="293">
                  <c:v>314</c:v>
                </c:pt>
                <c:pt idx="294">
                  <c:v>314.5</c:v>
                </c:pt>
                <c:pt idx="295">
                  <c:v>314.5</c:v>
                </c:pt>
                <c:pt idx="296">
                  <c:v>315</c:v>
                </c:pt>
                <c:pt idx="297">
                  <c:v>316</c:v>
                </c:pt>
                <c:pt idx="298">
                  <c:v>315</c:v>
                </c:pt>
                <c:pt idx="299">
                  <c:v>316.5</c:v>
                </c:pt>
                <c:pt idx="300">
                  <c:v>315.5</c:v>
                </c:pt>
                <c:pt idx="301">
                  <c:v>315.5</c:v>
                </c:pt>
                <c:pt idx="302">
                  <c:v>315.5</c:v>
                </c:pt>
                <c:pt idx="303">
                  <c:v>315.5</c:v>
                </c:pt>
                <c:pt idx="304">
                  <c:v>316.5</c:v>
                </c:pt>
                <c:pt idx="305">
                  <c:v>316</c:v>
                </c:pt>
                <c:pt idx="306">
                  <c:v>316</c:v>
                </c:pt>
                <c:pt idx="307">
                  <c:v>316.5</c:v>
                </c:pt>
                <c:pt idx="308">
                  <c:v>316</c:v>
                </c:pt>
                <c:pt idx="309">
                  <c:v>316.5</c:v>
                </c:pt>
                <c:pt idx="310">
                  <c:v>316</c:v>
                </c:pt>
                <c:pt idx="311">
                  <c:v>317.5</c:v>
                </c:pt>
                <c:pt idx="312">
                  <c:v>316</c:v>
                </c:pt>
                <c:pt idx="313">
                  <c:v>315</c:v>
                </c:pt>
                <c:pt idx="314">
                  <c:v>315</c:v>
                </c:pt>
                <c:pt idx="315">
                  <c:v>315</c:v>
                </c:pt>
                <c:pt idx="316">
                  <c:v>316</c:v>
                </c:pt>
                <c:pt idx="317">
                  <c:v>318</c:v>
                </c:pt>
                <c:pt idx="318">
                  <c:v>329</c:v>
                </c:pt>
                <c:pt idx="319">
                  <c:v>328.5</c:v>
                </c:pt>
                <c:pt idx="320">
                  <c:v>323.5</c:v>
                </c:pt>
                <c:pt idx="321">
                  <c:v>323</c:v>
                </c:pt>
                <c:pt idx="322">
                  <c:v>322</c:v>
                </c:pt>
                <c:pt idx="323">
                  <c:v>322.5</c:v>
                </c:pt>
                <c:pt idx="324">
                  <c:v>323</c:v>
                </c:pt>
                <c:pt idx="325">
                  <c:v>323.5</c:v>
                </c:pt>
                <c:pt idx="326">
                  <c:v>323.5</c:v>
                </c:pt>
                <c:pt idx="327">
                  <c:v>323</c:v>
                </c:pt>
                <c:pt idx="328">
                  <c:v>326.5</c:v>
                </c:pt>
                <c:pt idx="329">
                  <c:v>329</c:v>
                </c:pt>
                <c:pt idx="330">
                  <c:v>328.5</c:v>
                </c:pt>
                <c:pt idx="331">
                  <c:v>343</c:v>
                </c:pt>
                <c:pt idx="332">
                  <c:v>703.5</c:v>
                </c:pt>
                <c:pt idx="333">
                  <c:v>539.5</c:v>
                </c:pt>
                <c:pt idx="334">
                  <c:v>314.5</c:v>
                </c:pt>
                <c:pt idx="335">
                  <c:v>314.5</c:v>
                </c:pt>
                <c:pt idx="336">
                  <c:v>315</c:v>
                </c:pt>
                <c:pt idx="337">
                  <c:v>314.5</c:v>
                </c:pt>
                <c:pt idx="338">
                  <c:v>315</c:v>
                </c:pt>
                <c:pt idx="339">
                  <c:v>315</c:v>
                </c:pt>
                <c:pt idx="340">
                  <c:v>314</c:v>
                </c:pt>
                <c:pt idx="341">
                  <c:v>318</c:v>
                </c:pt>
                <c:pt idx="342">
                  <c:v>330.5</c:v>
                </c:pt>
                <c:pt idx="343">
                  <c:v>323.5</c:v>
                </c:pt>
                <c:pt idx="344">
                  <c:v>323</c:v>
                </c:pt>
                <c:pt idx="345">
                  <c:v>323.5</c:v>
                </c:pt>
                <c:pt idx="346">
                  <c:v>324.5</c:v>
                </c:pt>
                <c:pt idx="347">
                  <c:v>329</c:v>
                </c:pt>
                <c:pt idx="348">
                  <c:v>326.5</c:v>
                </c:pt>
                <c:pt idx="349">
                  <c:v>322</c:v>
                </c:pt>
                <c:pt idx="350">
                  <c:v>319</c:v>
                </c:pt>
                <c:pt idx="351">
                  <c:v>318</c:v>
                </c:pt>
                <c:pt idx="352">
                  <c:v>319.5</c:v>
                </c:pt>
                <c:pt idx="353">
                  <c:v>319.5</c:v>
                </c:pt>
                <c:pt idx="354">
                  <c:v>321.5</c:v>
                </c:pt>
                <c:pt idx="355">
                  <c:v>324</c:v>
                </c:pt>
                <c:pt idx="356">
                  <c:v>323.5</c:v>
                </c:pt>
                <c:pt idx="357">
                  <c:v>318.5</c:v>
                </c:pt>
                <c:pt idx="358">
                  <c:v>315.5</c:v>
                </c:pt>
                <c:pt idx="359">
                  <c:v>315</c:v>
                </c:pt>
                <c:pt idx="360">
                  <c:v>315.5</c:v>
                </c:pt>
                <c:pt idx="361">
                  <c:v>314.5</c:v>
                </c:pt>
                <c:pt idx="362">
                  <c:v>314</c:v>
                </c:pt>
                <c:pt idx="363">
                  <c:v>314.5</c:v>
                </c:pt>
                <c:pt idx="364">
                  <c:v>314.5</c:v>
                </c:pt>
                <c:pt idx="365">
                  <c:v>315</c:v>
                </c:pt>
                <c:pt idx="366">
                  <c:v>323.5</c:v>
                </c:pt>
                <c:pt idx="367">
                  <c:v>325</c:v>
                </c:pt>
                <c:pt idx="368">
                  <c:v>324.5</c:v>
                </c:pt>
                <c:pt idx="369">
                  <c:v>329</c:v>
                </c:pt>
                <c:pt idx="370">
                  <c:v>317.5</c:v>
                </c:pt>
                <c:pt idx="371">
                  <c:v>316.5</c:v>
                </c:pt>
                <c:pt idx="372">
                  <c:v>317</c:v>
                </c:pt>
                <c:pt idx="373">
                  <c:v>320.5</c:v>
                </c:pt>
                <c:pt idx="374">
                  <c:v>323</c:v>
                </c:pt>
                <c:pt idx="375">
                  <c:v>325</c:v>
                </c:pt>
                <c:pt idx="376">
                  <c:v>322</c:v>
                </c:pt>
                <c:pt idx="377">
                  <c:v>317</c:v>
                </c:pt>
                <c:pt idx="378">
                  <c:v>307</c:v>
                </c:pt>
                <c:pt idx="379">
                  <c:v>307</c:v>
                </c:pt>
                <c:pt idx="380">
                  <c:v>309</c:v>
                </c:pt>
                <c:pt idx="381">
                  <c:v>314</c:v>
                </c:pt>
                <c:pt idx="382">
                  <c:v>313</c:v>
                </c:pt>
                <c:pt idx="383">
                  <c:v>313</c:v>
                </c:pt>
                <c:pt idx="384">
                  <c:v>313.5</c:v>
                </c:pt>
                <c:pt idx="385">
                  <c:v>313.5</c:v>
                </c:pt>
                <c:pt idx="386">
                  <c:v>312.5</c:v>
                </c:pt>
                <c:pt idx="387">
                  <c:v>313.5</c:v>
                </c:pt>
                <c:pt idx="388">
                  <c:v>312</c:v>
                </c:pt>
                <c:pt idx="389">
                  <c:v>312.5</c:v>
                </c:pt>
                <c:pt idx="390">
                  <c:v>312.5</c:v>
                </c:pt>
                <c:pt idx="391">
                  <c:v>313</c:v>
                </c:pt>
                <c:pt idx="392">
                  <c:v>312.5</c:v>
                </c:pt>
                <c:pt idx="393">
                  <c:v>312.5</c:v>
                </c:pt>
                <c:pt idx="394">
                  <c:v>311.5</c:v>
                </c:pt>
                <c:pt idx="395">
                  <c:v>310.5</c:v>
                </c:pt>
                <c:pt idx="396">
                  <c:v>306</c:v>
                </c:pt>
                <c:pt idx="397">
                  <c:v>306.5</c:v>
                </c:pt>
                <c:pt idx="398">
                  <c:v>306</c:v>
                </c:pt>
                <c:pt idx="399">
                  <c:v>307.5</c:v>
                </c:pt>
                <c:pt idx="400">
                  <c:v>311.5</c:v>
                </c:pt>
                <c:pt idx="401">
                  <c:v>314.5</c:v>
                </c:pt>
                <c:pt idx="402">
                  <c:v>313.5</c:v>
                </c:pt>
                <c:pt idx="403">
                  <c:v>314.5</c:v>
                </c:pt>
                <c:pt idx="404">
                  <c:v>314</c:v>
                </c:pt>
                <c:pt idx="405">
                  <c:v>315.5</c:v>
                </c:pt>
                <c:pt idx="406">
                  <c:v>315.5</c:v>
                </c:pt>
                <c:pt idx="407">
                  <c:v>314</c:v>
                </c:pt>
                <c:pt idx="408">
                  <c:v>312.5</c:v>
                </c:pt>
                <c:pt idx="409">
                  <c:v>313</c:v>
                </c:pt>
                <c:pt idx="410">
                  <c:v>312.5</c:v>
                </c:pt>
                <c:pt idx="411">
                  <c:v>312.5</c:v>
                </c:pt>
                <c:pt idx="412">
                  <c:v>312.5</c:v>
                </c:pt>
                <c:pt idx="413">
                  <c:v>314</c:v>
                </c:pt>
                <c:pt idx="414">
                  <c:v>314</c:v>
                </c:pt>
                <c:pt idx="415">
                  <c:v>308.5</c:v>
                </c:pt>
                <c:pt idx="416">
                  <c:v>308</c:v>
                </c:pt>
                <c:pt idx="417">
                  <c:v>307.5</c:v>
                </c:pt>
                <c:pt idx="418">
                  <c:v>314.5</c:v>
                </c:pt>
                <c:pt idx="419">
                  <c:v>321</c:v>
                </c:pt>
                <c:pt idx="420">
                  <c:v>317</c:v>
                </c:pt>
                <c:pt idx="421">
                  <c:v>317</c:v>
                </c:pt>
                <c:pt idx="422">
                  <c:v>314.5</c:v>
                </c:pt>
                <c:pt idx="423">
                  <c:v>314.5</c:v>
                </c:pt>
                <c:pt idx="424">
                  <c:v>317.5</c:v>
                </c:pt>
                <c:pt idx="425">
                  <c:v>315</c:v>
                </c:pt>
                <c:pt idx="426">
                  <c:v>315</c:v>
                </c:pt>
                <c:pt idx="427">
                  <c:v>315.5</c:v>
                </c:pt>
                <c:pt idx="428">
                  <c:v>316.5</c:v>
                </c:pt>
                <c:pt idx="429">
                  <c:v>315.5</c:v>
                </c:pt>
                <c:pt idx="430">
                  <c:v>314.5</c:v>
                </c:pt>
                <c:pt idx="431">
                  <c:v>314</c:v>
                </c:pt>
                <c:pt idx="432">
                  <c:v>313</c:v>
                </c:pt>
                <c:pt idx="433">
                  <c:v>312.5</c:v>
                </c:pt>
                <c:pt idx="434">
                  <c:v>315.5</c:v>
                </c:pt>
                <c:pt idx="435">
                  <c:v>315</c:v>
                </c:pt>
                <c:pt idx="436">
                  <c:v>314.5</c:v>
                </c:pt>
                <c:pt idx="437">
                  <c:v>315.5</c:v>
                </c:pt>
                <c:pt idx="438">
                  <c:v>315</c:v>
                </c:pt>
                <c:pt idx="439">
                  <c:v>316</c:v>
                </c:pt>
                <c:pt idx="440">
                  <c:v>316</c:v>
                </c:pt>
                <c:pt idx="441">
                  <c:v>316</c:v>
                </c:pt>
                <c:pt idx="442">
                  <c:v>316.5</c:v>
                </c:pt>
                <c:pt idx="443">
                  <c:v>315.5</c:v>
                </c:pt>
                <c:pt idx="444">
                  <c:v>315.5</c:v>
                </c:pt>
                <c:pt idx="445">
                  <c:v>317</c:v>
                </c:pt>
                <c:pt idx="446">
                  <c:v>316</c:v>
                </c:pt>
                <c:pt idx="447">
                  <c:v>316</c:v>
                </c:pt>
                <c:pt idx="448">
                  <c:v>315.5</c:v>
                </c:pt>
                <c:pt idx="449">
                  <c:v>316</c:v>
                </c:pt>
                <c:pt idx="450">
                  <c:v>316</c:v>
                </c:pt>
                <c:pt idx="451">
                  <c:v>316</c:v>
                </c:pt>
                <c:pt idx="452">
                  <c:v>314.5</c:v>
                </c:pt>
                <c:pt idx="453">
                  <c:v>315</c:v>
                </c:pt>
                <c:pt idx="454">
                  <c:v>309</c:v>
                </c:pt>
                <c:pt idx="455">
                  <c:v>308</c:v>
                </c:pt>
                <c:pt idx="456">
                  <c:v>312</c:v>
                </c:pt>
                <c:pt idx="457">
                  <c:v>315.5</c:v>
                </c:pt>
                <c:pt idx="458">
                  <c:v>315.5</c:v>
                </c:pt>
                <c:pt idx="459">
                  <c:v>316</c:v>
                </c:pt>
                <c:pt idx="460">
                  <c:v>316</c:v>
                </c:pt>
                <c:pt idx="461">
                  <c:v>315</c:v>
                </c:pt>
                <c:pt idx="462">
                  <c:v>315</c:v>
                </c:pt>
                <c:pt idx="463">
                  <c:v>315.5</c:v>
                </c:pt>
                <c:pt idx="464">
                  <c:v>316</c:v>
                </c:pt>
                <c:pt idx="465">
                  <c:v>315.5</c:v>
                </c:pt>
                <c:pt idx="466">
                  <c:v>316.5</c:v>
                </c:pt>
                <c:pt idx="467">
                  <c:v>316</c:v>
                </c:pt>
                <c:pt idx="468">
                  <c:v>315.5</c:v>
                </c:pt>
                <c:pt idx="469">
                  <c:v>316</c:v>
                </c:pt>
                <c:pt idx="470">
                  <c:v>316.5</c:v>
                </c:pt>
                <c:pt idx="471">
                  <c:v>315.5</c:v>
                </c:pt>
                <c:pt idx="472">
                  <c:v>316.5</c:v>
                </c:pt>
                <c:pt idx="473">
                  <c:v>317</c:v>
                </c:pt>
                <c:pt idx="474">
                  <c:v>317</c:v>
                </c:pt>
                <c:pt idx="475">
                  <c:v>317</c:v>
                </c:pt>
                <c:pt idx="476">
                  <c:v>318</c:v>
                </c:pt>
                <c:pt idx="477">
                  <c:v>316.5</c:v>
                </c:pt>
                <c:pt idx="478">
                  <c:v>317</c:v>
                </c:pt>
                <c:pt idx="479">
                  <c:v>317</c:v>
                </c:pt>
                <c:pt idx="480">
                  <c:v>316.5</c:v>
                </c:pt>
                <c:pt idx="481">
                  <c:v>316.5</c:v>
                </c:pt>
                <c:pt idx="482">
                  <c:v>316</c:v>
                </c:pt>
                <c:pt idx="483">
                  <c:v>316.5</c:v>
                </c:pt>
                <c:pt idx="484">
                  <c:v>316</c:v>
                </c:pt>
                <c:pt idx="485">
                  <c:v>316</c:v>
                </c:pt>
                <c:pt idx="486">
                  <c:v>316.5</c:v>
                </c:pt>
                <c:pt idx="487">
                  <c:v>317</c:v>
                </c:pt>
                <c:pt idx="488">
                  <c:v>316</c:v>
                </c:pt>
                <c:pt idx="489">
                  <c:v>316.5</c:v>
                </c:pt>
                <c:pt idx="490">
                  <c:v>316.5</c:v>
                </c:pt>
                <c:pt idx="491">
                  <c:v>315.5</c:v>
                </c:pt>
                <c:pt idx="492">
                  <c:v>315.5</c:v>
                </c:pt>
                <c:pt idx="493">
                  <c:v>315.5</c:v>
                </c:pt>
                <c:pt idx="494">
                  <c:v>312</c:v>
                </c:pt>
                <c:pt idx="495">
                  <c:v>311</c:v>
                </c:pt>
                <c:pt idx="496">
                  <c:v>307.5</c:v>
                </c:pt>
                <c:pt idx="497">
                  <c:v>308</c:v>
                </c:pt>
                <c:pt idx="498">
                  <c:v>307</c:v>
                </c:pt>
                <c:pt idx="499">
                  <c:v>308</c:v>
                </c:pt>
                <c:pt idx="500">
                  <c:v>308</c:v>
                </c:pt>
                <c:pt idx="501">
                  <c:v>313</c:v>
                </c:pt>
                <c:pt idx="502">
                  <c:v>313.5</c:v>
                </c:pt>
                <c:pt idx="503">
                  <c:v>314.5</c:v>
                </c:pt>
                <c:pt idx="504">
                  <c:v>314</c:v>
                </c:pt>
                <c:pt idx="505">
                  <c:v>314</c:v>
                </c:pt>
                <c:pt idx="506">
                  <c:v>314.5</c:v>
                </c:pt>
                <c:pt idx="507">
                  <c:v>314</c:v>
                </c:pt>
                <c:pt idx="508">
                  <c:v>315.5</c:v>
                </c:pt>
                <c:pt idx="509">
                  <c:v>315.5</c:v>
                </c:pt>
                <c:pt idx="510">
                  <c:v>315.5</c:v>
                </c:pt>
                <c:pt idx="511">
                  <c:v>311</c:v>
                </c:pt>
                <c:pt idx="512">
                  <c:v>307.5</c:v>
                </c:pt>
                <c:pt idx="513">
                  <c:v>432</c:v>
                </c:pt>
                <c:pt idx="514">
                  <c:v>434</c:v>
                </c:pt>
                <c:pt idx="515">
                  <c:v>436</c:v>
                </c:pt>
                <c:pt idx="516">
                  <c:v>474</c:v>
                </c:pt>
                <c:pt idx="517">
                  <c:v>474.5</c:v>
                </c:pt>
                <c:pt idx="518">
                  <c:v>475.5</c:v>
                </c:pt>
                <c:pt idx="519">
                  <c:v>312.5</c:v>
                </c:pt>
                <c:pt idx="520">
                  <c:v>309.5</c:v>
                </c:pt>
                <c:pt idx="521">
                  <c:v>313.5</c:v>
                </c:pt>
                <c:pt idx="522">
                  <c:v>313</c:v>
                </c:pt>
                <c:pt idx="523">
                  <c:v>313</c:v>
                </c:pt>
                <c:pt idx="524">
                  <c:v>313</c:v>
                </c:pt>
                <c:pt idx="525">
                  <c:v>312.5</c:v>
                </c:pt>
                <c:pt idx="526">
                  <c:v>311</c:v>
                </c:pt>
                <c:pt idx="527">
                  <c:v>309</c:v>
                </c:pt>
                <c:pt idx="528">
                  <c:v>308.5</c:v>
                </c:pt>
                <c:pt idx="529">
                  <c:v>310</c:v>
                </c:pt>
                <c:pt idx="530">
                  <c:v>313</c:v>
                </c:pt>
                <c:pt idx="531">
                  <c:v>313</c:v>
                </c:pt>
                <c:pt idx="532">
                  <c:v>312.5</c:v>
                </c:pt>
                <c:pt idx="533">
                  <c:v>313.5</c:v>
                </c:pt>
                <c:pt idx="534">
                  <c:v>312.5</c:v>
                </c:pt>
                <c:pt idx="535">
                  <c:v>312.5</c:v>
                </c:pt>
                <c:pt idx="536">
                  <c:v>313</c:v>
                </c:pt>
                <c:pt idx="537">
                  <c:v>313.5</c:v>
                </c:pt>
                <c:pt idx="538">
                  <c:v>313</c:v>
                </c:pt>
                <c:pt idx="539">
                  <c:v>313</c:v>
                </c:pt>
                <c:pt idx="540">
                  <c:v>314</c:v>
                </c:pt>
                <c:pt idx="541">
                  <c:v>314</c:v>
                </c:pt>
                <c:pt idx="542">
                  <c:v>308.5</c:v>
                </c:pt>
                <c:pt idx="543">
                  <c:v>304.5</c:v>
                </c:pt>
                <c:pt idx="544">
                  <c:v>305</c:v>
                </c:pt>
                <c:pt idx="545">
                  <c:v>306</c:v>
                </c:pt>
                <c:pt idx="546">
                  <c:v>304.5</c:v>
                </c:pt>
                <c:pt idx="547">
                  <c:v>308</c:v>
                </c:pt>
                <c:pt idx="548">
                  <c:v>311</c:v>
                </c:pt>
                <c:pt idx="549">
                  <c:v>311.5</c:v>
                </c:pt>
                <c:pt idx="550">
                  <c:v>313.5</c:v>
                </c:pt>
                <c:pt idx="551">
                  <c:v>312.5</c:v>
                </c:pt>
                <c:pt idx="552">
                  <c:v>313.5</c:v>
                </c:pt>
                <c:pt idx="553">
                  <c:v>313.5</c:v>
                </c:pt>
                <c:pt idx="554">
                  <c:v>313.5</c:v>
                </c:pt>
                <c:pt idx="555">
                  <c:v>313</c:v>
                </c:pt>
                <c:pt idx="556">
                  <c:v>313</c:v>
                </c:pt>
                <c:pt idx="557">
                  <c:v>312.5</c:v>
                </c:pt>
                <c:pt idx="558">
                  <c:v>312.5</c:v>
                </c:pt>
                <c:pt idx="559">
                  <c:v>313</c:v>
                </c:pt>
                <c:pt idx="560">
                  <c:v>313</c:v>
                </c:pt>
                <c:pt idx="561">
                  <c:v>312.5</c:v>
                </c:pt>
                <c:pt idx="562">
                  <c:v>304.5</c:v>
                </c:pt>
                <c:pt idx="563">
                  <c:v>305</c:v>
                </c:pt>
                <c:pt idx="564">
                  <c:v>305</c:v>
                </c:pt>
                <c:pt idx="565">
                  <c:v>304</c:v>
                </c:pt>
                <c:pt idx="566">
                  <c:v>311</c:v>
                </c:pt>
                <c:pt idx="567">
                  <c:v>311</c:v>
                </c:pt>
                <c:pt idx="568">
                  <c:v>311</c:v>
                </c:pt>
                <c:pt idx="569">
                  <c:v>313</c:v>
                </c:pt>
                <c:pt idx="570">
                  <c:v>329.5</c:v>
                </c:pt>
                <c:pt idx="571">
                  <c:v>384</c:v>
                </c:pt>
                <c:pt idx="572">
                  <c:v>383.5</c:v>
                </c:pt>
                <c:pt idx="573">
                  <c:v>309</c:v>
                </c:pt>
                <c:pt idx="574">
                  <c:v>312</c:v>
                </c:pt>
                <c:pt idx="575">
                  <c:v>312</c:v>
                </c:pt>
                <c:pt idx="576">
                  <c:v>311</c:v>
                </c:pt>
                <c:pt idx="577">
                  <c:v>311.5</c:v>
                </c:pt>
                <c:pt idx="578">
                  <c:v>313</c:v>
                </c:pt>
                <c:pt idx="579">
                  <c:v>313.5</c:v>
                </c:pt>
                <c:pt idx="580">
                  <c:v>313</c:v>
                </c:pt>
                <c:pt idx="581">
                  <c:v>314</c:v>
                </c:pt>
                <c:pt idx="582">
                  <c:v>313</c:v>
                </c:pt>
                <c:pt idx="583">
                  <c:v>313.5</c:v>
                </c:pt>
                <c:pt idx="584">
                  <c:v>312.5</c:v>
                </c:pt>
                <c:pt idx="585">
                  <c:v>307.5</c:v>
                </c:pt>
                <c:pt idx="586">
                  <c:v>311.5</c:v>
                </c:pt>
                <c:pt idx="587">
                  <c:v>318.5</c:v>
                </c:pt>
                <c:pt idx="588">
                  <c:v>315.5</c:v>
                </c:pt>
                <c:pt idx="589">
                  <c:v>315</c:v>
                </c:pt>
                <c:pt idx="590">
                  <c:v>315</c:v>
                </c:pt>
                <c:pt idx="591">
                  <c:v>313.5</c:v>
                </c:pt>
                <c:pt idx="592">
                  <c:v>315.5</c:v>
                </c:pt>
                <c:pt idx="593">
                  <c:v>314</c:v>
                </c:pt>
                <c:pt idx="594">
                  <c:v>315</c:v>
                </c:pt>
                <c:pt idx="595">
                  <c:v>314</c:v>
                </c:pt>
                <c:pt idx="596">
                  <c:v>314</c:v>
                </c:pt>
                <c:pt idx="597">
                  <c:v>314.5</c:v>
                </c:pt>
                <c:pt idx="598">
                  <c:v>313.5</c:v>
                </c:pt>
                <c:pt idx="599">
                  <c:v>314</c:v>
                </c:pt>
                <c:pt idx="600">
                  <c:v>314.5</c:v>
                </c:pt>
                <c:pt idx="601">
                  <c:v>314.5</c:v>
                </c:pt>
                <c:pt idx="602">
                  <c:v>313.5</c:v>
                </c:pt>
                <c:pt idx="603">
                  <c:v>312.5</c:v>
                </c:pt>
                <c:pt idx="604">
                  <c:v>313</c:v>
                </c:pt>
                <c:pt idx="605">
                  <c:v>313.5</c:v>
                </c:pt>
                <c:pt idx="606">
                  <c:v>313</c:v>
                </c:pt>
                <c:pt idx="607">
                  <c:v>313.5</c:v>
                </c:pt>
                <c:pt idx="608">
                  <c:v>313.5</c:v>
                </c:pt>
                <c:pt idx="609">
                  <c:v>314</c:v>
                </c:pt>
                <c:pt idx="610">
                  <c:v>314.5</c:v>
                </c:pt>
                <c:pt idx="611">
                  <c:v>314</c:v>
                </c:pt>
                <c:pt idx="612">
                  <c:v>314</c:v>
                </c:pt>
                <c:pt idx="613">
                  <c:v>314</c:v>
                </c:pt>
                <c:pt idx="614">
                  <c:v>314</c:v>
                </c:pt>
                <c:pt idx="615">
                  <c:v>314</c:v>
                </c:pt>
                <c:pt idx="616">
                  <c:v>313.5</c:v>
                </c:pt>
                <c:pt idx="617">
                  <c:v>314</c:v>
                </c:pt>
                <c:pt idx="618">
                  <c:v>315.5</c:v>
                </c:pt>
                <c:pt idx="619">
                  <c:v>314.5</c:v>
                </c:pt>
                <c:pt idx="620">
                  <c:v>313</c:v>
                </c:pt>
                <c:pt idx="621">
                  <c:v>313.5</c:v>
                </c:pt>
                <c:pt idx="622">
                  <c:v>314</c:v>
                </c:pt>
                <c:pt idx="623">
                  <c:v>313.5</c:v>
                </c:pt>
                <c:pt idx="624">
                  <c:v>313.5</c:v>
                </c:pt>
                <c:pt idx="625">
                  <c:v>313</c:v>
                </c:pt>
                <c:pt idx="626">
                  <c:v>313</c:v>
                </c:pt>
                <c:pt idx="627">
                  <c:v>313.5</c:v>
                </c:pt>
                <c:pt idx="628">
                  <c:v>312.5</c:v>
                </c:pt>
                <c:pt idx="629">
                  <c:v>313</c:v>
                </c:pt>
                <c:pt idx="630">
                  <c:v>313</c:v>
                </c:pt>
                <c:pt idx="631">
                  <c:v>313.5</c:v>
                </c:pt>
                <c:pt idx="632">
                  <c:v>313</c:v>
                </c:pt>
                <c:pt idx="633">
                  <c:v>313.5</c:v>
                </c:pt>
                <c:pt idx="634">
                  <c:v>313</c:v>
                </c:pt>
                <c:pt idx="635">
                  <c:v>313</c:v>
                </c:pt>
                <c:pt idx="636">
                  <c:v>313</c:v>
                </c:pt>
                <c:pt idx="637">
                  <c:v>313.5</c:v>
                </c:pt>
                <c:pt idx="638">
                  <c:v>313</c:v>
                </c:pt>
                <c:pt idx="639">
                  <c:v>312.5</c:v>
                </c:pt>
                <c:pt idx="640">
                  <c:v>313</c:v>
                </c:pt>
                <c:pt idx="641">
                  <c:v>313.5</c:v>
                </c:pt>
                <c:pt idx="642">
                  <c:v>313.5</c:v>
                </c:pt>
                <c:pt idx="643">
                  <c:v>313</c:v>
                </c:pt>
                <c:pt idx="644">
                  <c:v>313</c:v>
                </c:pt>
                <c:pt idx="645">
                  <c:v>312.5</c:v>
                </c:pt>
                <c:pt idx="646">
                  <c:v>312.5</c:v>
                </c:pt>
                <c:pt idx="647">
                  <c:v>312.5</c:v>
                </c:pt>
                <c:pt idx="648">
                  <c:v>313.5</c:v>
                </c:pt>
                <c:pt idx="649">
                  <c:v>312.5</c:v>
                </c:pt>
                <c:pt idx="650">
                  <c:v>304.5</c:v>
                </c:pt>
                <c:pt idx="651">
                  <c:v>303</c:v>
                </c:pt>
                <c:pt idx="652">
                  <c:v>303.5</c:v>
                </c:pt>
                <c:pt idx="653">
                  <c:v>303.5</c:v>
                </c:pt>
                <c:pt idx="654">
                  <c:v>320</c:v>
                </c:pt>
                <c:pt idx="655">
                  <c:v>353</c:v>
                </c:pt>
                <c:pt idx="656">
                  <c:v>384</c:v>
                </c:pt>
                <c:pt idx="657">
                  <c:v>447</c:v>
                </c:pt>
                <c:pt idx="658">
                  <c:v>378</c:v>
                </c:pt>
                <c:pt idx="659">
                  <c:v>344.5</c:v>
                </c:pt>
                <c:pt idx="660">
                  <c:v>299</c:v>
                </c:pt>
                <c:pt idx="661">
                  <c:v>299</c:v>
                </c:pt>
                <c:pt idx="662">
                  <c:v>338</c:v>
                </c:pt>
                <c:pt idx="663">
                  <c:v>299</c:v>
                </c:pt>
                <c:pt idx="664">
                  <c:v>304.5</c:v>
                </c:pt>
                <c:pt idx="665">
                  <c:v>295.5</c:v>
                </c:pt>
                <c:pt idx="666">
                  <c:v>303.5</c:v>
                </c:pt>
                <c:pt idx="667">
                  <c:v>305.5</c:v>
                </c:pt>
                <c:pt idx="668">
                  <c:v>310.5</c:v>
                </c:pt>
                <c:pt idx="669">
                  <c:v>310</c:v>
                </c:pt>
                <c:pt idx="670">
                  <c:v>311</c:v>
                </c:pt>
                <c:pt idx="671">
                  <c:v>311.5</c:v>
                </c:pt>
                <c:pt idx="672">
                  <c:v>312</c:v>
                </c:pt>
                <c:pt idx="673">
                  <c:v>308</c:v>
                </c:pt>
                <c:pt idx="674">
                  <c:v>304</c:v>
                </c:pt>
                <c:pt idx="675">
                  <c:v>304.5</c:v>
                </c:pt>
                <c:pt idx="676">
                  <c:v>304</c:v>
                </c:pt>
                <c:pt idx="677">
                  <c:v>300.5</c:v>
                </c:pt>
                <c:pt idx="678">
                  <c:v>321</c:v>
                </c:pt>
                <c:pt idx="679">
                  <c:v>421.5</c:v>
                </c:pt>
                <c:pt idx="680">
                  <c:v>619.5</c:v>
                </c:pt>
                <c:pt idx="681">
                  <c:v>992</c:v>
                </c:pt>
                <c:pt idx="682">
                  <c:v>1116</c:v>
                </c:pt>
                <c:pt idx="683">
                  <c:v>609</c:v>
                </c:pt>
                <c:pt idx="684">
                  <c:v>755.5</c:v>
                </c:pt>
                <c:pt idx="685">
                  <c:v>851.5</c:v>
                </c:pt>
                <c:pt idx="686">
                  <c:v>852.5</c:v>
                </c:pt>
                <c:pt idx="687">
                  <c:v>788.5</c:v>
                </c:pt>
                <c:pt idx="688">
                  <c:v>670</c:v>
                </c:pt>
                <c:pt idx="689">
                  <c:v>415</c:v>
                </c:pt>
                <c:pt idx="690">
                  <c:v>310.5</c:v>
                </c:pt>
                <c:pt idx="691">
                  <c:v>315</c:v>
                </c:pt>
                <c:pt idx="692">
                  <c:v>314.5</c:v>
                </c:pt>
                <c:pt idx="693">
                  <c:v>312</c:v>
                </c:pt>
                <c:pt idx="694">
                  <c:v>309.5</c:v>
                </c:pt>
                <c:pt idx="695">
                  <c:v>305.5</c:v>
                </c:pt>
                <c:pt idx="696">
                  <c:v>305.5</c:v>
                </c:pt>
                <c:pt idx="697">
                  <c:v>305.5</c:v>
                </c:pt>
                <c:pt idx="698">
                  <c:v>306</c:v>
                </c:pt>
                <c:pt idx="699">
                  <c:v>310.5</c:v>
                </c:pt>
                <c:pt idx="700">
                  <c:v>309</c:v>
                </c:pt>
                <c:pt idx="701">
                  <c:v>310</c:v>
                </c:pt>
                <c:pt idx="702">
                  <c:v>309.5</c:v>
                </c:pt>
                <c:pt idx="703">
                  <c:v>312</c:v>
                </c:pt>
                <c:pt idx="704">
                  <c:v>318</c:v>
                </c:pt>
                <c:pt idx="705">
                  <c:v>318</c:v>
                </c:pt>
                <c:pt idx="706">
                  <c:v>313</c:v>
                </c:pt>
                <c:pt idx="707">
                  <c:v>323.5</c:v>
                </c:pt>
                <c:pt idx="708">
                  <c:v>333.5</c:v>
                </c:pt>
                <c:pt idx="709">
                  <c:v>314.5</c:v>
                </c:pt>
                <c:pt idx="710">
                  <c:v>316.5</c:v>
                </c:pt>
                <c:pt idx="711">
                  <c:v>310.5</c:v>
                </c:pt>
                <c:pt idx="712">
                  <c:v>306.5</c:v>
                </c:pt>
                <c:pt idx="713">
                  <c:v>311</c:v>
                </c:pt>
                <c:pt idx="714">
                  <c:v>308.5</c:v>
                </c:pt>
                <c:pt idx="715">
                  <c:v>310</c:v>
                </c:pt>
                <c:pt idx="716">
                  <c:v>309.5</c:v>
                </c:pt>
                <c:pt idx="717">
                  <c:v>311</c:v>
                </c:pt>
                <c:pt idx="718">
                  <c:v>311</c:v>
                </c:pt>
                <c:pt idx="719">
                  <c:v>309.5</c:v>
                </c:pt>
                <c:pt idx="720">
                  <c:v>310</c:v>
                </c:pt>
                <c:pt idx="721">
                  <c:v>310</c:v>
                </c:pt>
                <c:pt idx="722">
                  <c:v>310</c:v>
                </c:pt>
                <c:pt idx="723">
                  <c:v>310</c:v>
                </c:pt>
                <c:pt idx="724">
                  <c:v>309.5</c:v>
                </c:pt>
                <c:pt idx="725">
                  <c:v>309.5</c:v>
                </c:pt>
                <c:pt idx="726">
                  <c:v>309.5</c:v>
                </c:pt>
                <c:pt idx="727">
                  <c:v>311.5</c:v>
                </c:pt>
                <c:pt idx="728">
                  <c:v>312.5</c:v>
                </c:pt>
                <c:pt idx="729">
                  <c:v>313.5</c:v>
                </c:pt>
                <c:pt idx="730">
                  <c:v>312</c:v>
                </c:pt>
                <c:pt idx="731">
                  <c:v>313.5</c:v>
                </c:pt>
                <c:pt idx="732">
                  <c:v>318</c:v>
                </c:pt>
                <c:pt idx="733">
                  <c:v>315</c:v>
                </c:pt>
                <c:pt idx="734">
                  <c:v>314</c:v>
                </c:pt>
                <c:pt idx="735">
                  <c:v>313.5</c:v>
                </c:pt>
                <c:pt idx="736">
                  <c:v>312.5</c:v>
                </c:pt>
                <c:pt idx="737">
                  <c:v>312.5</c:v>
                </c:pt>
                <c:pt idx="738">
                  <c:v>305</c:v>
                </c:pt>
                <c:pt idx="739">
                  <c:v>309</c:v>
                </c:pt>
                <c:pt idx="740">
                  <c:v>311.5</c:v>
                </c:pt>
                <c:pt idx="741">
                  <c:v>310.5</c:v>
                </c:pt>
                <c:pt idx="742">
                  <c:v>310.5</c:v>
                </c:pt>
                <c:pt idx="743">
                  <c:v>310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347.55645161290329</c:v>
                </c:pt>
                <c:pt idx="1">
                  <c:v>347.55645161290329</c:v>
                </c:pt>
                <c:pt idx="2">
                  <c:v>347.55645161290329</c:v>
                </c:pt>
                <c:pt idx="3">
                  <c:v>347.55645161290329</c:v>
                </c:pt>
                <c:pt idx="4">
                  <c:v>347.55645161290329</c:v>
                </c:pt>
                <c:pt idx="5">
                  <c:v>347.55645161290329</c:v>
                </c:pt>
                <c:pt idx="6">
                  <c:v>347.55645161290329</c:v>
                </c:pt>
                <c:pt idx="7">
                  <c:v>347.55645161290329</c:v>
                </c:pt>
                <c:pt idx="8">
                  <c:v>347.55645161290329</c:v>
                </c:pt>
                <c:pt idx="9">
                  <c:v>347.55645161290329</c:v>
                </c:pt>
                <c:pt idx="10">
                  <c:v>347.55645161290329</c:v>
                </c:pt>
                <c:pt idx="11">
                  <c:v>347.55645161290329</c:v>
                </c:pt>
                <c:pt idx="12">
                  <c:v>347.55645161290329</c:v>
                </c:pt>
                <c:pt idx="13">
                  <c:v>347.55645161290329</c:v>
                </c:pt>
                <c:pt idx="14">
                  <c:v>347.55645161290329</c:v>
                </c:pt>
                <c:pt idx="15">
                  <c:v>347.55645161290329</c:v>
                </c:pt>
                <c:pt idx="16">
                  <c:v>347.55645161290329</c:v>
                </c:pt>
                <c:pt idx="17">
                  <c:v>347.55645161290329</c:v>
                </c:pt>
                <c:pt idx="18">
                  <c:v>347.55645161290329</c:v>
                </c:pt>
                <c:pt idx="19">
                  <c:v>347.55645161290329</c:v>
                </c:pt>
                <c:pt idx="20">
                  <c:v>347.55645161290329</c:v>
                </c:pt>
                <c:pt idx="21">
                  <c:v>347.55645161290329</c:v>
                </c:pt>
                <c:pt idx="22">
                  <c:v>347.55645161290329</c:v>
                </c:pt>
                <c:pt idx="23">
                  <c:v>347.55645161290329</c:v>
                </c:pt>
                <c:pt idx="24">
                  <c:v>347.55645161290329</c:v>
                </c:pt>
                <c:pt idx="25">
                  <c:v>347.55645161290329</c:v>
                </c:pt>
                <c:pt idx="26">
                  <c:v>347.55645161290329</c:v>
                </c:pt>
                <c:pt idx="27">
                  <c:v>347.55645161290329</c:v>
                </c:pt>
                <c:pt idx="28">
                  <c:v>347.55645161290329</c:v>
                </c:pt>
                <c:pt idx="29">
                  <c:v>347.55645161290329</c:v>
                </c:pt>
                <c:pt idx="30">
                  <c:v>347.55645161290329</c:v>
                </c:pt>
                <c:pt idx="31">
                  <c:v>347.55645161290329</c:v>
                </c:pt>
                <c:pt idx="32">
                  <c:v>347.55645161290329</c:v>
                </c:pt>
                <c:pt idx="33">
                  <c:v>347.55645161290329</c:v>
                </c:pt>
                <c:pt idx="34">
                  <c:v>347.55645161290329</c:v>
                </c:pt>
                <c:pt idx="35">
                  <c:v>347.55645161290329</c:v>
                </c:pt>
                <c:pt idx="36">
                  <c:v>347.55645161290329</c:v>
                </c:pt>
                <c:pt idx="37">
                  <c:v>347.55645161290329</c:v>
                </c:pt>
                <c:pt idx="38">
                  <c:v>347.55645161290329</c:v>
                </c:pt>
                <c:pt idx="39">
                  <c:v>347.55645161290329</c:v>
                </c:pt>
                <c:pt idx="40">
                  <c:v>347.55645161290329</c:v>
                </c:pt>
                <c:pt idx="41">
                  <c:v>347.55645161290329</c:v>
                </c:pt>
                <c:pt idx="42">
                  <c:v>347.55645161290329</c:v>
                </c:pt>
                <c:pt idx="43">
                  <c:v>347.55645161290329</c:v>
                </c:pt>
                <c:pt idx="44">
                  <c:v>347.55645161290329</c:v>
                </c:pt>
                <c:pt idx="45">
                  <c:v>347.55645161290329</c:v>
                </c:pt>
                <c:pt idx="46">
                  <c:v>347.55645161290329</c:v>
                </c:pt>
                <c:pt idx="47">
                  <c:v>347.55645161290329</c:v>
                </c:pt>
                <c:pt idx="48">
                  <c:v>347.55645161290329</c:v>
                </c:pt>
                <c:pt idx="49">
                  <c:v>347.55645161290329</c:v>
                </c:pt>
                <c:pt idx="50">
                  <c:v>347.55645161290329</c:v>
                </c:pt>
                <c:pt idx="51">
                  <c:v>347.55645161290329</c:v>
                </c:pt>
                <c:pt idx="52">
                  <c:v>347.55645161290329</c:v>
                </c:pt>
                <c:pt idx="53">
                  <c:v>347.55645161290329</c:v>
                </c:pt>
                <c:pt idx="54">
                  <c:v>347.55645161290329</c:v>
                </c:pt>
                <c:pt idx="55">
                  <c:v>347.55645161290329</c:v>
                </c:pt>
                <c:pt idx="56">
                  <c:v>347.55645161290329</c:v>
                </c:pt>
                <c:pt idx="57">
                  <c:v>347.55645161290329</c:v>
                </c:pt>
                <c:pt idx="58">
                  <c:v>347.55645161290329</c:v>
                </c:pt>
                <c:pt idx="59">
                  <c:v>347.55645161290329</c:v>
                </c:pt>
                <c:pt idx="60">
                  <c:v>347.55645161290329</c:v>
                </c:pt>
                <c:pt idx="61">
                  <c:v>347.55645161290329</c:v>
                </c:pt>
                <c:pt idx="62">
                  <c:v>347.55645161290329</c:v>
                </c:pt>
                <c:pt idx="63">
                  <c:v>347.55645161290329</c:v>
                </c:pt>
                <c:pt idx="64">
                  <c:v>347.55645161290329</c:v>
                </c:pt>
                <c:pt idx="65">
                  <c:v>347.55645161290329</c:v>
                </c:pt>
                <c:pt idx="66">
                  <c:v>347.55645161290329</c:v>
                </c:pt>
                <c:pt idx="67">
                  <c:v>347.55645161290329</c:v>
                </c:pt>
                <c:pt idx="68">
                  <c:v>347.55645161290329</c:v>
                </c:pt>
                <c:pt idx="69">
                  <c:v>347.55645161290329</c:v>
                </c:pt>
                <c:pt idx="70">
                  <c:v>347.55645161290329</c:v>
                </c:pt>
                <c:pt idx="71">
                  <c:v>347.55645161290329</c:v>
                </c:pt>
                <c:pt idx="72">
                  <c:v>347.55645161290329</c:v>
                </c:pt>
                <c:pt idx="73">
                  <c:v>347.55645161290329</c:v>
                </c:pt>
                <c:pt idx="74">
                  <c:v>347.55645161290329</c:v>
                </c:pt>
                <c:pt idx="75">
                  <c:v>347.55645161290329</c:v>
                </c:pt>
                <c:pt idx="76">
                  <c:v>347.55645161290329</c:v>
                </c:pt>
                <c:pt idx="77">
                  <c:v>347.55645161290329</c:v>
                </c:pt>
                <c:pt idx="78">
                  <c:v>347.55645161290329</c:v>
                </c:pt>
                <c:pt idx="79">
                  <c:v>347.55645161290329</c:v>
                </c:pt>
                <c:pt idx="80">
                  <c:v>347.55645161290329</c:v>
                </c:pt>
                <c:pt idx="81">
                  <c:v>347.55645161290329</c:v>
                </c:pt>
                <c:pt idx="82">
                  <c:v>347.55645161290329</c:v>
                </c:pt>
                <c:pt idx="83">
                  <c:v>347.55645161290329</c:v>
                </c:pt>
                <c:pt idx="84">
                  <c:v>347.55645161290329</c:v>
                </c:pt>
                <c:pt idx="85">
                  <c:v>347.55645161290329</c:v>
                </c:pt>
                <c:pt idx="86">
                  <c:v>347.55645161290329</c:v>
                </c:pt>
                <c:pt idx="87">
                  <c:v>347.55645161290329</c:v>
                </c:pt>
                <c:pt idx="88">
                  <c:v>347.55645161290329</c:v>
                </c:pt>
                <c:pt idx="89">
                  <c:v>347.55645161290329</c:v>
                </c:pt>
                <c:pt idx="90">
                  <c:v>347.55645161290329</c:v>
                </c:pt>
                <c:pt idx="91">
                  <c:v>347.55645161290329</c:v>
                </c:pt>
                <c:pt idx="92">
                  <c:v>347.55645161290329</c:v>
                </c:pt>
                <c:pt idx="93">
                  <c:v>347.55645161290329</c:v>
                </c:pt>
                <c:pt idx="94">
                  <c:v>347.55645161290329</c:v>
                </c:pt>
                <c:pt idx="95">
                  <c:v>347.55645161290329</c:v>
                </c:pt>
                <c:pt idx="96">
                  <c:v>347.55645161290329</c:v>
                </c:pt>
                <c:pt idx="97">
                  <c:v>347.55645161290329</c:v>
                </c:pt>
                <c:pt idx="98">
                  <c:v>347.55645161290329</c:v>
                </c:pt>
                <c:pt idx="99">
                  <c:v>347.55645161290329</c:v>
                </c:pt>
                <c:pt idx="100">
                  <c:v>347.55645161290329</c:v>
                </c:pt>
                <c:pt idx="101">
                  <c:v>347.55645161290329</c:v>
                </c:pt>
                <c:pt idx="102">
                  <c:v>347.55645161290329</c:v>
                </c:pt>
                <c:pt idx="103">
                  <c:v>347.55645161290329</c:v>
                </c:pt>
                <c:pt idx="104">
                  <c:v>347.55645161290329</c:v>
                </c:pt>
                <c:pt idx="105">
                  <c:v>347.55645161290329</c:v>
                </c:pt>
                <c:pt idx="106">
                  <c:v>347.55645161290329</c:v>
                </c:pt>
                <c:pt idx="107">
                  <c:v>347.55645161290329</c:v>
                </c:pt>
                <c:pt idx="108">
                  <c:v>347.55645161290329</c:v>
                </c:pt>
                <c:pt idx="109">
                  <c:v>347.55645161290329</c:v>
                </c:pt>
                <c:pt idx="110">
                  <c:v>347.55645161290329</c:v>
                </c:pt>
                <c:pt idx="111">
                  <c:v>347.55645161290329</c:v>
                </c:pt>
                <c:pt idx="112">
                  <c:v>347.55645161290329</c:v>
                </c:pt>
                <c:pt idx="113">
                  <c:v>347.55645161290329</c:v>
                </c:pt>
                <c:pt idx="114">
                  <c:v>347.55645161290329</c:v>
                </c:pt>
                <c:pt idx="115">
                  <c:v>347.55645161290329</c:v>
                </c:pt>
                <c:pt idx="116">
                  <c:v>347.55645161290329</c:v>
                </c:pt>
                <c:pt idx="117">
                  <c:v>347.55645161290329</c:v>
                </c:pt>
                <c:pt idx="118">
                  <c:v>347.55645161290329</c:v>
                </c:pt>
                <c:pt idx="119">
                  <c:v>347.55645161290329</c:v>
                </c:pt>
                <c:pt idx="120">
                  <c:v>347.55645161290329</c:v>
                </c:pt>
                <c:pt idx="121">
                  <c:v>347.55645161290329</c:v>
                </c:pt>
                <c:pt idx="122">
                  <c:v>347.55645161290329</c:v>
                </c:pt>
                <c:pt idx="123">
                  <c:v>347.55645161290329</c:v>
                </c:pt>
                <c:pt idx="124">
                  <c:v>347.55645161290329</c:v>
                </c:pt>
                <c:pt idx="125">
                  <c:v>347.55645161290329</c:v>
                </c:pt>
                <c:pt idx="126">
                  <c:v>347.55645161290329</c:v>
                </c:pt>
                <c:pt idx="127">
                  <c:v>347.55645161290329</c:v>
                </c:pt>
                <c:pt idx="128">
                  <c:v>347.55645161290329</c:v>
                </c:pt>
                <c:pt idx="129">
                  <c:v>347.55645161290329</c:v>
                </c:pt>
                <c:pt idx="130">
                  <c:v>347.55645161290329</c:v>
                </c:pt>
                <c:pt idx="131">
                  <c:v>347.55645161290329</c:v>
                </c:pt>
                <c:pt idx="132">
                  <c:v>347.55645161290329</c:v>
                </c:pt>
                <c:pt idx="133">
                  <c:v>347.55645161290329</c:v>
                </c:pt>
                <c:pt idx="134">
                  <c:v>347.55645161290329</c:v>
                </c:pt>
                <c:pt idx="135">
                  <c:v>347.55645161290329</c:v>
                </c:pt>
                <c:pt idx="136">
                  <c:v>347.55645161290329</c:v>
                </c:pt>
                <c:pt idx="137">
                  <c:v>347.55645161290329</c:v>
                </c:pt>
                <c:pt idx="138">
                  <c:v>347.55645161290329</c:v>
                </c:pt>
                <c:pt idx="139">
                  <c:v>347.55645161290329</c:v>
                </c:pt>
                <c:pt idx="140">
                  <c:v>347.55645161290329</c:v>
                </c:pt>
                <c:pt idx="141">
                  <c:v>347.55645161290329</c:v>
                </c:pt>
                <c:pt idx="142">
                  <c:v>347.55645161290329</c:v>
                </c:pt>
                <c:pt idx="143">
                  <c:v>347.55645161290329</c:v>
                </c:pt>
                <c:pt idx="144">
                  <c:v>347.55645161290329</c:v>
                </c:pt>
                <c:pt idx="145">
                  <c:v>347.55645161290329</c:v>
                </c:pt>
                <c:pt idx="146">
                  <c:v>347.55645161290329</c:v>
                </c:pt>
                <c:pt idx="147">
                  <c:v>347.55645161290329</c:v>
                </c:pt>
                <c:pt idx="148">
                  <c:v>347.55645161290329</c:v>
                </c:pt>
                <c:pt idx="149">
                  <c:v>347.55645161290329</c:v>
                </c:pt>
                <c:pt idx="150">
                  <c:v>347.55645161290329</c:v>
                </c:pt>
                <c:pt idx="151">
                  <c:v>347.55645161290329</c:v>
                </c:pt>
                <c:pt idx="152">
                  <c:v>347.55645161290329</c:v>
                </c:pt>
                <c:pt idx="153">
                  <c:v>347.55645161290329</c:v>
                </c:pt>
                <c:pt idx="154">
                  <c:v>347.55645161290329</c:v>
                </c:pt>
                <c:pt idx="155">
                  <c:v>347.55645161290329</c:v>
                </c:pt>
                <c:pt idx="156">
                  <c:v>347.55645161290329</c:v>
                </c:pt>
                <c:pt idx="157">
                  <c:v>347.55645161290329</c:v>
                </c:pt>
                <c:pt idx="158">
                  <c:v>347.55645161290329</c:v>
                </c:pt>
                <c:pt idx="159">
                  <c:v>347.55645161290329</c:v>
                </c:pt>
                <c:pt idx="160">
                  <c:v>347.55645161290329</c:v>
                </c:pt>
                <c:pt idx="161">
                  <c:v>347.55645161290329</c:v>
                </c:pt>
                <c:pt idx="162">
                  <c:v>347.55645161290329</c:v>
                </c:pt>
                <c:pt idx="163">
                  <c:v>347.55645161290329</c:v>
                </c:pt>
                <c:pt idx="164">
                  <c:v>347.55645161290329</c:v>
                </c:pt>
                <c:pt idx="165">
                  <c:v>347.55645161290329</c:v>
                </c:pt>
                <c:pt idx="166">
                  <c:v>347.55645161290329</c:v>
                </c:pt>
                <c:pt idx="167">
                  <c:v>347.55645161290329</c:v>
                </c:pt>
                <c:pt idx="168">
                  <c:v>347.55645161290329</c:v>
                </c:pt>
                <c:pt idx="169">
                  <c:v>347.55645161290329</c:v>
                </c:pt>
                <c:pt idx="170">
                  <c:v>347.55645161290329</c:v>
                </c:pt>
                <c:pt idx="171">
                  <c:v>347.55645161290329</c:v>
                </c:pt>
                <c:pt idx="172">
                  <c:v>347.55645161290329</c:v>
                </c:pt>
                <c:pt idx="173">
                  <c:v>347.55645161290329</c:v>
                </c:pt>
                <c:pt idx="174">
                  <c:v>347.55645161290329</c:v>
                </c:pt>
                <c:pt idx="175">
                  <c:v>347.55645161290329</c:v>
                </c:pt>
                <c:pt idx="176">
                  <c:v>347.55645161290329</c:v>
                </c:pt>
                <c:pt idx="177">
                  <c:v>347.55645161290329</c:v>
                </c:pt>
                <c:pt idx="178">
                  <c:v>347.55645161290329</c:v>
                </c:pt>
                <c:pt idx="179">
                  <c:v>347.55645161290329</c:v>
                </c:pt>
                <c:pt idx="180">
                  <c:v>347.55645161290329</c:v>
                </c:pt>
                <c:pt idx="181">
                  <c:v>347.55645161290329</c:v>
                </c:pt>
                <c:pt idx="182">
                  <c:v>347.55645161290329</c:v>
                </c:pt>
                <c:pt idx="183">
                  <c:v>347.55645161290329</c:v>
                </c:pt>
                <c:pt idx="184">
                  <c:v>347.55645161290329</c:v>
                </c:pt>
                <c:pt idx="185">
                  <c:v>347.55645161290329</c:v>
                </c:pt>
                <c:pt idx="186">
                  <c:v>347.55645161290329</c:v>
                </c:pt>
                <c:pt idx="187">
                  <c:v>347.55645161290329</c:v>
                </c:pt>
                <c:pt idx="188">
                  <c:v>347.55645161290329</c:v>
                </c:pt>
                <c:pt idx="189">
                  <c:v>347.55645161290329</c:v>
                </c:pt>
                <c:pt idx="190">
                  <c:v>347.55645161290329</c:v>
                </c:pt>
                <c:pt idx="191">
                  <c:v>347.55645161290329</c:v>
                </c:pt>
                <c:pt idx="192">
                  <c:v>347.55645161290329</c:v>
                </c:pt>
                <c:pt idx="193">
                  <c:v>347.55645161290329</c:v>
                </c:pt>
                <c:pt idx="194">
                  <c:v>347.55645161290329</c:v>
                </c:pt>
                <c:pt idx="195">
                  <c:v>347.55645161290329</c:v>
                </c:pt>
                <c:pt idx="196">
                  <c:v>347.55645161290329</c:v>
                </c:pt>
                <c:pt idx="197">
                  <c:v>347.55645161290329</c:v>
                </c:pt>
                <c:pt idx="198">
                  <c:v>347.55645161290329</c:v>
                </c:pt>
                <c:pt idx="199">
                  <c:v>347.55645161290329</c:v>
                </c:pt>
                <c:pt idx="200">
                  <c:v>347.55645161290329</c:v>
                </c:pt>
                <c:pt idx="201">
                  <c:v>347.55645161290329</c:v>
                </c:pt>
                <c:pt idx="202">
                  <c:v>347.55645161290329</c:v>
                </c:pt>
                <c:pt idx="203">
                  <c:v>347.55645161290329</c:v>
                </c:pt>
                <c:pt idx="204">
                  <c:v>347.55645161290329</c:v>
                </c:pt>
                <c:pt idx="205">
                  <c:v>347.55645161290329</c:v>
                </c:pt>
                <c:pt idx="206">
                  <c:v>347.55645161290329</c:v>
                </c:pt>
                <c:pt idx="207">
                  <c:v>347.55645161290329</c:v>
                </c:pt>
                <c:pt idx="208">
                  <c:v>347.55645161290329</c:v>
                </c:pt>
                <c:pt idx="209">
                  <c:v>347.55645161290329</c:v>
                </c:pt>
                <c:pt idx="210">
                  <c:v>347.55645161290329</c:v>
                </c:pt>
                <c:pt idx="211">
                  <c:v>347.55645161290329</c:v>
                </c:pt>
                <c:pt idx="212">
                  <c:v>347.55645161290329</c:v>
                </c:pt>
                <c:pt idx="213">
                  <c:v>347.55645161290329</c:v>
                </c:pt>
                <c:pt idx="214">
                  <c:v>347.55645161290329</c:v>
                </c:pt>
                <c:pt idx="215">
                  <c:v>347.55645161290329</c:v>
                </c:pt>
                <c:pt idx="216">
                  <c:v>347.55645161290329</c:v>
                </c:pt>
                <c:pt idx="217">
                  <c:v>347.55645161290329</c:v>
                </c:pt>
                <c:pt idx="218">
                  <c:v>347.55645161290329</c:v>
                </c:pt>
                <c:pt idx="219">
                  <c:v>347.55645161290329</c:v>
                </c:pt>
                <c:pt idx="220">
                  <c:v>347.55645161290329</c:v>
                </c:pt>
                <c:pt idx="221">
                  <c:v>347.55645161290329</c:v>
                </c:pt>
                <c:pt idx="222">
                  <c:v>347.55645161290329</c:v>
                </c:pt>
                <c:pt idx="223">
                  <c:v>347.55645161290329</c:v>
                </c:pt>
                <c:pt idx="224">
                  <c:v>347.55645161290329</c:v>
                </c:pt>
                <c:pt idx="225">
                  <c:v>347.55645161290329</c:v>
                </c:pt>
                <c:pt idx="226">
                  <c:v>347.55645161290329</c:v>
                </c:pt>
                <c:pt idx="227">
                  <c:v>347.55645161290329</c:v>
                </c:pt>
                <c:pt idx="228">
                  <c:v>347.55645161290329</c:v>
                </c:pt>
                <c:pt idx="229">
                  <c:v>347.55645161290329</c:v>
                </c:pt>
                <c:pt idx="230">
                  <c:v>347.55645161290329</c:v>
                </c:pt>
                <c:pt idx="231">
                  <c:v>347.55645161290329</c:v>
                </c:pt>
                <c:pt idx="232">
                  <c:v>347.55645161290329</c:v>
                </c:pt>
                <c:pt idx="233">
                  <c:v>347.55645161290329</c:v>
                </c:pt>
                <c:pt idx="234">
                  <c:v>347.55645161290329</c:v>
                </c:pt>
                <c:pt idx="235">
                  <c:v>347.55645161290329</c:v>
                </c:pt>
                <c:pt idx="236">
                  <c:v>347.55645161290329</c:v>
                </c:pt>
                <c:pt idx="237">
                  <c:v>347.55645161290329</c:v>
                </c:pt>
                <c:pt idx="238">
                  <c:v>347.55645161290329</c:v>
                </c:pt>
                <c:pt idx="239">
                  <c:v>347.55645161290329</c:v>
                </c:pt>
                <c:pt idx="240">
                  <c:v>347.55645161290329</c:v>
                </c:pt>
                <c:pt idx="241">
                  <c:v>347.55645161290329</c:v>
                </c:pt>
                <c:pt idx="242">
                  <c:v>347.55645161290329</c:v>
                </c:pt>
                <c:pt idx="243">
                  <c:v>347.55645161290329</c:v>
                </c:pt>
                <c:pt idx="244">
                  <c:v>347.55645161290329</c:v>
                </c:pt>
                <c:pt idx="245">
                  <c:v>347.55645161290329</c:v>
                </c:pt>
                <c:pt idx="246">
                  <c:v>347.55645161290329</c:v>
                </c:pt>
                <c:pt idx="247">
                  <c:v>347.55645161290329</c:v>
                </c:pt>
                <c:pt idx="248">
                  <c:v>347.55645161290329</c:v>
                </c:pt>
                <c:pt idx="249">
                  <c:v>347.55645161290329</c:v>
                </c:pt>
                <c:pt idx="250">
                  <c:v>347.55645161290329</c:v>
                </c:pt>
                <c:pt idx="251">
                  <c:v>347.55645161290329</c:v>
                </c:pt>
                <c:pt idx="252">
                  <c:v>347.55645161290329</c:v>
                </c:pt>
                <c:pt idx="253">
                  <c:v>347.55645161290329</c:v>
                </c:pt>
                <c:pt idx="254">
                  <c:v>347.55645161290329</c:v>
                </c:pt>
                <c:pt idx="255">
                  <c:v>347.55645161290329</c:v>
                </c:pt>
                <c:pt idx="256">
                  <c:v>347.55645161290329</c:v>
                </c:pt>
                <c:pt idx="257">
                  <c:v>347.55645161290329</c:v>
                </c:pt>
                <c:pt idx="258">
                  <c:v>347.55645161290329</c:v>
                </c:pt>
                <c:pt idx="259">
                  <c:v>347.55645161290329</c:v>
                </c:pt>
                <c:pt idx="260">
                  <c:v>347.55645161290329</c:v>
                </c:pt>
                <c:pt idx="261">
                  <c:v>347.55645161290329</c:v>
                </c:pt>
                <c:pt idx="262">
                  <c:v>347.55645161290329</c:v>
                </c:pt>
                <c:pt idx="263">
                  <c:v>347.55645161290329</c:v>
                </c:pt>
                <c:pt idx="264">
                  <c:v>347.55645161290329</c:v>
                </c:pt>
                <c:pt idx="265">
                  <c:v>347.55645161290329</c:v>
                </c:pt>
                <c:pt idx="266">
                  <c:v>347.55645161290329</c:v>
                </c:pt>
                <c:pt idx="267">
                  <c:v>347.55645161290329</c:v>
                </c:pt>
                <c:pt idx="268">
                  <c:v>347.55645161290329</c:v>
                </c:pt>
                <c:pt idx="269">
                  <c:v>347.55645161290329</c:v>
                </c:pt>
                <c:pt idx="270">
                  <c:v>347.55645161290329</c:v>
                </c:pt>
                <c:pt idx="271">
                  <c:v>347.55645161290329</c:v>
                </c:pt>
                <c:pt idx="272">
                  <c:v>347.55645161290329</c:v>
                </c:pt>
                <c:pt idx="273">
                  <c:v>347.55645161290329</c:v>
                </c:pt>
                <c:pt idx="274">
                  <c:v>347.55645161290329</c:v>
                </c:pt>
                <c:pt idx="275">
                  <c:v>347.55645161290329</c:v>
                </c:pt>
                <c:pt idx="276">
                  <c:v>347.55645161290329</c:v>
                </c:pt>
                <c:pt idx="277">
                  <c:v>347.55645161290329</c:v>
                </c:pt>
                <c:pt idx="278">
                  <c:v>347.55645161290329</c:v>
                </c:pt>
                <c:pt idx="279">
                  <c:v>347.55645161290329</c:v>
                </c:pt>
                <c:pt idx="280">
                  <c:v>347.55645161290329</c:v>
                </c:pt>
                <c:pt idx="281">
                  <c:v>347.55645161290329</c:v>
                </c:pt>
                <c:pt idx="282">
                  <c:v>347.55645161290329</c:v>
                </c:pt>
                <c:pt idx="283">
                  <c:v>347.55645161290329</c:v>
                </c:pt>
                <c:pt idx="284">
                  <c:v>347.55645161290329</c:v>
                </c:pt>
                <c:pt idx="285">
                  <c:v>347.55645161290329</c:v>
                </c:pt>
                <c:pt idx="286">
                  <c:v>347.55645161290329</c:v>
                </c:pt>
                <c:pt idx="287">
                  <c:v>347.55645161290329</c:v>
                </c:pt>
                <c:pt idx="288">
                  <c:v>347.55645161290329</c:v>
                </c:pt>
                <c:pt idx="289">
                  <c:v>347.55645161290329</c:v>
                </c:pt>
                <c:pt idx="290">
                  <c:v>347.55645161290329</c:v>
                </c:pt>
                <c:pt idx="291">
                  <c:v>347.55645161290329</c:v>
                </c:pt>
                <c:pt idx="292">
                  <c:v>347.55645161290329</c:v>
                </c:pt>
                <c:pt idx="293">
                  <c:v>347.55645161290329</c:v>
                </c:pt>
                <c:pt idx="294">
                  <c:v>347.55645161290329</c:v>
                </c:pt>
                <c:pt idx="295">
                  <c:v>347.55645161290329</c:v>
                </c:pt>
                <c:pt idx="296">
                  <c:v>347.55645161290329</c:v>
                </c:pt>
                <c:pt idx="297">
                  <c:v>347.55645161290329</c:v>
                </c:pt>
                <c:pt idx="298">
                  <c:v>347.55645161290329</c:v>
                </c:pt>
                <c:pt idx="299">
                  <c:v>347.55645161290329</c:v>
                </c:pt>
                <c:pt idx="300">
                  <c:v>347.55645161290329</c:v>
                </c:pt>
                <c:pt idx="301">
                  <c:v>347.55645161290329</c:v>
                </c:pt>
                <c:pt idx="302">
                  <c:v>347.55645161290329</c:v>
                </c:pt>
                <c:pt idx="303">
                  <c:v>347.55645161290329</c:v>
                </c:pt>
                <c:pt idx="304">
                  <c:v>347.55645161290329</c:v>
                </c:pt>
                <c:pt idx="305">
                  <c:v>347.55645161290329</c:v>
                </c:pt>
                <c:pt idx="306">
                  <c:v>347.55645161290329</c:v>
                </c:pt>
                <c:pt idx="307">
                  <c:v>347.55645161290329</c:v>
                </c:pt>
                <c:pt idx="308">
                  <c:v>347.55645161290329</c:v>
                </c:pt>
                <c:pt idx="309">
                  <c:v>347.55645161290329</c:v>
                </c:pt>
                <c:pt idx="310">
                  <c:v>347.55645161290329</c:v>
                </c:pt>
                <c:pt idx="311">
                  <c:v>347.55645161290329</c:v>
                </c:pt>
                <c:pt idx="312">
                  <c:v>347.55645161290329</c:v>
                </c:pt>
                <c:pt idx="313">
                  <c:v>347.55645161290329</c:v>
                </c:pt>
                <c:pt idx="314">
                  <c:v>347.55645161290329</c:v>
                </c:pt>
                <c:pt idx="315">
                  <c:v>347.55645161290329</c:v>
                </c:pt>
                <c:pt idx="316">
                  <c:v>347.55645161290329</c:v>
                </c:pt>
                <c:pt idx="317">
                  <c:v>347.55645161290329</c:v>
                </c:pt>
                <c:pt idx="318">
                  <c:v>347.55645161290329</c:v>
                </c:pt>
                <c:pt idx="319">
                  <c:v>347.55645161290329</c:v>
                </c:pt>
                <c:pt idx="320">
                  <c:v>347.55645161290329</c:v>
                </c:pt>
                <c:pt idx="321">
                  <c:v>347.55645161290329</c:v>
                </c:pt>
                <c:pt idx="322">
                  <c:v>347.55645161290329</c:v>
                </c:pt>
                <c:pt idx="323">
                  <c:v>347.55645161290329</c:v>
                </c:pt>
                <c:pt idx="324">
                  <c:v>347.55645161290329</c:v>
                </c:pt>
                <c:pt idx="325">
                  <c:v>347.55645161290329</c:v>
                </c:pt>
                <c:pt idx="326">
                  <c:v>347.55645161290329</c:v>
                </c:pt>
                <c:pt idx="327">
                  <c:v>347.55645161290329</c:v>
                </c:pt>
                <c:pt idx="328">
                  <c:v>347.55645161290329</c:v>
                </c:pt>
                <c:pt idx="329">
                  <c:v>347.55645161290329</c:v>
                </c:pt>
                <c:pt idx="330">
                  <c:v>347.55645161290329</c:v>
                </c:pt>
                <c:pt idx="331">
                  <c:v>347.55645161290329</c:v>
                </c:pt>
                <c:pt idx="332">
                  <c:v>347.55645161290329</c:v>
                </c:pt>
                <c:pt idx="333">
                  <c:v>347.55645161290329</c:v>
                </c:pt>
                <c:pt idx="334">
                  <c:v>347.55645161290329</c:v>
                </c:pt>
                <c:pt idx="335">
                  <c:v>347.55645161290329</c:v>
                </c:pt>
                <c:pt idx="336">
                  <c:v>347.55645161290329</c:v>
                </c:pt>
                <c:pt idx="337">
                  <c:v>347.55645161290329</c:v>
                </c:pt>
                <c:pt idx="338">
                  <c:v>347.55645161290329</c:v>
                </c:pt>
                <c:pt idx="339">
                  <c:v>347.55645161290329</c:v>
                </c:pt>
                <c:pt idx="340">
                  <c:v>347.55645161290329</c:v>
                </c:pt>
                <c:pt idx="341">
                  <c:v>347.55645161290329</c:v>
                </c:pt>
                <c:pt idx="342">
                  <c:v>347.55645161290329</c:v>
                </c:pt>
                <c:pt idx="343">
                  <c:v>347.55645161290329</c:v>
                </c:pt>
                <c:pt idx="344">
                  <c:v>347.55645161290329</c:v>
                </c:pt>
                <c:pt idx="345">
                  <c:v>347.55645161290329</c:v>
                </c:pt>
                <c:pt idx="346">
                  <c:v>347.55645161290329</c:v>
                </c:pt>
                <c:pt idx="347">
                  <c:v>347.55645161290329</c:v>
                </c:pt>
                <c:pt idx="348">
                  <c:v>347.55645161290329</c:v>
                </c:pt>
                <c:pt idx="349">
                  <c:v>347.55645161290329</c:v>
                </c:pt>
                <c:pt idx="350">
                  <c:v>347.55645161290329</c:v>
                </c:pt>
                <c:pt idx="351">
                  <c:v>347.55645161290329</c:v>
                </c:pt>
                <c:pt idx="352">
                  <c:v>347.55645161290329</c:v>
                </c:pt>
                <c:pt idx="353">
                  <c:v>347.55645161290329</c:v>
                </c:pt>
                <c:pt idx="354">
                  <c:v>347.55645161290329</c:v>
                </c:pt>
                <c:pt idx="355">
                  <c:v>347.55645161290329</c:v>
                </c:pt>
                <c:pt idx="356">
                  <c:v>347.55645161290329</c:v>
                </c:pt>
                <c:pt idx="357">
                  <c:v>347.55645161290329</c:v>
                </c:pt>
                <c:pt idx="358">
                  <c:v>347.55645161290329</c:v>
                </c:pt>
                <c:pt idx="359">
                  <c:v>347.55645161290329</c:v>
                </c:pt>
                <c:pt idx="360">
                  <c:v>347.55645161290329</c:v>
                </c:pt>
                <c:pt idx="361">
                  <c:v>347.55645161290329</c:v>
                </c:pt>
                <c:pt idx="362">
                  <c:v>347.55645161290329</c:v>
                </c:pt>
                <c:pt idx="363">
                  <c:v>347.55645161290329</c:v>
                </c:pt>
                <c:pt idx="364">
                  <c:v>347.55645161290329</c:v>
                </c:pt>
                <c:pt idx="365">
                  <c:v>347.55645161290329</c:v>
                </c:pt>
                <c:pt idx="366">
                  <c:v>347.55645161290329</c:v>
                </c:pt>
                <c:pt idx="367">
                  <c:v>347.55645161290329</c:v>
                </c:pt>
                <c:pt idx="368">
                  <c:v>347.55645161290329</c:v>
                </c:pt>
                <c:pt idx="369">
                  <c:v>347.55645161290329</c:v>
                </c:pt>
                <c:pt idx="370">
                  <c:v>347.55645161290329</c:v>
                </c:pt>
                <c:pt idx="371">
                  <c:v>347.55645161290329</c:v>
                </c:pt>
                <c:pt idx="372">
                  <c:v>347.55645161290329</c:v>
                </c:pt>
                <c:pt idx="373">
                  <c:v>347.55645161290329</c:v>
                </c:pt>
                <c:pt idx="374">
                  <c:v>347.55645161290329</c:v>
                </c:pt>
                <c:pt idx="375">
                  <c:v>347.55645161290329</c:v>
                </c:pt>
                <c:pt idx="376">
                  <c:v>347.55645161290329</c:v>
                </c:pt>
                <c:pt idx="377">
                  <c:v>347.55645161290329</c:v>
                </c:pt>
                <c:pt idx="378">
                  <c:v>347.55645161290329</c:v>
                </c:pt>
                <c:pt idx="379">
                  <c:v>347.55645161290329</c:v>
                </c:pt>
                <c:pt idx="380">
                  <c:v>347.55645161290329</c:v>
                </c:pt>
                <c:pt idx="381">
                  <c:v>347.55645161290329</c:v>
                </c:pt>
                <c:pt idx="382">
                  <c:v>347.55645161290329</c:v>
                </c:pt>
                <c:pt idx="383">
                  <c:v>347.55645161290329</c:v>
                </c:pt>
                <c:pt idx="384">
                  <c:v>347.55645161290329</c:v>
                </c:pt>
                <c:pt idx="385">
                  <c:v>347.55645161290329</c:v>
                </c:pt>
                <c:pt idx="386">
                  <c:v>347.55645161290329</c:v>
                </c:pt>
                <c:pt idx="387">
                  <c:v>347.55645161290329</c:v>
                </c:pt>
                <c:pt idx="388">
                  <c:v>347.55645161290329</c:v>
                </c:pt>
                <c:pt idx="389">
                  <c:v>347.55645161290329</c:v>
                </c:pt>
                <c:pt idx="390">
                  <c:v>347.55645161290329</c:v>
                </c:pt>
                <c:pt idx="391">
                  <c:v>347.55645161290329</c:v>
                </c:pt>
                <c:pt idx="392">
                  <c:v>347.55645161290329</c:v>
                </c:pt>
                <c:pt idx="393">
                  <c:v>347.55645161290329</c:v>
                </c:pt>
                <c:pt idx="394">
                  <c:v>347.55645161290329</c:v>
                </c:pt>
                <c:pt idx="395">
                  <c:v>347.55645161290329</c:v>
                </c:pt>
                <c:pt idx="396">
                  <c:v>347.55645161290329</c:v>
                </c:pt>
                <c:pt idx="397">
                  <c:v>347.55645161290329</c:v>
                </c:pt>
                <c:pt idx="398">
                  <c:v>347.55645161290329</c:v>
                </c:pt>
                <c:pt idx="399">
                  <c:v>347.55645161290329</c:v>
                </c:pt>
                <c:pt idx="400">
                  <c:v>347.55645161290329</c:v>
                </c:pt>
                <c:pt idx="401">
                  <c:v>347.55645161290329</c:v>
                </c:pt>
                <c:pt idx="402">
                  <c:v>347.55645161290329</c:v>
                </c:pt>
                <c:pt idx="403">
                  <c:v>347.55645161290329</c:v>
                </c:pt>
                <c:pt idx="404">
                  <c:v>347.55645161290329</c:v>
                </c:pt>
                <c:pt idx="405">
                  <c:v>347.55645161290329</c:v>
                </c:pt>
                <c:pt idx="406">
                  <c:v>347.55645161290329</c:v>
                </c:pt>
                <c:pt idx="407">
                  <c:v>347.55645161290329</c:v>
                </c:pt>
                <c:pt idx="408">
                  <c:v>347.55645161290329</c:v>
                </c:pt>
                <c:pt idx="409">
                  <c:v>347.55645161290329</c:v>
                </c:pt>
                <c:pt idx="410">
                  <c:v>347.55645161290329</c:v>
                </c:pt>
                <c:pt idx="411">
                  <c:v>347.55645161290329</c:v>
                </c:pt>
                <c:pt idx="412">
                  <c:v>347.55645161290329</c:v>
                </c:pt>
                <c:pt idx="413">
                  <c:v>347.55645161290329</c:v>
                </c:pt>
                <c:pt idx="414">
                  <c:v>347.55645161290329</c:v>
                </c:pt>
                <c:pt idx="415">
                  <c:v>347.55645161290329</c:v>
                </c:pt>
                <c:pt idx="416">
                  <c:v>347.55645161290329</c:v>
                </c:pt>
                <c:pt idx="417">
                  <c:v>347.55645161290329</c:v>
                </c:pt>
                <c:pt idx="418">
                  <c:v>347.55645161290329</c:v>
                </c:pt>
                <c:pt idx="419">
                  <c:v>347.55645161290329</c:v>
                </c:pt>
                <c:pt idx="420">
                  <c:v>347.55645161290329</c:v>
                </c:pt>
                <c:pt idx="421">
                  <c:v>347.55645161290329</c:v>
                </c:pt>
                <c:pt idx="422">
                  <c:v>347.55645161290329</c:v>
                </c:pt>
                <c:pt idx="423">
                  <c:v>347.55645161290329</c:v>
                </c:pt>
                <c:pt idx="424">
                  <c:v>347.55645161290329</c:v>
                </c:pt>
                <c:pt idx="425">
                  <c:v>347.55645161290329</c:v>
                </c:pt>
                <c:pt idx="426">
                  <c:v>347.55645161290329</c:v>
                </c:pt>
                <c:pt idx="427">
                  <c:v>347.55645161290329</c:v>
                </c:pt>
                <c:pt idx="428">
                  <c:v>347.55645161290329</c:v>
                </c:pt>
                <c:pt idx="429">
                  <c:v>347.55645161290329</c:v>
                </c:pt>
                <c:pt idx="430">
                  <c:v>347.55645161290329</c:v>
                </c:pt>
                <c:pt idx="431">
                  <c:v>347.55645161290329</c:v>
                </c:pt>
                <c:pt idx="432">
                  <c:v>347.55645161290329</c:v>
                </c:pt>
                <c:pt idx="433">
                  <c:v>347.55645161290329</c:v>
                </c:pt>
                <c:pt idx="434">
                  <c:v>347.55645161290329</c:v>
                </c:pt>
                <c:pt idx="435">
                  <c:v>347.55645161290329</c:v>
                </c:pt>
                <c:pt idx="436">
                  <c:v>347.55645161290329</c:v>
                </c:pt>
                <c:pt idx="437">
                  <c:v>347.55645161290329</c:v>
                </c:pt>
                <c:pt idx="438">
                  <c:v>347.55645161290329</c:v>
                </c:pt>
                <c:pt idx="439">
                  <c:v>347.55645161290329</c:v>
                </c:pt>
                <c:pt idx="440">
                  <c:v>347.55645161290329</c:v>
                </c:pt>
                <c:pt idx="441">
                  <c:v>347.55645161290329</c:v>
                </c:pt>
                <c:pt idx="442">
                  <c:v>347.55645161290329</c:v>
                </c:pt>
                <c:pt idx="443">
                  <c:v>347.55645161290329</c:v>
                </c:pt>
                <c:pt idx="444">
                  <c:v>347.55645161290329</c:v>
                </c:pt>
                <c:pt idx="445">
                  <c:v>347.55645161290329</c:v>
                </c:pt>
                <c:pt idx="446">
                  <c:v>347.55645161290329</c:v>
                </c:pt>
                <c:pt idx="447">
                  <c:v>347.55645161290329</c:v>
                </c:pt>
                <c:pt idx="448">
                  <c:v>347.55645161290329</c:v>
                </c:pt>
                <c:pt idx="449">
                  <c:v>347.55645161290329</c:v>
                </c:pt>
                <c:pt idx="450">
                  <c:v>347.55645161290329</c:v>
                </c:pt>
                <c:pt idx="451">
                  <c:v>347.55645161290329</c:v>
                </c:pt>
                <c:pt idx="452">
                  <c:v>347.55645161290329</c:v>
                </c:pt>
                <c:pt idx="453">
                  <c:v>347.55645161290329</c:v>
                </c:pt>
                <c:pt idx="454">
                  <c:v>347.55645161290329</c:v>
                </c:pt>
                <c:pt idx="455">
                  <c:v>347.55645161290329</c:v>
                </c:pt>
                <c:pt idx="456">
                  <c:v>347.55645161290329</c:v>
                </c:pt>
                <c:pt idx="457">
                  <c:v>347.55645161290329</c:v>
                </c:pt>
                <c:pt idx="458">
                  <c:v>347.55645161290329</c:v>
                </c:pt>
                <c:pt idx="459">
                  <c:v>347.55645161290329</c:v>
                </c:pt>
                <c:pt idx="460">
                  <c:v>347.55645161290329</c:v>
                </c:pt>
                <c:pt idx="461">
                  <c:v>347.55645161290329</c:v>
                </c:pt>
                <c:pt idx="462">
                  <c:v>347.55645161290329</c:v>
                </c:pt>
                <c:pt idx="463">
                  <c:v>347.55645161290329</c:v>
                </c:pt>
                <c:pt idx="464">
                  <c:v>347.55645161290329</c:v>
                </c:pt>
                <c:pt idx="465">
                  <c:v>347.55645161290329</c:v>
                </c:pt>
                <c:pt idx="466">
                  <c:v>347.55645161290329</c:v>
                </c:pt>
                <c:pt idx="467">
                  <c:v>347.55645161290329</c:v>
                </c:pt>
                <c:pt idx="468">
                  <c:v>347.55645161290329</c:v>
                </c:pt>
                <c:pt idx="469">
                  <c:v>347.55645161290329</c:v>
                </c:pt>
                <c:pt idx="470">
                  <c:v>347.55645161290329</c:v>
                </c:pt>
                <c:pt idx="471">
                  <c:v>347.55645161290329</c:v>
                </c:pt>
                <c:pt idx="472">
                  <c:v>347.55645161290329</c:v>
                </c:pt>
                <c:pt idx="473">
                  <c:v>347.55645161290329</c:v>
                </c:pt>
                <c:pt idx="474">
                  <c:v>347.55645161290329</c:v>
                </c:pt>
                <c:pt idx="475">
                  <c:v>347.55645161290329</c:v>
                </c:pt>
                <c:pt idx="476">
                  <c:v>347.55645161290329</c:v>
                </c:pt>
                <c:pt idx="477">
                  <c:v>347.55645161290329</c:v>
                </c:pt>
                <c:pt idx="478">
                  <c:v>347.55645161290329</c:v>
                </c:pt>
                <c:pt idx="479">
                  <c:v>347.55645161290329</c:v>
                </c:pt>
                <c:pt idx="480">
                  <c:v>347.55645161290329</c:v>
                </c:pt>
                <c:pt idx="481">
                  <c:v>347.55645161290329</c:v>
                </c:pt>
                <c:pt idx="482">
                  <c:v>347.55645161290329</c:v>
                </c:pt>
                <c:pt idx="483">
                  <c:v>347.55645161290329</c:v>
                </c:pt>
                <c:pt idx="484">
                  <c:v>347.55645161290329</c:v>
                </c:pt>
                <c:pt idx="485">
                  <c:v>347.55645161290329</c:v>
                </c:pt>
                <c:pt idx="486">
                  <c:v>347.55645161290329</c:v>
                </c:pt>
                <c:pt idx="487">
                  <c:v>347.55645161290329</c:v>
                </c:pt>
                <c:pt idx="488">
                  <c:v>347.55645161290329</c:v>
                </c:pt>
                <c:pt idx="489">
                  <c:v>347.55645161290329</c:v>
                </c:pt>
                <c:pt idx="490">
                  <c:v>347.55645161290329</c:v>
                </c:pt>
                <c:pt idx="491">
                  <c:v>347.55645161290329</c:v>
                </c:pt>
                <c:pt idx="492">
                  <c:v>347.55645161290329</c:v>
                </c:pt>
                <c:pt idx="493">
                  <c:v>347.55645161290329</c:v>
                </c:pt>
                <c:pt idx="494">
                  <c:v>347.55645161290329</c:v>
                </c:pt>
                <c:pt idx="495">
                  <c:v>347.55645161290329</c:v>
                </c:pt>
                <c:pt idx="496">
                  <c:v>347.55645161290329</c:v>
                </c:pt>
                <c:pt idx="497">
                  <c:v>347.55645161290329</c:v>
                </c:pt>
                <c:pt idx="498">
                  <c:v>347.55645161290329</c:v>
                </c:pt>
                <c:pt idx="499">
                  <c:v>347.55645161290329</c:v>
                </c:pt>
                <c:pt idx="500">
                  <c:v>347.55645161290329</c:v>
                </c:pt>
                <c:pt idx="501">
                  <c:v>347.55645161290329</c:v>
                </c:pt>
                <c:pt idx="502">
                  <c:v>347.55645161290329</c:v>
                </c:pt>
                <c:pt idx="503">
                  <c:v>347.55645161290329</c:v>
                </c:pt>
                <c:pt idx="504">
                  <c:v>347.55645161290329</c:v>
                </c:pt>
                <c:pt idx="505">
                  <c:v>347.55645161290329</c:v>
                </c:pt>
                <c:pt idx="506">
                  <c:v>347.55645161290329</c:v>
                </c:pt>
                <c:pt idx="507">
                  <c:v>347.55645161290329</c:v>
                </c:pt>
                <c:pt idx="508">
                  <c:v>347.55645161290329</c:v>
                </c:pt>
                <c:pt idx="509">
                  <c:v>347.55645161290329</c:v>
                </c:pt>
                <c:pt idx="510">
                  <c:v>347.55645161290329</c:v>
                </c:pt>
                <c:pt idx="511">
                  <c:v>347.55645161290329</c:v>
                </c:pt>
                <c:pt idx="512">
                  <c:v>347.55645161290329</c:v>
                </c:pt>
                <c:pt idx="513">
                  <c:v>347.55645161290329</c:v>
                </c:pt>
                <c:pt idx="514">
                  <c:v>347.55645161290329</c:v>
                </c:pt>
                <c:pt idx="515">
                  <c:v>347.55645161290329</c:v>
                </c:pt>
                <c:pt idx="516">
                  <c:v>347.55645161290329</c:v>
                </c:pt>
                <c:pt idx="517">
                  <c:v>347.55645161290329</c:v>
                </c:pt>
                <c:pt idx="518">
                  <c:v>347.55645161290329</c:v>
                </c:pt>
                <c:pt idx="519">
                  <c:v>347.55645161290329</c:v>
                </c:pt>
                <c:pt idx="520">
                  <c:v>347.55645161290329</c:v>
                </c:pt>
                <c:pt idx="521">
                  <c:v>347.55645161290329</c:v>
                </c:pt>
                <c:pt idx="522">
                  <c:v>347.55645161290329</c:v>
                </c:pt>
                <c:pt idx="523">
                  <c:v>347.55645161290329</c:v>
                </c:pt>
                <c:pt idx="524">
                  <c:v>347.55645161290329</c:v>
                </c:pt>
                <c:pt idx="525">
                  <c:v>347.55645161290329</c:v>
                </c:pt>
                <c:pt idx="526">
                  <c:v>347.55645161290329</c:v>
                </c:pt>
                <c:pt idx="527">
                  <c:v>347.55645161290329</c:v>
                </c:pt>
                <c:pt idx="528">
                  <c:v>347.55645161290329</c:v>
                </c:pt>
                <c:pt idx="529">
                  <c:v>347.55645161290329</c:v>
                </c:pt>
                <c:pt idx="530">
                  <c:v>347.55645161290329</c:v>
                </c:pt>
                <c:pt idx="531">
                  <c:v>347.55645161290329</c:v>
                </c:pt>
                <c:pt idx="532">
                  <c:v>347.55645161290329</c:v>
                </c:pt>
                <c:pt idx="533">
                  <c:v>347.55645161290329</c:v>
                </c:pt>
                <c:pt idx="534">
                  <c:v>347.55645161290329</c:v>
                </c:pt>
                <c:pt idx="535">
                  <c:v>347.55645161290329</c:v>
                </c:pt>
                <c:pt idx="536">
                  <c:v>347.55645161290329</c:v>
                </c:pt>
                <c:pt idx="537">
                  <c:v>347.55645161290329</c:v>
                </c:pt>
                <c:pt idx="538">
                  <c:v>347.55645161290329</c:v>
                </c:pt>
                <c:pt idx="539">
                  <c:v>347.55645161290329</c:v>
                </c:pt>
                <c:pt idx="540">
                  <c:v>347.55645161290329</c:v>
                </c:pt>
                <c:pt idx="541">
                  <c:v>347.55645161290329</c:v>
                </c:pt>
                <c:pt idx="542">
                  <c:v>347.55645161290329</c:v>
                </c:pt>
                <c:pt idx="543">
                  <c:v>347.55645161290329</c:v>
                </c:pt>
                <c:pt idx="544">
                  <c:v>347.55645161290329</c:v>
                </c:pt>
                <c:pt idx="545">
                  <c:v>347.55645161290329</c:v>
                </c:pt>
                <c:pt idx="546">
                  <c:v>347.55645161290329</c:v>
                </c:pt>
                <c:pt idx="547">
                  <c:v>347.55645161290329</c:v>
                </c:pt>
                <c:pt idx="548">
                  <c:v>347.55645161290329</c:v>
                </c:pt>
                <c:pt idx="549">
                  <c:v>347.55645161290329</c:v>
                </c:pt>
                <c:pt idx="550">
                  <c:v>347.55645161290329</c:v>
                </c:pt>
                <c:pt idx="551">
                  <c:v>347.55645161290329</c:v>
                </c:pt>
                <c:pt idx="552">
                  <c:v>347.55645161290329</c:v>
                </c:pt>
                <c:pt idx="553">
                  <c:v>347.55645161290329</c:v>
                </c:pt>
                <c:pt idx="554">
                  <c:v>347.55645161290329</c:v>
                </c:pt>
                <c:pt idx="555">
                  <c:v>347.55645161290329</c:v>
                </c:pt>
                <c:pt idx="556">
                  <c:v>347.55645161290329</c:v>
                </c:pt>
                <c:pt idx="557">
                  <c:v>347.55645161290329</c:v>
                </c:pt>
                <c:pt idx="558">
                  <c:v>347.55645161290329</c:v>
                </c:pt>
                <c:pt idx="559">
                  <c:v>347.55645161290329</c:v>
                </c:pt>
                <c:pt idx="560">
                  <c:v>347.55645161290329</c:v>
                </c:pt>
                <c:pt idx="561">
                  <c:v>347.55645161290329</c:v>
                </c:pt>
                <c:pt idx="562">
                  <c:v>347.55645161290329</c:v>
                </c:pt>
                <c:pt idx="563">
                  <c:v>347.55645161290329</c:v>
                </c:pt>
                <c:pt idx="564">
                  <c:v>347.55645161290329</c:v>
                </c:pt>
                <c:pt idx="565">
                  <c:v>347.55645161290329</c:v>
                </c:pt>
                <c:pt idx="566">
                  <c:v>347.55645161290329</c:v>
                </c:pt>
                <c:pt idx="567">
                  <c:v>347.55645161290329</c:v>
                </c:pt>
                <c:pt idx="568">
                  <c:v>347.55645161290329</c:v>
                </c:pt>
                <c:pt idx="569">
                  <c:v>347.55645161290329</c:v>
                </c:pt>
                <c:pt idx="570">
                  <c:v>347.55645161290329</c:v>
                </c:pt>
                <c:pt idx="571">
                  <c:v>347.55645161290329</c:v>
                </c:pt>
                <c:pt idx="572">
                  <c:v>347.55645161290329</c:v>
                </c:pt>
                <c:pt idx="573">
                  <c:v>347.55645161290329</c:v>
                </c:pt>
                <c:pt idx="574">
                  <c:v>347.55645161290329</c:v>
                </c:pt>
                <c:pt idx="575">
                  <c:v>347.55645161290329</c:v>
                </c:pt>
                <c:pt idx="576">
                  <c:v>347.55645161290329</c:v>
                </c:pt>
                <c:pt idx="577">
                  <c:v>347.55645161290329</c:v>
                </c:pt>
                <c:pt idx="578">
                  <c:v>347.55645161290329</c:v>
                </c:pt>
                <c:pt idx="579">
                  <c:v>347.55645161290329</c:v>
                </c:pt>
                <c:pt idx="580">
                  <c:v>347.55645161290329</c:v>
                </c:pt>
                <c:pt idx="581">
                  <c:v>347.55645161290329</c:v>
                </c:pt>
                <c:pt idx="582">
                  <c:v>347.55645161290329</c:v>
                </c:pt>
                <c:pt idx="583">
                  <c:v>347.55645161290329</c:v>
                </c:pt>
                <c:pt idx="584">
                  <c:v>347.55645161290329</c:v>
                </c:pt>
                <c:pt idx="585">
                  <c:v>347.55645161290329</c:v>
                </c:pt>
                <c:pt idx="586">
                  <c:v>347.55645161290329</c:v>
                </c:pt>
                <c:pt idx="587">
                  <c:v>347.55645161290329</c:v>
                </c:pt>
                <c:pt idx="588">
                  <c:v>347.55645161290329</c:v>
                </c:pt>
                <c:pt idx="589">
                  <c:v>347.55645161290329</c:v>
                </c:pt>
                <c:pt idx="590">
                  <c:v>347.55645161290329</c:v>
                </c:pt>
                <c:pt idx="591">
                  <c:v>347.55645161290329</c:v>
                </c:pt>
                <c:pt idx="592">
                  <c:v>347.55645161290329</c:v>
                </c:pt>
                <c:pt idx="593">
                  <c:v>347.55645161290329</c:v>
                </c:pt>
                <c:pt idx="594">
                  <c:v>347.55645161290329</c:v>
                </c:pt>
                <c:pt idx="595">
                  <c:v>347.55645161290329</c:v>
                </c:pt>
                <c:pt idx="596">
                  <c:v>347.55645161290329</c:v>
                </c:pt>
                <c:pt idx="597">
                  <c:v>347.55645161290329</c:v>
                </c:pt>
                <c:pt idx="598">
                  <c:v>347.55645161290329</c:v>
                </c:pt>
                <c:pt idx="599">
                  <c:v>347.55645161290329</c:v>
                </c:pt>
                <c:pt idx="600">
                  <c:v>347.55645161290329</c:v>
                </c:pt>
                <c:pt idx="601">
                  <c:v>347.55645161290329</c:v>
                </c:pt>
                <c:pt idx="602">
                  <c:v>347.55645161290329</c:v>
                </c:pt>
                <c:pt idx="603">
                  <c:v>347.55645161290329</c:v>
                </c:pt>
                <c:pt idx="604">
                  <c:v>347.55645161290329</c:v>
                </c:pt>
                <c:pt idx="605">
                  <c:v>347.55645161290329</c:v>
                </c:pt>
                <c:pt idx="606">
                  <c:v>347.55645161290329</c:v>
                </c:pt>
                <c:pt idx="607">
                  <c:v>347.55645161290329</c:v>
                </c:pt>
                <c:pt idx="608">
                  <c:v>347.55645161290329</c:v>
                </c:pt>
                <c:pt idx="609">
                  <c:v>347.55645161290329</c:v>
                </c:pt>
                <c:pt idx="610">
                  <c:v>347.55645161290329</c:v>
                </c:pt>
                <c:pt idx="611">
                  <c:v>347.55645161290329</c:v>
                </c:pt>
                <c:pt idx="612">
                  <c:v>347.55645161290329</c:v>
                </c:pt>
                <c:pt idx="613">
                  <c:v>347.55645161290329</c:v>
                </c:pt>
                <c:pt idx="614">
                  <c:v>347.55645161290329</c:v>
                </c:pt>
                <c:pt idx="615">
                  <c:v>347.55645161290329</c:v>
                </c:pt>
                <c:pt idx="616">
                  <c:v>347.55645161290329</c:v>
                </c:pt>
                <c:pt idx="617">
                  <c:v>347.55645161290329</c:v>
                </c:pt>
                <c:pt idx="618">
                  <c:v>347.55645161290329</c:v>
                </c:pt>
                <c:pt idx="619">
                  <c:v>347.55645161290329</c:v>
                </c:pt>
                <c:pt idx="620">
                  <c:v>347.55645161290329</c:v>
                </c:pt>
                <c:pt idx="621">
                  <c:v>347.55645161290329</c:v>
                </c:pt>
                <c:pt idx="622">
                  <c:v>347.55645161290329</c:v>
                </c:pt>
                <c:pt idx="623">
                  <c:v>347.55645161290329</c:v>
                </c:pt>
                <c:pt idx="624">
                  <c:v>347.55645161290329</c:v>
                </c:pt>
                <c:pt idx="625">
                  <c:v>347.55645161290329</c:v>
                </c:pt>
                <c:pt idx="626">
                  <c:v>347.55645161290329</c:v>
                </c:pt>
                <c:pt idx="627">
                  <c:v>347.55645161290329</c:v>
                </c:pt>
                <c:pt idx="628">
                  <c:v>347.55645161290329</c:v>
                </c:pt>
                <c:pt idx="629">
                  <c:v>347.55645161290329</c:v>
                </c:pt>
                <c:pt idx="630">
                  <c:v>347.55645161290329</c:v>
                </c:pt>
                <c:pt idx="631">
                  <c:v>347.55645161290329</c:v>
                </c:pt>
                <c:pt idx="632">
                  <c:v>347.55645161290329</c:v>
                </c:pt>
                <c:pt idx="633">
                  <c:v>347.55645161290329</c:v>
                </c:pt>
                <c:pt idx="634">
                  <c:v>347.55645161290329</c:v>
                </c:pt>
                <c:pt idx="635">
                  <c:v>347.55645161290329</c:v>
                </c:pt>
                <c:pt idx="636">
                  <c:v>347.55645161290329</c:v>
                </c:pt>
                <c:pt idx="637">
                  <c:v>347.55645161290329</c:v>
                </c:pt>
                <c:pt idx="638">
                  <c:v>347.55645161290329</c:v>
                </c:pt>
                <c:pt idx="639">
                  <c:v>347.55645161290329</c:v>
                </c:pt>
                <c:pt idx="640">
                  <c:v>347.55645161290329</c:v>
                </c:pt>
                <c:pt idx="641">
                  <c:v>347.55645161290329</c:v>
                </c:pt>
                <c:pt idx="642">
                  <c:v>347.55645161290329</c:v>
                </c:pt>
                <c:pt idx="643">
                  <c:v>347.55645161290329</c:v>
                </c:pt>
                <c:pt idx="644">
                  <c:v>347.55645161290329</c:v>
                </c:pt>
                <c:pt idx="645">
                  <c:v>347.55645161290329</c:v>
                </c:pt>
                <c:pt idx="646">
                  <c:v>347.55645161290329</c:v>
                </c:pt>
                <c:pt idx="647">
                  <c:v>347.55645161290329</c:v>
                </c:pt>
                <c:pt idx="648">
                  <c:v>347.55645161290329</c:v>
                </c:pt>
                <c:pt idx="649">
                  <c:v>347.55645161290329</c:v>
                </c:pt>
                <c:pt idx="650">
                  <c:v>347.55645161290329</c:v>
                </c:pt>
                <c:pt idx="651">
                  <c:v>347.55645161290329</c:v>
                </c:pt>
                <c:pt idx="652">
                  <c:v>347.55645161290329</c:v>
                </c:pt>
                <c:pt idx="653">
                  <c:v>347.55645161290329</c:v>
                </c:pt>
                <c:pt idx="654">
                  <c:v>347.55645161290329</c:v>
                </c:pt>
                <c:pt idx="655">
                  <c:v>347.55645161290329</c:v>
                </c:pt>
                <c:pt idx="656">
                  <c:v>347.55645161290329</c:v>
                </c:pt>
                <c:pt idx="657">
                  <c:v>347.55645161290329</c:v>
                </c:pt>
                <c:pt idx="658">
                  <c:v>347.55645161290329</c:v>
                </c:pt>
                <c:pt idx="659">
                  <c:v>347.55645161290329</c:v>
                </c:pt>
                <c:pt idx="660">
                  <c:v>347.55645161290329</c:v>
                </c:pt>
                <c:pt idx="661">
                  <c:v>347.55645161290329</c:v>
                </c:pt>
                <c:pt idx="662">
                  <c:v>347.55645161290329</c:v>
                </c:pt>
                <c:pt idx="663">
                  <c:v>347.55645161290329</c:v>
                </c:pt>
                <c:pt idx="664">
                  <c:v>347.55645161290329</c:v>
                </c:pt>
                <c:pt idx="665">
                  <c:v>347.55645161290329</c:v>
                </c:pt>
                <c:pt idx="666">
                  <c:v>347.55645161290329</c:v>
                </c:pt>
                <c:pt idx="667">
                  <c:v>347.55645161290329</c:v>
                </c:pt>
                <c:pt idx="668">
                  <c:v>347.55645161290329</c:v>
                </c:pt>
                <c:pt idx="669">
                  <c:v>347.55645161290329</c:v>
                </c:pt>
                <c:pt idx="670">
                  <c:v>347.55645161290329</c:v>
                </c:pt>
                <c:pt idx="671">
                  <c:v>347.55645161290329</c:v>
                </c:pt>
                <c:pt idx="672">
                  <c:v>347.55645161290329</c:v>
                </c:pt>
                <c:pt idx="673">
                  <c:v>347.55645161290329</c:v>
                </c:pt>
                <c:pt idx="674">
                  <c:v>347.55645161290329</c:v>
                </c:pt>
                <c:pt idx="675">
                  <c:v>347.55645161290329</c:v>
                </c:pt>
                <c:pt idx="676">
                  <c:v>347.55645161290329</c:v>
                </c:pt>
                <c:pt idx="677">
                  <c:v>347.55645161290329</c:v>
                </c:pt>
                <c:pt idx="678">
                  <c:v>347.55645161290329</c:v>
                </c:pt>
                <c:pt idx="679">
                  <c:v>347.55645161290329</c:v>
                </c:pt>
                <c:pt idx="680">
                  <c:v>347.55645161290329</c:v>
                </c:pt>
                <c:pt idx="681">
                  <c:v>347.55645161290329</c:v>
                </c:pt>
                <c:pt idx="682">
                  <c:v>347.55645161290329</c:v>
                </c:pt>
                <c:pt idx="683">
                  <c:v>347.55645161290329</c:v>
                </c:pt>
                <c:pt idx="684">
                  <c:v>347.55645161290329</c:v>
                </c:pt>
                <c:pt idx="685">
                  <c:v>347.55645161290329</c:v>
                </c:pt>
                <c:pt idx="686">
                  <c:v>347.55645161290329</c:v>
                </c:pt>
                <c:pt idx="687">
                  <c:v>347.55645161290329</c:v>
                </c:pt>
                <c:pt idx="688">
                  <c:v>347.55645161290329</c:v>
                </c:pt>
                <c:pt idx="689">
                  <c:v>347.55645161290329</c:v>
                </c:pt>
                <c:pt idx="690">
                  <c:v>347.55645161290329</c:v>
                </c:pt>
                <c:pt idx="691">
                  <c:v>347.55645161290329</c:v>
                </c:pt>
                <c:pt idx="692">
                  <c:v>347.55645161290329</c:v>
                </c:pt>
                <c:pt idx="693">
                  <c:v>347.55645161290329</c:v>
                </c:pt>
                <c:pt idx="694">
                  <c:v>347.55645161290329</c:v>
                </c:pt>
                <c:pt idx="695">
                  <c:v>347.55645161290329</c:v>
                </c:pt>
                <c:pt idx="696">
                  <c:v>347.55645161290329</c:v>
                </c:pt>
                <c:pt idx="697">
                  <c:v>347.55645161290329</c:v>
                </c:pt>
                <c:pt idx="698">
                  <c:v>347.55645161290329</c:v>
                </c:pt>
                <c:pt idx="699">
                  <c:v>347.55645161290329</c:v>
                </c:pt>
                <c:pt idx="700">
                  <c:v>347.55645161290329</c:v>
                </c:pt>
                <c:pt idx="701">
                  <c:v>347.55645161290329</c:v>
                </c:pt>
                <c:pt idx="702">
                  <c:v>347.55645161290329</c:v>
                </c:pt>
                <c:pt idx="703">
                  <c:v>347.55645161290329</c:v>
                </c:pt>
                <c:pt idx="704">
                  <c:v>347.55645161290329</c:v>
                </c:pt>
                <c:pt idx="705">
                  <c:v>347.55645161290329</c:v>
                </c:pt>
                <c:pt idx="706">
                  <c:v>347.55645161290329</c:v>
                </c:pt>
                <c:pt idx="707">
                  <c:v>347.55645161290329</c:v>
                </c:pt>
                <c:pt idx="708">
                  <c:v>347.55645161290329</c:v>
                </c:pt>
                <c:pt idx="709">
                  <c:v>347.55645161290329</c:v>
                </c:pt>
                <c:pt idx="710">
                  <c:v>347.55645161290329</c:v>
                </c:pt>
                <c:pt idx="711">
                  <c:v>347.55645161290329</c:v>
                </c:pt>
                <c:pt idx="712">
                  <c:v>347.55645161290329</c:v>
                </c:pt>
                <c:pt idx="713">
                  <c:v>347.55645161290329</c:v>
                </c:pt>
                <c:pt idx="714">
                  <c:v>347.55645161290329</c:v>
                </c:pt>
                <c:pt idx="715">
                  <c:v>347.55645161290329</c:v>
                </c:pt>
                <c:pt idx="716">
                  <c:v>347.55645161290329</c:v>
                </c:pt>
                <c:pt idx="717">
                  <c:v>347.55645161290329</c:v>
                </c:pt>
                <c:pt idx="718">
                  <c:v>347.55645161290329</c:v>
                </c:pt>
                <c:pt idx="719">
                  <c:v>347.55645161290329</c:v>
                </c:pt>
                <c:pt idx="720">
                  <c:v>347.55645161290329</c:v>
                </c:pt>
                <c:pt idx="721">
                  <c:v>347.55645161290329</c:v>
                </c:pt>
                <c:pt idx="722">
                  <c:v>347.55645161290329</c:v>
                </c:pt>
                <c:pt idx="723">
                  <c:v>347.55645161290329</c:v>
                </c:pt>
                <c:pt idx="724">
                  <c:v>347.55645161290329</c:v>
                </c:pt>
                <c:pt idx="725">
                  <c:v>347.55645161290329</c:v>
                </c:pt>
                <c:pt idx="726">
                  <c:v>347.55645161290329</c:v>
                </c:pt>
                <c:pt idx="727">
                  <c:v>347.55645161290329</c:v>
                </c:pt>
                <c:pt idx="728">
                  <c:v>347.55645161290329</c:v>
                </c:pt>
                <c:pt idx="729">
                  <c:v>347.55645161290329</c:v>
                </c:pt>
                <c:pt idx="730">
                  <c:v>347.55645161290329</c:v>
                </c:pt>
                <c:pt idx="731">
                  <c:v>347.55645161290329</c:v>
                </c:pt>
                <c:pt idx="732">
                  <c:v>347.55645161290329</c:v>
                </c:pt>
                <c:pt idx="733">
                  <c:v>347.55645161290329</c:v>
                </c:pt>
                <c:pt idx="734">
                  <c:v>347.55645161290329</c:v>
                </c:pt>
                <c:pt idx="735">
                  <c:v>347.55645161290329</c:v>
                </c:pt>
                <c:pt idx="736">
                  <c:v>347.55645161290329</c:v>
                </c:pt>
                <c:pt idx="737">
                  <c:v>347.55645161290329</c:v>
                </c:pt>
                <c:pt idx="738">
                  <c:v>347.55645161290329</c:v>
                </c:pt>
                <c:pt idx="739">
                  <c:v>347.55645161290329</c:v>
                </c:pt>
                <c:pt idx="740">
                  <c:v>347.55645161290329</c:v>
                </c:pt>
                <c:pt idx="741">
                  <c:v>347.55645161290329</c:v>
                </c:pt>
                <c:pt idx="742">
                  <c:v>347.55645161290329</c:v>
                </c:pt>
                <c:pt idx="743">
                  <c:v>347.55645161290329</c:v>
                </c:pt>
              </c:numCache>
            </c:numRef>
          </c:val>
        </c:ser>
        <c:marker val="1"/>
        <c:axId val="101943552"/>
        <c:axId val="101953536"/>
      </c:lineChart>
      <c:catAx>
        <c:axId val="101943552"/>
        <c:scaling>
          <c:orientation val="minMax"/>
        </c:scaling>
        <c:axPos val="b"/>
        <c:numFmt formatCode="General" sourceLinked="1"/>
        <c:majorTickMark val="none"/>
        <c:tickLblPos val="nextTo"/>
        <c:crossAx val="101953536"/>
        <c:crosses val="autoZero"/>
        <c:auto val="1"/>
        <c:lblAlgn val="ctr"/>
        <c:lblOffset val="100"/>
        <c:tickLblSkip val="24"/>
      </c:catAx>
      <c:valAx>
        <c:axId val="101953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43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-4791.6129032258068</c:v>
                </c:pt>
                <c:pt idx="1">
                  <c:v>-5794.8709677419356</c:v>
                </c:pt>
                <c:pt idx="2">
                  <c:v>-6286.3870967741932</c:v>
                </c:pt>
                <c:pt idx="3">
                  <c:v>-7366.5483870967746</c:v>
                </c:pt>
                <c:pt idx="4">
                  <c:v>-8204.6290322580644</c:v>
                </c:pt>
                <c:pt idx="5">
                  <c:v>-8041.6451612903229</c:v>
                </c:pt>
                <c:pt idx="6">
                  <c:v>-7036.1612903225805</c:v>
                </c:pt>
                <c:pt idx="7">
                  <c:v>-5811.2096774193551</c:v>
                </c:pt>
                <c:pt idx="8">
                  <c:v>-5030.1451612903229</c:v>
                </c:pt>
                <c:pt idx="9">
                  <c:v>-4558.3709677419356</c:v>
                </c:pt>
                <c:pt idx="10">
                  <c:v>-4500.3709677419356</c:v>
                </c:pt>
                <c:pt idx="11">
                  <c:v>-4472.3387096774195</c:v>
                </c:pt>
                <c:pt idx="12">
                  <c:v>-4201.1935483870966</c:v>
                </c:pt>
                <c:pt idx="13">
                  <c:v>-4386.9193548387093</c:v>
                </c:pt>
                <c:pt idx="14">
                  <c:v>-4653.0161290322585</c:v>
                </c:pt>
                <c:pt idx="15">
                  <c:v>-5228.5161290322585</c:v>
                </c:pt>
                <c:pt idx="16">
                  <c:v>-5858.3064516129034</c:v>
                </c:pt>
                <c:pt idx="17">
                  <c:v>-6440.1451612903229</c:v>
                </c:pt>
                <c:pt idx="18">
                  <c:v>-6061.6935483870966</c:v>
                </c:pt>
                <c:pt idx="19">
                  <c:v>-4720.5322580645161</c:v>
                </c:pt>
                <c:pt idx="20">
                  <c:v>-4691.0483870967746</c:v>
                </c:pt>
                <c:pt idx="21">
                  <c:v>-5692.1129032258068</c:v>
                </c:pt>
                <c:pt idx="22">
                  <c:v>-5618.7741935483873</c:v>
                </c:pt>
                <c:pt idx="23">
                  <c:v>-4557.8387096774195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41599.919354838712</c:v>
                </c:pt>
                <c:pt idx="1">
                  <c:v>41096.403225806454</c:v>
                </c:pt>
                <c:pt idx="2">
                  <c:v>40864.096774193546</c:v>
                </c:pt>
                <c:pt idx="3">
                  <c:v>40042.370967741932</c:v>
                </c:pt>
                <c:pt idx="4">
                  <c:v>39885.919354838712</c:v>
                </c:pt>
                <c:pt idx="5">
                  <c:v>40158.419354838712</c:v>
                </c:pt>
                <c:pt idx="6">
                  <c:v>40991.387096774197</c:v>
                </c:pt>
                <c:pt idx="7">
                  <c:v>41687.951612903227</c:v>
                </c:pt>
                <c:pt idx="8">
                  <c:v>41929.806451612902</c:v>
                </c:pt>
                <c:pt idx="9">
                  <c:v>42244.112903225803</c:v>
                </c:pt>
                <c:pt idx="10">
                  <c:v>42387.951612903227</c:v>
                </c:pt>
                <c:pt idx="11">
                  <c:v>42337.5</c:v>
                </c:pt>
                <c:pt idx="12">
                  <c:v>42285</c:v>
                </c:pt>
                <c:pt idx="13">
                  <c:v>42147.06451612903</c:v>
                </c:pt>
                <c:pt idx="14">
                  <c:v>42018.290322580644</c:v>
                </c:pt>
                <c:pt idx="15">
                  <c:v>41917.209677419356</c:v>
                </c:pt>
                <c:pt idx="16">
                  <c:v>41890.612903225803</c:v>
                </c:pt>
                <c:pt idx="17">
                  <c:v>42060.693548387098</c:v>
                </c:pt>
                <c:pt idx="18">
                  <c:v>42365.112903225803</c:v>
                </c:pt>
                <c:pt idx="19">
                  <c:v>42522.596774193546</c:v>
                </c:pt>
                <c:pt idx="20">
                  <c:v>42517.483870967742</c:v>
                </c:pt>
                <c:pt idx="21">
                  <c:v>42249.806451612902</c:v>
                </c:pt>
                <c:pt idx="22">
                  <c:v>41780.629032258068</c:v>
                </c:pt>
                <c:pt idx="23">
                  <c:v>41919.774193548386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-545.04838709677415</c:v>
                </c:pt>
                <c:pt idx="1">
                  <c:v>-1983.1935483870968</c:v>
                </c:pt>
                <c:pt idx="2">
                  <c:v>-2192.516129032258</c:v>
                </c:pt>
                <c:pt idx="3">
                  <c:v>-2359.6774193548385</c:v>
                </c:pt>
                <c:pt idx="4">
                  <c:v>-2524.0322580645161</c:v>
                </c:pt>
                <c:pt idx="5">
                  <c:v>-2393.3225806451615</c:v>
                </c:pt>
                <c:pt idx="6">
                  <c:v>-1786.6612903225807</c:v>
                </c:pt>
                <c:pt idx="7">
                  <c:v>-765.32258064516134</c:v>
                </c:pt>
                <c:pt idx="8">
                  <c:v>-490.98387096774195</c:v>
                </c:pt>
                <c:pt idx="9">
                  <c:v>-382.90322580645159</c:v>
                </c:pt>
                <c:pt idx="10">
                  <c:v>-286.56451612903226</c:v>
                </c:pt>
                <c:pt idx="11">
                  <c:v>-235.82258064516128</c:v>
                </c:pt>
                <c:pt idx="12">
                  <c:v>-166.7741935483871</c:v>
                </c:pt>
                <c:pt idx="13">
                  <c:v>-149.14516129032259</c:v>
                </c:pt>
                <c:pt idx="14">
                  <c:v>-298.58064516129031</c:v>
                </c:pt>
                <c:pt idx="15">
                  <c:v>-463.98387096774195</c:v>
                </c:pt>
                <c:pt idx="16">
                  <c:v>-540.90322580645159</c:v>
                </c:pt>
                <c:pt idx="17">
                  <c:v>-515.59677419354841</c:v>
                </c:pt>
                <c:pt idx="18">
                  <c:v>-327.70967741935482</c:v>
                </c:pt>
                <c:pt idx="19">
                  <c:v>-48.774193548387096</c:v>
                </c:pt>
                <c:pt idx="20">
                  <c:v>-33.225806451612904</c:v>
                </c:pt>
                <c:pt idx="21">
                  <c:v>-177.64516129032259</c:v>
                </c:pt>
                <c:pt idx="22">
                  <c:v>-549.87096774193549</c:v>
                </c:pt>
                <c:pt idx="23">
                  <c:v>-295.62903225806451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5699.2741935483873</c:v>
                </c:pt>
                <c:pt idx="1">
                  <c:v>4973.4838709677415</c:v>
                </c:pt>
                <c:pt idx="2">
                  <c:v>4765.8064516129034</c:v>
                </c:pt>
                <c:pt idx="3">
                  <c:v>4538.4032258064517</c:v>
                </c:pt>
                <c:pt idx="4">
                  <c:v>4460.0322580645161</c:v>
                </c:pt>
                <c:pt idx="5">
                  <c:v>4545.5806451612907</c:v>
                </c:pt>
                <c:pt idx="6">
                  <c:v>4966.8709677419356</c:v>
                </c:pt>
                <c:pt idx="7">
                  <c:v>6371.7741935483873</c:v>
                </c:pt>
                <c:pt idx="8">
                  <c:v>7376.822580645161</c:v>
                </c:pt>
                <c:pt idx="9">
                  <c:v>7580.5967741935483</c:v>
                </c:pt>
                <c:pt idx="10">
                  <c:v>7826.3709677419356</c:v>
                </c:pt>
                <c:pt idx="11">
                  <c:v>7909.2419354838712</c:v>
                </c:pt>
                <c:pt idx="12">
                  <c:v>7869.7903225806449</c:v>
                </c:pt>
                <c:pt idx="13">
                  <c:v>7539.3387096774195</c:v>
                </c:pt>
                <c:pt idx="14">
                  <c:v>6791.9032258064517</c:v>
                </c:pt>
                <c:pt idx="15">
                  <c:v>6188.177419354839</c:v>
                </c:pt>
                <c:pt idx="16">
                  <c:v>5985.9677419354839</c:v>
                </c:pt>
                <c:pt idx="17">
                  <c:v>6213.2903225806449</c:v>
                </c:pt>
                <c:pt idx="18">
                  <c:v>7191.0967741935483</c:v>
                </c:pt>
                <c:pt idx="19">
                  <c:v>9247.8064516129034</c:v>
                </c:pt>
                <c:pt idx="20">
                  <c:v>8790.677419354839</c:v>
                </c:pt>
                <c:pt idx="21">
                  <c:v>6847.3709677419356</c:v>
                </c:pt>
                <c:pt idx="22">
                  <c:v>5822.0322580645161</c:v>
                </c:pt>
                <c:pt idx="23">
                  <c:v>6696.8709677419356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670.48387096774195</c:v>
                </c:pt>
                <c:pt idx="1">
                  <c:v>670.79032258064512</c:v>
                </c:pt>
                <c:pt idx="2">
                  <c:v>670.9677419354839</c:v>
                </c:pt>
                <c:pt idx="3">
                  <c:v>672.16129032258061</c:v>
                </c:pt>
                <c:pt idx="4">
                  <c:v>676.29032258064512</c:v>
                </c:pt>
                <c:pt idx="5">
                  <c:v>675.17741935483866</c:v>
                </c:pt>
                <c:pt idx="6">
                  <c:v>671.06451612903231</c:v>
                </c:pt>
                <c:pt idx="7">
                  <c:v>665.08064516129036</c:v>
                </c:pt>
                <c:pt idx="8">
                  <c:v>659.64516129032256</c:v>
                </c:pt>
                <c:pt idx="9">
                  <c:v>652.43548387096769</c:v>
                </c:pt>
                <c:pt idx="10">
                  <c:v>648.14516129032256</c:v>
                </c:pt>
                <c:pt idx="11">
                  <c:v>649.41935483870964</c:v>
                </c:pt>
                <c:pt idx="12">
                  <c:v>651.17741935483866</c:v>
                </c:pt>
                <c:pt idx="13">
                  <c:v>655.11290322580646</c:v>
                </c:pt>
                <c:pt idx="14">
                  <c:v>653.69354838709683</c:v>
                </c:pt>
                <c:pt idx="15">
                  <c:v>653.59677419354841</c:v>
                </c:pt>
                <c:pt idx="16">
                  <c:v>656.0322580645161</c:v>
                </c:pt>
                <c:pt idx="17">
                  <c:v>659.88709677419354</c:v>
                </c:pt>
                <c:pt idx="18">
                  <c:v>663.83870967741939</c:v>
                </c:pt>
                <c:pt idx="19">
                  <c:v>666.80645161290317</c:v>
                </c:pt>
                <c:pt idx="20">
                  <c:v>668.93548387096769</c:v>
                </c:pt>
                <c:pt idx="21">
                  <c:v>670.98387096774195</c:v>
                </c:pt>
                <c:pt idx="22">
                  <c:v>671.80645161290317</c:v>
                </c:pt>
                <c:pt idx="23">
                  <c:v>672.66129032258061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2467.7096774193546</c:v>
                </c:pt>
                <c:pt idx="1">
                  <c:v>2078.5645161290322</c:v>
                </c:pt>
                <c:pt idx="2">
                  <c:v>1955.1612903225807</c:v>
                </c:pt>
                <c:pt idx="3">
                  <c:v>1692.6290322580646</c:v>
                </c:pt>
                <c:pt idx="4">
                  <c:v>1639.1290322580646</c:v>
                </c:pt>
                <c:pt idx="5">
                  <c:v>1790.7258064516129</c:v>
                </c:pt>
                <c:pt idx="6">
                  <c:v>2216.8225806451615</c:v>
                </c:pt>
                <c:pt idx="7">
                  <c:v>2710.3225806451615</c:v>
                </c:pt>
                <c:pt idx="8">
                  <c:v>2809.5322580645161</c:v>
                </c:pt>
                <c:pt idx="9">
                  <c:v>2922.6935483870966</c:v>
                </c:pt>
                <c:pt idx="10">
                  <c:v>2972.6290322580644</c:v>
                </c:pt>
                <c:pt idx="11">
                  <c:v>2964.9677419354839</c:v>
                </c:pt>
                <c:pt idx="12">
                  <c:v>2933.2258064516127</c:v>
                </c:pt>
                <c:pt idx="13">
                  <c:v>2852.3387096774195</c:v>
                </c:pt>
                <c:pt idx="14">
                  <c:v>2874.7580645161293</c:v>
                </c:pt>
                <c:pt idx="15">
                  <c:v>2803.0483870967741</c:v>
                </c:pt>
                <c:pt idx="16">
                  <c:v>2796.2903225806454</c:v>
                </c:pt>
                <c:pt idx="17">
                  <c:v>2798.2580645161293</c:v>
                </c:pt>
                <c:pt idx="18">
                  <c:v>2957.9516129032259</c:v>
                </c:pt>
                <c:pt idx="19">
                  <c:v>3088.8387096774195</c:v>
                </c:pt>
                <c:pt idx="20">
                  <c:v>2945.0645161290322</c:v>
                </c:pt>
                <c:pt idx="21">
                  <c:v>2721.5</c:v>
                </c:pt>
                <c:pt idx="22">
                  <c:v>2514.7096774193546</c:v>
                </c:pt>
                <c:pt idx="23">
                  <c:v>2608.5967741935483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898.12903225806451</c:v>
                </c:pt>
                <c:pt idx="1">
                  <c:v>792.75806451612902</c:v>
                </c:pt>
                <c:pt idx="2">
                  <c:v>769.12903225806451</c:v>
                </c:pt>
                <c:pt idx="3">
                  <c:v>776.82258064516134</c:v>
                </c:pt>
                <c:pt idx="4">
                  <c:v>777.08064516129036</c:v>
                </c:pt>
                <c:pt idx="5">
                  <c:v>820.56451612903231</c:v>
                </c:pt>
                <c:pt idx="6">
                  <c:v>1001.5322580645161</c:v>
                </c:pt>
                <c:pt idx="7">
                  <c:v>1498.5806451612902</c:v>
                </c:pt>
                <c:pt idx="8">
                  <c:v>1838.2741935483871</c:v>
                </c:pt>
                <c:pt idx="9">
                  <c:v>1952.5806451612902</c:v>
                </c:pt>
                <c:pt idx="10">
                  <c:v>1976.5322580645161</c:v>
                </c:pt>
                <c:pt idx="11">
                  <c:v>1969.2741935483871</c:v>
                </c:pt>
                <c:pt idx="12">
                  <c:v>1955</c:v>
                </c:pt>
                <c:pt idx="13">
                  <c:v>1932.1774193548388</c:v>
                </c:pt>
                <c:pt idx="14">
                  <c:v>1916.1774193548388</c:v>
                </c:pt>
                <c:pt idx="15">
                  <c:v>1839.483870967742</c:v>
                </c:pt>
                <c:pt idx="16">
                  <c:v>1812.5</c:v>
                </c:pt>
                <c:pt idx="17">
                  <c:v>1820.3064516129032</c:v>
                </c:pt>
                <c:pt idx="18">
                  <c:v>1890.7741935483871</c:v>
                </c:pt>
                <c:pt idx="19">
                  <c:v>1969.5483870967741</c:v>
                </c:pt>
                <c:pt idx="20">
                  <c:v>1893.5322580645161</c:v>
                </c:pt>
                <c:pt idx="21">
                  <c:v>1579.1612903225807</c:v>
                </c:pt>
                <c:pt idx="22">
                  <c:v>1300.3064516129032</c:v>
                </c:pt>
                <c:pt idx="23">
                  <c:v>1104.8870967741937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323.95161290322579</c:v>
                </c:pt>
                <c:pt idx="1">
                  <c:v>315.59677419354841</c:v>
                </c:pt>
                <c:pt idx="2">
                  <c:v>313.46774193548384</c:v>
                </c:pt>
                <c:pt idx="3">
                  <c:v>313.41935483870969</c:v>
                </c:pt>
                <c:pt idx="4">
                  <c:v>313.12903225806451</c:v>
                </c:pt>
                <c:pt idx="5">
                  <c:v>313.35483870967744</c:v>
                </c:pt>
                <c:pt idx="6">
                  <c:v>318.61290322580646</c:v>
                </c:pt>
                <c:pt idx="7">
                  <c:v>323.29032258064518</c:v>
                </c:pt>
                <c:pt idx="8">
                  <c:v>339.56451612903226</c:v>
                </c:pt>
                <c:pt idx="9">
                  <c:v>372.35483870967744</c:v>
                </c:pt>
                <c:pt idx="10">
                  <c:v>382.54838709677421</c:v>
                </c:pt>
                <c:pt idx="11">
                  <c:v>379.27419354838707</c:v>
                </c:pt>
                <c:pt idx="12">
                  <c:v>387.25806451612902</c:v>
                </c:pt>
                <c:pt idx="13">
                  <c:v>377.82258064516128</c:v>
                </c:pt>
                <c:pt idx="14">
                  <c:v>372.11290322580646</c:v>
                </c:pt>
                <c:pt idx="15">
                  <c:v>345.11290322580646</c:v>
                </c:pt>
                <c:pt idx="16">
                  <c:v>348.88709677419354</c:v>
                </c:pt>
                <c:pt idx="17">
                  <c:v>354.66129032258067</c:v>
                </c:pt>
                <c:pt idx="18">
                  <c:v>351.08064516129031</c:v>
                </c:pt>
                <c:pt idx="19">
                  <c:v>354.74193548387098</c:v>
                </c:pt>
                <c:pt idx="20">
                  <c:v>388.67741935483872</c:v>
                </c:pt>
                <c:pt idx="21">
                  <c:v>374.08064516129031</c:v>
                </c:pt>
                <c:pt idx="22">
                  <c:v>343.16129032258067</c:v>
                </c:pt>
                <c:pt idx="23">
                  <c:v>335.19354838709677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2227.7741935483873</c:v>
                </c:pt>
                <c:pt idx="1">
                  <c:v>2213.516129032258</c:v>
                </c:pt>
                <c:pt idx="2">
                  <c:v>2198.3870967741937</c:v>
                </c:pt>
                <c:pt idx="3">
                  <c:v>2174.8709677419356</c:v>
                </c:pt>
                <c:pt idx="4">
                  <c:v>2129.6612903225805</c:v>
                </c:pt>
                <c:pt idx="5">
                  <c:v>2113.8064516129034</c:v>
                </c:pt>
                <c:pt idx="6">
                  <c:v>2115.7580645161293</c:v>
                </c:pt>
                <c:pt idx="7">
                  <c:v>2135.8225806451615</c:v>
                </c:pt>
                <c:pt idx="8">
                  <c:v>2158.6612903225805</c:v>
                </c:pt>
                <c:pt idx="9">
                  <c:v>2148.3225806451615</c:v>
                </c:pt>
                <c:pt idx="10">
                  <c:v>2063.3064516129034</c:v>
                </c:pt>
                <c:pt idx="11">
                  <c:v>2060.5967741935483</c:v>
                </c:pt>
                <c:pt idx="12">
                  <c:v>2118.7258064516127</c:v>
                </c:pt>
                <c:pt idx="13">
                  <c:v>2174.8709677419356</c:v>
                </c:pt>
                <c:pt idx="14">
                  <c:v>2193.3225806451615</c:v>
                </c:pt>
                <c:pt idx="15">
                  <c:v>2178.8870967741937</c:v>
                </c:pt>
                <c:pt idx="16">
                  <c:v>2106.0483870967741</c:v>
                </c:pt>
                <c:pt idx="17">
                  <c:v>2046.4677419354839</c:v>
                </c:pt>
                <c:pt idx="18">
                  <c:v>2004.741935483871</c:v>
                </c:pt>
                <c:pt idx="19">
                  <c:v>2079.516129032258</c:v>
                </c:pt>
                <c:pt idx="20">
                  <c:v>2192.0645161290322</c:v>
                </c:pt>
                <c:pt idx="21">
                  <c:v>2260.3870967741937</c:v>
                </c:pt>
                <c:pt idx="22">
                  <c:v>2292.6612903225805</c:v>
                </c:pt>
                <c:pt idx="23">
                  <c:v>2276.8548387096776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0.27419354838709675</c:v>
                </c:pt>
                <c:pt idx="8">
                  <c:v>41.677419354838712</c:v>
                </c:pt>
                <c:pt idx="9">
                  <c:v>317.09677419354841</c:v>
                </c:pt>
                <c:pt idx="10">
                  <c:v>756.08064516129036</c:v>
                </c:pt>
                <c:pt idx="11">
                  <c:v>1156.016129032258</c:v>
                </c:pt>
                <c:pt idx="12">
                  <c:v>1429.0322580645161</c:v>
                </c:pt>
                <c:pt idx="13">
                  <c:v>1532.9193548387098</c:v>
                </c:pt>
                <c:pt idx="14">
                  <c:v>1465.8548387096773</c:v>
                </c:pt>
                <c:pt idx="15">
                  <c:v>1266.9354838709678</c:v>
                </c:pt>
                <c:pt idx="16">
                  <c:v>942.80645161290317</c:v>
                </c:pt>
                <c:pt idx="17">
                  <c:v>550.01612903225805</c:v>
                </c:pt>
                <c:pt idx="18">
                  <c:v>189.09677419354838</c:v>
                </c:pt>
                <c:pt idx="19">
                  <c:v>13.85483870967742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overlap val="100"/>
        <c:axId val="95542656"/>
        <c:axId val="95544448"/>
      </c:barChart>
      <c:catAx>
        <c:axId val="95542656"/>
        <c:scaling>
          <c:orientation val="minMax"/>
        </c:scaling>
        <c:axPos val="b"/>
        <c:numFmt formatCode="General" sourceLinked="1"/>
        <c:majorTickMark val="none"/>
        <c:tickLblPos val="nextTo"/>
        <c:crossAx val="95544448"/>
        <c:crosses val="autoZero"/>
        <c:auto val="1"/>
        <c:lblAlgn val="ctr"/>
        <c:lblOffset val="100"/>
        <c:tickLblSkip val="1"/>
      </c:catAx>
      <c:valAx>
        <c:axId val="95544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5542656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315.72916666666669</c:v>
                </c:pt>
                <c:pt idx="1">
                  <c:v>317.125</c:v>
                </c:pt>
                <c:pt idx="2">
                  <c:v>573.41666666666663</c:v>
                </c:pt>
                <c:pt idx="3">
                  <c:v>335.77083333333331</c:v>
                </c:pt>
                <c:pt idx="4">
                  <c:v>316.25</c:v>
                </c:pt>
                <c:pt idx="5">
                  <c:v>316.16666666666669</c:v>
                </c:pt>
                <c:pt idx="6">
                  <c:v>316.35416666666669</c:v>
                </c:pt>
                <c:pt idx="7">
                  <c:v>658.20833333333337</c:v>
                </c:pt>
                <c:pt idx="8">
                  <c:v>349.125</c:v>
                </c:pt>
                <c:pt idx="9">
                  <c:v>397.85416666666669</c:v>
                </c:pt>
                <c:pt idx="10">
                  <c:v>323.85416666666669</c:v>
                </c:pt>
                <c:pt idx="11">
                  <c:v>315.39583333333331</c:v>
                </c:pt>
                <c:pt idx="12">
                  <c:v>315.16666666666669</c:v>
                </c:pt>
                <c:pt idx="13">
                  <c:v>347.3125</c:v>
                </c:pt>
                <c:pt idx="14">
                  <c:v>320.33333333333331</c:v>
                </c:pt>
                <c:pt idx="15">
                  <c:v>317.14583333333331</c:v>
                </c:pt>
                <c:pt idx="16">
                  <c:v>312.04166666666669</c:v>
                </c:pt>
                <c:pt idx="17">
                  <c:v>314.04166666666669</c:v>
                </c:pt>
                <c:pt idx="18">
                  <c:v>314.8125</c:v>
                </c:pt>
                <c:pt idx="19">
                  <c:v>316</c:v>
                </c:pt>
                <c:pt idx="20">
                  <c:v>313.70833333333331</c:v>
                </c:pt>
                <c:pt idx="21">
                  <c:v>348.10416666666669</c:v>
                </c:pt>
                <c:pt idx="22">
                  <c:v>310.875</c:v>
                </c:pt>
                <c:pt idx="23">
                  <c:v>317.6875</c:v>
                </c:pt>
                <c:pt idx="24">
                  <c:v>313.58333333333331</c:v>
                </c:pt>
                <c:pt idx="25">
                  <c:v>313.8125</c:v>
                </c:pt>
                <c:pt idx="26">
                  <c:v>313.04166666666669</c:v>
                </c:pt>
                <c:pt idx="27">
                  <c:v>323.08333333333331</c:v>
                </c:pt>
                <c:pt idx="28">
                  <c:v>504.66666666666669</c:v>
                </c:pt>
                <c:pt idx="29">
                  <c:v>312.1875</c:v>
                </c:pt>
                <c:pt idx="30">
                  <c:v>311.39583333333331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320</c:v>
                </c:pt>
                <c:pt idx="1">
                  <c:v>318.5</c:v>
                </c:pt>
                <c:pt idx="2">
                  <c:v>1038.5</c:v>
                </c:pt>
                <c:pt idx="3">
                  <c:v>557.5</c:v>
                </c:pt>
                <c:pt idx="4">
                  <c:v>318</c:v>
                </c:pt>
                <c:pt idx="5">
                  <c:v>317</c:v>
                </c:pt>
                <c:pt idx="6">
                  <c:v>318</c:v>
                </c:pt>
                <c:pt idx="7">
                  <c:v>1228</c:v>
                </c:pt>
                <c:pt idx="8">
                  <c:v>642.5</c:v>
                </c:pt>
                <c:pt idx="9">
                  <c:v>906</c:v>
                </c:pt>
                <c:pt idx="10">
                  <c:v>335</c:v>
                </c:pt>
                <c:pt idx="11">
                  <c:v>316.5</c:v>
                </c:pt>
                <c:pt idx="12">
                  <c:v>317.5</c:v>
                </c:pt>
                <c:pt idx="13">
                  <c:v>703.5</c:v>
                </c:pt>
                <c:pt idx="14">
                  <c:v>330.5</c:v>
                </c:pt>
                <c:pt idx="15">
                  <c:v>329</c:v>
                </c:pt>
                <c:pt idx="16">
                  <c:v>315.5</c:v>
                </c:pt>
                <c:pt idx="17">
                  <c:v>321</c:v>
                </c:pt>
                <c:pt idx="18">
                  <c:v>317</c:v>
                </c:pt>
                <c:pt idx="19">
                  <c:v>318</c:v>
                </c:pt>
                <c:pt idx="20">
                  <c:v>317</c:v>
                </c:pt>
                <c:pt idx="21">
                  <c:v>475.5</c:v>
                </c:pt>
                <c:pt idx="22">
                  <c:v>314</c:v>
                </c:pt>
                <c:pt idx="23">
                  <c:v>384</c:v>
                </c:pt>
                <c:pt idx="24">
                  <c:v>318.5</c:v>
                </c:pt>
                <c:pt idx="25">
                  <c:v>315.5</c:v>
                </c:pt>
                <c:pt idx="26">
                  <c:v>313.5</c:v>
                </c:pt>
                <c:pt idx="27">
                  <c:v>447</c:v>
                </c:pt>
                <c:pt idx="28">
                  <c:v>1116</c:v>
                </c:pt>
                <c:pt idx="29">
                  <c:v>333.5</c:v>
                </c:pt>
                <c:pt idx="30">
                  <c:v>318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292</c:v>
                </c:pt>
                <c:pt idx="1">
                  <c:v>315.5</c:v>
                </c:pt>
                <c:pt idx="2">
                  <c:v>316.5</c:v>
                </c:pt>
                <c:pt idx="3">
                  <c:v>315</c:v>
                </c:pt>
                <c:pt idx="4">
                  <c:v>314</c:v>
                </c:pt>
                <c:pt idx="5">
                  <c:v>315</c:v>
                </c:pt>
                <c:pt idx="6">
                  <c:v>314.5</c:v>
                </c:pt>
                <c:pt idx="7">
                  <c:v>313</c:v>
                </c:pt>
                <c:pt idx="8">
                  <c:v>307.5</c:v>
                </c:pt>
                <c:pt idx="9">
                  <c:v>301.5</c:v>
                </c:pt>
                <c:pt idx="10">
                  <c:v>314.5</c:v>
                </c:pt>
                <c:pt idx="11">
                  <c:v>313</c:v>
                </c:pt>
                <c:pt idx="12">
                  <c:v>310</c:v>
                </c:pt>
                <c:pt idx="13">
                  <c:v>314.5</c:v>
                </c:pt>
                <c:pt idx="14">
                  <c:v>314</c:v>
                </c:pt>
                <c:pt idx="15">
                  <c:v>307</c:v>
                </c:pt>
                <c:pt idx="16">
                  <c:v>306</c:v>
                </c:pt>
                <c:pt idx="17">
                  <c:v>307.5</c:v>
                </c:pt>
                <c:pt idx="18">
                  <c:v>308</c:v>
                </c:pt>
                <c:pt idx="19">
                  <c:v>312</c:v>
                </c:pt>
                <c:pt idx="20">
                  <c:v>307</c:v>
                </c:pt>
                <c:pt idx="21">
                  <c:v>307.5</c:v>
                </c:pt>
                <c:pt idx="22">
                  <c:v>304.5</c:v>
                </c:pt>
                <c:pt idx="23">
                  <c:v>304</c:v>
                </c:pt>
                <c:pt idx="24">
                  <c:v>307.5</c:v>
                </c:pt>
                <c:pt idx="25">
                  <c:v>312.5</c:v>
                </c:pt>
                <c:pt idx="26">
                  <c:v>312.5</c:v>
                </c:pt>
                <c:pt idx="27">
                  <c:v>295.5</c:v>
                </c:pt>
                <c:pt idx="28">
                  <c:v>300.5</c:v>
                </c:pt>
                <c:pt idx="29">
                  <c:v>305.5</c:v>
                </c:pt>
                <c:pt idx="30">
                  <c:v>305</c:v>
                </c:pt>
              </c:numCache>
            </c:numRef>
          </c:val>
        </c:ser>
        <c:marker val="1"/>
        <c:axId val="101987072"/>
        <c:axId val="101988608"/>
      </c:lineChart>
      <c:catAx>
        <c:axId val="101987072"/>
        <c:scaling>
          <c:orientation val="minMax"/>
        </c:scaling>
        <c:axPos val="b"/>
        <c:numFmt formatCode="General" sourceLinked="1"/>
        <c:majorTickMark val="none"/>
        <c:tickLblPos val="nextTo"/>
        <c:crossAx val="101988608"/>
        <c:crosses val="autoZero"/>
        <c:auto val="1"/>
        <c:lblAlgn val="ctr"/>
        <c:lblOffset val="100"/>
        <c:tickLblSkip val="1"/>
      </c:catAx>
      <c:valAx>
        <c:axId val="101988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19870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323.95161290322579</c:v>
                </c:pt>
                <c:pt idx="1">
                  <c:v>315.59677419354841</c:v>
                </c:pt>
                <c:pt idx="2">
                  <c:v>313.46774193548384</c:v>
                </c:pt>
                <c:pt idx="3">
                  <c:v>313.41935483870969</c:v>
                </c:pt>
                <c:pt idx="4">
                  <c:v>313.12903225806451</c:v>
                </c:pt>
                <c:pt idx="5">
                  <c:v>313.35483870967744</c:v>
                </c:pt>
                <c:pt idx="6">
                  <c:v>318.61290322580646</c:v>
                </c:pt>
                <c:pt idx="7">
                  <c:v>323.29032258064518</c:v>
                </c:pt>
                <c:pt idx="8">
                  <c:v>339.56451612903226</c:v>
                </c:pt>
                <c:pt idx="9">
                  <c:v>372.35483870967744</c:v>
                </c:pt>
                <c:pt idx="10">
                  <c:v>382.54838709677421</c:v>
                </c:pt>
                <c:pt idx="11">
                  <c:v>379.27419354838707</c:v>
                </c:pt>
                <c:pt idx="12">
                  <c:v>387.25806451612902</c:v>
                </c:pt>
                <c:pt idx="13">
                  <c:v>377.82258064516128</c:v>
                </c:pt>
                <c:pt idx="14">
                  <c:v>372.11290322580646</c:v>
                </c:pt>
                <c:pt idx="15">
                  <c:v>345.11290322580646</c:v>
                </c:pt>
                <c:pt idx="16">
                  <c:v>348.88709677419354</c:v>
                </c:pt>
                <c:pt idx="17">
                  <c:v>354.66129032258067</c:v>
                </c:pt>
                <c:pt idx="18">
                  <c:v>351.08064516129031</c:v>
                </c:pt>
                <c:pt idx="19">
                  <c:v>354.74193548387098</c:v>
                </c:pt>
                <c:pt idx="20">
                  <c:v>388.67741935483872</c:v>
                </c:pt>
                <c:pt idx="21">
                  <c:v>374.08064516129031</c:v>
                </c:pt>
                <c:pt idx="22">
                  <c:v>343.16129032258067</c:v>
                </c:pt>
                <c:pt idx="23">
                  <c:v>335.19354838709677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642.5</c:v>
                </c:pt>
                <c:pt idx="1">
                  <c:v>378</c:v>
                </c:pt>
                <c:pt idx="2">
                  <c:v>318</c:v>
                </c:pt>
                <c:pt idx="3">
                  <c:v>317.5</c:v>
                </c:pt>
                <c:pt idx="4">
                  <c:v>319</c:v>
                </c:pt>
                <c:pt idx="5">
                  <c:v>318</c:v>
                </c:pt>
                <c:pt idx="6">
                  <c:v>379</c:v>
                </c:pt>
                <c:pt idx="7">
                  <c:v>421.5</c:v>
                </c:pt>
                <c:pt idx="8">
                  <c:v>619.5</c:v>
                </c:pt>
                <c:pt idx="9">
                  <c:v>992</c:v>
                </c:pt>
                <c:pt idx="10">
                  <c:v>1116</c:v>
                </c:pt>
                <c:pt idx="11">
                  <c:v>858</c:v>
                </c:pt>
                <c:pt idx="12">
                  <c:v>1038.5</c:v>
                </c:pt>
                <c:pt idx="13">
                  <c:v>1026</c:v>
                </c:pt>
                <c:pt idx="14">
                  <c:v>872</c:v>
                </c:pt>
                <c:pt idx="15">
                  <c:v>788.5</c:v>
                </c:pt>
                <c:pt idx="16">
                  <c:v>759</c:v>
                </c:pt>
                <c:pt idx="17">
                  <c:v>960.5</c:v>
                </c:pt>
                <c:pt idx="18">
                  <c:v>962.5</c:v>
                </c:pt>
                <c:pt idx="19">
                  <c:v>969</c:v>
                </c:pt>
                <c:pt idx="20">
                  <c:v>1228</c:v>
                </c:pt>
                <c:pt idx="21">
                  <c:v>1071</c:v>
                </c:pt>
                <c:pt idx="22">
                  <c:v>990</c:v>
                </c:pt>
                <c:pt idx="23">
                  <c:v>966.5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292</c:v>
                </c:pt>
                <c:pt idx="1">
                  <c:v>305.5</c:v>
                </c:pt>
                <c:pt idx="2">
                  <c:v>304</c:v>
                </c:pt>
                <c:pt idx="3">
                  <c:v>303</c:v>
                </c:pt>
                <c:pt idx="4">
                  <c:v>303.5</c:v>
                </c:pt>
                <c:pt idx="5">
                  <c:v>300.5</c:v>
                </c:pt>
                <c:pt idx="6">
                  <c:v>309.5</c:v>
                </c:pt>
                <c:pt idx="7">
                  <c:v>308.5</c:v>
                </c:pt>
                <c:pt idx="8">
                  <c:v>307.5</c:v>
                </c:pt>
                <c:pt idx="9">
                  <c:v>307.5</c:v>
                </c:pt>
                <c:pt idx="10">
                  <c:v>304.5</c:v>
                </c:pt>
                <c:pt idx="11">
                  <c:v>305</c:v>
                </c:pt>
                <c:pt idx="12">
                  <c:v>299</c:v>
                </c:pt>
                <c:pt idx="13">
                  <c:v>299</c:v>
                </c:pt>
                <c:pt idx="14">
                  <c:v>306</c:v>
                </c:pt>
                <c:pt idx="15">
                  <c:v>299</c:v>
                </c:pt>
                <c:pt idx="16">
                  <c:v>304.5</c:v>
                </c:pt>
                <c:pt idx="17">
                  <c:v>295.5</c:v>
                </c:pt>
                <c:pt idx="18">
                  <c:v>303.5</c:v>
                </c:pt>
                <c:pt idx="19">
                  <c:v>305.5</c:v>
                </c:pt>
                <c:pt idx="20">
                  <c:v>308</c:v>
                </c:pt>
                <c:pt idx="21">
                  <c:v>309</c:v>
                </c:pt>
                <c:pt idx="22">
                  <c:v>309</c:v>
                </c:pt>
                <c:pt idx="23">
                  <c:v>305.5</c:v>
                </c:pt>
              </c:numCache>
            </c:numRef>
          </c:val>
        </c:ser>
        <c:axId val="102012800"/>
        <c:axId val="102014336"/>
      </c:barChart>
      <c:catAx>
        <c:axId val="102012800"/>
        <c:scaling>
          <c:orientation val="minMax"/>
        </c:scaling>
        <c:axPos val="b"/>
        <c:numFmt formatCode="General" sourceLinked="1"/>
        <c:majorTickMark val="none"/>
        <c:tickLblPos val="nextTo"/>
        <c:crossAx val="102014336"/>
        <c:crosses val="autoZero"/>
        <c:auto val="1"/>
        <c:lblAlgn val="ctr"/>
        <c:lblOffset val="100"/>
        <c:tickLblSkip val="1"/>
      </c:catAx>
      <c:valAx>
        <c:axId val="102014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0128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33E-2"/>
        </c:manualLayout>
      </c:layout>
    </c:title>
    <c:plotArea>
      <c:layout>
        <c:manualLayout>
          <c:layoutTarget val="inner"/>
          <c:xMode val="edge"/>
          <c:yMode val="edge"/>
          <c:x val="3.2646890566979898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323.95161290322579</c:v>
                </c:pt>
                <c:pt idx="1">
                  <c:v>315.59677419354841</c:v>
                </c:pt>
                <c:pt idx="2">
                  <c:v>313.46774193548384</c:v>
                </c:pt>
                <c:pt idx="3">
                  <c:v>313.41935483870969</c:v>
                </c:pt>
                <c:pt idx="4">
                  <c:v>313.12903225806451</c:v>
                </c:pt>
                <c:pt idx="5">
                  <c:v>313.35483870967744</c:v>
                </c:pt>
                <c:pt idx="6">
                  <c:v>318.61290322580646</c:v>
                </c:pt>
                <c:pt idx="7">
                  <c:v>323.29032258064518</c:v>
                </c:pt>
                <c:pt idx="8">
                  <c:v>339.56451612903226</c:v>
                </c:pt>
                <c:pt idx="9">
                  <c:v>372.35483870967744</c:v>
                </c:pt>
                <c:pt idx="10">
                  <c:v>382.54838709677421</c:v>
                </c:pt>
                <c:pt idx="11">
                  <c:v>379.27419354838707</c:v>
                </c:pt>
                <c:pt idx="12">
                  <c:v>387.25806451612902</c:v>
                </c:pt>
                <c:pt idx="13">
                  <c:v>377.82258064516128</c:v>
                </c:pt>
                <c:pt idx="14">
                  <c:v>372.11290322580646</c:v>
                </c:pt>
                <c:pt idx="15">
                  <c:v>345.11290322580646</c:v>
                </c:pt>
                <c:pt idx="16">
                  <c:v>348.88709677419354</c:v>
                </c:pt>
                <c:pt idx="17">
                  <c:v>354.66129032258067</c:v>
                </c:pt>
                <c:pt idx="18">
                  <c:v>351.08064516129031</c:v>
                </c:pt>
                <c:pt idx="19">
                  <c:v>354.74193548387098</c:v>
                </c:pt>
                <c:pt idx="20">
                  <c:v>388.67741935483872</c:v>
                </c:pt>
                <c:pt idx="21">
                  <c:v>374.08064516129031</c:v>
                </c:pt>
                <c:pt idx="22">
                  <c:v>343.16129032258067</c:v>
                </c:pt>
                <c:pt idx="23">
                  <c:v>335.19354838709677</c:v>
                </c:pt>
              </c:numCache>
            </c:numRef>
          </c:val>
        </c:ser>
        <c:marker val="1"/>
        <c:axId val="102117760"/>
        <c:axId val="1021192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2122624"/>
        <c:axId val="102120832"/>
      </c:lineChart>
      <c:catAx>
        <c:axId val="102117760"/>
        <c:scaling>
          <c:orientation val="minMax"/>
        </c:scaling>
        <c:axPos val="b"/>
        <c:numFmt formatCode="General" sourceLinked="1"/>
        <c:majorTickMark val="none"/>
        <c:tickLblPos val="nextTo"/>
        <c:crossAx val="102119296"/>
        <c:crosses val="autoZero"/>
        <c:auto val="1"/>
        <c:lblAlgn val="ctr"/>
        <c:lblOffset val="100"/>
        <c:tickLblSkip val="1"/>
      </c:catAx>
      <c:valAx>
        <c:axId val="102119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117760"/>
        <c:crosses val="autoZero"/>
        <c:crossBetween val="between"/>
      </c:valAx>
      <c:valAx>
        <c:axId val="102120832"/>
        <c:scaling>
          <c:orientation val="minMax"/>
          <c:min val="35000"/>
        </c:scaling>
        <c:axPos val="r"/>
        <c:numFmt formatCode="0" sourceLinked="0"/>
        <c:tickLblPos val="nextTo"/>
        <c:crossAx val="102122624"/>
        <c:crosses val="max"/>
        <c:crossBetween val="between"/>
        <c:majorUnit val="5000"/>
      </c:valAx>
      <c:catAx>
        <c:axId val="102122624"/>
        <c:scaling>
          <c:orientation val="minMax"/>
        </c:scaling>
        <c:delete val="1"/>
        <c:axPos val="b"/>
        <c:numFmt formatCode="General" sourceLinked="1"/>
        <c:tickLblPos val="none"/>
        <c:crossAx val="1021208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292</c:v>
                </c:pt>
                <c:pt idx="1">
                  <c:v>316.5</c:v>
                </c:pt>
                <c:pt idx="2">
                  <c:v>316.5</c:v>
                </c:pt>
                <c:pt idx="3">
                  <c:v>316</c:v>
                </c:pt>
                <c:pt idx="4">
                  <c:v>316</c:v>
                </c:pt>
                <c:pt idx="5">
                  <c:v>316</c:v>
                </c:pt>
                <c:pt idx="6">
                  <c:v>316</c:v>
                </c:pt>
                <c:pt idx="7">
                  <c:v>316</c:v>
                </c:pt>
                <c:pt idx="8">
                  <c:v>316</c:v>
                </c:pt>
                <c:pt idx="9">
                  <c:v>317</c:v>
                </c:pt>
                <c:pt idx="10">
                  <c:v>319</c:v>
                </c:pt>
                <c:pt idx="11">
                  <c:v>315.5</c:v>
                </c:pt>
                <c:pt idx="12">
                  <c:v>316</c:v>
                </c:pt>
                <c:pt idx="13">
                  <c:v>320</c:v>
                </c:pt>
                <c:pt idx="14">
                  <c:v>317</c:v>
                </c:pt>
                <c:pt idx="15">
                  <c:v>317</c:v>
                </c:pt>
                <c:pt idx="16">
                  <c:v>316.5</c:v>
                </c:pt>
                <c:pt idx="17">
                  <c:v>317</c:v>
                </c:pt>
                <c:pt idx="18">
                  <c:v>318</c:v>
                </c:pt>
                <c:pt idx="19">
                  <c:v>318</c:v>
                </c:pt>
                <c:pt idx="20">
                  <c:v>316.5</c:v>
                </c:pt>
                <c:pt idx="21">
                  <c:v>316.5</c:v>
                </c:pt>
                <c:pt idx="22">
                  <c:v>316.5</c:v>
                </c:pt>
                <c:pt idx="23">
                  <c:v>316</c:v>
                </c:pt>
                <c:pt idx="24">
                  <c:v>316</c:v>
                </c:pt>
                <c:pt idx="25">
                  <c:v>316.5</c:v>
                </c:pt>
                <c:pt idx="26">
                  <c:v>315.5</c:v>
                </c:pt>
                <c:pt idx="27">
                  <c:v>316.5</c:v>
                </c:pt>
                <c:pt idx="28">
                  <c:v>316</c:v>
                </c:pt>
                <c:pt idx="29">
                  <c:v>316</c:v>
                </c:pt>
                <c:pt idx="30">
                  <c:v>315.5</c:v>
                </c:pt>
                <c:pt idx="31">
                  <c:v>316</c:v>
                </c:pt>
                <c:pt idx="32">
                  <c:v>316.5</c:v>
                </c:pt>
                <c:pt idx="33">
                  <c:v>317</c:v>
                </c:pt>
                <c:pt idx="34">
                  <c:v>318</c:v>
                </c:pt>
                <c:pt idx="35">
                  <c:v>318</c:v>
                </c:pt>
                <c:pt idx="36">
                  <c:v>318</c:v>
                </c:pt>
                <c:pt idx="37">
                  <c:v>318</c:v>
                </c:pt>
                <c:pt idx="38">
                  <c:v>317.5</c:v>
                </c:pt>
                <c:pt idx="39">
                  <c:v>317</c:v>
                </c:pt>
                <c:pt idx="40">
                  <c:v>317</c:v>
                </c:pt>
                <c:pt idx="41">
                  <c:v>318.5</c:v>
                </c:pt>
                <c:pt idx="42">
                  <c:v>318.5</c:v>
                </c:pt>
                <c:pt idx="43">
                  <c:v>318</c:v>
                </c:pt>
                <c:pt idx="44">
                  <c:v>318</c:v>
                </c:pt>
                <c:pt idx="45">
                  <c:v>318</c:v>
                </c:pt>
                <c:pt idx="46">
                  <c:v>318</c:v>
                </c:pt>
                <c:pt idx="47">
                  <c:v>317</c:v>
                </c:pt>
                <c:pt idx="48">
                  <c:v>317</c:v>
                </c:pt>
                <c:pt idx="49">
                  <c:v>317.5</c:v>
                </c:pt>
                <c:pt idx="50">
                  <c:v>317.5</c:v>
                </c:pt>
                <c:pt idx="51">
                  <c:v>317.5</c:v>
                </c:pt>
                <c:pt idx="52">
                  <c:v>317</c:v>
                </c:pt>
                <c:pt idx="53">
                  <c:v>318</c:v>
                </c:pt>
                <c:pt idx="54">
                  <c:v>317.5</c:v>
                </c:pt>
                <c:pt idx="55">
                  <c:v>317</c:v>
                </c:pt>
                <c:pt idx="56">
                  <c:v>318</c:v>
                </c:pt>
                <c:pt idx="57">
                  <c:v>318</c:v>
                </c:pt>
                <c:pt idx="58">
                  <c:v>321</c:v>
                </c:pt>
                <c:pt idx="59">
                  <c:v>823.5</c:v>
                </c:pt>
                <c:pt idx="60">
                  <c:v>1038.5</c:v>
                </c:pt>
                <c:pt idx="61">
                  <c:v>1026</c:v>
                </c:pt>
                <c:pt idx="62">
                  <c:v>872</c:v>
                </c:pt>
                <c:pt idx="63">
                  <c:v>316.5</c:v>
                </c:pt>
                <c:pt idx="64">
                  <c:v>543.5</c:v>
                </c:pt>
                <c:pt idx="65">
                  <c:v>960.5</c:v>
                </c:pt>
                <c:pt idx="66">
                  <c:v>962.5</c:v>
                </c:pt>
                <c:pt idx="67">
                  <c:v>969</c:v>
                </c:pt>
                <c:pt idx="68">
                  <c:v>958</c:v>
                </c:pt>
                <c:pt idx="69">
                  <c:v>953.5</c:v>
                </c:pt>
                <c:pt idx="70">
                  <c:v>525.5</c:v>
                </c:pt>
                <c:pt idx="71">
                  <c:v>317</c:v>
                </c:pt>
                <c:pt idx="72">
                  <c:v>317</c:v>
                </c:pt>
                <c:pt idx="73">
                  <c:v>317</c:v>
                </c:pt>
                <c:pt idx="74">
                  <c:v>317.5</c:v>
                </c:pt>
                <c:pt idx="75">
                  <c:v>317</c:v>
                </c:pt>
                <c:pt idx="76">
                  <c:v>319</c:v>
                </c:pt>
                <c:pt idx="77">
                  <c:v>318</c:v>
                </c:pt>
                <c:pt idx="78">
                  <c:v>316.5</c:v>
                </c:pt>
                <c:pt idx="79">
                  <c:v>317</c:v>
                </c:pt>
                <c:pt idx="80">
                  <c:v>316.5</c:v>
                </c:pt>
                <c:pt idx="81">
                  <c:v>317.5</c:v>
                </c:pt>
                <c:pt idx="82">
                  <c:v>317.5</c:v>
                </c:pt>
                <c:pt idx="83">
                  <c:v>316.5</c:v>
                </c:pt>
                <c:pt idx="84">
                  <c:v>316</c:v>
                </c:pt>
                <c:pt idx="85">
                  <c:v>315.5</c:v>
                </c:pt>
                <c:pt idx="86">
                  <c:v>316</c:v>
                </c:pt>
                <c:pt idx="87">
                  <c:v>315.5</c:v>
                </c:pt>
                <c:pt idx="88">
                  <c:v>315.5</c:v>
                </c:pt>
                <c:pt idx="89">
                  <c:v>315.5</c:v>
                </c:pt>
                <c:pt idx="90">
                  <c:v>316</c:v>
                </c:pt>
                <c:pt idx="91">
                  <c:v>333</c:v>
                </c:pt>
                <c:pt idx="92">
                  <c:v>557.5</c:v>
                </c:pt>
                <c:pt idx="93">
                  <c:v>520.5</c:v>
                </c:pt>
                <c:pt idx="94">
                  <c:v>315.5</c:v>
                </c:pt>
                <c:pt idx="95">
                  <c:v>315</c:v>
                </c:pt>
                <c:pt idx="96">
                  <c:v>317</c:v>
                </c:pt>
                <c:pt idx="97">
                  <c:v>315.5</c:v>
                </c:pt>
                <c:pt idx="98">
                  <c:v>315.5</c:v>
                </c:pt>
                <c:pt idx="99">
                  <c:v>316</c:v>
                </c:pt>
                <c:pt idx="100">
                  <c:v>316.5</c:v>
                </c:pt>
                <c:pt idx="101">
                  <c:v>316</c:v>
                </c:pt>
                <c:pt idx="102">
                  <c:v>316</c:v>
                </c:pt>
                <c:pt idx="103">
                  <c:v>316.5</c:v>
                </c:pt>
                <c:pt idx="104">
                  <c:v>317</c:v>
                </c:pt>
                <c:pt idx="105">
                  <c:v>315.5</c:v>
                </c:pt>
                <c:pt idx="106">
                  <c:v>316</c:v>
                </c:pt>
                <c:pt idx="107">
                  <c:v>316</c:v>
                </c:pt>
                <c:pt idx="108">
                  <c:v>316.5</c:v>
                </c:pt>
                <c:pt idx="109">
                  <c:v>316.5</c:v>
                </c:pt>
                <c:pt idx="110">
                  <c:v>316.5</c:v>
                </c:pt>
                <c:pt idx="111">
                  <c:v>317</c:v>
                </c:pt>
                <c:pt idx="112">
                  <c:v>316.5</c:v>
                </c:pt>
                <c:pt idx="113">
                  <c:v>315.5</c:v>
                </c:pt>
                <c:pt idx="114">
                  <c:v>314</c:v>
                </c:pt>
                <c:pt idx="115">
                  <c:v>318</c:v>
                </c:pt>
                <c:pt idx="116">
                  <c:v>317</c:v>
                </c:pt>
                <c:pt idx="117">
                  <c:v>317</c:v>
                </c:pt>
                <c:pt idx="118">
                  <c:v>316</c:v>
                </c:pt>
                <c:pt idx="119">
                  <c:v>316</c:v>
                </c:pt>
                <c:pt idx="120">
                  <c:v>316</c:v>
                </c:pt>
                <c:pt idx="121">
                  <c:v>315.5</c:v>
                </c:pt>
                <c:pt idx="122">
                  <c:v>317</c:v>
                </c:pt>
                <c:pt idx="123">
                  <c:v>316.5</c:v>
                </c:pt>
                <c:pt idx="124">
                  <c:v>315</c:v>
                </c:pt>
                <c:pt idx="125">
                  <c:v>316.5</c:v>
                </c:pt>
                <c:pt idx="126">
                  <c:v>316.5</c:v>
                </c:pt>
                <c:pt idx="127">
                  <c:v>315.5</c:v>
                </c:pt>
                <c:pt idx="128">
                  <c:v>316</c:v>
                </c:pt>
                <c:pt idx="129">
                  <c:v>315.5</c:v>
                </c:pt>
                <c:pt idx="130">
                  <c:v>316</c:v>
                </c:pt>
                <c:pt idx="131">
                  <c:v>316</c:v>
                </c:pt>
                <c:pt idx="132">
                  <c:v>316</c:v>
                </c:pt>
                <c:pt idx="133">
                  <c:v>316</c:v>
                </c:pt>
                <c:pt idx="134">
                  <c:v>317</c:v>
                </c:pt>
                <c:pt idx="135">
                  <c:v>316</c:v>
                </c:pt>
                <c:pt idx="136">
                  <c:v>316</c:v>
                </c:pt>
                <c:pt idx="137">
                  <c:v>316.5</c:v>
                </c:pt>
                <c:pt idx="138">
                  <c:v>317</c:v>
                </c:pt>
                <c:pt idx="139">
                  <c:v>316.5</c:v>
                </c:pt>
                <c:pt idx="140">
                  <c:v>316.5</c:v>
                </c:pt>
                <c:pt idx="141">
                  <c:v>316.5</c:v>
                </c:pt>
                <c:pt idx="142">
                  <c:v>316</c:v>
                </c:pt>
                <c:pt idx="143">
                  <c:v>316</c:v>
                </c:pt>
                <c:pt idx="144">
                  <c:v>316</c:v>
                </c:pt>
                <c:pt idx="145">
                  <c:v>316</c:v>
                </c:pt>
                <c:pt idx="146">
                  <c:v>315</c:v>
                </c:pt>
                <c:pt idx="147">
                  <c:v>315</c:v>
                </c:pt>
                <c:pt idx="148">
                  <c:v>314.5</c:v>
                </c:pt>
                <c:pt idx="149">
                  <c:v>315.5</c:v>
                </c:pt>
                <c:pt idx="150">
                  <c:v>315.5</c:v>
                </c:pt>
                <c:pt idx="151">
                  <c:v>316</c:v>
                </c:pt>
                <c:pt idx="152">
                  <c:v>316</c:v>
                </c:pt>
                <c:pt idx="153">
                  <c:v>316.5</c:v>
                </c:pt>
                <c:pt idx="154">
                  <c:v>317</c:v>
                </c:pt>
                <c:pt idx="155">
                  <c:v>317.5</c:v>
                </c:pt>
                <c:pt idx="156">
                  <c:v>317</c:v>
                </c:pt>
                <c:pt idx="157">
                  <c:v>317.5</c:v>
                </c:pt>
                <c:pt idx="158">
                  <c:v>317</c:v>
                </c:pt>
                <c:pt idx="159">
                  <c:v>316</c:v>
                </c:pt>
                <c:pt idx="160">
                  <c:v>315.5</c:v>
                </c:pt>
                <c:pt idx="161">
                  <c:v>317</c:v>
                </c:pt>
                <c:pt idx="162">
                  <c:v>316</c:v>
                </c:pt>
                <c:pt idx="163">
                  <c:v>318</c:v>
                </c:pt>
                <c:pt idx="164">
                  <c:v>318</c:v>
                </c:pt>
                <c:pt idx="165">
                  <c:v>317.5</c:v>
                </c:pt>
                <c:pt idx="166">
                  <c:v>316.5</c:v>
                </c:pt>
                <c:pt idx="167">
                  <c:v>316</c:v>
                </c:pt>
                <c:pt idx="168">
                  <c:v>316.5</c:v>
                </c:pt>
                <c:pt idx="169">
                  <c:v>315</c:v>
                </c:pt>
                <c:pt idx="170">
                  <c:v>318</c:v>
                </c:pt>
                <c:pt idx="171">
                  <c:v>316</c:v>
                </c:pt>
                <c:pt idx="172">
                  <c:v>316</c:v>
                </c:pt>
                <c:pt idx="173">
                  <c:v>313</c:v>
                </c:pt>
                <c:pt idx="174">
                  <c:v>379</c:v>
                </c:pt>
                <c:pt idx="175">
                  <c:v>377</c:v>
                </c:pt>
                <c:pt idx="176">
                  <c:v>580.5</c:v>
                </c:pt>
                <c:pt idx="177">
                  <c:v>751</c:v>
                </c:pt>
                <c:pt idx="178">
                  <c:v>752</c:v>
                </c:pt>
                <c:pt idx="179">
                  <c:v>747.5</c:v>
                </c:pt>
                <c:pt idx="180">
                  <c:v>754</c:v>
                </c:pt>
                <c:pt idx="181">
                  <c:v>756.5</c:v>
                </c:pt>
                <c:pt idx="182">
                  <c:v>756</c:v>
                </c:pt>
                <c:pt idx="183">
                  <c:v>757</c:v>
                </c:pt>
                <c:pt idx="184">
                  <c:v>759</c:v>
                </c:pt>
                <c:pt idx="185">
                  <c:v>762</c:v>
                </c:pt>
                <c:pt idx="186">
                  <c:v>758.5</c:v>
                </c:pt>
                <c:pt idx="187">
                  <c:v>757</c:v>
                </c:pt>
                <c:pt idx="188">
                  <c:v>1228</c:v>
                </c:pt>
                <c:pt idx="189">
                  <c:v>1071</c:v>
                </c:pt>
                <c:pt idx="190">
                  <c:v>990</c:v>
                </c:pt>
                <c:pt idx="191">
                  <c:v>966.5</c:v>
                </c:pt>
                <c:pt idx="192">
                  <c:v>642.5</c:v>
                </c:pt>
                <c:pt idx="193">
                  <c:v>378</c:v>
                </c:pt>
                <c:pt idx="194">
                  <c:v>311.5</c:v>
                </c:pt>
                <c:pt idx="195">
                  <c:v>308</c:v>
                </c:pt>
                <c:pt idx="196">
                  <c:v>307.5</c:v>
                </c:pt>
                <c:pt idx="197">
                  <c:v>309.5</c:v>
                </c:pt>
                <c:pt idx="198">
                  <c:v>318.5</c:v>
                </c:pt>
                <c:pt idx="199">
                  <c:v>326.5</c:v>
                </c:pt>
                <c:pt idx="200">
                  <c:v>396.5</c:v>
                </c:pt>
                <c:pt idx="201">
                  <c:v>431</c:v>
                </c:pt>
                <c:pt idx="202">
                  <c:v>366</c:v>
                </c:pt>
                <c:pt idx="203">
                  <c:v>325.5</c:v>
                </c:pt>
                <c:pt idx="204">
                  <c:v>326</c:v>
                </c:pt>
                <c:pt idx="205">
                  <c:v>328</c:v>
                </c:pt>
                <c:pt idx="206">
                  <c:v>330</c:v>
                </c:pt>
                <c:pt idx="207">
                  <c:v>331</c:v>
                </c:pt>
                <c:pt idx="208">
                  <c:v>331.5</c:v>
                </c:pt>
                <c:pt idx="209">
                  <c:v>330</c:v>
                </c:pt>
                <c:pt idx="210">
                  <c:v>331</c:v>
                </c:pt>
                <c:pt idx="211">
                  <c:v>331</c:v>
                </c:pt>
                <c:pt idx="212">
                  <c:v>331.5</c:v>
                </c:pt>
                <c:pt idx="213">
                  <c:v>330</c:v>
                </c:pt>
                <c:pt idx="214">
                  <c:v>330</c:v>
                </c:pt>
                <c:pt idx="215">
                  <c:v>328</c:v>
                </c:pt>
                <c:pt idx="216">
                  <c:v>316</c:v>
                </c:pt>
                <c:pt idx="217">
                  <c:v>307</c:v>
                </c:pt>
                <c:pt idx="218">
                  <c:v>307.5</c:v>
                </c:pt>
                <c:pt idx="219">
                  <c:v>307</c:v>
                </c:pt>
                <c:pt idx="220">
                  <c:v>305</c:v>
                </c:pt>
                <c:pt idx="221">
                  <c:v>301.5</c:v>
                </c:pt>
                <c:pt idx="222">
                  <c:v>313</c:v>
                </c:pt>
                <c:pt idx="223">
                  <c:v>322</c:v>
                </c:pt>
                <c:pt idx="224">
                  <c:v>326</c:v>
                </c:pt>
                <c:pt idx="225">
                  <c:v>574.5</c:v>
                </c:pt>
                <c:pt idx="226">
                  <c:v>906</c:v>
                </c:pt>
                <c:pt idx="227">
                  <c:v>858</c:v>
                </c:pt>
                <c:pt idx="228">
                  <c:v>748.5</c:v>
                </c:pt>
                <c:pt idx="229">
                  <c:v>385.5</c:v>
                </c:pt>
                <c:pt idx="230">
                  <c:v>327.5</c:v>
                </c:pt>
                <c:pt idx="231">
                  <c:v>329</c:v>
                </c:pt>
                <c:pt idx="232">
                  <c:v>331</c:v>
                </c:pt>
                <c:pt idx="233">
                  <c:v>331</c:v>
                </c:pt>
                <c:pt idx="234">
                  <c:v>331.5</c:v>
                </c:pt>
                <c:pt idx="235">
                  <c:v>332.5</c:v>
                </c:pt>
                <c:pt idx="236">
                  <c:v>332</c:v>
                </c:pt>
                <c:pt idx="237">
                  <c:v>323.5</c:v>
                </c:pt>
                <c:pt idx="238">
                  <c:v>316.5</c:v>
                </c:pt>
                <c:pt idx="239">
                  <c:v>316.5</c:v>
                </c:pt>
                <c:pt idx="240">
                  <c:v>316.5</c:v>
                </c:pt>
                <c:pt idx="241">
                  <c:v>317</c:v>
                </c:pt>
                <c:pt idx="242">
                  <c:v>317</c:v>
                </c:pt>
                <c:pt idx="243">
                  <c:v>316.5</c:v>
                </c:pt>
                <c:pt idx="244">
                  <c:v>316.5</c:v>
                </c:pt>
                <c:pt idx="245">
                  <c:v>316.5</c:v>
                </c:pt>
                <c:pt idx="246">
                  <c:v>329</c:v>
                </c:pt>
                <c:pt idx="247">
                  <c:v>331</c:v>
                </c:pt>
                <c:pt idx="248">
                  <c:v>331</c:v>
                </c:pt>
                <c:pt idx="249">
                  <c:v>330.5</c:v>
                </c:pt>
                <c:pt idx="250">
                  <c:v>330.5</c:v>
                </c:pt>
                <c:pt idx="251">
                  <c:v>335</c:v>
                </c:pt>
                <c:pt idx="252">
                  <c:v>329.5</c:v>
                </c:pt>
                <c:pt idx="253">
                  <c:v>328.5</c:v>
                </c:pt>
                <c:pt idx="254">
                  <c:v>328.5</c:v>
                </c:pt>
                <c:pt idx="255">
                  <c:v>325.5</c:v>
                </c:pt>
                <c:pt idx="256">
                  <c:v>323</c:v>
                </c:pt>
                <c:pt idx="257">
                  <c:v>334.5</c:v>
                </c:pt>
                <c:pt idx="258">
                  <c:v>324</c:v>
                </c:pt>
                <c:pt idx="259">
                  <c:v>322.5</c:v>
                </c:pt>
                <c:pt idx="260">
                  <c:v>324</c:v>
                </c:pt>
                <c:pt idx="261">
                  <c:v>316.5</c:v>
                </c:pt>
                <c:pt idx="262">
                  <c:v>314.5</c:v>
                </c:pt>
                <c:pt idx="263">
                  <c:v>314.5</c:v>
                </c:pt>
                <c:pt idx="264">
                  <c:v>316</c:v>
                </c:pt>
                <c:pt idx="265">
                  <c:v>314.5</c:v>
                </c:pt>
                <c:pt idx="266">
                  <c:v>315</c:v>
                </c:pt>
                <c:pt idx="267">
                  <c:v>314</c:v>
                </c:pt>
                <c:pt idx="268">
                  <c:v>313</c:v>
                </c:pt>
                <c:pt idx="269">
                  <c:v>314</c:v>
                </c:pt>
                <c:pt idx="270">
                  <c:v>314</c:v>
                </c:pt>
                <c:pt idx="271">
                  <c:v>315</c:v>
                </c:pt>
                <c:pt idx="272">
                  <c:v>315.5</c:v>
                </c:pt>
                <c:pt idx="273">
                  <c:v>316</c:v>
                </c:pt>
                <c:pt idx="274">
                  <c:v>316</c:v>
                </c:pt>
                <c:pt idx="275">
                  <c:v>315.5</c:v>
                </c:pt>
                <c:pt idx="276">
                  <c:v>316</c:v>
                </c:pt>
                <c:pt idx="277">
                  <c:v>316</c:v>
                </c:pt>
                <c:pt idx="278">
                  <c:v>316.5</c:v>
                </c:pt>
                <c:pt idx="279">
                  <c:v>315.5</c:v>
                </c:pt>
                <c:pt idx="280">
                  <c:v>316.5</c:v>
                </c:pt>
                <c:pt idx="281">
                  <c:v>316.5</c:v>
                </c:pt>
                <c:pt idx="282">
                  <c:v>316.5</c:v>
                </c:pt>
                <c:pt idx="283">
                  <c:v>316</c:v>
                </c:pt>
                <c:pt idx="284">
                  <c:v>315.5</c:v>
                </c:pt>
                <c:pt idx="285">
                  <c:v>315</c:v>
                </c:pt>
                <c:pt idx="286">
                  <c:v>316</c:v>
                </c:pt>
                <c:pt idx="287">
                  <c:v>315</c:v>
                </c:pt>
                <c:pt idx="288">
                  <c:v>314</c:v>
                </c:pt>
                <c:pt idx="289">
                  <c:v>310</c:v>
                </c:pt>
                <c:pt idx="290">
                  <c:v>313</c:v>
                </c:pt>
                <c:pt idx="291">
                  <c:v>314.5</c:v>
                </c:pt>
                <c:pt idx="292">
                  <c:v>314</c:v>
                </c:pt>
                <c:pt idx="293">
                  <c:v>314</c:v>
                </c:pt>
                <c:pt idx="294">
                  <c:v>314.5</c:v>
                </c:pt>
                <c:pt idx="295">
                  <c:v>314.5</c:v>
                </c:pt>
                <c:pt idx="296">
                  <c:v>315</c:v>
                </c:pt>
                <c:pt idx="297">
                  <c:v>316</c:v>
                </c:pt>
                <c:pt idx="298">
                  <c:v>315</c:v>
                </c:pt>
                <c:pt idx="299">
                  <c:v>316.5</c:v>
                </c:pt>
                <c:pt idx="300">
                  <c:v>315.5</c:v>
                </c:pt>
                <c:pt idx="301">
                  <c:v>315.5</c:v>
                </c:pt>
                <c:pt idx="302">
                  <c:v>315.5</c:v>
                </c:pt>
                <c:pt idx="303">
                  <c:v>315.5</c:v>
                </c:pt>
                <c:pt idx="304">
                  <c:v>316.5</c:v>
                </c:pt>
                <c:pt idx="305">
                  <c:v>316</c:v>
                </c:pt>
                <c:pt idx="306">
                  <c:v>316</c:v>
                </c:pt>
                <c:pt idx="307">
                  <c:v>316.5</c:v>
                </c:pt>
                <c:pt idx="308">
                  <c:v>316</c:v>
                </c:pt>
                <c:pt idx="309">
                  <c:v>316.5</c:v>
                </c:pt>
                <c:pt idx="310">
                  <c:v>316</c:v>
                </c:pt>
                <c:pt idx="311">
                  <c:v>317.5</c:v>
                </c:pt>
                <c:pt idx="312">
                  <c:v>316</c:v>
                </c:pt>
                <c:pt idx="313">
                  <c:v>315</c:v>
                </c:pt>
                <c:pt idx="314">
                  <c:v>315</c:v>
                </c:pt>
                <c:pt idx="315">
                  <c:v>315</c:v>
                </c:pt>
                <c:pt idx="316">
                  <c:v>316</c:v>
                </c:pt>
                <c:pt idx="317">
                  <c:v>318</c:v>
                </c:pt>
                <c:pt idx="318">
                  <c:v>329</c:v>
                </c:pt>
                <c:pt idx="319">
                  <c:v>328.5</c:v>
                </c:pt>
                <c:pt idx="320">
                  <c:v>323.5</c:v>
                </c:pt>
                <c:pt idx="321">
                  <c:v>323</c:v>
                </c:pt>
                <c:pt idx="322">
                  <c:v>322</c:v>
                </c:pt>
                <c:pt idx="323">
                  <c:v>322.5</c:v>
                </c:pt>
                <c:pt idx="324">
                  <c:v>323</c:v>
                </c:pt>
                <c:pt idx="325">
                  <c:v>323.5</c:v>
                </c:pt>
                <c:pt idx="326">
                  <c:v>323.5</c:v>
                </c:pt>
                <c:pt idx="327">
                  <c:v>323</c:v>
                </c:pt>
                <c:pt idx="328">
                  <c:v>326.5</c:v>
                </c:pt>
                <c:pt idx="329">
                  <c:v>329</c:v>
                </c:pt>
                <c:pt idx="330">
                  <c:v>328.5</c:v>
                </c:pt>
                <c:pt idx="331">
                  <c:v>343</c:v>
                </c:pt>
                <c:pt idx="332">
                  <c:v>703.5</c:v>
                </c:pt>
                <c:pt idx="333">
                  <c:v>539.5</c:v>
                </c:pt>
                <c:pt idx="334">
                  <c:v>314.5</c:v>
                </c:pt>
                <c:pt idx="335">
                  <c:v>314.5</c:v>
                </c:pt>
                <c:pt idx="336">
                  <c:v>315</c:v>
                </c:pt>
                <c:pt idx="337">
                  <c:v>314.5</c:v>
                </c:pt>
                <c:pt idx="338">
                  <c:v>315</c:v>
                </c:pt>
                <c:pt idx="339">
                  <c:v>315</c:v>
                </c:pt>
                <c:pt idx="340">
                  <c:v>314</c:v>
                </c:pt>
                <c:pt idx="341">
                  <c:v>318</c:v>
                </c:pt>
                <c:pt idx="342">
                  <c:v>330.5</c:v>
                </c:pt>
                <c:pt idx="343">
                  <c:v>323.5</c:v>
                </c:pt>
                <c:pt idx="344">
                  <c:v>323</c:v>
                </c:pt>
                <c:pt idx="345">
                  <c:v>323.5</c:v>
                </c:pt>
                <c:pt idx="346">
                  <c:v>324.5</c:v>
                </c:pt>
                <c:pt idx="347">
                  <c:v>329</c:v>
                </c:pt>
                <c:pt idx="348">
                  <c:v>326.5</c:v>
                </c:pt>
                <c:pt idx="349">
                  <c:v>322</c:v>
                </c:pt>
                <c:pt idx="350">
                  <c:v>319</c:v>
                </c:pt>
                <c:pt idx="351">
                  <c:v>318</c:v>
                </c:pt>
                <c:pt idx="352">
                  <c:v>319.5</c:v>
                </c:pt>
                <c:pt idx="353">
                  <c:v>319.5</c:v>
                </c:pt>
                <c:pt idx="354">
                  <c:v>321.5</c:v>
                </c:pt>
                <c:pt idx="355">
                  <c:v>324</c:v>
                </c:pt>
                <c:pt idx="356">
                  <c:v>323.5</c:v>
                </c:pt>
                <c:pt idx="357">
                  <c:v>318.5</c:v>
                </c:pt>
                <c:pt idx="358">
                  <c:v>315.5</c:v>
                </c:pt>
                <c:pt idx="359">
                  <c:v>315</c:v>
                </c:pt>
                <c:pt idx="360">
                  <c:v>315.5</c:v>
                </c:pt>
                <c:pt idx="361">
                  <c:v>314.5</c:v>
                </c:pt>
                <c:pt idx="362">
                  <c:v>314</c:v>
                </c:pt>
                <c:pt idx="363">
                  <c:v>314.5</c:v>
                </c:pt>
                <c:pt idx="364">
                  <c:v>314.5</c:v>
                </c:pt>
                <c:pt idx="365">
                  <c:v>315</c:v>
                </c:pt>
                <c:pt idx="366">
                  <c:v>323.5</c:v>
                </c:pt>
                <c:pt idx="367">
                  <c:v>325</c:v>
                </c:pt>
                <c:pt idx="368">
                  <c:v>324.5</c:v>
                </c:pt>
                <c:pt idx="369">
                  <c:v>329</c:v>
                </c:pt>
                <c:pt idx="370">
                  <c:v>317.5</c:v>
                </c:pt>
                <c:pt idx="371">
                  <c:v>316.5</c:v>
                </c:pt>
                <c:pt idx="372">
                  <c:v>317</c:v>
                </c:pt>
                <c:pt idx="373">
                  <c:v>320.5</c:v>
                </c:pt>
                <c:pt idx="374">
                  <c:v>323</c:v>
                </c:pt>
                <c:pt idx="375">
                  <c:v>325</c:v>
                </c:pt>
                <c:pt idx="376">
                  <c:v>322</c:v>
                </c:pt>
                <c:pt idx="377">
                  <c:v>317</c:v>
                </c:pt>
                <c:pt idx="378">
                  <c:v>307</c:v>
                </c:pt>
                <c:pt idx="379">
                  <c:v>307</c:v>
                </c:pt>
                <c:pt idx="380">
                  <c:v>309</c:v>
                </c:pt>
                <c:pt idx="381">
                  <c:v>314</c:v>
                </c:pt>
                <c:pt idx="382">
                  <c:v>313</c:v>
                </c:pt>
                <c:pt idx="383">
                  <c:v>313</c:v>
                </c:pt>
                <c:pt idx="384">
                  <c:v>313.5</c:v>
                </c:pt>
                <c:pt idx="385">
                  <c:v>313.5</c:v>
                </c:pt>
                <c:pt idx="386">
                  <c:v>312.5</c:v>
                </c:pt>
                <c:pt idx="387">
                  <c:v>313.5</c:v>
                </c:pt>
                <c:pt idx="388">
                  <c:v>312</c:v>
                </c:pt>
                <c:pt idx="389">
                  <c:v>312.5</c:v>
                </c:pt>
                <c:pt idx="390">
                  <c:v>312.5</c:v>
                </c:pt>
                <c:pt idx="391">
                  <c:v>313</c:v>
                </c:pt>
                <c:pt idx="392">
                  <c:v>312.5</c:v>
                </c:pt>
                <c:pt idx="393">
                  <c:v>312.5</c:v>
                </c:pt>
                <c:pt idx="394">
                  <c:v>311.5</c:v>
                </c:pt>
                <c:pt idx="395">
                  <c:v>310.5</c:v>
                </c:pt>
                <c:pt idx="396">
                  <c:v>306</c:v>
                </c:pt>
                <c:pt idx="397">
                  <c:v>306.5</c:v>
                </c:pt>
                <c:pt idx="398">
                  <c:v>306</c:v>
                </c:pt>
                <c:pt idx="399">
                  <c:v>307.5</c:v>
                </c:pt>
                <c:pt idx="400">
                  <c:v>311.5</c:v>
                </c:pt>
                <c:pt idx="401">
                  <c:v>314.5</c:v>
                </c:pt>
                <c:pt idx="402">
                  <c:v>313.5</c:v>
                </c:pt>
                <c:pt idx="403">
                  <c:v>314.5</c:v>
                </c:pt>
                <c:pt idx="404">
                  <c:v>314</c:v>
                </c:pt>
                <c:pt idx="405">
                  <c:v>315.5</c:v>
                </c:pt>
                <c:pt idx="406">
                  <c:v>315.5</c:v>
                </c:pt>
                <c:pt idx="407">
                  <c:v>314</c:v>
                </c:pt>
                <c:pt idx="408">
                  <c:v>312.5</c:v>
                </c:pt>
                <c:pt idx="409">
                  <c:v>313</c:v>
                </c:pt>
                <c:pt idx="410">
                  <c:v>312.5</c:v>
                </c:pt>
                <c:pt idx="411">
                  <c:v>312.5</c:v>
                </c:pt>
                <c:pt idx="412">
                  <c:v>312.5</c:v>
                </c:pt>
                <c:pt idx="413">
                  <c:v>314</c:v>
                </c:pt>
                <c:pt idx="414">
                  <c:v>314</c:v>
                </c:pt>
                <c:pt idx="415">
                  <c:v>308.5</c:v>
                </c:pt>
                <c:pt idx="416">
                  <c:v>308</c:v>
                </c:pt>
                <c:pt idx="417">
                  <c:v>307.5</c:v>
                </c:pt>
                <c:pt idx="418">
                  <c:v>314.5</c:v>
                </c:pt>
                <c:pt idx="419">
                  <c:v>321</c:v>
                </c:pt>
                <c:pt idx="420">
                  <c:v>317</c:v>
                </c:pt>
                <c:pt idx="421">
                  <c:v>317</c:v>
                </c:pt>
                <c:pt idx="422">
                  <c:v>314.5</c:v>
                </c:pt>
                <c:pt idx="423">
                  <c:v>314.5</c:v>
                </c:pt>
                <c:pt idx="424">
                  <c:v>317.5</c:v>
                </c:pt>
                <c:pt idx="425">
                  <c:v>315</c:v>
                </c:pt>
                <c:pt idx="426">
                  <c:v>315</c:v>
                </c:pt>
                <c:pt idx="427">
                  <c:v>315.5</c:v>
                </c:pt>
                <c:pt idx="428">
                  <c:v>316.5</c:v>
                </c:pt>
                <c:pt idx="429">
                  <c:v>315.5</c:v>
                </c:pt>
                <c:pt idx="430">
                  <c:v>314.5</c:v>
                </c:pt>
                <c:pt idx="431">
                  <c:v>314</c:v>
                </c:pt>
                <c:pt idx="432">
                  <c:v>313</c:v>
                </c:pt>
                <c:pt idx="433">
                  <c:v>312.5</c:v>
                </c:pt>
                <c:pt idx="434">
                  <c:v>315.5</c:v>
                </c:pt>
                <c:pt idx="435">
                  <c:v>315</c:v>
                </c:pt>
                <c:pt idx="436">
                  <c:v>314.5</c:v>
                </c:pt>
                <c:pt idx="437">
                  <c:v>315.5</c:v>
                </c:pt>
                <c:pt idx="438">
                  <c:v>315</c:v>
                </c:pt>
                <c:pt idx="439">
                  <c:v>316</c:v>
                </c:pt>
                <c:pt idx="440">
                  <c:v>316</c:v>
                </c:pt>
                <c:pt idx="441">
                  <c:v>316</c:v>
                </c:pt>
                <c:pt idx="442">
                  <c:v>316.5</c:v>
                </c:pt>
                <c:pt idx="443">
                  <c:v>315.5</c:v>
                </c:pt>
                <c:pt idx="444">
                  <c:v>315.5</c:v>
                </c:pt>
                <c:pt idx="445">
                  <c:v>317</c:v>
                </c:pt>
                <c:pt idx="446">
                  <c:v>316</c:v>
                </c:pt>
                <c:pt idx="447">
                  <c:v>316</c:v>
                </c:pt>
                <c:pt idx="448">
                  <c:v>315.5</c:v>
                </c:pt>
                <c:pt idx="449">
                  <c:v>316</c:v>
                </c:pt>
                <c:pt idx="450">
                  <c:v>316</c:v>
                </c:pt>
                <c:pt idx="451">
                  <c:v>316</c:v>
                </c:pt>
                <c:pt idx="452">
                  <c:v>314.5</c:v>
                </c:pt>
                <c:pt idx="453">
                  <c:v>315</c:v>
                </c:pt>
                <c:pt idx="454">
                  <c:v>309</c:v>
                </c:pt>
                <c:pt idx="455">
                  <c:v>308</c:v>
                </c:pt>
                <c:pt idx="456">
                  <c:v>312</c:v>
                </c:pt>
                <c:pt idx="457">
                  <c:v>315.5</c:v>
                </c:pt>
                <c:pt idx="458">
                  <c:v>315.5</c:v>
                </c:pt>
                <c:pt idx="459">
                  <c:v>316</c:v>
                </c:pt>
                <c:pt idx="460">
                  <c:v>316</c:v>
                </c:pt>
                <c:pt idx="461">
                  <c:v>315</c:v>
                </c:pt>
                <c:pt idx="462">
                  <c:v>315</c:v>
                </c:pt>
                <c:pt idx="463">
                  <c:v>315.5</c:v>
                </c:pt>
                <c:pt idx="464">
                  <c:v>316</c:v>
                </c:pt>
                <c:pt idx="465">
                  <c:v>315.5</c:v>
                </c:pt>
                <c:pt idx="466">
                  <c:v>316.5</c:v>
                </c:pt>
                <c:pt idx="467">
                  <c:v>316</c:v>
                </c:pt>
                <c:pt idx="468">
                  <c:v>315.5</c:v>
                </c:pt>
                <c:pt idx="469">
                  <c:v>316</c:v>
                </c:pt>
                <c:pt idx="470">
                  <c:v>316.5</c:v>
                </c:pt>
                <c:pt idx="471">
                  <c:v>315.5</c:v>
                </c:pt>
                <c:pt idx="472">
                  <c:v>316.5</c:v>
                </c:pt>
                <c:pt idx="473">
                  <c:v>317</c:v>
                </c:pt>
                <c:pt idx="474">
                  <c:v>317</c:v>
                </c:pt>
                <c:pt idx="475">
                  <c:v>317</c:v>
                </c:pt>
                <c:pt idx="476">
                  <c:v>318</c:v>
                </c:pt>
                <c:pt idx="477">
                  <c:v>316.5</c:v>
                </c:pt>
                <c:pt idx="478">
                  <c:v>317</c:v>
                </c:pt>
                <c:pt idx="479">
                  <c:v>317</c:v>
                </c:pt>
                <c:pt idx="480">
                  <c:v>316.5</c:v>
                </c:pt>
                <c:pt idx="481">
                  <c:v>316.5</c:v>
                </c:pt>
                <c:pt idx="482">
                  <c:v>316</c:v>
                </c:pt>
                <c:pt idx="483">
                  <c:v>316.5</c:v>
                </c:pt>
                <c:pt idx="484">
                  <c:v>316</c:v>
                </c:pt>
                <c:pt idx="485">
                  <c:v>316</c:v>
                </c:pt>
                <c:pt idx="486">
                  <c:v>316.5</c:v>
                </c:pt>
                <c:pt idx="487">
                  <c:v>317</c:v>
                </c:pt>
                <c:pt idx="488">
                  <c:v>316</c:v>
                </c:pt>
                <c:pt idx="489">
                  <c:v>316.5</c:v>
                </c:pt>
                <c:pt idx="490">
                  <c:v>316.5</c:v>
                </c:pt>
                <c:pt idx="491">
                  <c:v>315.5</c:v>
                </c:pt>
                <c:pt idx="492">
                  <c:v>315.5</c:v>
                </c:pt>
                <c:pt idx="493">
                  <c:v>315.5</c:v>
                </c:pt>
                <c:pt idx="494">
                  <c:v>312</c:v>
                </c:pt>
                <c:pt idx="495">
                  <c:v>311</c:v>
                </c:pt>
                <c:pt idx="496">
                  <c:v>307.5</c:v>
                </c:pt>
                <c:pt idx="497">
                  <c:v>308</c:v>
                </c:pt>
                <c:pt idx="498">
                  <c:v>307</c:v>
                </c:pt>
                <c:pt idx="499">
                  <c:v>308</c:v>
                </c:pt>
                <c:pt idx="500">
                  <c:v>308</c:v>
                </c:pt>
                <c:pt idx="501">
                  <c:v>313</c:v>
                </c:pt>
                <c:pt idx="502">
                  <c:v>313.5</c:v>
                </c:pt>
                <c:pt idx="503">
                  <c:v>314.5</c:v>
                </c:pt>
                <c:pt idx="504">
                  <c:v>314</c:v>
                </c:pt>
                <c:pt idx="505">
                  <c:v>314</c:v>
                </c:pt>
                <c:pt idx="506">
                  <c:v>314.5</c:v>
                </c:pt>
                <c:pt idx="507">
                  <c:v>314</c:v>
                </c:pt>
                <c:pt idx="508">
                  <c:v>315.5</c:v>
                </c:pt>
                <c:pt idx="509">
                  <c:v>315.5</c:v>
                </c:pt>
                <c:pt idx="510">
                  <c:v>315.5</c:v>
                </c:pt>
                <c:pt idx="511">
                  <c:v>311</c:v>
                </c:pt>
                <c:pt idx="512">
                  <c:v>307.5</c:v>
                </c:pt>
                <c:pt idx="513">
                  <c:v>432</c:v>
                </c:pt>
                <c:pt idx="514">
                  <c:v>434</c:v>
                </c:pt>
                <c:pt idx="515">
                  <c:v>436</c:v>
                </c:pt>
                <c:pt idx="516">
                  <c:v>474</c:v>
                </c:pt>
                <c:pt idx="517">
                  <c:v>474.5</c:v>
                </c:pt>
                <c:pt idx="518">
                  <c:v>475.5</c:v>
                </c:pt>
                <c:pt idx="519">
                  <c:v>312.5</c:v>
                </c:pt>
                <c:pt idx="520">
                  <c:v>309.5</c:v>
                </c:pt>
                <c:pt idx="521">
                  <c:v>313.5</c:v>
                </c:pt>
                <c:pt idx="522">
                  <c:v>313</c:v>
                </c:pt>
                <c:pt idx="523">
                  <c:v>313</c:v>
                </c:pt>
                <c:pt idx="524">
                  <c:v>313</c:v>
                </c:pt>
                <c:pt idx="525">
                  <c:v>312.5</c:v>
                </c:pt>
                <c:pt idx="526">
                  <c:v>311</c:v>
                </c:pt>
                <c:pt idx="527">
                  <c:v>309</c:v>
                </c:pt>
                <c:pt idx="528">
                  <c:v>308.5</c:v>
                </c:pt>
                <c:pt idx="529">
                  <c:v>310</c:v>
                </c:pt>
                <c:pt idx="530">
                  <c:v>313</c:v>
                </c:pt>
                <c:pt idx="531">
                  <c:v>313</c:v>
                </c:pt>
                <c:pt idx="532">
                  <c:v>312.5</c:v>
                </c:pt>
                <c:pt idx="533">
                  <c:v>313.5</c:v>
                </c:pt>
                <c:pt idx="534">
                  <c:v>312.5</c:v>
                </c:pt>
                <c:pt idx="535">
                  <c:v>312.5</c:v>
                </c:pt>
                <c:pt idx="536">
                  <c:v>313</c:v>
                </c:pt>
                <c:pt idx="537">
                  <c:v>313.5</c:v>
                </c:pt>
                <c:pt idx="538">
                  <c:v>313</c:v>
                </c:pt>
                <c:pt idx="539">
                  <c:v>313</c:v>
                </c:pt>
                <c:pt idx="540">
                  <c:v>314</c:v>
                </c:pt>
                <c:pt idx="541">
                  <c:v>314</c:v>
                </c:pt>
                <c:pt idx="542">
                  <c:v>308.5</c:v>
                </c:pt>
                <c:pt idx="543">
                  <c:v>304.5</c:v>
                </c:pt>
                <c:pt idx="544">
                  <c:v>305</c:v>
                </c:pt>
                <c:pt idx="545">
                  <c:v>306</c:v>
                </c:pt>
                <c:pt idx="546">
                  <c:v>304.5</c:v>
                </c:pt>
                <c:pt idx="547">
                  <c:v>308</c:v>
                </c:pt>
                <c:pt idx="548">
                  <c:v>311</c:v>
                </c:pt>
                <c:pt idx="549">
                  <c:v>311.5</c:v>
                </c:pt>
                <c:pt idx="550">
                  <c:v>313.5</c:v>
                </c:pt>
                <c:pt idx="551">
                  <c:v>312.5</c:v>
                </c:pt>
                <c:pt idx="552">
                  <c:v>313.5</c:v>
                </c:pt>
                <c:pt idx="553">
                  <c:v>313.5</c:v>
                </c:pt>
                <c:pt idx="554">
                  <c:v>313.5</c:v>
                </c:pt>
                <c:pt idx="555">
                  <c:v>313</c:v>
                </c:pt>
                <c:pt idx="556">
                  <c:v>313</c:v>
                </c:pt>
                <c:pt idx="557">
                  <c:v>312.5</c:v>
                </c:pt>
                <c:pt idx="558">
                  <c:v>312.5</c:v>
                </c:pt>
                <c:pt idx="559">
                  <c:v>313</c:v>
                </c:pt>
                <c:pt idx="560">
                  <c:v>313</c:v>
                </c:pt>
                <c:pt idx="561">
                  <c:v>312.5</c:v>
                </c:pt>
                <c:pt idx="562">
                  <c:v>304.5</c:v>
                </c:pt>
                <c:pt idx="563">
                  <c:v>305</c:v>
                </c:pt>
                <c:pt idx="564">
                  <c:v>305</c:v>
                </c:pt>
                <c:pt idx="565">
                  <c:v>304</c:v>
                </c:pt>
                <c:pt idx="566">
                  <c:v>311</c:v>
                </c:pt>
                <c:pt idx="567">
                  <c:v>311</c:v>
                </c:pt>
                <c:pt idx="568">
                  <c:v>311</c:v>
                </c:pt>
                <c:pt idx="569">
                  <c:v>313</c:v>
                </c:pt>
                <c:pt idx="570">
                  <c:v>329.5</c:v>
                </c:pt>
                <c:pt idx="571">
                  <c:v>384</c:v>
                </c:pt>
                <c:pt idx="572">
                  <c:v>383.5</c:v>
                </c:pt>
                <c:pt idx="573">
                  <c:v>309</c:v>
                </c:pt>
                <c:pt idx="574">
                  <c:v>312</c:v>
                </c:pt>
                <c:pt idx="575">
                  <c:v>312</c:v>
                </c:pt>
                <c:pt idx="576">
                  <c:v>311</c:v>
                </c:pt>
                <c:pt idx="577">
                  <c:v>311.5</c:v>
                </c:pt>
                <c:pt idx="578">
                  <c:v>313</c:v>
                </c:pt>
                <c:pt idx="579">
                  <c:v>313.5</c:v>
                </c:pt>
                <c:pt idx="580">
                  <c:v>313</c:v>
                </c:pt>
                <c:pt idx="581">
                  <c:v>314</c:v>
                </c:pt>
                <c:pt idx="582">
                  <c:v>313</c:v>
                </c:pt>
                <c:pt idx="583">
                  <c:v>313.5</c:v>
                </c:pt>
                <c:pt idx="584">
                  <c:v>312.5</c:v>
                </c:pt>
                <c:pt idx="585">
                  <c:v>307.5</c:v>
                </c:pt>
                <c:pt idx="586">
                  <c:v>311.5</c:v>
                </c:pt>
                <c:pt idx="587">
                  <c:v>318.5</c:v>
                </c:pt>
                <c:pt idx="588">
                  <c:v>315.5</c:v>
                </c:pt>
                <c:pt idx="589">
                  <c:v>315</c:v>
                </c:pt>
                <c:pt idx="590">
                  <c:v>315</c:v>
                </c:pt>
                <c:pt idx="591">
                  <c:v>313.5</c:v>
                </c:pt>
                <c:pt idx="592">
                  <c:v>315.5</c:v>
                </c:pt>
                <c:pt idx="593">
                  <c:v>314</c:v>
                </c:pt>
                <c:pt idx="594">
                  <c:v>315</c:v>
                </c:pt>
                <c:pt idx="595">
                  <c:v>314</c:v>
                </c:pt>
                <c:pt idx="596">
                  <c:v>314</c:v>
                </c:pt>
                <c:pt idx="597">
                  <c:v>314.5</c:v>
                </c:pt>
                <c:pt idx="598">
                  <c:v>313.5</c:v>
                </c:pt>
                <c:pt idx="599">
                  <c:v>314</c:v>
                </c:pt>
                <c:pt idx="600">
                  <c:v>314.5</c:v>
                </c:pt>
                <c:pt idx="601">
                  <c:v>314.5</c:v>
                </c:pt>
                <c:pt idx="602">
                  <c:v>313.5</c:v>
                </c:pt>
                <c:pt idx="603">
                  <c:v>312.5</c:v>
                </c:pt>
                <c:pt idx="604">
                  <c:v>313</c:v>
                </c:pt>
                <c:pt idx="605">
                  <c:v>313.5</c:v>
                </c:pt>
                <c:pt idx="606">
                  <c:v>313</c:v>
                </c:pt>
                <c:pt idx="607">
                  <c:v>313.5</c:v>
                </c:pt>
                <c:pt idx="608">
                  <c:v>313.5</c:v>
                </c:pt>
                <c:pt idx="609">
                  <c:v>314</c:v>
                </c:pt>
                <c:pt idx="610">
                  <c:v>314.5</c:v>
                </c:pt>
                <c:pt idx="611">
                  <c:v>314</c:v>
                </c:pt>
                <c:pt idx="612">
                  <c:v>314</c:v>
                </c:pt>
                <c:pt idx="613">
                  <c:v>314</c:v>
                </c:pt>
                <c:pt idx="614">
                  <c:v>314</c:v>
                </c:pt>
                <c:pt idx="615">
                  <c:v>314</c:v>
                </c:pt>
                <c:pt idx="616">
                  <c:v>313.5</c:v>
                </c:pt>
                <c:pt idx="617">
                  <c:v>314</c:v>
                </c:pt>
                <c:pt idx="618">
                  <c:v>315.5</c:v>
                </c:pt>
                <c:pt idx="619">
                  <c:v>314.5</c:v>
                </c:pt>
                <c:pt idx="620">
                  <c:v>313</c:v>
                </c:pt>
                <c:pt idx="621">
                  <c:v>313.5</c:v>
                </c:pt>
                <c:pt idx="622">
                  <c:v>314</c:v>
                </c:pt>
                <c:pt idx="623">
                  <c:v>313.5</c:v>
                </c:pt>
                <c:pt idx="624">
                  <c:v>313.5</c:v>
                </c:pt>
                <c:pt idx="625">
                  <c:v>313</c:v>
                </c:pt>
                <c:pt idx="626">
                  <c:v>313</c:v>
                </c:pt>
                <c:pt idx="627">
                  <c:v>313.5</c:v>
                </c:pt>
                <c:pt idx="628">
                  <c:v>312.5</c:v>
                </c:pt>
                <c:pt idx="629">
                  <c:v>313</c:v>
                </c:pt>
                <c:pt idx="630">
                  <c:v>313</c:v>
                </c:pt>
                <c:pt idx="631">
                  <c:v>313.5</c:v>
                </c:pt>
                <c:pt idx="632">
                  <c:v>313</c:v>
                </c:pt>
                <c:pt idx="633">
                  <c:v>313.5</c:v>
                </c:pt>
                <c:pt idx="634">
                  <c:v>313</c:v>
                </c:pt>
                <c:pt idx="635">
                  <c:v>313</c:v>
                </c:pt>
                <c:pt idx="636">
                  <c:v>313</c:v>
                </c:pt>
                <c:pt idx="637">
                  <c:v>313.5</c:v>
                </c:pt>
                <c:pt idx="638">
                  <c:v>313</c:v>
                </c:pt>
                <c:pt idx="639">
                  <c:v>312.5</c:v>
                </c:pt>
                <c:pt idx="640">
                  <c:v>313</c:v>
                </c:pt>
                <c:pt idx="641">
                  <c:v>313.5</c:v>
                </c:pt>
                <c:pt idx="642">
                  <c:v>313.5</c:v>
                </c:pt>
                <c:pt idx="643">
                  <c:v>313</c:v>
                </c:pt>
                <c:pt idx="644">
                  <c:v>313</c:v>
                </c:pt>
                <c:pt idx="645">
                  <c:v>312.5</c:v>
                </c:pt>
                <c:pt idx="646">
                  <c:v>312.5</c:v>
                </c:pt>
                <c:pt idx="647">
                  <c:v>312.5</c:v>
                </c:pt>
                <c:pt idx="648">
                  <c:v>313.5</c:v>
                </c:pt>
                <c:pt idx="649">
                  <c:v>312.5</c:v>
                </c:pt>
                <c:pt idx="650">
                  <c:v>304.5</c:v>
                </c:pt>
                <c:pt idx="651">
                  <c:v>303</c:v>
                </c:pt>
                <c:pt idx="652">
                  <c:v>303.5</c:v>
                </c:pt>
                <c:pt idx="653">
                  <c:v>303.5</c:v>
                </c:pt>
                <c:pt idx="654">
                  <c:v>320</c:v>
                </c:pt>
                <c:pt idx="655">
                  <c:v>353</c:v>
                </c:pt>
                <c:pt idx="656">
                  <c:v>384</c:v>
                </c:pt>
                <c:pt idx="657">
                  <c:v>447</c:v>
                </c:pt>
                <c:pt idx="658">
                  <c:v>378</c:v>
                </c:pt>
                <c:pt idx="659">
                  <c:v>344.5</c:v>
                </c:pt>
                <c:pt idx="660">
                  <c:v>299</c:v>
                </c:pt>
                <c:pt idx="661">
                  <c:v>299</c:v>
                </c:pt>
                <c:pt idx="662">
                  <c:v>338</c:v>
                </c:pt>
                <c:pt idx="663">
                  <c:v>299</c:v>
                </c:pt>
                <c:pt idx="664">
                  <c:v>304.5</c:v>
                </c:pt>
                <c:pt idx="665">
                  <c:v>295.5</c:v>
                </c:pt>
                <c:pt idx="666">
                  <c:v>303.5</c:v>
                </c:pt>
                <c:pt idx="667">
                  <c:v>305.5</c:v>
                </c:pt>
                <c:pt idx="668">
                  <c:v>310.5</c:v>
                </c:pt>
                <c:pt idx="669">
                  <c:v>310</c:v>
                </c:pt>
                <c:pt idx="670">
                  <c:v>311</c:v>
                </c:pt>
                <c:pt idx="671">
                  <c:v>311.5</c:v>
                </c:pt>
                <c:pt idx="672">
                  <c:v>312</c:v>
                </c:pt>
                <c:pt idx="673">
                  <c:v>308</c:v>
                </c:pt>
                <c:pt idx="674">
                  <c:v>304</c:v>
                </c:pt>
                <c:pt idx="675">
                  <c:v>304.5</c:v>
                </c:pt>
                <c:pt idx="676">
                  <c:v>304</c:v>
                </c:pt>
                <c:pt idx="677">
                  <c:v>300.5</c:v>
                </c:pt>
                <c:pt idx="678">
                  <c:v>321</c:v>
                </c:pt>
                <c:pt idx="679">
                  <c:v>421.5</c:v>
                </c:pt>
                <c:pt idx="680">
                  <c:v>619.5</c:v>
                </c:pt>
                <c:pt idx="681">
                  <c:v>992</c:v>
                </c:pt>
                <c:pt idx="682">
                  <c:v>1116</c:v>
                </c:pt>
                <c:pt idx="683">
                  <c:v>609</c:v>
                </c:pt>
                <c:pt idx="684">
                  <c:v>755.5</c:v>
                </c:pt>
                <c:pt idx="685">
                  <c:v>851.5</c:v>
                </c:pt>
                <c:pt idx="686">
                  <c:v>852.5</c:v>
                </c:pt>
                <c:pt idx="687">
                  <c:v>788.5</c:v>
                </c:pt>
                <c:pt idx="688">
                  <c:v>670</c:v>
                </c:pt>
                <c:pt idx="689">
                  <c:v>415</c:v>
                </c:pt>
                <c:pt idx="690">
                  <c:v>310.5</c:v>
                </c:pt>
                <c:pt idx="691">
                  <c:v>315</c:v>
                </c:pt>
                <c:pt idx="692">
                  <c:v>314.5</c:v>
                </c:pt>
                <c:pt idx="693">
                  <c:v>312</c:v>
                </c:pt>
                <c:pt idx="694">
                  <c:v>309.5</c:v>
                </c:pt>
                <c:pt idx="695">
                  <c:v>305.5</c:v>
                </c:pt>
                <c:pt idx="696">
                  <c:v>305.5</c:v>
                </c:pt>
                <c:pt idx="697">
                  <c:v>305.5</c:v>
                </c:pt>
                <c:pt idx="698">
                  <c:v>306</c:v>
                </c:pt>
                <c:pt idx="699">
                  <c:v>310.5</c:v>
                </c:pt>
                <c:pt idx="700">
                  <c:v>309</c:v>
                </c:pt>
                <c:pt idx="701">
                  <c:v>310</c:v>
                </c:pt>
                <c:pt idx="702">
                  <c:v>309.5</c:v>
                </c:pt>
                <c:pt idx="703">
                  <c:v>312</c:v>
                </c:pt>
                <c:pt idx="704">
                  <c:v>318</c:v>
                </c:pt>
                <c:pt idx="705">
                  <c:v>318</c:v>
                </c:pt>
                <c:pt idx="706">
                  <c:v>313</c:v>
                </c:pt>
                <c:pt idx="707">
                  <c:v>323.5</c:v>
                </c:pt>
                <c:pt idx="708">
                  <c:v>333.5</c:v>
                </c:pt>
                <c:pt idx="709">
                  <c:v>314.5</c:v>
                </c:pt>
                <c:pt idx="710">
                  <c:v>316.5</c:v>
                </c:pt>
                <c:pt idx="711">
                  <c:v>310.5</c:v>
                </c:pt>
                <c:pt idx="712">
                  <c:v>306.5</c:v>
                </c:pt>
                <c:pt idx="713">
                  <c:v>311</c:v>
                </c:pt>
                <c:pt idx="714">
                  <c:v>308.5</c:v>
                </c:pt>
                <c:pt idx="715">
                  <c:v>310</c:v>
                </c:pt>
                <c:pt idx="716">
                  <c:v>309.5</c:v>
                </c:pt>
                <c:pt idx="717">
                  <c:v>311</c:v>
                </c:pt>
                <c:pt idx="718">
                  <c:v>311</c:v>
                </c:pt>
                <c:pt idx="719">
                  <c:v>309.5</c:v>
                </c:pt>
                <c:pt idx="720">
                  <c:v>310</c:v>
                </c:pt>
                <c:pt idx="721">
                  <c:v>310</c:v>
                </c:pt>
                <c:pt idx="722">
                  <c:v>310</c:v>
                </c:pt>
                <c:pt idx="723">
                  <c:v>310</c:v>
                </c:pt>
                <c:pt idx="724">
                  <c:v>309.5</c:v>
                </c:pt>
                <c:pt idx="725">
                  <c:v>309.5</c:v>
                </c:pt>
                <c:pt idx="726">
                  <c:v>309.5</c:v>
                </c:pt>
                <c:pt idx="727">
                  <c:v>311.5</c:v>
                </c:pt>
                <c:pt idx="728">
                  <c:v>312.5</c:v>
                </c:pt>
                <c:pt idx="729">
                  <c:v>313.5</c:v>
                </c:pt>
                <c:pt idx="730">
                  <c:v>312</c:v>
                </c:pt>
                <c:pt idx="731">
                  <c:v>313.5</c:v>
                </c:pt>
                <c:pt idx="732">
                  <c:v>318</c:v>
                </c:pt>
                <c:pt idx="733">
                  <c:v>315</c:v>
                </c:pt>
                <c:pt idx="734">
                  <c:v>314</c:v>
                </c:pt>
                <c:pt idx="735">
                  <c:v>313.5</c:v>
                </c:pt>
                <c:pt idx="736">
                  <c:v>312.5</c:v>
                </c:pt>
                <c:pt idx="737">
                  <c:v>312.5</c:v>
                </c:pt>
                <c:pt idx="738">
                  <c:v>305</c:v>
                </c:pt>
                <c:pt idx="739">
                  <c:v>309</c:v>
                </c:pt>
                <c:pt idx="740">
                  <c:v>311.5</c:v>
                </c:pt>
                <c:pt idx="741">
                  <c:v>310.5</c:v>
                </c:pt>
                <c:pt idx="742">
                  <c:v>310.5</c:v>
                </c:pt>
                <c:pt idx="743">
                  <c:v>310</c:v>
                </c:pt>
              </c:numCache>
            </c:numRef>
          </c:yVal>
          <c:smooth val="1"/>
        </c:ser>
        <c:axId val="102124928"/>
        <c:axId val="102138624"/>
      </c:scatterChart>
      <c:valAx>
        <c:axId val="102124928"/>
        <c:scaling>
          <c:orientation val="minMax"/>
          <c:min val="35000"/>
        </c:scaling>
        <c:axPos val="b"/>
        <c:numFmt formatCode="0" sourceLinked="0"/>
        <c:tickLblPos val="nextTo"/>
        <c:crossAx val="102138624"/>
        <c:crosses val="autoZero"/>
        <c:crossBetween val="midCat"/>
        <c:majorUnit val="5000"/>
      </c:valAx>
      <c:valAx>
        <c:axId val="102138624"/>
        <c:scaling>
          <c:orientation val="minMax"/>
        </c:scaling>
        <c:axPos val="l"/>
        <c:majorGridlines/>
        <c:numFmt formatCode="0" sourceLinked="0"/>
        <c:tickLblPos val="nextTo"/>
        <c:crossAx val="102124928"/>
        <c:crosses val="autoZero"/>
        <c:crossBetween val="midCat"/>
      </c:valAx>
    </c:plotArea>
    <c:plotVisOnly val="1"/>
    <c:dispBlanksAs val="gap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"/>
          <c:y val="2.701128789367713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977"/>
          <c:h val="0.91316856742690922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721</c:v>
                </c:pt>
                <c:pt idx="1">
                  <c:v>803.5</c:v>
                </c:pt>
                <c:pt idx="2">
                  <c:v>762.5</c:v>
                </c:pt>
                <c:pt idx="3">
                  <c:v>717</c:v>
                </c:pt>
                <c:pt idx="4">
                  <c:v>671.5</c:v>
                </c:pt>
                <c:pt idx="5">
                  <c:v>618.5</c:v>
                </c:pt>
                <c:pt idx="6">
                  <c:v>582.5</c:v>
                </c:pt>
                <c:pt idx="7">
                  <c:v>643.5</c:v>
                </c:pt>
                <c:pt idx="8">
                  <c:v>682</c:v>
                </c:pt>
                <c:pt idx="9">
                  <c:v>618</c:v>
                </c:pt>
                <c:pt idx="10">
                  <c:v>517.5</c:v>
                </c:pt>
                <c:pt idx="11">
                  <c:v>460</c:v>
                </c:pt>
                <c:pt idx="12">
                  <c:v>449</c:v>
                </c:pt>
                <c:pt idx="13">
                  <c:v>446.5</c:v>
                </c:pt>
                <c:pt idx="14">
                  <c:v>437</c:v>
                </c:pt>
                <c:pt idx="15">
                  <c:v>417</c:v>
                </c:pt>
                <c:pt idx="16">
                  <c:v>441.5</c:v>
                </c:pt>
                <c:pt idx="17">
                  <c:v>469</c:v>
                </c:pt>
                <c:pt idx="18">
                  <c:v>523</c:v>
                </c:pt>
                <c:pt idx="19">
                  <c:v>695.5</c:v>
                </c:pt>
                <c:pt idx="20">
                  <c:v>1006</c:v>
                </c:pt>
                <c:pt idx="21">
                  <c:v>1141.5</c:v>
                </c:pt>
                <c:pt idx="22">
                  <c:v>1248.5</c:v>
                </c:pt>
                <c:pt idx="23">
                  <c:v>1319</c:v>
                </c:pt>
                <c:pt idx="24">
                  <c:v>1411.5</c:v>
                </c:pt>
                <c:pt idx="25">
                  <c:v>1465.5</c:v>
                </c:pt>
                <c:pt idx="26">
                  <c:v>1363</c:v>
                </c:pt>
                <c:pt idx="27">
                  <c:v>1238.5</c:v>
                </c:pt>
                <c:pt idx="28">
                  <c:v>1222</c:v>
                </c:pt>
                <c:pt idx="29">
                  <c:v>1169.5</c:v>
                </c:pt>
                <c:pt idx="30">
                  <c:v>1202.5</c:v>
                </c:pt>
                <c:pt idx="31">
                  <c:v>1183.5</c:v>
                </c:pt>
                <c:pt idx="32">
                  <c:v>1182</c:v>
                </c:pt>
                <c:pt idx="33">
                  <c:v>1043.5</c:v>
                </c:pt>
                <c:pt idx="34">
                  <c:v>802.5</c:v>
                </c:pt>
                <c:pt idx="35">
                  <c:v>694</c:v>
                </c:pt>
                <c:pt idx="36">
                  <c:v>700</c:v>
                </c:pt>
                <c:pt idx="37">
                  <c:v>695.5</c:v>
                </c:pt>
                <c:pt idx="38">
                  <c:v>721.5</c:v>
                </c:pt>
                <c:pt idx="39">
                  <c:v>779.5</c:v>
                </c:pt>
                <c:pt idx="40">
                  <c:v>859</c:v>
                </c:pt>
                <c:pt idx="41">
                  <c:v>953</c:v>
                </c:pt>
                <c:pt idx="42">
                  <c:v>1064</c:v>
                </c:pt>
                <c:pt idx="43">
                  <c:v>1387.5</c:v>
                </c:pt>
                <c:pt idx="44">
                  <c:v>1815</c:v>
                </c:pt>
                <c:pt idx="45">
                  <c:v>2098.5</c:v>
                </c:pt>
                <c:pt idx="46">
                  <c:v>2284.5</c:v>
                </c:pt>
                <c:pt idx="47">
                  <c:v>2417.5</c:v>
                </c:pt>
                <c:pt idx="48">
                  <c:v>2447</c:v>
                </c:pt>
                <c:pt idx="49">
                  <c:v>2568</c:v>
                </c:pt>
                <c:pt idx="50">
                  <c:v>2687</c:v>
                </c:pt>
                <c:pt idx="51">
                  <c:v>2818.5</c:v>
                </c:pt>
                <c:pt idx="52">
                  <c:v>2928</c:v>
                </c:pt>
                <c:pt idx="53">
                  <c:v>3032.5</c:v>
                </c:pt>
                <c:pt idx="54">
                  <c:v>3082</c:v>
                </c:pt>
                <c:pt idx="55">
                  <c:v>3172.5</c:v>
                </c:pt>
                <c:pt idx="56">
                  <c:v>3306</c:v>
                </c:pt>
                <c:pt idx="57">
                  <c:v>3338</c:v>
                </c:pt>
                <c:pt idx="58">
                  <c:v>3013</c:v>
                </c:pt>
                <c:pt idx="59">
                  <c:v>2772.5</c:v>
                </c:pt>
                <c:pt idx="60">
                  <c:v>2810.5</c:v>
                </c:pt>
                <c:pt idx="61">
                  <c:v>3010.5</c:v>
                </c:pt>
                <c:pt idx="62">
                  <c:v>2798</c:v>
                </c:pt>
                <c:pt idx="63">
                  <c:v>2605</c:v>
                </c:pt>
                <c:pt idx="64">
                  <c:v>2697</c:v>
                </c:pt>
                <c:pt idx="65">
                  <c:v>2660.5</c:v>
                </c:pt>
                <c:pt idx="66">
                  <c:v>2797.5</c:v>
                </c:pt>
                <c:pt idx="67">
                  <c:v>3031</c:v>
                </c:pt>
                <c:pt idx="68">
                  <c:v>3346.5</c:v>
                </c:pt>
                <c:pt idx="69">
                  <c:v>3435</c:v>
                </c:pt>
                <c:pt idx="70">
                  <c:v>3445</c:v>
                </c:pt>
                <c:pt idx="71">
                  <c:v>3312</c:v>
                </c:pt>
                <c:pt idx="72">
                  <c:v>3230</c:v>
                </c:pt>
                <c:pt idx="73">
                  <c:v>3202.5</c:v>
                </c:pt>
                <c:pt idx="74">
                  <c:v>3328</c:v>
                </c:pt>
                <c:pt idx="75">
                  <c:v>3491.5</c:v>
                </c:pt>
                <c:pt idx="76">
                  <c:v>3198.5</c:v>
                </c:pt>
                <c:pt idx="77">
                  <c:v>2920</c:v>
                </c:pt>
                <c:pt idx="78">
                  <c:v>2738</c:v>
                </c:pt>
                <c:pt idx="79">
                  <c:v>2634.5</c:v>
                </c:pt>
                <c:pt idx="80">
                  <c:v>2582.5</c:v>
                </c:pt>
                <c:pt idx="81">
                  <c:v>2445</c:v>
                </c:pt>
                <c:pt idx="82">
                  <c:v>2302.5</c:v>
                </c:pt>
                <c:pt idx="83">
                  <c:v>2199</c:v>
                </c:pt>
                <c:pt idx="84">
                  <c:v>2173</c:v>
                </c:pt>
                <c:pt idx="85">
                  <c:v>2184</c:v>
                </c:pt>
                <c:pt idx="86">
                  <c:v>1864.5</c:v>
                </c:pt>
                <c:pt idx="87">
                  <c:v>1499</c:v>
                </c:pt>
                <c:pt idx="88">
                  <c:v>1009</c:v>
                </c:pt>
                <c:pt idx="89">
                  <c:v>671.5</c:v>
                </c:pt>
                <c:pt idx="90">
                  <c:v>512</c:v>
                </c:pt>
                <c:pt idx="91">
                  <c:v>554.5</c:v>
                </c:pt>
                <c:pt idx="92">
                  <c:v>562.5</c:v>
                </c:pt>
                <c:pt idx="93">
                  <c:v>405</c:v>
                </c:pt>
                <c:pt idx="94">
                  <c:v>390.5</c:v>
                </c:pt>
                <c:pt idx="95">
                  <c:v>351.5</c:v>
                </c:pt>
                <c:pt idx="96">
                  <c:v>361</c:v>
                </c:pt>
                <c:pt idx="97">
                  <c:v>403.5</c:v>
                </c:pt>
                <c:pt idx="98">
                  <c:v>470.5</c:v>
                </c:pt>
                <c:pt idx="99">
                  <c:v>538</c:v>
                </c:pt>
                <c:pt idx="100">
                  <c:v>621</c:v>
                </c:pt>
                <c:pt idx="101">
                  <c:v>656</c:v>
                </c:pt>
                <c:pt idx="102">
                  <c:v>748</c:v>
                </c:pt>
                <c:pt idx="103">
                  <c:v>844</c:v>
                </c:pt>
                <c:pt idx="104">
                  <c:v>1049</c:v>
                </c:pt>
                <c:pt idx="105">
                  <c:v>1082</c:v>
                </c:pt>
                <c:pt idx="106">
                  <c:v>1114.5</c:v>
                </c:pt>
                <c:pt idx="107">
                  <c:v>1124</c:v>
                </c:pt>
                <c:pt idx="108">
                  <c:v>1160</c:v>
                </c:pt>
                <c:pt idx="109">
                  <c:v>1015</c:v>
                </c:pt>
                <c:pt idx="110">
                  <c:v>981.5</c:v>
                </c:pt>
                <c:pt idx="111">
                  <c:v>1033</c:v>
                </c:pt>
                <c:pt idx="112">
                  <c:v>1041.5</c:v>
                </c:pt>
                <c:pt idx="113">
                  <c:v>1053.5</c:v>
                </c:pt>
                <c:pt idx="114">
                  <c:v>1079</c:v>
                </c:pt>
                <c:pt idx="115">
                  <c:v>1073</c:v>
                </c:pt>
                <c:pt idx="116">
                  <c:v>1079</c:v>
                </c:pt>
                <c:pt idx="117">
                  <c:v>1050.5</c:v>
                </c:pt>
                <c:pt idx="118">
                  <c:v>1036</c:v>
                </c:pt>
                <c:pt idx="119">
                  <c:v>1030</c:v>
                </c:pt>
                <c:pt idx="120">
                  <c:v>1001.5</c:v>
                </c:pt>
                <c:pt idx="121">
                  <c:v>858.5</c:v>
                </c:pt>
                <c:pt idx="122">
                  <c:v>826.5</c:v>
                </c:pt>
                <c:pt idx="123">
                  <c:v>775</c:v>
                </c:pt>
                <c:pt idx="124">
                  <c:v>749.5</c:v>
                </c:pt>
                <c:pt idx="125">
                  <c:v>705.5</c:v>
                </c:pt>
                <c:pt idx="126">
                  <c:v>718.5</c:v>
                </c:pt>
                <c:pt idx="127">
                  <c:v>698</c:v>
                </c:pt>
                <c:pt idx="128">
                  <c:v>672</c:v>
                </c:pt>
                <c:pt idx="129">
                  <c:v>640</c:v>
                </c:pt>
                <c:pt idx="130">
                  <c:v>647</c:v>
                </c:pt>
                <c:pt idx="131">
                  <c:v>662.5</c:v>
                </c:pt>
                <c:pt idx="132">
                  <c:v>634</c:v>
                </c:pt>
                <c:pt idx="133">
                  <c:v>628</c:v>
                </c:pt>
                <c:pt idx="134">
                  <c:v>634</c:v>
                </c:pt>
                <c:pt idx="135">
                  <c:v>658</c:v>
                </c:pt>
                <c:pt idx="136">
                  <c:v>714.5</c:v>
                </c:pt>
                <c:pt idx="137">
                  <c:v>724</c:v>
                </c:pt>
                <c:pt idx="138">
                  <c:v>694</c:v>
                </c:pt>
                <c:pt idx="139">
                  <c:v>656</c:v>
                </c:pt>
                <c:pt idx="140">
                  <c:v>649</c:v>
                </c:pt>
                <c:pt idx="141">
                  <c:v>635</c:v>
                </c:pt>
                <c:pt idx="142">
                  <c:v>650.5</c:v>
                </c:pt>
                <c:pt idx="143">
                  <c:v>639</c:v>
                </c:pt>
                <c:pt idx="144">
                  <c:v>620.5</c:v>
                </c:pt>
                <c:pt idx="145">
                  <c:v>585.5</c:v>
                </c:pt>
                <c:pt idx="146">
                  <c:v>565</c:v>
                </c:pt>
                <c:pt idx="147">
                  <c:v>566.5</c:v>
                </c:pt>
                <c:pt idx="148">
                  <c:v>530</c:v>
                </c:pt>
                <c:pt idx="149">
                  <c:v>507.5</c:v>
                </c:pt>
                <c:pt idx="150">
                  <c:v>524</c:v>
                </c:pt>
                <c:pt idx="151">
                  <c:v>564.5</c:v>
                </c:pt>
                <c:pt idx="152">
                  <c:v>521</c:v>
                </c:pt>
                <c:pt idx="153">
                  <c:v>473.5</c:v>
                </c:pt>
                <c:pt idx="154">
                  <c:v>383.5</c:v>
                </c:pt>
                <c:pt idx="155">
                  <c:v>303.5</c:v>
                </c:pt>
                <c:pt idx="156">
                  <c:v>295.5</c:v>
                </c:pt>
                <c:pt idx="157">
                  <c:v>322.5</c:v>
                </c:pt>
                <c:pt idx="158">
                  <c:v>347.5</c:v>
                </c:pt>
                <c:pt idx="159">
                  <c:v>383</c:v>
                </c:pt>
                <c:pt idx="160">
                  <c:v>389.5</c:v>
                </c:pt>
                <c:pt idx="161">
                  <c:v>380</c:v>
                </c:pt>
                <c:pt idx="162">
                  <c:v>332.5</c:v>
                </c:pt>
                <c:pt idx="163">
                  <c:v>329.5</c:v>
                </c:pt>
                <c:pt idx="164">
                  <c:v>386</c:v>
                </c:pt>
                <c:pt idx="165">
                  <c:v>398.5</c:v>
                </c:pt>
                <c:pt idx="166">
                  <c:v>388</c:v>
                </c:pt>
                <c:pt idx="167">
                  <c:v>370.5</c:v>
                </c:pt>
                <c:pt idx="168">
                  <c:v>312</c:v>
                </c:pt>
                <c:pt idx="169">
                  <c:v>264</c:v>
                </c:pt>
                <c:pt idx="170">
                  <c:v>241</c:v>
                </c:pt>
                <c:pt idx="171">
                  <c:v>226.5</c:v>
                </c:pt>
                <c:pt idx="172">
                  <c:v>220</c:v>
                </c:pt>
                <c:pt idx="173">
                  <c:v>223</c:v>
                </c:pt>
                <c:pt idx="174">
                  <c:v>253</c:v>
                </c:pt>
                <c:pt idx="175">
                  <c:v>269.5</c:v>
                </c:pt>
                <c:pt idx="176">
                  <c:v>281.5</c:v>
                </c:pt>
                <c:pt idx="177">
                  <c:v>286</c:v>
                </c:pt>
                <c:pt idx="178">
                  <c:v>271</c:v>
                </c:pt>
                <c:pt idx="179">
                  <c:v>242.5</c:v>
                </c:pt>
                <c:pt idx="180">
                  <c:v>244.5</c:v>
                </c:pt>
                <c:pt idx="181">
                  <c:v>284</c:v>
                </c:pt>
                <c:pt idx="182">
                  <c:v>318</c:v>
                </c:pt>
                <c:pt idx="183">
                  <c:v>355</c:v>
                </c:pt>
                <c:pt idx="184">
                  <c:v>393.5</c:v>
                </c:pt>
                <c:pt idx="185">
                  <c:v>410</c:v>
                </c:pt>
                <c:pt idx="186">
                  <c:v>417.5</c:v>
                </c:pt>
                <c:pt idx="187">
                  <c:v>432.5</c:v>
                </c:pt>
                <c:pt idx="188">
                  <c:v>479.5</c:v>
                </c:pt>
                <c:pt idx="189">
                  <c:v>538</c:v>
                </c:pt>
                <c:pt idx="190">
                  <c:v>554</c:v>
                </c:pt>
                <c:pt idx="191">
                  <c:v>575</c:v>
                </c:pt>
                <c:pt idx="192">
                  <c:v>562.5</c:v>
                </c:pt>
                <c:pt idx="193">
                  <c:v>588</c:v>
                </c:pt>
                <c:pt idx="194">
                  <c:v>587</c:v>
                </c:pt>
                <c:pt idx="195">
                  <c:v>563.5</c:v>
                </c:pt>
                <c:pt idx="196">
                  <c:v>531.5</c:v>
                </c:pt>
                <c:pt idx="197">
                  <c:v>505.5</c:v>
                </c:pt>
                <c:pt idx="198">
                  <c:v>518.5</c:v>
                </c:pt>
                <c:pt idx="199">
                  <c:v>535.5</c:v>
                </c:pt>
                <c:pt idx="200">
                  <c:v>567</c:v>
                </c:pt>
                <c:pt idx="201">
                  <c:v>551</c:v>
                </c:pt>
                <c:pt idx="202">
                  <c:v>506.5</c:v>
                </c:pt>
                <c:pt idx="203">
                  <c:v>551.5</c:v>
                </c:pt>
                <c:pt idx="204">
                  <c:v>674</c:v>
                </c:pt>
                <c:pt idx="205">
                  <c:v>895.5</c:v>
                </c:pt>
                <c:pt idx="206">
                  <c:v>1050.5</c:v>
                </c:pt>
                <c:pt idx="207">
                  <c:v>1323</c:v>
                </c:pt>
                <c:pt idx="208">
                  <c:v>1656.5</c:v>
                </c:pt>
                <c:pt idx="209">
                  <c:v>1759</c:v>
                </c:pt>
                <c:pt idx="210">
                  <c:v>1717.5</c:v>
                </c:pt>
                <c:pt idx="211">
                  <c:v>1923.5</c:v>
                </c:pt>
                <c:pt idx="212">
                  <c:v>2050.5</c:v>
                </c:pt>
                <c:pt idx="213">
                  <c:v>2304.5</c:v>
                </c:pt>
                <c:pt idx="214">
                  <c:v>2404.5</c:v>
                </c:pt>
                <c:pt idx="215">
                  <c:v>2303</c:v>
                </c:pt>
                <c:pt idx="216">
                  <c:v>2398.5</c:v>
                </c:pt>
                <c:pt idx="217">
                  <c:v>2483.5</c:v>
                </c:pt>
                <c:pt idx="218">
                  <c:v>2493.5</c:v>
                </c:pt>
                <c:pt idx="219">
                  <c:v>2500</c:v>
                </c:pt>
                <c:pt idx="220">
                  <c:v>2464</c:v>
                </c:pt>
                <c:pt idx="221">
                  <c:v>2524</c:v>
                </c:pt>
                <c:pt idx="222">
                  <c:v>2542</c:v>
                </c:pt>
                <c:pt idx="223">
                  <c:v>2569.5</c:v>
                </c:pt>
                <c:pt idx="224">
                  <c:v>2691</c:v>
                </c:pt>
                <c:pt idx="225">
                  <c:v>2631</c:v>
                </c:pt>
                <c:pt idx="226">
                  <c:v>2557.5</c:v>
                </c:pt>
                <c:pt idx="227">
                  <c:v>3048.5</c:v>
                </c:pt>
                <c:pt idx="228">
                  <c:v>3456.5</c:v>
                </c:pt>
                <c:pt idx="229">
                  <c:v>3449</c:v>
                </c:pt>
                <c:pt idx="230">
                  <c:v>3654.5</c:v>
                </c:pt>
                <c:pt idx="231">
                  <c:v>3910</c:v>
                </c:pt>
                <c:pt idx="232">
                  <c:v>3904</c:v>
                </c:pt>
                <c:pt idx="233">
                  <c:v>3892.5</c:v>
                </c:pt>
                <c:pt idx="234">
                  <c:v>3486</c:v>
                </c:pt>
                <c:pt idx="235">
                  <c:v>3184</c:v>
                </c:pt>
                <c:pt idx="236">
                  <c:v>3253</c:v>
                </c:pt>
                <c:pt idx="237">
                  <c:v>3377</c:v>
                </c:pt>
                <c:pt idx="238">
                  <c:v>3252</c:v>
                </c:pt>
                <c:pt idx="239">
                  <c:v>3110.5</c:v>
                </c:pt>
                <c:pt idx="240">
                  <c:v>2937.5</c:v>
                </c:pt>
                <c:pt idx="241">
                  <c:v>2735</c:v>
                </c:pt>
                <c:pt idx="242">
                  <c:v>2541</c:v>
                </c:pt>
                <c:pt idx="243">
                  <c:v>2196.5</c:v>
                </c:pt>
                <c:pt idx="244">
                  <c:v>1832.5</c:v>
                </c:pt>
                <c:pt idx="245">
                  <c:v>1649.5</c:v>
                </c:pt>
                <c:pt idx="246">
                  <c:v>1518</c:v>
                </c:pt>
                <c:pt idx="247">
                  <c:v>1433.5</c:v>
                </c:pt>
                <c:pt idx="248">
                  <c:v>1536</c:v>
                </c:pt>
                <c:pt idx="249">
                  <c:v>1564.5</c:v>
                </c:pt>
                <c:pt idx="250">
                  <c:v>1286.5</c:v>
                </c:pt>
                <c:pt idx="251">
                  <c:v>1264</c:v>
                </c:pt>
                <c:pt idx="252">
                  <c:v>1141.5</c:v>
                </c:pt>
                <c:pt idx="253">
                  <c:v>935.5</c:v>
                </c:pt>
                <c:pt idx="254">
                  <c:v>849.5</c:v>
                </c:pt>
                <c:pt idx="255">
                  <c:v>793.5</c:v>
                </c:pt>
                <c:pt idx="256">
                  <c:v>704</c:v>
                </c:pt>
                <c:pt idx="257">
                  <c:v>664.5</c:v>
                </c:pt>
                <c:pt idx="258">
                  <c:v>638</c:v>
                </c:pt>
                <c:pt idx="259">
                  <c:v>548</c:v>
                </c:pt>
                <c:pt idx="260">
                  <c:v>562.5</c:v>
                </c:pt>
                <c:pt idx="261">
                  <c:v>558.5</c:v>
                </c:pt>
                <c:pt idx="262">
                  <c:v>628.5</c:v>
                </c:pt>
                <c:pt idx="263">
                  <c:v>711.5</c:v>
                </c:pt>
                <c:pt idx="264">
                  <c:v>725.5</c:v>
                </c:pt>
                <c:pt idx="265">
                  <c:v>672</c:v>
                </c:pt>
                <c:pt idx="266">
                  <c:v>668</c:v>
                </c:pt>
                <c:pt idx="267">
                  <c:v>685.5</c:v>
                </c:pt>
                <c:pt idx="268">
                  <c:v>775.5</c:v>
                </c:pt>
                <c:pt idx="269">
                  <c:v>906.5</c:v>
                </c:pt>
                <c:pt idx="270">
                  <c:v>1032.5</c:v>
                </c:pt>
                <c:pt idx="271">
                  <c:v>1102.5</c:v>
                </c:pt>
                <c:pt idx="272">
                  <c:v>1079</c:v>
                </c:pt>
                <c:pt idx="273">
                  <c:v>1070</c:v>
                </c:pt>
                <c:pt idx="274">
                  <c:v>992</c:v>
                </c:pt>
                <c:pt idx="275">
                  <c:v>982.5</c:v>
                </c:pt>
                <c:pt idx="276">
                  <c:v>949.5</c:v>
                </c:pt>
                <c:pt idx="277">
                  <c:v>789.5</c:v>
                </c:pt>
                <c:pt idx="278">
                  <c:v>794.5</c:v>
                </c:pt>
                <c:pt idx="279">
                  <c:v>723.5</c:v>
                </c:pt>
                <c:pt idx="280">
                  <c:v>629</c:v>
                </c:pt>
                <c:pt idx="281">
                  <c:v>678.5</c:v>
                </c:pt>
                <c:pt idx="282">
                  <c:v>607.5</c:v>
                </c:pt>
                <c:pt idx="283">
                  <c:v>432</c:v>
                </c:pt>
                <c:pt idx="284">
                  <c:v>334</c:v>
                </c:pt>
                <c:pt idx="285">
                  <c:v>277</c:v>
                </c:pt>
                <c:pt idx="286">
                  <c:v>248.5</c:v>
                </c:pt>
                <c:pt idx="287">
                  <c:v>268</c:v>
                </c:pt>
                <c:pt idx="288">
                  <c:v>339.5</c:v>
                </c:pt>
                <c:pt idx="289">
                  <c:v>477.5</c:v>
                </c:pt>
                <c:pt idx="290">
                  <c:v>678</c:v>
                </c:pt>
                <c:pt idx="291">
                  <c:v>905</c:v>
                </c:pt>
                <c:pt idx="292">
                  <c:v>1092.5</c:v>
                </c:pt>
                <c:pt idx="293">
                  <c:v>1311.5</c:v>
                </c:pt>
                <c:pt idx="294">
                  <c:v>1563</c:v>
                </c:pt>
                <c:pt idx="295">
                  <c:v>1794</c:v>
                </c:pt>
                <c:pt idx="296">
                  <c:v>1935.5</c:v>
                </c:pt>
                <c:pt idx="297">
                  <c:v>2137.5</c:v>
                </c:pt>
                <c:pt idx="298">
                  <c:v>2130</c:v>
                </c:pt>
                <c:pt idx="299">
                  <c:v>2238</c:v>
                </c:pt>
                <c:pt idx="300">
                  <c:v>2469</c:v>
                </c:pt>
                <c:pt idx="301">
                  <c:v>2728.5</c:v>
                </c:pt>
                <c:pt idx="302">
                  <c:v>2917</c:v>
                </c:pt>
                <c:pt idx="303">
                  <c:v>2888</c:v>
                </c:pt>
                <c:pt idx="304">
                  <c:v>2841</c:v>
                </c:pt>
                <c:pt idx="305">
                  <c:v>2817</c:v>
                </c:pt>
                <c:pt idx="306">
                  <c:v>2495</c:v>
                </c:pt>
                <c:pt idx="307">
                  <c:v>2260</c:v>
                </c:pt>
                <c:pt idx="308">
                  <c:v>2302.5</c:v>
                </c:pt>
                <c:pt idx="309">
                  <c:v>2498</c:v>
                </c:pt>
                <c:pt idx="310">
                  <c:v>2538</c:v>
                </c:pt>
                <c:pt idx="311">
                  <c:v>2514</c:v>
                </c:pt>
                <c:pt idx="312">
                  <c:v>2433</c:v>
                </c:pt>
                <c:pt idx="313">
                  <c:v>2329</c:v>
                </c:pt>
                <c:pt idx="314">
                  <c:v>2307</c:v>
                </c:pt>
                <c:pt idx="315">
                  <c:v>2120.5</c:v>
                </c:pt>
                <c:pt idx="316">
                  <c:v>1886.5</c:v>
                </c:pt>
                <c:pt idx="317">
                  <c:v>1722.5</c:v>
                </c:pt>
                <c:pt idx="318">
                  <c:v>1606.5</c:v>
                </c:pt>
                <c:pt idx="319">
                  <c:v>1574.5</c:v>
                </c:pt>
                <c:pt idx="320">
                  <c:v>1570.5</c:v>
                </c:pt>
                <c:pt idx="321">
                  <c:v>1588</c:v>
                </c:pt>
                <c:pt idx="322">
                  <c:v>1614.5</c:v>
                </c:pt>
                <c:pt idx="323">
                  <c:v>1586</c:v>
                </c:pt>
                <c:pt idx="324">
                  <c:v>1607.5</c:v>
                </c:pt>
                <c:pt idx="325">
                  <c:v>1695</c:v>
                </c:pt>
                <c:pt idx="326">
                  <c:v>1821</c:v>
                </c:pt>
                <c:pt idx="327">
                  <c:v>2047</c:v>
                </c:pt>
                <c:pt idx="328">
                  <c:v>1925.5</c:v>
                </c:pt>
                <c:pt idx="329">
                  <c:v>1819.5</c:v>
                </c:pt>
                <c:pt idx="330">
                  <c:v>1793</c:v>
                </c:pt>
                <c:pt idx="331">
                  <c:v>1901.5</c:v>
                </c:pt>
                <c:pt idx="332">
                  <c:v>2105</c:v>
                </c:pt>
                <c:pt idx="333">
                  <c:v>2281</c:v>
                </c:pt>
                <c:pt idx="334">
                  <c:v>2377.5</c:v>
                </c:pt>
                <c:pt idx="335">
                  <c:v>2145</c:v>
                </c:pt>
                <c:pt idx="336">
                  <c:v>1961</c:v>
                </c:pt>
                <c:pt idx="337">
                  <c:v>2036</c:v>
                </c:pt>
                <c:pt idx="338">
                  <c:v>1927.5</c:v>
                </c:pt>
                <c:pt idx="339">
                  <c:v>1967</c:v>
                </c:pt>
                <c:pt idx="340">
                  <c:v>1995.5</c:v>
                </c:pt>
                <c:pt idx="341">
                  <c:v>1941</c:v>
                </c:pt>
                <c:pt idx="342">
                  <c:v>1706</c:v>
                </c:pt>
                <c:pt idx="343">
                  <c:v>1552</c:v>
                </c:pt>
                <c:pt idx="344">
                  <c:v>1427.5</c:v>
                </c:pt>
                <c:pt idx="345">
                  <c:v>1271.5</c:v>
                </c:pt>
                <c:pt idx="346">
                  <c:v>1143</c:v>
                </c:pt>
                <c:pt idx="347">
                  <c:v>1075</c:v>
                </c:pt>
                <c:pt idx="348">
                  <c:v>1058</c:v>
                </c:pt>
                <c:pt idx="349">
                  <c:v>1124</c:v>
                </c:pt>
                <c:pt idx="350">
                  <c:v>1244.5</c:v>
                </c:pt>
                <c:pt idx="351">
                  <c:v>1259.5</c:v>
                </c:pt>
                <c:pt idx="352">
                  <c:v>1168</c:v>
                </c:pt>
                <c:pt idx="353">
                  <c:v>1122.5</c:v>
                </c:pt>
                <c:pt idx="354">
                  <c:v>1089.5</c:v>
                </c:pt>
                <c:pt idx="355">
                  <c:v>1091</c:v>
                </c:pt>
                <c:pt idx="356">
                  <c:v>1114.5</c:v>
                </c:pt>
                <c:pt idx="357">
                  <c:v>1168</c:v>
                </c:pt>
                <c:pt idx="358">
                  <c:v>1202</c:v>
                </c:pt>
                <c:pt idx="359">
                  <c:v>1198.5</c:v>
                </c:pt>
                <c:pt idx="360">
                  <c:v>1290.5</c:v>
                </c:pt>
                <c:pt idx="361">
                  <c:v>1286.5</c:v>
                </c:pt>
                <c:pt idx="362">
                  <c:v>1168.5</c:v>
                </c:pt>
                <c:pt idx="363">
                  <c:v>1191.5</c:v>
                </c:pt>
                <c:pt idx="364">
                  <c:v>1148</c:v>
                </c:pt>
                <c:pt idx="365">
                  <c:v>1112</c:v>
                </c:pt>
                <c:pt idx="366">
                  <c:v>1080.5</c:v>
                </c:pt>
                <c:pt idx="367">
                  <c:v>1119</c:v>
                </c:pt>
                <c:pt idx="368">
                  <c:v>1167.5</c:v>
                </c:pt>
                <c:pt idx="369">
                  <c:v>1347</c:v>
                </c:pt>
                <c:pt idx="370">
                  <c:v>1533</c:v>
                </c:pt>
                <c:pt idx="371">
                  <c:v>1733</c:v>
                </c:pt>
                <c:pt idx="372">
                  <c:v>2082.5</c:v>
                </c:pt>
                <c:pt idx="373">
                  <c:v>2473</c:v>
                </c:pt>
                <c:pt idx="374">
                  <c:v>2766</c:v>
                </c:pt>
                <c:pt idx="375">
                  <c:v>2969.5</c:v>
                </c:pt>
                <c:pt idx="376">
                  <c:v>2894.5</c:v>
                </c:pt>
                <c:pt idx="377">
                  <c:v>2855.5</c:v>
                </c:pt>
                <c:pt idx="378">
                  <c:v>2746</c:v>
                </c:pt>
                <c:pt idx="379">
                  <c:v>2609.5</c:v>
                </c:pt>
                <c:pt idx="380">
                  <c:v>2622.5</c:v>
                </c:pt>
                <c:pt idx="381">
                  <c:v>2732.5</c:v>
                </c:pt>
                <c:pt idx="382">
                  <c:v>3044.5</c:v>
                </c:pt>
                <c:pt idx="383">
                  <c:v>3183.5</c:v>
                </c:pt>
                <c:pt idx="384">
                  <c:v>3204.5</c:v>
                </c:pt>
                <c:pt idx="385">
                  <c:v>3012</c:v>
                </c:pt>
                <c:pt idx="386">
                  <c:v>2806.5</c:v>
                </c:pt>
                <c:pt idx="387">
                  <c:v>2671.5</c:v>
                </c:pt>
                <c:pt idx="388">
                  <c:v>2587.5</c:v>
                </c:pt>
                <c:pt idx="389">
                  <c:v>2600</c:v>
                </c:pt>
                <c:pt idx="390">
                  <c:v>2593</c:v>
                </c:pt>
                <c:pt idx="391">
                  <c:v>2629.5</c:v>
                </c:pt>
                <c:pt idx="392">
                  <c:v>2634.5</c:v>
                </c:pt>
                <c:pt idx="393">
                  <c:v>2471.5</c:v>
                </c:pt>
                <c:pt idx="394">
                  <c:v>2379</c:v>
                </c:pt>
                <c:pt idx="395">
                  <c:v>2329</c:v>
                </c:pt>
                <c:pt idx="396">
                  <c:v>2374</c:v>
                </c:pt>
                <c:pt idx="397">
                  <c:v>2297</c:v>
                </c:pt>
                <c:pt idx="398">
                  <c:v>2209.5</c:v>
                </c:pt>
                <c:pt idx="399">
                  <c:v>2196</c:v>
                </c:pt>
                <c:pt idx="400">
                  <c:v>1897</c:v>
                </c:pt>
                <c:pt idx="401">
                  <c:v>1516.5</c:v>
                </c:pt>
                <c:pt idx="402">
                  <c:v>1159</c:v>
                </c:pt>
                <c:pt idx="403">
                  <c:v>1174.5</c:v>
                </c:pt>
                <c:pt idx="404">
                  <c:v>1216</c:v>
                </c:pt>
                <c:pt idx="405">
                  <c:v>1225</c:v>
                </c:pt>
                <c:pt idx="406">
                  <c:v>1110.5</c:v>
                </c:pt>
                <c:pt idx="407">
                  <c:v>929</c:v>
                </c:pt>
                <c:pt idx="408">
                  <c:v>802</c:v>
                </c:pt>
                <c:pt idx="409">
                  <c:v>670.5</c:v>
                </c:pt>
                <c:pt idx="410">
                  <c:v>544.5</c:v>
                </c:pt>
                <c:pt idx="411">
                  <c:v>496</c:v>
                </c:pt>
                <c:pt idx="412">
                  <c:v>487</c:v>
                </c:pt>
                <c:pt idx="413">
                  <c:v>547</c:v>
                </c:pt>
                <c:pt idx="414">
                  <c:v>650.5</c:v>
                </c:pt>
                <c:pt idx="415">
                  <c:v>797.5</c:v>
                </c:pt>
                <c:pt idx="416">
                  <c:v>970.5</c:v>
                </c:pt>
                <c:pt idx="417">
                  <c:v>1219.5</c:v>
                </c:pt>
                <c:pt idx="418">
                  <c:v>1250.5</c:v>
                </c:pt>
                <c:pt idx="419">
                  <c:v>1172</c:v>
                </c:pt>
                <c:pt idx="420">
                  <c:v>1194</c:v>
                </c:pt>
                <c:pt idx="421">
                  <c:v>1256</c:v>
                </c:pt>
                <c:pt idx="422">
                  <c:v>1270.5</c:v>
                </c:pt>
                <c:pt idx="423">
                  <c:v>1331</c:v>
                </c:pt>
                <c:pt idx="424">
                  <c:v>1410.5</c:v>
                </c:pt>
                <c:pt idx="425">
                  <c:v>1505.5</c:v>
                </c:pt>
                <c:pt idx="426">
                  <c:v>1725.5</c:v>
                </c:pt>
                <c:pt idx="427">
                  <c:v>2296</c:v>
                </c:pt>
                <c:pt idx="428">
                  <c:v>2773</c:v>
                </c:pt>
                <c:pt idx="429">
                  <c:v>3001</c:v>
                </c:pt>
                <c:pt idx="430">
                  <c:v>3147.5</c:v>
                </c:pt>
                <c:pt idx="431">
                  <c:v>3078</c:v>
                </c:pt>
                <c:pt idx="432">
                  <c:v>2932.5</c:v>
                </c:pt>
                <c:pt idx="433">
                  <c:v>2870.5</c:v>
                </c:pt>
                <c:pt idx="434">
                  <c:v>2760</c:v>
                </c:pt>
                <c:pt idx="435">
                  <c:v>2681.5</c:v>
                </c:pt>
                <c:pt idx="436">
                  <c:v>2532.5</c:v>
                </c:pt>
                <c:pt idx="437">
                  <c:v>2498.5</c:v>
                </c:pt>
                <c:pt idx="438">
                  <c:v>2551.5</c:v>
                </c:pt>
                <c:pt idx="439">
                  <c:v>2626.5</c:v>
                </c:pt>
                <c:pt idx="440">
                  <c:v>2617</c:v>
                </c:pt>
                <c:pt idx="441">
                  <c:v>2466</c:v>
                </c:pt>
                <c:pt idx="442">
                  <c:v>2134.5</c:v>
                </c:pt>
                <c:pt idx="443">
                  <c:v>1945.5</c:v>
                </c:pt>
                <c:pt idx="444">
                  <c:v>1890.5</c:v>
                </c:pt>
                <c:pt idx="445">
                  <c:v>2203.5</c:v>
                </c:pt>
                <c:pt idx="446">
                  <c:v>2352</c:v>
                </c:pt>
                <c:pt idx="447">
                  <c:v>2603</c:v>
                </c:pt>
                <c:pt idx="448">
                  <c:v>2768</c:v>
                </c:pt>
                <c:pt idx="449">
                  <c:v>2936</c:v>
                </c:pt>
                <c:pt idx="450">
                  <c:v>2802</c:v>
                </c:pt>
                <c:pt idx="451">
                  <c:v>2764.5</c:v>
                </c:pt>
                <c:pt idx="452">
                  <c:v>2945</c:v>
                </c:pt>
                <c:pt idx="453">
                  <c:v>3076</c:v>
                </c:pt>
                <c:pt idx="454">
                  <c:v>3068.5</c:v>
                </c:pt>
                <c:pt idx="455">
                  <c:v>3178</c:v>
                </c:pt>
                <c:pt idx="456">
                  <c:v>3132</c:v>
                </c:pt>
                <c:pt idx="457">
                  <c:v>3014.5</c:v>
                </c:pt>
                <c:pt idx="458">
                  <c:v>2958.5</c:v>
                </c:pt>
                <c:pt idx="459">
                  <c:v>2912</c:v>
                </c:pt>
                <c:pt idx="460">
                  <c:v>2754.5</c:v>
                </c:pt>
                <c:pt idx="461">
                  <c:v>2670.5</c:v>
                </c:pt>
                <c:pt idx="462">
                  <c:v>2449.5</c:v>
                </c:pt>
                <c:pt idx="463">
                  <c:v>2274.5</c:v>
                </c:pt>
                <c:pt idx="464">
                  <c:v>2493</c:v>
                </c:pt>
                <c:pt idx="465">
                  <c:v>2768</c:v>
                </c:pt>
                <c:pt idx="466">
                  <c:v>2633</c:v>
                </c:pt>
                <c:pt idx="467">
                  <c:v>2603.5</c:v>
                </c:pt>
                <c:pt idx="468">
                  <c:v>2730.5</c:v>
                </c:pt>
                <c:pt idx="469">
                  <c:v>2839</c:v>
                </c:pt>
                <c:pt idx="470">
                  <c:v>3022.5</c:v>
                </c:pt>
                <c:pt idx="471">
                  <c:v>3133</c:v>
                </c:pt>
                <c:pt idx="472">
                  <c:v>3156</c:v>
                </c:pt>
                <c:pt idx="473">
                  <c:v>3217.5</c:v>
                </c:pt>
                <c:pt idx="474">
                  <c:v>3446.5</c:v>
                </c:pt>
                <c:pt idx="475">
                  <c:v>3629.5</c:v>
                </c:pt>
                <c:pt idx="476">
                  <c:v>3498</c:v>
                </c:pt>
                <c:pt idx="477">
                  <c:v>3283.5</c:v>
                </c:pt>
                <c:pt idx="478">
                  <c:v>3005</c:v>
                </c:pt>
                <c:pt idx="479">
                  <c:v>2759</c:v>
                </c:pt>
                <c:pt idx="480">
                  <c:v>2707</c:v>
                </c:pt>
                <c:pt idx="481">
                  <c:v>2499.5</c:v>
                </c:pt>
                <c:pt idx="482">
                  <c:v>2502.5</c:v>
                </c:pt>
                <c:pt idx="483">
                  <c:v>2410</c:v>
                </c:pt>
                <c:pt idx="484">
                  <c:v>2342</c:v>
                </c:pt>
                <c:pt idx="485">
                  <c:v>2297.5</c:v>
                </c:pt>
                <c:pt idx="486">
                  <c:v>2451</c:v>
                </c:pt>
                <c:pt idx="487">
                  <c:v>2517</c:v>
                </c:pt>
                <c:pt idx="488">
                  <c:v>2507</c:v>
                </c:pt>
                <c:pt idx="489">
                  <c:v>2455</c:v>
                </c:pt>
                <c:pt idx="490">
                  <c:v>2344.5</c:v>
                </c:pt>
                <c:pt idx="491">
                  <c:v>2104.5</c:v>
                </c:pt>
                <c:pt idx="492">
                  <c:v>2066.5</c:v>
                </c:pt>
                <c:pt idx="493">
                  <c:v>2106</c:v>
                </c:pt>
                <c:pt idx="494">
                  <c:v>2331.5</c:v>
                </c:pt>
                <c:pt idx="495">
                  <c:v>2457.5</c:v>
                </c:pt>
                <c:pt idx="496">
                  <c:v>2482.5</c:v>
                </c:pt>
                <c:pt idx="497">
                  <c:v>2425</c:v>
                </c:pt>
                <c:pt idx="498">
                  <c:v>2486</c:v>
                </c:pt>
                <c:pt idx="499">
                  <c:v>2767.5</c:v>
                </c:pt>
                <c:pt idx="500">
                  <c:v>3059</c:v>
                </c:pt>
                <c:pt idx="501">
                  <c:v>3248.5</c:v>
                </c:pt>
                <c:pt idx="502">
                  <c:v>3449</c:v>
                </c:pt>
                <c:pt idx="503">
                  <c:v>3462.5</c:v>
                </c:pt>
                <c:pt idx="504">
                  <c:v>3466</c:v>
                </c:pt>
                <c:pt idx="505">
                  <c:v>3589</c:v>
                </c:pt>
                <c:pt idx="506">
                  <c:v>3799.5</c:v>
                </c:pt>
                <c:pt idx="507">
                  <c:v>4022</c:v>
                </c:pt>
                <c:pt idx="508">
                  <c:v>4119.5</c:v>
                </c:pt>
                <c:pt idx="509">
                  <c:v>4383.5</c:v>
                </c:pt>
                <c:pt idx="510">
                  <c:v>4652</c:v>
                </c:pt>
                <c:pt idx="511">
                  <c:v>4653</c:v>
                </c:pt>
                <c:pt idx="512">
                  <c:v>4672</c:v>
                </c:pt>
                <c:pt idx="513">
                  <c:v>4680.5</c:v>
                </c:pt>
                <c:pt idx="514">
                  <c:v>4528.5</c:v>
                </c:pt>
                <c:pt idx="515">
                  <c:v>4448</c:v>
                </c:pt>
                <c:pt idx="516">
                  <c:v>4377.5</c:v>
                </c:pt>
                <c:pt idx="517">
                  <c:v>4500.5</c:v>
                </c:pt>
                <c:pt idx="518">
                  <c:v>4500</c:v>
                </c:pt>
                <c:pt idx="519">
                  <c:v>4212</c:v>
                </c:pt>
                <c:pt idx="520">
                  <c:v>3819.5</c:v>
                </c:pt>
                <c:pt idx="521">
                  <c:v>3747.5</c:v>
                </c:pt>
                <c:pt idx="522">
                  <c:v>3745.5</c:v>
                </c:pt>
                <c:pt idx="523">
                  <c:v>3990.5</c:v>
                </c:pt>
                <c:pt idx="524">
                  <c:v>3749.5</c:v>
                </c:pt>
                <c:pt idx="525">
                  <c:v>3979</c:v>
                </c:pt>
                <c:pt idx="526">
                  <c:v>4173</c:v>
                </c:pt>
                <c:pt idx="527">
                  <c:v>4024.5</c:v>
                </c:pt>
                <c:pt idx="528">
                  <c:v>4196</c:v>
                </c:pt>
                <c:pt idx="529">
                  <c:v>4432</c:v>
                </c:pt>
                <c:pt idx="530">
                  <c:v>4433.5</c:v>
                </c:pt>
                <c:pt idx="531">
                  <c:v>4329.5</c:v>
                </c:pt>
                <c:pt idx="532">
                  <c:v>4451.5</c:v>
                </c:pt>
                <c:pt idx="533">
                  <c:v>4517</c:v>
                </c:pt>
                <c:pt idx="534">
                  <c:v>4514</c:v>
                </c:pt>
                <c:pt idx="535">
                  <c:v>4480.5</c:v>
                </c:pt>
                <c:pt idx="536">
                  <c:v>4379</c:v>
                </c:pt>
                <c:pt idx="537">
                  <c:v>4366</c:v>
                </c:pt>
                <c:pt idx="538">
                  <c:v>4116.5</c:v>
                </c:pt>
                <c:pt idx="539">
                  <c:v>4244</c:v>
                </c:pt>
                <c:pt idx="540">
                  <c:v>4278.5</c:v>
                </c:pt>
                <c:pt idx="541">
                  <c:v>4100</c:v>
                </c:pt>
                <c:pt idx="542">
                  <c:v>3771</c:v>
                </c:pt>
                <c:pt idx="543">
                  <c:v>3473</c:v>
                </c:pt>
                <c:pt idx="544">
                  <c:v>3057</c:v>
                </c:pt>
                <c:pt idx="545">
                  <c:v>2555</c:v>
                </c:pt>
                <c:pt idx="546">
                  <c:v>2200.5</c:v>
                </c:pt>
                <c:pt idx="547">
                  <c:v>2045.5</c:v>
                </c:pt>
                <c:pt idx="548">
                  <c:v>1933.5</c:v>
                </c:pt>
                <c:pt idx="549">
                  <c:v>1846.5</c:v>
                </c:pt>
                <c:pt idx="550">
                  <c:v>1752.5</c:v>
                </c:pt>
                <c:pt idx="551">
                  <c:v>1638.5</c:v>
                </c:pt>
                <c:pt idx="552">
                  <c:v>1474.5</c:v>
                </c:pt>
                <c:pt idx="553">
                  <c:v>1399</c:v>
                </c:pt>
                <c:pt idx="554">
                  <c:v>1198.5</c:v>
                </c:pt>
                <c:pt idx="555">
                  <c:v>1023.5</c:v>
                </c:pt>
                <c:pt idx="556">
                  <c:v>889</c:v>
                </c:pt>
                <c:pt idx="557">
                  <c:v>774</c:v>
                </c:pt>
                <c:pt idx="558">
                  <c:v>674.5</c:v>
                </c:pt>
                <c:pt idx="559">
                  <c:v>661.5</c:v>
                </c:pt>
                <c:pt idx="560">
                  <c:v>703.5</c:v>
                </c:pt>
                <c:pt idx="561">
                  <c:v>719</c:v>
                </c:pt>
                <c:pt idx="562">
                  <c:v>723</c:v>
                </c:pt>
                <c:pt idx="563">
                  <c:v>881.5</c:v>
                </c:pt>
                <c:pt idx="564">
                  <c:v>960</c:v>
                </c:pt>
                <c:pt idx="565">
                  <c:v>1028</c:v>
                </c:pt>
                <c:pt idx="566">
                  <c:v>1159</c:v>
                </c:pt>
                <c:pt idx="567">
                  <c:v>1247.5</c:v>
                </c:pt>
                <c:pt idx="568">
                  <c:v>1458.5</c:v>
                </c:pt>
                <c:pt idx="569">
                  <c:v>1695.5</c:v>
                </c:pt>
                <c:pt idx="570">
                  <c:v>2141</c:v>
                </c:pt>
                <c:pt idx="571">
                  <c:v>2832</c:v>
                </c:pt>
                <c:pt idx="572">
                  <c:v>3378.5</c:v>
                </c:pt>
                <c:pt idx="573">
                  <c:v>3689.5</c:v>
                </c:pt>
                <c:pt idx="574">
                  <c:v>3928</c:v>
                </c:pt>
                <c:pt idx="575">
                  <c:v>3909.5</c:v>
                </c:pt>
                <c:pt idx="576">
                  <c:v>3808.5</c:v>
                </c:pt>
                <c:pt idx="577">
                  <c:v>3598.5</c:v>
                </c:pt>
                <c:pt idx="578">
                  <c:v>3491.5</c:v>
                </c:pt>
                <c:pt idx="579">
                  <c:v>3461.5</c:v>
                </c:pt>
                <c:pt idx="580">
                  <c:v>3330</c:v>
                </c:pt>
                <c:pt idx="581">
                  <c:v>3533</c:v>
                </c:pt>
                <c:pt idx="582">
                  <c:v>3510.5</c:v>
                </c:pt>
                <c:pt idx="583">
                  <c:v>3610</c:v>
                </c:pt>
                <c:pt idx="584">
                  <c:v>3665.5</c:v>
                </c:pt>
                <c:pt idx="585">
                  <c:v>3773.5</c:v>
                </c:pt>
                <c:pt idx="586">
                  <c:v>3870</c:v>
                </c:pt>
                <c:pt idx="587">
                  <c:v>3733.5</c:v>
                </c:pt>
                <c:pt idx="588">
                  <c:v>3515.5</c:v>
                </c:pt>
                <c:pt idx="589">
                  <c:v>3331.5</c:v>
                </c:pt>
                <c:pt idx="590">
                  <c:v>2960</c:v>
                </c:pt>
                <c:pt idx="591">
                  <c:v>2579</c:v>
                </c:pt>
                <c:pt idx="592">
                  <c:v>2438</c:v>
                </c:pt>
                <c:pt idx="593">
                  <c:v>2316</c:v>
                </c:pt>
                <c:pt idx="594">
                  <c:v>2293</c:v>
                </c:pt>
                <c:pt idx="595">
                  <c:v>2374.5</c:v>
                </c:pt>
                <c:pt idx="596">
                  <c:v>2567.5</c:v>
                </c:pt>
                <c:pt idx="597">
                  <c:v>2521.5</c:v>
                </c:pt>
                <c:pt idx="598">
                  <c:v>2402</c:v>
                </c:pt>
                <c:pt idx="599">
                  <c:v>2350.5</c:v>
                </c:pt>
                <c:pt idx="600">
                  <c:v>2361</c:v>
                </c:pt>
                <c:pt idx="601">
                  <c:v>2512.5</c:v>
                </c:pt>
                <c:pt idx="602">
                  <c:v>2522.5</c:v>
                </c:pt>
                <c:pt idx="603">
                  <c:v>2474</c:v>
                </c:pt>
                <c:pt idx="604">
                  <c:v>2560</c:v>
                </c:pt>
                <c:pt idx="605">
                  <c:v>2598.5</c:v>
                </c:pt>
                <c:pt idx="606">
                  <c:v>2791.5</c:v>
                </c:pt>
                <c:pt idx="607">
                  <c:v>3042.5</c:v>
                </c:pt>
                <c:pt idx="608">
                  <c:v>3055.5</c:v>
                </c:pt>
                <c:pt idx="609">
                  <c:v>3134.5</c:v>
                </c:pt>
                <c:pt idx="610">
                  <c:v>3057.5</c:v>
                </c:pt>
                <c:pt idx="611">
                  <c:v>3031.5</c:v>
                </c:pt>
                <c:pt idx="612">
                  <c:v>3142</c:v>
                </c:pt>
                <c:pt idx="613">
                  <c:v>3449</c:v>
                </c:pt>
                <c:pt idx="614">
                  <c:v>3673.5</c:v>
                </c:pt>
                <c:pt idx="615">
                  <c:v>3758</c:v>
                </c:pt>
                <c:pt idx="616">
                  <c:v>3710.5</c:v>
                </c:pt>
                <c:pt idx="617">
                  <c:v>3554</c:v>
                </c:pt>
                <c:pt idx="618">
                  <c:v>3346.5</c:v>
                </c:pt>
                <c:pt idx="619">
                  <c:v>3473</c:v>
                </c:pt>
                <c:pt idx="620">
                  <c:v>3837.5</c:v>
                </c:pt>
                <c:pt idx="621">
                  <c:v>4170.5</c:v>
                </c:pt>
                <c:pt idx="622">
                  <c:v>4312</c:v>
                </c:pt>
                <c:pt idx="623">
                  <c:v>4538</c:v>
                </c:pt>
                <c:pt idx="624">
                  <c:v>4753.5</c:v>
                </c:pt>
                <c:pt idx="625">
                  <c:v>4837.5</c:v>
                </c:pt>
                <c:pt idx="626">
                  <c:v>5171.5</c:v>
                </c:pt>
                <c:pt idx="627">
                  <c:v>5328</c:v>
                </c:pt>
                <c:pt idx="628">
                  <c:v>5390.5</c:v>
                </c:pt>
                <c:pt idx="629">
                  <c:v>5503.5</c:v>
                </c:pt>
                <c:pt idx="630">
                  <c:v>5577.5</c:v>
                </c:pt>
                <c:pt idx="631">
                  <c:v>5602</c:v>
                </c:pt>
                <c:pt idx="632">
                  <c:v>5689.5</c:v>
                </c:pt>
                <c:pt idx="633">
                  <c:v>5763</c:v>
                </c:pt>
                <c:pt idx="634">
                  <c:v>5866</c:v>
                </c:pt>
                <c:pt idx="635">
                  <c:v>5989.5</c:v>
                </c:pt>
                <c:pt idx="636">
                  <c:v>5997</c:v>
                </c:pt>
                <c:pt idx="637">
                  <c:v>5897.5</c:v>
                </c:pt>
                <c:pt idx="638">
                  <c:v>5909</c:v>
                </c:pt>
                <c:pt idx="639">
                  <c:v>5767.5</c:v>
                </c:pt>
                <c:pt idx="640">
                  <c:v>5553.5</c:v>
                </c:pt>
                <c:pt idx="641">
                  <c:v>5445</c:v>
                </c:pt>
                <c:pt idx="642">
                  <c:v>5509.5</c:v>
                </c:pt>
                <c:pt idx="643">
                  <c:v>5524</c:v>
                </c:pt>
                <c:pt idx="644">
                  <c:v>5450.5</c:v>
                </c:pt>
                <c:pt idx="645">
                  <c:v>5252.5</c:v>
                </c:pt>
                <c:pt idx="646">
                  <c:v>5359.5</c:v>
                </c:pt>
                <c:pt idx="647">
                  <c:v>5703.5</c:v>
                </c:pt>
                <c:pt idx="648">
                  <c:v>5932.5</c:v>
                </c:pt>
                <c:pt idx="649">
                  <c:v>5975</c:v>
                </c:pt>
                <c:pt idx="650">
                  <c:v>5947</c:v>
                </c:pt>
                <c:pt idx="651">
                  <c:v>5889</c:v>
                </c:pt>
                <c:pt idx="652">
                  <c:v>5855</c:v>
                </c:pt>
                <c:pt idx="653">
                  <c:v>5794.5</c:v>
                </c:pt>
                <c:pt idx="654">
                  <c:v>5799</c:v>
                </c:pt>
                <c:pt idx="655">
                  <c:v>5820.5</c:v>
                </c:pt>
                <c:pt idx="656">
                  <c:v>5625</c:v>
                </c:pt>
                <c:pt idx="657">
                  <c:v>5511.5</c:v>
                </c:pt>
                <c:pt idx="658">
                  <c:v>5474.5</c:v>
                </c:pt>
                <c:pt idx="659">
                  <c:v>5638.5</c:v>
                </c:pt>
                <c:pt idx="660">
                  <c:v>5769</c:v>
                </c:pt>
                <c:pt idx="661">
                  <c:v>5735</c:v>
                </c:pt>
                <c:pt idx="662">
                  <c:v>5641.5</c:v>
                </c:pt>
                <c:pt idx="663">
                  <c:v>5470</c:v>
                </c:pt>
                <c:pt idx="664">
                  <c:v>5115.5</c:v>
                </c:pt>
                <c:pt idx="665">
                  <c:v>4876</c:v>
                </c:pt>
                <c:pt idx="666">
                  <c:v>4476.5</c:v>
                </c:pt>
                <c:pt idx="667">
                  <c:v>4248.5</c:v>
                </c:pt>
                <c:pt idx="668">
                  <c:v>4313</c:v>
                </c:pt>
                <c:pt idx="669">
                  <c:v>4292</c:v>
                </c:pt>
                <c:pt idx="670">
                  <c:v>4175.5</c:v>
                </c:pt>
                <c:pt idx="671">
                  <c:v>4251.5</c:v>
                </c:pt>
                <c:pt idx="672">
                  <c:v>4050.5</c:v>
                </c:pt>
                <c:pt idx="673">
                  <c:v>3998</c:v>
                </c:pt>
                <c:pt idx="674">
                  <c:v>3910</c:v>
                </c:pt>
                <c:pt idx="675">
                  <c:v>3813.5</c:v>
                </c:pt>
                <c:pt idx="676">
                  <c:v>3722.5</c:v>
                </c:pt>
                <c:pt idx="677">
                  <c:v>3369</c:v>
                </c:pt>
                <c:pt idx="678">
                  <c:v>3051.5</c:v>
                </c:pt>
                <c:pt idx="679">
                  <c:v>2857</c:v>
                </c:pt>
                <c:pt idx="680">
                  <c:v>2594</c:v>
                </c:pt>
                <c:pt idx="681">
                  <c:v>2332.5</c:v>
                </c:pt>
                <c:pt idx="682">
                  <c:v>2299.5</c:v>
                </c:pt>
                <c:pt idx="683">
                  <c:v>2402.5</c:v>
                </c:pt>
                <c:pt idx="684">
                  <c:v>2738</c:v>
                </c:pt>
                <c:pt idx="685">
                  <c:v>2953</c:v>
                </c:pt>
                <c:pt idx="686">
                  <c:v>2971.5</c:v>
                </c:pt>
                <c:pt idx="687">
                  <c:v>2773</c:v>
                </c:pt>
                <c:pt idx="688">
                  <c:v>2397.5</c:v>
                </c:pt>
                <c:pt idx="689">
                  <c:v>2037</c:v>
                </c:pt>
                <c:pt idx="690">
                  <c:v>2059.5</c:v>
                </c:pt>
                <c:pt idx="691">
                  <c:v>2197</c:v>
                </c:pt>
                <c:pt idx="692">
                  <c:v>2275</c:v>
                </c:pt>
                <c:pt idx="693">
                  <c:v>2194</c:v>
                </c:pt>
                <c:pt idx="694">
                  <c:v>2015.5</c:v>
                </c:pt>
                <c:pt idx="695">
                  <c:v>1812</c:v>
                </c:pt>
                <c:pt idx="696">
                  <c:v>1725</c:v>
                </c:pt>
                <c:pt idx="697">
                  <c:v>1602</c:v>
                </c:pt>
                <c:pt idx="698">
                  <c:v>1613.5</c:v>
                </c:pt>
                <c:pt idx="699">
                  <c:v>1551</c:v>
                </c:pt>
                <c:pt idx="700">
                  <c:v>1399</c:v>
                </c:pt>
                <c:pt idx="701">
                  <c:v>1254</c:v>
                </c:pt>
                <c:pt idx="702">
                  <c:v>1187.5</c:v>
                </c:pt>
                <c:pt idx="703">
                  <c:v>1158</c:v>
                </c:pt>
                <c:pt idx="704">
                  <c:v>1178</c:v>
                </c:pt>
                <c:pt idx="705">
                  <c:v>1061</c:v>
                </c:pt>
                <c:pt idx="706">
                  <c:v>964.5</c:v>
                </c:pt>
                <c:pt idx="707">
                  <c:v>943</c:v>
                </c:pt>
                <c:pt idx="708">
                  <c:v>1052</c:v>
                </c:pt>
                <c:pt idx="709">
                  <c:v>1169.5</c:v>
                </c:pt>
                <c:pt idx="710">
                  <c:v>1155</c:v>
                </c:pt>
                <c:pt idx="711">
                  <c:v>1148.5</c:v>
                </c:pt>
                <c:pt idx="712">
                  <c:v>1118</c:v>
                </c:pt>
                <c:pt idx="713">
                  <c:v>1046.5</c:v>
                </c:pt>
                <c:pt idx="714">
                  <c:v>1110.5</c:v>
                </c:pt>
                <c:pt idx="715">
                  <c:v>1328.5</c:v>
                </c:pt>
                <c:pt idx="716">
                  <c:v>1527</c:v>
                </c:pt>
                <c:pt idx="717">
                  <c:v>1625</c:v>
                </c:pt>
                <c:pt idx="718">
                  <c:v>1685</c:v>
                </c:pt>
                <c:pt idx="719">
                  <c:v>1747.5</c:v>
                </c:pt>
                <c:pt idx="720">
                  <c:v>1763</c:v>
                </c:pt>
                <c:pt idx="721">
                  <c:v>1850</c:v>
                </c:pt>
                <c:pt idx="722">
                  <c:v>1876.5</c:v>
                </c:pt>
                <c:pt idx="723">
                  <c:v>1857</c:v>
                </c:pt>
                <c:pt idx="724">
                  <c:v>1732.5</c:v>
                </c:pt>
                <c:pt idx="725">
                  <c:v>1682.5</c:v>
                </c:pt>
                <c:pt idx="726">
                  <c:v>1719.5</c:v>
                </c:pt>
                <c:pt idx="727">
                  <c:v>1790</c:v>
                </c:pt>
                <c:pt idx="728">
                  <c:v>1884.5</c:v>
                </c:pt>
                <c:pt idx="729">
                  <c:v>1790</c:v>
                </c:pt>
                <c:pt idx="730">
                  <c:v>1506.5</c:v>
                </c:pt>
                <c:pt idx="731">
                  <c:v>1475.5</c:v>
                </c:pt>
                <c:pt idx="732">
                  <c:v>1690.5</c:v>
                </c:pt>
                <c:pt idx="733">
                  <c:v>1879.5</c:v>
                </c:pt>
                <c:pt idx="734">
                  <c:v>1867</c:v>
                </c:pt>
                <c:pt idx="735">
                  <c:v>1753</c:v>
                </c:pt>
                <c:pt idx="736">
                  <c:v>1637.5</c:v>
                </c:pt>
                <c:pt idx="737">
                  <c:v>1637</c:v>
                </c:pt>
                <c:pt idx="738">
                  <c:v>1653.5</c:v>
                </c:pt>
                <c:pt idx="739">
                  <c:v>1710.5</c:v>
                </c:pt>
                <c:pt idx="740">
                  <c:v>1763</c:v>
                </c:pt>
                <c:pt idx="741">
                  <c:v>1769</c:v>
                </c:pt>
                <c:pt idx="742">
                  <c:v>1796.5</c:v>
                </c:pt>
                <c:pt idx="743">
                  <c:v>1752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2152.7096774193546</c:v>
                </c:pt>
                <c:pt idx="1">
                  <c:v>2152.7096774193546</c:v>
                </c:pt>
                <c:pt idx="2">
                  <c:v>2152.7096774193546</c:v>
                </c:pt>
                <c:pt idx="3">
                  <c:v>2152.7096774193546</c:v>
                </c:pt>
                <c:pt idx="4">
                  <c:v>2152.7096774193546</c:v>
                </c:pt>
                <c:pt idx="5">
                  <c:v>2152.7096774193546</c:v>
                </c:pt>
                <c:pt idx="6">
                  <c:v>2152.7096774193546</c:v>
                </c:pt>
                <c:pt idx="7">
                  <c:v>2152.7096774193546</c:v>
                </c:pt>
                <c:pt idx="8">
                  <c:v>2152.7096774193546</c:v>
                </c:pt>
                <c:pt idx="9">
                  <c:v>2152.7096774193546</c:v>
                </c:pt>
                <c:pt idx="10">
                  <c:v>2152.7096774193546</c:v>
                </c:pt>
                <c:pt idx="11">
                  <c:v>2152.7096774193546</c:v>
                </c:pt>
                <c:pt idx="12">
                  <c:v>2152.7096774193546</c:v>
                </c:pt>
                <c:pt idx="13">
                  <c:v>2152.7096774193546</c:v>
                </c:pt>
                <c:pt idx="14">
                  <c:v>2152.7096774193546</c:v>
                </c:pt>
                <c:pt idx="15">
                  <c:v>2152.7096774193546</c:v>
                </c:pt>
                <c:pt idx="16">
                  <c:v>2152.7096774193546</c:v>
                </c:pt>
                <c:pt idx="17">
                  <c:v>2152.7096774193546</c:v>
                </c:pt>
                <c:pt idx="18">
                  <c:v>2152.7096774193546</c:v>
                </c:pt>
                <c:pt idx="19">
                  <c:v>2152.7096774193546</c:v>
                </c:pt>
                <c:pt idx="20">
                  <c:v>2152.7096774193546</c:v>
                </c:pt>
                <c:pt idx="21">
                  <c:v>2152.7096774193546</c:v>
                </c:pt>
                <c:pt idx="22">
                  <c:v>2152.7096774193546</c:v>
                </c:pt>
                <c:pt idx="23">
                  <c:v>2152.7096774193546</c:v>
                </c:pt>
                <c:pt idx="24">
                  <c:v>2152.7096774193546</c:v>
                </c:pt>
                <c:pt idx="25">
                  <c:v>2152.7096774193546</c:v>
                </c:pt>
                <c:pt idx="26">
                  <c:v>2152.7096774193546</c:v>
                </c:pt>
                <c:pt idx="27">
                  <c:v>2152.7096774193546</c:v>
                </c:pt>
                <c:pt idx="28">
                  <c:v>2152.7096774193546</c:v>
                </c:pt>
                <c:pt idx="29">
                  <c:v>2152.7096774193546</c:v>
                </c:pt>
                <c:pt idx="30">
                  <c:v>2152.7096774193546</c:v>
                </c:pt>
                <c:pt idx="31">
                  <c:v>2152.7096774193546</c:v>
                </c:pt>
                <c:pt idx="32">
                  <c:v>2152.7096774193546</c:v>
                </c:pt>
                <c:pt idx="33">
                  <c:v>2152.7096774193546</c:v>
                </c:pt>
                <c:pt idx="34">
                  <c:v>2152.7096774193546</c:v>
                </c:pt>
                <c:pt idx="35">
                  <c:v>2152.7096774193546</c:v>
                </c:pt>
                <c:pt idx="36">
                  <c:v>2152.7096774193546</c:v>
                </c:pt>
                <c:pt idx="37">
                  <c:v>2152.7096774193546</c:v>
                </c:pt>
                <c:pt idx="38">
                  <c:v>2152.7096774193546</c:v>
                </c:pt>
                <c:pt idx="39">
                  <c:v>2152.7096774193546</c:v>
                </c:pt>
                <c:pt idx="40">
                  <c:v>2152.7096774193546</c:v>
                </c:pt>
                <c:pt idx="41">
                  <c:v>2152.7096774193546</c:v>
                </c:pt>
                <c:pt idx="42">
                  <c:v>2152.7096774193546</c:v>
                </c:pt>
                <c:pt idx="43">
                  <c:v>2152.7096774193546</c:v>
                </c:pt>
                <c:pt idx="44">
                  <c:v>2152.7096774193546</c:v>
                </c:pt>
                <c:pt idx="45">
                  <c:v>2152.7096774193546</c:v>
                </c:pt>
                <c:pt idx="46">
                  <c:v>2152.7096774193546</c:v>
                </c:pt>
                <c:pt idx="47">
                  <c:v>2152.7096774193546</c:v>
                </c:pt>
                <c:pt idx="48">
                  <c:v>2152.7096774193546</c:v>
                </c:pt>
                <c:pt idx="49">
                  <c:v>2152.7096774193546</c:v>
                </c:pt>
                <c:pt idx="50">
                  <c:v>2152.7096774193546</c:v>
                </c:pt>
                <c:pt idx="51">
                  <c:v>2152.7096774193546</c:v>
                </c:pt>
                <c:pt idx="52">
                  <c:v>2152.7096774193546</c:v>
                </c:pt>
                <c:pt idx="53">
                  <c:v>2152.7096774193546</c:v>
                </c:pt>
                <c:pt idx="54">
                  <c:v>2152.7096774193546</c:v>
                </c:pt>
                <c:pt idx="55">
                  <c:v>2152.7096774193546</c:v>
                </c:pt>
                <c:pt idx="56">
                  <c:v>2152.7096774193546</c:v>
                </c:pt>
                <c:pt idx="57">
                  <c:v>2152.7096774193546</c:v>
                </c:pt>
                <c:pt idx="58">
                  <c:v>2152.7096774193546</c:v>
                </c:pt>
                <c:pt idx="59">
                  <c:v>2152.7096774193546</c:v>
                </c:pt>
                <c:pt idx="60">
                  <c:v>2152.7096774193546</c:v>
                </c:pt>
                <c:pt idx="61">
                  <c:v>2152.7096774193546</c:v>
                </c:pt>
                <c:pt idx="62">
                  <c:v>2152.7096774193546</c:v>
                </c:pt>
                <c:pt idx="63">
                  <c:v>2152.7096774193546</c:v>
                </c:pt>
                <c:pt idx="64">
                  <c:v>2152.7096774193546</c:v>
                </c:pt>
                <c:pt idx="65">
                  <c:v>2152.7096774193546</c:v>
                </c:pt>
                <c:pt idx="66">
                  <c:v>2152.7096774193546</c:v>
                </c:pt>
                <c:pt idx="67">
                  <c:v>2152.7096774193546</c:v>
                </c:pt>
                <c:pt idx="68">
                  <c:v>2152.7096774193546</c:v>
                </c:pt>
                <c:pt idx="69">
                  <c:v>2152.7096774193546</c:v>
                </c:pt>
                <c:pt idx="70">
                  <c:v>2152.7096774193546</c:v>
                </c:pt>
                <c:pt idx="71">
                  <c:v>2152.7096774193546</c:v>
                </c:pt>
                <c:pt idx="72">
                  <c:v>2152.7096774193546</c:v>
                </c:pt>
                <c:pt idx="73">
                  <c:v>2152.7096774193546</c:v>
                </c:pt>
                <c:pt idx="74">
                  <c:v>2152.7096774193546</c:v>
                </c:pt>
                <c:pt idx="75">
                  <c:v>2152.7096774193546</c:v>
                </c:pt>
                <c:pt idx="76">
                  <c:v>2152.7096774193546</c:v>
                </c:pt>
                <c:pt idx="77">
                  <c:v>2152.7096774193546</c:v>
                </c:pt>
                <c:pt idx="78">
                  <c:v>2152.7096774193546</c:v>
                </c:pt>
                <c:pt idx="79">
                  <c:v>2152.7096774193546</c:v>
                </c:pt>
                <c:pt idx="80">
                  <c:v>2152.7096774193546</c:v>
                </c:pt>
                <c:pt idx="81">
                  <c:v>2152.7096774193546</c:v>
                </c:pt>
                <c:pt idx="82">
                  <c:v>2152.7096774193546</c:v>
                </c:pt>
                <c:pt idx="83">
                  <c:v>2152.7096774193546</c:v>
                </c:pt>
                <c:pt idx="84">
                  <c:v>2152.7096774193546</c:v>
                </c:pt>
                <c:pt idx="85">
                  <c:v>2152.7096774193546</c:v>
                </c:pt>
                <c:pt idx="86">
                  <c:v>2152.7096774193546</c:v>
                </c:pt>
                <c:pt idx="87">
                  <c:v>2152.7096774193546</c:v>
                </c:pt>
                <c:pt idx="88">
                  <c:v>2152.7096774193546</c:v>
                </c:pt>
                <c:pt idx="89">
                  <c:v>2152.7096774193546</c:v>
                </c:pt>
                <c:pt idx="90">
                  <c:v>2152.7096774193546</c:v>
                </c:pt>
                <c:pt idx="91">
                  <c:v>2152.7096774193546</c:v>
                </c:pt>
                <c:pt idx="92">
                  <c:v>2152.7096774193546</c:v>
                </c:pt>
                <c:pt idx="93">
                  <c:v>2152.7096774193546</c:v>
                </c:pt>
                <c:pt idx="94">
                  <c:v>2152.7096774193546</c:v>
                </c:pt>
                <c:pt idx="95">
                  <c:v>2152.7096774193546</c:v>
                </c:pt>
                <c:pt idx="96">
                  <c:v>2152.7096774193546</c:v>
                </c:pt>
                <c:pt idx="97">
                  <c:v>2152.7096774193546</c:v>
                </c:pt>
                <c:pt idx="98">
                  <c:v>2152.7096774193546</c:v>
                </c:pt>
                <c:pt idx="99">
                  <c:v>2152.7096774193546</c:v>
                </c:pt>
                <c:pt idx="100">
                  <c:v>2152.7096774193546</c:v>
                </c:pt>
                <c:pt idx="101">
                  <c:v>2152.7096774193546</c:v>
                </c:pt>
                <c:pt idx="102">
                  <c:v>2152.7096774193546</c:v>
                </c:pt>
                <c:pt idx="103">
                  <c:v>2152.7096774193546</c:v>
                </c:pt>
                <c:pt idx="104">
                  <c:v>2152.7096774193546</c:v>
                </c:pt>
                <c:pt idx="105">
                  <c:v>2152.7096774193546</c:v>
                </c:pt>
                <c:pt idx="106">
                  <c:v>2152.7096774193546</c:v>
                </c:pt>
                <c:pt idx="107">
                  <c:v>2152.7096774193546</c:v>
                </c:pt>
                <c:pt idx="108">
                  <c:v>2152.7096774193546</c:v>
                </c:pt>
                <c:pt idx="109">
                  <c:v>2152.7096774193546</c:v>
                </c:pt>
                <c:pt idx="110">
                  <c:v>2152.7096774193546</c:v>
                </c:pt>
                <c:pt idx="111">
                  <c:v>2152.7096774193546</c:v>
                </c:pt>
                <c:pt idx="112">
                  <c:v>2152.7096774193546</c:v>
                </c:pt>
                <c:pt idx="113">
                  <c:v>2152.7096774193546</c:v>
                </c:pt>
                <c:pt idx="114">
                  <c:v>2152.7096774193546</c:v>
                </c:pt>
                <c:pt idx="115">
                  <c:v>2152.7096774193546</c:v>
                </c:pt>
                <c:pt idx="116">
                  <c:v>2152.7096774193546</c:v>
                </c:pt>
                <c:pt idx="117">
                  <c:v>2152.7096774193546</c:v>
                </c:pt>
                <c:pt idx="118">
                  <c:v>2152.7096774193546</c:v>
                </c:pt>
                <c:pt idx="119">
                  <c:v>2152.7096774193546</c:v>
                </c:pt>
                <c:pt idx="120">
                  <c:v>2152.7096774193546</c:v>
                </c:pt>
                <c:pt idx="121">
                  <c:v>2152.7096774193546</c:v>
                </c:pt>
                <c:pt idx="122">
                  <c:v>2152.7096774193546</c:v>
                </c:pt>
                <c:pt idx="123">
                  <c:v>2152.7096774193546</c:v>
                </c:pt>
                <c:pt idx="124">
                  <c:v>2152.7096774193546</c:v>
                </c:pt>
                <c:pt idx="125">
                  <c:v>2152.7096774193546</c:v>
                </c:pt>
                <c:pt idx="126">
                  <c:v>2152.7096774193546</c:v>
                </c:pt>
                <c:pt idx="127">
                  <c:v>2152.7096774193546</c:v>
                </c:pt>
                <c:pt idx="128">
                  <c:v>2152.7096774193546</c:v>
                </c:pt>
                <c:pt idx="129">
                  <c:v>2152.7096774193546</c:v>
                </c:pt>
                <c:pt idx="130">
                  <c:v>2152.7096774193546</c:v>
                </c:pt>
                <c:pt idx="131">
                  <c:v>2152.7096774193546</c:v>
                </c:pt>
                <c:pt idx="132">
                  <c:v>2152.7096774193546</c:v>
                </c:pt>
                <c:pt idx="133">
                  <c:v>2152.7096774193546</c:v>
                </c:pt>
                <c:pt idx="134">
                  <c:v>2152.7096774193546</c:v>
                </c:pt>
                <c:pt idx="135">
                  <c:v>2152.7096774193546</c:v>
                </c:pt>
                <c:pt idx="136">
                  <c:v>2152.7096774193546</c:v>
                </c:pt>
                <c:pt idx="137">
                  <c:v>2152.7096774193546</c:v>
                </c:pt>
                <c:pt idx="138">
                  <c:v>2152.7096774193546</c:v>
                </c:pt>
                <c:pt idx="139">
                  <c:v>2152.7096774193546</c:v>
                </c:pt>
                <c:pt idx="140">
                  <c:v>2152.7096774193546</c:v>
                </c:pt>
                <c:pt idx="141">
                  <c:v>2152.7096774193546</c:v>
                </c:pt>
                <c:pt idx="142">
                  <c:v>2152.7096774193546</c:v>
                </c:pt>
                <c:pt idx="143">
                  <c:v>2152.7096774193546</c:v>
                </c:pt>
                <c:pt idx="144">
                  <c:v>2152.7096774193546</c:v>
                </c:pt>
                <c:pt idx="145">
                  <c:v>2152.7096774193546</c:v>
                </c:pt>
                <c:pt idx="146">
                  <c:v>2152.7096774193546</c:v>
                </c:pt>
                <c:pt idx="147">
                  <c:v>2152.7096774193546</c:v>
                </c:pt>
                <c:pt idx="148">
                  <c:v>2152.7096774193546</c:v>
                </c:pt>
                <c:pt idx="149">
                  <c:v>2152.7096774193546</c:v>
                </c:pt>
                <c:pt idx="150">
                  <c:v>2152.7096774193546</c:v>
                </c:pt>
                <c:pt idx="151">
                  <c:v>2152.7096774193546</c:v>
                </c:pt>
                <c:pt idx="152">
                  <c:v>2152.7096774193546</c:v>
                </c:pt>
                <c:pt idx="153">
                  <c:v>2152.7096774193546</c:v>
                </c:pt>
                <c:pt idx="154">
                  <c:v>2152.7096774193546</c:v>
                </c:pt>
                <c:pt idx="155">
                  <c:v>2152.7096774193546</c:v>
                </c:pt>
                <c:pt idx="156">
                  <c:v>2152.7096774193546</c:v>
                </c:pt>
                <c:pt idx="157">
                  <c:v>2152.7096774193546</c:v>
                </c:pt>
                <c:pt idx="158">
                  <c:v>2152.7096774193546</c:v>
                </c:pt>
                <c:pt idx="159">
                  <c:v>2152.7096774193546</c:v>
                </c:pt>
                <c:pt idx="160">
                  <c:v>2152.7096774193546</c:v>
                </c:pt>
                <c:pt idx="161">
                  <c:v>2152.7096774193546</c:v>
                </c:pt>
                <c:pt idx="162">
                  <c:v>2152.7096774193546</c:v>
                </c:pt>
                <c:pt idx="163">
                  <c:v>2152.7096774193546</c:v>
                </c:pt>
                <c:pt idx="164">
                  <c:v>2152.7096774193546</c:v>
                </c:pt>
                <c:pt idx="165">
                  <c:v>2152.7096774193546</c:v>
                </c:pt>
                <c:pt idx="166">
                  <c:v>2152.7096774193546</c:v>
                </c:pt>
                <c:pt idx="167">
                  <c:v>2152.7096774193546</c:v>
                </c:pt>
                <c:pt idx="168">
                  <c:v>2152.7096774193546</c:v>
                </c:pt>
                <c:pt idx="169">
                  <c:v>2152.7096774193546</c:v>
                </c:pt>
                <c:pt idx="170">
                  <c:v>2152.7096774193546</c:v>
                </c:pt>
                <c:pt idx="171">
                  <c:v>2152.7096774193546</c:v>
                </c:pt>
                <c:pt idx="172">
                  <c:v>2152.7096774193546</c:v>
                </c:pt>
                <c:pt idx="173">
                  <c:v>2152.7096774193546</c:v>
                </c:pt>
                <c:pt idx="174">
                  <c:v>2152.7096774193546</c:v>
                </c:pt>
                <c:pt idx="175">
                  <c:v>2152.7096774193546</c:v>
                </c:pt>
                <c:pt idx="176">
                  <c:v>2152.7096774193546</c:v>
                </c:pt>
                <c:pt idx="177">
                  <c:v>2152.7096774193546</c:v>
                </c:pt>
                <c:pt idx="178">
                  <c:v>2152.7096774193546</c:v>
                </c:pt>
                <c:pt idx="179">
                  <c:v>2152.7096774193546</c:v>
                </c:pt>
                <c:pt idx="180">
                  <c:v>2152.7096774193546</c:v>
                </c:pt>
                <c:pt idx="181">
                  <c:v>2152.7096774193546</c:v>
                </c:pt>
                <c:pt idx="182">
                  <c:v>2152.7096774193546</c:v>
                </c:pt>
                <c:pt idx="183">
                  <c:v>2152.7096774193546</c:v>
                </c:pt>
                <c:pt idx="184">
                  <c:v>2152.7096774193546</c:v>
                </c:pt>
                <c:pt idx="185">
                  <c:v>2152.7096774193546</c:v>
                </c:pt>
                <c:pt idx="186">
                  <c:v>2152.7096774193546</c:v>
                </c:pt>
                <c:pt idx="187">
                  <c:v>2152.7096774193546</c:v>
                </c:pt>
                <c:pt idx="188">
                  <c:v>2152.7096774193546</c:v>
                </c:pt>
                <c:pt idx="189">
                  <c:v>2152.7096774193546</c:v>
                </c:pt>
                <c:pt idx="190">
                  <c:v>2152.7096774193546</c:v>
                </c:pt>
                <c:pt idx="191">
                  <c:v>2152.7096774193546</c:v>
                </c:pt>
                <c:pt idx="192">
                  <c:v>2152.7096774193546</c:v>
                </c:pt>
                <c:pt idx="193">
                  <c:v>2152.7096774193546</c:v>
                </c:pt>
                <c:pt idx="194">
                  <c:v>2152.7096774193546</c:v>
                </c:pt>
                <c:pt idx="195">
                  <c:v>2152.7096774193546</c:v>
                </c:pt>
                <c:pt idx="196">
                  <c:v>2152.7096774193546</c:v>
                </c:pt>
                <c:pt idx="197">
                  <c:v>2152.7096774193546</c:v>
                </c:pt>
                <c:pt idx="198">
                  <c:v>2152.7096774193546</c:v>
                </c:pt>
                <c:pt idx="199">
                  <c:v>2152.7096774193546</c:v>
                </c:pt>
                <c:pt idx="200">
                  <c:v>2152.7096774193546</c:v>
                </c:pt>
                <c:pt idx="201">
                  <c:v>2152.7096774193546</c:v>
                </c:pt>
                <c:pt idx="202">
                  <c:v>2152.7096774193546</c:v>
                </c:pt>
                <c:pt idx="203">
                  <c:v>2152.7096774193546</c:v>
                </c:pt>
                <c:pt idx="204">
                  <c:v>2152.7096774193546</c:v>
                </c:pt>
                <c:pt idx="205">
                  <c:v>2152.7096774193546</c:v>
                </c:pt>
                <c:pt idx="206">
                  <c:v>2152.7096774193546</c:v>
                </c:pt>
                <c:pt idx="207">
                  <c:v>2152.7096774193546</c:v>
                </c:pt>
                <c:pt idx="208">
                  <c:v>2152.7096774193546</c:v>
                </c:pt>
                <c:pt idx="209">
                  <c:v>2152.7096774193546</c:v>
                </c:pt>
                <c:pt idx="210">
                  <c:v>2152.7096774193546</c:v>
                </c:pt>
                <c:pt idx="211">
                  <c:v>2152.7096774193546</c:v>
                </c:pt>
                <c:pt idx="212">
                  <c:v>2152.7096774193546</c:v>
                </c:pt>
                <c:pt idx="213">
                  <c:v>2152.7096774193546</c:v>
                </c:pt>
                <c:pt idx="214">
                  <c:v>2152.7096774193546</c:v>
                </c:pt>
                <c:pt idx="215">
                  <c:v>2152.7096774193546</c:v>
                </c:pt>
                <c:pt idx="216">
                  <c:v>2152.7096774193546</c:v>
                </c:pt>
                <c:pt idx="217">
                  <c:v>2152.7096774193546</c:v>
                </c:pt>
                <c:pt idx="218">
                  <c:v>2152.7096774193546</c:v>
                </c:pt>
                <c:pt idx="219">
                  <c:v>2152.7096774193546</c:v>
                </c:pt>
                <c:pt idx="220">
                  <c:v>2152.7096774193546</c:v>
                </c:pt>
                <c:pt idx="221">
                  <c:v>2152.7096774193546</c:v>
                </c:pt>
                <c:pt idx="222">
                  <c:v>2152.7096774193546</c:v>
                </c:pt>
                <c:pt idx="223">
                  <c:v>2152.7096774193546</c:v>
                </c:pt>
                <c:pt idx="224">
                  <c:v>2152.7096774193546</c:v>
                </c:pt>
                <c:pt idx="225">
                  <c:v>2152.7096774193546</c:v>
                </c:pt>
                <c:pt idx="226">
                  <c:v>2152.7096774193546</c:v>
                </c:pt>
                <c:pt idx="227">
                  <c:v>2152.7096774193546</c:v>
                </c:pt>
                <c:pt idx="228">
                  <c:v>2152.7096774193546</c:v>
                </c:pt>
                <c:pt idx="229">
                  <c:v>2152.7096774193546</c:v>
                </c:pt>
                <c:pt idx="230">
                  <c:v>2152.7096774193546</c:v>
                </c:pt>
                <c:pt idx="231">
                  <c:v>2152.7096774193546</c:v>
                </c:pt>
                <c:pt idx="232">
                  <c:v>2152.7096774193546</c:v>
                </c:pt>
                <c:pt idx="233">
                  <c:v>2152.7096774193546</c:v>
                </c:pt>
                <c:pt idx="234">
                  <c:v>2152.7096774193546</c:v>
                </c:pt>
                <c:pt idx="235">
                  <c:v>2152.7096774193546</c:v>
                </c:pt>
                <c:pt idx="236">
                  <c:v>2152.7096774193546</c:v>
                </c:pt>
                <c:pt idx="237">
                  <c:v>2152.7096774193546</c:v>
                </c:pt>
                <c:pt idx="238">
                  <c:v>2152.7096774193546</c:v>
                </c:pt>
                <c:pt idx="239">
                  <c:v>2152.7096774193546</c:v>
                </c:pt>
                <c:pt idx="240">
                  <c:v>2152.7096774193546</c:v>
                </c:pt>
                <c:pt idx="241">
                  <c:v>2152.7096774193546</c:v>
                </c:pt>
                <c:pt idx="242">
                  <c:v>2152.7096774193546</c:v>
                </c:pt>
                <c:pt idx="243">
                  <c:v>2152.7096774193546</c:v>
                </c:pt>
                <c:pt idx="244">
                  <c:v>2152.7096774193546</c:v>
                </c:pt>
                <c:pt idx="245">
                  <c:v>2152.7096774193546</c:v>
                </c:pt>
                <c:pt idx="246">
                  <c:v>2152.7096774193546</c:v>
                </c:pt>
                <c:pt idx="247">
                  <c:v>2152.7096774193546</c:v>
                </c:pt>
                <c:pt idx="248">
                  <c:v>2152.7096774193546</c:v>
                </c:pt>
                <c:pt idx="249">
                  <c:v>2152.7096774193546</c:v>
                </c:pt>
                <c:pt idx="250">
                  <c:v>2152.7096774193546</c:v>
                </c:pt>
                <c:pt idx="251">
                  <c:v>2152.7096774193546</c:v>
                </c:pt>
                <c:pt idx="252">
                  <c:v>2152.7096774193546</c:v>
                </c:pt>
                <c:pt idx="253">
                  <c:v>2152.7096774193546</c:v>
                </c:pt>
                <c:pt idx="254">
                  <c:v>2152.7096774193546</c:v>
                </c:pt>
                <c:pt idx="255">
                  <c:v>2152.7096774193546</c:v>
                </c:pt>
                <c:pt idx="256">
                  <c:v>2152.7096774193546</c:v>
                </c:pt>
                <c:pt idx="257">
                  <c:v>2152.7096774193546</c:v>
                </c:pt>
                <c:pt idx="258">
                  <c:v>2152.7096774193546</c:v>
                </c:pt>
                <c:pt idx="259">
                  <c:v>2152.7096774193546</c:v>
                </c:pt>
                <c:pt idx="260">
                  <c:v>2152.7096774193546</c:v>
                </c:pt>
                <c:pt idx="261">
                  <c:v>2152.7096774193546</c:v>
                </c:pt>
                <c:pt idx="262">
                  <c:v>2152.7096774193546</c:v>
                </c:pt>
                <c:pt idx="263">
                  <c:v>2152.7096774193546</c:v>
                </c:pt>
                <c:pt idx="264">
                  <c:v>2152.7096774193546</c:v>
                </c:pt>
                <c:pt idx="265">
                  <c:v>2152.7096774193546</c:v>
                </c:pt>
                <c:pt idx="266">
                  <c:v>2152.7096774193546</c:v>
                </c:pt>
                <c:pt idx="267">
                  <c:v>2152.7096774193546</c:v>
                </c:pt>
                <c:pt idx="268">
                  <c:v>2152.7096774193546</c:v>
                </c:pt>
                <c:pt idx="269">
                  <c:v>2152.7096774193546</c:v>
                </c:pt>
                <c:pt idx="270">
                  <c:v>2152.7096774193546</c:v>
                </c:pt>
                <c:pt idx="271">
                  <c:v>2152.7096774193546</c:v>
                </c:pt>
                <c:pt idx="272">
                  <c:v>2152.7096774193546</c:v>
                </c:pt>
                <c:pt idx="273">
                  <c:v>2152.7096774193546</c:v>
                </c:pt>
                <c:pt idx="274">
                  <c:v>2152.7096774193546</c:v>
                </c:pt>
                <c:pt idx="275">
                  <c:v>2152.7096774193546</c:v>
                </c:pt>
                <c:pt idx="276">
                  <c:v>2152.7096774193546</c:v>
                </c:pt>
                <c:pt idx="277">
                  <c:v>2152.7096774193546</c:v>
                </c:pt>
                <c:pt idx="278">
                  <c:v>2152.7096774193546</c:v>
                </c:pt>
                <c:pt idx="279">
                  <c:v>2152.7096774193546</c:v>
                </c:pt>
                <c:pt idx="280">
                  <c:v>2152.7096774193546</c:v>
                </c:pt>
                <c:pt idx="281">
                  <c:v>2152.7096774193546</c:v>
                </c:pt>
                <c:pt idx="282">
                  <c:v>2152.7096774193546</c:v>
                </c:pt>
                <c:pt idx="283">
                  <c:v>2152.7096774193546</c:v>
                </c:pt>
                <c:pt idx="284">
                  <c:v>2152.7096774193546</c:v>
                </c:pt>
                <c:pt idx="285">
                  <c:v>2152.7096774193546</c:v>
                </c:pt>
                <c:pt idx="286">
                  <c:v>2152.7096774193546</c:v>
                </c:pt>
                <c:pt idx="287">
                  <c:v>2152.7096774193546</c:v>
                </c:pt>
                <c:pt idx="288">
                  <c:v>2152.7096774193546</c:v>
                </c:pt>
                <c:pt idx="289">
                  <c:v>2152.7096774193546</c:v>
                </c:pt>
                <c:pt idx="290">
                  <c:v>2152.7096774193546</c:v>
                </c:pt>
                <c:pt idx="291">
                  <c:v>2152.7096774193546</c:v>
                </c:pt>
                <c:pt idx="292">
                  <c:v>2152.7096774193546</c:v>
                </c:pt>
                <c:pt idx="293">
                  <c:v>2152.7096774193546</c:v>
                </c:pt>
                <c:pt idx="294">
                  <c:v>2152.7096774193546</c:v>
                </c:pt>
                <c:pt idx="295">
                  <c:v>2152.7096774193546</c:v>
                </c:pt>
                <c:pt idx="296">
                  <c:v>2152.7096774193546</c:v>
                </c:pt>
                <c:pt idx="297">
                  <c:v>2152.7096774193546</c:v>
                </c:pt>
                <c:pt idx="298">
                  <c:v>2152.7096774193546</c:v>
                </c:pt>
                <c:pt idx="299">
                  <c:v>2152.7096774193546</c:v>
                </c:pt>
                <c:pt idx="300">
                  <c:v>2152.7096774193546</c:v>
                </c:pt>
                <c:pt idx="301">
                  <c:v>2152.7096774193546</c:v>
                </c:pt>
                <c:pt idx="302">
                  <c:v>2152.7096774193546</c:v>
                </c:pt>
                <c:pt idx="303">
                  <c:v>2152.7096774193546</c:v>
                </c:pt>
                <c:pt idx="304">
                  <c:v>2152.7096774193546</c:v>
                </c:pt>
                <c:pt idx="305">
                  <c:v>2152.7096774193546</c:v>
                </c:pt>
                <c:pt idx="306">
                  <c:v>2152.7096774193546</c:v>
                </c:pt>
                <c:pt idx="307">
                  <c:v>2152.7096774193546</c:v>
                </c:pt>
                <c:pt idx="308">
                  <c:v>2152.7096774193546</c:v>
                </c:pt>
                <c:pt idx="309">
                  <c:v>2152.7096774193546</c:v>
                </c:pt>
                <c:pt idx="310">
                  <c:v>2152.7096774193546</c:v>
                </c:pt>
                <c:pt idx="311">
                  <c:v>2152.7096774193546</c:v>
                </c:pt>
                <c:pt idx="312">
                  <c:v>2152.7096774193546</c:v>
                </c:pt>
                <c:pt idx="313">
                  <c:v>2152.7096774193546</c:v>
                </c:pt>
                <c:pt idx="314">
                  <c:v>2152.7096774193546</c:v>
                </c:pt>
                <c:pt idx="315">
                  <c:v>2152.7096774193546</c:v>
                </c:pt>
                <c:pt idx="316">
                  <c:v>2152.7096774193546</c:v>
                </c:pt>
                <c:pt idx="317">
                  <c:v>2152.7096774193546</c:v>
                </c:pt>
                <c:pt idx="318">
                  <c:v>2152.7096774193546</c:v>
                </c:pt>
                <c:pt idx="319">
                  <c:v>2152.7096774193546</c:v>
                </c:pt>
                <c:pt idx="320">
                  <c:v>2152.7096774193546</c:v>
                </c:pt>
                <c:pt idx="321">
                  <c:v>2152.7096774193546</c:v>
                </c:pt>
                <c:pt idx="322">
                  <c:v>2152.7096774193546</c:v>
                </c:pt>
                <c:pt idx="323">
                  <c:v>2152.7096774193546</c:v>
                </c:pt>
                <c:pt idx="324">
                  <c:v>2152.7096774193546</c:v>
                </c:pt>
                <c:pt idx="325">
                  <c:v>2152.7096774193546</c:v>
                </c:pt>
                <c:pt idx="326">
                  <c:v>2152.7096774193546</c:v>
                </c:pt>
                <c:pt idx="327">
                  <c:v>2152.7096774193546</c:v>
                </c:pt>
                <c:pt idx="328">
                  <c:v>2152.7096774193546</c:v>
                </c:pt>
                <c:pt idx="329">
                  <c:v>2152.7096774193546</c:v>
                </c:pt>
                <c:pt idx="330">
                  <c:v>2152.7096774193546</c:v>
                </c:pt>
                <c:pt idx="331">
                  <c:v>2152.7096774193546</c:v>
                </c:pt>
                <c:pt idx="332">
                  <c:v>2152.7096774193546</c:v>
                </c:pt>
                <c:pt idx="333">
                  <c:v>2152.7096774193546</c:v>
                </c:pt>
                <c:pt idx="334">
                  <c:v>2152.7096774193546</c:v>
                </c:pt>
                <c:pt idx="335">
                  <c:v>2152.7096774193546</c:v>
                </c:pt>
                <c:pt idx="336">
                  <c:v>2152.7096774193546</c:v>
                </c:pt>
                <c:pt idx="337">
                  <c:v>2152.7096774193546</c:v>
                </c:pt>
                <c:pt idx="338">
                  <c:v>2152.7096774193546</c:v>
                </c:pt>
                <c:pt idx="339">
                  <c:v>2152.7096774193546</c:v>
                </c:pt>
                <c:pt idx="340">
                  <c:v>2152.7096774193546</c:v>
                </c:pt>
                <c:pt idx="341">
                  <c:v>2152.7096774193546</c:v>
                </c:pt>
                <c:pt idx="342">
                  <c:v>2152.7096774193546</c:v>
                </c:pt>
                <c:pt idx="343">
                  <c:v>2152.7096774193546</c:v>
                </c:pt>
                <c:pt idx="344">
                  <c:v>2152.7096774193546</c:v>
                </c:pt>
                <c:pt idx="345">
                  <c:v>2152.7096774193546</c:v>
                </c:pt>
                <c:pt idx="346">
                  <c:v>2152.7096774193546</c:v>
                </c:pt>
                <c:pt idx="347">
                  <c:v>2152.7096774193546</c:v>
                </c:pt>
                <c:pt idx="348">
                  <c:v>2152.7096774193546</c:v>
                </c:pt>
                <c:pt idx="349">
                  <c:v>2152.7096774193546</c:v>
                </c:pt>
                <c:pt idx="350">
                  <c:v>2152.7096774193546</c:v>
                </c:pt>
                <c:pt idx="351">
                  <c:v>2152.7096774193546</c:v>
                </c:pt>
                <c:pt idx="352">
                  <c:v>2152.7096774193546</c:v>
                </c:pt>
                <c:pt idx="353">
                  <c:v>2152.7096774193546</c:v>
                </c:pt>
                <c:pt idx="354">
                  <c:v>2152.7096774193546</c:v>
                </c:pt>
                <c:pt idx="355">
                  <c:v>2152.7096774193546</c:v>
                </c:pt>
                <c:pt idx="356">
                  <c:v>2152.7096774193546</c:v>
                </c:pt>
                <c:pt idx="357">
                  <c:v>2152.7096774193546</c:v>
                </c:pt>
                <c:pt idx="358">
                  <c:v>2152.7096774193546</c:v>
                </c:pt>
                <c:pt idx="359">
                  <c:v>2152.7096774193546</c:v>
                </c:pt>
                <c:pt idx="360">
                  <c:v>2152.7096774193546</c:v>
                </c:pt>
                <c:pt idx="361">
                  <c:v>2152.7096774193546</c:v>
                </c:pt>
                <c:pt idx="362">
                  <c:v>2152.7096774193546</c:v>
                </c:pt>
                <c:pt idx="363">
                  <c:v>2152.7096774193546</c:v>
                </c:pt>
                <c:pt idx="364">
                  <c:v>2152.7096774193546</c:v>
                </c:pt>
                <c:pt idx="365">
                  <c:v>2152.7096774193546</c:v>
                </c:pt>
                <c:pt idx="366">
                  <c:v>2152.7096774193546</c:v>
                </c:pt>
                <c:pt idx="367">
                  <c:v>2152.7096774193546</c:v>
                </c:pt>
                <c:pt idx="368">
                  <c:v>2152.7096774193546</c:v>
                </c:pt>
                <c:pt idx="369">
                  <c:v>2152.7096774193546</c:v>
                </c:pt>
                <c:pt idx="370">
                  <c:v>2152.7096774193546</c:v>
                </c:pt>
                <c:pt idx="371">
                  <c:v>2152.7096774193546</c:v>
                </c:pt>
                <c:pt idx="372">
                  <c:v>2152.7096774193546</c:v>
                </c:pt>
                <c:pt idx="373">
                  <c:v>2152.7096774193546</c:v>
                </c:pt>
                <c:pt idx="374">
                  <c:v>2152.7096774193546</c:v>
                </c:pt>
                <c:pt idx="375">
                  <c:v>2152.7096774193546</c:v>
                </c:pt>
                <c:pt idx="376">
                  <c:v>2152.7096774193546</c:v>
                </c:pt>
                <c:pt idx="377">
                  <c:v>2152.7096774193546</c:v>
                </c:pt>
                <c:pt idx="378">
                  <c:v>2152.7096774193546</c:v>
                </c:pt>
                <c:pt idx="379">
                  <c:v>2152.7096774193546</c:v>
                </c:pt>
                <c:pt idx="380">
                  <c:v>2152.7096774193546</c:v>
                </c:pt>
                <c:pt idx="381">
                  <c:v>2152.7096774193546</c:v>
                </c:pt>
                <c:pt idx="382">
                  <c:v>2152.7096774193546</c:v>
                </c:pt>
                <c:pt idx="383">
                  <c:v>2152.7096774193546</c:v>
                </c:pt>
                <c:pt idx="384">
                  <c:v>2152.7096774193546</c:v>
                </c:pt>
                <c:pt idx="385">
                  <c:v>2152.7096774193546</c:v>
                </c:pt>
                <c:pt idx="386">
                  <c:v>2152.7096774193546</c:v>
                </c:pt>
                <c:pt idx="387">
                  <c:v>2152.7096774193546</c:v>
                </c:pt>
                <c:pt idx="388">
                  <c:v>2152.7096774193546</c:v>
                </c:pt>
                <c:pt idx="389">
                  <c:v>2152.7096774193546</c:v>
                </c:pt>
                <c:pt idx="390">
                  <c:v>2152.7096774193546</c:v>
                </c:pt>
                <c:pt idx="391">
                  <c:v>2152.7096774193546</c:v>
                </c:pt>
                <c:pt idx="392">
                  <c:v>2152.7096774193546</c:v>
                </c:pt>
                <c:pt idx="393">
                  <c:v>2152.7096774193546</c:v>
                </c:pt>
                <c:pt idx="394">
                  <c:v>2152.7096774193546</c:v>
                </c:pt>
                <c:pt idx="395">
                  <c:v>2152.7096774193546</c:v>
                </c:pt>
                <c:pt idx="396">
                  <c:v>2152.7096774193546</c:v>
                </c:pt>
                <c:pt idx="397">
                  <c:v>2152.7096774193546</c:v>
                </c:pt>
                <c:pt idx="398">
                  <c:v>2152.7096774193546</c:v>
                </c:pt>
                <c:pt idx="399">
                  <c:v>2152.7096774193546</c:v>
                </c:pt>
                <c:pt idx="400">
                  <c:v>2152.7096774193546</c:v>
                </c:pt>
                <c:pt idx="401">
                  <c:v>2152.7096774193546</c:v>
                </c:pt>
                <c:pt idx="402">
                  <c:v>2152.7096774193546</c:v>
                </c:pt>
                <c:pt idx="403">
                  <c:v>2152.7096774193546</c:v>
                </c:pt>
                <c:pt idx="404">
                  <c:v>2152.7096774193546</c:v>
                </c:pt>
                <c:pt idx="405">
                  <c:v>2152.7096774193546</c:v>
                </c:pt>
                <c:pt idx="406">
                  <c:v>2152.7096774193546</c:v>
                </c:pt>
                <c:pt idx="407">
                  <c:v>2152.7096774193546</c:v>
                </c:pt>
                <c:pt idx="408">
                  <c:v>2152.7096774193546</c:v>
                </c:pt>
                <c:pt idx="409">
                  <c:v>2152.7096774193546</c:v>
                </c:pt>
                <c:pt idx="410">
                  <c:v>2152.7096774193546</c:v>
                </c:pt>
                <c:pt idx="411">
                  <c:v>2152.7096774193546</c:v>
                </c:pt>
                <c:pt idx="412">
                  <c:v>2152.7096774193546</c:v>
                </c:pt>
                <c:pt idx="413">
                  <c:v>2152.7096774193546</c:v>
                </c:pt>
                <c:pt idx="414">
                  <c:v>2152.7096774193546</c:v>
                </c:pt>
                <c:pt idx="415">
                  <c:v>2152.7096774193546</c:v>
                </c:pt>
                <c:pt idx="416">
                  <c:v>2152.7096774193546</c:v>
                </c:pt>
                <c:pt idx="417">
                  <c:v>2152.7096774193546</c:v>
                </c:pt>
                <c:pt idx="418">
                  <c:v>2152.7096774193546</c:v>
                </c:pt>
                <c:pt idx="419">
                  <c:v>2152.7096774193546</c:v>
                </c:pt>
                <c:pt idx="420">
                  <c:v>2152.7096774193546</c:v>
                </c:pt>
                <c:pt idx="421">
                  <c:v>2152.7096774193546</c:v>
                </c:pt>
                <c:pt idx="422">
                  <c:v>2152.7096774193546</c:v>
                </c:pt>
                <c:pt idx="423">
                  <c:v>2152.7096774193546</c:v>
                </c:pt>
                <c:pt idx="424">
                  <c:v>2152.7096774193546</c:v>
                </c:pt>
                <c:pt idx="425">
                  <c:v>2152.7096774193546</c:v>
                </c:pt>
                <c:pt idx="426">
                  <c:v>2152.7096774193546</c:v>
                </c:pt>
                <c:pt idx="427">
                  <c:v>2152.7096774193546</c:v>
                </c:pt>
                <c:pt idx="428">
                  <c:v>2152.7096774193546</c:v>
                </c:pt>
                <c:pt idx="429">
                  <c:v>2152.7096774193546</c:v>
                </c:pt>
                <c:pt idx="430">
                  <c:v>2152.7096774193546</c:v>
                </c:pt>
                <c:pt idx="431">
                  <c:v>2152.7096774193546</c:v>
                </c:pt>
                <c:pt idx="432">
                  <c:v>2152.7096774193546</c:v>
                </c:pt>
                <c:pt idx="433">
                  <c:v>2152.7096774193546</c:v>
                </c:pt>
                <c:pt idx="434">
                  <c:v>2152.7096774193546</c:v>
                </c:pt>
                <c:pt idx="435">
                  <c:v>2152.7096774193546</c:v>
                </c:pt>
                <c:pt idx="436">
                  <c:v>2152.7096774193546</c:v>
                </c:pt>
                <c:pt idx="437">
                  <c:v>2152.7096774193546</c:v>
                </c:pt>
                <c:pt idx="438">
                  <c:v>2152.7096774193546</c:v>
                </c:pt>
                <c:pt idx="439">
                  <c:v>2152.7096774193546</c:v>
                </c:pt>
                <c:pt idx="440">
                  <c:v>2152.7096774193546</c:v>
                </c:pt>
                <c:pt idx="441">
                  <c:v>2152.7096774193546</c:v>
                </c:pt>
                <c:pt idx="442">
                  <c:v>2152.7096774193546</c:v>
                </c:pt>
                <c:pt idx="443">
                  <c:v>2152.7096774193546</c:v>
                </c:pt>
                <c:pt idx="444">
                  <c:v>2152.7096774193546</c:v>
                </c:pt>
                <c:pt idx="445">
                  <c:v>2152.7096774193546</c:v>
                </c:pt>
                <c:pt idx="446">
                  <c:v>2152.7096774193546</c:v>
                </c:pt>
                <c:pt idx="447">
                  <c:v>2152.7096774193546</c:v>
                </c:pt>
                <c:pt idx="448">
                  <c:v>2152.7096774193546</c:v>
                </c:pt>
                <c:pt idx="449">
                  <c:v>2152.7096774193546</c:v>
                </c:pt>
                <c:pt idx="450">
                  <c:v>2152.7096774193546</c:v>
                </c:pt>
                <c:pt idx="451">
                  <c:v>2152.7096774193546</c:v>
                </c:pt>
                <c:pt idx="452">
                  <c:v>2152.7096774193546</c:v>
                </c:pt>
                <c:pt idx="453">
                  <c:v>2152.7096774193546</c:v>
                </c:pt>
                <c:pt idx="454">
                  <c:v>2152.7096774193546</c:v>
                </c:pt>
                <c:pt idx="455">
                  <c:v>2152.7096774193546</c:v>
                </c:pt>
                <c:pt idx="456">
                  <c:v>2152.7096774193546</c:v>
                </c:pt>
                <c:pt idx="457">
                  <c:v>2152.7096774193546</c:v>
                </c:pt>
                <c:pt idx="458">
                  <c:v>2152.7096774193546</c:v>
                </c:pt>
                <c:pt idx="459">
                  <c:v>2152.7096774193546</c:v>
                </c:pt>
                <c:pt idx="460">
                  <c:v>2152.7096774193546</c:v>
                </c:pt>
                <c:pt idx="461">
                  <c:v>2152.7096774193546</c:v>
                </c:pt>
                <c:pt idx="462">
                  <c:v>2152.7096774193546</c:v>
                </c:pt>
                <c:pt idx="463">
                  <c:v>2152.7096774193546</c:v>
                </c:pt>
                <c:pt idx="464">
                  <c:v>2152.7096774193546</c:v>
                </c:pt>
                <c:pt idx="465">
                  <c:v>2152.7096774193546</c:v>
                </c:pt>
                <c:pt idx="466">
                  <c:v>2152.7096774193546</c:v>
                </c:pt>
                <c:pt idx="467">
                  <c:v>2152.7096774193546</c:v>
                </c:pt>
                <c:pt idx="468">
                  <c:v>2152.7096774193546</c:v>
                </c:pt>
                <c:pt idx="469">
                  <c:v>2152.7096774193546</c:v>
                </c:pt>
                <c:pt idx="470">
                  <c:v>2152.7096774193546</c:v>
                </c:pt>
                <c:pt idx="471">
                  <c:v>2152.7096774193546</c:v>
                </c:pt>
                <c:pt idx="472">
                  <c:v>2152.7096774193546</c:v>
                </c:pt>
                <c:pt idx="473">
                  <c:v>2152.7096774193546</c:v>
                </c:pt>
                <c:pt idx="474">
                  <c:v>2152.7096774193546</c:v>
                </c:pt>
                <c:pt idx="475">
                  <c:v>2152.7096774193546</c:v>
                </c:pt>
                <c:pt idx="476">
                  <c:v>2152.7096774193546</c:v>
                </c:pt>
                <c:pt idx="477">
                  <c:v>2152.7096774193546</c:v>
                </c:pt>
                <c:pt idx="478">
                  <c:v>2152.7096774193546</c:v>
                </c:pt>
                <c:pt idx="479">
                  <c:v>2152.7096774193546</c:v>
                </c:pt>
                <c:pt idx="480">
                  <c:v>2152.7096774193546</c:v>
                </c:pt>
                <c:pt idx="481">
                  <c:v>2152.7096774193546</c:v>
                </c:pt>
                <c:pt idx="482">
                  <c:v>2152.7096774193546</c:v>
                </c:pt>
                <c:pt idx="483">
                  <c:v>2152.7096774193546</c:v>
                </c:pt>
                <c:pt idx="484">
                  <c:v>2152.7096774193546</c:v>
                </c:pt>
                <c:pt idx="485">
                  <c:v>2152.7096774193546</c:v>
                </c:pt>
                <c:pt idx="486">
                  <c:v>2152.7096774193546</c:v>
                </c:pt>
                <c:pt idx="487">
                  <c:v>2152.7096774193546</c:v>
                </c:pt>
                <c:pt idx="488">
                  <c:v>2152.7096774193546</c:v>
                </c:pt>
                <c:pt idx="489">
                  <c:v>2152.7096774193546</c:v>
                </c:pt>
                <c:pt idx="490">
                  <c:v>2152.7096774193546</c:v>
                </c:pt>
                <c:pt idx="491">
                  <c:v>2152.7096774193546</c:v>
                </c:pt>
                <c:pt idx="492">
                  <c:v>2152.7096774193546</c:v>
                </c:pt>
                <c:pt idx="493">
                  <c:v>2152.7096774193546</c:v>
                </c:pt>
                <c:pt idx="494">
                  <c:v>2152.7096774193546</c:v>
                </c:pt>
                <c:pt idx="495">
                  <c:v>2152.7096774193546</c:v>
                </c:pt>
                <c:pt idx="496">
                  <c:v>2152.7096774193546</c:v>
                </c:pt>
                <c:pt idx="497">
                  <c:v>2152.7096774193546</c:v>
                </c:pt>
                <c:pt idx="498">
                  <c:v>2152.7096774193546</c:v>
                </c:pt>
                <c:pt idx="499">
                  <c:v>2152.7096774193546</c:v>
                </c:pt>
                <c:pt idx="500">
                  <c:v>2152.7096774193546</c:v>
                </c:pt>
                <c:pt idx="501">
                  <c:v>2152.7096774193546</c:v>
                </c:pt>
                <c:pt idx="502">
                  <c:v>2152.7096774193546</c:v>
                </c:pt>
                <c:pt idx="503">
                  <c:v>2152.7096774193546</c:v>
                </c:pt>
                <c:pt idx="504">
                  <c:v>2152.7096774193546</c:v>
                </c:pt>
                <c:pt idx="505">
                  <c:v>2152.7096774193546</c:v>
                </c:pt>
                <c:pt idx="506">
                  <c:v>2152.7096774193546</c:v>
                </c:pt>
                <c:pt idx="507">
                  <c:v>2152.7096774193546</c:v>
                </c:pt>
                <c:pt idx="508">
                  <c:v>2152.7096774193546</c:v>
                </c:pt>
                <c:pt idx="509">
                  <c:v>2152.7096774193546</c:v>
                </c:pt>
                <c:pt idx="510">
                  <c:v>2152.7096774193546</c:v>
                </c:pt>
                <c:pt idx="511">
                  <c:v>2152.7096774193546</c:v>
                </c:pt>
                <c:pt idx="512">
                  <c:v>2152.7096774193546</c:v>
                </c:pt>
                <c:pt idx="513">
                  <c:v>2152.7096774193546</c:v>
                </c:pt>
                <c:pt idx="514">
                  <c:v>2152.7096774193546</c:v>
                </c:pt>
                <c:pt idx="515">
                  <c:v>2152.7096774193546</c:v>
                </c:pt>
                <c:pt idx="516">
                  <c:v>2152.7096774193546</c:v>
                </c:pt>
                <c:pt idx="517">
                  <c:v>2152.7096774193546</c:v>
                </c:pt>
                <c:pt idx="518">
                  <c:v>2152.7096774193546</c:v>
                </c:pt>
                <c:pt idx="519">
                  <c:v>2152.7096774193546</c:v>
                </c:pt>
                <c:pt idx="520">
                  <c:v>2152.7096774193546</c:v>
                </c:pt>
                <c:pt idx="521">
                  <c:v>2152.7096774193546</c:v>
                </c:pt>
                <c:pt idx="522">
                  <c:v>2152.7096774193546</c:v>
                </c:pt>
                <c:pt idx="523">
                  <c:v>2152.7096774193546</c:v>
                </c:pt>
                <c:pt idx="524">
                  <c:v>2152.7096774193546</c:v>
                </c:pt>
                <c:pt idx="525">
                  <c:v>2152.7096774193546</c:v>
                </c:pt>
                <c:pt idx="526">
                  <c:v>2152.7096774193546</c:v>
                </c:pt>
                <c:pt idx="527">
                  <c:v>2152.7096774193546</c:v>
                </c:pt>
                <c:pt idx="528">
                  <c:v>2152.7096774193546</c:v>
                </c:pt>
                <c:pt idx="529">
                  <c:v>2152.7096774193546</c:v>
                </c:pt>
                <c:pt idx="530">
                  <c:v>2152.7096774193546</c:v>
                </c:pt>
                <c:pt idx="531">
                  <c:v>2152.7096774193546</c:v>
                </c:pt>
                <c:pt idx="532">
                  <c:v>2152.7096774193546</c:v>
                </c:pt>
                <c:pt idx="533">
                  <c:v>2152.7096774193546</c:v>
                </c:pt>
                <c:pt idx="534">
                  <c:v>2152.7096774193546</c:v>
                </c:pt>
                <c:pt idx="535">
                  <c:v>2152.7096774193546</c:v>
                </c:pt>
                <c:pt idx="536">
                  <c:v>2152.7096774193546</c:v>
                </c:pt>
                <c:pt idx="537">
                  <c:v>2152.7096774193546</c:v>
                </c:pt>
                <c:pt idx="538">
                  <c:v>2152.7096774193546</c:v>
                </c:pt>
                <c:pt idx="539">
                  <c:v>2152.7096774193546</c:v>
                </c:pt>
                <c:pt idx="540">
                  <c:v>2152.7096774193546</c:v>
                </c:pt>
                <c:pt idx="541">
                  <c:v>2152.7096774193546</c:v>
                </c:pt>
                <c:pt idx="542">
                  <c:v>2152.7096774193546</c:v>
                </c:pt>
                <c:pt idx="543">
                  <c:v>2152.7096774193546</c:v>
                </c:pt>
                <c:pt idx="544">
                  <c:v>2152.7096774193546</c:v>
                </c:pt>
                <c:pt idx="545">
                  <c:v>2152.7096774193546</c:v>
                </c:pt>
                <c:pt idx="546">
                  <c:v>2152.7096774193546</c:v>
                </c:pt>
                <c:pt idx="547">
                  <c:v>2152.7096774193546</c:v>
                </c:pt>
                <c:pt idx="548">
                  <c:v>2152.7096774193546</c:v>
                </c:pt>
                <c:pt idx="549">
                  <c:v>2152.7096774193546</c:v>
                </c:pt>
                <c:pt idx="550">
                  <c:v>2152.7096774193546</c:v>
                </c:pt>
                <c:pt idx="551">
                  <c:v>2152.7096774193546</c:v>
                </c:pt>
                <c:pt idx="552">
                  <c:v>2152.7096774193546</c:v>
                </c:pt>
                <c:pt idx="553">
                  <c:v>2152.7096774193546</c:v>
                </c:pt>
                <c:pt idx="554">
                  <c:v>2152.7096774193546</c:v>
                </c:pt>
                <c:pt idx="555">
                  <c:v>2152.7096774193546</c:v>
                </c:pt>
                <c:pt idx="556">
                  <c:v>2152.7096774193546</c:v>
                </c:pt>
                <c:pt idx="557">
                  <c:v>2152.7096774193546</c:v>
                </c:pt>
                <c:pt idx="558">
                  <c:v>2152.7096774193546</c:v>
                </c:pt>
                <c:pt idx="559">
                  <c:v>2152.7096774193546</c:v>
                </c:pt>
                <c:pt idx="560">
                  <c:v>2152.7096774193546</c:v>
                </c:pt>
                <c:pt idx="561">
                  <c:v>2152.7096774193546</c:v>
                </c:pt>
                <c:pt idx="562">
                  <c:v>2152.7096774193546</c:v>
                </c:pt>
                <c:pt idx="563">
                  <c:v>2152.7096774193546</c:v>
                </c:pt>
                <c:pt idx="564">
                  <c:v>2152.7096774193546</c:v>
                </c:pt>
                <c:pt idx="565">
                  <c:v>2152.7096774193546</c:v>
                </c:pt>
                <c:pt idx="566">
                  <c:v>2152.7096774193546</c:v>
                </c:pt>
                <c:pt idx="567">
                  <c:v>2152.7096774193546</c:v>
                </c:pt>
                <c:pt idx="568">
                  <c:v>2152.7096774193546</c:v>
                </c:pt>
                <c:pt idx="569">
                  <c:v>2152.7096774193546</c:v>
                </c:pt>
                <c:pt idx="570">
                  <c:v>2152.7096774193546</c:v>
                </c:pt>
                <c:pt idx="571">
                  <c:v>2152.7096774193546</c:v>
                </c:pt>
                <c:pt idx="572">
                  <c:v>2152.7096774193546</c:v>
                </c:pt>
                <c:pt idx="573">
                  <c:v>2152.7096774193546</c:v>
                </c:pt>
                <c:pt idx="574">
                  <c:v>2152.7096774193546</c:v>
                </c:pt>
                <c:pt idx="575">
                  <c:v>2152.7096774193546</c:v>
                </c:pt>
                <c:pt idx="576">
                  <c:v>2152.7096774193546</c:v>
                </c:pt>
                <c:pt idx="577">
                  <c:v>2152.7096774193546</c:v>
                </c:pt>
                <c:pt idx="578">
                  <c:v>2152.7096774193546</c:v>
                </c:pt>
                <c:pt idx="579">
                  <c:v>2152.7096774193546</c:v>
                </c:pt>
                <c:pt idx="580">
                  <c:v>2152.7096774193546</c:v>
                </c:pt>
                <c:pt idx="581">
                  <c:v>2152.7096774193546</c:v>
                </c:pt>
                <c:pt idx="582">
                  <c:v>2152.7096774193546</c:v>
                </c:pt>
                <c:pt idx="583">
                  <c:v>2152.7096774193546</c:v>
                </c:pt>
                <c:pt idx="584">
                  <c:v>2152.7096774193546</c:v>
                </c:pt>
                <c:pt idx="585">
                  <c:v>2152.7096774193546</c:v>
                </c:pt>
                <c:pt idx="586">
                  <c:v>2152.7096774193546</c:v>
                </c:pt>
                <c:pt idx="587">
                  <c:v>2152.7096774193546</c:v>
                </c:pt>
                <c:pt idx="588">
                  <c:v>2152.7096774193546</c:v>
                </c:pt>
                <c:pt idx="589">
                  <c:v>2152.7096774193546</c:v>
                </c:pt>
                <c:pt idx="590">
                  <c:v>2152.7096774193546</c:v>
                </c:pt>
                <c:pt idx="591">
                  <c:v>2152.7096774193546</c:v>
                </c:pt>
                <c:pt idx="592">
                  <c:v>2152.7096774193546</c:v>
                </c:pt>
                <c:pt idx="593">
                  <c:v>2152.7096774193546</c:v>
                </c:pt>
                <c:pt idx="594">
                  <c:v>2152.7096774193546</c:v>
                </c:pt>
                <c:pt idx="595">
                  <c:v>2152.7096774193546</c:v>
                </c:pt>
                <c:pt idx="596">
                  <c:v>2152.7096774193546</c:v>
                </c:pt>
                <c:pt idx="597">
                  <c:v>2152.7096774193546</c:v>
                </c:pt>
                <c:pt idx="598">
                  <c:v>2152.7096774193546</c:v>
                </c:pt>
                <c:pt idx="599">
                  <c:v>2152.7096774193546</c:v>
                </c:pt>
                <c:pt idx="600">
                  <c:v>2152.7096774193546</c:v>
                </c:pt>
                <c:pt idx="601">
                  <c:v>2152.7096774193546</c:v>
                </c:pt>
                <c:pt idx="602">
                  <c:v>2152.7096774193546</c:v>
                </c:pt>
                <c:pt idx="603">
                  <c:v>2152.7096774193546</c:v>
                </c:pt>
                <c:pt idx="604">
                  <c:v>2152.7096774193546</c:v>
                </c:pt>
                <c:pt idx="605">
                  <c:v>2152.7096774193546</c:v>
                </c:pt>
                <c:pt idx="606">
                  <c:v>2152.7096774193546</c:v>
                </c:pt>
                <c:pt idx="607">
                  <c:v>2152.7096774193546</c:v>
                </c:pt>
                <c:pt idx="608">
                  <c:v>2152.7096774193546</c:v>
                </c:pt>
                <c:pt idx="609">
                  <c:v>2152.7096774193546</c:v>
                </c:pt>
                <c:pt idx="610">
                  <c:v>2152.7096774193546</c:v>
                </c:pt>
                <c:pt idx="611">
                  <c:v>2152.7096774193546</c:v>
                </c:pt>
                <c:pt idx="612">
                  <c:v>2152.7096774193546</c:v>
                </c:pt>
                <c:pt idx="613">
                  <c:v>2152.7096774193546</c:v>
                </c:pt>
                <c:pt idx="614">
                  <c:v>2152.7096774193546</c:v>
                </c:pt>
                <c:pt idx="615">
                  <c:v>2152.7096774193546</c:v>
                </c:pt>
                <c:pt idx="616">
                  <c:v>2152.7096774193546</c:v>
                </c:pt>
                <c:pt idx="617">
                  <c:v>2152.7096774193546</c:v>
                </c:pt>
                <c:pt idx="618">
                  <c:v>2152.7096774193546</c:v>
                </c:pt>
                <c:pt idx="619">
                  <c:v>2152.7096774193546</c:v>
                </c:pt>
                <c:pt idx="620">
                  <c:v>2152.7096774193546</c:v>
                </c:pt>
                <c:pt idx="621">
                  <c:v>2152.7096774193546</c:v>
                </c:pt>
                <c:pt idx="622">
                  <c:v>2152.7096774193546</c:v>
                </c:pt>
                <c:pt idx="623">
                  <c:v>2152.7096774193546</c:v>
                </c:pt>
                <c:pt idx="624">
                  <c:v>2152.7096774193546</c:v>
                </c:pt>
                <c:pt idx="625">
                  <c:v>2152.7096774193546</c:v>
                </c:pt>
                <c:pt idx="626">
                  <c:v>2152.7096774193546</c:v>
                </c:pt>
                <c:pt idx="627">
                  <c:v>2152.7096774193546</c:v>
                </c:pt>
                <c:pt idx="628">
                  <c:v>2152.7096774193546</c:v>
                </c:pt>
                <c:pt idx="629">
                  <c:v>2152.7096774193546</c:v>
                </c:pt>
                <c:pt idx="630">
                  <c:v>2152.7096774193546</c:v>
                </c:pt>
                <c:pt idx="631">
                  <c:v>2152.7096774193546</c:v>
                </c:pt>
                <c:pt idx="632">
                  <c:v>2152.7096774193546</c:v>
                </c:pt>
                <c:pt idx="633">
                  <c:v>2152.7096774193546</c:v>
                </c:pt>
                <c:pt idx="634">
                  <c:v>2152.7096774193546</c:v>
                </c:pt>
                <c:pt idx="635">
                  <c:v>2152.7096774193546</c:v>
                </c:pt>
                <c:pt idx="636">
                  <c:v>2152.7096774193546</c:v>
                </c:pt>
                <c:pt idx="637">
                  <c:v>2152.7096774193546</c:v>
                </c:pt>
                <c:pt idx="638">
                  <c:v>2152.7096774193546</c:v>
                </c:pt>
                <c:pt idx="639">
                  <c:v>2152.7096774193546</c:v>
                </c:pt>
                <c:pt idx="640">
                  <c:v>2152.7096774193546</c:v>
                </c:pt>
                <c:pt idx="641">
                  <c:v>2152.7096774193546</c:v>
                </c:pt>
                <c:pt idx="642">
                  <c:v>2152.7096774193546</c:v>
                </c:pt>
                <c:pt idx="643">
                  <c:v>2152.7096774193546</c:v>
                </c:pt>
                <c:pt idx="644">
                  <c:v>2152.7096774193546</c:v>
                </c:pt>
                <c:pt idx="645">
                  <c:v>2152.7096774193546</c:v>
                </c:pt>
                <c:pt idx="646">
                  <c:v>2152.7096774193546</c:v>
                </c:pt>
                <c:pt idx="647">
                  <c:v>2152.7096774193546</c:v>
                </c:pt>
                <c:pt idx="648">
                  <c:v>2152.7096774193546</c:v>
                </c:pt>
                <c:pt idx="649">
                  <c:v>2152.7096774193546</c:v>
                </c:pt>
                <c:pt idx="650">
                  <c:v>2152.7096774193546</c:v>
                </c:pt>
                <c:pt idx="651">
                  <c:v>2152.7096774193546</c:v>
                </c:pt>
                <c:pt idx="652">
                  <c:v>2152.7096774193546</c:v>
                </c:pt>
                <c:pt idx="653">
                  <c:v>2152.7096774193546</c:v>
                </c:pt>
                <c:pt idx="654">
                  <c:v>2152.7096774193546</c:v>
                </c:pt>
                <c:pt idx="655">
                  <c:v>2152.7096774193546</c:v>
                </c:pt>
                <c:pt idx="656">
                  <c:v>2152.7096774193546</c:v>
                </c:pt>
                <c:pt idx="657">
                  <c:v>2152.7096774193546</c:v>
                </c:pt>
                <c:pt idx="658">
                  <c:v>2152.7096774193546</c:v>
                </c:pt>
                <c:pt idx="659">
                  <c:v>2152.7096774193546</c:v>
                </c:pt>
                <c:pt idx="660">
                  <c:v>2152.7096774193546</c:v>
                </c:pt>
                <c:pt idx="661">
                  <c:v>2152.7096774193546</c:v>
                </c:pt>
                <c:pt idx="662">
                  <c:v>2152.7096774193546</c:v>
                </c:pt>
                <c:pt idx="663">
                  <c:v>2152.7096774193546</c:v>
                </c:pt>
                <c:pt idx="664">
                  <c:v>2152.7096774193546</c:v>
                </c:pt>
                <c:pt idx="665">
                  <c:v>2152.7096774193546</c:v>
                </c:pt>
                <c:pt idx="666">
                  <c:v>2152.7096774193546</c:v>
                </c:pt>
                <c:pt idx="667">
                  <c:v>2152.7096774193546</c:v>
                </c:pt>
                <c:pt idx="668">
                  <c:v>2152.7096774193546</c:v>
                </c:pt>
                <c:pt idx="669">
                  <c:v>2152.7096774193546</c:v>
                </c:pt>
                <c:pt idx="670">
                  <c:v>2152.7096774193546</c:v>
                </c:pt>
                <c:pt idx="671">
                  <c:v>2152.7096774193546</c:v>
                </c:pt>
                <c:pt idx="672">
                  <c:v>2152.7096774193546</c:v>
                </c:pt>
                <c:pt idx="673">
                  <c:v>2152.7096774193546</c:v>
                </c:pt>
                <c:pt idx="674">
                  <c:v>2152.7096774193546</c:v>
                </c:pt>
                <c:pt idx="675">
                  <c:v>2152.7096774193546</c:v>
                </c:pt>
                <c:pt idx="676">
                  <c:v>2152.7096774193546</c:v>
                </c:pt>
                <c:pt idx="677">
                  <c:v>2152.7096774193546</c:v>
                </c:pt>
                <c:pt idx="678">
                  <c:v>2152.7096774193546</c:v>
                </c:pt>
                <c:pt idx="679">
                  <c:v>2152.7096774193546</c:v>
                </c:pt>
                <c:pt idx="680">
                  <c:v>2152.7096774193546</c:v>
                </c:pt>
                <c:pt idx="681">
                  <c:v>2152.7096774193546</c:v>
                </c:pt>
                <c:pt idx="682">
                  <c:v>2152.7096774193546</c:v>
                </c:pt>
                <c:pt idx="683">
                  <c:v>2152.7096774193546</c:v>
                </c:pt>
                <c:pt idx="684">
                  <c:v>2152.7096774193546</c:v>
                </c:pt>
                <c:pt idx="685">
                  <c:v>2152.7096774193546</c:v>
                </c:pt>
                <c:pt idx="686">
                  <c:v>2152.7096774193546</c:v>
                </c:pt>
                <c:pt idx="687">
                  <c:v>2152.7096774193546</c:v>
                </c:pt>
                <c:pt idx="688">
                  <c:v>2152.7096774193546</c:v>
                </c:pt>
                <c:pt idx="689">
                  <c:v>2152.7096774193546</c:v>
                </c:pt>
                <c:pt idx="690">
                  <c:v>2152.7096774193546</c:v>
                </c:pt>
                <c:pt idx="691">
                  <c:v>2152.7096774193546</c:v>
                </c:pt>
                <c:pt idx="692">
                  <c:v>2152.7096774193546</c:v>
                </c:pt>
                <c:pt idx="693">
                  <c:v>2152.7096774193546</c:v>
                </c:pt>
                <c:pt idx="694">
                  <c:v>2152.7096774193546</c:v>
                </c:pt>
                <c:pt idx="695">
                  <c:v>2152.7096774193546</c:v>
                </c:pt>
                <c:pt idx="696">
                  <c:v>2152.7096774193546</c:v>
                </c:pt>
                <c:pt idx="697">
                  <c:v>2152.7096774193546</c:v>
                </c:pt>
                <c:pt idx="698">
                  <c:v>2152.7096774193546</c:v>
                </c:pt>
                <c:pt idx="699">
                  <c:v>2152.7096774193546</c:v>
                </c:pt>
                <c:pt idx="700">
                  <c:v>2152.7096774193546</c:v>
                </c:pt>
                <c:pt idx="701">
                  <c:v>2152.7096774193546</c:v>
                </c:pt>
                <c:pt idx="702">
                  <c:v>2152.7096774193546</c:v>
                </c:pt>
                <c:pt idx="703">
                  <c:v>2152.7096774193546</c:v>
                </c:pt>
                <c:pt idx="704">
                  <c:v>2152.7096774193546</c:v>
                </c:pt>
                <c:pt idx="705">
                  <c:v>2152.7096774193546</c:v>
                </c:pt>
                <c:pt idx="706">
                  <c:v>2152.7096774193546</c:v>
                </c:pt>
                <c:pt idx="707">
                  <c:v>2152.7096774193546</c:v>
                </c:pt>
                <c:pt idx="708">
                  <c:v>2152.7096774193546</c:v>
                </c:pt>
                <c:pt idx="709">
                  <c:v>2152.7096774193546</c:v>
                </c:pt>
                <c:pt idx="710">
                  <c:v>2152.7096774193546</c:v>
                </c:pt>
                <c:pt idx="711">
                  <c:v>2152.7096774193546</c:v>
                </c:pt>
                <c:pt idx="712">
                  <c:v>2152.7096774193546</c:v>
                </c:pt>
                <c:pt idx="713">
                  <c:v>2152.7096774193546</c:v>
                </c:pt>
                <c:pt idx="714">
                  <c:v>2152.7096774193546</c:v>
                </c:pt>
                <c:pt idx="715">
                  <c:v>2152.7096774193546</c:v>
                </c:pt>
                <c:pt idx="716">
                  <c:v>2152.7096774193546</c:v>
                </c:pt>
                <c:pt idx="717">
                  <c:v>2152.7096774193546</c:v>
                </c:pt>
                <c:pt idx="718">
                  <c:v>2152.7096774193546</c:v>
                </c:pt>
                <c:pt idx="719">
                  <c:v>2152.7096774193546</c:v>
                </c:pt>
                <c:pt idx="720">
                  <c:v>2152.7096774193546</c:v>
                </c:pt>
                <c:pt idx="721">
                  <c:v>2152.7096774193546</c:v>
                </c:pt>
                <c:pt idx="722">
                  <c:v>2152.7096774193546</c:v>
                </c:pt>
                <c:pt idx="723">
                  <c:v>2152.7096774193546</c:v>
                </c:pt>
                <c:pt idx="724">
                  <c:v>2152.7096774193546</c:v>
                </c:pt>
                <c:pt idx="725">
                  <c:v>2152.7096774193546</c:v>
                </c:pt>
                <c:pt idx="726">
                  <c:v>2152.7096774193546</c:v>
                </c:pt>
                <c:pt idx="727">
                  <c:v>2152.7096774193546</c:v>
                </c:pt>
                <c:pt idx="728">
                  <c:v>2152.7096774193546</c:v>
                </c:pt>
                <c:pt idx="729">
                  <c:v>2152.7096774193546</c:v>
                </c:pt>
                <c:pt idx="730">
                  <c:v>2152.7096774193546</c:v>
                </c:pt>
                <c:pt idx="731">
                  <c:v>2152.7096774193546</c:v>
                </c:pt>
                <c:pt idx="732">
                  <c:v>2152.7096774193546</c:v>
                </c:pt>
                <c:pt idx="733">
                  <c:v>2152.7096774193546</c:v>
                </c:pt>
                <c:pt idx="734">
                  <c:v>2152.7096774193546</c:v>
                </c:pt>
                <c:pt idx="735">
                  <c:v>2152.7096774193546</c:v>
                </c:pt>
                <c:pt idx="736">
                  <c:v>2152.7096774193546</c:v>
                </c:pt>
                <c:pt idx="737">
                  <c:v>2152.7096774193546</c:v>
                </c:pt>
                <c:pt idx="738">
                  <c:v>2152.7096774193546</c:v>
                </c:pt>
                <c:pt idx="739">
                  <c:v>2152.7096774193546</c:v>
                </c:pt>
                <c:pt idx="740">
                  <c:v>2152.7096774193546</c:v>
                </c:pt>
                <c:pt idx="741">
                  <c:v>2152.7096774193546</c:v>
                </c:pt>
                <c:pt idx="742">
                  <c:v>2152.7096774193546</c:v>
                </c:pt>
                <c:pt idx="743">
                  <c:v>2152.7096774193546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7926</c:v>
                </c:pt>
                <c:pt idx="1">
                  <c:v>7926</c:v>
                </c:pt>
                <c:pt idx="2">
                  <c:v>7926</c:v>
                </c:pt>
                <c:pt idx="3">
                  <c:v>7926</c:v>
                </c:pt>
                <c:pt idx="4">
                  <c:v>7926</c:v>
                </c:pt>
                <c:pt idx="5">
                  <c:v>7926</c:v>
                </c:pt>
                <c:pt idx="6">
                  <c:v>7926</c:v>
                </c:pt>
                <c:pt idx="7">
                  <c:v>7926</c:v>
                </c:pt>
                <c:pt idx="8">
                  <c:v>7926</c:v>
                </c:pt>
                <c:pt idx="9">
                  <c:v>7926</c:v>
                </c:pt>
                <c:pt idx="10">
                  <c:v>7926</c:v>
                </c:pt>
                <c:pt idx="11">
                  <c:v>7926</c:v>
                </c:pt>
                <c:pt idx="12">
                  <c:v>7926</c:v>
                </c:pt>
                <c:pt idx="13">
                  <c:v>7926</c:v>
                </c:pt>
                <c:pt idx="14">
                  <c:v>7926</c:v>
                </c:pt>
                <c:pt idx="15">
                  <c:v>7926</c:v>
                </c:pt>
                <c:pt idx="16">
                  <c:v>7926</c:v>
                </c:pt>
                <c:pt idx="17">
                  <c:v>7926</c:v>
                </c:pt>
                <c:pt idx="18">
                  <c:v>7926</c:v>
                </c:pt>
                <c:pt idx="19">
                  <c:v>7926</c:v>
                </c:pt>
                <c:pt idx="20">
                  <c:v>7926</c:v>
                </c:pt>
                <c:pt idx="21">
                  <c:v>7926</c:v>
                </c:pt>
                <c:pt idx="22">
                  <c:v>7926</c:v>
                </c:pt>
                <c:pt idx="23">
                  <c:v>7926</c:v>
                </c:pt>
                <c:pt idx="24">
                  <c:v>7926</c:v>
                </c:pt>
                <c:pt idx="25">
                  <c:v>7926</c:v>
                </c:pt>
                <c:pt idx="26">
                  <c:v>7926</c:v>
                </c:pt>
                <c:pt idx="27">
                  <c:v>7926</c:v>
                </c:pt>
                <c:pt idx="28">
                  <c:v>7926</c:v>
                </c:pt>
                <c:pt idx="29">
                  <c:v>7926</c:v>
                </c:pt>
                <c:pt idx="30">
                  <c:v>7926</c:v>
                </c:pt>
                <c:pt idx="31">
                  <c:v>7926</c:v>
                </c:pt>
                <c:pt idx="32">
                  <c:v>7926</c:v>
                </c:pt>
                <c:pt idx="33">
                  <c:v>7926</c:v>
                </c:pt>
                <c:pt idx="34">
                  <c:v>7926</c:v>
                </c:pt>
                <c:pt idx="35">
                  <c:v>7926</c:v>
                </c:pt>
                <c:pt idx="36">
                  <c:v>7926</c:v>
                </c:pt>
                <c:pt idx="37">
                  <c:v>7926</c:v>
                </c:pt>
                <c:pt idx="38">
                  <c:v>7926</c:v>
                </c:pt>
                <c:pt idx="39">
                  <c:v>7926</c:v>
                </c:pt>
                <c:pt idx="40">
                  <c:v>7926</c:v>
                </c:pt>
                <c:pt idx="41">
                  <c:v>7926</c:v>
                </c:pt>
                <c:pt idx="42">
                  <c:v>7926</c:v>
                </c:pt>
                <c:pt idx="43">
                  <c:v>7926</c:v>
                </c:pt>
                <c:pt idx="44">
                  <c:v>7926</c:v>
                </c:pt>
                <c:pt idx="45">
                  <c:v>7926</c:v>
                </c:pt>
                <c:pt idx="46">
                  <c:v>7926</c:v>
                </c:pt>
                <c:pt idx="47">
                  <c:v>7926</c:v>
                </c:pt>
                <c:pt idx="48">
                  <c:v>7926</c:v>
                </c:pt>
                <c:pt idx="49">
                  <c:v>7926</c:v>
                </c:pt>
                <c:pt idx="50">
                  <c:v>7926</c:v>
                </c:pt>
                <c:pt idx="51">
                  <c:v>7926</c:v>
                </c:pt>
                <c:pt idx="52">
                  <c:v>7926</c:v>
                </c:pt>
                <c:pt idx="53">
                  <c:v>7926</c:v>
                </c:pt>
                <c:pt idx="54">
                  <c:v>7926</c:v>
                </c:pt>
                <c:pt idx="55">
                  <c:v>7926</c:v>
                </c:pt>
                <c:pt idx="56">
                  <c:v>7926</c:v>
                </c:pt>
                <c:pt idx="57">
                  <c:v>7926</c:v>
                </c:pt>
                <c:pt idx="58">
                  <c:v>7926</c:v>
                </c:pt>
                <c:pt idx="59">
                  <c:v>7926</c:v>
                </c:pt>
                <c:pt idx="60">
                  <c:v>7926</c:v>
                </c:pt>
                <c:pt idx="61">
                  <c:v>7926</c:v>
                </c:pt>
                <c:pt idx="62">
                  <c:v>7926</c:v>
                </c:pt>
                <c:pt idx="63">
                  <c:v>7926</c:v>
                </c:pt>
                <c:pt idx="64">
                  <c:v>7926</c:v>
                </c:pt>
                <c:pt idx="65">
                  <c:v>7926</c:v>
                </c:pt>
                <c:pt idx="66">
                  <c:v>7926</c:v>
                </c:pt>
                <c:pt idx="67">
                  <c:v>7926</c:v>
                </c:pt>
                <c:pt idx="68">
                  <c:v>7926</c:v>
                </c:pt>
                <c:pt idx="69">
                  <c:v>7926</c:v>
                </c:pt>
                <c:pt idx="70">
                  <c:v>7926</c:v>
                </c:pt>
                <c:pt idx="71">
                  <c:v>7926</c:v>
                </c:pt>
                <c:pt idx="72">
                  <c:v>7926</c:v>
                </c:pt>
                <c:pt idx="73">
                  <c:v>7926</c:v>
                </c:pt>
                <c:pt idx="74">
                  <c:v>7926</c:v>
                </c:pt>
                <c:pt idx="75">
                  <c:v>7926</c:v>
                </c:pt>
                <c:pt idx="76">
                  <c:v>7926</c:v>
                </c:pt>
                <c:pt idx="77">
                  <c:v>7926</c:v>
                </c:pt>
                <c:pt idx="78">
                  <c:v>7926</c:v>
                </c:pt>
                <c:pt idx="79">
                  <c:v>7926</c:v>
                </c:pt>
                <c:pt idx="80">
                  <c:v>7926</c:v>
                </c:pt>
                <c:pt idx="81">
                  <c:v>7926</c:v>
                </c:pt>
                <c:pt idx="82">
                  <c:v>7926</c:v>
                </c:pt>
                <c:pt idx="83">
                  <c:v>7926</c:v>
                </c:pt>
                <c:pt idx="84">
                  <c:v>7926</c:v>
                </c:pt>
                <c:pt idx="85">
                  <c:v>7926</c:v>
                </c:pt>
                <c:pt idx="86">
                  <c:v>7926</c:v>
                </c:pt>
                <c:pt idx="87">
                  <c:v>7926</c:v>
                </c:pt>
                <c:pt idx="88">
                  <c:v>7926</c:v>
                </c:pt>
                <c:pt idx="89">
                  <c:v>7926</c:v>
                </c:pt>
                <c:pt idx="90">
                  <c:v>7926</c:v>
                </c:pt>
                <c:pt idx="91">
                  <c:v>7926</c:v>
                </c:pt>
                <c:pt idx="92">
                  <c:v>7926</c:v>
                </c:pt>
                <c:pt idx="93">
                  <c:v>7926</c:v>
                </c:pt>
                <c:pt idx="94">
                  <c:v>7926</c:v>
                </c:pt>
                <c:pt idx="95">
                  <c:v>7926</c:v>
                </c:pt>
                <c:pt idx="96">
                  <c:v>7926</c:v>
                </c:pt>
                <c:pt idx="97">
                  <c:v>7926</c:v>
                </c:pt>
                <c:pt idx="98">
                  <c:v>7926</c:v>
                </c:pt>
                <c:pt idx="99">
                  <c:v>7926</c:v>
                </c:pt>
                <c:pt idx="100">
                  <c:v>7926</c:v>
                </c:pt>
                <c:pt idx="101">
                  <c:v>7926</c:v>
                </c:pt>
                <c:pt idx="102">
                  <c:v>7926</c:v>
                </c:pt>
                <c:pt idx="103">
                  <c:v>7926</c:v>
                </c:pt>
                <c:pt idx="104">
                  <c:v>7926</c:v>
                </c:pt>
                <c:pt idx="105">
                  <c:v>7926</c:v>
                </c:pt>
                <c:pt idx="106">
                  <c:v>7926</c:v>
                </c:pt>
                <c:pt idx="107">
                  <c:v>7926</c:v>
                </c:pt>
                <c:pt idx="108">
                  <c:v>7926</c:v>
                </c:pt>
                <c:pt idx="109">
                  <c:v>7926</c:v>
                </c:pt>
                <c:pt idx="110">
                  <c:v>7926</c:v>
                </c:pt>
                <c:pt idx="111">
                  <c:v>7926</c:v>
                </c:pt>
                <c:pt idx="112">
                  <c:v>7926</c:v>
                </c:pt>
                <c:pt idx="113">
                  <c:v>7926</c:v>
                </c:pt>
                <c:pt idx="114">
                  <c:v>7926</c:v>
                </c:pt>
                <c:pt idx="115">
                  <c:v>7926</c:v>
                </c:pt>
                <c:pt idx="116">
                  <c:v>7926</c:v>
                </c:pt>
                <c:pt idx="117">
                  <c:v>7926</c:v>
                </c:pt>
                <c:pt idx="118">
                  <c:v>7926</c:v>
                </c:pt>
                <c:pt idx="119">
                  <c:v>7926</c:v>
                </c:pt>
                <c:pt idx="120">
                  <c:v>7926</c:v>
                </c:pt>
                <c:pt idx="121">
                  <c:v>7926</c:v>
                </c:pt>
                <c:pt idx="122">
                  <c:v>7926</c:v>
                </c:pt>
                <c:pt idx="123">
                  <c:v>7926</c:v>
                </c:pt>
                <c:pt idx="124">
                  <c:v>7926</c:v>
                </c:pt>
                <c:pt idx="125">
                  <c:v>7926</c:v>
                </c:pt>
                <c:pt idx="126">
                  <c:v>7926</c:v>
                </c:pt>
                <c:pt idx="127">
                  <c:v>7926</c:v>
                </c:pt>
                <c:pt idx="128">
                  <c:v>7926</c:v>
                </c:pt>
                <c:pt idx="129">
                  <c:v>7926</c:v>
                </c:pt>
                <c:pt idx="130">
                  <c:v>7926</c:v>
                </c:pt>
                <c:pt idx="131">
                  <c:v>7926</c:v>
                </c:pt>
                <c:pt idx="132">
                  <c:v>7926</c:v>
                </c:pt>
                <c:pt idx="133">
                  <c:v>7926</c:v>
                </c:pt>
                <c:pt idx="134">
                  <c:v>7926</c:v>
                </c:pt>
                <c:pt idx="135">
                  <c:v>7926</c:v>
                </c:pt>
                <c:pt idx="136">
                  <c:v>7926</c:v>
                </c:pt>
                <c:pt idx="137">
                  <c:v>7926</c:v>
                </c:pt>
                <c:pt idx="138">
                  <c:v>7926</c:v>
                </c:pt>
                <c:pt idx="139">
                  <c:v>7926</c:v>
                </c:pt>
                <c:pt idx="140">
                  <c:v>7926</c:v>
                </c:pt>
                <c:pt idx="141">
                  <c:v>7926</c:v>
                </c:pt>
                <c:pt idx="142">
                  <c:v>7926</c:v>
                </c:pt>
                <c:pt idx="143">
                  <c:v>7926</c:v>
                </c:pt>
                <c:pt idx="144">
                  <c:v>7926</c:v>
                </c:pt>
                <c:pt idx="145">
                  <c:v>7926</c:v>
                </c:pt>
                <c:pt idx="146">
                  <c:v>7926</c:v>
                </c:pt>
                <c:pt idx="147">
                  <c:v>7926</c:v>
                </c:pt>
                <c:pt idx="148">
                  <c:v>7926</c:v>
                </c:pt>
                <c:pt idx="149">
                  <c:v>7926</c:v>
                </c:pt>
                <c:pt idx="150">
                  <c:v>7926</c:v>
                </c:pt>
                <c:pt idx="151">
                  <c:v>7926</c:v>
                </c:pt>
                <c:pt idx="152">
                  <c:v>7926</c:v>
                </c:pt>
                <c:pt idx="153">
                  <c:v>7926</c:v>
                </c:pt>
                <c:pt idx="154">
                  <c:v>7926</c:v>
                </c:pt>
                <c:pt idx="155">
                  <c:v>7926</c:v>
                </c:pt>
                <c:pt idx="156">
                  <c:v>7926</c:v>
                </c:pt>
                <c:pt idx="157">
                  <c:v>7926</c:v>
                </c:pt>
                <c:pt idx="158">
                  <c:v>7926</c:v>
                </c:pt>
                <c:pt idx="159">
                  <c:v>7926</c:v>
                </c:pt>
                <c:pt idx="160">
                  <c:v>7926</c:v>
                </c:pt>
                <c:pt idx="161">
                  <c:v>7926</c:v>
                </c:pt>
                <c:pt idx="162">
                  <c:v>7926</c:v>
                </c:pt>
                <c:pt idx="163">
                  <c:v>7926</c:v>
                </c:pt>
                <c:pt idx="164">
                  <c:v>7926</c:v>
                </c:pt>
                <c:pt idx="165">
                  <c:v>7926</c:v>
                </c:pt>
                <c:pt idx="166">
                  <c:v>7926</c:v>
                </c:pt>
                <c:pt idx="167">
                  <c:v>7926</c:v>
                </c:pt>
                <c:pt idx="168">
                  <c:v>7926</c:v>
                </c:pt>
                <c:pt idx="169">
                  <c:v>7926</c:v>
                </c:pt>
                <c:pt idx="170">
                  <c:v>7926</c:v>
                </c:pt>
                <c:pt idx="171">
                  <c:v>7926</c:v>
                </c:pt>
                <c:pt idx="172">
                  <c:v>7926</c:v>
                </c:pt>
                <c:pt idx="173">
                  <c:v>7926</c:v>
                </c:pt>
                <c:pt idx="174">
                  <c:v>7926</c:v>
                </c:pt>
                <c:pt idx="175">
                  <c:v>7926</c:v>
                </c:pt>
                <c:pt idx="176">
                  <c:v>7926</c:v>
                </c:pt>
                <c:pt idx="177">
                  <c:v>7926</c:v>
                </c:pt>
                <c:pt idx="178">
                  <c:v>7926</c:v>
                </c:pt>
                <c:pt idx="179">
                  <c:v>7926</c:v>
                </c:pt>
                <c:pt idx="180">
                  <c:v>7926</c:v>
                </c:pt>
                <c:pt idx="181">
                  <c:v>7926</c:v>
                </c:pt>
                <c:pt idx="182">
                  <c:v>7926</c:v>
                </c:pt>
                <c:pt idx="183">
                  <c:v>7926</c:v>
                </c:pt>
                <c:pt idx="184">
                  <c:v>7926</c:v>
                </c:pt>
                <c:pt idx="185">
                  <c:v>7926</c:v>
                </c:pt>
                <c:pt idx="186">
                  <c:v>7926</c:v>
                </c:pt>
                <c:pt idx="187">
                  <c:v>7926</c:v>
                </c:pt>
                <c:pt idx="188">
                  <c:v>7926</c:v>
                </c:pt>
                <c:pt idx="189">
                  <c:v>7926</c:v>
                </c:pt>
                <c:pt idx="190">
                  <c:v>7926</c:v>
                </c:pt>
                <c:pt idx="191">
                  <c:v>7926</c:v>
                </c:pt>
                <c:pt idx="192">
                  <c:v>7926</c:v>
                </c:pt>
                <c:pt idx="193">
                  <c:v>7926</c:v>
                </c:pt>
                <c:pt idx="194">
                  <c:v>7926</c:v>
                </c:pt>
                <c:pt idx="195">
                  <c:v>7926</c:v>
                </c:pt>
                <c:pt idx="196">
                  <c:v>7926</c:v>
                </c:pt>
                <c:pt idx="197">
                  <c:v>7926</c:v>
                </c:pt>
                <c:pt idx="198">
                  <c:v>7926</c:v>
                </c:pt>
                <c:pt idx="199">
                  <c:v>7926</c:v>
                </c:pt>
                <c:pt idx="200">
                  <c:v>7926</c:v>
                </c:pt>
                <c:pt idx="201">
                  <c:v>7926</c:v>
                </c:pt>
                <c:pt idx="202">
                  <c:v>7926</c:v>
                </c:pt>
                <c:pt idx="203">
                  <c:v>7926</c:v>
                </c:pt>
                <c:pt idx="204">
                  <c:v>7926</c:v>
                </c:pt>
                <c:pt idx="205">
                  <c:v>7926</c:v>
                </c:pt>
                <c:pt idx="206">
                  <c:v>7926</c:v>
                </c:pt>
                <c:pt idx="207">
                  <c:v>7926</c:v>
                </c:pt>
                <c:pt idx="208">
                  <c:v>7926</c:v>
                </c:pt>
                <c:pt idx="209">
                  <c:v>7926</c:v>
                </c:pt>
                <c:pt idx="210">
                  <c:v>7926</c:v>
                </c:pt>
                <c:pt idx="211">
                  <c:v>7926</c:v>
                </c:pt>
                <c:pt idx="212">
                  <c:v>7926</c:v>
                </c:pt>
                <c:pt idx="213">
                  <c:v>7926</c:v>
                </c:pt>
                <c:pt idx="214">
                  <c:v>7926</c:v>
                </c:pt>
                <c:pt idx="215">
                  <c:v>7926</c:v>
                </c:pt>
                <c:pt idx="216">
                  <c:v>7926</c:v>
                </c:pt>
                <c:pt idx="217">
                  <c:v>7926</c:v>
                </c:pt>
                <c:pt idx="218">
                  <c:v>7926</c:v>
                </c:pt>
                <c:pt idx="219">
                  <c:v>7926</c:v>
                </c:pt>
                <c:pt idx="220">
                  <c:v>7926</c:v>
                </c:pt>
                <c:pt idx="221">
                  <c:v>7926</c:v>
                </c:pt>
                <c:pt idx="222">
                  <c:v>7926</c:v>
                </c:pt>
                <c:pt idx="223">
                  <c:v>7926</c:v>
                </c:pt>
                <c:pt idx="224">
                  <c:v>7926</c:v>
                </c:pt>
                <c:pt idx="225">
                  <c:v>7926</c:v>
                </c:pt>
                <c:pt idx="226">
                  <c:v>7926</c:v>
                </c:pt>
                <c:pt idx="227">
                  <c:v>7926</c:v>
                </c:pt>
                <c:pt idx="228">
                  <c:v>7926</c:v>
                </c:pt>
                <c:pt idx="229">
                  <c:v>7926</c:v>
                </c:pt>
                <c:pt idx="230">
                  <c:v>7926</c:v>
                </c:pt>
                <c:pt idx="231">
                  <c:v>7926</c:v>
                </c:pt>
                <c:pt idx="232">
                  <c:v>7926</c:v>
                </c:pt>
                <c:pt idx="233">
                  <c:v>7926</c:v>
                </c:pt>
                <c:pt idx="234">
                  <c:v>7926</c:v>
                </c:pt>
                <c:pt idx="235">
                  <c:v>7926</c:v>
                </c:pt>
                <c:pt idx="236">
                  <c:v>7926</c:v>
                </c:pt>
                <c:pt idx="237">
                  <c:v>7926</c:v>
                </c:pt>
                <c:pt idx="238">
                  <c:v>7926</c:v>
                </c:pt>
                <c:pt idx="239">
                  <c:v>7926</c:v>
                </c:pt>
                <c:pt idx="240">
                  <c:v>7926</c:v>
                </c:pt>
                <c:pt idx="241">
                  <c:v>7926</c:v>
                </c:pt>
                <c:pt idx="242">
                  <c:v>7926</c:v>
                </c:pt>
                <c:pt idx="243">
                  <c:v>7926</c:v>
                </c:pt>
                <c:pt idx="244">
                  <c:v>7926</c:v>
                </c:pt>
                <c:pt idx="245">
                  <c:v>7926</c:v>
                </c:pt>
                <c:pt idx="246">
                  <c:v>7926</c:v>
                </c:pt>
                <c:pt idx="247">
                  <c:v>7926</c:v>
                </c:pt>
                <c:pt idx="248">
                  <c:v>7926</c:v>
                </c:pt>
                <c:pt idx="249">
                  <c:v>7926</c:v>
                </c:pt>
                <c:pt idx="250">
                  <c:v>7926</c:v>
                </c:pt>
                <c:pt idx="251">
                  <c:v>7926</c:v>
                </c:pt>
                <c:pt idx="252">
                  <c:v>7926</c:v>
                </c:pt>
                <c:pt idx="253">
                  <c:v>7926</c:v>
                </c:pt>
                <c:pt idx="254">
                  <c:v>7926</c:v>
                </c:pt>
                <c:pt idx="255">
                  <c:v>7926</c:v>
                </c:pt>
                <c:pt idx="256">
                  <c:v>7926</c:v>
                </c:pt>
                <c:pt idx="257">
                  <c:v>7926</c:v>
                </c:pt>
                <c:pt idx="258">
                  <c:v>7926</c:v>
                </c:pt>
                <c:pt idx="259">
                  <c:v>7926</c:v>
                </c:pt>
                <c:pt idx="260">
                  <c:v>7926</c:v>
                </c:pt>
                <c:pt idx="261">
                  <c:v>7926</c:v>
                </c:pt>
                <c:pt idx="262">
                  <c:v>7926</c:v>
                </c:pt>
                <c:pt idx="263">
                  <c:v>7926</c:v>
                </c:pt>
                <c:pt idx="264">
                  <c:v>7926</c:v>
                </c:pt>
                <c:pt idx="265">
                  <c:v>7926</c:v>
                </c:pt>
                <c:pt idx="266">
                  <c:v>7926</c:v>
                </c:pt>
                <c:pt idx="267">
                  <c:v>7926</c:v>
                </c:pt>
                <c:pt idx="268">
                  <c:v>7926</c:v>
                </c:pt>
                <c:pt idx="269">
                  <c:v>7926</c:v>
                </c:pt>
                <c:pt idx="270">
                  <c:v>7926</c:v>
                </c:pt>
                <c:pt idx="271">
                  <c:v>7926</c:v>
                </c:pt>
                <c:pt idx="272">
                  <c:v>7926</c:v>
                </c:pt>
                <c:pt idx="273">
                  <c:v>7926</c:v>
                </c:pt>
                <c:pt idx="274">
                  <c:v>7926</c:v>
                </c:pt>
                <c:pt idx="275">
                  <c:v>7926</c:v>
                </c:pt>
                <c:pt idx="276">
                  <c:v>7926</c:v>
                </c:pt>
                <c:pt idx="277">
                  <c:v>7926</c:v>
                </c:pt>
                <c:pt idx="278">
                  <c:v>7926</c:v>
                </c:pt>
                <c:pt idx="279">
                  <c:v>7926</c:v>
                </c:pt>
                <c:pt idx="280">
                  <c:v>7926</c:v>
                </c:pt>
                <c:pt idx="281">
                  <c:v>7926</c:v>
                </c:pt>
                <c:pt idx="282">
                  <c:v>7926</c:v>
                </c:pt>
                <c:pt idx="283">
                  <c:v>7926</c:v>
                </c:pt>
                <c:pt idx="284">
                  <c:v>7926</c:v>
                </c:pt>
                <c:pt idx="285">
                  <c:v>7926</c:v>
                </c:pt>
                <c:pt idx="286">
                  <c:v>7926</c:v>
                </c:pt>
                <c:pt idx="287">
                  <c:v>7926</c:v>
                </c:pt>
                <c:pt idx="288">
                  <c:v>7926</c:v>
                </c:pt>
                <c:pt idx="289">
                  <c:v>7926</c:v>
                </c:pt>
                <c:pt idx="290">
                  <c:v>7926</c:v>
                </c:pt>
                <c:pt idx="291">
                  <c:v>7926</c:v>
                </c:pt>
                <c:pt idx="292">
                  <c:v>7926</c:v>
                </c:pt>
                <c:pt idx="293">
                  <c:v>7926</c:v>
                </c:pt>
                <c:pt idx="294">
                  <c:v>7926</c:v>
                </c:pt>
                <c:pt idx="295">
                  <c:v>7926</c:v>
                </c:pt>
                <c:pt idx="296">
                  <c:v>7926</c:v>
                </c:pt>
                <c:pt idx="297">
                  <c:v>7926</c:v>
                </c:pt>
                <c:pt idx="298">
                  <c:v>7926</c:v>
                </c:pt>
                <c:pt idx="299">
                  <c:v>7926</c:v>
                </c:pt>
                <c:pt idx="300">
                  <c:v>7926</c:v>
                </c:pt>
                <c:pt idx="301">
                  <c:v>7926</c:v>
                </c:pt>
                <c:pt idx="302">
                  <c:v>7926</c:v>
                </c:pt>
                <c:pt idx="303">
                  <c:v>7926</c:v>
                </c:pt>
                <c:pt idx="304">
                  <c:v>7926</c:v>
                </c:pt>
                <c:pt idx="305">
                  <c:v>7926</c:v>
                </c:pt>
                <c:pt idx="306">
                  <c:v>7926</c:v>
                </c:pt>
                <c:pt idx="307">
                  <c:v>7926</c:v>
                </c:pt>
                <c:pt idx="308">
                  <c:v>7926</c:v>
                </c:pt>
                <c:pt idx="309">
                  <c:v>7926</c:v>
                </c:pt>
                <c:pt idx="310">
                  <c:v>7926</c:v>
                </c:pt>
                <c:pt idx="311">
                  <c:v>7926</c:v>
                </c:pt>
                <c:pt idx="312">
                  <c:v>7926</c:v>
                </c:pt>
                <c:pt idx="313">
                  <c:v>7926</c:v>
                </c:pt>
                <c:pt idx="314">
                  <c:v>7926</c:v>
                </c:pt>
                <c:pt idx="315">
                  <c:v>7926</c:v>
                </c:pt>
                <c:pt idx="316">
                  <c:v>7926</c:v>
                </c:pt>
                <c:pt idx="317">
                  <c:v>7926</c:v>
                </c:pt>
                <c:pt idx="318">
                  <c:v>7926</c:v>
                </c:pt>
                <c:pt idx="319">
                  <c:v>7926</c:v>
                </c:pt>
                <c:pt idx="320">
                  <c:v>7926</c:v>
                </c:pt>
                <c:pt idx="321">
                  <c:v>7926</c:v>
                </c:pt>
                <c:pt idx="322">
                  <c:v>7926</c:v>
                </c:pt>
                <c:pt idx="323">
                  <c:v>7926</c:v>
                </c:pt>
                <c:pt idx="324">
                  <c:v>7926</c:v>
                </c:pt>
                <c:pt idx="325">
                  <c:v>7926</c:v>
                </c:pt>
                <c:pt idx="326">
                  <c:v>7926</c:v>
                </c:pt>
                <c:pt idx="327">
                  <c:v>7926</c:v>
                </c:pt>
                <c:pt idx="328">
                  <c:v>7926</c:v>
                </c:pt>
                <c:pt idx="329">
                  <c:v>7926</c:v>
                </c:pt>
                <c:pt idx="330">
                  <c:v>7926</c:v>
                </c:pt>
                <c:pt idx="331">
                  <c:v>7926</c:v>
                </c:pt>
                <c:pt idx="332">
                  <c:v>7926</c:v>
                </c:pt>
                <c:pt idx="333">
                  <c:v>7926</c:v>
                </c:pt>
                <c:pt idx="334">
                  <c:v>7926</c:v>
                </c:pt>
                <c:pt idx="335">
                  <c:v>7926</c:v>
                </c:pt>
                <c:pt idx="336">
                  <c:v>7926</c:v>
                </c:pt>
                <c:pt idx="337">
                  <c:v>7926</c:v>
                </c:pt>
                <c:pt idx="338">
                  <c:v>7926</c:v>
                </c:pt>
                <c:pt idx="339">
                  <c:v>7926</c:v>
                </c:pt>
                <c:pt idx="340">
                  <c:v>7926</c:v>
                </c:pt>
                <c:pt idx="341">
                  <c:v>7926</c:v>
                </c:pt>
                <c:pt idx="342">
                  <c:v>7926</c:v>
                </c:pt>
                <c:pt idx="343">
                  <c:v>7926</c:v>
                </c:pt>
                <c:pt idx="344">
                  <c:v>7926</c:v>
                </c:pt>
                <c:pt idx="345">
                  <c:v>7926</c:v>
                </c:pt>
                <c:pt idx="346">
                  <c:v>7926</c:v>
                </c:pt>
                <c:pt idx="347">
                  <c:v>7926</c:v>
                </c:pt>
                <c:pt idx="348">
                  <c:v>7926</c:v>
                </c:pt>
                <c:pt idx="349">
                  <c:v>7926</c:v>
                </c:pt>
                <c:pt idx="350">
                  <c:v>7926</c:v>
                </c:pt>
                <c:pt idx="351">
                  <c:v>7926</c:v>
                </c:pt>
                <c:pt idx="352">
                  <c:v>7926</c:v>
                </c:pt>
                <c:pt idx="353">
                  <c:v>7926</c:v>
                </c:pt>
                <c:pt idx="354">
                  <c:v>7926</c:v>
                </c:pt>
                <c:pt idx="355">
                  <c:v>7926</c:v>
                </c:pt>
                <c:pt idx="356">
                  <c:v>7926</c:v>
                </c:pt>
                <c:pt idx="357">
                  <c:v>7926</c:v>
                </c:pt>
                <c:pt idx="358">
                  <c:v>7926</c:v>
                </c:pt>
                <c:pt idx="359">
                  <c:v>7926</c:v>
                </c:pt>
                <c:pt idx="360">
                  <c:v>7926</c:v>
                </c:pt>
                <c:pt idx="361">
                  <c:v>7926</c:v>
                </c:pt>
                <c:pt idx="362">
                  <c:v>7926</c:v>
                </c:pt>
                <c:pt idx="363">
                  <c:v>7926</c:v>
                </c:pt>
                <c:pt idx="364">
                  <c:v>7926</c:v>
                </c:pt>
                <c:pt idx="365">
                  <c:v>7926</c:v>
                </c:pt>
                <c:pt idx="366">
                  <c:v>7926</c:v>
                </c:pt>
                <c:pt idx="367">
                  <c:v>7926</c:v>
                </c:pt>
                <c:pt idx="368">
                  <c:v>7926</c:v>
                </c:pt>
                <c:pt idx="369">
                  <c:v>7926</c:v>
                </c:pt>
                <c:pt idx="370">
                  <c:v>7926</c:v>
                </c:pt>
                <c:pt idx="371">
                  <c:v>7926</c:v>
                </c:pt>
                <c:pt idx="372">
                  <c:v>7926</c:v>
                </c:pt>
                <c:pt idx="373">
                  <c:v>7926</c:v>
                </c:pt>
                <c:pt idx="374">
                  <c:v>7926</c:v>
                </c:pt>
                <c:pt idx="375">
                  <c:v>7926</c:v>
                </c:pt>
                <c:pt idx="376">
                  <c:v>7926</c:v>
                </c:pt>
                <c:pt idx="377">
                  <c:v>7926</c:v>
                </c:pt>
                <c:pt idx="378">
                  <c:v>7926</c:v>
                </c:pt>
                <c:pt idx="379">
                  <c:v>7926</c:v>
                </c:pt>
                <c:pt idx="380">
                  <c:v>7926</c:v>
                </c:pt>
                <c:pt idx="381">
                  <c:v>7926</c:v>
                </c:pt>
                <c:pt idx="382">
                  <c:v>7926</c:v>
                </c:pt>
                <c:pt idx="383">
                  <c:v>7926</c:v>
                </c:pt>
                <c:pt idx="384">
                  <c:v>7926</c:v>
                </c:pt>
                <c:pt idx="385">
                  <c:v>7926</c:v>
                </c:pt>
                <c:pt idx="386">
                  <c:v>7926</c:v>
                </c:pt>
                <c:pt idx="387">
                  <c:v>7926</c:v>
                </c:pt>
                <c:pt idx="388">
                  <c:v>7926</c:v>
                </c:pt>
                <c:pt idx="389">
                  <c:v>7926</c:v>
                </c:pt>
                <c:pt idx="390">
                  <c:v>7926</c:v>
                </c:pt>
                <c:pt idx="391">
                  <c:v>7926</c:v>
                </c:pt>
                <c:pt idx="392">
                  <c:v>7926</c:v>
                </c:pt>
                <c:pt idx="393">
                  <c:v>7926</c:v>
                </c:pt>
                <c:pt idx="394">
                  <c:v>7926</c:v>
                </c:pt>
                <c:pt idx="395">
                  <c:v>7926</c:v>
                </c:pt>
                <c:pt idx="396">
                  <c:v>7926</c:v>
                </c:pt>
                <c:pt idx="397">
                  <c:v>7926</c:v>
                </c:pt>
                <c:pt idx="398">
                  <c:v>7926</c:v>
                </c:pt>
                <c:pt idx="399">
                  <c:v>7926</c:v>
                </c:pt>
                <c:pt idx="400">
                  <c:v>7926</c:v>
                </c:pt>
                <c:pt idx="401">
                  <c:v>7926</c:v>
                </c:pt>
                <c:pt idx="402">
                  <c:v>7926</c:v>
                </c:pt>
                <c:pt idx="403">
                  <c:v>7926</c:v>
                </c:pt>
                <c:pt idx="404">
                  <c:v>7926</c:v>
                </c:pt>
                <c:pt idx="405">
                  <c:v>7926</c:v>
                </c:pt>
                <c:pt idx="406">
                  <c:v>7926</c:v>
                </c:pt>
                <c:pt idx="407">
                  <c:v>7926</c:v>
                </c:pt>
                <c:pt idx="408">
                  <c:v>7926</c:v>
                </c:pt>
                <c:pt idx="409">
                  <c:v>7926</c:v>
                </c:pt>
                <c:pt idx="410">
                  <c:v>7926</c:v>
                </c:pt>
                <c:pt idx="411">
                  <c:v>7926</c:v>
                </c:pt>
                <c:pt idx="412">
                  <c:v>7926</c:v>
                </c:pt>
                <c:pt idx="413">
                  <c:v>7926</c:v>
                </c:pt>
                <c:pt idx="414">
                  <c:v>7926</c:v>
                </c:pt>
                <c:pt idx="415">
                  <c:v>7926</c:v>
                </c:pt>
                <c:pt idx="416">
                  <c:v>7926</c:v>
                </c:pt>
                <c:pt idx="417">
                  <c:v>7926</c:v>
                </c:pt>
                <c:pt idx="418">
                  <c:v>7926</c:v>
                </c:pt>
                <c:pt idx="419">
                  <c:v>7926</c:v>
                </c:pt>
                <c:pt idx="420">
                  <c:v>7926</c:v>
                </c:pt>
                <c:pt idx="421">
                  <c:v>7926</c:v>
                </c:pt>
                <c:pt idx="422">
                  <c:v>7926</c:v>
                </c:pt>
                <c:pt idx="423">
                  <c:v>7926</c:v>
                </c:pt>
                <c:pt idx="424">
                  <c:v>7926</c:v>
                </c:pt>
                <c:pt idx="425">
                  <c:v>7926</c:v>
                </c:pt>
                <c:pt idx="426">
                  <c:v>7926</c:v>
                </c:pt>
                <c:pt idx="427">
                  <c:v>7926</c:v>
                </c:pt>
                <c:pt idx="428">
                  <c:v>7926</c:v>
                </c:pt>
                <c:pt idx="429">
                  <c:v>7926</c:v>
                </c:pt>
                <c:pt idx="430">
                  <c:v>7926</c:v>
                </c:pt>
                <c:pt idx="431">
                  <c:v>7926</c:v>
                </c:pt>
                <c:pt idx="432">
                  <c:v>7926</c:v>
                </c:pt>
                <c:pt idx="433">
                  <c:v>7926</c:v>
                </c:pt>
                <c:pt idx="434">
                  <c:v>7926</c:v>
                </c:pt>
                <c:pt idx="435">
                  <c:v>7926</c:v>
                </c:pt>
                <c:pt idx="436">
                  <c:v>7926</c:v>
                </c:pt>
                <c:pt idx="437">
                  <c:v>7926</c:v>
                </c:pt>
                <c:pt idx="438">
                  <c:v>7926</c:v>
                </c:pt>
                <c:pt idx="439">
                  <c:v>7926</c:v>
                </c:pt>
                <c:pt idx="440">
                  <c:v>7926</c:v>
                </c:pt>
                <c:pt idx="441">
                  <c:v>7926</c:v>
                </c:pt>
                <c:pt idx="442">
                  <c:v>7926</c:v>
                </c:pt>
                <c:pt idx="443">
                  <c:v>7926</c:v>
                </c:pt>
                <c:pt idx="444">
                  <c:v>7926</c:v>
                </c:pt>
                <c:pt idx="445">
                  <c:v>7926</c:v>
                </c:pt>
                <c:pt idx="446">
                  <c:v>7926</c:v>
                </c:pt>
                <c:pt idx="447">
                  <c:v>7926</c:v>
                </c:pt>
                <c:pt idx="448">
                  <c:v>7926</c:v>
                </c:pt>
                <c:pt idx="449">
                  <c:v>7926</c:v>
                </c:pt>
                <c:pt idx="450">
                  <c:v>7926</c:v>
                </c:pt>
                <c:pt idx="451">
                  <c:v>7926</c:v>
                </c:pt>
                <c:pt idx="452">
                  <c:v>7926</c:v>
                </c:pt>
                <c:pt idx="453">
                  <c:v>7926</c:v>
                </c:pt>
                <c:pt idx="454">
                  <c:v>7926</c:v>
                </c:pt>
                <c:pt idx="455">
                  <c:v>7926</c:v>
                </c:pt>
                <c:pt idx="456">
                  <c:v>7926</c:v>
                </c:pt>
                <c:pt idx="457">
                  <c:v>7926</c:v>
                </c:pt>
                <c:pt idx="458">
                  <c:v>7926</c:v>
                </c:pt>
                <c:pt idx="459">
                  <c:v>7926</c:v>
                </c:pt>
                <c:pt idx="460">
                  <c:v>7926</c:v>
                </c:pt>
                <c:pt idx="461">
                  <c:v>7926</c:v>
                </c:pt>
                <c:pt idx="462">
                  <c:v>7926</c:v>
                </c:pt>
                <c:pt idx="463">
                  <c:v>7926</c:v>
                </c:pt>
                <c:pt idx="464">
                  <c:v>7926</c:v>
                </c:pt>
                <c:pt idx="465">
                  <c:v>7926</c:v>
                </c:pt>
                <c:pt idx="466">
                  <c:v>7926</c:v>
                </c:pt>
                <c:pt idx="467">
                  <c:v>7926</c:v>
                </c:pt>
                <c:pt idx="468">
                  <c:v>7926</c:v>
                </c:pt>
                <c:pt idx="469">
                  <c:v>7926</c:v>
                </c:pt>
                <c:pt idx="470">
                  <c:v>7926</c:v>
                </c:pt>
                <c:pt idx="471">
                  <c:v>7926</c:v>
                </c:pt>
                <c:pt idx="472">
                  <c:v>7926</c:v>
                </c:pt>
                <c:pt idx="473">
                  <c:v>7926</c:v>
                </c:pt>
                <c:pt idx="474">
                  <c:v>7926</c:v>
                </c:pt>
                <c:pt idx="475">
                  <c:v>7926</c:v>
                </c:pt>
                <c:pt idx="476">
                  <c:v>7926</c:v>
                </c:pt>
                <c:pt idx="477">
                  <c:v>7926</c:v>
                </c:pt>
                <c:pt idx="478">
                  <c:v>7926</c:v>
                </c:pt>
                <c:pt idx="479">
                  <c:v>7926</c:v>
                </c:pt>
                <c:pt idx="480">
                  <c:v>7926</c:v>
                </c:pt>
                <c:pt idx="481">
                  <c:v>7926</c:v>
                </c:pt>
                <c:pt idx="482">
                  <c:v>7926</c:v>
                </c:pt>
                <c:pt idx="483">
                  <c:v>7926</c:v>
                </c:pt>
                <c:pt idx="484">
                  <c:v>7926</c:v>
                </c:pt>
                <c:pt idx="485">
                  <c:v>7926</c:v>
                </c:pt>
                <c:pt idx="486">
                  <c:v>7926</c:v>
                </c:pt>
                <c:pt idx="487">
                  <c:v>7926</c:v>
                </c:pt>
                <c:pt idx="488">
                  <c:v>7926</c:v>
                </c:pt>
                <c:pt idx="489">
                  <c:v>7926</c:v>
                </c:pt>
                <c:pt idx="490">
                  <c:v>7926</c:v>
                </c:pt>
                <c:pt idx="491">
                  <c:v>7926</c:v>
                </c:pt>
                <c:pt idx="492">
                  <c:v>7926</c:v>
                </c:pt>
                <c:pt idx="493">
                  <c:v>7926</c:v>
                </c:pt>
                <c:pt idx="494">
                  <c:v>7926</c:v>
                </c:pt>
                <c:pt idx="495">
                  <c:v>7926</c:v>
                </c:pt>
                <c:pt idx="496">
                  <c:v>7926</c:v>
                </c:pt>
                <c:pt idx="497">
                  <c:v>7926</c:v>
                </c:pt>
                <c:pt idx="498">
                  <c:v>7926</c:v>
                </c:pt>
                <c:pt idx="499">
                  <c:v>7926</c:v>
                </c:pt>
                <c:pt idx="500">
                  <c:v>7926</c:v>
                </c:pt>
                <c:pt idx="501">
                  <c:v>7926</c:v>
                </c:pt>
                <c:pt idx="502">
                  <c:v>7926</c:v>
                </c:pt>
                <c:pt idx="503">
                  <c:v>7926</c:v>
                </c:pt>
                <c:pt idx="504">
                  <c:v>7926</c:v>
                </c:pt>
                <c:pt idx="505">
                  <c:v>7926</c:v>
                </c:pt>
                <c:pt idx="506">
                  <c:v>7926</c:v>
                </c:pt>
                <c:pt idx="507">
                  <c:v>7926</c:v>
                </c:pt>
                <c:pt idx="508">
                  <c:v>7926</c:v>
                </c:pt>
                <c:pt idx="509">
                  <c:v>7926</c:v>
                </c:pt>
                <c:pt idx="510">
                  <c:v>7926</c:v>
                </c:pt>
                <c:pt idx="511">
                  <c:v>7926</c:v>
                </c:pt>
                <c:pt idx="512">
                  <c:v>7926</c:v>
                </c:pt>
                <c:pt idx="513">
                  <c:v>7926</c:v>
                </c:pt>
                <c:pt idx="514">
                  <c:v>7926</c:v>
                </c:pt>
                <c:pt idx="515">
                  <c:v>7926</c:v>
                </c:pt>
                <c:pt idx="516">
                  <c:v>7926</c:v>
                </c:pt>
                <c:pt idx="517">
                  <c:v>7926</c:v>
                </c:pt>
                <c:pt idx="518">
                  <c:v>7926</c:v>
                </c:pt>
                <c:pt idx="519">
                  <c:v>7926</c:v>
                </c:pt>
                <c:pt idx="520">
                  <c:v>7926</c:v>
                </c:pt>
                <c:pt idx="521">
                  <c:v>7926</c:v>
                </c:pt>
                <c:pt idx="522">
                  <c:v>7926</c:v>
                </c:pt>
                <c:pt idx="523">
                  <c:v>7926</c:v>
                </c:pt>
                <c:pt idx="524">
                  <c:v>7926</c:v>
                </c:pt>
                <c:pt idx="525">
                  <c:v>7926</c:v>
                </c:pt>
                <c:pt idx="526">
                  <c:v>7926</c:v>
                </c:pt>
                <c:pt idx="527">
                  <c:v>7926</c:v>
                </c:pt>
                <c:pt idx="528">
                  <c:v>7926</c:v>
                </c:pt>
                <c:pt idx="529">
                  <c:v>7926</c:v>
                </c:pt>
                <c:pt idx="530">
                  <c:v>7926</c:v>
                </c:pt>
                <c:pt idx="531">
                  <c:v>7926</c:v>
                </c:pt>
                <c:pt idx="532">
                  <c:v>7926</c:v>
                </c:pt>
                <c:pt idx="533">
                  <c:v>7926</c:v>
                </c:pt>
                <c:pt idx="534">
                  <c:v>7926</c:v>
                </c:pt>
                <c:pt idx="535">
                  <c:v>7926</c:v>
                </c:pt>
                <c:pt idx="536">
                  <c:v>7926</c:v>
                </c:pt>
                <c:pt idx="537">
                  <c:v>7926</c:v>
                </c:pt>
                <c:pt idx="538">
                  <c:v>7926</c:v>
                </c:pt>
                <c:pt idx="539">
                  <c:v>7926</c:v>
                </c:pt>
                <c:pt idx="540">
                  <c:v>7926</c:v>
                </c:pt>
                <c:pt idx="541">
                  <c:v>7926</c:v>
                </c:pt>
                <c:pt idx="542">
                  <c:v>7926</c:v>
                </c:pt>
                <c:pt idx="543">
                  <c:v>7926</c:v>
                </c:pt>
                <c:pt idx="544">
                  <c:v>7926</c:v>
                </c:pt>
                <c:pt idx="545">
                  <c:v>7926</c:v>
                </c:pt>
                <c:pt idx="546">
                  <c:v>7926</c:v>
                </c:pt>
                <c:pt idx="547">
                  <c:v>7926</c:v>
                </c:pt>
                <c:pt idx="548">
                  <c:v>7926</c:v>
                </c:pt>
                <c:pt idx="549">
                  <c:v>7926</c:v>
                </c:pt>
                <c:pt idx="550">
                  <c:v>7926</c:v>
                </c:pt>
                <c:pt idx="551">
                  <c:v>7926</c:v>
                </c:pt>
                <c:pt idx="552">
                  <c:v>7926</c:v>
                </c:pt>
                <c:pt idx="553">
                  <c:v>7926</c:v>
                </c:pt>
                <c:pt idx="554">
                  <c:v>7926</c:v>
                </c:pt>
                <c:pt idx="555">
                  <c:v>7926</c:v>
                </c:pt>
                <c:pt idx="556">
                  <c:v>7926</c:v>
                </c:pt>
                <c:pt idx="557">
                  <c:v>7926</c:v>
                </c:pt>
                <c:pt idx="558">
                  <c:v>7926</c:v>
                </c:pt>
                <c:pt idx="559">
                  <c:v>7926</c:v>
                </c:pt>
                <c:pt idx="560">
                  <c:v>7926</c:v>
                </c:pt>
                <c:pt idx="561">
                  <c:v>7926</c:v>
                </c:pt>
                <c:pt idx="562">
                  <c:v>7926</c:v>
                </c:pt>
                <c:pt idx="563">
                  <c:v>7926</c:v>
                </c:pt>
                <c:pt idx="564">
                  <c:v>7926</c:v>
                </c:pt>
                <c:pt idx="565">
                  <c:v>7926</c:v>
                </c:pt>
                <c:pt idx="566">
                  <c:v>7926</c:v>
                </c:pt>
                <c:pt idx="567">
                  <c:v>7926</c:v>
                </c:pt>
                <c:pt idx="568">
                  <c:v>7926</c:v>
                </c:pt>
                <c:pt idx="569">
                  <c:v>7926</c:v>
                </c:pt>
                <c:pt idx="570">
                  <c:v>7926</c:v>
                </c:pt>
                <c:pt idx="571">
                  <c:v>7926</c:v>
                </c:pt>
                <c:pt idx="572">
                  <c:v>7926</c:v>
                </c:pt>
                <c:pt idx="573">
                  <c:v>7926</c:v>
                </c:pt>
                <c:pt idx="574">
                  <c:v>7926</c:v>
                </c:pt>
                <c:pt idx="575">
                  <c:v>7926</c:v>
                </c:pt>
                <c:pt idx="576">
                  <c:v>7926</c:v>
                </c:pt>
                <c:pt idx="577">
                  <c:v>7926</c:v>
                </c:pt>
                <c:pt idx="578">
                  <c:v>7926</c:v>
                </c:pt>
                <c:pt idx="579">
                  <c:v>7926</c:v>
                </c:pt>
                <c:pt idx="580">
                  <c:v>7926</c:v>
                </c:pt>
                <c:pt idx="581">
                  <c:v>7926</c:v>
                </c:pt>
                <c:pt idx="582">
                  <c:v>7926</c:v>
                </c:pt>
                <c:pt idx="583">
                  <c:v>7926</c:v>
                </c:pt>
                <c:pt idx="584">
                  <c:v>7926</c:v>
                </c:pt>
                <c:pt idx="585">
                  <c:v>7926</c:v>
                </c:pt>
                <c:pt idx="586">
                  <c:v>7926</c:v>
                </c:pt>
                <c:pt idx="587">
                  <c:v>7926</c:v>
                </c:pt>
                <c:pt idx="588">
                  <c:v>7926</c:v>
                </c:pt>
                <c:pt idx="589">
                  <c:v>7926</c:v>
                </c:pt>
                <c:pt idx="590">
                  <c:v>7926</c:v>
                </c:pt>
                <c:pt idx="591">
                  <c:v>7926</c:v>
                </c:pt>
                <c:pt idx="592">
                  <c:v>7926</c:v>
                </c:pt>
                <c:pt idx="593">
                  <c:v>7926</c:v>
                </c:pt>
                <c:pt idx="594">
                  <c:v>7926</c:v>
                </c:pt>
                <c:pt idx="595">
                  <c:v>7926</c:v>
                </c:pt>
                <c:pt idx="596">
                  <c:v>7926</c:v>
                </c:pt>
                <c:pt idx="597">
                  <c:v>7926</c:v>
                </c:pt>
                <c:pt idx="598">
                  <c:v>7926</c:v>
                </c:pt>
                <c:pt idx="599">
                  <c:v>7926</c:v>
                </c:pt>
                <c:pt idx="600">
                  <c:v>7926</c:v>
                </c:pt>
                <c:pt idx="601">
                  <c:v>7926</c:v>
                </c:pt>
                <c:pt idx="602">
                  <c:v>7926</c:v>
                </c:pt>
                <c:pt idx="603">
                  <c:v>7926</c:v>
                </c:pt>
                <c:pt idx="604">
                  <c:v>7926</c:v>
                </c:pt>
                <c:pt idx="605">
                  <c:v>7926</c:v>
                </c:pt>
                <c:pt idx="606">
                  <c:v>7926</c:v>
                </c:pt>
                <c:pt idx="607">
                  <c:v>7926</c:v>
                </c:pt>
                <c:pt idx="608">
                  <c:v>7926</c:v>
                </c:pt>
                <c:pt idx="609">
                  <c:v>7926</c:v>
                </c:pt>
                <c:pt idx="610">
                  <c:v>7926</c:v>
                </c:pt>
                <c:pt idx="611">
                  <c:v>7926</c:v>
                </c:pt>
                <c:pt idx="612">
                  <c:v>7926</c:v>
                </c:pt>
                <c:pt idx="613">
                  <c:v>7926</c:v>
                </c:pt>
                <c:pt idx="614">
                  <c:v>7926</c:v>
                </c:pt>
                <c:pt idx="615">
                  <c:v>7926</c:v>
                </c:pt>
                <c:pt idx="616">
                  <c:v>7926</c:v>
                </c:pt>
                <c:pt idx="617">
                  <c:v>7926</c:v>
                </c:pt>
                <c:pt idx="618">
                  <c:v>7926</c:v>
                </c:pt>
                <c:pt idx="619">
                  <c:v>7926</c:v>
                </c:pt>
                <c:pt idx="620">
                  <c:v>7926</c:v>
                </c:pt>
                <c:pt idx="621">
                  <c:v>7926</c:v>
                </c:pt>
                <c:pt idx="622">
                  <c:v>7926</c:v>
                </c:pt>
                <c:pt idx="623">
                  <c:v>7926</c:v>
                </c:pt>
                <c:pt idx="624">
                  <c:v>7926</c:v>
                </c:pt>
                <c:pt idx="625">
                  <c:v>7926</c:v>
                </c:pt>
                <c:pt idx="626">
                  <c:v>7926</c:v>
                </c:pt>
                <c:pt idx="627">
                  <c:v>7926</c:v>
                </c:pt>
                <c:pt idx="628">
                  <c:v>7926</c:v>
                </c:pt>
                <c:pt idx="629">
                  <c:v>7926</c:v>
                </c:pt>
                <c:pt idx="630">
                  <c:v>7926</c:v>
                </c:pt>
                <c:pt idx="631">
                  <c:v>7926</c:v>
                </c:pt>
                <c:pt idx="632">
                  <c:v>7926</c:v>
                </c:pt>
                <c:pt idx="633">
                  <c:v>7926</c:v>
                </c:pt>
                <c:pt idx="634">
                  <c:v>7926</c:v>
                </c:pt>
                <c:pt idx="635">
                  <c:v>7926</c:v>
                </c:pt>
                <c:pt idx="636">
                  <c:v>7926</c:v>
                </c:pt>
                <c:pt idx="637">
                  <c:v>7926</c:v>
                </c:pt>
                <c:pt idx="638">
                  <c:v>7926</c:v>
                </c:pt>
                <c:pt idx="639">
                  <c:v>7926</c:v>
                </c:pt>
                <c:pt idx="640">
                  <c:v>7926</c:v>
                </c:pt>
                <c:pt idx="641">
                  <c:v>7926</c:v>
                </c:pt>
                <c:pt idx="642">
                  <c:v>7926</c:v>
                </c:pt>
                <c:pt idx="643">
                  <c:v>7926</c:v>
                </c:pt>
                <c:pt idx="644">
                  <c:v>7926</c:v>
                </c:pt>
                <c:pt idx="645">
                  <c:v>7926</c:v>
                </c:pt>
                <c:pt idx="646">
                  <c:v>7926</c:v>
                </c:pt>
                <c:pt idx="647">
                  <c:v>7926</c:v>
                </c:pt>
                <c:pt idx="648">
                  <c:v>7926</c:v>
                </c:pt>
                <c:pt idx="649">
                  <c:v>7926</c:v>
                </c:pt>
                <c:pt idx="650">
                  <c:v>7926</c:v>
                </c:pt>
                <c:pt idx="651">
                  <c:v>7926</c:v>
                </c:pt>
                <c:pt idx="652">
                  <c:v>7926</c:v>
                </c:pt>
                <c:pt idx="653">
                  <c:v>7926</c:v>
                </c:pt>
                <c:pt idx="654">
                  <c:v>7926</c:v>
                </c:pt>
                <c:pt idx="655">
                  <c:v>7926</c:v>
                </c:pt>
                <c:pt idx="656">
                  <c:v>7926</c:v>
                </c:pt>
                <c:pt idx="657">
                  <c:v>7926</c:v>
                </c:pt>
                <c:pt idx="658">
                  <c:v>7926</c:v>
                </c:pt>
                <c:pt idx="659">
                  <c:v>7926</c:v>
                </c:pt>
                <c:pt idx="660">
                  <c:v>7926</c:v>
                </c:pt>
                <c:pt idx="661">
                  <c:v>7926</c:v>
                </c:pt>
                <c:pt idx="662">
                  <c:v>7926</c:v>
                </c:pt>
                <c:pt idx="663">
                  <c:v>7926</c:v>
                </c:pt>
                <c:pt idx="664">
                  <c:v>7926</c:v>
                </c:pt>
                <c:pt idx="665">
                  <c:v>7926</c:v>
                </c:pt>
                <c:pt idx="666">
                  <c:v>7926</c:v>
                </c:pt>
                <c:pt idx="667">
                  <c:v>7926</c:v>
                </c:pt>
                <c:pt idx="668">
                  <c:v>7926</c:v>
                </c:pt>
                <c:pt idx="669">
                  <c:v>7926</c:v>
                </c:pt>
                <c:pt idx="670">
                  <c:v>7926</c:v>
                </c:pt>
                <c:pt idx="671">
                  <c:v>7926</c:v>
                </c:pt>
                <c:pt idx="672">
                  <c:v>7926</c:v>
                </c:pt>
                <c:pt idx="673">
                  <c:v>7926</c:v>
                </c:pt>
                <c:pt idx="674">
                  <c:v>7926</c:v>
                </c:pt>
                <c:pt idx="675">
                  <c:v>7926</c:v>
                </c:pt>
                <c:pt idx="676">
                  <c:v>7926</c:v>
                </c:pt>
                <c:pt idx="677">
                  <c:v>7926</c:v>
                </c:pt>
                <c:pt idx="678">
                  <c:v>7926</c:v>
                </c:pt>
                <c:pt idx="679">
                  <c:v>7926</c:v>
                </c:pt>
                <c:pt idx="680">
                  <c:v>7926</c:v>
                </c:pt>
                <c:pt idx="681">
                  <c:v>7926</c:v>
                </c:pt>
                <c:pt idx="682">
                  <c:v>7926</c:v>
                </c:pt>
                <c:pt idx="683">
                  <c:v>7926</c:v>
                </c:pt>
                <c:pt idx="684">
                  <c:v>7926</c:v>
                </c:pt>
                <c:pt idx="685">
                  <c:v>7926</c:v>
                </c:pt>
                <c:pt idx="686">
                  <c:v>7926</c:v>
                </c:pt>
                <c:pt idx="687">
                  <c:v>7926</c:v>
                </c:pt>
                <c:pt idx="688">
                  <c:v>7926</c:v>
                </c:pt>
                <c:pt idx="689">
                  <c:v>7926</c:v>
                </c:pt>
                <c:pt idx="690">
                  <c:v>7926</c:v>
                </c:pt>
                <c:pt idx="691">
                  <c:v>7926</c:v>
                </c:pt>
                <c:pt idx="692">
                  <c:v>7926</c:v>
                </c:pt>
                <c:pt idx="693">
                  <c:v>7926</c:v>
                </c:pt>
                <c:pt idx="694">
                  <c:v>7926</c:v>
                </c:pt>
                <c:pt idx="695">
                  <c:v>7926</c:v>
                </c:pt>
                <c:pt idx="696">
                  <c:v>7926</c:v>
                </c:pt>
                <c:pt idx="697">
                  <c:v>7926</c:v>
                </c:pt>
                <c:pt idx="698">
                  <c:v>7926</c:v>
                </c:pt>
                <c:pt idx="699">
                  <c:v>7926</c:v>
                </c:pt>
                <c:pt idx="700">
                  <c:v>7926</c:v>
                </c:pt>
                <c:pt idx="701">
                  <c:v>7926</c:v>
                </c:pt>
                <c:pt idx="702">
                  <c:v>7926</c:v>
                </c:pt>
                <c:pt idx="703">
                  <c:v>7926</c:v>
                </c:pt>
                <c:pt idx="704">
                  <c:v>7926</c:v>
                </c:pt>
                <c:pt idx="705">
                  <c:v>7926</c:v>
                </c:pt>
                <c:pt idx="706">
                  <c:v>7926</c:v>
                </c:pt>
                <c:pt idx="707">
                  <c:v>7926</c:v>
                </c:pt>
                <c:pt idx="708">
                  <c:v>7926</c:v>
                </c:pt>
                <c:pt idx="709">
                  <c:v>7926</c:v>
                </c:pt>
                <c:pt idx="710">
                  <c:v>7926</c:v>
                </c:pt>
                <c:pt idx="711">
                  <c:v>7926</c:v>
                </c:pt>
                <c:pt idx="712">
                  <c:v>7926</c:v>
                </c:pt>
                <c:pt idx="713">
                  <c:v>7926</c:v>
                </c:pt>
                <c:pt idx="714">
                  <c:v>7926</c:v>
                </c:pt>
                <c:pt idx="715">
                  <c:v>7926</c:v>
                </c:pt>
                <c:pt idx="716">
                  <c:v>7926</c:v>
                </c:pt>
                <c:pt idx="717">
                  <c:v>7926</c:v>
                </c:pt>
                <c:pt idx="718">
                  <c:v>7926</c:v>
                </c:pt>
                <c:pt idx="719">
                  <c:v>7926</c:v>
                </c:pt>
                <c:pt idx="720">
                  <c:v>7926</c:v>
                </c:pt>
                <c:pt idx="721">
                  <c:v>7926</c:v>
                </c:pt>
                <c:pt idx="722">
                  <c:v>7926</c:v>
                </c:pt>
                <c:pt idx="723">
                  <c:v>7926</c:v>
                </c:pt>
                <c:pt idx="724">
                  <c:v>7926</c:v>
                </c:pt>
                <c:pt idx="725">
                  <c:v>7926</c:v>
                </c:pt>
                <c:pt idx="726">
                  <c:v>7926</c:v>
                </c:pt>
                <c:pt idx="727">
                  <c:v>7926</c:v>
                </c:pt>
                <c:pt idx="728">
                  <c:v>7926</c:v>
                </c:pt>
                <c:pt idx="729">
                  <c:v>7926</c:v>
                </c:pt>
                <c:pt idx="730">
                  <c:v>7926</c:v>
                </c:pt>
                <c:pt idx="731">
                  <c:v>7926</c:v>
                </c:pt>
                <c:pt idx="732">
                  <c:v>7926</c:v>
                </c:pt>
                <c:pt idx="733">
                  <c:v>7926</c:v>
                </c:pt>
                <c:pt idx="734">
                  <c:v>7926</c:v>
                </c:pt>
                <c:pt idx="735">
                  <c:v>7926</c:v>
                </c:pt>
                <c:pt idx="736">
                  <c:v>7926</c:v>
                </c:pt>
                <c:pt idx="737">
                  <c:v>7926</c:v>
                </c:pt>
                <c:pt idx="738">
                  <c:v>7926</c:v>
                </c:pt>
                <c:pt idx="739">
                  <c:v>7926</c:v>
                </c:pt>
                <c:pt idx="740">
                  <c:v>7926</c:v>
                </c:pt>
                <c:pt idx="741">
                  <c:v>7926</c:v>
                </c:pt>
                <c:pt idx="742">
                  <c:v>7926</c:v>
                </c:pt>
                <c:pt idx="743">
                  <c:v>7926</c:v>
                </c:pt>
              </c:numCache>
            </c:numRef>
          </c:val>
        </c:ser>
        <c:marker val="1"/>
        <c:axId val="102155776"/>
        <c:axId val="102157312"/>
      </c:lineChart>
      <c:catAx>
        <c:axId val="102155776"/>
        <c:scaling>
          <c:orientation val="minMax"/>
        </c:scaling>
        <c:axPos val="b"/>
        <c:numFmt formatCode="General" sourceLinked="1"/>
        <c:majorTickMark val="none"/>
        <c:tickLblPos val="nextTo"/>
        <c:crossAx val="102157312"/>
        <c:crosses val="autoZero"/>
        <c:auto val="1"/>
        <c:lblAlgn val="ctr"/>
        <c:lblOffset val="100"/>
        <c:tickLblSkip val="24"/>
      </c:catAx>
      <c:valAx>
        <c:axId val="102157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15577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5665718023077837E-2"/>
          <c:y val="2.9062744060843981E-2"/>
          <c:w val="0.95930083282489831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682.95833333333337</c:v>
                </c:pt>
                <c:pt idx="1">
                  <c:v>1239.7291666666667</c:v>
                </c:pt>
                <c:pt idx="2">
                  <c:v>2963.0625</c:v>
                </c:pt>
                <c:pt idx="3">
                  <c:v>1935.375</c:v>
                </c:pt>
                <c:pt idx="4">
                  <c:v>901.8125</c:v>
                </c:pt>
                <c:pt idx="5">
                  <c:v>702.9375</c:v>
                </c:pt>
                <c:pt idx="6">
                  <c:v>436.16666666666669</c:v>
                </c:pt>
                <c:pt idx="7">
                  <c:v>337.14583333333331</c:v>
                </c:pt>
                <c:pt idx="8">
                  <c:v>1109.5833333333333</c:v>
                </c:pt>
                <c:pt idx="9">
                  <c:v>3034.6666666666665</c:v>
                </c:pt>
                <c:pt idx="10">
                  <c:v>1301.25</c:v>
                </c:pt>
                <c:pt idx="11">
                  <c:v>725.95833333333337</c:v>
                </c:pt>
                <c:pt idx="12">
                  <c:v>1994.5833333333333</c:v>
                </c:pt>
                <c:pt idx="13">
                  <c:v>1910.7083333333333</c:v>
                </c:pt>
                <c:pt idx="14">
                  <c:v>1410.125</c:v>
                </c:pt>
                <c:pt idx="15">
                  <c:v>2006.5208333333333</c:v>
                </c:pt>
                <c:pt idx="16">
                  <c:v>2134.2708333333335</c:v>
                </c:pt>
                <c:pt idx="17">
                  <c:v>1399.8333333333333</c:v>
                </c:pt>
                <c:pt idx="18">
                  <c:v>2633.4791666666665</c:v>
                </c:pt>
                <c:pt idx="19">
                  <c:v>2932.6458333333335</c:v>
                </c:pt>
                <c:pt idx="20">
                  <c:v>2561.625</c:v>
                </c:pt>
                <c:pt idx="21">
                  <c:v>4159.6875</c:v>
                </c:pt>
                <c:pt idx="22">
                  <c:v>3546.2916666666665</c:v>
                </c:pt>
                <c:pt idx="23">
                  <c:v>1606.1875</c:v>
                </c:pt>
                <c:pt idx="24">
                  <c:v>3126.4583333333335</c:v>
                </c:pt>
                <c:pt idx="25">
                  <c:v>3254.4166666666665</c:v>
                </c:pt>
                <c:pt idx="26">
                  <c:v>5535.041666666667</c:v>
                </c:pt>
                <c:pt idx="27">
                  <c:v>5317.75</c:v>
                </c:pt>
                <c:pt idx="28">
                  <c:v>2784.3125</c:v>
                </c:pt>
                <c:pt idx="29">
                  <c:v>1306.2291666666667</c:v>
                </c:pt>
                <c:pt idx="30">
                  <c:v>1743.1875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1319</c:v>
                </c:pt>
                <c:pt idx="1">
                  <c:v>2417.5</c:v>
                </c:pt>
                <c:pt idx="2">
                  <c:v>3445</c:v>
                </c:pt>
                <c:pt idx="3">
                  <c:v>3491.5</c:v>
                </c:pt>
                <c:pt idx="4">
                  <c:v>1160</c:v>
                </c:pt>
                <c:pt idx="5">
                  <c:v>1001.5</c:v>
                </c:pt>
                <c:pt idx="6">
                  <c:v>620.5</c:v>
                </c:pt>
                <c:pt idx="7">
                  <c:v>575</c:v>
                </c:pt>
                <c:pt idx="8">
                  <c:v>2404.5</c:v>
                </c:pt>
                <c:pt idx="9">
                  <c:v>3910</c:v>
                </c:pt>
                <c:pt idx="10">
                  <c:v>2937.5</c:v>
                </c:pt>
                <c:pt idx="11">
                  <c:v>1102.5</c:v>
                </c:pt>
                <c:pt idx="12">
                  <c:v>2917</c:v>
                </c:pt>
                <c:pt idx="13">
                  <c:v>2433</c:v>
                </c:pt>
                <c:pt idx="14">
                  <c:v>2036</c:v>
                </c:pt>
                <c:pt idx="15">
                  <c:v>3183.5</c:v>
                </c:pt>
                <c:pt idx="16">
                  <c:v>3204.5</c:v>
                </c:pt>
                <c:pt idx="17">
                  <c:v>3147.5</c:v>
                </c:pt>
                <c:pt idx="18">
                  <c:v>3178</c:v>
                </c:pt>
                <c:pt idx="19">
                  <c:v>3629.5</c:v>
                </c:pt>
                <c:pt idx="20">
                  <c:v>3462.5</c:v>
                </c:pt>
                <c:pt idx="21">
                  <c:v>4680.5</c:v>
                </c:pt>
                <c:pt idx="22">
                  <c:v>4517</c:v>
                </c:pt>
                <c:pt idx="23">
                  <c:v>3928</c:v>
                </c:pt>
                <c:pt idx="24">
                  <c:v>3870</c:v>
                </c:pt>
                <c:pt idx="25">
                  <c:v>4538</c:v>
                </c:pt>
                <c:pt idx="26">
                  <c:v>5997</c:v>
                </c:pt>
                <c:pt idx="27">
                  <c:v>5975</c:v>
                </c:pt>
                <c:pt idx="28">
                  <c:v>4050.5</c:v>
                </c:pt>
                <c:pt idx="29">
                  <c:v>1747.5</c:v>
                </c:pt>
                <c:pt idx="30">
                  <c:v>1884.5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417</c:v>
                </c:pt>
                <c:pt idx="1">
                  <c:v>694</c:v>
                </c:pt>
                <c:pt idx="2">
                  <c:v>2447</c:v>
                </c:pt>
                <c:pt idx="3">
                  <c:v>351.5</c:v>
                </c:pt>
                <c:pt idx="4">
                  <c:v>361</c:v>
                </c:pt>
                <c:pt idx="5">
                  <c:v>628</c:v>
                </c:pt>
                <c:pt idx="6">
                  <c:v>295.5</c:v>
                </c:pt>
                <c:pt idx="7">
                  <c:v>220</c:v>
                </c:pt>
                <c:pt idx="8">
                  <c:v>505.5</c:v>
                </c:pt>
                <c:pt idx="9">
                  <c:v>2398.5</c:v>
                </c:pt>
                <c:pt idx="10">
                  <c:v>548</c:v>
                </c:pt>
                <c:pt idx="11">
                  <c:v>248.5</c:v>
                </c:pt>
                <c:pt idx="12">
                  <c:v>339.5</c:v>
                </c:pt>
                <c:pt idx="13">
                  <c:v>1570.5</c:v>
                </c:pt>
                <c:pt idx="14">
                  <c:v>1058</c:v>
                </c:pt>
                <c:pt idx="15">
                  <c:v>1080.5</c:v>
                </c:pt>
                <c:pt idx="16">
                  <c:v>929</c:v>
                </c:pt>
                <c:pt idx="17">
                  <c:v>487</c:v>
                </c:pt>
                <c:pt idx="18">
                  <c:v>1890.5</c:v>
                </c:pt>
                <c:pt idx="19">
                  <c:v>2274.5</c:v>
                </c:pt>
                <c:pt idx="20">
                  <c:v>2066.5</c:v>
                </c:pt>
                <c:pt idx="21">
                  <c:v>3466</c:v>
                </c:pt>
                <c:pt idx="22">
                  <c:v>1638.5</c:v>
                </c:pt>
                <c:pt idx="23">
                  <c:v>661.5</c:v>
                </c:pt>
                <c:pt idx="24">
                  <c:v>2293</c:v>
                </c:pt>
                <c:pt idx="25">
                  <c:v>2361</c:v>
                </c:pt>
                <c:pt idx="26">
                  <c:v>4753.5</c:v>
                </c:pt>
                <c:pt idx="27">
                  <c:v>4175.5</c:v>
                </c:pt>
                <c:pt idx="28">
                  <c:v>1812</c:v>
                </c:pt>
                <c:pt idx="29">
                  <c:v>943</c:v>
                </c:pt>
                <c:pt idx="30">
                  <c:v>1475.5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7926</c:v>
                </c:pt>
                <c:pt idx="1">
                  <c:v>7926</c:v>
                </c:pt>
                <c:pt idx="2">
                  <c:v>7926</c:v>
                </c:pt>
                <c:pt idx="3">
                  <c:v>7926</c:v>
                </c:pt>
                <c:pt idx="4">
                  <c:v>7926</c:v>
                </c:pt>
                <c:pt idx="5">
                  <c:v>7926</c:v>
                </c:pt>
                <c:pt idx="6">
                  <c:v>7926</c:v>
                </c:pt>
                <c:pt idx="7">
                  <c:v>7926</c:v>
                </c:pt>
                <c:pt idx="8">
                  <c:v>7926</c:v>
                </c:pt>
                <c:pt idx="9">
                  <c:v>7926</c:v>
                </c:pt>
                <c:pt idx="10">
                  <c:v>7926</c:v>
                </c:pt>
                <c:pt idx="11">
                  <c:v>7926</c:v>
                </c:pt>
                <c:pt idx="12">
                  <c:v>7926</c:v>
                </c:pt>
                <c:pt idx="13">
                  <c:v>7926</c:v>
                </c:pt>
                <c:pt idx="14">
                  <c:v>7926</c:v>
                </c:pt>
                <c:pt idx="15">
                  <c:v>7926</c:v>
                </c:pt>
                <c:pt idx="16">
                  <c:v>7926</c:v>
                </c:pt>
                <c:pt idx="17">
                  <c:v>7926</c:v>
                </c:pt>
                <c:pt idx="18">
                  <c:v>7926</c:v>
                </c:pt>
                <c:pt idx="19">
                  <c:v>7926</c:v>
                </c:pt>
                <c:pt idx="20">
                  <c:v>7926</c:v>
                </c:pt>
                <c:pt idx="21">
                  <c:v>7926</c:v>
                </c:pt>
                <c:pt idx="22">
                  <c:v>7926</c:v>
                </c:pt>
                <c:pt idx="23">
                  <c:v>7926</c:v>
                </c:pt>
                <c:pt idx="24">
                  <c:v>7926</c:v>
                </c:pt>
                <c:pt idx="25">
                  <c:v>7926</c:v>
                </c:pt>
                <c:pt idx="26">
                  <c:v>7926</c:v>
                </c:pt>
                <c:pt idx="27">
                  <c:v>7926</c:v>
                </c:pt>
                <c:pt idx="28">
                  <c:v>7926</c:v>
                </c:pt>
                <c:pt idx="29">
                  <c:v>7926</c:v>
                </c:pt>
                <c:pt idx="30">
                  <c:v>7926</c:v>
                </c:pt>
              </c:numCache>
            </c:numRef>
          </c:val>
        </c:ser>
        <c:marker val="1"/>
        <c:axId val="102204160"/>
        <c:axId val="102205696"/>
      </c:lineChart>
      <c:catAx>
        <c:axId val="102204160"/>
        <c:scaling>
          <c:orientation val="minMax"/>
        </c:scaling>
        <c:axPos val="b"/>
        <c:numFmt formatCode="General" sourceLinked="1"/>
        <c:majorTickMark val="none"/>
        <c:tickLblPos val="nextTo"/>
        <c:crossAx val="102205696"/>
        <c:crosses val="autoZero"/>
        <c:auto val="1"/>
        <c:lblAlgn val="ctr"/>
        <c:lblOffset val="100"/>
        <c:tickLblSkip val="1"/>
      </c:catAx>
      <c:valAx>
        <c:axId val="1022056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041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2227.7741935483873</c:v>
                </c:pt>
                <c:pt idx="1">
                  <c:v>2213.516129032258</c:v>
                </c:pt>
                <c:pt idx="2">
                  <c:v>2198.3870967741937</c:v>
                </c:pt>
                <c:pt idx="3">
                  <c:v>2174.8709677419356</c:v>
                </c:pt>
                <c:pt idx="4">
                  <c:v>2129.6612903225805</c:v>
                </c:pt>
                <c:pt idx="5">
                  <c:v>2113.8064516129034</c:v>
                </c:pt>
                <c:pt idx="6">
                  <c:v>2115.7580645161293</c:v>
                </c:pt>
                <c:pt idx="7">
                  <c:v>2135.8225806451615</c:v>
                </c:pt>
                <c:pt idx="8">
                  <c:v>2158.6612903225805</c:v>
                </c:pt>
                <c:pt idx="9">
                  <c:v>2148.3225806451615</c:v>
                </c:pt>
                <c:pt idx="10">
                  <c:v>2063.3064516129034</c:v>
                </c:pt>
                <c:pt idx="11">
                  <c:v>2060.5967741935483</c:v>
                </c:pt>
                <c:pt idx="12">
                  <c:v>2118.7258064516127</c:v>
                </c:pt>
                <c:pt idx="13">
                  <c:v>2174.8709677419356</c:v>
                </c:pt>
                <c:pt idx="14">
                  <c:v>2193.3225806451615</c:v>
                </c:pt>
                <c:pt idx="15">
                  <c:v>2178.8870967741937</c:v>
                </c:pt>
                <c:pt idx="16">
                  <c:v>2106.0483870967741</c:v>
                </c:pt>
                <c:pt idx="17">
                  <c:v>2046.4677419354839</c:v>
                </c:pt>
                <c:pt idx="18">
                  <c:v>2004.741935483871</c:v>
                </c:pt>
                <c:pt idx="19">
                  <c:v>2079.516129032258</c:v>
                </c:pt>
                <c:pt idx="20">
                  <c:v>2192.0645161290322</c:v>
                </c:pt>
                <c:pt idx="21">
                  <c:v>2260.3870967741937</c:v>
                </c:pt>
                <c:pt idx="22">
                  <c:v>2292.6612903225805</c:v>
                </c:pt>
                <c:pt idx="23">
                  <c:v>2276.8548387096776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5932.5</c:v>
                </c:pt>
                <c:pt idx="1">
                  <c:v>5975</c:v>
                </c:pt>
                <c:pt idx="2">
                  <c:v>5947</c:v>
                </c:pt>
                <c:pt idx="3">
                  <c:v>5889</c:v>
                </c:pt>
                <c:pt idx="4">
                  <c:v>5855</c:v>
                </c:pt>
                <c:pt idx="5">
                  <c:v>5794.5</c:v>
                </c:pt>
                <c:pt idx="6">
                  <c:v>5799</c:v>
                </c:pt>
                <c:pt idx="7">
                  <c:v>5820.5</c:v>
                </c:pt>
                <c:pt idx="8">
                  <c:v>5689.5</c:v>
                </c:pt>
                <c:pt idx="9">
                  <c:v>5763</c:v>
                </c:pt>
                <c:pt idx="10">
                  <c:v>5866</c:v>
                </c:pt>
                <c:pt idx="11">
                  <c:v>5989.5</c:v>
                </c:pt>
                <c:pt idx="12">
                  <c:v>5997</c:v>
                </c:pt>
                <c:pt idx="13">
                  <c:v>5897.5</c:v>
                </c:pt>
                <c:pt idx="14">
                  <c:v>5909</c:v>
                </c:pt>
                <c:pt idx="15">
                  <c:v>5767.5</c:v>
                </c:pt>
                <c:pt idx="16">
                  <c:v>5553.5</c:v>
                </c:pt>
                <c:pt idx="17">
                  <c:v>5445</c:v>
                </c:pt>
                <c:pt idx="18">
                  <c:v>5509.5</c:v>
                </c:pt>
                <c:pt idx="19">
                  <c:v>5524</c:v>
                </c:pt>
                <c:pt idx="20">
                  <c:v>5450.5</c:v>
                </c:pt>
                <c:pt idx="21">
                  <c:v>5252.5</c:v>
                </c:pt>
                <c:pt idx="22">
                  <c:v>5359.5</c:v>
                </c:pt>
                <c:pt idx="23">
                  <c:v>5703.5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312</c:v>
                </c:pt>
                <c:pt idx="1">
                  <c:v>264</c:v>
                </c:pt>
                <c:pt idx="2">
                  <c:v>241</c:v>
                </c:pt>
                <c:pt idx="3">
                  <c:v>226.5</c:v>
                </c:pt>
                <c:pt idx="4">
                  <c:v>220</c:v>
                </c:pt>
                <c:pt idx="5">
                  <c:v>223</c:v>
                </c:pt>
                <c:pt idx="6">
                  <c:v>253</c:v>
                </c:pt>
                <c:pt idx="7">
                  <c:v>269.5</c:v>
                </c:pt>
                <c:pt idx="8">
                  <c:v>281.5</c:v>
                </c:pt>
                <c:pt idx="9">
                  <c:v>286</c:v>
                </c:pt>
                <c:pt idx="10">
                  <c:v>271</c:v>
                </c:pt>
                <c:pt idx="11">
                  <c:v>242.5</c:v>
                </c:pt>
                <c:pt idx="12">
                  <c:v>244.5</c:v>
                </c:pt>
                <c:pt idx="13">
                  <c:v>284</c:v>
                </c:pt>
                <c:pt idx="14">
                  <c:v>318</c:v>
                </c:pt>
                <c:pt idx="15">
                  <c:v>355</c:v>
                </c:pt>
                <c:pt idx="16">
                  <c:v>389.5</c:v>
                </c:pt>
                <c:pt idx="17">
                  <c:v>380</c:v>
                </c:pt>
                <c:pt idx="18">
                  <c:v>332.5</c:v>
                </c:pt>
                <c:pt idx="19">
                  <c:v>329.5</c:v>
                </c:pt>
                <c:pt idx="20">
                  <c:v>334</c:v>
                </c:pt>
                <c:pt idx="21">
                  <c:v>277</c:v>
                </c:pt>
                <c:pt idx="22">
                  <c:v>248.5</c:v>
                </c:pt>
                <c:pt idx="23">
                  <c:v>268</c:v>
                </c:pt>
              </c:numCache>
            </c:numRef>
          </c:val>
        </c:ser>
        <c:axId val="102233984"/>
        <c:axId val="102235520"/>
      </c:barChart>
      <c:catAx>
        <c:axId val="102233984"/>
        <c:scaling>
          <c:orientation val="minMax"/>
        </c:scaling>
        <c:axPos val="b"/>
        <c:numFmt formatCode="General" sourceLinked="1"/>
        <c:majorTickMark val="none"/>
        <c:tickLblPos val="nextTo"/>
        <c:crossAx val="102235520"/>
        <c:crosses val="autoZero"/>
        <c:auto val="1"/>
        <c:lblAlgn val="ctr"/>
        <c:lblOffset val="100"/>
        <c:tickLblSkip val="1"/>
      </c:catAx>
      <c:valAx>
        <c:axId val="102235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339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6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089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2227.7741935483873</c:v>
                </c:pt>
                <c:pt idx="1">
                  <c:v>2213.516129032258</c:v>
                </c:pt>
                <c:pt idx="2">
                  <c:v>2198.3870967741937</c:v>
                </c:pt>
                <c:pt idx="3">
                  <c:v>2174.8709677419356</c:v>
                </c:pt>
                <c:pt idx="4">
                  <c:v>2129.6612903225805</c:v>
                </c:pt>
                <c:pt idx="5">
                  <c:v>2113.8064516129034</c:v>
                </c:pt>
                <c:pt idx="6">
                  <c:v>2115.7580645161293</c:v>
                </c:pt>
                <c:pt idx="7">
                  <c:v>2135.8225806451615</c:v>
                </c:pt>
                <c:pt idx="8">
                  <c:v>2158.6612903225805</c:v>
                </c:pt>
                <c:pt idx="9">
                  <c:v>2148.3225806451615</c:v>
                </c:pt>
                <c:pt idx="10">
                  <c:v>2063.3064516129034</c:v>
                </c:pt>
                <c:pt idx="11">
                  <c:v>2060.5967741935483</c:v>
                </c:pt>
                <c:pt idx="12">
                  <c:v>2118.7258064516127</c:v>
                </c:pt>
                <c:pt idx="13">
                  <c:v>2174.8709677419356</c:v>
                </c:pt>
                <c:pt idx="14">
                  <c:v>2193.3225806451615</c:v>
                </c:pt>
                <c:pt idx="15">
                  <c:v>2178.8870967741937</c:v>
                </c:pt>
                <c:pt idx="16">
                  <c:v>2106.0483870967741</c:v>
                </c:pt>
                <c:pt idx="17">
                  <c:v>2046.4677419354839</c:v>
                </c:pt>
                <c:pt idx="18">
                  <c:v>2004.741935483871</c:v>
                </c:pt>
                <c:pt idx="19">
                  <c:v>2079.516129032258</c:v>
                </c:pt>
                <c:pt idx="20">
                  <c:v>2192.0645161290322</c:v>
                </c:pt>
                <c:pt idx="21">
                  <c:v>2260.3870967741937</c:v>
                </c:pt>
                <c:pt idx="22">
                  <c:v>2292.6612903225805</c:v>
                </c:pt>
                <c:pt idx="23">
                  <c:v>2276.8548387096776</c:v>
                </c:pt>
              </c:numCache>
            </c:numRef>
          </c:val>
        </c:ser>
        <c:marker val="1"/>
        <c:axId val="102264832"/>
        <c:axId val="1022663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2273792"/>
        <c:axId val="102267904"/>
      </c:lineChart>
      <c:catAx>
        <c:axId val="102264832"/>
        <c:scaling>
          <c:orientation val="minMax"/>
        </c:scaling>
        <c:axPos val="b"/>
        <c:numFmt formatCode="General" sourceLinked="1"/>
        <c:majorTickMark val="none"/>
        <c:tickLblPos val="nextTo"/>
        <c:crossAx val="102266368"/>
        <c:crosses val="autoZero"/>
        <c:auto val="1"/>
        <c:lblAlgn val="ctr"/>
        <c:lblOffset val="100"/>
        <c:tickLblSkip val="1"/>
      </c:catAx>
      <c:valAx>
        <c:axId val="102266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264832"/>
        <c:crosses val="autoZero"/>
        <c:crossBetween val="between"/>
      </c:valAx>
      <c:valAx>
        <c:axId val="102267904"/>
        <c:scaling>
          <c:orientation val="minMax"/>
          <c:min val="35000"/>
        </c:scaling>
        <c:axPos val="r"/>
        <c:numFmt formatCode="0" sourceLinked="0"/>
        <c:tickLblPos val="nextTo"/>
        <c:crossAx val="102273792"/>
        <c:crosses val="max"/>
        <c:crossBetween val="between"/>
        <c:majorUnit val="5000"/>
      </c:valAx>
      <c:catAx>
        <c:axId val="102273792"/>
        <c:scaling>
          <c:orientation val="minMax"/>
        </c:scaling>
        <c:delete val="1"/>
        <c:axPos val="b"/>
        <c:numFmt formatCode="General" sourceLinked="1"/>
        <c:tickLblPos val="none"/>
        <c:crossAx val="1022679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721</c:v>
                </c:pt>
                <c:pt idx="1">
                  <c:v>803.5</c:v>
                </c:pt>
                <c:pt idx="2">
                  <c:v>762.5</c:v>
                </c:pt>
                <c:pt idx="3">
                  <c:v>717</c:v>
                </c:pt>
                <c:pt idx="4">
                  <c:v>671.5</c:v>
                </c:pt>
                <c:pt idx="5">
                  <c:v>618.5</c:v>
                </c:pt>
                <c:pt idx="6">
                  <c:v>582.5</c:v>
                </c:pt>
                <c:pt idx="7">
                  <c:v>643.5</c:v>
                </c:pt>
                <c:pt idx="8">
                  <c:v>682</c:v>
                </c:pt>
                <c:pt idx="9">
                  <c:v>618</c:v>
                </c:pt>
                <c:pt idx="10">
                  <c:v>517.5</c:v>
                </c:pt>
                <c:pt idx="11">
                  <c:v>460</c:v>
                </c:pt>
                <c:pt idx="12">
                  <c:v>449</c:v>
                </c:pt>
                <c:pt idx="13">
                  <c:v>446.5</c:v>
                </c:pt>
                <c:pt idx="14">
                  <c:v>437</c:v>
                </c:pt>
                <c:pt idx="15">
                  <c:v>417</c:v>
                </c:pt>
                <c:pt idx="16">
                  <c:v>441.5</c:v>
                </c:pt>
                <c:pt idx="17">
                  <c:v>469</c:v>
                </c:pt>
                <c:pt idx="18">
                  <c:v>523</c:v>
                </c:pt>
                <c:pt idx="19">
                  <c:v>695.5</c:v>
                </c:pt>
                <c:pt idx="20">
                  <c:v>1006</c:v>
                </c:pt>
                <c:pt idx="21">
                  <c:v>1141.5</c:v>
                </c:pt>
                <c:pt idx="22">
                  <c:v>1248.5</c:v>
                </c:pt>
                <c:pt idx="23">
                  <c:v>1319</c:v>
                </c:pt>
                <c:pt idx="24">
                  <c:v>1411.5</c:v>
                </c:pt>
                <c:pt idx="25">
                  <c:v>1465.5</c:v>
                </c:pt>
                <c:pt idx="26">
                  <c:v>1363</c:v>
                </c:pt>
                <c:pt idx="27">
                  <c:v>1238.5</c:v>
                </c:pt>
                <c:pt idx="28">
                  <c:v>1222</c:v>
                </c:pt>
                <c:pt idx="29">
                  <c:v>1169.5</c:v>
                </c:pt>
                <c:pt idx="30">
                  <c:v>1202.5</c:v>
                </c:pt>
                <c:pt idx="31">
                  <c:v>1183.5</c:v>
                </c:pt>
                <c:pt idx="32">
                  <c:v>1182</c:v>
                </c:pt>
                <c:pt idx="33">
                  <c:v>1043.5</c:v>
                </c:pt>
                <c:pt idx="34">
                  <c:v>802.5</c:v>
                </c:pt>
                <c:pt idx="35">
                  <c:v>694</c:v>
                </c:pt>
                <c:pt idx="36">
                  <c:v>700</c:v>
                </c:pt>
                <c:pt idx="37">
                  <c:v>695.5</c:v>
                </c:pt>
                <c:pt idx="38">
                  <c:v>721.5</c:v>
                </c:pt>
                <c:pt idx="39">
                  <c:v>779.5</c:v>
                </c:pt>
                <c:pt idx="40">
                  <c:v>859</c:v>
                </c:pt>
                <c:pt idx="41">
                  <c:v>953</c:v>
                </c:pt>
                <c:pt idx="42">
                  <c:v>1064</c:v>
                </c:pt>
                <c:pt idx="43">
                  <c:v>1387.5</c:v>
                </c:pt>
                <c:pt idx="44">
                  <c:v>1815</c:v>
                </c:pt>
                <c:pt idx="45">
                  <c:v>2098.5</c:v>
                </c:pt>
                <c:pt idx="46">
                  <c:v>2284.5</c:v>
                </c:pt>
                <c:pt idx="47">
                  <c:v>2417.5</c:v>
                </c:pt>
                <c:pt idx="48">
                  <c:v>2447</c:v>
                </c:pt>
                <c:pt idx="49">
                  <c:v>2568</c:v>
                </c:pt>
                <c:pt idx="50">
                  <c:v>2687</c:v>
                </c:pt>
                <c:pt idx="51">
                  <c:v>2818.5</c:v>
                </c:pt>
                <c:pt idx="52">
                  <c:v>2928</c:v>
                </c:pt>
                <c:pt idx="53">
                  <c:v>3032.5</c:v>
                </c:pt>
                <c:pt idx="54">
                  <c:v>3082</c:v>
                </c:pt>
                <c:pt idx="55">
                  <c:v>3172.5</c:v>
                </c:pt>
                <c:pt idx="56">
                  <c:v>3306</c:v>
                </c:pt>
                <c:pt idx="57">
                  <c:v>3338</c:v>
                </c:pt>
                <c:pt idx="58">
                  <c:v>3013</c:v>
                </c:pt>
                <c:pt idx="59">
                  <c:v>2772.5</c:v>
                </c:pt>
                <c:pt idx="60">
                  <c:v>2810.5</c:v>
                </c:pt>
                <c:pt idx="61">
                  <c:v>3010.5</c:v>
                </c:pt>
                <c:pt idx="62">
                  <c:v>2798</c:v>
                </c:pt>
                <c:pt idx="63">
                  <c:v>2605</c:v>
                </c:pt>
                <c:pt idx="64">
                  <c:v>2697</c:v>
                </c:pt>
                <c:pt idx="65">
                  <c:v>2660.5</c:v>
                </c:pt>
                <c:pt idx="66">
                  <c:v>2797.5</c:v>
                </c:pt>
                <c:pt idx="67">
                  <c:v>3031</c:v>
                </c:pt>
                <c:pt idx="68">
                  <c:v>3346.5</c:v>
                </c:pt>
                <c:pt idx="69">
                  <c:v>3435</c:v>
                </c:pt>
                <c:pt idx="70">
                  <c:v>3445</c:v>
                </c:pt>
                <c:pt idx="71">
                  <c:v>3312</c:v>
                </c:pt>
                <c:pt idx="72">
                  <c:v>3230</c:v>
                </c:pt>
                <c:pt idx="73">
                  <c:v>3202.5</c:v>
                </c:pt>
                <c:pt idx="74">
                  <c:v>3328</c:v>
                </c:pt>
                <c:pt idx="75">
                  <c:v>3491.5</c:v>
                </c:pt>
                <c:pt idx="76">
                  <c:v>3198.5</c:v>
                </c:pt>
                <c:pt idx="77">
                  <c:v>2920</c:v>
                </c:pt>
                <c:pt idx="78">
                  <c:v>2738</c:v>
                </c:pt>
                <c:pt idx="79">
                  <c:v>2634.5</c:v>
                </c:pt>
                <c:pt idx="80">
                  <c:v>2582.5</c:v>
                </c:pt>
                <c:pt idx="81">
                  <c:v>2445</c:v>
                </c:pt>
                <c:pt idx="82">
                  <c:v>2302.5</c:v>
                </c:pt>
                <c:pt idx="83">
                  <c:v>2199</c:v>
                </c:pt>
                <c:pt idx="84">
                  <c:v>2173</c:v>
                </c:pt>
                <c:pt idx="85">
                  <c:v>2184</c:v>
                </c:pt>
                <c:pt idx="86">
                  <c:v>1864.5</c:v>
                </c:pt>
                <c:pt idx="87">
                  <c:v>1499</c:v>
                </c:pt>
                <c:pt idx="88">
                  <c:v>1009</c:v>
                </c:pt>
                <c:pt idx="89">
                  <c:v>671.5</c:v>
                </c:pt>
                <c:pt idx="90">
                  <c:v>512</c:v>
                </c:pt>
                <c:pt idx="91">
                  <c:v>554.5</c:v>
                </c:pt>
                <c:pt idx="92">
                  <c:v>562.5</c:v>
                </c:pt>
                <c:pt idx="93">
                  <c:v>405</c:v>
                </c:pt>
                <c:pt idx="94">
                  <c:v>390.5</c:v>
                </c:pt>
                <c:pt idx="95">
                  <c:v>351.5</c:v>
                </c:pt>
                <c:pt idx="96">
                  <c:v>361</c:v>
                </c:pt>
                <c:pt idx="97">
                  <c:v>403.5</c:v>
                </c:pt>
                <c:pt idx="98">
                  <c:v>470.5</c:v>
                </c:pt>
                <c:pt idx="99">
                  <c:v>538</c:v>
                </c:pt>
                <c:pt idx="100">
                  <c:v>621</c:v>
                </c:pt>
                <c:pt idx="101">
                  <c:v>656</c:v>
                </c:pt>
                <c:pt idx="102">
                  <c:v>748</c:v>
                </c:pt>
                <c:pt idx="103">
                  <c:v>844</c:v>
                </c:pt>
                <c:pt idx="104">
                  <c:v>1049</c:v>
                </c:pt>
                <c:pt idx="105">
                  <c:v>1082</c:v>
                </c:pt>
                <c:pt idx="106">
                  <c:v>1114.5</c:v>
                </c:pt>
                <c:pt idx="107">
                  <c:v>1124</c:v>
                </c:pt>
                <c:pt idx="108">
                  <c:v>1160</c:v>
                </c:pt>
                <c:pt idx="109">
                  <c:v>1015</c:v>
                </c:pt>
                <c:pt idx="110">
                  <c:v>981.5</c:v>
                </c:pt>
                <c:pt idx="111">
                  <c:v>1033</c:v>
                </c:pt>
                <c:pt idx="112">
                  <c:v>1041.5</c:v>
                </c:pt>
                <c:pt idx="113">
                  <c:v>1053.5</c:v>
                </c:pt>
                <c:pt idx="114">
                  <c:v>1079</c:v>
                </c:pt>
                <c:pt idx="115">
                  <c:v>1073</c:v>
                </c:pt>
                <c:pt idx="116">
                  <c:v>1079</c:v>
                </c:pt>
                <c:pt idx="117">
                  <c:v>1050.5</c:v>
                </c:pt>
                <c:pt idx="118">
                  <c:v>1036</c:v>
                </c:pt>
                <c:pt idx="119">
                  <c:v>1030</c:v>
                </c:pt>
                <c:pt idx="120">
                  <c:v>1001.5</c:v>
                </c:pt>
                <c:pt idx="121">
                  <c:v>858.5</c:v>
                </c:pt>
                <c:pt idx="122">
                  <c:v>826.5</c:v>
                </c:pt>
                <c:pt idx="123">
                  <c:v>775</c:v>
                </c:pt>
                <c:pt idx="124">
                  <c:v>749.5</c:v>
                </c:pt>
                <c:pt idx="125">
                  <c:v>705.5</c:v>
                </c:pt>
                <c:pt idx="126">
                  <c:v>718.5</c:v>
                </c:pt>
                <c:pt idx="127">
                  <c:v>698</c:v>
                </c:pt>
                <c:pt idx="128">
                  <c:v>672</c:v>
                </c:pt>
                <c:pt idx="129">
                  <c:v>640</c:v>
                </c:pt>
                <c:pt idx="130">
                  <c:v>647</c:v>
                </c:pt>
                <c:pt idx="131">
                  <c:v>662.5</c:v>
                </c:pt>
                <c:pt idx="132">
                  <c:v>634</c:v>
                </c:pt>
                <c:pt idx="133">
                  <c:v>628</c:v>
                </c:pt>
                <c:pt idx="134">
                  <c:v>634</c:v>
                </c:pt>
                <c:pt idx="135">
                  <c:v>658</c:v>
                </c:pt>
                <c:pt idx="136">
                  <c:v>714.5</c:v>
                </c:pt>
                <c:pt idx="137">
                  <c:v>724</c:v>
                </c:pt>
                <c:pt idx="138">
                  <c:v>694</c:v>
                </c:pt>
                <c:pt idx="139">
                  <c:v>656</c:v>
                </c:pt>
                <c:pt idx="140">
                  <c:v>649</c:v>
                </c:pt>
                <c:pt idx="141">
                  <c:v>635</c:v>
                </c:pt>
                <c:pt idx="142">
                  <c:v>650.5</c:v>
                </c:pt>
                <c:pt idx="143">
                  <c:v>639</c:v>
                </c:pt>
                <c:pt idx="144">
                  <c:v>620.5</c:v>
                </c:pt>
                <c:pt idx="145">
                  <c:v>585.5</c:v>
                </c:pt>
                <c:pt idx="146">
                  <c:v>565</c:v>
                </c:pt>
                <c:pt idx="147">
                  <c:v>566.5</c:v>
                </c:pt>
                <c:pt idx="148">
                  <c:v>530</c:v>
                </c:pt>
                <c:pt idx="149">
                  <c:v>507.5</c:v>
                </c:pt>
                <c:pt idx="150">
                  <c:v>524</c:v>
                </c:pt>
                <c:pt idx="151">
                  <c:v>564.5</c:v>
                </c:pt>
                <c:pt idx="152">
                  <c:v>521</c:v>
                </c:pt>
                <c:pt idx="153">
                  <c:v>473.5</c:v>
                </c:pt>
                <c:pt idx="154">
                  <c:v>383.5</c:v>
                </c:pt>
                <c:pt idx="155">
                  <c:v>303.5</c:v>
                </c:pt>
                <c:pt idx="156">
                  <c:v>295.5</c:v>
                </c:pt>
                <c:pt idx="157">
                  <c:v>322.5</c:v>
                </c:pt>
                <c:pt idx="158">
                  <c:v>347.5</c:v>
                </c:pt>
                <c:pt idx="159">
                  <c:v>383</c:v>
                </c:pt>
                <c:pt idx="160">
                  <c:v>389.5</c:v>
                </c:pt>
                <c:pt idx="161">
                  <c:v>380</c:v>
                </c:pt>
                <c:pt idx="162">
                  <c:v>332.5</c:v>
                </c:pt>
                <c:pt idx="163">
                  <c:v>329.5</c:v>
                </c:pt>
                <c:pt idx="164">
                  <c:v>386</c:v>
                </c:pt>
                <c:pt idx="165">
                  <c:v>398.5</c:v>
                </c:pt>
                <c:pt idx="166">
                  <c:v>388</c:v>
                </c:pt>
                <c:pt idx="167">
                  <c:v>370.5</c:v>
                </c:pt>
                <c:pt idx="168">
                  <c:v>312</c:v>
                </c:pt>
                <c:pt idx="169">
                  <c:v>264</c:v>
                </c:pt>
                <c:pt idx="170">
                  <c:v>241</c:v>
                </c:pt>
                <c:pt idx="171">
                  <c:v>226.5</c:v>
                </c:pt>
                <c:pt idx="172">
                  <c:v>220</c:v>
                </c:pt>
                <c:pt idx="173">
                  <c:v>223</c:v>
                </c:pt>
                <c:pt idx="174">
                  <c:v>253</c:v>
                </c:pt>
                <c:pt idx="175">
                  <c:v>269.5</c:v>
                </c:pt>
                <c:pt idx="176">
                  <c:v>281.5</c:v>
                </c:pt>
                <c:pt idx="177">
                  <c:v>286</c:v>
                </c:pt>
                <c:pt idx="178">
                  <c:v>271</c:v>
                </c:pt>
                <c:pt idx="179">
                  <c:v>242.5</c:v>
                </c:pt>
                <c:pt idx="180">
                  <c:v>244.5</c:v>
                </c:pt>
                <c:pt idx="181">
                  <c:v>284</c:v>
                </c:pt>
                <c:pt idx="182">
                  <c:v>318</c:v>
                </c:pt>
                <c:pt idx="183">
                  <c:v>355</c:v>
                </c:pt>
                <c:pt idx="184">
                  <c:v>393.5</c:v>
                </c:pt>
                <c:pt idx="185">
                  <c:v>410</c:v>
                </c:pt>
                <c:pt idx="186">
                  <c:v>417.5</c:v>
                </c:pt>
                <c:pt idx="187">
                  <c:v>432.5</c:v>
                </c:pt>
                <c:pt idx="188">
                  <c:v>479.5</c:v>
                </c:pt>
                <c:pt idx="189">
                  <c:v>538</c:v>
                </c:pt>
                <c:pt idx="190">
                  <c:v>554</c:v>
                </c:pt>
                <c:pt idx="191">
                  <c:v>575</c:v>
                </c:pt>
                <c:pt idx="192">
                  <c:v>562.5</c:v>
                </c:pt>
                <c:pt idx="193">
                  <c:v>588</c:v>
                </c:pt>
                <c:pt idx="194">
                  <c:v>587</c:v>
                </c:pt>
                <c:pt idx="195">
                  <c:v>563.5</c:v>
                </c:pt>
                <c:pt idx="196">
                  <c:v>531.5</c:v>
                </c:pt>
                <c:pt idx="197">
                  <c:v>505.5</c:v>
                </c:pt>
                <c:pt idx="198">
                  <c:v>518.5</c:v>
                </c:pt>
                <c:pt idx="199">
                  <c:v>535.5</c:v>
                </c:pt>
                <c:pt idx="200">
                  <c:v>567</c:v>
                </c:pt>
                <c:pt idx="201">
                  <c:v>551</c:v>
                </c:pt>
                <c:pt idx="202">
                  <c:v>506.5</c:v>
                </c:pt>
                <c:pt idx="203">
                  <c:v>551.5</c:v>
                </c:pt>
                <c:pt idx="204">
                  <c:v>674</c:v>
                </c:pt>
                <c:pt idx="205">
                  <c:v>895.5</c:v>
                </c:pt>
                <c:pt idx="206">
                  <c:v>1050.5</c:v>
                </c:pt>
                <c:pt idx="207">
                  <c:v>1323</c:v>
                </c:pt>
                <c:pt idx="208">
                  <c:v>1656.5</c:v>
                </c:pt>
                <c:pt idx="209">
                  <c:v>1759</c:v>
                </c:pt>
                <c:pt idx="210">
                  <c:v>1717.5</c:v>
                </c:pt>
                <c:pt idx="211">
                  <c:v>1923.5</c:v>
                </c:pt>
                <c:pt idx="212">
                  <c:v>2050.5</c:v>
                </c:pt>
                <c:pt idx="213">
                  <c:v>2304.5</c:v>
                </c:pt>
                <c:pt idx="214">
                  <c:v>2404.5</c:v>
                </c:pt>
                <c:pt idx="215">
                  <c:v>2303</c:v>
                </c:pt>
                <c:pt idx="216">
                  <c:v>2398.5</c:v>
                </c:pt>
                <c:pt idx="217">
                  <c:v>2483.5</c:v>
                </c:pt>
                <c:pt idx="218">
                  <c:v>2493.5</c:v>
                </c:pt>
                <c:pt idx="219">
                  <c:v>2500</c:v>
                </c:pt>
                <c:pt idx="220">
                  <c:v>2464</c:v>
                </c:pt>
                <c:pt idx="221">
                  <c:v>2524</c:v>
                </c:pt>
                <c:pt idx="222">
                  <c:v>2542</c:v>
                </c:pt>
                <c:pt idx="223">
                  <c:v>2569.5</c:v>
                </c:pt>
                <c:pt idx="224">
                  <c:v>2691</c:v>
                </c:pt>
                <c:pt idx="225">
                  <c:v>2631</c:v>
                </c:pt>
                <c:pt idx="226">
                  <c:v>2557.5</c:v>
                </c:pt>
                <c:pt idx="227">
                  <c:v>3048.5</c:v>
                </c:pt>
                <c:pt idx="228">
                  <c:v>3456.5</c:v>
                </c:pt>
                <c:pt idx="229">
                  <c:v>3449</c:v>
                </c:pt>
                <c:pt idx="230">
                  <c:v>3654.5</c:v>
                </c:pt>
                <c:pt idx="231">
                  <c:v>3910</c:v>
                </c:pt>
                <c:pt idx="232">
                  <c:v>3904</c:v>
                </c:pt>
                <c:pt idx="233">
                  <c:v>3892.5</c:v>
                </c:pt>
                <c:pt idx="234">
                  <c:v>3486</c:v>
                </c:pt>
                <c:pt idx="235">
                  <c:v>3184</c:v>
                </c:pt>
                <c:pt idx="236">
                  <c:v>3253</c:v>
                </c:pt>
                <c:pt idx="237">
                  <c:v>3377</c:v>
                </c:pt>
                <c:pt idx="238">
                  <c:v>3252</c:v>
                </c:pt>
                <c:pt idx="239">
                  <c:v>3110.5</c:v>
                </c:pt>
                <c:pt idx="240">
                  <c:v>2937.5</c:v>
                </c:pt>
                <c:pt idx="241">
                  <c:v>2735</c:v>
                </c:pt>
                <c:pt idx="242">
                  <c:v>2541</c:v>
                </c:pt>
                <c:pt idx="243">
                  <c:v>2196.5</c:v>
                </c:pt>
                <c:pt idx="244">
                  <c:v>1832.5</c:v>
                </c:pt>
                <c:pt idx="245">
                  <c:v>1649.5</c:v>
                </c:pt>
                <c:pt idx="246">
                  <c:v>1518</c:v>
                </c:pt>
                <c:pt idx="247">
                  <c:v>1433.5</c:v>
                </c:pt>
                <c:pt idx="248">
                  <c:v>1536</c:v>
                </c:pt>
                <c:pt idx="249">
                  <c:v>1564.5</c:v>
                </c:pt>
                <c:pt idx="250">
                  <c:v>1286.5</c:v>
                </c:pt>
                <c:pt idx="251">
                  <c:v>1264</c:v>
                </c:pt>
                <c:pt idx="252">
                  <c:v>1141.5</c:v>
                </c:pt>
                <c:pt idx="253">
                  <c:v>935.5</c:v>
                </c:pt>
                <c:pt idx="254">
                  <c:v>849.5</c:v>
                </c:pt>
                <c:pt idx="255">
                  <c:v>793.5</c:v>
                </c:pt>
                <c:pt idx="256">
                  <c:v>704</c:v>
                </c:pt>
                <c:pt idx="257">
                  <c:v>664.5</c:v>
                </c:pt>
                <c:pt idx="258">
                  <c:v>638</c:v>
                </c:pt>
                <c:pt idx="259">
                  <c:v>548</c:v>
                </c:pt>
                <c:pt idx="260">
                  <c:v>562.5</c:v>
                </c:pt>
                <c:pt idx="261">
                  <c:v>558.5</c:v>
                </c:pt>
                <c:pt idx="262">
                  <c:v>628.5</c:v>
                </c:pt>
                <c:pt idx="263">
                  <c:v>711.5</c:v>
                </c:pt>
                <c:pt idx="264">
                  <c:v>725.5</c:v>
                </c:pt>
                <c:pt idx="265">
                  <c:v>672</c:v>
                </c:pt>
                <c:pt idx="266">
                  <c:v>668</c:v>
                </c:pt>
                <c:pt idx="267">
                  <c:v>685.5</c:v>
                </c:pt>
                <c:pt idx="268">
                  <c:v>775.5</c:v>
                </c:pt>
                <c:pt idx="269">
                  <c:v>906.5</c:v>
                </c:pt>
                <c:pt idx="270">
                  <c:v>1032.5</c:v>
                </c:pt>
                <c:pt idx="271">
                  <c:v>1102.5</c:v>
                </c:pt>
                <c:pt idx="272">
                  <c:v>1079</c:v>
                </c:pt>
                <c:pt idx="273">
                  <c:v>1070</c:v>
                </c:pt>
                <c:pt idx="274">
                  <c:v>992</c:v>
                </c:pt>
                <c:pt idx="275">
                  <c:v>982.5</c:v>
                </c:pt>
                <c:pt idx="276">
                  <c:v>949.5</c:v>
                </c:pt>
                <c:pt idx="277">
                  <c:v>789.5</c:v>
                </c:pt>
                <c:pt idx="278">
                  <c:v>794.5</c:v>
                </c:pt>
                <c:pt idx="279">
                  <c:v>723.5</c:v>
                </c:pt>
                <c:pt idx="280">
                  <c:v>629</c:v>
                </c:pt>
                <c:pt idx="281">
                  <c:v>678.5</c:v>
                </c:pt>
                <c:pt idx="282">
                  <c:v>607.5</c:v>
                </c:pt>
                <c:pt idx="283">
                  <c:v>432</c:v>
                </c:pt>
                <c:pt idx="284">
                  <c:v>334</c:v>
                </c:pt>
                <c:pt idx="285">
                  <c:v>277</c:v>
                </c:pt>
                <c:pt idx="286">
                  <c:v>248.5</c:v>
                </c:pt>
                <c:pt idx="287">
                  <c:v>268</c:v>
                </c:pt>
                <c:pt idx="288">
                  <c:v>339.5</c:v>
                </c:pt>
                <c:pt idx="289">
                  <c:v>477.5</c:v>
                </c:pt>
                <c:pt idx="290">
                  <c:v>678</c:v>
                </c:pt>
                <c:pt idx="291">
                  <c:v>905</c:v>
                </c:pt>
                <c:pt idx="292">
                  <c:v>1092.5</c:v>
                </c:pt>
                <c:pt idx="293">
                  <c:v>1311.5</c:v>
                </c:pt>
                <c:pt idx="294">
                  <c:v>1563</c:v>
                </c:pt>
                <c:pt idx="295">
                  <c:v>1794</c:v>
                </c:pt>
                <c:pt idx="296">
                  <c:v>1935.5</c:v>
                </c:pt>
                <c:pt idx="297">
                  <c:v>2137.5</c:v>
                </c:pt>
                <c:pt idx="298">
                  <c:v>2130</c:v>
                </c:pt>
                <c:pt idx="299">
                  <c:v>2238</c:v>
                </c:pt>
                <c:pt idx="300">
                  <c:v>2469</c:v>
                </c:pt>
                <c:pt idx="301">
                  <c:v>2728.5</c:v>
                </c:pt>
                <c:pt idx="302">
                  <c:v>2917</c:v>
                </c:pt>
                <c:pt idx="303">
                  <c:v>2888</c:v>
                </c:pt>
                <c:pt idx="304">
                  <c:v>2841</c:v>
                </c:pt>
                <c:pt idx="305">
                  <c:v>2817</c:v>
                </c:pt>
                <c:pt idx="306">
                  <c:v>2495</c:v>
                </c:pt>
                <c:pt idx="307">
                  <c:v>2260</c:v>
                </c:pt>
                <c:pt idx="308">
                  <c:v>2302.5</c:v>
                </c:pt>
                <c:pt idx="309">
                  <c:v>2498</c:v>
                </c:pt>
                <c:pt idx="310">
                  <c:v>2538</c:v>
                </c:pt>
                <c:pt idx="311">
                  <c:v>2514</c:v>
                </c:pt>
                <c:pt idx="312">
                  <c:v>2433</c:v>
                </c:pt>
                <c:pt idx="313">
                  <c:v>2329</c:v>
                </c:pt>
                <c:pt idx="314">
                  <c:v>2307</c:v>
                </c:pt>
                <c:pt idx="315">
                  <c:v>2120.5</c:v>
                </c:pt>
                <c:pt idx="316">
                  <c:v>1886.5</c:v>
                </c:pt>
                <c:pt idx="317">
                  <c:v>1722.5</c:v>
                </c:pt>
                <c:pt idx="318">
                  <c:v>1606.5</c:v>
                </c:pt>
                <c:pt idx="319">
                  <c:v>1574.5</c:v>
                </c:pt>
                <c:pt idx="320">
                  <c:v>1570.5</c:v>
                </c:pt>
                <c:pt idx="321">
                  <c:v>1588</c:v>
                </c:pt>
                <c:pt idx="322">
                  <c:v>1614.5</c:v>
                </c:pt>
                <c:pt idx="323">
                  <c:v>1586</c:v>
                </c:pt>
                <c:pt idx="324">
                  <c:v>1607.5</c:v>
                </c:pt>
                <c:pt idx="325">
                  <c:v>1695</c:v>
                </c:pt>
                <c:pt idx="326">
                  <c:v>1821</c:v>
                </c:pt>
                <c:pt idx="327">
                  <c:v>2047</c:v>
                </c:pt>
                <c:pt idx="328">
                  <c:v>1925.5</c:v>
                </c:pt>
                <c:pt idx="329">
                  <c:v>1819.5</c:v>
                </c:pt>
                <c:pt idx="330">
                  <c:v>1793</c:v>
                </c:pt>
                <c:pt idx="331">
                  <c:v>1901.5</c:v>
                </c:pt>
                <c:pt idx="332">
                  <c:v>2105</c:v>
                </c:pt>
                <c:pt idx="333">
                  <c:v>2281</c:v>
                </c:pt>
                <c:pt idx="334">
                  <c:v>2377.5</c:v>
                </c:pt>
                <c:pt idx="335">
                  <c:v>2145</c:v>
                </c:pt>
                <c:pt idx="336">
                  <c:v>1961</c:v>
                </c:pt>
                <c:pt idx="337">
                  <c:v>2036</c:v>
                </c:pt>
                <c:pt idx="338">
                  <c:v>1927.5</c:v>
                </c:pt>
                <c:pt idx="339">
                  <c:v>1967</c:v>
                </c:pt>
                <c:pt idx="340">
                  <c:v>1995.5</c:v>
                </c:pt>
                <c:pt idx="341">
                  <c:v>1941</c:v>
                </c:pt>
                <c:pt idx="342">
                  <c:v>1706</c:v>
                </c:pt>
                <c:pt idx="343">
                  <c:v>1552</c:v>
                </c:pt>
                <c:pt idx="344">
                  <c:v>1427.5</c:v>
                </c:pt>
                <c:pt idx="345">
                  <c:v>1271.5</c:v>
                </c:pt>
                <c:pt idx="346">
                  <c:v>1143</c:v>
                </c:pt>
                <c:pt idx="347">
                  <c:v>1075</c:v>
                </c:pt>
                <c:pt idx="348">
                  <c:v>1058</c:v>
                </c:pt>
                <c:pt idx="349">
                  <c:v>1124</c:v>
                </c:pt>
                <c:pt idx="350">
                  <c:v>1244.5</c:v>
                </c:pt>
                <c:pt idx="351">
                  <c:v>1259.5</c:v>
                </c:pt>
                <c:pt idx="352">
                  <c:v>1168</c:v>
                </c:pt>
                <c:pt idx="353">
                  <c:v>1122.5</c:v>
                </c:pt>
                <c:pt idx="354">
                  <c:v>1089.5</c:v>
                </c:pt>
                <c:pt idx="355">
                  <c:v>1091</c:v>
                </c:pt>
                <c:pt idx="356">
                  <c:v>1114.5</c:v>
                </c:pt>
                <c:pt idx="357">
                  <c:v>1168</c:v>
                </c:pt>
                <c:pt idx="358">
                  <c:v>1202</c:v>
                </c:pt>
                <c:pt idx="359">
                  <c:v>1198.5</c:v>
                </c:pt>
                <c:pt idx="360">
                  <c:v>1290.5</c:v>
                </c:pt>
                <c:pt idx="361">
                  <c:v>1286.5</c:v>
                </c:pt>
                <c:pt idx="362">
                  <c:v>1168.5</c:v>
                </c:pt>
                <c:pt idx="363">
                  <c:v>1191.5</c:v>
                </c:pt>
                <c:pt idx="364">
                  <c:v>1148</c:v>
                </c:pt>
                <c:pt idx="365">
                  <c:v>1112</c:v>
                </c:pt>
                <c:pt idx="366">
                  <c:v>1080.5</c:v>
                </c:pt>
                <c:pt idx="367">
                  <c:v>1119</c:v>
                </c:pt>
                <c:pt idx="368">
                  <c:v>1167.5</c:v>
                </c:pt>
                <c:pt idx="369">
                  <c:v>1347</c:v>
                </c:pt>
                <c:pt idx="370">
                  <c:v>1533</c:v>
                </c:pt>
                <c:pt idx="371">
                  <c:v>1733</c:v>
                </c:pt>
                <c:pt idx="372">
                  <c:v>2082.5</c:v>
                </c:pt>
                <c:pt idx="373">
                  <c:v>2473</c:v>
                </c:pt>
                <c:pt idx="374">
                  <c:v>2766</c:v>
                </c:pt>
                <c:pt idx="375">
                  <c:v>2969.5</c:v>
                </c:pt>
                <c:pt idx="376">
                  <c:v>2894.5</c:v>
                </c:pt>
                <c:pt idx="377">
                  <c:v>2855.5</c:v>
                </c:pt>
                <c:pt idx="378">
                  <c:v>2746</c:v>
                </c:pt>
                <c:pt idx="379">
                  <c:v>2609.5</c:v>
                </c:pt>
                <c:pt idx="380">
                  <c:v>2622.5</c:v>
                </c:pt>
                <c:pt idx="381">
                  <c:v>2732.5</c:v>
                </c:pt>
                <c:pt idx="382">
                  <c:v>3044.5</c:v>
                </c:pt>
                <c:pt idx="383">
                  <c:v>3183.5</c:v>
                </c:pt>
                <c:pt idx="384">
                  <c:v>3204.5</c:v>
                </c:pt>
                <c:pt idx="385">
                  <c:v>3012</c:v>
                </c:pt>
                <c:pt idx="386">
                  <c:v>2806.5</c:v>
                </c:pt>
                <c:pt idx="387">
                  <c:v>2671.5</c:v>
                </c:pt>
                <c:pt idx="388">
                  <c:v>2587.5</c:v>
                </c:pt>
                <c:pt idx="389">
                  <c:v>2600</c:v>
                </c:pt>
                <c:pt idx="390">
                  <c:v>2593</c:v>
                </c:pt>
                <c:pt idx="391">
                  <c:v>2629.5</c:v>
                </c:pt>
                <c:pt idx="392">
                  <c:v>2634.5</c:v>
                </c:pt>
                <c:pt idx="393">
                  <c:v>2471.5</c:v>
                </c:pt>
                <c:pt idx="394">
                  <c:v>2379</c:v>
                </c:pt>
                <c:pt idx="395">
                  <c:v>2329</c:v>
                </c:pt>
                <c:pt idx="396">
                  <c:v>2374</c:v>
                </c:pt>
                <c:pt idx="397">
                  <c:v>2297</c:v>
                </c:pt>
                <c:pt idx="398">
                  <c:v>2209.5</c:v>
                </c:pt>
                <c:pt idx="399">
                  <c:v>2196</c:v>
                </c:pt>
                <c:pt idx="400">
                  <c:v>1897</c:v>
                </c:pt>
                <c:pt idx="401">
                  <c:v>1516.5</c:v>
                </c:pt>
                <c:pt idx="402">
                  <c:v>1159</c:v>
                </c:pt>
                <c:pt idx="403">
                  <c:v>1174.5</c:v>
                </c:pt>
                <c:pt idx="404">
                  <c:v>1216</c:v>
                </c:pt>
                <c:pt idx="405">
                  <c:v>1225</c:v>
                </c:pt>
                <c:pt idx="406">
                  <c:v>1110.5</c:v>
                </c:pt>
                <c:pt idx="407">
                  <c:v>929</c:v>
                </c:pt>
                <c:pt idx="408">
                  <c:v>802</c:v>
                </c:pt>
                <c:pt idx="409">
                  <c:v>670.5</c:v>
                </c:pt>
                <c:pt idx="410">
                  <c:v>544.5</c:v>
                </c:pt>
                <c:pt idx="411">
                  <c:v>496</c:v>
                </c:pt>
                <c:pt idx="412">
                  <c:v>487</c:v>
                </c:pt>
                <c:pt idx="413">
                  <c:v>547</c:v>
                </c:pt>
                <c:pt idx="414">
                  <c:v>650.5</c:v>
                </c:pt>
                <c:pt idx="415">
                  <c:v>797.5</c:v>
                </c:pt>
                <c:pt idx="416">
                  <c:v>970.5</c:v>
                </c:pt>
                <c:pt idx="417">
                  <c:v>1219.5</c:v>
                </c:pt>
                <c:pt idx="418">
                  <c:v>1250.5</c:v>
                </c:pt>
                <c:pt idx="419">
                  <c:v>1172</c:v>
                </c:pt>
                <c:pt idx="420">
                  <c:v>1194</c:v>
                </c:pt>
                <c:pt idx="421">
                  <c:v>1256</c:v>
                </c:pt>
                <c:pt idx="422">
                  <c:v>1270.5</c:v>
                </c:pt>
                <c:pt idx="423">
                  <c:v>1331</c:v>
                </c:pt>
                <c:pt idx="424">
                  <c:v>1410.5</c:v>
                </c:pt>
                <c:pt idx="425">
                  <c:v>1505.5</c:v>
                </c:pt>
                <c:pt idx="426">
                  <c:v>1725.5</c:v>
                </c:pt>
                <c:pt idx="427">
                  <c:v>2296</c:v>
                </c:pt>
                <c:pt idx="428">
                  <c:v>2773</c:v>
                </c:pt>
                <c:pt idx="429">
                  <c:v>3001</c:v>
                </c:pt>
                <c:pt idx="430">
                  <c:v>3147.5</c:v>
                </c:pt>
                <c:pt idx="431">
                  <c:v>3078</c:v>
                </c:pt>
                <c:pt idx="432">
                  <c:v>2932.5</c:v>
                </c:pt>
                <c:pt idx="433">
                  <c:v>2870.5</c:v>
                </c:pt>
                <c:pt idx="434">
                  <c:v>2760</c:v>
                </c:pt>
                <c:pt idx="435">
                  <c:v>2681.5</c:v>
                </c:pt>
                <c:pt idx="436">
                  <c:v>2532.5</c:v>
                </c:pt>
                <c:pt idx="437">
                  <c:v>2498.5</c:v>
                </c:pt>
                <c:pt idx="438">
                  <c:v>2551.5</c:v>
                </c:pt>
                <c:pt idx="439">
                  <c:v>2626.5</c:v>
                </c:pt>
                <c:pt idx="440">
                  <c:v>2617</c:v>
                </c:pt>
                <c:pt idx="441">
                  <c:v>2466</c:v>
                </c:pt>
                <c:pt idx="442">
                  <c:v>2134.5</c:v>
                </c:pt>
                <c:pt idx="443">
                  <c:v>1945.5</c:v>
                </c:pt>
                <c:pt idx="444">
                  <c:v>1890.5</c:v>
                </c:pt>
                <c:pt idx="445">
                  <c:v>2203.5</c:v>
                </c:pt>
                <c:pt idx="446">
                  <c:v>2352</c:v>
                </c:pt>
                <c:pt idx="447">
                  <c:v>2603</c:v>
                </c:pt>
                <c:pt idx="448">
                  <c:v>2768</c:v>
                </c:pt>
                <c:pt idx="449">
                  <c:v>2936</c:v>
                </c:pt>
                <c:pt idx="450">
                  <c:v>2802</c:v>
                </c:pt>
                <c:pt idx="451">
                  <c:v>2764.5</c:v>
                </c:pt>
                <c:pt idx="452">
                  <c:v>2945</c:v>
                </c:pt>
                <c:pt idx="453">
                  <c:v>3076</c:v>
                </c:pt>
                <c:pt idx="454">
                  <c:v>3068.5</c:v>
                </c:pt>
                <c:pt idx="455">
                  <c:v>3178</c:v>
                </c:pt>
                <c:pt idx="456">
                  <c:v>3132</c:v>
                </c:pt>
                <c:pt idx="457">
                  <c:v>3014.5</c:v>
                </c:pt>
                <c:pt idx="458">
                  <c:v>2958.5</c:v>
                </c:pt>
                <c:pt idx="459">
                  <c:v>2912</c:v>
                </c:pt>
                <c:pt idx="460">
                  <c:v>2754.5</c:v>
                </c:pt>
                <c:pt idx="461">
                  <c:v>2670.5</c:v>
                </c:pt>
                <c:pt idx="462">
                  <c:v>2449.5</c:v>
                </c:pt>
                <c:pt idx="463">
                  <c:v>2274.5</c:v>
                </c:pt>
                <c:pt idx="464">
                  <c:v>2493</c:v>
                </c:pt>
                <c:pt idx="465">
                  <c:v>2768</c:v>
                </c:pt>
                <c:pt idx="466">
                  <c:v>2633</c:v>
                </c:pt>
                <c:pt idx="467">
                  <c:v>2603.5</c:v>
                </c:pt>
                <c:pt idx="468">
                  <c:v>2730.5</c:v>
                </c:pt>
                <c:pt idx="469">
                  <c:v>2839</c:v>
                </c:pt>
                <c:pt idx="470">
                  <c:v>3022.5</c:v>
                </c:pt>
                <c:pt idx="471">
                  <c:v>3133</c:v>
                </c:pt>
                <c:pt idx="472">
                  <c:v>3156</c:v>
                </c:pt>
                <c:pt idx="473">
                  <c:v>3217.5</c:v>
                </c:pt>
                <c:pt idx="474">
                  <c:v>3446.5</c:v>
                </c:pt>
                <c:pt idx="475">
                  <c:v>3629.5</c:v>
                </c:pt>
                <c:pt idx="476">
                  <c:v>3498</c:v>
                </c:pt>
                <c:pt idx="477">
                  <c:v>3283.5</c:v>
                </c:pt>
                <c:pt idx="478">
                  <c:v>3005</c:v>
                </c:pt>
                <c:pt idx="479">
                  <c:v>2759</c:v>
                </c:pt>
                <c:pt idx="480">
                  <c:v>2707</c:v>
                </c:pt>
                <c:pt idx="481">
                  <c:v>2499.5</c:v>
                </c:pt>
                <c:pt idx="482">
                  <c:v>2502.5</c:v>
                </c:pt>
                <c:pt idx="483">
                  <c:v>2410</c:v>
                </c:pt>
                <c:pt idx="484">
                  <c:v>2342</c:v>
                </c:pt>
                <c:pt idx="485">
                  <c:v>2297.5</c:v>
                </c:pt>
                <c:pt idx="486">
                  <c:v>2451</c:v>
                </c:pt>
                <c:pt idx="487">
                  <c:v>2517</c:v>
                </c:pt>
                <c:pt idx="488">
                  <c:v>2507</c:v>
                </c:pt>
                <c:pt idx="489">
                  <c:v>2455</c:v>
                </c:pt>
                <c:pt idx="490">
                  <c:v>2344.5</c:v>
                </c:pt>
                <c:pt idx="491">
                  <c:v>2104.5</c:v>
                </c:pt>
                <c:pt idx="492">
                  <c:v>2066.5</c:v>
                </c:pt>
                <c:pt idx="493">
                  <c:v>2106</c:v>
                </c:pt>
                <c:pt idx="494">
                  <c:v>2331.5</c:v>
                </c:pt>
                <c:pt idx="495">
                  <c:v>2457.5</c:v>
                </c:pt>
                <c:pt idx="496">
                  <c:v>2482.5</c:v>
                </c:pt>
                <c:pt idx="497">
                  <c:v>2425</c:v>
                </c:pt>
                <c:pt idx="498">
                  <c:v>2486</c:v>
                </c:pt>
                <c:pt idx="499">
                  <c:v>2767.5</c:v>
                </c:pt>
                <c:pt idx="500">
                  <c:v>3059</c:v>
                </c:pt>
                <c:pt idx="501">
                  <c:v>3248.5</c:v>
                </c:pt>
                <c:pt idx="502">
                  <c:v>3449</c:v>
                </c:pt>
                <c:pt idx="503">
                  <c:v>3462.5</c:v>
                </c:pt>
                <c:pt idx="504">
                  <c:v>3466</c:v>
                </c:pt>
                <c:pt idx="505">
                  <c:v>3589</c:v>
                </c:pt>
                <c:pt idx="506">
                  <c:v>3799.5</c:v>
                </c:pt>
                <c:pt idx="507">
                  <c:v>4022</c:v>
                </c:pt>
                <c:pt idx="508">
                  <c:v>4119.5</c:v>
                </c:pt>
                <c:pt idx="509">
                  <c:v>4383.5</c:v>
                </c:pt>
                <c:pt idx="510">
                  <c:v>4652</c:v>
                </c:pt>
                <c:pt idx="511">
                  <c:v>4653</c:v>
                </c:pt>
                <c:pt idx="512">
                  <c:v>4672</c:v>
                </c:pt>
                <c:pt idx="513">
                  <c:v>4680.5</c:v>
                </c:pt>
                <c:pt idx="514">
                  <c:v>4528.5</c:v>
                </c:pt>
                <c:pt idx="515">
                  <c:v>4448</c:v>
                </c:pt>
                <c:pt idx="516">
                  <c:v>4377.5</c:v>
                </c:pt>
                <c:pt idx="517">
                  <c:v>4500.5</c:v>
                </c:pt>
                <c:pt idx="518">
                  <c:v>4500</c:v>
                </c:pt>
                <c:pt idx="519">
                  <c:v>4212</c:v>
                </c:pt>
                <c:pt idx="520">
                  <c:v>3819.5</c:v>
                </c:pt>
                <c:pt idx="521">
                  <c:v>3747.5</c:v>
                </c:pt>
                <c:pt idx="522">
                  <c:v>3745.5</c:v>
                </c:pt>
                <c:pt idx="523">
                  <c:v>3990.5</c:v>
                </c:pt>
                <c:pt idx="524">
                  <c:v>3749.5</c:v>
                </c:pt>
                <c:pt idx="525">
                  <c:v>3979</c:v>
                </c:pt>
                <c:pt idx="526">
                  <c:v>4173</c:v>
                </c:pt>
                <c:pt idx="527">
                  <c:v>4024.5</c:v>
                </c:pt>
                <c:pt idx="528">
                  <c:v>4196</c:v>
                </c:pt>
                <c:pt idx="529">
                  <c:v>4432</c:v>
                </c:pt>
                <c:pt idx="530">
                  <c:v>4433.5</c:v>
                </c:pt>
                <c:pt idx="531">
                  <c:v>4329.5</c:v>
                </c:pt>
                <c:pt idx="532">
                  <c:v>4451.5</c:v>
                </c:pt>
                <c:pt idx="533">
                  <c:v>4517</c:v>
                </c:pt>
                <c:pt idx="534">
                  <c:v>4514</c:v>
                </c:pt>
                <c:pt idx="535">
                  <c:v>4480.5</c:v>
                </c:pt>
                <c:pt idx="536">
                  <c:v>4379</c:v>
                </c:pt>
                <c:pt idx="537">
                  <c:v>4366</c:v>
                </c:pt>
                <c:pt idx="538">
                  <c:v>4116.5</c:v>
                </c:pt>
                <c:pt idx="539">
                  <c:v>4244</c:v>
                </c:pt>
                <c:pt idx="540">
                  <c:v>4278.5</c:v>
                </c:pt>
                <c:pt idx="541">
                  <c:v>4100</c:v>
                </c:pt>
                <c:pt idx="542">
                  <c:v>3771</c:v>
                </c:pt>
                <c:pt idx="543">
                  <c:v>3473</c:v>
                </c:pt>
                <c:pt idx="544">
                  <c:v>3057</c:v>
                </c:pt>
                <c:pt idx="545">
                  <c:v>2555</c:v>
                </c:pt>
                <c:pt idx="546">
                  <c:v>2200.5</c:v>
                </c:pt>
                <c:pt idx="547">
                  <c:v>2045.5</c:v>
                </c:pt>
                <c:pt idx="548">
                  <c:v>1933.5</c:v>
                </c:pt>
                <c:pt idx="549">
                  <c:v>1846.5</c:v>
                </c:pt>
                <c:pt idx="550">
                  <c:v>1752.5</c:v>
                </c:pt>
                <c:pt idx="551">
                  <c:v>1638.5</c:v>
                </c:pt>
                <c:pt idx="552">
                  <c:v>1474.5</c:v>
                </c:pt>
                <c:pt idx="553">
                  <c:v>1399</c:v>
                </c:pt>
                <c:pt idx="554">
                  <c:v>1198.5</c:v>
                </c:pt>
                <c:pt idx="555">
                  <c:v>1023.5</c:v>
                </c:pt>
                <c:pt idx="556">
                  <c:v>889</c:v>
                </c:pt>
                <c:pt idx="557">
                  <c:v>774</c:v>
                </c:pt>
                <c:pt idx="558">
                  <c:v>674.5</c:v>
                </c:pt>
                <c:pt idx="559">
                  <c:v>661.5</c:v>
                </c:pt>
                <c:pt idx="560">
                  <c:v>703.5</c:v>
                </c:pt>
                <c:pt idx="561">
                  <c:v>719</c:v>
                </c:pt>
                <c:pt idx="562">
                  <c:v>723</c:v>
                </c:pt>
                <c:pt idx="563">
                  <c:v>881.5</c:v>
                </c:pt>
                <c:pt idx="564">
                  <c:v>960</c:v>
                </c:pt>
                <c:pt idx="565">
                  <c:v>1028</c:v>
                </c:pt>
                <c:pt idx="566">
                  <c:v>1159</c:v>
                </c:pt>
                <c:pt idx="567">
                  <c:v>1247.5</c:v>
                </c:pt>
                <c:pt idx="568">
                  <c:v>1458.5</c:v>
                </c:pt>
                <c:pt idx="569">
                  <c:v>1695.5</c:v>
                </c:pt>
                <c:pt idx="570">
                  <c:v>2141</c:v>
                </c:pt>
                <c:pt idx="571">
                  <c:v>2832</c:v>
                </c:pt>
                <c:pt idx="572">
                  <c:v>3378.5</c:v>
                </c:pt>
                <c:pt idx="573">
                  <c:v>3689.5</c:v>
                </c:pt>
                <c:pt idx="574">
                  <c:v>3928</c:v>
                </c:pt>
                <c:pt idx="575">
                  <c:v>3909.5</c:v>
                </c:pt>
                <c:pt idx="576">
                  <c:v>3808.5</c:v>
                </c:pt>
                <c:pt idx="577">
                  <c:v>3598.5</c:v>
                </c:pt>
                <c:pt idx="578">
                  <c:v>3491.5</c:v>
                </c:pt>
                <c:pt idx="579">
                  <c:v>3461.5</c:v>
                </c:pt>
                <c:pt idx="580">
                  <c:v>3330</c:v>
                </c:pt>
                <c:pt idx="581">
                  <c:v>3533</c:v>
                </c:pt>
                <c:pt idx="582">
                  <c:v>3510.5</c:v>
                </c:pt>
                <c:pt idx="583">
                  <c:v>3610</c:v>
                </c:pt>
                <c:pt idx="584">
                  <c:v>3665.5</c:v>
                </c:pt>
                <c:pt idx="585">
                  <c:v>3773.5</c:v>
                </c:pt>
                <c:pt idx="586">
                  <c:v>3870</c:v>
                </c:pt>
                <c:pt idx="587">
                  <c:v>3733.5</c:v>
                </c:pt>
                <c:pt idx="588">
                  <c:v>3515.5</c:v>
                </c:pt>
                <c:pt idx="589">
                  <c:v>3331.5</c:v>
                </c:pt>
                <c:pt idx="590">
                  <c:v>2960</c:v>
                </c:pt>
                <c:pt idx="591">
                  <c:v>2579</c:v>
                </c:pt>
                <c:pt idx="592">
                  <c:v>2438</c:v>
                </c:pt>
                <c:pt idx="593">
                  <c:v>2316</c:v>
                </c:pt>
                <c:pt idx="594">
                  <c:v>2293</c:v>
                </c:pt>
                <c:pt idx="595">
                  <c:v>2374.5</c:v>
                </c:pt>
                <c:pt idx="596">
                  <c:v>2567.5</c:v>
                </c:pt>
                <c:pt idx="597">
                  <c:v>2521.5</c:v>
                </c:pt>
                <c:pt idx="598">
                  <c:v>2402</c:v>
                </c:pt>
                <c:pt idx="599">
                  <c:v>2350.5</c:v>
                </c:pt>
                <c:pt idx="600">
                  <c:v>2361</c:v>
                </c:pt>
                <c:pt idx="601">
                  <c:v>2512.5</c:v>
                </c:pt>
                <c:pt idx="602">
                  <c:v>2522.5</c:v>
                </c:pt>
                <c:pt idx="603">
                  <c:v>2474</c:v>
                </c:pt>
                <c:pt idx="604">
                  <c:v>2560</c:v>
                </c:pt>
                <c:pt idx="605">
                  <c:v>2598.5</c:v>
                </c:pt>
                <c:pt idx="606">
                  <c:v>2791.5</c:v>
                </c:pt>
                <c:pt idx="607">
                  <c:v>3042.5</c:v>
                </c:pt>
                <c:pt idx="608">
                  <c:v>3055.5</c:v>
                </c:pt>
                <c:pt idx="609">
                  <c:v>3134.5</c:v>
                </c:pt>
                <c:pt idx="610">
                  <c:v>3057.5</c:v>
                </c:pt>
                <c:pt idx="611">
                  <c:v>3031.5</c:v>
                </c:pt>
                <c:pt idx="612">
                  <c:v>3142</c:v>
                </c:pt>
                <c:pt idx="613">
                  <c:v>3449</c:v>
                </c:pt>
                <c:pt idx="614">
                  <c:v>3673.5</c:v>
                </c:pt>
                <c:pt idx="615">
                  <c:v>3758</c:v>
                </c:pt>
                <c:pt idx="616">
                  <c:v>3710.5</c:v>
                </c:pt>
                <c:pt idx="617">
                  <c:v>3554</c:v>
                </c:pt>
                <c:pt idx="618">
                  <c:v>3346.5</c:v>
                </c:pt>
                <c:pt idx="619">
                  <c:v>3473</c:v>
                </c:pt>
                <c:pt idx="620">
                  <c:v>3837.5</c:v>
                </c:pt>
                <c:pt idx="621">
                  <c:v>4170.5</c:v>
                </c:pt>
                <c:pt idx="622">
                  <c:v>4312</c:v>
                </c:pt>
                <c:pt idx="623">
                  <c:v>4538</c:v>
                </c:pt>
                <c:pt idx="624">
                  <c:v>4753.5</c:v>
                </c:pt>
                <c:pt idx="625">
                  <c:v>4837.5</c:v>
                </c:pt>
                <c:pt idx="626">
                  <c:v>5171.5</c:v>
                </c:pt>
                <c:pt idx="627">
                  <c:v>5328</c:v>
                </c:pt>
                <c:pt idx="628">
                  <c:v>5390.5</c:v>
                </c:pt>
                <c:pt idx="629">
                  <c:v>5503.5</c:v>
                </c:pt>
                <c:pt idx="630">
                  <c:v>5577.5</c:v>
                </c:pt>
                <c:pt idx="631">
                  <c:v>5602</c:v>
                </c:pt>
                <c:pt idx="632">
                  <c:v>5689.5</c:v>
                </c:pt>
                <c:pt idx="633">
                  <c:v>5763</c:v>
                </c:pt>
                <c:pt idx="634">
                  <c:v>5866</c:v>
                </c:pt>
                <c:pt idx="635">
                  <c:v>5989.5</c:v>
                </c:pt>
                <c:pt idx="636">
                  <c:v>5997</c:v>
                </c:pt>
                <c:pt idx="637">
                  <c:v>5897.5</c:v>
                </c:pt>
                <c:pt idx="638">
                  <c:v>5909</c:v>
                </c:pt>
                <c:pt idx="639">
                  <c:v>5767.5</c:v>
                </c:pt>
                <c:pt idx="640">
                  <c:v>5553.5</c:v>
                </c:pt>
                <c:pt idx="641">
                  <c:v>5445</c:v>
                </c:pt>
                <c:pt idx="642">
                  <c:v>5509.5</c:v>
                </c:pt>
                <c:pt idx="643">
                  <c:v>5524</c:v>
                </c:pt>
                <c:pt idx="644">
                  <c:v>5450.5</c:v>
                </c:pt>
                <c:pt idx="645">
                  <c:v>5252.5</c:v>
                </c:pt>
                <c:pt idx="646">
                  <c:v>5359.5</c:v>
                </c:pt>
                <c:pt idx="647">
                  <c:v>5703.5</c:v>
                </c:pt>
                <c:pt idx="648">
                  <c:v>5932.5</c:v>
                </c:pt>
                <c:pt idx="649">
                  <c:v>5975</c:v>
                </c:pt>
                <c:pt idx="650">
                  <c:v>5947</c:v>
                </c:pt>
                <c:pt idx="651">
                  <c:v>5889</c:v>
                </c:pt>
                <c:pt idx="652">
                  <c:v>5855</c:v>
                </c:pt>
                <c:pt idx="653">
                  <c:v>5794.5</c:v>
                </c:pt>
                <c:pt idx="654">
                  <c:v>5799</c:v>
                </c:pt>
                <c:pt idx="655">
                  <c:v>5820.5</c:v>
                </c:pt>
                <c:pt idx="656">
                  <c:v>5625</c:v>
                </c:pt>
                <c:pt idx="657">
                  <c:v>5511.5</c:v>
                </c:pt>
                <c:pt idx="658">
                  <c:v>5474.5</c:v>
                </c:pt>
                <c:pt idx="659">
                  <c:v>5638.5</c:v>
                </c:pt>
                <c:pt idx="660">
                  <c:v>5769</c:v>
                </c:pt>
                <c:pt idx="661">
                  <c:v>5735</c:v>
                </c:pt>
                <c:pt idx="662">
                  <c:v>5641.5</c:v>
                </c:pt>
                <c:pt idx="663">
                  <c:v>5470</c:v>
                </c:pt>
                <c:pt idx="664">
                  <c:v>5115.5</c:v>
                </c:pt>
                <c:pt idx="665">
                  <c:v>4876</c:v>
                </c:pt>
                <c:pt idx="666">
                  <c:v>4476.5</c:v>
                </c:pt>
                <c:pt idx="667">
                  <c:v>4248.5</c:v>
                </c:pt>
                <c:pt idx="668">
                  <c:v>4313</c:v>
                </c:pt>
                <c:pt idx="669">
                  <c:v>4292</c:v>
                </c:pt>
                <c:pt idx="670">
                  <c:v>4175.5</c:v>
                </c:pt>
                <c:pt idx="671">
                  <c:v>4251.5</c:v>
                </c:pt>
                <c:pt idx="672">
                  <c:v>4050.5</c:v>
                </c:pt>
                <c:pt idx="673">
                  <c:v>3998</c:v>
                </c:pt>
                <c:pt idx="674">
                  <c:v>3910</c:v>
                </c:pt>
                <c:pt idx="675">
                  <c:v>3813.5</c:v>
                </c:pt>
                <c:pt idx="676">
                  <c:v>3722.5</c:v>
                </c:pt>
                <c:pt idx="677">
                  <c:v>3369</c:v>
                </c:pt>
                <c:pt idx="678">
                  <c:v>3051.5</c:v>
                </c:pt>
                <c:pt idx="679">
                  <c:v>2857</c:v>
                </c:pt>
                <c:pt idx="680">
                  <c:v>2594</c:v>
                </c:pt>
                <c:pt idx="681">
                  <c:v>2332.5</c:v>
                </c:pt>
                <c:pt idx="682">
                  <c:v>2299.5</c:v>
                </c:pt>
                <c:pt idx="683">
                  <c:v>2402.5</c:v>
                </c:pt>
                <c:pt idx="684">
                  <c:v>2738</c:v>
                </c:pt>
                <c:pt idx="685">
                  <c:v>2953</c:v>
                </c:pt>
                <c:pt idx="686">
                  <c:v>2971.5</c:v>
                </c:pt>
                <c:pt idx="687">
                  <c:v>2773</c:v>
                </c:pt>
                <c:pt idx="688">
                  <c:v>2397.5</c:v>
                </c:pt>
                <c:pt idx="689">
                  <c:v>2037</c:v>
                </c:pt>
                <c:pt idx="690">
                  <c:v>2059.5</c:v>
                </c:pt>
                <c:pt idx="691">
                  <c:v>2197</c:v>
                </c:pt>
                <c:pt idx="692">
                  <c:v>2275</c:v>
                </c:pt>
                <c:pt idx="693">
                  <c:v>2194</c:v>
                </c:pt>
                <c:pt idx="694">
                  <c:v>2015.5</c:v>
                </c:pt>
                <c:pt idx="695">
                  <c:v>1812</c:v>
                </c:pt>
                <c:pt idx="696">
                  <c:v>1725</c:v>
                </c:pt>
                <c:pt idx="697">
                  <c:v>1602</c:v>
                </c:pt>
                <c:pt idx="698">
                  <c:v>1613.5</c:v>
                </c:pt>
                <c:pt idx="699">
                  <c:v>1551</c:v>
                </c:pt>
                <c:pt idx="700">
                  <c:v>1399</c:v>
                </c:pt>
                <c:pt idx="701">
                  <c:v>1254</c:v>
                </c:pt>
                <c:pt idx="702">
                  <c:v>1187.5</c:v>
                </c:pt>
                <c:pt idx="703">
                  <c:v>1158</c:v>
                </c:pt>
                <c:pt idx="704">
                  <c:v>1178</c:v>
                </c:pt>
                <c:pt idx="705">
                  <c:v>1061</c:v>
                </c:pt>
                <c:pt idx="706">
                  <c:v>964.5</c:v>
                </c:pt>
                <c:pt idx="707">
                  <c:v>943</c:v>
                </c:pt>
                <c:pt idx="708">
                  <c:v>1052</c:v>
                </c:pt>
                <c:pt idx="709">
                  <c:v>1169.5</c:v>
                </c:pt>
                <c:pt idx="710">
                  <c:v>1155</c:v>
                </c:pt>
                <c:pt idx="711">
                  <c:v>1148.5</c:v>
                </c:pt>
                <c:pt idx="712">
                  <c:v>1118</c:v>
                </c:pt>
                <c:pt idx="713">
                  <c:v>1046.5</c:v>
                </c:pt>
                <c:pt idx="714">
                  <c:v>1110.5</c:v>
                </c:pt>
                <c:pt idx="715">
                  <c:v>1328.5</c:v>
                </c:pt>
                <c:pt idx="716">
                  <c:v>1527</c:v>
                </c:pt>
                <c:pt idx="717">
                  <c:v>1625</c:v>
                </c:pt>
                <c:pt idx="718">
                  <c:v>1685</c:v>
                </c:pt>
                <c:pt idx="719">
                  <c:v>1747.5</c:v>
                </c:pt>
                <c:pt idx="720">
                  <c:v>1763</c:v>
                </c:pt>
                <c:pt idx="721">
                  <c:v>1850</c:v>
                </c:pt>
                <c:pt idx="722">
                  <c:v>1876.5</c:v>
                </c:pt>
                <c:pt idx="723">
                  <c:v>1857</c:v>
                </c:pt>
                <c:pt idx="724">
                  <c:v>1732.5</c:v>
                </c:pt>
                <c:pt idx="725">
                  <c:v>1682.5</c:v>
                </c:pt>
                <c:pt idx="726">
                  <c:v>1719.5</c:v>
                </c:pt>
                <c:pt idx="727">
                  <c:v>1790</c:v>
                </c:pt>
                <c:pt idx="728">
                  <c:v>1884.5</c:v>
                </c:pt>
                <c:pt idx="729">
                  <c:v>1790</c:v>
                </c:pt>
                <c:pt idx="730">
                  <c:v>1506.5</c:v>
                </c:pt>
                <c:pt idx="731">
                  <c:v>1475.5</c:v>
                </c:pt>
                <c:pt idx="732">
                  <c:v>1690.5</c:v>
                </c:pt>
                <c:pt idx="733">
                  <c:v>1879.5</c:v>
                </c:pt>
                <c:pt idx="734">
                  <c:v>1867</c:v>
                </c:pt>
                <c:pt idx="735">
                  <c:v>1753</c:v>
                </c:pt>
                <c:pt idx="736">
                  <c:v>1637.5</c:v>
                </c:pt>
                <c:pt idx="737">
                  <c:v>1637</c:v>
                </c:pt>
                <c:pt idx="738">
                  <c:v>1653.5</c:v>
                </c:pt>
                <c:pt idx="739">
                  <c:v>1710.5</c:v>
                </c:pt>
                <c:pt idx="740">
                  <c:v>1763</c:v>
                </c:pt>
                <c:pt idx="741">
                  <c:v>1769</c:v>
                </c:pt>
                <c:pt idx="742">
                  <c:v>1796.5</c:v>
                </c:pt>
                <c:pt idx="743">
                  <c:v>1752</c:v>
                </c:pt>
              </c:numCache>
            </c:numRef>
          </c:yVal>
          <c:smooth val="1"/>
        </c:ser>
        <c:axId val="102279808"/>
        <c:axId val="102314368"/>
      </c:scatterChart>
      <c:valAx>
        <c:axId val="102279808"/>
        <c:scaling>
          <c:orientation val="minMax"/>
          <c:min val="35000"/>
        </c:scaling>
        <c:axPos val="b"/>
        <c:numFmt formatCode="0" sourceLinked="0"/>
        <c:tickLblPos val="nextTo"/>
        <c:crossAx val="102314368"/>
        <c:crosses val="autoZero"/>
        <c:crossBetween val="midCat"/>
        <c:majorUnit val="5000"/>
      </c:valAx>
      <c:valAx>
        <c:axId val="102314368"/>
        <c:scaling>
          <c:orientation val="minMax"/>
        </c:scaling>
        <c:axPos val="l"/>
        <c:majorGridlines/>
        <c:numFmt formatCode="0" sourceLinked="0"/>
        <c:tickLblPos val="nextTo"/>
        <c:crossAx val="102279808"/>
        <c:crosses val="autoZero"/>
        <c:crossBetween val="midCat"/>
      </c:valAx>
    </c:plotArea>
    <c:plotVisOnly val="1"/>
    <c:dispBlanksAs val="gap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8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61.5</c:v>
                </c:pt>
                <c:pt idx="9">
                  <c:v>400.5</c:v>
                </c:pt>
                <c:pt idx="10">
                  <c:v>871.5</c:v>
                </c:pt>
                <c:pt idx="11">
                  <c:v>1282</c:v>
                </c:pt>
                <c:pt idx="12">
                  <c:v>1567</c:v>
                </c:pt>
                <c:pt idx="13">
                  <c:v>1736.5</c:v>
                </c:pt>
                <c:pt idx="14">
                  <c:v>1720.5</c:v>
                </c:pt>
                <c:pt idx="15">
                  <c:v>1479</c:v>
                </c:pt>
                <c:pt idx="16">
                  <c:v>1164.5</c:v>
                </c:pt>
                <c:pt idx="17">
                  <c:v>760.5</c:v>
                </c:pt>
                <c:pt idx="18">
                  <c:v>340</c:v>
                </c:pt>
                <c:pt idx="19">
                  <c:v>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</c:v>
                </c:pt>
                <c:pt idx="33">
                  <c:v>412</c:v>
                </c:pt>
                <c:pt idx="34">
                  <c:v>958</c:v>
                </c:pt>
                <c:pt idx="35">
                  <c:v>1403</c:v>
                </c:pt>
                <c:pt idx="36">
                  <c:v>1831.5</c:v>
                </c:pt>
                <c:pt idx="37">
                  <c:v>2122</c:v>
                </c:pt>
                <c:pt idx="38">
                  <c:v>2108</c:v>
                </c:pt>
                <c:pt idx="39">
                  <c:v>1936</c:v>
                </c:pt>
                <c:pt idx="40">
                  <c:v>1520.5</c:v>
                </c:pt>
                <c:pt idx="41">
                  <c:v>971.5</c:v>
                </c:pt>
                <c:pt idx="42">
                  <c:v>414</c:v>
                </c:pt>
                <c:pt idx="43">
                  <c:v>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41</c:v>
                </c:pt>
                <c:pt idx="57">
                  <c:v>276.5</c:v>
                </c:pt>
                <c:pt idx="58">
                  <c:v>587</c:v>
                </c:pt>
                <c:pt idx="59">
                  <c:v>908.5</c:v>
                </c:pt>
                <c:pt idx="60">
                  <c:v>1219</c:v>
                </c:pt>
                <c:pt idx="61">
                  <c:v>1274.5</c:v>
                </c:pt>
                <c:pt idx="62">
                  <c:v>1249.5</c:v>
                </c:pt>
                <c:pt idx="63">
                  <c:v>1168.5</c:v>
                </c:pt>
                <c:pt idx="64">
                  <c:v>905</c:v>
                </c:pt>
                <c:pt idx="65">
                  <c:v>570.5</c:v>
                </c:pt>
                <c:pt idx="66">
                  <c:v>238.5</c:v>
                </c:pt>
                <c:pt idx="67">
                  <c:v>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18</c:v>
                </c:pt>
                <c:pt idx="81">
                  <c:v>162</c:v>
                </c:pt>
                <c:pt idx="82">
                  <c:v>373</c:v>
                </c:pt>
                <c:pt idx="83">
                  <c:v>561</c:v>
                </c:pt>
                <c:pt idx="84">
                  <c:v>757</c:v>
                </c:pt>
                <c:pt idx="85">
                  <c:v>798</c:v>
                </c:pt>
                <c:pt idx="86">
                  <c:v>836.5</c:v>
                </c:pt>
                <c:pt idx="87">
                  <c:v>693</c:v>
                </c:pt>
                <c:pt idx="88">
                  <c:v>566.5</c:v>
                </c:pt>
                <c:pt idx="89">
                  <c:v>414</c:v>
                </c:pt>
                <c:pt idx="90">
                  <c:v>173.5</c:v>
                </c:pt>
                <c:pt idx="91">
                  <c:v>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22</c:v>
                </c:pt>
                <c:pt idx="105">
                  <c:v>282</c:v>
                </c:pt>
                <c:pt idx="106">
                  <c:v>710</c:v>
                </c:pt>
                <c:pt idx="107">
                  <c:v>1161.5</c:v>
                </c:pt>
                <c:pt idx="108">
                  <c:v>1516</c:v>
                </c:pt>
                <c:pt idx="109">
                  <c:v>1708.5</c:v>
                </c:pt>
                <c:pt idx="110">
                  <c:v>1660.5</c:v>
                </c:pt>
                <c:pt idx="111">
                  <c:v>1539</c:v>
                </c:pt>
                <c:pt idx="112">
                  <c:v>1241</c:v>
                </c:pt>
                <c:pt idx="113">
                  <c:v>865.5</c:v>
                </c:pt>
                <c:pt idx="114">
                  <c:v>388</c:v>
                </c:pt>
                <c:pt idx="115">
                  <c:v>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28</c:v>
                </c:pt>
                <c:pt idx="129">
                  <c:v>311</c:v>
                </c:pt>
                <c:pt idx="130">
                  <c:v>769</c:v>
                </c:pt>
                <c:pt idx="131">
                  <c:v>1236.5</c:v>
                </c:pt>
                <c:pt idx="132">
                  <c:v>1691.5</c:v>
                </c:pt>
                <c:pt idx="133">
                  <c:v>1885</c:v>
                </c:pt>
                <c:pt idx="134">
                  <c:v>1719.5</c:v>
                </c:pt>
                <c:pt idx="135">
                  <c:v>1487</c:v>
                </c:pt>
                <c:pt idx="136">
                  <c:v>1064.5</c:v>
                </c:pt>
                <c:pt idx="137">
                  <c:v>712.5</c:v>
                </c:pt>
                <c:pt idx="138">
                  <c:v>309.5</c:v>
                </c:pt>
                <c:pt idx="139">
                  <c:v>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0.5</c:v>
                </c:pt>
                <c:pt idx="152">
                  <c:v>32</c:v>
                </c:pt>
                <c:pt idx="153">
                  <c:v>429.5</c:v>
                </c:pt>
                <c:pt idx="154">
                  <c:v>1059</c:v>
                </c:pt>
                <c:pt idx="155">
                  <c:v>1643.5</c:v>
                </c:pt>
                <c:pt idx="156">
                  <c:v>2024.5</c:v>
                </c:pt>
                <c:pt idx="157">
                  <c:v>2122</c:v>
                </c:pt>
                <c:pt idx="158">
                  <c:v>1959.5</c:v>
                </c:pt>
                <c:pt idx="159">
                  <c:v>1587.5</c:v>
                </c:pt>
                <c:pt idx="160">
                  <c:v>1246.5</c:v>
                </c:pt>
                <c:pt idx="161">
                  <c:v>831</c:v>
                </c:pt>
                <c:pt idx="162">
                  <c:v>373</c:v>
                </c:pt>
                <c:pt idx="163">
                  <c:v>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26</c:v>
                </c:pt>
                <c:pt idx="177">
                  <c:v>342</c:v>
                </c:pt>
                <c:pt idx="178">
                  <c:v>855.5</c:v>
                </c:pt>
                <c:pt idx="179">
                  <c:v>1299</c:v>
                </c:pt>
                <c:pt idx="180">
                  <c:v>1624.5</c:v>
                </c:pt>
                <c:pt idx="181">
                  <c:v>1773</c:v>
                </c:pt>
                <c:pt idx="182">
                  <c:v>1652.5</c:v>
                </c:pt>
                <c:pt idx="183">
                  <c:v>1352.5</c:v>
                </c:pt>
                <c:pt idx="184">
                  <c:v>1038</c:v>
                </c:pt>
                <c:pt idx="185">
                  <c:v>630.5</c:v>
                </c:pt>
                <c:pt idx="186">
                  <c:v>220</c:v>
                </c:pt>
                <c:pt idx="187">
                  <c:v>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262.5</c:v>
                </c:pt>
                <c:pt idx="202">
                  <c:v>666.5</c:v>
                </c:pt>
                <c:pt idx="203">
                  <c:v>1086.5</c:v>
                </c:pt>
                <c:pt idx="204">
                  <c:v>1427.5</c:v>
                </c:pt>
                <c:pt idx="205">
                  <c:v>1589</c:v>
                </c:pt>
                <c:pt idx="206">
                  <c:v>1450.5</c:v>
                </c:pt>
                <c:pt idx="207">
                  <c:v>1328.5</c:v>
                </c:pt>
                <c:pt idx="208">
                  <c:v>1047</c:v>
                </c:pt>
                <c:pt idx="209">
                  <c:v>639</c:v>
                </c:pt>
                <c:pt idx="210">
                  <c:v>235</c:v>
                </c:pt>
                <c:pt idx="211">
                  <c:v>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28.5</c:v>
                </c:pt>
                <c:pt idx="225">
                  <c:v>275.5</c:v>
                </c:pt>
                <c:pt idx="226">
                  <c:v>692.5</c:v>
                </c:pt>
                <c:pt idx="227">
                  <c:v>1096</c:v>
                </c:pt>
                <c:pt idx="228">
                  <c:v>1304.5</c:v>
                </c:pt>
                <c:pt idx="229">
                  <c:v>1330.5</c:v>
                </c:pt>
                <c:pt idx="230">
                  <c:v>1286.5</c:v>
                </c:pt>
                <c:pt idx="231">
                  <c:v>1177.5</c:v>
                </c:pt>
                <c:pt idx="232">
                  <c:v>927.5</c:v>
                </c:pt>
                <c:pt idx="233">
                  <c:v>677.5</c:v>
                </c:pt>
                <c:pt idx="234">
                  <c:v>303.5</c:v>
                </c:pt>
                <c:pt idx="235">
                  <c:v>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0.5</c:v>
                </c:pt>
                <c:pt idx="248">
                  <c:v>28</c:v>
                </c:pt>
                <c:pt idx="249">
                  <c:v>376</c:v>
                </c:pt>
                <c:pt idx="250">
                  <c:v>900</c:v>
                </c:pt>
                <c:pt idx="251">
                  <c:v>1296.5</c:v>
                </c:pt>
                <c:pt idx="252">
                  <c:v>1624.5</c:v>
                </c:pt>
                <c:pt idx="253">
                  <c:v>1677</c:v>
                </c:pt>
                <c:pt idx="254">
                  <c:v>1595</c:v>
                </c:pt>
                <c:pt idx="255">
                  <c:v>1399</c:v>
                </c:pt>
                <c:pt idx="256">
                  <c:v>1063</c:v>
                </c:pt>
                <c:pt idx="257">
                  <c:v>709</c:v>
                </c:pt>
                <c:pt idx="258">
                  <c:v>279</c:v>
                </c:pt>
                <c:pt idx="259">
                  <c:v>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</c:v>
                </c:pt>
                <c:pt idx="272">
                  <c:v>31</c:v>
                </c:pt>
                <c:pt idx="273">
                  <c:v>318</c:v>
                </c:pt>
                <c:pt idx="274">
                  <c:v>768</c:v>
                </c:pt>
                <c:pt idx="275">
                  <c:v>1130.5</c:v>
                </c:pt>
                <c:pt idx="276">
                  <c:v>1348</c:v>
                </c:pt>
                <c:pt idx="277">
                  <c:v>1389.5</c:v>
                </c:pt>
                <c:pt idx="278">
                  <c:v>1369</c:v>
                </c:pt>
                <c:pt idx="279">
                  <c:v>1147.5</c:v>
                </c:pt>
                <c:pt idx="280">
                  <c:v>901.5</c:v>
                </c:pt>
                <c:pt idx="281">
                  <c:v>559</c:v>
                </c:pt>
                <c:pt idx="282">
                  <c:v>218.5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21</c:v>
                </c:pt>
                <c:pt idx="297">
                  <c:v>324.5</c:v>
                </c:pt>
                <c:pt idx="298">
                  <c:v>837</c:v>
                </c:pt>
                <c:pt idx="299">
                  <c:v>1362.5</c:v>
                </c:pt>
                <c:pt idx="300">
                  <c:v>1732</c:v>
                </c:pt>
                <c:pt idx="301">
                  <c:v>1943.5</c:v>
                </c:pt>
                <c:pt idx="302">
                  <c:v>1861</c:v>
                </c:pt>
                <c:pt idx="303">
                  <c:v>1554.5</c:v>
                </c:pt>
                <c:pt idx="304">
                  <c:v>1168</c:v>
                </c:pt>
                <c:pt idx="305">
                  <c:v>732</c:v>
                </c:pt>
                <c:pt idx="306">
                  <c:v>242.5</c:v>
                </c:pt>
                <c:pt idx="307">
                  <c:v>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7.5</c:v>
                </c:pt>
                <c:pt idx="321">
                  <c:v>168.5</c:v>
                </c:pt>
                <c:pt idx="322">
                  <c:v>488.5</c:v>
                </c:pt>
                <c:pt idx="323">
                  <c:v>885</c:v>
                </c:pt>
                <c:pt idx="324">
                  <c:v>1146.5</c:v>
                </c:pt>
                <c:pt idx="325">
                  <c:v>1379.5</c:v>
                </c:pt>
                <c:pt idx="326">
                  <c:v>1436</c:v>
                </c:pt>
                <c:pt idx="327">
                  <c:v>1385</c:v>
                </c:pt>
                <c:pt idx="328">
                  <c:v>1121.5</c:v>
                </c:pt>
                <c:pt idx="329">
                  <c:v>659.5</c:v>
                </c:pt>
                <c:pt idx="330">
                  <c:v>212.5</c:v>
                </c:pt>
                <c:pt idx="331">
                  <c:v>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8.5</c:v>
                </c:pt>
                <c:pt idx="345">
                  <c:v>123</c:v>
                </c:pt>
                <c:pt idx="346">
                  <c:v>343.5</c:v>
                </c:pt>
                <c:pt idx="347">
                  <c:v>567.5</c:v>
                </c:pt>
                <c:pt idx="348">
                  <c:v>686.5</c:v>
                </c:pt>
                <c:pt idx="349">
                  <c:v>720</c:v>
                </c:pt>
                <c:pt idx="350">
                  <c:v>738</c:v>
                </c:pt>
                <c:pt idx="351">
                  <c:v>560</c:v>
                </c:pt>
                <c:pt idx="352">
                  <c:v>402.5</c:v>
                </c:pt>
                <c:pt idx="353">
                  <c:v>244</c:v>
                </c:pt>
                <c:pt idx="354">
                  <c:v>78</c:v>
                </c:pt>
                <c:pt idx="355">
                  <c:v>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14.5</c:v>
                </c:pt>
                <c:pt idx="369">
                  <c:v>224</c:v>
                </c:pt>
                <c:pt idx="370">
                  <c:v>588</c:v>
                </c:pt>
                <c:pt idx="371">
                  <c:v>950.5</c:v>
                </c:pt>
                <c:pt idx="372">
                  <c:v>1238</c:v>
                </c:pt>
                <c:pt idx="373">
                  <c:v>1371.5</c:v>
                </c:pt>
                <c:pt idx="374">
                  <c:v>1371.5</c:v>
                </c:pt>
                <c:pt idx="375">
                  <c:v>1191.5</c:v>
                </c:pt>
                <c:pt idx="376">
                  <c:v>955</c:v>
                </c:pt>
                <c:pt idx="377">
                  <c:v>594.5</c:v>
                </c:pt>
                <c:pt idx="378">
                  <c:v>204</c:v>
                </c:pt>
                <c:pt idx="379">
                  <c:v>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17.5</c:v>
                </c:pt>
                <c:pt idx="393">
                  <c:v>313.5</c:v>
                </c:pt>
                <c:pt idx="394">
                  <c:v>843</c:v>
                </c:pt>
                <c:pt idx="395">
                  <c:v>1357</c:v>
                </c:pt>
                <c:pt idx="396">
                  <c:v>1695</c:v>
                </c:pt>
                <c:pt idx="397">
                  <c:v>1894</c:v>
                </c:pt>
                <c:pt idx="398">
                  <c:v>1962</c:v>
                </c:pt>
                <c:pt idx="399">
                  <c:v>1900.5</c:v>
                </c:pt>
                <c:pt idx="400">
                  <c:v>1544</c:v>
                </c:pt>
                <c:pt idx="401">
                  <c:v>967.5</c:v>
                </c:pt>
                <c:pt idx="402">
                  <c:v>288.5</c:v>
                </c:pt>
                <c:pt idx="403">
                  <c:v>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13.5</c:v>
                </c:pt>
                <c:pt idx="417">
                  <c:v>271.5</c:v>
                </c:pt>
                <c:pt idx="418">
                  <c:v>754</c:v>
                </c:pt>
                <c:pt idx="419">
                  <c:v>1251.5</c:v>
                </c:pt>
                <c:pt idx="420">
                  <c:v>1620</c:v>
                </c:pt>
                <c:pt idx="421">
                  <c:v>1837.5</c:v>
                </c:pt>
                <c:pt idx="422">
                  <c:v>1854.5</c:v>
                </c:pt>
                <c:pt idx="423">
                  <c:v>1678.5</c:v>
                </c:pt>
                <c:pt idx="424">
                  <c:v>1297.5</c:v>
                </c:pt>
                <c:pt idx="425">
                  <c:v>827.5</c:v>
                </c:pt>
                <c:pt idx="426">
                  <c:v>262.5</c:v>
                </c:pt>
                <c:pt idx="427">
                  <c:v>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6.5</c:v>
                </c:pt>
                <c:pt idx="441">
                  <c:v>204</c:v>
                </c:pt>
                <c:pt idx="442">
                  <c:v>554</c:v>
                </c:pt>
                <c:pt idx="443">
                  <c:v>860.5</c:v>
                </c:pt>
                <c:pt idx="444">
                  <c:v>1118</c:v>
                </c:pt>
                <c:pt idx="445">
                  <c:v>1261.5</c:v>
                </c:pt>
                <c:pt idx="446">
                  <c:v>1206</c:v>
                </c:pt>
                <c:pt idx="447">
                  <c:v>1087.5</c:v>
                </c:pt>
                <c:pt idx="448">
                  <c:v>897</c:v>
                </c:pt>
                <c:pt idx="449">
                  <c:v>511</c:v>
                </c:pt>
                <c:pt idx="450">
                  <c:v>159.5</c:v>
                </c:pt>
                <c:pt idx="451">
                  <c:v>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</c:v>
                </c:pt>
                <c:pt idx="465">
                  <c:v>117.5</c:v>
                </c:pt>
                <c:pt idx="466">
                  <c:v>483.5</c:v>
                </c:pt>
                <c:pt idx="467">
                  <c:v>858</c:v>
                </c:pt>
                <c:pt idx="468">
                  <c:v>1108.5</c:v>
                </c:pt>
                <c:pt idx="469">
                  <c:v>1296.5</c:v>
                </c:pt>
                <c:pt idx="470">
                  <c:v>1285.5</c:v>
                </c:pt>
                <c:pt idx="471">
                  <c:v>1148.5</c:v>
                </c:pt>
                <c:pt idx="472">
                  <c:v>872.5</c:v>
                </c:pt>
                <c:pt idx="473">
                  <c:v>505.5</c:v>
                </c:pt>
                <c:pt idx="474">
                  <c:v>168</c:v>
                </c:pt>
                <c:pt idx="475">
                  <c:v>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7</c:v>
                </c:pt>
                <c:pt idx="489">
                  <c:v>202.5</c:v>
                </c:pt>
                <c:pt idx="490">
                  <c:v>640</c:v>
                </c:pt>
                <c:pt idx="491">
                  <c:v>1090.5</c:v>
                </c:pt>
                <c:pt idx="492">
                  <c:v>1391</c:v>
                </c:pt>
                <c:pt idx="493">
                  <c:v>1517</c:v>
                </c:pt>
                <c:pt idx="494">
                  <c:v>1457</c:v>
                </c:pt>
                <c:pt idx="495">
                  <c:v>1252.5</c:v>
                </c:pt>
                <c:pt idx="496">
                  <c:v>902.5</c:v>
                </c:pt>
                <c:pt idx="497">
                  <c:v>510.5</c:v>
                </c:pt>
                <c:pt idx="498">
                  <c:v>136.5</c:v>
                </c:pt>
                <c:pt idx="499">
                  <c:v>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</c:v>
                </c:pt>
                <c:pt idx="513">
                  <c:v>162</c:v>
                </c:pt>
                <c:pt idx="514">
                  <c:v>525</c:v>
                </c:pt>
                <c:pt idx="515">
                  <c:v>870</c:v>
                </c:pt>
                <c:pt idx="516">
                  <c:v>1066</c:v>
                </c:pt>
                <c:pt idx="517">
                  <c:v>1070</c:v>
                </c:pt>
                <c:pt idx="518">
                  <c:v>1023</c:v>
                </c:pt>
                <c:pt idx="519">
                  <c:v>905</c:v>
                </c:pt>
                <c:pt idx="520">
                  <c:v>639</c:v>
                </c:pt>
                <c:pt idx="521">
                  <c:v>307.5</c:v>
                </c:pt>
                <c:pt idx="522">
                  <c:v>69.5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132</c:v>
                </c:pt>
                <c:pt idx="538">
                  <c:v>586</c:v>
                </c:pt>
                <c:pt idx="539">
                  <c:v>963</c:v>
                </c:pt>
                <c:pt idx="540">
                  <c:v>1290.5</c:v>
                </c:pt>
                <c:pt idx="541">
                  <c:v>1469.5</c:v>
                </c:pt>
                <c:pt idx="542">
                  <c:v>1462.5</c:v>
                </c:pt>
                <c:pt idx="543">
                  <c:v>1402</c:v>
                </c:pt>
                <c:pt idx="544">
                  <c:v>1128</c:v>
                </c:pt>
                <c:pt idx="545">
                  <c:v>703.5</c:v>
                </c:pt>
                <c:pt idx="546">
                  <c:v>190</c:v>
                </c:pt>
                <c:pt idx="547">
                  <c:v>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4.5</c:v>
                </c:pt>
                <c:pt idx="561">
                  <c:v>205.5</c:v>
                </c:pt>
                <c:pt idx="562">
                  <c:v>746</c:v>
                </c:pt>
                <c:pt idx="563">
                  <c:v>1210</c:v>
                </c:pt>
                <c:pt idx="564">
                  <c:v>1459.5</c:v>
                </c:pt>
                <c:pt idx="565">
                  <c:v>1650</c:v>
                </c:pt>
                <c:pt idx="566">
                  <c:v>1681.5</c:v>
                </c:pt>
                <c:pt idx="567">
                  <c:v>1519.5</c:v>
                </c:pt>
                <c:pt idx="568">
                  <c:v>1158</c:v>
                </c:pt>
                <c:pt idx="569">
                  <c:v>604</c:v>
                </c:pt>
                <c:pt idx="570">
                  <c:v>122.5</c:v>
                </c:pt>
                <c:pt idx="571">
                  <c:v>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</c:v>
                </c:pt>
                <c:pt idx="585">
                  <c:v>148</c:v>
                </c:pt>
                <c:pt idx="586">
                  <c:v>498</c:v>
                </c:pt>
                <c:pt idx="587">
                  <c:v>841.5</c:v>
                </c:pt>
                <c:pt idx="588">
                  <c:v>1061</c:v>
                </c:pt>
                <c:pt idx="589">
                  <c:v>1079.5</c:v>
                </c:pt>
                <c:pt idx="590">
                  <c:v>1059.5</c:v>
                </c:pt>
                <c:pt idx="591">
                  <c:v>952</c:v>
                </c:pt>
                <c:pt idx="592">
                  <c:v>719.5</c:v>
                </c:pt>
                <c:pt idx="593">
                  <c:v>424.5</c:v>
                </c:pt>
                <c:pt idx="594">
                  <c:v>107.5</c:v>
                </c:pt>
                <c:pt idx="595">
                  <c:v>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</c:v>
                </c:pt>
                <c:pt idx="609">
                  <c:v>171</c:v>
                </c:pt>
                <c:pt idx="610">
                  <c:v>659.5</c:v>
                </c:pt>
                <c:pt idx="611">
                  <c:v>1185</c:v>
                </c:pt>
                <c:pt idx="612">
                  <c:v>1536</c:v>
                </c:pt>
                <c:pt idx="613">
                  <c:v>1713</c:v>
                </c:pt>
                <c:pt idx="614">
                  <c:v>1659</c:v>
                </c:pt>
                <c:pt idx="615">
                  <c:v>1431</c:v>
                </c:pt>
                <c:pt idx="616">
                  <c:v>1018</c:v>
                </c:pt>
                <c:pt idx="617">
                  <c:v>535</c:v>
                </c:pt>
                <c:pt idx="618">
                  <c:v>117.5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130</c:v>
                </c:pt>
                <c:pt idx="633">
                  <c:v>524</c:v>
                </c:pt>
                <c:pt idx="634">
                  <c:v>959.5</c:v>
                </c:pt>
                <c:pt idx="635">
                  <c:v>1285</c:v>
                </c:pt>
                <c:pt idx="636">
                  <c:v>1465</c:v>
                </c:pt>
                <c:pt idx="637">
                  <c:v>1327.5</c:v>
                </c:pt>
                <c:pt idx="638">
                  <c:v>1112.5</c:v>
                </c:pt>
                <c:pt idx="639">
                  <c:v>768.5</c:v>
                </c:pt>
                <c:pt idx="640">
                  <c:v>408.5</c:v>
                </c:pt>
                <c:pt idx="641">
                  <c:v>91.5</c:v>
                </c:pt>
                <c:pt idx="642">
                  <c:v>2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2.5</c:v>
                </c:pt>
                <c:pt idx="656">
                  <c:v>181.5</c:v>
                </c:pt>
                <c:pt idx="657">
                  <c:v>637.5</c:v>
                </c:pt>
                <c:pt idx="658">
                  <c:v>1056.5</c:v>
                </c:pt>
                <c:pt idx="659">
                  <c:v>1365.5</c:v>
                </c:pt>
                <c:pt idx="660">
                  <c:v>1461</c:v>
                </c:pt>
                <c:pt idx="661">
                  <c:v>1399</c:v>
                </c:pt>
                <c:pt idx="662">
                  <c:v>1187</c:v>
                </c:pt>
                <c:pt idx="663">
                  <c:v>846</c:v>
                </c:pt>
                <c:pt idx="664">
                  <c:v>420</c:v>
                </c:pt>
                <c:pt idx="665">
                  <c:v>77</c:v>
                </c:pt>
                <c:pt idx="666">
                  <c:v>1.5</c:v>
                </c:pt>
                <c:pt idx="667">
                  <c:v>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121</c:v>
                </c:pt>
                <c:pt idx="681">
                  <c:v>557.5</c:v>
                </c:pt>
                <c:pt idx="682">
                  <c:v>1041</c:v>
                </c:pt>
                <c:pt idx="683">
                  <c:v>1368</c:v>
                </c:pt>
                <c:pt idx="684">
                  <c:v>1422</c:v>
                </c:pt>
                <c:pt idx="685">
                  <c:v>1389</c:v>
                </c:pt>
                <c:pt idx="686">
                  <c:v>1148.5</c:v>
                </c:pt>
                <c:pt idx="687">
                  <c:v>921</c:v>
                </c:pt>
                <c:pt idx="688">
                  <c:v>520.5</c:v>
                </c:pt>
                <c:pt idx="689">
                  <c:v>126.5</c:v>
                </c:pt>
                <c:pt idx="690">
                  <c:v>2.5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178.5</c:v>
                </c:pt>
                <c:pt idx="705">
                  <c:v>769.5</c:v>
                </c:pt>
                <c:pt idx="706">
                  <c:v>1349</c:v>
                </c:pt>
                <c:pt idx="707">
                  <c:v>1808</c:v>
                </c:pt>
                <c:pt idx="708">
                  <c:v>2062.5</c:v>
                </c:pt>
                <c:pt idx="709">
                  <c:v>2018</c:v>
                </c:pt>
                <c:pt idx="710">
                  <c:v>1768.5</c:v>
                </c:pt>
                <c:pt idx="711">
                  <c:v>1327</c:v>
                </c:pt>
                <c:pt idx="712">
                  <c:v>748</c:v>
                </c:pt>
                <c:pt idx="713">
                  <c:v>164</c:v>
                </c:pt>
                <c:pt idx="714">
                  <c:v>2.5</c:v>
                </c:pt>
                <c:pt idx="715">
                  <c:v>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165.5</c:v>
                </c:pt>
                <c:pt idx="729">
                  <c:v>726.5</c:v>
                </c:pt>
                <c:pt idx="730">
                  <c:v>1276.5</c:v>
                </c:pt>
                <c:pt idx="731">
                  <c:v>1653</c:v>
                </c:pt>
                <c:pt idx="732">
                  <c:v>1805.5</c:v>
                </c:pt>
                <c:pt idx="733">
                  <c:v>1778.5</c:v>
                </c:pt>
                <c:pt idx="734">
                  <c:v>1560.5</c:v>
                </c:pt>
                <c:pt idx="735">
                  <c:v>1149.5</c:v>
                </c:pt>
                <c:pt idx="736">
                  <c:v>621.5</c:v>
                </c:pt>
                <c:pt idx="737">
                  <c:v>124.5</c:v>
                </c:pt>
                <c:pt idx="738">
                  <c:v>2</c:v>
                </c:pt>
                <c:pt idx="739">
                  <c:v>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402.56922043010746</c:v>
                </c:pt>
                <c:pt idx="1">
                  <c:v>402.56922043010746</c:v>
                </c:pt>
                <c:pt idx="2">
                  <c:v>402.56922043010746</c:v>
                </c:pt>
                <c:pt idx="3">
                  <c:v>402.56922043010746</c:v>
                </c:pt>
                <c:pt idx="4">
                  <c:v>402.56922043010746</c:v>
                </c:pt>
                <c:pt idx="5">
                  <c:v>402.56922043010746</c:v>
                </c:pt>
                <c:pt idx="6">
                  <c:v>402.56922043010746</c:v>
                </c:pt>
                <c:pt idx="7">
                  <c:v>402.56922043010746</c:v>
                </c:pt>
                <c:pt idx="8">
                  <c:v>402.56922043010746</c:v>
                </c:pt>
                <c:pt idx="9">
                  <c:v>402.56922043010746</c:v>
                </c:pt>
                <c:pt idx="10">
                  <c:v>402.56922043010746</c:v>
                </c:pt>
                <c:pt idx="11">
                  <c:v>402.56922043010746</c:v>
                </c:pt>
                <c:pt idx="12">
                  <c:v>402.56922043010746</c:v>
                </c:pt>
                <c:pt idx="13">
                  <c:v>402.56922043010746</c:v>
                </c:pt>
                <c:pt idx="14">
                  <c:v>402.56922043010746</c:v>
                </c:pt>
                <c:pt idx="15">
                  <c:v>402.56922043010746</c:v>
                </c:pt>
                <c:pt idx="16">
                  <c:v>402.56922043010746</c:v>
                </c:pt>
                <c:pt idx="17">
                  <c:v>402.56922043010746</c:v>
                </c:pt>
                <c:pt idx="18">
                  <c:v>402.56922043010746</c:v>
                </c:pt>
                <c:pt idx="19">
                  <c:v>402.56922043010746</c:v>
                </c:pt>
                <c:pt idx="20">
                  <c:v>402.56922043010746</c:v>
                </c:pt>
                <c:pt idx="21">
                  <c:v>402.56922043010746</c:v>
                </c:pt>
                <c:pt idx="22">
                  <c:v>402.56922043010746</c:v>
                </c:pt>
                <c:pt idx="23">
                  <c:v>402.56922043010746</c:v>
                </c:pt>
                <c:pt idx="24">
                  <c:v>402.56922043010746</c:v>
                </c:pt>
                <c:pt idx="25">
                  <c:v>402.56922043010746</c:v>
                </c:pt>
                <c:pt idx="26">
                  <c:v>402.56922043010746</c:v>
                </c:pt>
                <c:pt idx="27">
                  <c:v>402.56922043010746</c:v>
                </c:pt>
                <c:pt idx="28">
                  <c:v>402.56922043010746</c:v>
                </c:pt>
                <c:pt idx="29">
                  <c:v>402.56922043010746</c:v>
                </c:pt>
                <c:pt idx="30">
                  <c:v>402.56922043010746</c:v>
                </c:pt>
                <c:pt idx="31">
                  <c:v>402.56922043010746</c:v>
                </c:pt>
                <c:pt idx="32">
                  <c:v>402.56922043010746</c:v>
                </c:pt>
                <c:pt idx="33">
                  <c:v>402.56922043010746</c:v>
                </c:pt>
                <c:pt idx="34">
                  <c:v>402.56922043010746</c:v>
                </c:pt>
                <c:pt idx="35">
                  <c:v>402.56922043010746</c:v>
                </c:pt>
                <c:pt idx="36">
                  <c:v>402.56922043010746</c:v>
                </c:pt>
                <c:pt idx="37">
                  <c:v>402.56922043010746</c:v>
                </c:pt>
                <c:pt idx="38">
                  <c:v>402.56922043010746</c:v>
                </c:pt>
                <c:pt idx="39">
                  <c:v>402.56922043010746</c:v>
                </c:pt>
                <c:pt idx="40">
                  <c:v>402.56922043010746</c:v>
                </c:pt>
                <c:pt idx="41">
                  <c:v>402.56922043010746</c:v>
                </c:pt>
                <c:pt idx="42">
                  <c:v>402.56922043010746</c:v>
                </c:pt>
                <c:pt idx="43">
                  <c:v>402.56922043010746</c:v>
                </c:pt>
                <c:pt idx="44">
                  <c:v>402.56922043010746</c:v>
                </c:pt>
                <c:pt idx="45">
                  <c:v>402.56922043010746</c:v>
                </c:pt>
                <c:pt idx="46">
                  <c:v>402.56922043010746</c:v>
                </c:pt>
                <c:pt idx="47">
                  <c:v>402.56922043010746</c:v>
                </c:pt>
                <c:pt idx="48">
                  <c:v>402.56922043010746</c:v>
                </c:pt>
                <c:pt idx="49">
                  <c:v>402.56922043010746</c:v>
                </c:pt>
                <c:pt idx="50">
                  <c:v>402.56922043010746</c:v>
                </c:pt>
                <c:pt idx="51">
                  <c:v>402.56922043010746</c:v>
                </c:pt>
                <c:pt idx="52">
                  <c:v>402.56922043010746</c:v>
                </c:pt>
                <c:pt idx="53">
                  <c:v>402.56922043010746</c:v>
                </c:pt>
                <c:pt idx="54">
                  <c:v>402.56922043010746</c:v>
                </c:pt>
                <c:pt idx="55">
                  <c:v>402.56922043010746</c:v>
                </c:pt>
                <c:pt idx="56">
                  <c:v>402.56922043010746</c:v>
                </c:pt>
                <c:pt idx="57">
                  <c:v>402.56922043010746</c:v>
                </c:pt>
                <c:pt idx="58">
                  <c:v>402.56922043010746</c:v>
                </c:pt>
                <c:pt idx="59">
                  <c:v>402.56922043010746</c:v>
                </c:pt>
                <c:pt idx="60">
                  <c:v>402.56922043010746</c:v>
                </c:pt>
                <c:pt idx="61">
                  <c:v>402.56922043010746</c:v>
                </c:pt>
                <c:pt idx="62">
                  <c:v>402.56922043010746</c:v>
                </c:pt>
                <c:pt idx="63">
                  <c:v>402.56922043010746</c:v>
                </c:pt>
                <c:pt idx="64">
                  <c:v>402.56922043010746</c:v>
                </c:pt>
                <c:pt idx="65">
                  <c:v>402.56922043010746</c:v>
                </c:pt>
                <c:pt idx="66">
                  <c:v>402.56922043010746</c:v>
                </c:pt>
                <c:pt idx="67">
                  <c:v>402.56922043010746</c:v>
                </c:pt>
                <c:pt idx="68">
                  <c:v>402.56922043010746</c:v>
                </c:pt>
                <c:pt idx="69">
                  <c:v>402.56922043010746</c:v>
                </c:pt>
                <c:pt idx="70">
                  <c:v>402.56922043010746</c:v>
                </c:pt>
                <c:pt idx="71">
                  <c:v>402.56922043010746</c:v>
                </c:pt>
                <c:pt idx="72">
                  <c:v>402.56922043010746</c:v>
                </c:pt>
                <c:pt idx="73">
                  <c:v>402.56922043010746</c:v>
                </c:pt>
                <c:pt idx="74">
                  <c:v>402.56922043010746</c:v>
                </c:pt>
                <c:pt idx="75">
                  <c:v>402.56922043010746</c:v>
                </c:pt>
                <c:pt idx="76">
                  <c:v>402.56922043010746</c:v>
                </c:pt>
                <c:pt idx="77">
                  <c:v>402.56922043010746</c:v>
                </c:pt>
                <c:pt idx="78">
                  <c:v>402.56922043010746</c:v>
                </c:pt>
                <c:pt idx="79">
                  <c:v>402.56922043010746</c:v>
                </c:pt>
                <c:pt idx="80">
                  <c:v>402.56922043010746</c:v>
                </c:pt>
                <c:pt idx="81">
                  <c:v>402.56922043010746</c:v>
                </c:pt>
                <c:pt idx="82">
                  <c:v>402.56922043010746</c:v>
                </c:pt>
                <c:pt idx="83">
                  <c:v>402.56922043010746</c:v>
                </c:pt>
                <c:pt idx="84">
                  <c:v>402.56922043010746</c:v>
                </c:pt>
                <c:pt idx="85">
                  <c:v>402.56922043010746</c:v>
                </c:pt>
                <c:pt idx="86">
                  <c:v>402.56922043010746</c:v>
                </c:pt>
                <c:pt idx="87">
                  <c:v>402.56922043010746</c:v>
                </c:pt>
                <c:pt idx="88">
                  <c:v>402.56922043010746</c:v>
                </c:pt>
                <c:pt idx="89">
                  <c:v>402.56922043010746</c:v>
                </c:pt>
                <c:pt idx="90">
                  <c:v>402.56922043010746</c:v>
                </c:pt>
                <c:pt idx="91">
                  <c:v>402.56922043010746</c:v>
                </c:pt>
                <c:pt idx="92">
                  <c:v>402.56922043010746</c:v>
                </c:pt>
                <c:pt idx="93">
                  <c:v>402.56922043010746</c:v>
                </c:pt>
                <c:pt idx="94">
                  <c:v>402.56922043010746</c:v>
                </c:pt>
                <c:pt idx="95">
                  <c:v>402.56922043010746</c:v>
                </c:pt>
                <c:pt idx="96">
                  <c:v>402.56922043010746</c:v>
                </c:pt>
                <c:pt idx="97">
                  <c:v>402.56922043010746</c:v>
                </c:pt>
                <c:pt idx="98">
                  <c:v>402.56922043010746</c:v>
                </c:pt>
                <c:pt idx="99">
                  <c:v>402.56922043010746</c:v>
                </c:pt>
                <c:pt idx="100">
                  <c:v>402.56922043010746</c:v>
                </c:pt>
                <c:pt idx="101">
                  <c:v>402.56922043010746</c:v>
                </c:pt>
                <c:pt idx="102">
                  <c:v>402.56922043010746</c:v>
                </c:pt>
                <c:pt idx="103">
                  <c:v>402.56922043010746</c:v>
                </c:pt>
                <c:pt idx="104">
                  <c:v>402.56922043010746</c:v>
                </c:pt>
                <c:pt idx="105">
                  <c:v>402.56922043010746</c:v>
                </c:pt>
                <c:pt idx="106">
                  <c:v>402.56922043010746</c:v>
                </c:pt>
                <c:pt idx="107">
                  <c:v>402.56922043010746</c:v>
                </c:pt>
                <c:pt idx="108">
                  <c:v>402.56922043010746</c:v>
                </c:pt>
                <c:pt idx="109">
                  <c:v>402.56922043010746</c:v>
                </c:pt>
                <c:pt idx="110">
                  <c:v>402.56922043010746</c:v>
                </c:pt>
                <c:pt idx="111">
                  <c:v>402.56922043010746</c:v>
                </c:pt>
                <c:pt idx="112">
                  <c:v>402.56922043010746</c:v>
                </c:pt>
                <c:pt idx="113">
                  <c:v>402.56922043010746</c:v>
                </c:pt>
                <c:pt idx="114">
                  <c:v>402.56922043010746</c:v>
                </c:pt>
                <c:pt idx="115">
                  <c:v>402.56922043010746</c:v>
                </c:pt>
                <c:pt idx="116">
                  <c:v>402.56922043010746</c:v>
                </c:pt>
                <c:pt idx="117">
                  <c:v>402.56922043010746</c:v>
                </c:pt>
                <c:pt idx="118">
                  <c:v>402.56922043010746</c:v>
                </c:pt>
                <c:pt idx="119">
                  <c:v>402.56922043010746</c:v>
                </c:pt>
                <c:pt idx="120">
                  <c:v>402.56922043010746</c:v>
                </c:pt>
                <c:pt idx="121">
                  <c:v>402.56922043010746</c:v>
                </c:pt>
                <c:pt idx="122">
                  <c:v>402.56922043010746</c:v>
                </c:pt>
                <c:pt idx="123">
                  <c:v>402.56922043010746</c:v>
                </c:pt>
                <c:pt idx="124">
                  <c:v>402.56922043010746</c:v>
                </c:pt>
                <c:pt idx="125">
                  <c:v>402.56922043010746</c:v>
                </c:pt>
                <c:pt idx="126">
                  <c:v>402.56922043010746</c:v>
                </c:pt>
                <c:pt idx="127">
                  <c:v>402.56922043010746</c:v>
                </c:pt>
                <c:pt idx="128">
                  <c:v>402.56922043010746</c:v>
                </c:pt>
                <c:pt idx="129">
                  <c:v>402.56922043010746</c:v>
                </c:pt>
                <c:pt idx="130">
                  <c:v>402.56922043010746</c:v>
                </c:pt>
                <c:pt idx="131">
                  <c:v>402.56922043010746</c:v>
                </c:pt>
                <c:pt idx="132">
                  <c:v>402.56922043010746</c:v>
                </c:pt>
                <c:pt idx="133">
                  <c:v>402.56922043010746</c:v>
                </c:pt>
                <c:pt idx="134">
                  <c:v>402.56922043010746</c:v>
                </c:pt>
                <c:pt idx="135">
                  <c:v>402.56922043010746</c:v>
                </c:pt>
                <c:pt idx="136">
                  <c:v>402.56922043010746</c:v>
                </c:pt>
                <c:pt idx="137">
                  <c:v>402.56922043010746</c:v>
                </c:pt>
                <c:pt idx="138">
                  <c:v>402.56922043010746</c:v>
                </c:pt>
                <c:pt idx="139">
                  <c:v>402.56922043010746</c:v>
                </c:pt>
                <c:pt idx="140">
                  <c:v>402.56922043010746</c:v>
                </c:pt>
                <c:pt idx="141">
                  <c:v>402.56922043010746</c:v>
                </c:pt>
                <c:pt idx="142">
                  <c:v>402.56922043010746</c:v>
                </c:pt>
                <c:pt idx="143">
                  <c:v>402.56922043010746</c:v>
                </c:pt>
                <c:pt idx="144">
                  <c:v>402.56922043010746</c:v>
                </c:pt>
                <c:pt idx="145">
                  <c:v>402.56922043010746</c:v>
                </c:pt>
                <c:pt idx="146">
                  <c:v>402.56922043010746</c:v>
                </c:pt>
                <c:pt idx="147">
                  <c:v>402.56922043010746</c:v>
                </c:pt>
                <c:pt idx="148">
                  <c:v>402.56922043010746</c:v>
                </c:pt>
                <c:pt idx="149">
                  <c:v>402.56922043010746</c:v>
                </c:pt>
                <c:pt idx="150">
                  <c:v>402.56922043010746</c:v>
                </c:pt>
                <c:pt idx="151">
                  <c:v>402.56922043010746</c:v>
                </c:pt>
                <c:pt idx="152">
                  <c:v>402.56922043010746</c:v>
                </c:pt>
                <c:pt idx="153">
                  <c:v>402.56922043010746</c:v>
                </c:pt>
                <c:pt idx="154">
                  <c:v>402.56922043010746</c:v>
                </c:pt>
                <c:pt idx="155">
                  <c:v>402.56922043010746</c:v>
                </c:pt>
                <c:pt idx="156">
                  <c:v>402.56922043010746</c:v>
                </c:pt>
                <c:pt idx="157">
                  <c:v>402.56922043010746</c:v>
                </c:pt>
                <c:pt idx="158">
                  <c:v>402.56922043010746</c:v>
                </c:pt>
                <c:pt idx="159">
                  <c:v>402.56922043010746</c:v>
                </c:pt>
                <c:pt idx="160">
                  <c:v>402.56922043010746</c:v>
                </c:pt>
                <c:pt idx="161">
                  <c:v>402.56922043010746</c:v>
                </c:pt>
                <c:pt idx="162">
                  <c:v>402.56922043010746</c:v>
                </c:pt>
                <c:pt idx="163">
                  <c:v>402.56922043010746</c:v>
                </c:pt>
                <c:pt idx="164">
                  <c:v>402.56922043010746</c:v>
                </c:pt>
                <c:pt idx="165">
                  <c:v>402.56922043010746</c:v>
                </c:pt>
                <c:pt idx="166">
                  <c:v>402.56922043010746</c:v>
                </c:pt>
                <c:pt idx="167">
                  <c:v>402.56922043010746</c:v>
                </c:pt>
                <c:pt idx="168">
                  <c:v>402.56922043010746</c:v>
                </c:pt>
                <c:pt idx="169">
                  <c:v>402.56922043010746</c:v>
                </c:pt>
                <c:pt idx="170">
                  <c:v>402.56922043010746</c:v>
                </c:pt>
                <c:pt idx="171">
                  <c:v>402.56922043010746</c:v>
                </c:pt>
                <c:pt idx="172">
                  <c:v>402.56922043010746</c:v>
                </c:pt>
                <c:pt idx="173">
                  <c:v>402.56922043010746</c:v>
                </c:pt>
                <c:pt idx="174">
                  <c:v>402.56922043010746</c:v>
                </c:pt>
                <c:pt idx="175">
                  <c:v>402.56922043010746</c:v>
                </c:pt>
                <c:pt idx="176">
                  <c:v>402.56922043010746</c:v>
                </c:pt>
                <c:pt idx="177">
                  <c:v>402.56922043010746</c:v>
                </c:pt>
                <c:pt idx="178">
                  <c:v>402.56922043010746</c:v>
                </c:pt>
                <c:pt idx="179">
                  <c:v>402.56922043010746</c:v>
                </c:pt>
                <c:pt idx="180">
                  <c:v>402.56922043010746</c:v>
                </c:pt>
                <c:pt idx="181">
                  <c:v>402.56922043010746</c:v>
                </c:pt>
                <c:pt idx="182">
                  <c:v>402.56922043010746</c:v>
                </c:pt>
                <c:pt idx="183">
                  <c:v>402.56922043010746</c:v>
                </c:pt>
                <c:pt idx="184">
                  <c:v>402.56922043010746</c:v>
                </c:pt>
                <c:pt idx="185">
                  <c:v>402.56922043010746</c:v>
                </c:pt>
                <c:pt idx="186">
                  <c:v>402.56922043010746</c:v>
                </c:pt>
                <c:pt idx="187">
                  <c:v>402.56922043010746</c:v>
                </c:pt>
                <c:pt idx="188">
                  <c:v>402.56922043010746</c:v>
                </c:pt>
                <c:pt idx="189">
                  <c:v>402.56922043010746</c:v>
                </c:pt>
                <c:pt idx="190">
                  <c:v>402.56922043010746</c:v>
                </c:pt>
                <c:pt idx="191">
                  <c:v>402.56922043010746</c:v>
                </c:pt>
                <c:pt idx="192">
                  <c:v>402.56922043010746</c:v>
                </c:pt>
                <c:pt idx="193">
                  <c:v>402.56922043010746</c:v>
                </c:pt>
                <c:pt idx="194">
                  <c:v>402.56922043010746</c:v>
                </c:pt>
                <c:pt idx="195">
                  <c:v>402.56922043010746</c:v>
                </c:pt>
                <c:pt idx="196">
                  <c:v>402.56922043010746</c:v>
                </c:pt>
                <c:pt idx="197">
                  <c:v>402.56922043010746</c:v>
                </c:pt>
                <c:pt idx="198">
                  <c:v>402.56922043010746</c:v>
                </c:pt>
                <c:pt idx="199">
                  <c:v>402.56922043010746</c:v>
                </c:pt>
                <c:pt idx="200">
                  <c:v>402.56922043010746</c:v>
                </c:pt>
                <c:pt idx="201">
                  <c:v>402.56922043010746</c:v>
                </c:pt>
                <c:pt idx="202">
                  <c:v>402.56922043010746</c:v>
                </c:pt>
                <c:pt idx="203">
                  <c:v>402.56922043010746</c:v>
                </c:pt>
                <c:pt idx="204">
                  <c:v>402.56922043010746</c:v>
                </c:pt>
                <c:pt idx="205">
                  <c:v>402.56922043010746</c:v>
                </c:pt>
                <c:pt idx="206">
                  <c:v>402.56922043010746</c:v>
                </c:pt>
                <c:pt idx="207">
                  <c:v>402.56922043010746</c:v>
                </c:pt>
                <c:pt idx="208">
                  <c:v>402.56922043010746</c:v>
                </c:pt>
                <c:pt idx="209">
                  <c:v>402.56922043010746</c:v>
                </c:pt>
                <c:pt idx="210">
                  <c:v>402.56922043010746</c:v>
                </c:pt>
                <c:pt idx="211">
                  <c:v>402.56922043010746</c:v>
                </c:pt>
                <c:pt idx="212">
                  <c:v>402.56922043010746</c:v>
                </c:pt>
                <c:pt idx="213">
                  <c:v>402.56922043010746</c:v>
                </c:pt>
                <c:pt idx="214">
                  <c:v>402.56922043010746</c:v>
                </c:pt>
                <c:pt idx="215">
                  <c:v>402.56922043010746</c:v>
                </c:pt>
                <c:pt idx="216">
                  <c:v>402.56922043010746</c:v>
                </c:pt>
                <c:pt idx="217">
                  <c:v>402.56922043010746</c:v>
                </c:pt>
                <c:pt idx="218">
                  <c:v>402.56922043010746</c:v>
                </c:pt>
                <c:pt idx="219">
                  <c:v>402.56922043010746</c:v>
                </c:pt>
                <c:pt idx="220">
                  <c:v>402.56922043010746</c:v>
                </c:pt>
                <c:pt idx="221">
                  <c:v>402.56922043010746</c:v>
                </c:pt>
                <c:pt idx="222">
                  <c:v>402.56922043010746</c:v>
                </c:pt>
                <c:pt idx="223">
                  <c:v>402.56922043010746</c:v>
                </c:pt>
                <c:pt idx="224">
                  <c:v>402.56922043010746</c:v>
                </c:pt>
                <c:pt idx="225">
                  <c:v>402.56922043010746</c:v>
                </c:pt>
                <c:pt idx="226">
                  <c:v>402.56922043010746</c:v>
                </c:pt>
                <c:pt idx="227">
                  <c:v>402.56922043010746</c:v>
                </c:pt>
                <c:pt idx="228">
                  <c:v>402.56922043010746</c:v>
                </c:pt>
                <c:pt idx="229">
                  <c:v>402.56922043010746</c:v>
                </c:pt>
                <c:pt idx="230">
                  <c:v>402.56922043010746</c:v>
                </c:pt>
                <c:pt idx="231">
                  <c:v>402.56922043010746</c:v>
                </c:pt>
                <c:pt idx="232">
                  <c:v>402.56922043010746</c:v>
                </c:pt>
                <c:pt idx="233">
                  <c:v>402.56922043010746</c:v>
                </c:pt>
                <c:pt idx="234">
                  <c:v>402.56922043010746</c:v>
                </c:pt>
                <c:pt idx="235">
                  <c:v>402.56922043010746</c:v>
                </c:pt>
                <c:pt idx="236">
                  <c:v>402.56922043010746</c:v>
                </c:pt>
                <c:pt idx="237">
                  <c:v>402.56922043010746</c:v>
                </c:pt>
                <c:pt idx="238">
                  <c:v>402.56922043010746</c:v>
                </c:pt>
                <c:pt idx="239">
                  <c:v>402.56922043010746</c:v>
                </c:pt>
                <c:pt idx="240">
                  <c:v>402.56922043010746</c:v>
                </c:pt>
                <c:pt idx="241">
                  <c:v>402.56922043010746</c:v>
                </c:pt>
                <c:pt idx="242">
                  <c:v>402.56922043010746</c:v>
                </c:pt>
                <c:pt idx="243">
                  <c:v>402.56922043010746</c:v>
                </c:pt>
                <c:pt idx="244">
                  <c:v>402.56922043010746</c:v>
                </c:pt>
                <c:pt idx="245">
                  <c:v>402.56922043010746</c:v>
                </c:pt>
                <c:pt idx="246">
                  <c:v>402.56922043010746</c:v>
                </c:pt>
                <c:pt idx="247">
                  <c:v>402.56922043010746</c:v>
                </c:pt>
                <c:pt idx="248">
                  <c:v>402.56922043010746</c:v>
                </c:pt>
                <c:pt idx="249">
                  <c:v>402.56922043010746</c:v>
                </c:pt>
                <c:pt idx="250">
                  <c:v>402.56922043010746</c:v>
                </c:pt>
                <c:pt idx="251">
                  <c:v>402.56922043010746</c:v>
                </c:pt>
                <c:pt idx="252">
                  <c:v>402.56922043010746</c:v>
                </c:pt>
                <c:pt idx="253">
                  <c:v>402.56922043010746</c:v>
                </c:pt>
                <c:pt idx="254">
                  <c:v>402.56922043010746</c:v>
                </c:pt>
                <c:pt idx="255">
                  <c:v>402.56922043010746</c:v>
                </c:pt>
                <c:pt idx="256">
                  <c:v>402.56922043010746</c:v>
                </c:pt>
                <c:pt idx="257">
                  <c:v>402.56922043010746</c:v>
                </c:pt>
                <c:pt idx="258">
                  <c:v>402.56922043010746</c:v>
                </c:pt>
                <c:pt idx="259">
                  <c:v>402.56922043010746</c:v>
                </c:pt>
                <c:pt idx="260">
                  <c:v>402.56922043010746</c:v>
                </c:pt>
                <c:pt idx="261">
                  <c:v>402.56922043010746</c:v>
                </c:pt>
                <c:pt idx="262">
                  <c:v>402.56922043010746</c:v>
                </c:pt>
                <c:pt idx="263">
                  <c:v>402.56922043010746</c:v>
                </c:pt>
                <c:pt idx="264">
                  <c:v>402.56922043010746</c:v>
                </c:pt>
                <c:pt idx="265">
                  <c:v>402.56922043010746</c:v>
                </c:pt>
                <c:pt idx="266">
                  <c:v>402.56922043010746</c:v>
                </c:pt>
                <c:pt idx="267">
                  <c:v>402.56922043010746</c:v>
                </c:pt>
                <c:pt idx="268">
                  <c:v>402.56922043010746</c:v>
                </c:pt>
                <c:pt idx="269">
                  <c:v>402.56922043010746</c:v>
                </c:pt>
                <c:pt idx="270">
                  <c:v>402.56922043010746</c:v>
                </c:pt>
                <c:pt idx="271">
                  <c:v>402.56922043010746</c:v>
                </c:pt>
                <c:pt idx="272">
                  <c:v>402.56922043010746</c:v>
                </c:pt>
                <c:pt idx="273">
                  <c:v>402.56922043010746</c:v>
                </c:pt>
                <c:pt idx="274">
                  <c:v>402.56922043010746</c:v>
                </c:pt>
                <c:pt idx="275">
                  <c:v>402.56922043010746</c:v>
                </c:pt>
                <c:pt idx="276">
                  <c:v>402.56922043010746</c:v>
                </c:pt>
                <c:pt idx="277">
                  <c:v>402.56922043010746</c:v>
                </c:pt>
                <c:pt idx="278">
                  <c:v>402.56922043010746</c:v>
                </c:pt>
                <c:pt idx="279">
                  <c:v>402.56922043010746</c:v>
                </c:pt>
                <c:pt idx="280">
                  <c:v>402.56922043010746</c:v>
                </c:pt>
                <c:pt idx="281">
                  <c:v>402.56922043010746</c:v>
                </c:pt>
                <c:pt idx="282">
                  <c:v>402.56922043010746</c:v>
                </c:pt>
                <c:pt idx="283">
                  <c:v>402.56922043010746</c:v>
                </c:pt>
                <c:pt idx="284">
                  <c:v>402.56922043010746</c:v>
                </c:pt>
                <c:pt idx="285">
                  <c:v>402.56922043010746</c:v>
                </c:pt>
                <c:pt idx="286">
                  <c:v>402.56922043010746</c:v>
                </c:pt>
                <c:pt idx="287">
                  <c:v>402.56922043010746</c:v>
                </c:pt>
                <c:pt idx="288">
                  <c:v>402.56922043010746</c:v>
                </c:pt>
                <c:pt idx="289">
                  <c:v>402.56922043010746</c:v>
                </c:pt>
                <c:pt idx="290">
                  <c:v>402.56922043010746</c:v>
                </c:pt>
                <c:pt idx="291">
                  <c:v>402.56922043010746</c:v>
                </c:pt>
                <c:pt idx="292">
                  <c:v>402.56922043010746</c:v>
                </c:pt>
                <c:pt idx="293">
                  <c:v>402.56922043010746</c:v>
                </c:pt>
                <c:pt idx="294">
                  <c:v>402.56922043010746</c:v>
                </c:pt>
                <c:pt idx="295">
                  <c:v>402.56922043010746</c:v>
                </c:pt>
                <c:pt idx="296">
                  <c:v>402.56922043010746</c:v>
                </c:pt>
                <c:pt idx="297">
                  <c:v>402.56922043010746</c:v>
                </c:pt>
                <c:pt idx="298">
                  <c:v>402.56922043010746</c:v>
                </c:pt>
                <c:pt idx="299">
                  <c:v>402.56922043010746</c:v>
                </c:pt>
                <c:pt idx="300">
                  <c:v>402.56922043010746</c:v>
                </c:pt>
                <c:pt idx="301">
                  <c:v>402.56922043010746</c:v>
                </c:pt>
                <c:pt idx="302">
                  <c:v>402.56922043010746</c:v>
                </c:pt>
                <c:pt idx="303">
                  <c:v>402.56922043010746</c:v>
                </c:pt>
                <c:pt idx="304">
                  <c:v>402.56922043010746</c:v>
                </c:pt>
                <c:pt idx="305">
                  <c:v>402.56922043010746</c:v>
                </c:pt>
                <c:pt idx="306">
                  <c:v>402.56922043010746</c:v>
                </c:pt>
                <c:pt idx="307">
                  <c:v>402.56922043010746</c:v>
                </c:pt>
                <c:pt idx="308">
                  <c:v>402.56922043010746</c:v>
                </c:pt>
                <c:pt idx="309">
                  <c:v>402.56922043010746</c:v>
                </c:pt>
                <c:pt idx="310">
                  <c:v>402.56922043010746</c:v>
                </c:pt>
                <c:pt idx="311">
                  <c:v>402.56922043010746</c:v>
                </c:pt>
                <c:pt idx="312">
                  <c:v>402.56922043010746</c:v>
                </c:pt>
                <c:pt idx="313">
                  <c:v>402.56922043010746</c:v>
                </c:pt>
                <c:pt idx="314">
                  <c:v>402.56922043010746</c:v>
                </c:pt>
                <c:pt idx="315">
                  <c:v>402.56922043010746</c:v>
                </c:pt>
                <c:pt idx="316">
                  <c:v>402.56922043010746</c:v>
                </c:pt>
                <c:pt idx="317">
                  <c:v>402.56922043010746</c:v>
                </c:pt>
                <c:pt idx="318">
                  <c:v>402.56922043010746</c:v>
                </c:pt>
                <c:pt idx="319">
                  <c:v>402.56922043010746</c:v>
                </c:pt>
                <c:pt idx="320">
                  <c:v>402.56922043010746</c:v>
                </c:pt>
                <c:pt idx="321">
                  <c:v>402.56922043010746</c:v>
                </c:pt>
                <c:pt idx="322">
                  <c:v>402.56922043010746</c:v>
                </c:pt>
                <c:pt idx="323">
                  <c:v>402.56922043010746</c:v>
                </c:pt>
                <c:pt idx="324">
                  <c:v>402.56922043010746</c:v>
                </c:pt>
                <c:pt idx="325">
                  <c:v>402.56922043010746</c:v>
                </c:pt>
                <c:pt idx="326">
                  <c:v>402.56922043010746</c:v>
                </c:pt>
                <c:pt idx="327">
                  <c:v>402.56922043010746</c:v>
                </c:pt>
                <c:pt idx="328">
                  <c:v>402.56922043010746</c:v>
                </c:pt>
                <c:pt idx="329">
                  <c:v>402.56922043010746</c:v>
                </c:pt>
                <c:pt idx="330">
                  <c:v>402.56922043010746</c:v>
                </c:pt>
                <c:pt idx="331">
                  <c:v>402.56922043010746</c:v>
                </c:pt>
                <c:pt idx="332">
                  <c:v>402.56922043010746</c:v>
                </c:pt>
                <c:pt idx="333">
                  <c:v>402.56922043010746</c:v>
                </c:pt>
                <c:pt idx="334">
                  <c:v>402.56922043010746</c:v>
                </c:pt>
                <c:pt idx="335">
                  <c:v>402.56922043010746</c:v>
                </c:pt>
                <c:pt idx="336">
                  <c:v>402.56922043010746</c:v>
                </c:pt>
                <c:pt idx="337">
                  <c:v>402.56922043010746</c:v>
                </c:pt>
                <c:pt idx="338">
                  <c:v>402.56922043010746</c:v>
                </c:pt>
                <c:pt idx="339">
                  <c:v>402.56922043010746</c:v>
                </c:pt>
                <c:pt idx="340">
                  <c:v>402.56922043010746</c:v>
                </c:pt>
                <c:pt idx="341">
                  <c:v>402.56922043010746</c:v>
                </c:pt>
                <c:pt idx="342">
                  <c:v>402.56922043010746</c:v>
                </c:pt>
                <c:pt idx="343">
                  <c:v>402.56922043010746</c:v>
                </c:pt>
                <c:pt idx="344">
                  <c:v>402.56922043010746</c:v>
                </c:pt>
                <c:pt idx="345">
                  <c:v>402.56922043010746</c:v>
                </c:pt>
                <c:pt idx="346">
                  <c:v>402.56922043010746</c:v>
                </c:pt>
                <c:pt idx="347">
                  <c:v>402.56922043010746</c:v>
                </c:pt>
                <c:pt idx="348">
                  <c:v>402.56922043010746</c:v>
                </c:pt>
                <c:pt idx="349">
                  <c:v>402.56922043010746</c:v>
                </c:pt>
                <c:pt idx="350">
                  <c:v>402.56922043010746</c:v>
                </c:pt>
                <c:pt idx="351">
                  <c:v>402.56922043010746</c:v>
                </c:pt>
                <c:pt idx="352">
                  <c:v>402.56922043010746</c:v>
                </c:pt>
                <c:pt idx="353">
                  <c:v>402.56922043010746</c:v>
                </c:pt>
                <c:pt idx="354">
                  <c:v>402.56922043010746</c:v>
                </c:pt>
                <c:pt idx="355">
                  <c:v>402.56922043010746</c:v>
                </c:pt>
                <c:pt idx="356">
                  <c:v>402.56922043010746</c:v>
                </c:pt>
                <c:pt idx="357">
                  <c:v>402.56922043010746</c:v>
                </c:pt>
                <c:pt idx="358">
                  <c:v>402.56922043010746</c:v>
                </c:pt>
                <c:pt idx="359">
                  <c:v>402.56922043010746</c:v>
                </c:pt>
                <c:pt idx="360">
                  <c:v>402.56922043010746</c:v>
                </c:pt>
                <c:pt idx="361">
                  <c:v>402.56922043010746</c:v>
                </c:pt>
                <c:pt idx="362">
                  <c:v>402.56922043010746</c:v>
                </c:pt>
                <c:pt idx="363">
                  <c:v>402.56922043010746</c:v>
                </c:pt>
                <c:pt idx="364">
                  <c:v>402.56922043010746</c:v>
                </c:pt>
                <c:pt idx="365">
                  <c:v>402.56922043010746</c:v>
                </c:pt>
                <c:pt idx="366">
                  <c:v>402.56922043010746</c:v>
                </c:pt>
                <c:pt idx="367">
                  <c:v>402.56922043010746</c:v>
                </c:pt>
                <c:pt idx="368">
                  <c:v>402.56922043010746</c:v>
                </c:pt>
                <c:pt idx="369">
                  <c:v>402.56922043010746</c:v>
                </c:pt>
                <c:pt idx="370">
                  <c:v>402.56922043010746</c:v>
                </c:pt>
                <c:pt idx="371">
                  <c:v>402.56922043010746</c:v>
                </c:pt>
                <c:pt idx="372">
                  <c:v>402.56922043010746</c:v>
                </c:pt>
                <c:pt idx="373">
                  <c:v>402.56922043010746</c:v>
                </c:pt>
                <c:pt idx="374">
                  <c:v>402.56922043010746</c:v>
                </c:pt>
                <c:pt idx="375">
                  <c:v>402.56922043010746</c:v>
                </c:pt>
                <c:pt idx="376">
                  <c:v>402.56922043010746</c:v>
                </c:pt>
                <c:pt idx="377">
                  <c:v>402.56922043010746</c:v>
                </c:pt>
                <c:pt idx="378">
                  <c:v>402.56922043010746</c:v>
                </c:pt>
                <c:pt idx="379">
                  <c:v>402.56922043010746</c:v>
                </c:pt>
                <c:pt idx="380">
                  <c:v>402.56922043010746</c:v>
                </c:pt>
                <c:pt idx="381">
                  <c:v>402.56922043010746</c:v>
                </c:pt>
                <c:pt idx="382">
                  <c:v>402.56922043010746</c:v>
                </c:pt>
                <c:pt idx="383">
                  <c:v>402.56922043010746</c:v>
                </c:pt>
                <c:pt idx="384">
                  <c:v>402.56922043010746</c:v>
                </c:pt>
                <c:pt idx="385">
                  <c:v>402.56922043010746</c:v>
                </c:pt>
                <c:pt idx="386">
                  <c:v>402.56922043010746</c:v>
                </c:pt>
                <c:pt idx="387">
                  <c:v>402.56922043010746</c:v>
                </c:pt>
                <c:pt idx="388">
                  <c:v>402.56922043010746</c:v>
                </c:pt>
                <c:pt idx="389">
                  <c:v>402.56922043010746</c:v>
                </c:pt>
                <c:pt idx="390">
                  <c:v>402.56922043010746</c:v>
                </c:pt>
                <c:pt idx="391">
                  <c:v>402.56922043010746</c:v>
                </c:pt>
                <c:pt idx="392">
                  <c:v>402.56922043010746</c:v>
                </c:pt>
                <c:pt idx="393">
                  <c:v>402.56922043010746</c:v>
                </c:pt>
                <c:pt idx="394">
                  <c:v>402.56922043010746</c:v>
                </c:pt>
                <c:pt idx="395">
                  <c:v>402.56922043010746</c:v>
                </c:pt>
                <c:pt idx="396">
                  <c:v>402.56922043010746</c:v>
                </c:pt>
                <c:pt idx="397">
                  <c:v>402.56922043010746</c:v>
                </c:pt>
                <c:pt idx="398">
                  <c:v>402.56922043010746</c:v>
                </c:pt>
                <c:pt idx="399">
                  <c:v>402.56922043010746</c:v>
                </c:pt>
                <c:pt idx="400">
                  <c:v>402.56922043010746</c:v>
                </c:pt>
                <c:pt idx="401">
                  <c:v>402.56922043010746</c:v>
                </c:pt>
                <c:pt idx="402">
                  <c:v>402.56922043010746</c:v>
                </c:pt>
                <c:pt idx="403">
                  <c:v>402.56922043010746</c:v>
                </c:pt>
                <c:pt idx="404">
                  <c:v>402.56922043010746</c:v>
                </c:pt>
                <c:pt idx="405">
                  <c:v>402.56922043010746</c:v>
                </c:pt>
                <c:pt idx="406">
                  <c:v>402.56922043010746</c:v>
                </c:pt>
                <c:pt idx="407">
                  <c:v>402.56922043010746</c:v>
                </c:pt>
                <c:pt idx="408">
                  <c:v>402.56922043010746</c:v>
                </c:pt>
                <c:pt idx="409">
                  <c:v>402.56922043010746</c:v>
                </c:pt>
                <c:pt idx="410">
                  <c:v>402.56922043010746</c:v>
                </c:pt>
                <c:pt idx="411">
                  <c:v>402.56922043010746</c:v>
                </c:pt>
                <c:pt idx="412">
                  <c:v>402.56922043010746</c:v>
                </c:pt>
                <c:pt idx="413">
                  <c:v>402.56922043010746</c:v>
                </c:pt>
                <c:pt idx="414">
                  <c:v>402.56922043010746</c:v>
                </c:pt>
                <c:pt idx="415">
                  <c:v>402.56922043010746</c:v>
                </c:pt>
                <c:pt idx="416">
                  <c:v>402.56922043010746</c:v>
                </c:pt>
                <c:pt idx="417">
                  <c:v>402.56922043010746</c:v>
                </c:pt>
                <c:pt idx="418">
                  <c:v>402.56922043010746</c:v>
                </c:pt>
                <c:pt idx="419">
                  <c:v>402.56922043010746</c:v>
                </c:pt>
                <c:pt idx="420">
                  <c:v>402.56922043010746</c:v>
                </c:pt>
                <c:pt idx="421">
                  <c:v>402.56922043010746</c:v>
                </c:pt>
                <c:pt idx="422">
                  <c:v>402.56922043010746</c:v>
                </c:pt>
                <c:pt idx="423">
                  <c:v>402.56922043010746</c:v>
                </c:pt>
                <c:pt idx="424">
                  <c:v>402.56922043010746</c:v>
                </c:pt>
                <c:pt idx="425">
                  <c:v>402.56922043010746</c:v>
                </c:pt>
                <c:pt idx="426">
                  <c:v>402.56922043010746</c:v>
                </c:pt>
                <c:pt idx="427">
                  <c:v>402.56922043010746</c:v>
                </c:pt>
                <c:pt idx="428">
                  <c:v>402.56922043010746</c:v>
                </c:pt>
                <c:pt idx="429">
                  <c:v>402.56922043010746</c:v>
                </c:pt>
                <c:pt idx="430">
                  <c:v>402.56922043010746</c:v>
                </c:pt>
                <c:pt idx="431">
                  <c:v>402.56922043010746</c:v>
                </c:pt>
                <c:pt idx="432">
                  <c:v>402.56922043010746</c:v>
                </c:pt>
                <c:pt idx="433">
                  <c:v>402.56922043010746</c:v>
                </c:pt>
                <c:pt idx="434">
                  <c:v>402.56922043010746</c:v>
                </c:pt>
                <c:pt idx="435">
                  <c:v>402.56922043010746</c:v>
                </c:pt>
                <c:pt idx="436">
                  <c:v>402.56922043010746</c:v>
                </c:pt>
                <c:pt idx="437">
                  <c:v>402.56922043010746</c:v>
                </c:pt>
                <c:pt idx="438">
                  <c:v>402.56922043010746</c:v>
                </c:pt>
                <c:pt idx="439">
                  <c:v>402.56922043010746</c:v>
                </c:pt>
                <c:pt idx="440">
                  <c:v>402.56922043010746</c:v>
                </c:pt>
                <c:pt idx="441">
                  <c:v>402.56922043010746</c:v>
                </c:pt>
                <c:pt idx="442">
                  <c:v>402.56922043010746</c:v>
                </c:pt>
                <c:pt idx="443">
                  <c:v>402.56922043010746</c:v>
                </c:pt>
                <c:pt idx="444">
                  <c:v>402.56922043010746</c:v>
                </c:pt>
                <c:pt idx="445">
                  <c:v>402.56922043010746</c:v>
                </c:pt>
                <c:pt idx="446">
                  <c:v>402.56922043010746</c:v>
                </c:pt>
                <c:pt idx="447">
                  <c:v>402.56922043010746</c:v>
                </c:pt>
                <c:pt idx="448">
                  <c:v>402.56922043010746</c:v>
                </c:pt>
                <c:pt idx="449">
                  <c:v>402.56922043010746</c:v>
                </c:pt>
                <c:pt idx="450">
                  <c:v>402.56922043010746</c:v>
                </c:pt>
                <c:pt idx="451">
                  <c:v>402.56922043010746</c:v>
                </c:pt>
                <c:pt idx="452">
                  <c:v>402.56922043010746</c:v>
                </c:pt>
                <c:pt idx="453">
                  <c:v>402.56922043010746</c:v>
                </c:pt>
                <c:pt idx="454">
                  <c:v>402.56922043010746</c:v>
                </c:pt>
                <c:pt idx="455">
                  <c:v>402.56922043010746</c:v>
                </c:pt>
                <c:pt idx="456">
                  <c:v>402.56922043010746</c:v>
                </c:pt>
                <c:pt idx="457">
                  <c:v>402.56922043010746</c:v>
                </c:pt>
                <c:pt idx="458">
                  <c:v>402.56922043010746</c:v>
                </c:pt>
                <c:pt idx="459">
                  <c:v>402.56922043010746</c:v>
                </c:pt>
                <c:pt idx="460">
                  <c:v>402.56922043010746</c:v>
                </c:pt>
                <c:pt idx="461">
                  <c:v>402.56922043010746</c:v>
                </c:pt>
                <c:pt idx="462">
                  <c:v>402.56922043010746</c:v>
                </c:pt>
                <c:pt idx="463">
                  <c:v>402.56922043010746</c:v>
                </c:pt>
                <c:pt idx="464">
                  <c:v>402.56922043010746</c:v>
                </c:pt>
                <c:pt idx="465">
                  <c:v>402.56922043010746</c:v>
                </c:pt>
                <c:pt idx="466">
                  <c:v>402.56922043010746</c:v>
                </c:pt>
                <c:pt idx="467">
                  <c:v>402.56922043010746</c:v>
                </c:pt>
                <c:pt idx="468">
                  <c:v>402.56922043010746</c:v>
                </c:pt>
                <c:pt idx="469">
                  <c:v>402.56922043010746</c:v>
                </c:pt>
                <c:pt idx="470">
                  <c:v>402.56922043010746</c:v>
                </c:pt>
                <c:pt idx="471">
                  <c:v>402.56922043010746</c:v>
                </c:pt>
                <c:pt idx="472">
                  <c:v>402.56922043010746</c:v>
                </c:pt>
                <c:pt idx="473">
                  <c:v>402.56922043010746</c:v>
                </c:pt>
                <c:pt idx="474">
                  <c:v>402.56922043010746</c:v>
                </c:pt>
                <c:pt idx="475">
                  <c:v>402.56922043010746</c:v>
                </c:pt>
                <c:pt idx="476">
                  <c:v>402.56922043010746</c:v>
                </c:pt>
                <c:pt idx="477">
                  <c:v>402.56922043010746</c:v>
                </c:pt>
                <c:pt idx="478">
                  <c:v>402.56922043010746</c:v>
                </c:pt>
                <c:pt idx="479">
                  <c:v>402.56922043010746</c:v>
                </c:pt>
                <c:pt idx="480">
                  <c:v>402.56922043010746</c:v>
                </c:pt>
                <c:pt idx="481">
                  <c:v>402.56922043010746</c:v>
                </c:pt>
                <c:pt idx="482">
                  <c:v>402.56922043010746</c:v>
                </c:pt>
                <c:pt idx="483">
                  <c:v>402.56922043010746</c:v>
                </c:pt>
                <c:pt idx="484">
                  <c:v>402.56922043010746</c:v>
                </c:pt>
                <c:pt idx="485">
                  <c:v>402.56922043010746</c:v>
                </c:pt>
                <c:pt idx="486">
                  <c:v>402.56922043010746</c:v>
                </c:pt>
                <c:pt idx="487">
                  <c:v>402.56922043010746</c:v>
                </c:pt>
                <c:pt idx="488">
                  <c:v>402.56922043010746</c:v>
                </c:pt>
                <c:pt idx="489">
                  <c:v>402.56922043010746</c:v>
                </c:pt>
                <c:pt idx="490">
                  <c:v>402.56922043010746</c:v>
                </c:pt>
                <c:pt idx="491">
                  <c:v>402.56922043010746</c:v>
                </c:pt>
                <c:pt idx="492">
                  <c:v>402.56922043010746</c:v>
                </c:pt>
                <c:pt idx="493">
                  <c:v>402.56922043010746</c:v>
                </c:pt>
                <c:pt idx="494">
                  <c:v>402.56922043010746</c:v>
                </c:pt>
                <c:pt idx="495">
                  <c:v>402.56922043010746</c:v>
                </c:pt>
                <c:pt idx="496">
                  <c:v>402.56922043010746</c:v>
                </c:pt>
                <c:pt idx="497">
                  <c:v>402.56922043010746</c:v>
                </c:pt>
                <c:pt idx="498">
                  <c:v>402.56922043010746</c:v>
                </c:pt>
                <c:pt idx="499">
                  <c:v>402.56922043010746</c:v>
                </c:pt>
                <c:pt idx="500">
                  <c:v>402.56922043010746</c:v>
                </c:pt>
                <c:pt idx="501">
                  <c:v>402.56922043010746</c:v>
                </c:pt>
                <c:pt idx="502">
                  <c:v>402.56922043010746</c:v>
                </c:pt>
                <c:pt idx="503">
                  <c:v>402.56922043010746</c:v>
                </c:pt>
                <c:pt idx="504">
                  <c:v>402.56922043010746</c:v>
                </c:pt>
                <c:pt idx="505">
                  <c:v>402.56922043010746</c:v>
                </c:pt>
                <c:pt idx="506">
                  <c:v>402.56922043010746</c:v>
                </c:pt>
                <c:pt idx="507">
                  <c:v>402.56922043010746</c:v>
                </c:pt>
                <c:pt idx="508">
                  <c:v>402.56922043010746</c:v>
                </c:pt>
                <c:pt idx="509">
                  <c:v>402.56922043010746</c:v>
                </c:pt>
                <c:pt idx="510">
                  <c:v>402.56922043010746</c:v>
                </c:pt>
                <c:pt idx="511">
                  <c:v>402.56922043010746</c:v>
                </c:pt>
                <c:pt idx="512">
                  <c:v>402.56922043010746</c:v>
                </c:pt>
                <c:pt idx="513">
                  <c:v>402.56922043010746</c:v>
                </c:pt>
                <c:pt idx="514">
                  <c:v>402.56922043010746</c:v>
                </c:pt>
                <c:pt idx="515">
                  <c:v>402.56922043010746</c:v>
                </c:pt>
                <c:pt idx="516">
                  <c:v>402.56922043010746</c:v>
                </c:pt>
                <c:pt idx="517">
                  <c:v>402.56922043010746</c:v>
                </c:pt>
                <c:pt idx="518">
                  <c:v>402.56922043010746</c:v>
                </c:pt>
                <c:pt idx="519">
                  <c:v>402.56922043010746</c:v>
                </c:pt>
                <c:pt idx="520">
                  <c:v>402.56922043010746</c:v>
                </c:pt>
                <c:pt idx="521">
                  <c:v>402.56922043010746</c:v>
                </c:pt>
                <c:pt idx="522">
                  <c:v>402.56922043010746</c:v>
                </c:pt>
                <c:pt idx="523">
                  <c:v>402.56922043010746</c:v>
                </c:pt>
                <c:pt idx="524">
                  <c:v>402.56922043010746</c:v>
                </c:pt>
                <c:pt idx="525">
                  <c:v>402.56922043010746</c:v>
                </c:pt>
                <c:pt idx="526">
                  <c:v>402.56922043010746</c:v>
                </c:pt>
                <c:pt idx="527">
                  <c:v>402.56922043010746</c:v>
                </c:pt>
                <c:pt idx="528">
                  <c:v>402.56922043010746</c:v>
                </c:pt>
                <c:pt idx="529">
                  <c:v>402.56922043010746</c:v>
                </c:pt>
                <c:pt idx="530">
                  <c:v>402.56922043010746</c:v>
                </c:pt>
                <c:pt idx="531">
                  <c:v>402.56922043010746</c:v>
                </c:pt>
                <c:pt idx="532">
                  <c:v>402.56922043010746</c:v>
                </c:pt>
                <c:pt idx="533">
                  <c:v>402.56922043010746</c:v>
                </c:pt>
                <c:pt idx="534">
                  <c:v>402.56922043010746</c:v>
                </c:pt>
                <c:pt idx="535">
                  <c:v>402.56922043010746</c:v>
                </c:pt>
                <c:pt idx="536">
                  <c:v>402.56922043010746</c:v>
                </c:pt>
                <c:pt idx="537">
                  <c:v>402.56922043010746</c:v>
                </c:pt>
                <c:pt idx="538">
                  <c:v>402.56922043010746</c:v>
                </c:pt>
                <c:pt idx="539">
                  <c:v>402.56922043010746</c:v>
                </c:pt>
                <c:pt idx="540">
                  <c:v>402.56922043010746</c:v>
                </c:pt>
                <c:pt idx="541">
                  <c:v>402.56922043010746</c:v>
                </c:pt>
                <c:pt idx="542">
                  <c:v>402.56922043010746</c:v>
                </c:pt>
                <c:pt idx="543">
                  <c:v>402.56922043010746</c:v>
                </c:pt>
                <c:pt idx="544">
                  <c:v>402.56922043010746</c:v>
                </c:pt>
                <c:pt idx="545">
                  <c:v>402.56922043010746</c:v>
                </c:pt>
                <c:pt idx="546">
                  <c:v>402.56922043010746</c:v>
                </c:pt>
                <c:pt idx="547">
                  <c:v>402.56922043010746</c:v>
                </c:pt>
                <c:pt idx="548">
                  <c:v>402.56922043010746</c:v>
                </c:pt>
                <c:pt idx="549">
                  <c:v>402.56922043010746</c:v>
                </c:pt>
                <c:pt idx="550">
                  <c:v>402.56922043010746</c:v>
                </c:pt>
                <c:pt idx="551">
                  <c:v>402.56922043010746</c:v>
                </c:pt>
                <c:pt idx="552">
                  <c:v>402.56922043010746</c:v>
                </c:pt>
                <c:pt idx="553">
                  <c:v>402.56922043010746</c:v>
                </c:pt>
                <c:pt idx="554">
                  <c:v>402.56922043010746</c:v>
                </c:pt>
                <c:pt idx="555">
                  <c:v>402.56922043010746</c:v>
                </c:pt>
                <c:pt idx="556">
                  <c:v>402.56922043010746</c:v>
                </c:pt>
                <c:pt idx="557">
                  <c:v>402.56922043010746</c:v>
                </c:pt>
                <c:pt idx="558">
                  <c:v>402.56922043010746</c:v>
                </c:pt>
                <c:pt idx="559">
                  <c:v>402.56922043010746</c:v>
                </c:pt>
                <c:pt idx="560">
                  <c:v>402.56922043010746</c:v>
                </c:pt>
                <c:pt idx="561">
                  <c:v>402.56922043010746</c:v>
                </c:pt>
                <c:pt idx="562">
                  <c:v>402.56922043010746</c:v>
                </c:pt>
                <c:pt idx="563">
                  <c:v>402.56922043010746</c:v>
                </c:pt>
                <c:pt idx="564">
                  <c:v>402.56922043010746</c:v>
                </c:pt>
                <c:pt idx="565">
                  <c:v>402.56922043010746</c:v>
                </c:pt>
                <c:pt idx="566">
                  <c:v>402.56922043010746</c:v>
                </c:pt>
                <c:pt idx="567">
                  <c:v>402.56922043010746</c:v>
                </c:pt>
                <c:pt idx="568">
                  <c:v>402.56922043010746</c:v>
                </c:pt>
                <c:pt idx="569">
                  <c:v>402.56922043010746</c:v>
                </c:pt>
                <c:pt idx="570">
                  <c:v>402.56922043010746</c:v>
                </c:pt>
                <c:pt idx="571">
                  <c:v>402.56922043010746</c:v>
                </c:pt>
                <c:pt idx="572">
                  <c:v>402.56922043010746</c:v>
                </c:pt>
                <c:pt idx="573">
                  <c:v>402.56922043010746</c:v>
                </c:pt>
                <c:pt idx="574">
                  <c:v>402.56922043010746</c:v>
                </c:pt>
                <c:pt idx="575">
                  <c:v>402.56922043010746</c:v>
                </c:pt>
                <c:pt idx="576">
                  <c:v>402.56922043010746</c:v>
                </c:pt>
                <c:pt idx="577">
                  <c:v>402.56922043010746</c:v>
                </c:pt>
                <c:pt idx="578">
                  <c:v>402.56922043010746</c:v>
                </c:pt>
                <c:pt idx="579">
                  <c:v>402.56922043010746</c:v>
                </c:pt>
                <c:pt idx="580">
                  <c:v>402.56922043010746</c:v>
                </c:pt>
                <c:pt idx="581">
                  <c:v>402.56922043010746</c:v>
                </c:pt>
                <c:pt idx="582">
                  <c:v>402.56922043010746</c:v>
                </c:pt>
                <c:pt idx="583">
                  <c:v>402.56922043010746</c:v>
                </c:pt>
                <c:pt idx="584">
                  <c:v>402.56922043010746</c:v>
                </c:pt>
                <c:pt idx="585">
                  <c:v>402.56922043010746</c:v>
                </c:pt>
                <c:pt idx="586">
                  <c:v>402.56922043010746</c:v>
                </c:pt>
                <c:pt idx="587">
                  <c:v>402.56922043010746</c:v>
                </c:pt>
                <c:pt idx="588">
                  <c:v>402.56922043010746</c:v>
                </c:pt>
                <c:pt idx="589">
                  <c:v>402.56922043010746</c:v>
                </c:pt>
                <c:pt idx="590">
                  <c:v>402.56922043010746</c:v>
                </c:pt>
                <c:pt idx="591">
                  <c:v>402.56922043010746</c:v>
                </c:pt>
                <c:pt idx="592">
                  <c:v>402.56922043010746</c:v>
                </c:pt>
                <c:pt idx="593">
                  <c:v>402.56922043010746</c:v>
                </c:pt>
                <c:pt idx="594">
                  <c:v>402.56922043010746</c:v>
                </c:pt>
                <c:pt idx="595">
                  <c:v>402.56922043010746</c:v>
                </c:pt>
                <c:pt idx="596">
                  <c:v>402.56922043010746</c:v>
                </c:pt>
                <c:pt idx="597">
                  <c:v>402.56922043010746</c:v>
                </c:pt>
                <c:pt idx="598">
                  <c:v>402.56922043010746</c:v>
                </c:pt>
                <c:pt idx="599">
                  <c:v>402.56922043010746</c:v>
                </c:pt>
                <c:pt idx="600">
                  <c:v>402.56922043010746</c:v>
                </c:pt>
                <c:pt idx="601">
                  <c:v>402.56922043010746</c:v>
                </c:pt>
                <c:pt idx="602">
                  <c:v>402.56922043010746</c:v>
                </c:pt>
                <c:pt idx="603">
                  <c:v>402.56922043010746</c:v>
                </c:pt>
                <c:pt idx="604">
                  <c:v>402.56922043010746</c:v>
                </c:pt>
                <c:pt idx="605">
                  <c:v>402.56922043010746</c:v>
                </c:pt>
                <c:pt idx="606">
                  <c:v>402.56922043010746</c:v>
                </c:pt>
                <c:pt idx="607">
                  <c:v>402.56922043010746</c:v>
                </c:pt>
                <c:pt idx="608">
                  <c:v>402.56922043010746</c:v>
                </c:pt>
                <c:pt idx="609">
                  <c:v>402.56922043010746</c:v>
                </c:pt>
                <c:pt idx="610">
                  <c:v>402.56922043010746</c:v>
                </c:pt>
                <c:pt idx="611">
                  <c:v>402.56922043010746</c:v>
                </c:pt>
                <c:pt idx="612">
                  <c:v>402.56922043010746</c:v>
                </c:pt>
                <c:pt idx="613">
                  <c:v>402.56922043010746</c:v>
                </c:pt>
                <c:pt idx="614">
                  <c:v>402.56922043010746</c:v>
                </c:pt>
                <c:pt idx="615">
                  <c:v>402.56922043010746</c:v>
                </c:pt>
                <c:pt idx="616">
                  <c:v>402.56922043010746</c:v>
                </c:pt>
                <c:pt idx="617">
                  <c:v>402.56922043010746</c:v>
                </c:pt>
                <c:pt idx="618">
                  <c:v>402.56922043010746</c:v>
                </c:pt>
                <c:pt idx="619">
                  <c:v>402.56922043010746</c:v>
                </c:pt>
                <c:pt idx="620">
                  <c:v>402.56922043010746</c:v>
                </c:pt>
                <c:pt idx="621">
                  <c:v>402.56922043010746</c:v>
                </c:pt>
                <c:pt idx="622">
                  <c:v>402.56922043010746</c:v>
                </c:pt>
                <c:pt idx="623">
                  <c:v>402.56922043010746</c:v>
                </c:pt>
                <c:pt idx="624">
                  <c:v>402.56922043010746</c:v>
                </c:pt>
                <c:pt idx="625">
                  <c:v>402.56922043010746</c:v>
                </c:pt>
                <c:pt idx="626">
                  <c:v>402.56922043010746</c:v>
                </c:pt>
                <c:pt idx="627">
                  <c:v>402.56922043010746</c:v>
                </c:pt>
                <c:pt idx="628">
                  <c:v>402.56922043010746</c:v>
                </c:pt>
                <c:pt idx="629">
                  <c:v>402.56922043010746</c:v>
                </c:pt>
                <c:pt idx="630">
                  <c:v>402.56922043010746</c:v>
                </c:pt>
                <c:pt idx="631">
                  <c:v>402.56922043010746</c:v>
                </c:pt>
                <c:pt idx="632">
                  <c:v>402.56922043010746</c:v>
                </c:pt>
                <c:pt idx="633">
                  <c:v>402.56922043010746</c:v>
                </c:pt>
                <c:pt idx="634">
                  <c:v>402.56922043010746</c:v>
                </c:pt>
                <c:pt idx="635">
                  <c:v>402.56922043010746</c:v>
                </c:pt>
                <c:pt idx="636">
                  <c:v>402.56922043010746</c:v>
                </c:pt>
                <c:pt idx="637">
                  <c:v>402.56922043010746</c:v>
                </c:pt>
                <c:pt idx="638">
                  <c:v>402.56922043010746</c:v>
                </c:pt>
                <c:pt idx="639">
                  <c:v>402.56922043010746</c:v>
                </c:pt>
                <c:pt idx="640">
                  <c:v>402.56922043010746</c:v>
                </c:pt>
                <c:pt idx="641">
                  <c:v>402.56922043010746</c:v>
                </c:pt>
                <c:pt idx="642">
                  <c:v>402.56922043010746</c:v>
                </c:pt>
                <c:pt idx="643">
                  <c:v>402.56922043010746</c:v>
                </c:pt>
                <c:pt idx="644">
                  <c:v>402.56922043010746</c:v>
                </c:pt>
                <c:pt idx="645">
                  <c:v>402.56922043010746</c:v>
                </c:pt>
                <c:pt idx="646">
                  <c:v>402.56922043010746</c:v>
                </c:pt>
                <c:pt idx="647">
                  <c:v>402.56922043010746</c:v>
                </c:pt>
                <c:pt idx="648">
                  <c:v>402.56922043010746</c:v>
                </c:pt>
                <c:pt idx="649">
                  <c:v>402.56922043010746</c:v>
                </c:pt>
                <c:pt idx="650">
                  <c:v>402.56922043010746</c:v>
                </c:pt>
                <c:pt idx="651">
                  <c:v>402.56922043010746</c:v>
                </c:pt>
                <c:pt idx="652">
                  <c:v>402.56922043010746</c:v>
                </c:pt>
                <c:pt idx="653">
                  <c:v>402.56922043010746</c:v>
                </c:pt>
                <c:pt idx="654">
                  <c:v>402.56922043010746</c:v>
                </c:pt>
                <c:pt idx="655">
                  <c:v>402.56922043010746</c:v>
                </c:pt>
                <c:pt idx="656">
                  <c:v>402.56922043010746</c:v>
                </c:pt>
                <c:pt idx="657">
                  <c:v>402.56922043010746</c:v>
                </c:pt>
                <c:pt idx="658">
                  <c:v>402.56922043010746</c:v>
                </c:pt>
                <c:pt idx="659">
                  <c:v>402.56922043010746</c:v>
                </c:pt>
                <c:pt idx="660">
                  <c:v>402.56922043010746</c:v>
                </c:pt>
                <c:pt idx="661">
                  <c:v>402.56922043010746</c:v>
                </c:pt>
                <c:pt idx="662">
                  <c:v>402.56922043010746</c:v>
                </c:pt>
                <c:pt idx="663">
                  <c:v>402.56922043010746</c:v>
                </c:pt>
                <c:pt idx="664">
                  <c:v>402.56922043010746</c:v>
                </c:pt>
                <c:pt idx="665">
                  <c:v>402.56922043010746</c:v>
                </c:pt>
                <c:pt idx="666">
                  <c:v>402.56922043010746</c:v>
                </c:pt>
                <c:pt idx="667">
                  <c:v>402.56922043010746</c:v>
                </c:pt>
                <c:pt idx="668">
                  <c:v>402.56922043010746</c:v>
                </c:pt>
                <c:pt idx="669">
                  <c:v>402.56922043010746</c:v>
                </c:pt>
                <c:pt idx="670">
                  <c:v>402.56922043010746</c:v>
                </c:pt>
                <c:pt idx="671">
                  <c:v>402.56922043010746</c:v>
                </c:pt>
                <c:pt idx="672">
                  <c:v>402.56922043010746</c:v>
                </c:pt>
                <c:pt idx="673">
                  <c:v>402.56922043010746</c:v>
                </c:pt>
                <c:pt idx="674">
                  <c:v>402.56922043010746</c:v>
                </c:pt>
                <c:pt idx="675">
                  <c:v>402.56922043010746</c:v>
                </c:pt>
                <c:pt idx="676">
                  <c:v>402.56922043010746</c:v>
                </c:pt>
                <c:pt idx="677">
                  <c:v>402.56922043010746</c:v>
                </c:pt>
                <c:pt idx="678">
                  <c:v>402.56922043010746</c:v>
                </c:pt>
                <c:pt idx="679">
                  <c:v>402.56922043010746</c:v>
                </c:pt>
                <c:pt idx="680">
                  <c:v>402.56922043010746</c:v>
                </c:pt>
                <c:pt idx="681">
                  <c:v>402.56922043010746</c:v>
                </c:pt>
                <c:pt idx="682">
                  <c:v>402.56922043010746</c:v>
                </c:pt>
                <c:pt idx="683">
                  <c:v>402.56922043010746</c:v>
                </c:pt>
                <c:pt idx="684">
                  <c:v>402.56922043010746</c:v>
                </c:pt>
                <c:pt idx="685">
                  <c:v>402.56922043010746</c:v>
                </c:pt>
                <c:pt idx="686">
                  <c:v>402.56922043010746</c:v>
                </c:pt>
                <c:pt idx="687">
                  <c:v>402.56922043010746</c:v>
                </c:pt>
                <c:pt idx="688">
                  <c:v>402.56922043010746</c:v>
                </c:pt>
                <c:pt idx="689">
                  <c:v>402.56922043010746</c:v>
                </c:pt>
                <c:pt idx="690">
                  <c:v>402.56922043010746</c:v>
                </c:pt>
                <c:pt idx="691">
                  <c:v>402.56922043010746</c:v>
                </c:pt>
                <c:pt idx="692">
                  <c:v>402.56922043010746</c:v>
                </c:pt>
                <c:pt idx="693">
                  <c:v>402.56922043010746</c:v>
                </c:pt>
                <c:pt idx="694">
                  <c:v>402.56922043010746</c:v>
                </c:pt>
                <c:pt idx="695">
                  <c:v>402.56922043010746</c:v>
                </c:pt>
                <c:pt idx="696">
                  <c:v>402.56922043010746</c:v>
                </c:pt>
                <c:pt idx="697">
                  <c:v>402.56922043010746</c:v>
                </c:pt>
                <c:pt idx="698">
                  <c:v>402.56922043010746</c:v>
                </c:pt>
                <c:pt idx="699">
                  <c:v>402.56922043010746</c:v>
                </c:pt>
                <c:pt idx="700">
                  <c:v>402.56922043010746</c:v>
                </c:pt>
                <c:pt idx="701">
                  <c:v>402.56922043010746</c:v>
                </c:pt>
                <c:pt idx="702">
                  <c:v>402.56922043010746</c:v>
                </c:pt>
                <c:pt idx="703">
                  <c:v>402.56922043010746</c:v>
                </c:pt>
                <c:pt idx="704">
                  <c:v>402.56922043010746</c:v>
                </c:pt>
                <c:pt idx="705">
                  <c:v>402.56922043010746</c:v>
                </c:pt>
                <c:pt idx="706">
                  <c:v>402.56922043010746</c:v>
                </c:pt>
                <c:pt idx="707">
                  <c:v>402.56922043010746</c:v>
                </c:pt>
                <c:pt idx="708">
                  <c:v>402.56922043010746</c:v>
                </c:pt>
                <c:pt idx="709">
                  <c:v>402.56922043010746</c:v>
                </c:pt>
                <c:pt idx="710">
                  <c:v>402.56922043010746</c:v>
                </c:pt>
                <c:pt idx="711">
                  <c:v>402.56922043010746</c:v>
                </c:pt>
                <c:pt idx="712">
                  <c:v>402.56922043010746</c:v>
                </c:pt>
                <c:pt idx="713">
                  <c:v>402.56922043010746</c:v>
                </c:pt>
                <c:pt idx="714">
                  <c:v>402.56922043010746</c:v>
                </c:pt>
                <c:pt idx="715">
                  <c:v>402.56922043010746</c:v>
                </c:pt>
                <c:pt idx="716">
                  <c:v>402.56922043010746</c:v>
                </c:pt>
                <c:pt idx="717">
                  <c:v>402.56922043010746</c:v>
                </c:pt>
                <c:pt idx="718">
                  <c:v>402.56922043010746</c:v>
                </c:pt>
                <c:pt idx="719">
                  <c:v>402.56922043010746</c:v>
                </c:pt>
                <c:pt idx="720">
                  <c:v>402.56922043010746</c:v>
                </c:pt>
                <c:pt idx="721">
                  <c:v>402.56922043010746</c:v>
                </c:pt>
                <c:pt idx="722">
                  <c:v>402.56922043010746</c:v>
                </c:pt>
                <c:pt idx="723">
                  <c:v>402.56922043010746</c:v>
                </c:pt>
                <c:pt idx="724">
                  <c:v>402.56922043010746</c:v>
                </c:pt>
                <c:pt idx="725">
                  <c:v>402.56922043010746</c:v>
                </c:pt>
                <c:pt idx="726">
                  <c:v>402.56922043010746</c:v>
                </c:pt>
                <c:pt idx="727">
                  <c:v>402.56922043010746</c:v>
                </c:pt>
                <c:pt idx="728">
                  <c:v>402.56922043010746</c:v>
                </c:pt>
                <c:pt idx="729">
                  <c:v>402.56922043010746</c:v>
                </c:pt>
                <c:pt idx="730">
                  <c:v>402.56922043010746</c:v>
                </c:pt>
                <c:pt idx="731">
                  <c:v>402.56922043010746</c:v>
                </c:pt>
                <c:pt idx="732">
                  <c:v>402.56922043010746</c:v>
                </c:pt>
                <c:pt idx="733">
                  <c:v>402.56922043010746</c:v>
                </c:pt>
                <c:pt idx="734">
                  <c:v>402.56922043010746</c:v>
                </c:pt>
                <c:pt idx="735">
                  <c:v>402.56922043010746</c:v>
                </c:pt>
                <c:pt idx="736">
                  <c:v>402.56922043010746</c:v>
                </c:pt>
                <c:pt idx="737">
                  <c:v>402.56922043010746</c:v>
                </c:pt>
                <c:pt idx="738">
                  <c:v>402.56922043010746</c:v>
                </c:pt>
                <c:pt idx="739">
                  <c:v>402.56922043010746</c:v>
                </c:pt>
                <c:pt idx="740">
                  <c:v>402.56922043010746</c:v>
                </c:pt>
                <c:pt idx="741">
                  <c:v>402.56922043010746</c:v>
                </c:pt>
                <c:pt idx="742">
                  <c:v>402.56922043010746</c:v>
                </c:pt>
                <c:pt idx="743">
                  <c:v>402.56922043010746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4186</c:v>
                </c:pt>
                <c:pt idx="1">
                  <c:v>4186</c:v>
                </c:pt>
                <c:pt idx="2">
                  <c:v>4186</c:v>
                </c:pt>
                <c:pt idx="3">
                  <c:v>4186</c:v>
                </c:pt>
                <c:pt idx="4">
                  <c:v>4186</c:v>
                </c:pt>
                <c:pt idx="5">
                  <c:v>4186</c:v>
                </c:pt>
                <c:pt idx="6">
                  <c:v>4186</c:v>
                </c:pt>
                <c:pt idx="7">
                  <c:v>4186</c:v>
                </c:pt>
                <c:pt idx="8">
                  <c:v>4186</c:v>
                </c:pt>
                <c:pt idx="9">
                  <c:v>4186</c:v>
                </c:pt>
                <c:pt idx="10">
                  <c:v>4186</c:v>
                </c:pt>
                <c:pt idx="11">
                  <c:v>4186</c:v>
                </c:pt>
                <c:pt idx="12">
                  <c:v>4186</c:v>
                </c:pt>
                <c:pt idx="13">
                  <c:v>4186</c:v>
                </c:pt>
                <c:pt idx="14">
                  <c:v>4186</c:v>
                </c:pt>
                <c:pt idx="15">
                  <c:v>4186</c:v>
                </c:pt>
                <c:pt idx="16">
                  <c:v>4186</c:v>
                </c:pt>
                <c:pt idx="17">
                  <c:v>4186</c:v>
                </c:pt>
                <c:pt idx="18">
                  <c:v>4186</c:v>
                </c:pt>
                <c:pt idx="19">
                  <c:v>4186</c:v>
                </c:pt>
                <c:pt idx="20">
                  <c:v>4186</c:v>
                </c:pt>
                <c:pt idx="21">
                  <c:v>4186</c:v>
                </c:pt>
                <c:pt idx="22">
                  <c:v>4186</c:v>
                </c:pt>
                <c:pt idx="23">
                  <c:v>4186</c:v>
                </c:pt>
                <c:pt idx="24">
                  <c:v>4186</c:v>
                </c:pt>
                <c:pt idx="25">
                  <c:v>4186</c:v>
                </c:pt>
                <c:pt idx="26">
                  <c:v>4186</c:v>
                </c:pt>
                <c:pt idx="27">
                  <c:v>4186</c:v>
                </c:pt>
                <c:pt idx="28">
                  <c:v>4186</c:v>
                </c:pt>
                <c:pt idx="29">
                  <c:v>4186</c:v>
                </c:pt>
                <c:pt idx="30">
                  <c:v>4186</c:v>
                </c:pt>
                <c:pt idx="31">
                  <c:v>4186</c:v>
                </c:pt>
                <c:pt idx="32">
                  <c:v>4186</c:v>
                </c:pt>
                <c:pt idx="33">
                  <c:v>4186</c:v>
                </c:pt>
                <c:pt idx="34">
                  <c:v>4186</c:v>
                </c:pt>
                <c:pt idx="35">
                  <c:v>4186</c:v>
                </c:pt>
                <c:pt idx="36">
                  <c:v>4186</c:v>
                </c:pt>
                <c:pt idx="37">
                  <c:v>4186</c:v>
                </c:pt>
                <c:pt idx="38">
                  <c:v>4186</c:v>
                </c:pt>
                <c:pt idx="39">
                  <c:v>4186</c:v>
                </c:pt>
                <c:pt idx="40">
                  <c:v>4186</c:v>
                </c:pt>
                <c:pt idx="41">
                  <c:v>4186</c:v>
                </c:pt>
                <c:pt idx="42">
                  <c:v>4186</c:v>
                </c:pt>
                <c:pt idx="43">
                  <c:v>4186</c:v>
                </c:pt>
                <c:pt idx="44">
                  <c:v>4186</c:v>
                </c:pt>
                <c:pt idx="45">
                  <c:v>4186</c:v>
                </c:pt>
                <c:pt idx="46">
                  <c:v>4186</c:v>
                </c:pt>
                <c:pt idx="47">
                  <c:v>4186</c:v>
                </c:pt>
                <c:pt idx="48">
                  <c:v>4186</c:v>
                </c:pt>
                <c:pt idx="49">
                  <c:v>4186</c:v>
                </c:pt>
                <c:pt idx="50">
                  <c:v>4186</c:v>
                </c:pt>
                <c:pt idx="51">
                  <c:v>4186</c:v>
                </c:pt>
                <c:pt idx="52">
                  <c:v>4186</c:v>
                </c:pt>
                <c:pt idx="53">
                  <c:v>4186</c:v>
                </c:pt>
                <c:pt idx="54">
                  <c:v>4186</c:v>
                </c:pt>
                <c:pt idx="55">
                  <c:v>4186</c:v>
                </c:pt>
                <c:pt idx="56">
                  <c:v>4186</c:v>
                </c:pt>
                <c:pt idx="57">
                  <c:v>4186</c:v>
                </c:pt>
                <c:pt idx="58">
                  <c:v>4186</c:v>
                </c:pt>
                <c:pt idx="59">
                  <c:v>4186</c:v>
                </c:pt>
                <c:pt idx="60">
                  <c:v>4186</c:v>
                </c:pt>
                <c:pt idx="61">
                  <c:v>4186</c:v>
                </c:pt>
                <c:pt idx="62">
                  <c:v>4186</c:v>
                </c:pt>
                <c:pt idx="63">
                  <c:v>4186</c:v>
                </c:pt>
                <c:pt idx="64">
                  <c:v>4186</c:v>
                </c:pt>
                <c:pt idx="65">
                  <c:v>4186</c:v>
                </c:pt>
                <c:pt idx="66">
                  <c:v>4186</c:v>
                </c:pt>
                <c:pt idx="67">
                  <c:v>4186</c:v>
                </c:pt>
                <c:pt idx="68">
                  <c:v>4186</c:v>
                </c:pt>
                <c:pt idx="69">
                  <c:v>4186</c:v>
                </c:pt>
                <c:pt idx="70">
                  <c:v>4186</c:v>
                </c:pt>
                <c:pt idx="71">
                  <c:v>4186</c:v>
                </c:pt>
                <c:pt idx="72">
                  <c:v>4186</c:v>
                </c:pt>
                <c:pt idx="73">
                  <c:v>4186</c:v>
                </c:pt>
                <c:pt idx="74">
                  <c:v>4186</c:v>
                </c:pt>
                <c:pt idx="75">
                  <c:v>4186</c:v>
                </c:pt>
                <c:pt idx="76">
                  <c:v>4186</c:v>
                </c:pt>
                <c:pt idx="77">
                  <c:v>4186</c:v>
                </c:pt>
                <c:pt idx="78">
                  <c:v>4186</c:v>
                </c:pt>
                <c:pt idx="79">
                  <c:v>4186</c:v>
                </c:pt>
                <c:pt idx="80">
                  <c:v>4186</c:v>
                </c:pt>
                <c:pt idx="81">
                  <c:v>4186</c:v>
                </c:pt>
                <c:pt idx="82">
                  <c:v>4186</c:v>
                </c:pt>
                <c:pt idx="83">
                  <c:v>4186</c:v>
                </c:pt>
                <c:pt idx="84">
                  <c:v>4186</c:v>
                </c:pt>
                <c:pt idx="85">
                  <c:v>4186</c:v>
                </c:pt>
                <c:pt idx="86">
                  <c:v>4186</c:v>
                </c:pt>
                <c:pt idx="87">
                  <c:v>4186</c:v>
                </c:pt>
                <c:pt idx="88">
                  <c:v>4186</c:v>
                </c:pt>
                <c:pt idx="89">
                  <c:v>4186</c:v>
                </c:pt>
                <c:pt idx="90">
                  <c:v>4186</c:v>
                </c:pt>
                <c:pt idx="91">
                  <c:v>4186</c:v>
                </c:pt>
                <c:pt idx="92">
                  <c:v>4186</c:v>
                </c:pt>
                <c:pt idx="93">
                  <c:v>4186</c:v>
                </c:pt>
                <c:pt idx="94">
                  <c:v>4186</c:v>
                </c:pt>
                <c:pt idx="95">
                  <c:v>4186</c:v>
                </c:pt>
                <c:pt idx="96">
                  <c:v>4186</c:v>
                </c:pt>
                <c:pt idx="97">
                  <c:v>4186</c:v>
                </c:pt>
                <c:pt idx="98">
                  <c:v>4186</c:v>
                </c:pt>
                <c:pt idx="99">
                  <c:v>4186</c:v>
                </c:pt>
                <c:pt idx="100">
                  <c:v>4186</c:v>
                </c:pt>
                <c:pt idx="101">
                  <c:v>4186</c:v>
                </c:pt>
                <c:pt idx="102">
                  <c:v>4186</c:v>
                </c:pt>
                <c:pt idx="103">
                  <c:v>4186</c:v>
                </c:pt>
                <c:pt idx="104">
                  <c:v>4186</c:v>
                </c:pt>
                <c:pt idx="105">
                  <c:v>4186</c:v>
                </c:pt>
                <c:pt idx="106">
                  <c:v>4186</c:v>
                </c:pt>
                <c:pt idx="107">
                  <c:v>4186</c:v>
                </c:pt>
                <c:pt idx="108">
                  <c:v>4186</c:v>
                </c:pt>
                <c:pt idx="109">
                  <c:v>4186</c:v>
                </c:pt>
                <c:pt idx="110">
                  <c:v>4186</c:v>
                </c:pt>
                <c:pt idx="111">
                  <c:v>4186</c:v>
                </c:pt>
                <c:pt idx="112">
                  <c:v>4186</c:v>
                </c:pt>
                <c:pt idx="113">
                  <c:v>4186</c:v>
                </c:pt>
                <c:pt idx="114">
                  <c:v>4186</c:v>
                </c:pt>
                <c:pt idx="115">
                  <c:v>4186</c:v>
                </c:pt>
                <c:pt idx="116">
                  <c:v>4186</c:v>
                </c:pt>
                <c:pt idx="117">
                  <c:v>4186</c:v>
                </c:pt>
                <c:pt idx="118">
                  <c:v>4186</c:v>
                </c:pt>
                <c:pt idx="119">
                  <c:v>4186</c:v>
                </c:pt>
                <c:pt idx="120">
                  <c:v>4186</c:v>
                </c:pt>
                <c:pt idx="121">
                  <c:v>4186</c:v>
                </c:pt>
                <c:pt idx="122">
                  <c:v>4186</c:v>
                </c:pt>
                <c:pt idx="123">
                  <c:v>4186</c:v>
                </c:pt>
                <c:pt idx="124">
                  <c:v>4186</c:v>
                </c:pt>
                <c:pt idx="125">
                  <c:v>4186</c:v>
                </c:pt>
                <c:pt idx="126">
                  <c:v>4186</c:v>
                </c:pt>
                <c:pt idx="127">
                  <c:v>4186</c:v>
                </c:pt>
                <c:pt idx="128">
                  <c:v>4186</c:v>
                </c:pt>
                <c:pt idx="129">
                  <c:v>4186</c:v>
                </c:pt>
                <c:pt idx="130">
                  <c:v>4186</c:v>
                </c:pt>
                <c:pt idx="131">
                  <c:v>4186</c:v>
                </c:pt>
                <c:pt idx="132">
                  <c:v>4186</c:v>
                </c:pt>
                <c:pt idx="133">
                  <c:v>4186</c:v>
                </c:pt>
                <c:pt idx="134">
                  <c:v>4186</c:v>
                </c:pt>
                <c:pt idx="135">
                  <c:v>4186</c:v>
                </c:pt>
                <c:pt idx="136">
                  <c:v>4186</c:v>
                </c:pt>
                <c:pt idx="137">
                  <c:v>4186</c:v>
                </c:pt>
                <c:pt idx="138">
                  <c:v>4186</c:v>
                </c:pt>
                <c:pt idx="139">
                  <c:v>4186</c:v>
                </c:pt>
                <c:pt idx="140">
                  <c:v>4186</c:v>
                </c:pt>
                <c:pt idx="141">
                  <c:v>4186</c:v>
                </c:pt>
                <c:pt idx="142">
                  <c:v>4186</c:v>
                </c:pt>
                <c:pt idx="143">
                  <c:v>4186</c:v>
                </c:pt>
                <c:pt idx="144">
                  <c:v>4186</c:v>
                </c:pt>
                <c:pt idx="145">
                  <c:v>4186</c:v>
                </c:pt>
                <c:pt idx="146">
                  <c:v>4186</c:v>
                </c:pt>
                <c:pt idx="147">
                  <c:v>4186</c:v>
                </c:pt>
                <c:pt idx="148">
                  <c:v>4186</c:v>
                </c:pt>
                <c:pt idx="149">
                  <c:v>4186</c:v>
                </c:pt>
                <c:pt idx="150">
                  <c:v>4186</c:v>
                </c:pt>
                <c:pt idx="151">
                  <c:v>4186</c:v>
                </c:pt>
                <c:pt idx="152">
                  <c:v>4186</c:v>
                </c:pt>
                <c:pt idx="153">
                  <c:v>4186</c:v>
                </c:pt>
                <c:pt idx="154">
                  <c:v>4186</c:v>
                </c:pt>
                <c:pt idx="155">
                  <c:v>4186</c:v>
                </c:pt>
                <c:pt idx="156">
                  <c:v>4186</c:v>
                </c:pt>
                <c:pt idx="157">
                  <c:v>4186</c:v>
                </c:pt>
                <c:pt idx="158">
                  <c:v>4186</c:v>
                </c:pt>
                <c:pt idx="159">
                  <c:v>4186</c:v>
                </c:pt>
                <c:pt idx="160">
                  <c:v>4186</c:v>
                </c:pt>
                <c:pt idx="161">
                  <c:v>4186</c:v>
                </c:pt>
                <c:pt idx="162">
                  <c:v>4186</c:v>
                </c:pt>
                <c:pt idx="163">
                  <c:v>4186</c:v>
                </c:pt>
                <c:pt idx="164">
                  <c:v>4186</c:v>
                </c:pt>
                <c:pt idx="165">
                  <c:v>4186</c:v>
                </c:pt>
                <c:pt idx="166">
                  <c:v>4186</c:v>
                </c:pt>
                <c:pt idx="167">
                  <c:v>4186</c:v>
                </c:pt>
                <c:pt idx="168">
                  <c:v>4186</c:v>
                </c:pt>
                <c:pt idx="169">
                  <c:v>4186</c:v>
                </c:pt>
                <c:pt idx="170">
                  <c:v>4186</c:v>
                </c:pt>
                <c:pt idx="171">
                  <c:v>4186</c:v>
                </c:pt>
                <c:pt idx="172">
                  <c:v>4186</c:v>
                </c:pt>
                <c:pt idx="173">
                  <c:v>4186</c:v>
                </c:pt>
                <c:pt idx="174">
                  <c:v>4186</c:v>
                </c:pt>
                <c:pt idx="175">
                  <c:v>4186</c:v>
                </c:pt>
                <c:pt idx="176">
                  <c:v>4186</c:v>
                </c:pt>
                <c:pt idx="177">
                  <c:v>4186</c:v>
                </c:pt>
                <c:pt idx="178">
                  <c:v>4186</c:v>
                </c:pt>
                <c:pt idx="179">
                  <c:v>4186</c:v>
                </c:pt>
                <c:pt idx="180">
                  <c:v>4186</c:v>
                </c:pt>
                <c:pt idx="181">
                  <c:v>4186</c:v>
                </c:pt>
                <c:pt idx="182">
                  <c:v>4186</c:v>
                </c:pt>
                <c:pt idx="183">
                  <c:v>4186</c:v>
                </c:pt>
                <c:pt idx="184">
                  <c:v>4186</c:v>
                </c:pt>
                <c:pt idx="185">
                  <c:v>4186</c:v>
                </c:pt>
                <c:pt idx="186">
                  <c:v>4186</c:v>
                </c:pt>
                <c:pt idx="187">
                  <c:v>4186</c:v>
                </c:pt>
                <c:pt idx="188">
                  <c:v>4186</c:v>
                </c:pt>
                <c:pt idx="189">
                  <c:v>4186</c:v>
                </c:pt>
                <c:pt idx="190">
                  <c:v>4186</c:v>
                </c:pt>
                <c:pt idx="191">
                  <c:v>4186</c:v>
                </c:pt>
                <c:pt idx="192">
                  <c:v>4186</c:v>
                </c:pt>
                <c:pt idx="193">
                  <c:v>4186</c:v>
                </c:pt>
                <c:pt idx="194">
                  <c:v>4186</c:v>
                </c:pt>
                <c:pt idx="195">
                  <c:v>4186</c:v>
                </c:pt>
                <c:pt idx="196">
                  <c:v>4186</c:v>
                </c:pt>
                <c:pt idx="197">
                  <c:v>4186</c:v>
                </c:pt>
                <c:pt idx="198">
                  <c:v>4186</c:v>
                </c:pt>
                <c:pt idx="199">
                  <c:v>4186</c:v>
                </c:pt>
                <c:pt idx="200">
                  <c:v>4186</c:v>
                </c:pt>
                <c:pt idx="201">
                  <c:v>4186</c:v>
                </c:pt>
                <c:pt idx="202">
                  <c:v>4186</c:v>
                </c:pt>
                <c:pt idx="203">
                  <c:v>4186</c:v>
                </c:pt>
                <c:pt idx="204">
                  <c:v>4186</c:v>
                </c:pt>
                <c:pt idx="205">
                  <c:v>4186</c:v>
                </c:pt>
                <c:pt idx="206">
                  <c:v>4186</c:v>
                </c:pt>
                <c:pt idx="207">
                  <c:v>4186</c:v>
                </c:pt>
                <c:pt idx="208">
                  <c:v>4186</c:v>
                </c:pt>
                <c:pt idx="209">
                  <c:v>4186</c:v>
                </c:pt>
                <c:pt idx="210">
                  <c:v>4186</c:v>
                </c:pt>
                <c:pt idx="211">
                  <c:v>4186</c:v>
                </c:pt>
                <c:pt idx="212">
                  <c:v>4186</c:v>
                </c:pt>
                <c:pt idx="213">
                  <c:v>4186</c:v>
                </c:pt>
                <c:pt idx="214">
                  <c:v>4186</c:v>
                </c:pt>
                <c:pt idx="215">
                  <c:v>4186</c:v>
                </c:pt>
                <c:pt idx="216">
                  <c:v>4186</c:v>
                </c:pt>
                <c:pt idx="217">
                  <c:v>4186</c:v>
                </c:pt>
                <c:pt idx="218">
                  <c:v>4186</c:v>
                </c:pt>
                <c:pt idx="219">
                  <c:v>4186</c:v>
                </c:pt>
                <c:pt idx="220">
                  <c:v>4186</c:v>
                </c:pt>
                <c:pt idx="221">
                  <c:v>4186</c:v>
                </c:pt>
                <c:pt idx="222">
                  <c:v>4186</c:v>
                </c:pt>
                <c:pt idx="223">
                  <c:v>4186</c:v>
                </c:pt>
                <c:pt idx="224">
                  <c:v>4186</c:v>
                </c:pt>
                <c:pt idx="225">
                  <c:v>4186</c:v>
                </c:pt>
                <c:pt idx="226">
                  <c:v>4186</c:v>
                </c:pt>
                <c:pt idx="227">
                  <c:v>4186</c:v>
                </c:pt>
                <c:pt idx="228">
                  <c:v>4186</c:v>
                </c:pt>
                <c:pt idx="229">
                  <c:v>4186</c:v>
                </c:pt>
                <c:pt idx="230">
                  <c:v>4186</c:v>
                </c:pt>
                <c:pt idx="231">
                  <c:v>4186</c:v>
                </c:pt>
                <c:pt idx="232">
                  <c:v>4186</c:v>
                </c:pt>
                <c:pt idx="233">
                  <c:v>4186</c:v>
                </c:pt>
                <c:pt idx="234">
                  <c:v>4186</c:v>
                </c:pt>
                <c:pt idx="235">
                  <c:v>4186</c:v>
                </c:pt>
                <c:pt idx="236">
                  <c:v>4186</c:v>
                </c:pt>
                <c:pt idx="237">
                  <c:v>4186</c:v>
                </c:pt>
                <c:pt idx="238">
                  <c:v>4186</c:v>
                </c:pt>
                <c:pt idx="239">
                  <c:v>4186</c:v>
                </c:pt>
                <c:pt idx="240">
                  <c:v>4186</c:v>
                </c:pt>
                <c:pt idx="241">
                  <c:v>4186</c:v>
                </c:pt>
                <c:pt idx="242">
                  <c:v>4186</c:v>
                </c:pt>
                <c:pt idx="243">
                  <c:v>4186</c:v>
                </c:pt>
                <c:pt idx="244">
                  <c:v>4186</c:v>
                </c:pt>
                <c:pt idx="245">
                  <c:v>4186</c:v>
                </c:pt>
                <c:pt idx="246">
                  <c:v>4186</c:v>
                </c:pt>
                <c:pt idx="247">
                  <c:v>4186</c:v>
                </c:pt>
                <c:pt idx="248">
                  <c:v>4186</c:v>
                </c:pt>
                <c:pt idx="249">
                  <c:v>4186</c:v>
                </c:pt>
                <c:pt idx="250">
                  <c:v>4186</c:v>
                </c:pt>
                <c:pt idx="251">
                  <c:v>4186</c:v>
                </c:pt>
                <c:pt idx="252">
                  <c:v>4186</c:v>
                </c:pt>
                <c:pt idx="253">
                  <c:v>4186</c:v>
                </c:pt>
                <c:pt idx="254">
                  <c:v>4186</c:v>
                </c:pt>
                <c:pt idx="255">
                  <c:v>4186</c:v>
                </c:pt>
                <c:pt idx="256">
                  <c:v>4186</c:v>
                </c:pt>
                <c:pt idx="257">
                  <c:v>4186</c:v>
                </c:pt>
                <c:pt idx="258">
                  <c:v>4186</c:v>
                </c:pt>
                <c:pt idx="259">
                  <c:v>4186</c:v>
                </c:pt>
                <c:pt idx="260">
                  <c:v>4186</c:v>
                </c:pt>
                <c:pt idx="261">
                  <c:v>4186</c:v>
                </c:pt>
                <c:pt idx="262">
                  <c:v>4186</c:v>
                </c:pt>
                <c:pt idx="263">
                  <c:v>4186</c:v>
                </c:pt>
                <c:pt idx="264">
                  <c:v>4186</c:v>
                </c:pt>
                <c:pt idx="265">
                  <c:v>4186</c:v>
                </c:pt>
                <c:pt idx="266">
                  <c:v>4186</c:v>
                </c:pt>
                <c:pt idx="267">
                  <c:v>4186</c:v>
                </c:pt>
                <c:pt idx="268">
                  <c:v>4186</c:v>
                </c:pt>
                <c:pt idx="269">
                  <c:v>4186</c:v>
                </c:pt>
                <c:pt idx="270">
                  <c:v>4186</c:v>
                </c:pt>
                <c:pt idx="271">
                  <c:v>4186</c:v>
                </c:pt>
                <c:pt idx="272">
                  <c:v>4186</c:v>
                </c:pt>
                <c:pt idx="273">
                  <c:v>4186</c:v>
                </c:pt>
                <c:pt idx="274">
                  <c:v>4186</c:v>
                </c:pt>
                <c:pt idx="275">
                  <c:v>4186</c:v>
                </c:pt>
                <c:pt idx="276">
                  <c:v>4186</c:v>
                </c:pt>
                <c:pt idx="277">
                  <c:v>4186</c:v>
                </c:pt>
                <c:pt idx="278">
                  <c:v>4186</c:v>
                </c:pt>
                <c:pt idx="279">
                  <c:v>4186</c:v>
                </c:pt>
                <c:pt idx="280">
                  <c:v>4186</c:v>
                </c:pt>
                <c:pt idx="281">
                  <c:v>4186</c:v>
                </c:pt>
                <c:pt idx="282">
                  <c:v>4186</c:v>
                </c:pt>
                <c:pt idx="283">
                  <c:v>4186</c:v>
                </c:pt>
                <c:pt idx="284">
                  <c:v>4186</c:v>
                </c:pt>
                <c:pt idx="285">
                  <c:v>4186</c:v>
                </c:pt>
                <c:pt idx="286">
                  <c:v>4186</c:v>
                </c:pt>
                <c:pt idx="287">
                  <c:v>4186</c:v>
                </c:pt>
                <c:pt idx="288">
                  <c:v>4186</c:v>
                </c:pt>
                <c:pt idx="289">
                  <c:v>4186</c:v>
                </c:pt>
                <c:pt idx="290">
                  <c:v>4186</c:v>
                </c:pt>
                <c:pt idx="291">
                  <c:v>4186</c:v>
                </c:pt>
                <c:pt idx="292">
                  <c:v>4186</c:v>
                </c:pt>
                <c:pt idx="293">
                  <c:v>4186</c:v>
                </c:pt>
                <c:pt idx="294">
                  <c:v>4186</c:v>
                </c:pt>
                <c:pt idx="295">
                  <c:v>4186</c:v>
                </c:pt>
                <c:pt idx="296">
                  <c:v>4186</c:v>
                </c:pt>
                <c:pt idx="297">
                  <c:v>4186</c:v>
                </c:pt>
                <c:pt idx="298">
                  <c:v>4186</c:v>
                </c:pt>
                <c:pt idx="299">
                  <c:v>4186</c:v>
                </c:pt>
                <c:pt idx="300">
                  <c:v>4186</c:v>
                </c:pt>
                <c:pt idx="301">
                  <c:v>4186</c:v>
                </c:pt>
                <c:pt idx="302">
                  <c:v>4186</c:v>
                </c:pt>
                <c:pt idx="303">
                  <c:v>4186</c:v>
                </c:pt>
                <c:pt idx="304">
                  <c:v>4186</c:v>
                </c:pt>
                <c:pt idx="305">
                  <c:v>4186</c:v>
                </c:pt>
                <c:pt idx="306">
                  <c:v>4186</c:v>
                </c:pt>
                <c:pt idx="307">
                  <c:v>4186</c:v>
                </c:pt>
                <c:pt idx="308">
                  <c:v>4186</c:v>
                </c:pt>
                <c:pt idx="309">
                  <c:v>4186</c:v>
                </c:pt>
                <c:pt idx="310">
                  <c:v>4186</c:v>
                </c:pt>
                <c:pt idx="311">
                  <c:v>4186</c:v>
                </c:pt>
                <c:pt idx="312">
                  <c:v>4186</c:v>
                </c:pt>
                <c:pt idx="313">
                  <c:v>4186</c:v>
                </c:pt>
                <c:pt idx="314">
                  <c:v>4186</c:v>
                </c:pt>
                <c:pt idx="315">
                  <c:v>4186</c:v>
                </c:pt>
                <c:pt idx="316">
                  <c:v>4186</c:v>
                </c:pt>
                <c:pt idx="317">
                  <c:v>4186</c:v>
                </c:pt>
                <c:pt idx="318">
                  <c:v>4186</c:v>
                </c:pt>
                <c:pt idx="319">
                  <c:v>4186</c:v>
                </c:pt>
                <c:pt idx="320">
                  <c:v>4186</c:v>
                </c:pt>
                <c:pt idx="321">
                  <c:v>4186</c:v>
                </c:pt>
                <c:pt idx="322">
                  <c:v>4186</c:v>
                </c:pt>
                <c:pt idx="323">
                  <c:v>4186</c:v>
                </c:pt>
                <c:pt idx="324">
                  <c:v>4186</c:v>
                </c:pt>
                <c:pt idx="325">
                  <c:v>4186</c:v>
                </c:pt>
                <c:pt idx="326">
                  <c:v>4186</c:v>
                </c:pt>
                <c:pt idx="327">
                  <c:v>4186</c:v>
                </c:pt>
                <c:pt idx="328">
                  <c:v>4186</c:v>
                </c:pt>
                <c:pt idx="329">
                  <c:v>4186</c:v>
                </c:pt>
                <c:pt idx="330">
                  <c:v>4186</c:v>
                </c:pt>
                <c:pt idx="331">
                  <c:v>4186</c:v>
                </c:pt>
                <c:pt idx="332">
                  <c:v>4186</c:v>
                </c:pt>
                <c:pt idx="333">
                  <c:v>4186</c:v>
                </c:pt>
                <c:pt idx="334">
                  <c:v>4186</c:v>
                </c:pt>
                <c:pt idx="335">
                  <c:v>4186</c:v>
                </c:pt>
                <c:pt idx="336">
                  <c:v>4186</c:v>
                </c:pt>
                <c:pt idx="337">
                  <c:v>4186</c:v>
                </c:pt>
                <c:pt idx="338">
                  <c:v>4186</c:v>
                </c:pt>
                <c:pt idx="339">
                  <c:v>4186</c:v>
                </c:pt>
                <c:pt idx="340">
                  <c:v>4186</c:v>
                </c:pt>
                <c:pt idx="341">
                  <c:v>4186</c:v>
                </c:pt>
                <c:pt idx="342">
                  <c:v>4186</c:v>
                </c:pt>
                <c:pt idx="343">
                  <c:v>4186</c:v>
                </c:pt>
                <c:pt idx="344">
                  <c:v>4186</c:v>
                </c:pt>
                <c:pt idx="345">
                  <c:v>4186</c:v>
                </c:pt>
                <c:pt idx="346">
                  <c:v>4186</c:v>
                </c:pt>
                <c:pt idx="347">
                  <c:v>4186</c:v>
                </c:pt>
                <c:pt idx="348">
                  <c:v>4186</c:v>
                </c:pt>
                <c:pt idx="349">
                  <c:v>4186</c:v>
                </c:pt>
                <c:pt idx="350">
                  <c:v>4186</c:v>
                </c:pt>
                <c:pt idx="351">
                  <c:v>4186</c:v>
                </c:pt>
                <c:pt idx="352">
                  <c:v>4186</c:v>
                </c:pt>
                <c:pt idx="353">
                  <c:v>4186</c:v>
                </c:pt>
                <c:pt idx="354">
                  <c:v>4186</c:v>
                </c:pt>
                <c:pt idx="355">
                  <c:v>4186</c:v>
                </c:pt>
                <c:pt idx="356">
                  <c:v>4186</c:v>
                </c:pt>
                <c:pt idx="357">
                  <c:v>4186</c:v>
                </c:pt>
                <c:pt idx="358">
                  <c:v>4186</c:v>
                </c:pt>
                <c:pt idx="359">
                  <c:v>4186</c:v>
                </c:pt>
                <c:pt idx="360">
                  <c:v>4186</c:v>
                </c:pt>
                <c:pt idx="361">
                  <c:v>4186</c:v>
                </c:pt>
                <c:pt idx="362">
                  <c:v>4186</c:v>
                </c:pt>
                <c:pt idx="363">
                  <c:v>4186</c:v>
                </c:pt>
                <c:pt idx="364">
                  <c:v>4186</c:v>
                </c:pt>
                <c:pt idx="365">
                  <c:v>4186</c:v>
                </c:pt>
                <c:pt idx="366">
                  <c:v>4186</c:v>
                </c:pt>
                <c:pt idx="367">
                  <c:v>4186</c:v>
                </c:pt>
                <c:pt idx="368">
                  <c:v>4186</c:v>
                </c:pt>
                <c:pt idx="369">
                  <c:v>4186</c:v>
                </c:pt>
                <c:pt idx="370">
                  <c:v>4186</c:v>
                </c:pt>
                <c:pt idx="371">
                  <c:v>4186</c:v>
                </c:pt>
                <c:pt idx="372">
                  <c:v>4186</c:v>
                </c:pt>
                <c:pt idx="373">
                  <c:v>4186</c:v>
                </c:pt>
                <c:pt idx="374">
                  <c:v>4186</c:v>
                </c:pt>
                <c:pt idx="375">
                  <c:v>4186</c:v>
                </c:pt>
                <c:pt idx="376">
                  <c:v>4186</c:v>
                </c:pt>
                <c:pt idx="377">
                  <c:v>4186</c:v>
                </c:pt>
                <c:pt idx="378">
                  <c:v>4186</c:v>
                </c:pt>
                <c:pt idx="379">
                  <c:v>4186</c:v>
                </c:pt>
                <c:pt idx="380">
                  <c:v>4186</c:v>
                </c:pt>
                <c:pt idx="381">
                  <c:v>4186</c:v>
                </c:pt>
                <c:pt idx="382">
                  <c:v>4186</c:v>
                </c:pt>
                <c:pt idx="383">
                  <c:v>4186</c:v>
                </c:pt>
                <c:pt idx="384">
                  <c:v>4186</c:v>
                </c:pt>
                <c:pt idx="385">
                  <c:v>4186</c:v>
                </c:pt>
                <c:pt idx="386">
                  <c:v>4186</c:v>
                </c:pt>
                <c:pt idx="387">
                  <c:v>4186</c:v>
                </c:pt>
                <c:pt idx="388">
                  <c:v>4186</c:v>
                </c:pt>
                <c:pt idx="389">
                  <c:v>4186</c:v>
                </c:pt>
                <c:pt idx="390">
                  <c:v>4186</c:v>
                </c:pt>
                <c:pt idx="391">
                  <c:v>4186</c:v>
                </c:pt>
                <c:pt idx="392">
                  <c:v>4186</c:v>
                </c:pt>
                <c:pt idx="393">
                  <c:v>4186</c:v>
                </c:pt>
                <c:pt idx="394">
                  <c:v>4186</c:v>
                </c:pt>
                <c:pt idx="395">
                  <c:v>4186</c:v>
                </c:pt>
                <c:pt idx="396">
                  <c:v>4186</c:v>
                </c:pt>
                <c:pt idx="397">
                  <c:v>4186</c:v>
                </c:pt>
                <c:pt idx="398">
                  <c:v>4186</c:v>
                </c:pt>
                <c:pt idx="399">
                  <c:v>4186</c:v>
                </c:pt>
                <c:pt idx="400">
                  <c:v>4186</c:v>
                </c:pt>
                <c:pt idx="401">
                  <c:v>4186</c:v>
                </c:pt>
                <c:pt idx="402">
                  <c:v>4186</c:v>
                </c:pt>
                <c:pt idx="403">
                  <c:v>4186</c:v>
                </c:pt>
                <c:pt idx="404">
                  <c:v>4186</c:v>
                </c:pt>
                <c:pt idx="405">
                  <c:v>4186</c:v>
                </c:pt>
                <c:pt idx="406">
                  <c:v>4186</c:v>
                </c:pt>
                <c:pt idx="407">
                  <c:v>4186</c:v>
                </c:pt>
                <c:pt idx="408">
                  <c:v>4186</c:v>
                </c:pt>
                <c:pt idx="409">
                  <c:v>4186</c:v>
                </c:pt>
                <c:pt idx="410">
                  <c:v>4186</c:v>
                </c:pt>
                <c:pt idx="411">
                  <c:v>4186</c:v>
                </c:pt>
                <c:pt idx="412">
                  <c:v>4186</c:v>
                </c:pt>
                <c:pt idx="413">
                  <c:v>4186</c:v>
                </c:pt>
                <c:pt idx="414">
                  <c:v>4186</c:v>
                </c:pt>
                <c:pt idx="415">
                  <c:v>4186</c:v>
                </c:pt>
                <c:pt idx="416">
                  <c:v>4186</c:v>
                </c:pt>
                <c:pt idx="417">
                  <c:v>4186</c:v>
                </c:pt>
                <c:pt idx="418">
                  <c:v>4186</c:v>
                </c:pt>
                <c:pt idx="419">
                  <c:v>4186</c:v>
                </c:pt>
                <c:pt idx="420">
                  <c:v>4186</c:v>
                </c:pt>
                <c:pt idx="421">
                  <c:v>4186</c:v>
                </c:pt>
                <c:pt idx="422">
                  <c:v>4186</c:v>
                </c:pt>
                <c:pt idx="423">
                  <c:v>4186</c:v>
                </c:pt>
                <c:pt idx="424">
                  <c:v>4186</c:v>
                </c:pt>
                <c:pt idx="425">
                  <c:v>4186</c:v>
                </c:pt>
                <c:pt idx="426">
                  <c:v>4186</c:v>
                </c:pt>
                <c:pt idx="427">
                  <c:v>4186</c:v>
                </c:pt>
                <c:pt idx="428">
                  <c:v>4186</c:v>
                </c:pt>
                <c:pt idx="429">
                  <c:v>4186</c:v>
                </c:pt>
                <c:pt idx="430">
                  <c:v>4186</c:v>
                </c:pt>
                <c:pt idx="431">
                  <c:v>4186</c:v>
                </c:pt>
                <c:pt idx="432">
                  <c:v>4186</c:v>
                </c:pt>
                <c:pt idx="433">
                  <c:v>4186</c:v>
                </c:pt>
                <c:pt idx="434">
                  <c:v>4186</c:v>
                </c:pt>
                <c:pt idx="435">
                  <c:v>4186</c:v>
                </c:pt>
                <c:pt idx="436">
                  <c:v>4186</c:v>
                </c:pt>
                <c:pt idx="437">
                  <c:v>4186</c:v>
                </c:pt>
                <c:pt idx="438">
                  <c:v>4186</c:v>
                </c:pt>
                <c:pt idx="439">
                  <c:v>4186</c:v>
                </c:pt>
                <c:pt idx="440">
                  <c:v>4186</c:v>
                </c:pt>
                <c:pt idx="441">
                  <c:v>4186</c:v>
                </c:pt>
                <c:pt idx="442">
                  <c:v>4186</c:v>
                </c:pt>
                <c:pt idx="443">
                  <c:v>4186</c:v>
                </c:pt>
                <c:pt idx="444">
                  <c:v>4186</c:v>
                </c:pt>
                <c:pt idx="445">
                  <c:v>4186</c:v>
                </c:pt>
                <c:pt idx="446">
                  <c:v>4186</c:v>
                </c:pt>
                <c:pt idx="447">
                  <c:v>4186</c:v>
                </c:pt>
                <c:pt idx="448">
                  <c:v>4186</c:v>
                </c:pt>
                <c:pt idx="449">
                  <c:v>4186</c:v>
                </c:pt>
                <c:pt idx="450">
                  <c:v>4186</c:v>
                </c:pt>
                <c:pt idx="451">
                  <c:v>4186</c:v>
                </c:pt>
                <c:pt idx="452">
                  <c:v>4186</c:v>
                </c:pt>
                <c:pt idx="453">
                  <c:v>4186</c:v>
                </c:pt>
                <c:pt idx="454">
                  <c:v>4186</c:v>
                </c:pt>
                <c:pt idx="455">
                  <c:v>4186</c:v>
                </c:pt>
                <c:pt idx="456">
                  <c:v>4186</c:v>
                </c:pt>
                <c:pt idx="457">
                  <c:v>4186</c:v>
                </c:pt>
                <c:pt idx="458">
                  <c:v>4186</c:v>
                </c:pt>
                <c:pt idx="459">
                  <c:v>4186</c:v>
                </c:pt>
                <c:pt idx="460">
                  <c:v>4186</c:v>
                </c:pt>
                <c:pt idx="461">
                  <c:v>4186</c:v>
                </c:pt>
                <c:pt idx="462">
                  <c:v>4186</c:v>
                </c:pt>
                <c:pt idx="463">
                  <c:v>4186</c:v>
                </c:pt>
                <c:pt idx="464">
                  <c:v>4186</c:v>
                </c:pt>
                <c:pt idx="465">
                  <c:v>4186</c:v>
                </c:pt>
                <c:pt idx="466">
                  <c:v>4186</c:v>
                </c:pt>
                <c:pt idx="467">
                  <c:v>4186</c:v>
                </c:pt>
                <c:pt idx="468">
                  <c:v>4186</c:v>
                </c:pt>
                <c:pt idx="469">
                  <c:v>4186</c:v>
                </c:pt>
                <c:pt idx="470">
                  <c:v>4186</c:v>
                </c:pt>
                <c:pt idx="471">
                  <c:v>4186</c:v>
                </c:pt>
                <c:pt idx="472">
                  <c:v>4186</c:v>
                </c:pt>
                <c:pt idx="473">
                  <c:v>4186</c:v>
                </c:pt>
                <c:pt idx="474">
                  <c:v>4186</c:v>
                </c:pt>
                <c:pt idx="475">
                  <c:v>4186</c:v>
                </c:pt>
                <c:pt idx="476">
                  <c:v>4186</c:v>
                </c:pt>
                <c:pt idx="477">
                  <c:v>4186</c:v>
                </c:pt>
                <c:pt idx="478">
                  <c:v>4186</c:v>
                </c:pt>
                <c:pt idx="479">
                  <c:v>4186</c:v>
                </c:pt>
                <c:pt idx="480">
                  <c:v>4186</c:v>
                </c:pt>
                <c:pt idx="481">
                  <c:v>4186</c:v>
                </c:pt>
                <c:pt idx="482">
                  <c:v>4186</c:v>
                </c:pt>
                <c:pt idx="483">
                  <c:v>4186</c:v>
                </c:pt>
                <c:pt idx="484">
                  <c:v>4186</c:v>
                </c:pt>
                <c:pt idx="485">
                  <c:v>4186</c:v>
                </c:pt>
                <c:pt idx="486">
                  <c:v>4186</c:v>
                </c:pt>
                <c:pt idx="487">
                  <c:v>4186</c:v>
                </c:pt>
                <c:pt idx="488">
                  <c:v>4186</c:v>
                </c:pt>
                <c:pt idx="489">
                  <c:v>4186</c:v>
                </c:pt>
                <c:pt idx="490">
                  <c:v>4186</c:v>
                </c:pt>
                <c:pt idx="491">
                  <c:v>4186</c:v>
                </c:pt>
                <c:pt idx="492">
                  <c:v>4186</c:v>
                </c:pt>
                <c:pt idx="493">
                  <c:v>4186</c:v>
                </c:pt>
                <c:pt idx="494">
                  <c:v>4186</c:v>
                </c:pt>
                <c:pt idx="495">
                  <c:v>4186</c:v>
                </c:pt>
                <c:pt idx="496">
                  <c:v>4186</c:v>
                </c:pt>
                <c:pt idx="497">
                  <c:v>4186</c:v>
                </c:pt>
                <c:pt idx="498">
                  <c:v>4186</c:v>
                </c:pt>
                <c:pt idx="499">
                  <c:v>4186</c:v>
                </c:pt>
                <c:pt idx="500">
                  <c:v>4186</c:v>
                </c:pt>
                <c:pt idx="501">
                  <c:v>4186</c:v>
                </c:pt>
                <c:pt idx="502">
                  <c:v>4186</c:v>
                </c:pt>
                <c:pt idx="503">
                  <c:v>4186</c:v>
                </c:pt>
                <c:pt idx="504">
                  <c:v>4186</c:v>
                </c:pt>
                <c:pt idx="505">
                  <c:v>4186</c:v>
                </c:pt>
                <c:pt idx="506">
                  <c:v>4186</c:v>
                </c:pt>
                <c:pt idx="507">
                  <c:v>4186</c:v>
                </c:pt>
                <c:pt idx="508">
                  <c:v>4186</c:v>
                </c:pt>
                <c:pt idx="509">
                  <c:v>4186</c:v>
                </c:pt>
                <c:pt idx="510">
                  <c:v>4186</c:v>
                </c:pt>
                <c:pt idx="511">
                  <c:v>4186</c:v>
                </c:pt>
                <c:pt idx="512">
                  <c:v>4186</c:v>
                </c:pt>
                <c:pt idx="513">
                  <c:v>4186</c:v>
                </c:pt>
                <c:pt idx="514">
                  <c:v>4186</c:v>
                </c:pt>
                <c:pt idx="515">
                  <c:v>4186</c:v>
                </c:pt>
                <c:pt idx="516">
                  <c:v>4186</c:v>
                </c:pt>
                <c:pt idx="517">
                  <c:v>4186</c:v>
                </c:pt>
                <c:pt idx="518">
                  <c:v>4186</c:v>
                </c:pt>
                <c:pt idx="519">
                  <c:v>4186</c:v>
                </c:pt>
                <c:pt idx="520">
                  <c:v>4186</c:v>
                </c:pt>
                <c:pt idx="521">
                  <c:v>4186</c:v>
                </c:pt>
                <c:pt idx="522">
                  <c:v>4186</c:v>
                </c:pt>
                <c:pt idx="523">
                  <c:v>4186</c:v>
                </c:pt>
                <c:pt idx="524">
                  <c:v>4186</c:v>
                </c:pt>
                <c:pt idx="525">
                  <c:v>4186</c:v>
                </c:pt>
                <c:pt idx="526">
                  <c:v>4186</c:v>
                </c:pt>
                <c:pt idx="527">
                  <c:v>4186</c:v>
                </c:pt>
                <c:pt idx="528">
                  <c:v>4186</c:v>
                </c:pt>
                <c:pt idx="529">
                  <c:v>4186</c:v>
                </c:pt>
                <c:pt idx="530">
                  <c:v>4186</c:v>
                </c:pt>
                <c:pt idx="531">
                  <c:v>4186</c:v>
                </c:pt>
                <c:pt idx="532">
                  <c:v>4186</c:v>
                </c:pt>
                <c:pt idx="533">
                  <c:v>4186</c:v>
                </c:pt>
                <c:pt idx="534">
                  <c:v>4186</c:v>
                </c:pt>
                <c:pt idx="535">
                  <c:v>4186</c:v>
                </c:pt>
                <c:pt idx="536">
                  <c:v>4186</c:v>
                </c:pt>
                <c:pt idx="537">
                  <c:v>4186</c:v>
                </c:pt>
                <c:pt idx="538">
                  <c:v>4186</c:v>
                </c:pt>
                <c:pt idx="539">
                  <c:v>4186</c:v>
                </c:pt>
                <c:pt idx="540">
                  <c:v>4186</c:v>
                </c:pt>
                <c:pt idx="541">
                  <c:v>4186</c:v>
                </c:pt>
                <c:pt idx="542">
                  <c:v>4186</c:v>
                </c:pt>
                <c:pt idx="543">
                  <c:v>4186</c:v>
                </c:pt>
                <c:pt idx="544">
                  <c:v>4186</c:v>
                </c:pt>
                <c:pt idx="545">
                  <c:v>4186</c:v>
                </c:pt>
                <c:pt idx="546">
                  <c:v>4186</c:v>
                </c:pt>
                <c:pt idx="547">
                  <c:v>4186</c:v>
                </c:pt>
                <c:pt idx="548">
                  <c:v>4186</c:v>
                </c:pt>
                <c:pt idx="549">
                  <c:v>4186</c:v>
                </c:pt>
                <c:pt idx="550">
                  <c:v>4186</c:v>
                </c:pt>
                <c:pt idx="551">
                  <c:v>4186</c:v>
                </c:pt>
                <c:pt idx="552">
                  <c:v>4186</c:v>
                </c:pt>
                <c:pt idx="553">
                  <c:v>4186</c:v>
                </c:pt>
                <c:pt idx="554">
                  <c:v>4186</c:v>
                </c:pt>
                <c:pt idx="555">
                  <c:v>4186</c:v>
                </c:pt>
                <c:pt idx="556">
                  <c:v>4186</c:v>
                </c:pt>
                <c:pt idx="557">
                  <c:v>4186</c:v>
                </c:pt>
                <c:pt idx="558">
                  <c:v>4186</c:v>
                </c:pt>
                <c:pt idx="559">
                  <c:v>4186</c:v>
                </c:pt>
                <c:pt idx="560">
                  <c:v>4186</c:v>
                </c:pt>
                <c:pt idx="561">
                  <c:v>4186</c:v>
                </c:pt>
                <c:pt idx="562">
                  <c:v>4186</c:v>
                </c:pt>
                <c:pt idx="563">
                  <c:v>4186</c:v>
                </c:pt>
                <c:pt idx="564">
                  <c:v>4186</c:v>
                </c:pt>
                <c:pt idx="565">
                  <c:v>4186</c:v>
                </c:pt>
                <c:pt idx="566">
                  <c:v>4186</c:v>
                </c:pt>
                <c:pt idx="567">
                  <c:v>4186</c:v>
                </c:pt>
                <c:pt idx="568">
                  <c:v>4186</c:v>
                </c:pt>
                <c:pt idx="569">
                  <c:v>4186</c:v>
                </c:pt>
                <c:pt idx="570">
                  <c:v>4186</c:v>
                </c:pt>
                <c:pt idx="571">
                  <c:v>4186</c:v>
                </c:pt>
                <c:pt idx="572">
                  <c:v>4186</c:v>
                </c:pt>
                <c:pt idx="573">
                  <c:v>4186</c:v>
                </c:pt>
                <c:pt idx="574">
                  <c:v>4186</c:v>
                </c:pt>
                <c:pt idx="575">
                  <c:v>4186</c:v>
                </c:pt>
                <c:pt idx="576">
                  <c:v>4186</c:v>
                </c:pt>
                <c:pt idx="577">
                  <c:v>4186</c:v>
                </c:pt>
                <c:pt idx="578">
                  <c:v>4186</c:v>
                </c:pt>
                <c:pt idx="579">
                  <c:v>4186</c:v>
                </c:pt>
                <c:pt idx="580">
                  <c:v>4186</c:v>
                </c:pt>
                <c:pt idx="581">
                  <c:v>4186</c:v>
                </c:pt>
                <c:pt idx="582">
                  <c:v>4186</c:v>
                </c:pt>
                <c:pt idx="583">
                  <c:v>4186</c:v>
                </c:pt>
                <c:pt idx="584">
                  <c:v>4186</c:v>
                </c:pt>
                <c:pt idx="585">
                  <c:v>4186</c:v>
                </c:pt>
                <c:pt idx="586">
                  <c:v>4186</c:v>
                </c:pt>
                <c:pt idx="587">
                  <c:v>4186</c:v>
                </c:pt>
                <c:pt idx="588">
                  <c:v>4186</c:v>
                </c:pt>
                <c:pt idx="589">
                  <c:v>4186</c:v>
                </c:pt>
                <c:pt idx="590">
                  <c:v>4186</c:v>
                </c:pt>
                <c:pt idx="591">
                  <c:v>4186</c:v>
                </c:pt>
                <c:pt idx="592">
                  <c:v>4186</c:v>
                </c:pt>
                <c:pt idx="593">
                  <c:v>4186</c:v>
                </c:pt>
                <c:pt idx="594">
                  <c:v>4186</c:v>
                </c:pt>
                <c:pt idx="595">
                  <c:v>4186</c:v>
                </c:pt>
                <c:pt idx="596">
                  <c:v>4186</c:v>
                </c:pt>
                <c:pt idx="597">
                  <c:v>4186</c:v>
                </c:pt>
                <c:pt idx="598">
                  <c:v>4186</c:v>
                </c:pt>
                <c:pt idx="599">
                  <c:v>4186</c:v>
                </c:pt>
                <c:pt idx="600">
                  <c:v>4186</c:v>
                </c:pt>
                <c:pt idx="601">
                  <c:v>4186</c:v>
                </c:pt>
                <c:pt idx="602">
                  <c:v>4186</c:v>
                </c:pt>
                <c:pt idx="603">
                  <c:v>4186</c:v>
                </c:pt>
                <c:pt idx="604">
                  <c:v>4186</c:v>
                </c:pt>
                <c:pt idx="605">
                  <c:v>4186</c:v>
                </c:pt>
                <c:pt idx="606">
                  <c:v>4186</c:v>
                </c:pt>
                <c:pt idx="607">
                  <c:v>4186</c:v>
                </c:pt>
                <c:pt idx="608">
                  <c:v>4186</c:v>
                </c:pt>
                <c:pt idx="609">
                  <c:v>4186</c:v>
                </c:pt>
                <c:pt idx="610">
                  <c:v>4186</c:v>
                </c:pt>
                <c:pt idx="611">
                  <c:v>4186</c:v>
                </c:pt>
                <c:pt idx="612">
                  <c:v>4186</c:v>
                </c:pt>
                <c:pt idx="613">
                  <c:v>4186</c:v>
                </c:pt>
                <c:pt idx="614">
                  <c:v>4186</c:v>
                </c:pt>
                <c:pt idx="615">
                  <c:v>4186</c:v>
                </c:pt>
                <c:pt idx="616">
                  <c:v>4186</c:v>
                </c:pt>
                <c:pt idx="617">
                  <c:v>4186</c:v>
                </c:pt>
                <c:pt idx="618">
                  <c:v>4186</c:v>
                </c:pt>
                <c:pt idx="619">
                  <c:v>4186</c:v>
                </c:pt>
                <c:pt idx="620">
                  <c:v>4186</c:v>
                </c:pt>
                <c:pt idx="621">
                  <c:v>4186</c:v>
                </c:pt>
                <c:pt idx="622">
                  <c:v>4186</c:v>
                </c:pt>
                <c:pt idx="623">
                  <c:v>4186</c:v>
                </c:pt>
                <c:pt idx="624">
                  <c:v>4186</c:v>
                </c:pt>
                <c:pt idx="625">
                  <c:v>4186</c:v>
                </c:pt>
                <c:pt idx="626">
                  <c:v>4186</c:v>
                </c:pt>
                <c:pt idx="627">
                  <c:v>4186</c:v>
                </c:pt>
                <c:pt idx="628">
                  <c:v>4186</c:v>
                </c:pt>
                <c:pt idx="629">
                  <c:v>4186</c:v>
                </c:pt>
                <c:pt idx="630">
                  <c:v>4186</c:v>
                </c:pt>
                <c:pt idx="631">
                  <c:v>4186</c:v>
                </c:pt>
                <c:pt idx="632">
                  <c:v>4186</c:v>
                </c:pt>
                <c:pt idx="633">
                  <c:v>4186</c:v>
                </c:pt>
                <c:pt idx="634">
                  <c:v>4186</c:v>
                </c:pt>
                <c:pt idx="635">
                  <c:v>4186</c:v>
                </c:pt>
                <c:pt idx="636">
                  <c:v>4186</c:v>
                </c:pt>
                <c:pt idx="637">
                  <c:v>4186</c:v>
                </c:pt>
                <c:pt idx="638">
                  <c:v>4186</c:v>
                </c:pt>
                <c:pt idx="639">
                  <c:v>4186</c:v>
                </c:pt>
                <c:pt idx="640">
                  <c:v>4186</c:v>
                </c:pt>
                <c:pt idx="641">
                  <c:v>4186</c:v>
                </c:pt>
                <c:pt idx="642">
                  <c:v>4186</c:v>
                </c:pt>
                <c:pt idx="643">
                  <c:v>4186</c:v>
                </c:pt>
                <c:pt idx="644">
                  <c:v>4186</c:v>
                </c:pt>
                <c:pt idx="645">
                  <c:v>4186</c:v>
                </c:pt>
                <c:pt idx="646">
                  <c:v>4186</c:v>
                </c:pt>
                <c:pt idx="647">
                  <c:v>4186</c:v>
                </c:pt>
                <c:pt idx="648">
                  <c:v>4186</c:v>
                </c:pt>
                <c:pt idx="649">
                  <c:v>4186</c:v>
                </c:pt>
                <c:pt idx="650">
                  <c:v>4186</c:v>
                </c:pt>
                <c:pt idx="651">
                  <c:v>4186</c:v>
                </c:pt>
                <c:pt idx="652">
                  <c:v>4186</c:v>
                </c:pt>
                <c:pt idx="653">
                  <c:v>4186</c:v>
                </c:pt>
                <c:pt idx="654">
                  <c:v>4186</c:v>
                </c:pt>
                <c:pt idx="655">
                  <c:v>4186</c:v>
                </c:pt>
                <c:pt idx="656">
                  <c:v>4186</c:v>
                </c:pt>
                <c:pt idx="657">
                  <c:v>4186</c:v>
                </c:pt>
                <c:pt idx="658">
                  <c:v>4186</c:v>
                </c:pt>
                <c:pt idx="659">
                  <c:v>4186</c:v>
                </c:pt>
                <c:pt idx="660">
                  <c:v>4186</c:v>
                </c:pt>
                <c:pt idx="661">
                  <c:v>4186</c:v>
                </c:pt>
                <c:pt idx="662">
                  <c:v>4186</c:v>
                </c:pt>
                <c:pt idx="663">
                  <c:v>4186</c:v>
                </c:pt>
                <c:pt idx="664">
                  <c:v>4186</c:v>
                </c:pt>
                <c:pt idx="665">
                  <c:v>4186</c:v>
                </c:pt>
                <c:pt idx="666">
                  <c:v>4186</c:v>
                </c:pt>
                <c:pt idx="667">
                  <c:v>4186</c:v>
                </c:pt>
                <c:pt idx="668">
                  <c:v>4186</c:v>
                </c:pt>
                <c:pt idx="669">
                  <c:v>4186</c:v>
                </c:pt>
                <c:pt idx="670">
                  <c:v>4186</c:v>
                </c:pt>
                <c:pt idx="671">
                  <c:v>4186</c:v>
                </c:pt>
                <c:pt idx="672">
                  <c:v>4186</c:v>
                </c:pt>
                <c:pt idx="673">
                  <c:v>4186</c:v>
                </c:pt>
                <c:pt idx="674">
                  <c:v>4186</c:v>
                </c:pt>
                <c:pt idx="675">
                  <c:v>4186</c:v>
                </c:pt>
                <c:pt idx="676">
                  <c:v>4186</c:v>
                </c:pt>
                <c:pt idx="677">
                  <c:v>4186</c:v>
                </c:pt>
                <c:pt idx="678">
                  <c:v>4186</c:v>
                </c:pt>
                <c:pt idx="679">
                  <c:v>4186</c:v>
                </c:pt>
                <c:pt idx="680">
                  <c:v>4186</c:v>
                </c:pt>
                <c:pt idx="681">
                  <c:v>4186</c:v>
                </c:pt>
                <c:pt idx="682">
                  <c:v>4186</c:v>
                </c:pt>
                <c:pt idx="683">
                  <c:v>4186</c:v>
                </c:pt>
                <c:pt idx="684">
                  <c:v>4186</c:v>
                </c:pt>
                <c:pt idx="685">
                  <c:v>4186</c:v>
                </c:pt>
                <c:pt idx="686">
                  <c:v>4186</c:v>
                </c:pt>
                <c:pt idx="687">
                  <c:v>4186</c:v>
                </c:pt>
                <c:pt idx="688">
                  <c:v>4186</c:v>
                </c:pt>
                <c:pt idx="689">
                  <c:v>4186</c:v>
                </c:pt>
                <c:pt idx="690">
                  <c:v>4186</c:v>
                </c:pt>
                <c:pt idx="691">
                  <c:v>4186</c:v>
                </c:pt>
                <c:pt idx="692">
                  <c:v>4186</c:v>
                </c:pt>
                <c:pt idx="693">
                  <c:v>4186</c:v>
                </c:pt>
                <c:pt idx="694">
                  <c:v>4186</c:v>
                </c:pt>
                <c:pt idx="695">
                  <c:v>4186</c:v>
                </c:pt>
                <c:pt idx="696">
                  <c:v>4186</c:v>
                </c:pt>
                <c:pt idx="697">
                  <c:v>4186</c:v>
                </c:pt>
                <c:pt idx="698">
                  <c:v>4186</c:v>
                </c:pt>
                <c:pt idx="699">
                  <c:v>4186</c:v>
                </c:pt>
                <c:pt idx="700">
                  <c:v>4186</c:v>
                </c:pt>
                <c:pt idx="701">
                  <c:v>4186</c:v>
                </c:pt>
                <c:pt idx="702">
                  <c:v>4186</c:v>
                </c:pt>
                <c:pt idx="703">
                  <c:v>4186</c:v>
                </c:pt>
                <c:pt idx="704">
                  <c:v>4186</c:v>
                </c:pt>
                <c:pt idx="705">
                  <c:v>4186</c:v>
                </c:pt>
                <c:pt idx="706">
                  <c:v>4186</c:v>
                </c:pt>
                <c:pt idx="707">
                  <c:v>4186</c:v>
                </c:pt>
                <c:pt idx="708">
                  <c:v>4186</c:v>
                </c:pt>
                <c:pt idx="709">
                  <c:v>4186</c:v>
                </c:pt>
                <c:pt idx="710">
                  <c:v>4186</c:v>
                </c:pt>
                <c:pt idx="711">
                  <c:v>4186</c:v>
                </c:pt>
                <c:pt idx="712">
                  <c:v>4186</c:v>
                </c:pt>
                <c:pt idx="713">
                  <c:v>4186</c:v>
                </c:pt>
                <c:pt idx="714">
                  <c:v>4186</c:v>
                </c:pt>
                <c:pt idx="715">
                  <c:v>4186</c:v>
                </c:pt>
                <c:pt idx="716">
                  <c:v>4186</c:v>
                </c:pt>
                <c:pt idx="717">
                  <c:v>4186</c:v>
                </c:pt>
                <c:pt idx="718">
                  <c:v>4186</c:v>
                </c:pt>
                <c:pt idx="719">
                  <c:v>4186</c:v>
                </c:pt>
                <c:pt idx="720">
                  <c:v>4186</c:v>
                </c:pt>
                <c:pt idx="721">
                  <c:v>4186</c:v>
                </c:pt>
                <c:pt idx="722">
                  <c:v>4186</c:v>
                </c:pt>
                <c:pt idx="723">
                  <c:v>4186</c:v>
                </c:pt>
                <c:pt idx="724">
                  <c:v>4186</c:v>
                </c:pt>
                <c:pt idx="725">
                  <c:v>4186</c:v>
                </c:pt>
                <c:pt idx="726">
                  <c:v>4186</c:v>
                </c:pt>
                <c:pt idx="727">
                  <c:v>4186</c:v>
                </c:pt>
                <c:pt idx="728">
                  <c:v>4186</c:v>
                </c:pt>
                <c:pt idx="729">
                  <c:v>4186</c:v>
                </c:pt>
                <c:pt idx="730">
                  <c:v>4186</c:v>
                </c:pt>
                <c:pt idx="731">
                  <c:v>4186</c:v>
                </c:pt>
                <c:pt idx="732">
                  <c:v>4186</c:v>
                </c:pt>
                <c:pt idx="733">
                  <c:v>4186</c:v>
                </c:pt>
                <c:pt idx="734">
                  <c:v>4186</c:v>
                </c:pt>
                <c:pt idx="735">
                  <c:v>4186</c:v>
                </c:pt>
                <c:pt idx="736">
                  <c:v>4186</c:v>
                </c:pt>
                <c:pt idx="737">
                  <c:v>4186</c:v>
                </c:pt>
                <c:pt idx="738">
                  <c:v>4186</c:v>
                </c:pt>
                <c:pt idx="739">
                  <c:v>4186</c:v>
                </c:pt>
                <c:pt idx="740">
                  <c:v>4186</c:v>
                </c:pt>
                <c:pt idx="741">
                  <c:v>4186</c:v>
                </c:pt>
                <c:pt idx="742">
                  <c:v>4186</c:v>
                </c:pt>
                <c:pt idx="743">
                  <c:v>4186</c:v>
                </c:pt>
              </c:numCache>
            </c:numRef>
          </c:val>
        </c:ser>
        <c:marker val="1"/>
        <c:axId val="102348288"/>
        <c:axId val="102349824"/>
      </c:lineChart>
      <c:catAx>
        <c:axId val="102348288"/>
        <c:scaling>
          <c:orientation val="minMax"/>
        </c:scaling>
        <c:axPos val="b"/>
        <c:numFmt formatCode="General" sourceLinked="1"/>
        <c:majorTickMark val="none"/>
        <c:tickLblPos val="nextTo"/>
        <c:crossAx val="102349824"/>
        <c:crosses val="autoZero"/>
        <c:auto val="1"/>
        <c:lblAlgn val="ctr"/>
        <c:lblOffset val="100"/>
        <c:tickLblSkip val="24"/>
      </c:catAx>
      <c:valAx>
        <c:axId val="102349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4828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-5884.75</c:v>
                </c:pt>
                <c:pt idx="1">
                  <c:v>-5762.8125</c:v>
                </c:pt>
                <c:pt idx="2">
                  <c:v>-5261.604166666667</c:v>
                </c:pt>
                <c:pt idx="3">
                  <c:v>-4962.208333333333</c:v>
                </c:pt>
                <c:pt idx="4">
                  <c:v>-5547.291666666667</c:v>
                </c:pt>
                <c:pt idx="5">
                  <c:v>-7223.166666666667</c:v>
                </c:pt>
                <c:pt idx="6">
                  <c:v>-6389.166666666667</c:v>
                </c:pt>
                <c:pt idx="7">
                  <c:v>-6242.291666666667</c:v>
                </c:pt>
                <c:pt idx="8">
                  <c:v>-4862.479166666667</c:v>
                </c:pt>
                <c:pt idx="9">
                  <c:v>-5790.958333333333</c:v>
                </c:pt>
                <c:pt idx="10">
                  <c:v>-2984.75</c:v>
                </c:pt>
                <c:pt idx="11">
                  <c:v>-2703.7708333333335</c:v>
                </c:pt>
                <c:pt idx="12">
                  <c:v>-3334.4583333333335</c:v>
                </c:pt>
                <c:pt idx="13">
                  <c:v>-3424.7708333333335</c:v>
                </c:pt>
                <c:pt idx="14">
                  <c:v>-2606.7916666666665</c:v>
                </c:pt>
                <c:pt idx="15">
                  <c:v>-3111.75</c:v>
                </c:pt>
                <c:pt idx="16">
                  <c:v>-4285.333333333333</c:v>
                </c:pt>
                <c:pt idx="17">
                  <c:v>-5177.895833333333</c:v>
                </c:pt>
                <c:pt idx="18">
                  <c:v>-5679.125</c:v>
                </c:pt>
                <c:pt idx="19">
                  <c:v>-6262.291666666667</c:v>
                </c:pt>
                <c:pt idx="20">
                  <c:v>-6021.520833333333</c:v>
                </c:pt>
                <c:pt idx="21">
                  <c:v>-6546.166666666667</c:v>
                </c:pt>
                <c:pt idx="22">
                  <c:v>-6220.25</c:v>
                </c:pt>
                <c:pt idx="23">
                  <c:v>-5906.875</c:v>
                </c:pt>
                <c:pt idx="24">
                  <c:v>-7129.791666666667</c:v>
                </c:pt>
                <c:pt idx="25">
                  <c:v>-9446.8333333333339</c:v>
                </c:pt>
                <c:pt idx="26">
                  <c:v>-7594.6875</c:v>
                </c:pt>
                <c:pt idx="27">
                  <c:v>-8192</c:v>
                </c:pt>
                <c:pt idx="28">
                  <c:v>-7434.604166666667</c:v>
                </c:pt>
                <c:pt idx="29">
                  <c:v>-5811.916666666667</c:v>
                </c:pt>
                <c:pt idx="30">
                  <c:v>-5286.6875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-3761</c:v>
                </c:pt>
                <c:pt idx="1">
                  <c:v>-2856</c:v>
                </c:pt>
                <c:pt idx="2">
                  <c:v>-2782.5</c:v>
                </c:pt>
                <c:pt idx="3">
                  <c:v>-3611.5</c:v>
                </c:pt>
                <c:pt idx="4">
                  <c:v>-3391.5</c:v>
                </c:pt>
                <c:pt idx="5">
                  <c:v>-3672.5</c:v>
                </c:pt>
                <c:pt idx="6">
                  <c:v>-4624</c:v>
                </c:pt>
                <c:pt idx="7">
                  <c:v>-4490.5</c:v>
                </c:pt>
                <c:pt idx="8">
                  <c:v>-3335</c:v>
                </c:pt>
                <c:pt idx="9">
                  <c:v>-3335</c:v>
                </c:pt>
                <c:pt idx="10">
                  <c:v>-903.5</c:v>
                </c:pt>
                <c:pt idx="11">
                  <c:v>-448.5</c:v>
                </c:pt>
                <c:pt idx="12">
                  <c:v>-623</c:v>
                </c:pt>
                <c:pt idx="13">
                  <c:v>-658.5</c:v>
                </c:pt>
                <c:pt idx="14">
                  <c:v>127.5</c:v>
                </c:pt>
                <c:pt idx="15">
                  <c:v>-353</c:v>
                </c:pt>
                <c:pt idx="16">
                  <c:v>-1999</c:v>
                </c:pt>
                <c:pt idx="17">
                  <c:v>-2521.5</c:v>
                </c:pt>
                <c:pt idx="18">
                  <c:v>-3922</c:v>
                </c:pt>
                <c:pt idx="19">
                  <c:v>-4379.5</c:v>
                </c:pt>
                <c:pt idx="20">
                  <c:v>-3623</c:v>
                </c:pt>
                <c:pt idx="21">
                  <c:v>-4523</c:v>
                </c:pt>
                <c:pt idx="22">
                  <c:v>-3804.5</c:v>
                </c:pt>
                <c:pt idx="23">
                  <c:v>-4013.5</c:v>
                </c:pt>
                <c:pt idx="24">
                  <c:v>-5097</c:v>
                </c:pt>
                <c:pt idx="25">
                  <c:v>-6377.5</c:v>
                </c:pt>
                <c:pt idx="26">
                  <c:v>-5626.5</c:v>
                </c:pt>
                <c:pt idx="27">
                  <c:v>-5349.5</c:v>
                </c:pt>
                <c:pt idx="28">
                  <c:v>-5121</c:v>
                </c:pt>
                <c:pt idx="29">
                  <c:v>-2233</c:v>
                </c:pt>
                <c:pt idx="30">
                  <c:v>-3450.5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-9357.5</c:v>
                </c:pt>
                <c:pt idx="1">
                  <c:v>-10627</c:v>
                </c:pt>
                <c:pt idx="2">
                  <c:v>-9345</c:v>
                </c:pt>
                <c:pt idx="3">
                  <c:v>-8636.5</c:v>
                </c:pt>
                <c:pt idx="4">
                  <c:v>-9249</c:v>
                </c:pt>
                <c:pt idx="5">
                  <c:v>-10672</c:v>
                </c:pt>
                <c:pt idx="6">
                  <c:v>-9992.5</c:v>
                </c:pt>
                <c:pt idx="7">
                  <c:v>-8989.5</c:v>
                </c:pt>
                <c:pt idx="8">
                  <c:v>-8422</c:v>
                </c:pt>
                <c:pt idx="9">
                  <c:v>-8727</c:v>
                </c:pt>
                <c:pt idx="10">
                  <c:v>-6657.5</c:v>
                </c:pt>
                <c:pt idx="11">
                  <c:v>-5597</c:v>
                </c:pt>
                <c:pt idx="12">
                  <c:v>-6099</c:v>
                </c:pt>
                <c:pt idx="13">
                  <c:v>-7833.5</c:v>
                </c:pt>
                <c:pt idx="14">
                  <c:v>-6985</c:v>
                </c:pt>
                <c:pt idx="15">
                  <c:v>-6686.5</c:v>
                </c:pt>
                <c:pt idx="16">
                  <c:v>-8314.5</c:v>
                </c:pt>
                <c:pt idx="17">
                  <c:v>-7478</c:v>
                </c:pt>
                <c:pt idx="18">
                  <c:v>-9314.5</c:v>
                </c:pt>
                <c:pt idx="19">
                  <c:v>-8813.5</c:v>
                </c:pt>
                <c:pt idx="20">
                  <c:v>-8648</c:v>
                </c:pt>
                <c:pt idx="21">
                  <c:v>-9461</c:v>
                </c:pt>
                <c:pt idx="22">
                  <c:v>-9499</c:v>
                </c:pt>
                <c:pt idx="23">
                  <c:v>-8229.5</c:v>
                </c:pt>
                <c:pt idx="24">
                  <c:v>-10658</c:v>
                </c:pt>
                <c:pt idx="25">
                  <c:v>-11265.5</c:v>
                </c:pt>
                <c:pt idx="26">
                  <c:v>-10447.5</c:v>
                </c:pt>
                <c:pt idx="27">
                  <c:v>-10264</c:v>
                </c:pt>
                <c:pt idx="28">
                  <c:v>-9767</c:v>
                </c:pt>
                <c:pt idx="29">
                  <c:v>-7822.5</c:v>
                </c:pt>
                <c:pt idx="30">
                  <c:v>-6538.5</c:v>
                </c:pt>
              </c:numCache>
            </c:numRef>
          </c:val>
        </c:ser>
        <c:marker val="1"/>
        <c:axId val="95496064"/>
        <c:axId val="95551488"/>
      </c:lineChart>
      <c:catAx>
        <c:axId val="95496064"/>
        <c:scaling>
          <c:orientation val="minMax"/>
        </c:scaling>
        <c:axPos val="b"/>
        <c:numFmt formatCode="General" sourceLinked="1"/>
        <c:majorTickMark val="none"/>
        <c:tickLblPos val="nextTo"/>
        <c:crossAx val="95551488"/>
        <c:crosses val="autoZero"/>
        <c:auto val="1"/>
        <c:lblAlgn val="ctr"/>
        <c:lblOffset val="100"/>
        <c:tickLblSkip val="1"/>
      </c:catAx>
      <c:valAx>
        <c:axId val="95551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54960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476.27083333333331</c:v>
                </c:pt>
                <c:pt idx="1">
                  <c:v>574.25</c:v>
                </c:pt>
                <c:pt idx="2">
                  <c:v>353</c:v>
                </c:pt>
                <c:pt idx="3">
                  <c:v>224.22916666666666</c:v>
                </c:pt>
                <c:pt idx="4">
                  <c:v>464.10416666666669</c:v>
                </c:pt>
                <c:pt idx="5">
                  <c:v>468.72916666666669</c:v>
                </c:pt>
                <c:pt idx="6">
                  <c:v>556.04166666666663</c:v>
                </c:pt>
                <c:pt idx="7">
                  <c:v>451.35416666666669</c:v>
                </c:pt>
                <c:pt idx="8">
                  <c:v>407.02083333333331</c:v>
                </c:pt>
                <c:pt idx="9">
                  <c:v>380.20833333333331</c:v>
                </c:pt>
                <c:pt idx="10">
                  <c:v>456.91666666666669</c:v>
                </c:pt>
                <c:pt idx="11">
                  <c:v>383.08333333333331</c:v>
                </c:pt>
                <c:pt idx="12">
                  <c:v>491.25</c:v>
                </c:pt>
                <c:pt idx="13">
                  <c:v>370.85416666666669</c:v>
                </c:pt>
                <c:pt idx="14">
                  <c:v>186.39583333333334</c:v>
                </c:pt>
                <c:pt idx="15">
                  <c:v>362.9375</c:v>
                </c:pt>
                <c:pt idx="16">
                  <c:v>532.89583333333337</c:v>
                </c:pt>
                <c:pt idx="17">
                  <c:v>486.47916666666669</c:v>
                </c:pt>
                <c:pt idx="18">
                  <c:v>327.89583333333331</c:v>
                </c:pt>
                <c:pt idx="19">
                  <c:v>327.0625</c:v>
                </c:pt>
                <c:pt idx="20">
                  <c:v>379.5625</c:v>
                </c:pt>
                <c:pt idx="21">
                  <c:v>276.875</c:v>
                </c:pt>
                <c:pt idx="22">
                  <c:v>388.75</c:v>
                </c:pt>
                <c:pt idx="23">
                  <c:v>431.72916666666669</c:v>
                </c:pt>
                <c:pt idx="24">
                  <c:v>287.39583333333331</c:v>
                </c:pt>
                <c:pt idx="25">
                  <c:v>418.04166666666669</c:v>
                </c:pt>
                <c:pt idx="26">
                  <c:v>336.5</c:v>
                </c:pt>
                <c:pt idx="27">
                  <c:v>359.8125</c:v>
                </c:pt>
                <c:pt idx="28">
                  <c:v>359.10416666666669</c:v>
                </c:pt>
                <c:pt idx="29">
                  <c:v>508.1875</c:v>
                </c:pt>
                <c:pt idx="30">
                  <c:v>452.70833333333331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1736.5</c:v>
                </c:pt>
                <c:pt idx="1">
                  <c:v>2122</c:v>
                </c:pt>
                <c:pt idx="2">
                  <c:v>1274.5</c:v>
                </c:pt>
                <c:pt idx="3">
                  <c:v>836.5</c:v>
                </c:pt>
                <c:pt idx="4">
                  <c:v>1708.5</c:v>
                </c:pt>
                <c:pt idx="5">
                  <c:v>1885</c:v>
                </c:pt>
                <c:pt idx="6">
                  <c:v>2122</c:v>
                </c:pt>
                <c:pt idx="7">
                  <c:v>1773</c:v>
                </c:pt>
                <c:pt idx="8">
                  <c:v>1589</c:v>
                </c:pt>
                <c:pt idx="9">
                  <c:v>1330.5</c:v>
                </c:pt>
                <c:pt idx="10">
                  <c:v>1677</c:v>
                </c:pt>
                <c:pt idx="11">
                  <c:v>1389.5</c:v>
                </c:pt>
                <c:pt idx="12">
                  <c:v>1943.5</c:v>
                </c:pt>
                <c:pt idx="13">
                  <c:v>1436</c:v>
                </c:pt>
                <c:pt idx="14">
                  <c:v>738</c:v>
                </c:pt>
                <c:pt idx="15">
                  <c:v>1371.5</c:v>
                </c:pt>
                <c:pt idx="16">
                  <c:v>1962</c:v>
                </c:pt>
                <c:pt idx="17">
                  <c:v>1854.5</c:v>
                </c:pt>
                <c:pt idx="18">
                  <c:v>1261.5</c:v>
                </c:pt>
                <c:pt idx="19">
                  <c:v>1296.5</c:v>
                </c:pt>
                <c:pt idx="20">
                  <c:v>1517</c:v>
                </c:pt>
                <c:pt idx="21">
                  <c:v>1070</c:v>
                </c:pt>
                <c:pt idx="22">
                  <c:v>1469.5</c:v>
                </c:pt>
                <c:pt idx="23">
                  <c:v>1681.5</c:v>
                </c:pt>
                <c:pt idx="24">
                  <c:v>1079.5</c:v>
                </c:pt>
                <c:pt idx="25">
                  <c:v>1713</c:v>
                </c:pt>
                <c:pt idx="26">
                  <c:v>1465</c:v>
                </c:pt>
                <c:pt idx="27">
                  <c:v>1461</c:v>
                </c:pt>
                <c:pt idx="28">
                  <c:v>1422</c:v>
                </c:pt>
                <c:pt idx="29">
                  <c:v>2062.5</c:v>
                </c:pt>
                <c:pt idx="30">
                  <c:v>1805.5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4186</c:v>
                </c:pt>
                <c:pt idx="1">
                  <c:v>4186</c:v>
                </c:pt>
                <c:pt idx="2">
                  <c:v>4186</c:v>
                </c:pt>
                <c:pt idx="3">
                  <c:v>4186</c:v>
                </c:pt>
                <c:pt idx="4">
                  <c:v>4186</c:v>
                </c:pt>
                <c:pt idx="5">
                  <c:v>4186</c:v>
                </c:pt>
                <c:pt idx="6">
                  <c:v>4186</c:v>
                </c:pt>
                <c:pt idx="7">
                  <c:v>4186</c:v>
                </c:pt>
                <c:pt idx="8">
                  <c:v>4186</c:v>
                </c:pt>
                <c:pt idx="9">
                  <c:v>4186</c:v>
                </c:pt>
                <c:pt idx="10">
                  <c:v>4186</c:v>
                </c:pt>
                <c:pt idx="11">
                  <c:v>4186</c:v>
                </c:pt>
                <c:pt idx="12">
                  <c:v>4186</c:v>
                </c:pt>
                <c:pt idx="13">
                  <c:v>4186</c:v>
                </c:pt>
                <c:pt idx="14">
                  <c:v>4186</c:v>
                </c:pt>
                <c:pt idx="15">
                  <c:v>4186</c:v>
                </c:pt>
                <c:pt idx="16">
                  <c:v>4186</c:v>
                </c:pt>
                <c:pt idx="17">
                  <c:v>4186</c:v>
                </c:pt>
                <c:pt idx="18">
                  <c:v>4186</c:v>
                </c:pt>
                <c:pt idx="19">
                  <c:v>4186</c:v>
                </c:pt>
                <c:pt idx="20">
                  <c:v>4186</c:v>
                </c:pt>
                <c:pt idx="21">
                  <c:v>4186</c:v>
                </c:pt>
                <c:pt idx="22">
                  <c:v>4186</c:v>
                </c:pt>
                <c:pt idx="23">
                  <c:v>4186</c:v>
                </c:pt>
                <c:pt idx="24">
                  <c:v>4186</c:v>
                </c:pt>
                <c:pt idx="25">
                  <c:v>4186</c:v>
                </c:pt>
                <c:pt idx="26">
                  <c:v>4186</c:v>
                </c:pt>
                <c:pt idx="27">
                  <c:v>4186</c:v>
                </c:pt>
                <c:pt idx="28">
                  <c:v>4186</c:v>
                </c:pt>
                <c:pt idx="29">
                  <c:v>4186</c:v>
                </c:pt>
                <c:pt idx="30">
                  <c:v>4186</c:v>
                </c:pt>
              </c:numCache>
            </c:numRef>
          </c:val>
        </c:ser>
        <c:marker val="1"/>
        <c:axId val="102380672"/>
        <c:axId val="102382208"/>
      </c:lineChart>
      <c:catAx>
        <c:axId val="102380672"/>
        <c:scaling>
          <c:orientation val="minMax"/>
        </c:scaling>
        <c:axPos val="b"/>
        <c:numFmt formatCode="General" sourceLinked="1"/>
        <c:majorTickMark val="none"/>
        <c:tickLblPos val="nextTo"/>
        <c:crossAx val="102382208"/>
        <c:crosses val="autoZero"/>
        <c:auto val="1"/>
        <c:lblAlgn val="ctr"/>
        <c:lblOffset val="100"/>
        <c:tickLblSkip val="1"/>
      </c:catAx>
      <c:valAx>
        <c:axId val="102382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380672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0.27419354838709675</c:v>
                </c:pt>
                <c:pt idx="8">
                  <c:v>41.677419354838712</c:v>
                </c:pt>
                <c:pt idx="9">
                  <c:v>317.09677419354841</c:v>
                </c:pt>
                <c:pt idx="10">
                  <c:v>756.08064516129036</c:v>
                </c:pt>
                <c:pt idx="11">
                  <c:v>1156.016129032258</c:v>
                </c:pt>
                <c:pt idx="12">
                  <c:v>1429.0322580645161</c:v>
                </c:pt>
                <c:pt idx="13">
                  <c:v>1532.9193548387098</c:v>
                </c:pt>
                <c:pt idx="14">
                  <c:v>1465.8548387096773</c:v>
                </c:pt>
                <c:pt idx="15">
                  <c:v>1266.9354838709678</c:v>
                </c:pt>
                <c:pt idx="16">
                  <c:v>942.80645161290317</c:v>
                </c:pt>
                <c:pt idx="17">
                  <c:v>550.01612903225805</c:v>
                </c:pt>
                <c:pt idx="18">
                  <c:v>189.09677419354838</c:v>
                </c:pt>
                <c:pt idx="19">
                  <c:v>13.85483870967742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181.5</c:v>
                </c:pt>
                <c:pt idx="9">
                  <c:v>769.5</c:v>
                </c:pt>
                <c:pt idx="10">
                  <c:v>1349</c:v>
                </c:pt>
                <c:pt idx="11">
                  <c:v>1808</c:v>
                </c:pt>
                <c:pt idx="12">
                  <c:v>2062.5</c:v>
                </c:pt>
                <c:pt idx="13">
                  <c:v>2122</c:v>
                </c:pt>
                <c:pt idx="14">
                  <c:v>2108</c:v>
                </c:pt>
                <c:pt idx="15">
                  <c:v>1936</c:v>
                </c:pt>
                <c:pt idx="16">
                  <c:v>1544</c:v>
                </c:pt>
                <c:pt idx="17">
                  <c:v>971.5</c:v>
                </c:pt>
                <c:pt idx="18">
                  <c:v>414</c:v>
                </c:pt>
                <c:pt idx="19">
                  <c:v>49.5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117.5</c:v>
                </c:pt>
                <c:pt idx="10">
                  <c:v>343.5</c:v>
                </c:pt>
                <c:pt idx="11">
                  <c:v>561</c:v>
                </c:pt>
                <c:pt idx="12">
                  <c:v>686.5</c:v>
                </c:pt>
                <c:pt idx="13">
                  <c:v>720</c:v>
                </c:pt>
                <c:pt idx="14">
                  <c:v>738</c:v>
                </c:pt>
                <c:pt idx="15">
                  <c:v>560</c:v>
                </c:pt>
                <c:pt idx="16">
                  <c:v>402.5</c:v>
                </c:pt>
                <c:pt idx="17">
                  <c:v>77</c:v>
                </c:pt>
                <c:pt idx="18">
                  <c:v>1.5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02422784"/>
        <c:axId val="102436864"/>
      </c:barChart>
      <c:catAx>
        <c:axId val="102422784"/>
        <c:scaling>
          <c:orientation val="minMax"/>
        </c:scaling>
        <c:axPos val="b"/>
        <c:numFmt formatCode="General" sourceLinked="1"/>
        <c:majorTickMark val="none"/>
        <c:tickLblPos val="nextTo"/>
        <c:crossAx val="102436864"/>
        <c:crosses val="autoZero"/>
        <c:auto val="1"/>
        <c:lblAlgn val="ctr"/>
        <c:lblOffset val="100"/>
        <c:tickLblSkip val="1"/>
      </c:catAx>
      <c:valAx>
        <c:axId val="102436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2278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3E-2"/>
        </c:manualLayout>
      </c:layout>
    </c:title>
    <c:plotArea>
      <c:layout>
        <c:manualLayout>
          <c:layoutTarget val="inner"/>
          <c:xMode val="edge"/>
          <c:yMode val="edge"/>
          <c:x val="3.856733744272396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0.27419354838709675</c:v>
                </c:pt>
                <c:pt idx="8">
                  <c:v>41.677419354838712</c:v>
                </c:pt>
                <c:pt idx="9">
                  <c:v>317.09677419354841</c:v>
                </c:pt>
                <c:pt idx="10">
                  <c:v>756.08064516129036</c:v>
                </c:pt>
                <c:pt idx="11">
                  <c:v>1156.016129032258</c:v>
                </c:pt>
                <c:pt idx="12">
                  <c:v>1429.0322580645161</c:v>
                </c:pt>
                <c:pt idx="13">
                  <c:v>1532.9193548387098</c:v>
                </c:pt>
                <c:pt idx="14">
                  <c:v>1465.8548387096773</c:v>
                </c:pt>
                <c:pt idx="15">
                  <c:v>1266.9354838709678</c:v>
                </c:pt>
                <c:pt idx="16">
                  <c:v>942.80645161290317</c:v>
                </c:pt>
                <c:pt idx="17">
                  <c:v>550.01612903225805</c:v>
                </c:pt>
                <c:pt idx="18">
                  <c:v>189.09677419354838</c:v>
                </c:pt>
                <c:pt idx="19">
                  <c:v>13.85483870967742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102466304"/>
        <c:axId val="102467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02483456"/>
        <c:axId val="102481920"/>
      </c:lineChart>
      <c:catAx>
        <c:axId val="102466304"/>
        <c:scaling>
          <c:orientation val="minMax"/>
        </c:scaling>
        <c:axPos val="b"/>
        <c:numFmt formatCode="General" sourceLinked="1"/>
        <c:majorTickMark val="none"/>
        <c:tickLblPos val="nextTo"/>
        <c:crossAx val="102467840"/>
        <c:crosses val="autoZero"/>
        <c:auto val="1"/>
        <c:lblAlgn val="ctr"/>
        <c:lblOffset val="100"/>
        <c:tickLblSkip val="1"/>
      </c:catAx>
      <c:valAx>
        <c:axId val="102467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2466304"/>
        <c:crosses val="autoZero"/>
        <c:crossBetween val="between"/>
      </c:valAx>
      <c:valAx>
        <c:axId val="102481920"/>
        <c:scaling>
          <c:orientation val="minMax"/>
          <c:min val="35000"/>
        </c:scaling>
        <c:axPos val="r"/>
        <c:numFmt formatCode="0" sourceLinked="0"/>
        <c:tickLblPos val="nextTo"/>
        <c:crossAx val="102483456"/>
        <c:crosses val="max"/>
        <c:crossBetween val="between"/>
      </c:valAx>
      <c:catAx>
        <c:axId val="102483456"/>
        <c:scaling>
          <c:orientation val="minMax"/>
        </c:scaling>
        <c:delete val="1"/>
        <c:axPos val="b"/>
        <c:numFmt formatCode="General" sourceLinked="1"/>
        <c:tickLblPos val="none"/>
        <c:crossAx val="102481920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61.5</c:v>
                </c:pt>
                <c:pt idx="9">
                  <c:v>400.5</c:v>
                </c:pt>
                <c:pt idx="10">
                  <c:v>871.5</c:v>
                </c:pt>
                <c:pt idx="11">
                  <c:v>1282</c:v>
                </c:pt>
                <c:pt idx="12">
                  <c:v>1567</c:v>
                </c:pt>
                <c:pt idx="13">
                  <c:v>1736.5</c:v>
                </c:pt>
                <c:pt idx="14">
                  <c:v>1720.5</c:v>
                </c:pt>
                <c:pt idx="15">
                  <c:v>1479</c:v>
                </c:pt>
                <c:pt idx="16">
                  <c:v>1164.5</c:v>
                </c:pt>
                <c:pt idx="17">
                  <c:v>760.5</c:v>
                </c:pt>
                <c:pt idx="18">
                  <c:v>340</c:v>
                </c:pt>
                <c:pt idx="19">
                  <c:v>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</c:v>
                </c:pt>
                <c:pt idx="33">
                  <c:v>412</c:v>
                </c:pt>
                <c:pt idx="34">
                  <c:v>958</c:v>
                </c:pt>
                <c:pt idx="35">
                  <c:v>1403</c:v>
                </c:pt>
                <c:pt idx="36">
                  <c:v>1831.5</c:v>
                </c:pt>
                <c:pt idx="37">
                  <c:v>2122</c:v>
                </c:pt>
                <c:pt idx="38">
                  <c:v>2108</c:v>
                </c:pt>
                <c:pt idx="39">
                  <c:v>1936</c:v>
                </c:pt>
                <c:pt idx="40">
                  <c:v>1520.5</c:v>
                </c:pt>
                <c:pt idx="41">
                  <c:v>971.5</c:v>
                </c:pt>
                <c:pt idx="42">
                  <c:v>414</c:v>
                </c:pt>
                <c:pt idx="43">
                  <c:v>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41</c:v>
                </c:pt>
                <c:pt idx="57">
                  <c:v>276.5</c:v>
                </c:pt>
                <c:pt idx="58">
                  <c:v>587</c:v>
                </c:pt>
                <c:pt idx="59">
                  <c:v>908.5</c:v>
                </c:pt>
                <c:pt idx="60">
                  <c:v>1219</c:v>
                </c:pt>
                <c:pt idx="61">
                  <c:v>1274.5</c:v>
                </c:pt>
                <c:pt idx="62">
                  <c:v>1249.5</c:v>
                </c:pt>
                <c:pt idx="63">
                  <c:v>1168.5</c:v>
                </c:pt>
                <c:pt idx="64">
                  <c:v>905</c:v>
                </c:pt>
                <c:pt idx="65">
                  <c:v>570.5</c:v>
                </c:pt>
                <c:pt idx="66">
                  <c:v>238.5</c:v>
                </c:pt>
                <c:pt idx="67">
                  <c:v>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18</c:v>
                </c:pt>
                <c:pt idx="81">
                  <c:v>162</c:v>
                </c:pt>
                <c:pt idx="82">
                  <c:v>373</c:v>
                </c:pt>
                <c:pt idx="83">
                  <c:v>561</c:v>
                </c:pt>
                <c:pt idx="84">
                  <c:v>757</c:v>
                </c:pt>
                <c:pt idx="85">
                  <c:v>798</c:v>
                </c:pt>
                <c:pt idx="86">
                  <c:v>836.5</c:v>
                </c:pt>
                <c:pt idx="87">
                  <c:v>693</c:v>
                </c:pt>
                <c:pt idx="88">
                  <c:v>566.5</c:v>
                </c:pt>
                <c:pt idx="89">
                  <c:v>414</c:v>
                </c:pt>
                <c:pt idx="90">
                  <c:v>173.5</c:v>
                </c:pt>
                <c:pt idx="91">
                  <c:v>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22</c:v>
                </c:pt>
                <c:pt idx="105">
                  <c:v>282</c:v>
                </c:pt>
                <c:pt idx="106">
                  <c:v>710</c:v>
                </c:pt>
                <c:pt idx="107">
                  <c:v>1161.5</c:v>
                </c:pt>
                <c:pt idx="108">
                  <c:v>1516</c:v>
                </c:pt>
                <c:pt idx="109">
                  <c:v>1708.5</c:v>
                </c:pt>
                <c:pt idx="110">
                  <c:v>1660.5</c:v>
                </c:pt>
                <c:pt idx="111">
                  <c:v>1539</c:v>
                </c:pt>
                <c:pt idx="112">
                  <c:v>1241</c:v>
                </c:pt>
                <c:pt idx="113">
                  <c:v>865.5</c:v>
                </c:pt>
                <c:pt idx="114">
                  <c:v>388</c:v>
                </c:pt>
                <c:pt idx="115">
                  <c:v>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28</c:v>
                </c:pt>
                <c:pt idx="129">
                  <c:v>311</c:v>
                </c:pt>
                <c:pt idx="130">
                  <c:v>769</c:v>
                </c:pt>
                <c:pt idx="131">
                  <c:v>1236.5</c:v>
                </c:pt>
                <c:pt idx="132">
                  <c:v>1691.5</c:v>
                </c:pt>
                <c:pt idx="133">
                  <c:v>1885</c:v>
                </c:pt>
                <c:pt idx="134">
                  <c:v>1719.5</c:v>
                </c:pt>
                <c:pt idx="135">
                  <c:v>1487</c:v>
                </c:pt>
                <c:pt idx="136">
                  <c:v>1064.5</c:v>
                </c:pt>
                <c:pt idx="137">
                  <c:v>712.5</c:v>
                </c:pt>
                <c:pt idx="138">
                  <c:v>309.5</c:v>
                </c:pt>
                <c:pt idx="139">
                  <c:v>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0.5</c:v>
                </c:pt>
                <c:pt idx="152">
                  <c:v>32</c:v>
                </c:pt>
                <c:pt idx="153">
                  <c:v>429.5</c:v>
                </c:pt>
                <c:pt idx="154">
                  <c:v>1059</c:v>
                </c:pt>
                <c:pt idx="155">
                  <c:v>1643.5</c:v>
                </c:pt>
                <c:pt idx="156">
                  <c:v>2024.5</c:v>
                </c:pt>
                <c:pt idx="157">
                  <c:v>2122</c:v>
                </c:pt>
                <c:pt idx="158">
                  <c:v>1959.5</c:v>
                </c:pt>
                <c:pt idx="159">
                  <c:v>1587.5</c:v>
                </c:pt>
                <c:pt idx="160">
                  <c:v>1246.5</c:v>
                </c:pt>
                <c:pt idx="161">
                  <c:v>831</c:v>
                </c:pt>
                <c:pt idx="162">
                  <c:v>373</c:v>
                </c:pt>
                <c:pt idx="163">
                  <c:v>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26</c:v>
                </c:pt>
                <c:pt idx="177">
                  <c:v>342</c:v>
                </c:pt>
                <c:pt idx="178">
                  <c:v>855.5</c:v>
                </c:pt>
                <c:pt idx="179">
                  <c:v>1299</c:v>
                </c:pt>
                <c:pt idx="180">
                  <c:v>1624.5</c:v>
                </c:pt>
                <c:pt idx="181">
                  <c:v>1773</c:v>
                </c:pt>
                <c:pt idx="182">
                  <c:v>1652.5</c:v>
                </c:pt>
                <c:pt idx="183">
                  <c:v>1352.5</c:v>
                </c:pt>
                <c:pt idx="184">
                  <c:v>1038</c:v>
                </c:pt>
                <c:pt idx="185">
                  <c:v>630.5</c:v>
                </c:pt>
                <c:pt idx="186">
                  <c:v>220</c:v>
                </c:pt>
                <c:pt idx="187">
                  <c:v>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262.5</c:v>
                </c:pt>
                <c:pt idx="202">
                  <c:v>666.5</c:v>
                </c:pt>
                <c:pt idx="203">
                  <c:v>1086.5</c:v>
                </c:pt>
                <c:pt idx="204">
                  <c:v>1427.5</c:v>
                </c:pt>
                <c:pt idx="205">
                  <c:v>1589</c:v>
                </c:pt>
                <c:pt idx="206">
                  <c:v>1450.5</c:v>
                </c:pt>
                <c:pt idx="207">
                  <c:v>1328.5</c:v>
                </c:pt>
                <c:pt idx="208">
                  <c:v>1047</c:v>
                </c:pt>
                <c:pt idx="209">
                  <c:v>639</c:v>
                </c:pt>
                <c:pt idx="210">
                  <c:v>235</c:v>
                </c:pt>
                <c:pt idx="211">
                  <c:v>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28.5</c:v>
                </c:pt>
                <c:pt idx="225">
                  <c:v>275.5</c:v>
                </c:pt>
                <c:pt idx="226">
                  <c:v>692.5</c:v>
                </c:pt>
                <c:pt idx="227">
                  <c:v>1096</c:v>
                </c:pt>
                <c:pt idx="228">
                  <c:v>1304.5</c:v>
                </c:pt>
                <c:pt idx="229">
                  <c:v>1330.5</c:v>
                </c:pt>
                <c:pt idx="230">
                  <c:v>1286.5</c:v>
                </c:pt>
                <c:pt idx="231">
                  <c:v>1177.5</c:v>
                </c:pt>
                <c:pt idx="232">
                  <c:v>927.5</c:v>
                </c:pt>
                <c:pt idx="233">
                  <c:v>677.5</c:v>
                </c:pt>
                <c:pt idx="234">
                  <c:v>303.5</c:v>
                </c:pt>
                <c:pt idx="235">
                  <c:v>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0.5</c:v>
                </c:pt>
                <c:pt idx="248">
                  <c:v>28</c:v>
                </c:pt>
                <c:pt idx="249">
                  <c:v>376</c:v>
                </c:pt>
                <c:pt idx="250">
                  <c:v>900</c:v>
                </c:pt>
                <c:pt idx="251">
                  <c:v>1296.5</c:v>
                </c:pt>
                <c:pt idx="252">
                  <c:v>1624.5</c:v>
                </c:pt>
                <c:pt idx="253">
                  <c:v>1677</c:v>
                </c:pt>
                <c:pt idx="254">
                  <c:v>1595</c:v>
                </c:pt>
                <c:pt idx="255">
                  <c:v>1399</c:v>
                </c:pt>
                <c:pt idx="256">
                  <c:v>1063</c:v>
                </c:pt>
                <c:pt idx="257">
                  <c:v>709</c:v>
                </c:pt>
                <c:pt idx="258">
                  <c:v>279</c:v>
                </c:pt>
                <c:pt idx="259">
                  <c:v>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</c:v>
                </c:pt>
                <c:pt idx="272">
                  <c:v>31</c:v>
                </c:pt>
                <c:pt idx="273">
                  <c:v>318</c:v>
                </c:pt>
                <c:pt idx="274">
                  <c:v>768</c:v>
                </c:pt>
                <c:pt idx="275">
                  <c:v>1130.5</c:v>
                </c:pt>
                <c:pt idx="276">
                  <c:v>1348</c:v>
                </c:pt>
                <c:pt idx="277">
                  <c:v>1389.5</c:v>
                </c:pt>
                <c:pt idx="278">
                  <c:v>1369</c:v>
                </c:pt>
                <c:pt idx="279">
                  <c:v>1147.5</c:v>
                </c:pt>
                <c:pt idx="280">
                  <c:v>901.5</c:v>
                </c:pt>
                <c:pt idx="281">
                  <c:v>559</c:v>
                </c:pt>
                <c:pt idx="282">
                  <c:v>218.5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21</c:v>
                </c:pt>
                <c:pt idx="297">
                  <c:v>324.5</c:v>
                </c:pt>
                <c:pt idx="298">
                  <c:v>837</c:v>
                </c:pt>
                <c:pt idx="299">
                  <c:v>1362.5</c:v>
                </c:pt>
                <c:pt idx="300">
                  <c:v>1732</c:v>
                </c:pt>
                <c:pt idx="301">
                  <c:v>1943.5</c:v>
                </c:pt>
                <c:pt idx="302">
                  <c:v>1861</c:v>
                </c:pt>
                <c:pt idx="303">
                  <c:v>1554.5</c:v>
                </c:pt>
                <c:pt idx="304">
                  <c:v>1168</c:v>
                </c:pt>
                <c:pt idx="305">
                  <c:v>732</c:v>
                </c:pt>
                <c:pt idx="306">
                  <c:v>242.5</c:v>
                </c:pt>
                <c:pt idx="307">
                  <c:v>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7.5</c:v>
                </c:pt>
                <c:pt idx="321">
                  <c:v>168.5</c:v>
                </c:pt>
                <c:pt idx="322">
                  <c:v>488.5</c:v>
                </c:pt>
                <c:pt idx="323">
                  <c:v>885</c:v>
                </c:pt>
                <c:pt idx="324">
                  <c:v>1146.5</c:v>
                </c:pt>
                <c:pt idx="325">
                  <c:v>1379.5</c:v>
                </c:pt>
                <c:pt idx="326">
                  <c:v>1436</c:v>
                </c:pt>
                <c:pt idx="327">
                  <c:v>1385</c:v>
                </c:pt>
                <c:pt idx="328">
                  <c:v>1121.5</c:v>
                </c:pt>
                <c:pt idx="329">
                  <c:v>659.5</c:v>
                </c:pt>
                <c:pt idx="330">
                  <c:v>212.5</c:v>
                </c:pt>
                <c:pt idx="331">
                  <c:v>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8.5</c:v>
                </c:pt>
                <c:pt idx="345">
                  <c:v>123</c:v>
                </c:pt>
                <c:pt idx="346">
                  <c:v>343.5</c:v>
                </c:pt>
                <c:pt idx="347">
                  <c:v>567.5</c:v>
                </c:pt>
                <c:pt idx="348">
                  <c:v>686.5</c:v>
                </c:pt>
                <c:pt idx="349">
                  <c:v>720</c:v>
                </c:pt>
                <c:pt idx="350">
                  <c:v>738</c:v>
                </c:pt>
                <c:pt idx="351">
                  <c:v>560</c:v>
                </c:pt>
                <c:pt idx="352">
                  <c:v>402.5</c:v>
                </c:pt>
                <c:pt idx="353">
                  <c:v>244</c:v>
                </c:pt>
                <c:pt idx="354">
                  <c:v>78</c:v>
                </c:pt>
                <c:pt idx="355">
                  <c:v>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14.5</c:v>
                </c:pt>
                <c:pt idx="369">
                  <c:v>224</c:v>
                </c:pt>
                <c:pt idx="370">
                  <c:v>588</c:v>
                </c:pt>
                <c:pt idx="371">
                  <c:v>950.5</c:v>
                </c:pt>
                <c:pt idx="372">
                  <c:v>1238</c:v>
                </c:pt>
                <c:pt idx="373">
                  <c:v>1371.5</c:v>
                </c:pt>
                <c:pt idx="374">
                  <c:v>1371.5</c:v>
                </c:pt>
                <c:pt idx="375">
                  <c:v>1191.5</c:v>
                </c:pt>
                <c:pt idx="376">
                  <c:v>955</c:v>
                </c:pt>
                <c:pt idx="377">
                  <c:v>594.5</c:v>
                </c:pt>
                <c:pt idx="378">
                  <c:v>204</c:v>
                </c:pt>
                <c:pt idx="379">
                  <c:v>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17.5</c:v>
                </c:pt>
                <c:pt idx="393">
                  <c:v>313.5</c:v>
                </c:pt>
                <c:pt idx="394">
                  <c:v>843</c:v>
                </c:pt>
                <c:pt idx="395">
                  <c:v>1357</c:v>
                </c:pt>
                <c:pt idx="396">
                  <c:v>1695</c:v>
                </c:pt>
                <c:pt idx="397">
                  <c:v>1894</c:v>
                </c:pt>
                <c:pt idx="398">
                  <c:v>1962</c:v>
                </c:pt>
                <c:pt idx="399">
                  <c:v>1900.5</c:v>
                </c:pt>
                <c:pt idx="400">
                  <c:v>1544</c:v>
                </c:pt>
                <c:pt idx="401">
                  <c:v>967.5</c:v>
                </c:pt>
                <c:pt idx="402">
                  <c:v>288.5</c:v>
                </c:pt>
                <c:pt idx="403">
                  <c:v>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13.5</c:v>
                </c:pt>
                <c:pt idx="417">
                  <c:v>271.5</c:v>
                </c:pt>
                <c:pt idx="418">
                  <c:v>754</c:v>
                </c:pt>
                <c:pt idx="419">
                  <c:v>1251.5</c:v>
                </c:pt>
                <c:pt idx="420">
                  <c:v>1620</c:v>
                </c:pt>
                <c:pt idx="421">
                  <c:v>1837.5</c:v>
                </c:pt>
                <c:pt idx="422">
                  <c:v>1854.5</c:v>
                </c:pt>
                <c:pt idx="423">
                  <c:v>1678.5</c:v>
                </c:pt>
                <c:pt idx="424">
                  <c:v>1297.5</c:v>
                </c:pt>
                <c:pt idx="425">
                  <c:v>827.5</c:v>
                </c:pt>
                <c:pt idx="426">
                  <c:v>262.5</c:v>
                </c:pt>
                <c:pt idx="427">
                  <c:v>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6.5</c:v>
                </c:pt>
                <c:pt idx="441">
                  <c:v>204</c:v>
                </c:pt>
                <c:pt idx="442">
                  <c:v>554</c:v>
                </c:pt>
                <c:pt idx="443">
                  <c:v>860.5</c:v>
                </c:pt>
                <c:pt idx="444">
                  <c:v>1118</c:v>
                </c:pt>
                <c:pt idx="445">
                  <c:v>1261.5</c:v>
                </c:pt>
                <c:pt idx="446">
                  <c:v>1206</c:v>
                </c:pt>
                <c:pt idx="447">
                  <c:v>1087.5</c:v>
                </c:pt>
                <c:pt idx="448">
                  <c:v>897</c:v>
                </c:pt>
                <c:pt idx="449">
                  <c:v>511</c:v>
                </c:pt>
                <c:pt idx="450">
                  <c:v>159.5</c:v>
                </c:pt>
                <c:pt idx="451">
                  <c:v>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</c:v>
                </c:pt>
                <c:pt idx="465">
                  <c:v>117.5</c:v>
                </c:pt>
                <c:pt idx="466">
                  <c:v>483.5</c:v>
                </c:pt>
                <c:pt idx="467">
                  <c:v>858</c:v>
                </c:pt>
                <c:pt idx="468">
                  <c:v>1108.5</c:v>
                </c:pt>
                <c:pt idx="469">
                  <c:v>1296.5</c:v>
                </c:pt>
                <c:pt idx="470">
                  <c:v>1285.5</c:v>
                </c:pt>
                <c:pt idx="471">
                  <c:v>1148.5</c:v>
                </c:pt>
                <c:pt idx="472">
                  <c:v>872.5</c:v>
                </c:pt>
                <c:pt idx="473">
                  <c:v>505.5</c:v>
                </c:pt>
                <c:pt idx="474">
                  <c:v>168</c:v>
                </c:pt>
                <c:pt idx="475">
                  <c:v>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7</c:v>
                </c:pt>
                <c:pt idx="489">
                  <c:v>202.5</c:v>
                </c:pt>
                <c:pt idx="490">
                  <c:v>640</c:v>
                </c:pt>
                <c:pt idx="491">
                  <c:v>1090.5</c:v>
                </c:pt>
                <c:pt idx="492">
                  <c:v>1391</c:v>
                </c:pt>
                <c:pt idx="493">
                  <c:v>1517</c:v>
                </c:pt>
                <c:pt idx="494">
                  <c:v>1457</c:v>
                </c:pt>
                <c:pt idx="495">
                  <c:v>1252.5</c:v>
                </c:pt>
                <c:pt idx="496">
                  <c:v>902.5</c:v>
                </c:pt>
                <c:pt idx="497">
                  <c:v>510.5</c:v>
                </c:pt>
                <c:pt idx="498">
                  <c:v>136.5</c:v>
                </c:pt>
                <c:pt idx="499">
                  <c:v>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</c:v>
                </c:pt>
                <c:pt idx="513">
                  <c:v>162</c:v>
                </c:pt>
                <c:pt idx="514">
                  <c:v>525</c:v>
                </c:pt>
                <c:pt idx="515">
                  <c:v>870</c:v>
                </c:pt>
                <c:pt idx="516">
                  <c:v>1066</c:v>
                </c:pt>
                <c:pt idx="517">
                  <c:v>1070</c:v>
                </c:pt>
                <c:pt idx="518">
                  <c:v>1023</c:v>
                </c:pt>
                <c:pt idx="519">
                  <c:v>905</c:v>
                </c:pt>
                <c:pt idx="520">
                  <c:v>639</c:v>
                </c:pt>
                <c:pt idx="521">
                  <c:v>307.5</c:v>
                </c:pt>
                <c:pt idx="522">
                  <c:v>69.5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132</c:v>
                </c:pt>
                <c:pt idx="538">
                  <c:v>586</c:v>
                </c:pt>
                <c:pt idx="539">
                  <c:v>963</c:v>
                </c:pt>
                <c:pt idx="540">
                  <c:v>1290.5</c:v>
                </c:pt>
                <c:pt idx="541">
                  <c:v>1469.5</c:v>
                </c:pt>
                <c:pt idx="542">
                  <c:v>1462.5</c:v>
                </c:pt>
                <c:pt idx="543">
                  <c:v>1402</c:v>
                </c:pt>
                <c:pt idx="544">
                  <c:v>1128</c:v>
                </c:pt>
                <c:pt idx="545">
                  <c:v>703.5</c:v>
                </c:pt>
                <c:pt idx="546">
                  <c:v>190</c:v>
                </c:pt>
                <c:pt idx="547">
                  <c:v>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4.5</c:v>
                </c:pt>
                <c:pt idx="561">
                  <c:v>205.5</c:v>
                </c:pt>
                <c:pt idx="562">
                  <c:v>746</c:v>
                </c:pt>
                <c:pt idx="563">
                  <c:v>1210</c:v>
                </c:pt>
                <c:pt idx="564">
                  <c:v>1459.5</c:v>
                </c:pt>
                <c:pt idx="565">
                  <c:v>1650</c:v>
                </c:pt>
                <c:pt idx="566">
                  <c:v>1681.5</c:v>
                </c:pt>
                <c:pt idx="567">
                  <c:v>1519.5</c:v>
                </c:pt>
                <c:pt idx="568">
                  <c:v>1158</c:v>
                </c:pt>
                <c:pt idx="569">
                  <c:v>604</c:v>
                </c:pt>
                <c:pt idx="570">
                  <c:v>122.5</c:v>
                </c:pt>
                <c:pt idx="571">
                  <c:v>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</c:v>
                </c:pt>
                <c:pt idx="585">
                  <c:v>148</c:v>
                </c:pt>
                <c:pt idx="586">
                  <c:v>498</c:v>
                </c:pt>
                <c:pt idx="587">
                  <c:v>841.5</c:v>
                </c:pt>
                <c:pt idx="588">
                  <c:v>1061</c:v>
                </c:pt>
                <c:pt idx="589">
                  <c:v>1079.5</c:v>
                </c:pt>
                <c:pt idx="590">
                  <c:v>1059.5</c:v>
                </c:pt>
                <c:pt idx="591">
                  <c:v>952</c:v>
                </c:pt>
                <c:pt idx="592">
                  <c:v>719.5</c:v>
                </c:pt>
                <c:pt idx="593">
                  <c:v>424.5</c:v>
                </c:pt>
                <c:pt idx="594">
                  <c:v>107.5</c:v>
                </c:pt>
                <c:pt idx="595">
                  <c:v>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</c:v>
                </c:pt>
                <c:pt idx="609">
                  <c:v>171</c:v>
                </c:pt>
                <c:pt idx="610">
                  <c:v>659.5</c:v>
                </c:pt>
                <c:pt idx="611">
                  <c:v>1185</c:v>
                </c:pt>
                <c:pt idx="612">
                  <c:v>1536</c:v>
                </c:pt>
                <c:pt idx="613">
                  <c:v>1713</c:v>
                </c:pt>
                <c:pt idx="614">
                  <c:v>1659</c:v>
                </c:pt>
                <c:pt idx="615">
                  <c:v>1431</c:v>
                </c:pt>
                <c:pt idx="616">
                  <c:v>1018</c:v>
                </c:pt>
                <c:pt idx="617">
                  <c:v>535</c:v>
                </c:pt>
                <c:pt idx="618">
                  <c:v>117.5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130</c:v>
                </c:pt>
                <c:pt idx="633">
                  <c:v>524</c:v>
                </c:pt>
                <c:pt idx="634">
                  <c:v>959.5</c:v>
                </c:pt>
                <c:pt idx="635">
                  <c:v>1285</c:v>
                </c:pt>
                <c:pt idx="636">
                  <c:v>1465</c:v>
                </c:pt>
                <c:pt idx="637">
                  <c:v>1327.5</c:v>
                </c:pt>
                <c:pt idx="638">
                  <c:v>1112.5</c:v>
                </c:pt>
                <c:pt idx="639">
                  <c:v>768.5</c:v>
                </c:pt>
                <c:pt idx="640">
                  <c:v>408.5</c:v>
                </c:pt>
                <c:pt idx="641">
                  <c:v>91.5</c:v>
                </c:pt>
                <c:pt idx="642">
                  <c:v>2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2.5</c:v>
                </c:pt>
                <c:pt idx="656">
                  <c:v>181.5</c:v>
                </c:pt>
                <c:pt idx="657">
                  <c:v>637.5</c:v>
                </c:pt>
                <c:pt idx="658">
                  <c:v>1056.5</c:v>
                </c:pt>
                <c:pt idx="659">
                  <c:v>1365.5</c:v>
                </c:pt>
                <c:pt idx="660">
                  <c:v>1461</c:v>
                </c:pt>
                <c:pt idx="661">
                  <c:v>1399</c:v>
                </c:pt>
                <c:pt idx="662">
                  <c:v>1187</c:v>
                </c:pt>
                <c:pt idx="663">
                  <c:v>846</c:v>
                </c:pt>
                <c:pt idx="664">
                  <c:v>420</c:v>
                </c:pt>
                <c:pt idx="665">
                  <c:v>77</c:v>
                </c:pt>
                <c:pt idx="666">
                  <c:v>1.5</c:v>
                </c:pt>
                <c:pt idx="667">
                  <c:v>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121</c:v>
                </c:pt>
                <c:pt idx="681">
                  <c:v>557.5</c:v>
                </c:pt>
                <c:pt idx="682">
                  <c:v>1041</c:v>
                </c:pt>
                <c:pt idx="683">
                  <c:v>1368</c:v>
                </c:pt>
                <c:pt idx="684">
                  <c:v>1422</c:v>
                </c:pt>
                <c:pt idx="685">
                  <c:v>1389</c:v>
                </c:pt>
                <c:pt idx="686">
                  <c:v>1148.5</c:v>
                </c:pt>
                <c:pt idx="687">
                  <c:v>921</c:v>
                </c:pt>
                <c:pt idx="688">
                  <c:v>520.5</c:v>
                </c:pt>
                <c:pt idx="689">
                  <c:v>126.5</c:v>
                </c:pt>
                <c:pt idx="690">
                  <c:v>2.5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178.5</c:v>
                </c:pt>
                <c:pt idx="705">
                  <c:v>769.5</c:v>
                </c:pt>
                <c:pt idx="706">
                  <c:v>1349</c:v>
                </c:pt>
                <c:pt idx="707">
                  <c:v>1808</c:v>
                </c:pt>
                <c:pt idx="708">
                  <c:v>2062.5</c:v>
                </c:pt>
                <c:pt idx="709">
                  <c:v>2018</c:v>
                </c:pt>
                <c:pt idx="710">
                  <c:v>1768.5</c:v>
                </c:pt>
                <c:pt idx="711">
                  <c:v>1327</c:v>
                </c:pt>
                <c:pt idx="712">
                  <c:v>748</c:v>
                </c:pt>
                <c:pt idx="713">
                  <c:v>164</c:v>
                </c:pt>
                <c:pt idx="714">
                  <c:v>2.5</c:v>
                </c:pt>
                <c:pt idx="715">
                  <c:v>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165.5</c:v>
                </c:pt>
                <c:pt idx="729">
                  <c:v>726.5</c:v>
                </c:pt>
                <c:pt idx="730">
                  <c:v>1276.5</c:v>
                </c:pt>
                <c:pt idx="731">
                  <c:v>1653</c:v>
                </c:pt>
                <c:pt idx="732">
                  <c:v>1805.5</c:v>
                </c:pt>
                <c:pt idx="733">
                  <c:v>1778.5</c:v>
                </c:pt>
                <c:pt idx="734">
                  <c:v>1560.5</c:v>
                </c:pt>
                <c:pt idx="735">
                  <c:v>1149.5</c:v>
                </c:pt>
                <c:pt idx="736">
                  <c:v>621.5</c:v>
                </c:pt>
                <c:pt idx="737">
                  <c:v>124.5</c:v>
                </c:pt>
                <c:pt idx="738">
                  <c:v>2</c:v>
                </c:pt>
                <c:pt idx="739">
                  <c:v>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02489472"/>
        <c:axId val="113116288"/>
      </c:scatterChart>
      <c:valAx>
        <c:axId val="102489472"/>
        <c:scaling>
          <c:orientation val="minMax"/>
          <c:min val="35000"/>
        </c:scaling>
        <c:axPos val="b"/>
        <c:numFmt formatCode="0" sourceLinked="0"/>
        <c:tickLblPos val="nextTo"/>
        <c:crossAx val="113116288"/>
        <c:crosses val="autoZero"/>
        <c:crossBetween val="midCat"/>
        <c:majorUnit val="5000"/>
      </c:valAx>
      <c:valAx>
        <c:axId val="113116288"/>
        <c:scaling>
          <c:orientation val="minMax"/>
        </c:scaling>
        <c:axPos val="l"/>
        <c:majorGridlines/>
        <c:numFmt formatCode="0" sourceLinked="0"/>
        <c:tickLblPos val="nextTo"/>
        <c:crossAx val="102489472"/>
        <c:crosses val="autoZero"/>
        <c:crossBetween val="midCat"/>
      </c:valAx>
    </c:plotArea>
    <c:plotVisOnly val="1"/>
    <c:dispBlanksAs val="gap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68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97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0.62634408602150538</c:v>
                </c:pt>
                <c:pt idx="1">
                  <c:v>4.8387096774193547E-2</c:v>
                </c:pt>
                <c:pt idx="2">
                  <c:v>3.6290322580645164E-2</c:v>
                </c:pt>
                <c:pt idx="3">
                  <c:v>4.7043010752688172E-2</c:v>
                </c:pt>
                <c:pt idx="4">
                  <c:v>4.3010752688172046E-2</c:v>
                </c:pt>
                <c:pt idx="5">
                  <c:v>5.9139784946236562E-2</c:v>
                </c:pt>
                <c:pt idx="6">
                  <c:v>6.1827956989247312E-2</c:v>
                </c:pt>
                <c:pt idx="7">
                  <c:v>3.3602150537634407E-2</c:v>
                </c:pt>
                <c:pt idx="8">
                  <c:v>2.6881720430107527E-2</c:v>
                </c:pt>
                <c:pt idx="9">
                  <c:v>1.3440860215053764E-2</c:v>
                </c:pt>
                <c:pt idx="10">
                  <c:v>4.0322580645161289E-3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13128960"/>
        <c:axId val="113130496"/>
      </c:barChart>
      <c:catAx>
        <c:axId val="11312896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13130496"/>
        <c:crosses val="autoZero"/>
        <c:auto val="1"/>
        <c:lblAlgn val="ctr"/>
        <c:lblOffset val="100"/>
      </c:catAx>
      <c:valAx>
        <c:axId val="113130496"/>
        <c:scaling>
          <c:orientation val="minMax"/>
          <c:max val="0.75000000000000644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13128960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99"/>
          <c:y val="6.9190926804053995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97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5.1075268817204304E-2</c:v>
                </c:pt>
                <c:pt idx="1">
                  <c:v>0.16129032258064516</c:v>
                </c:pt>
                <c:pt idx="2">
                  <c:v>0.12365591397849462</c:v>
                </c:pt>
                <c:pt idx="3">
                  <c:v>7.5268817204301078E-2</c:v>
                </c:pt>
                <c:pt idx="4">
                  <c:v>9.0053763440860218E-2</c:v>
                </c:pt>
                <c:pt idx="5">
                  <c:v>7.9301075268817203E-2</c:v>
                </c:pt>
                <c:pt idx="6">
                  <c:v>0.1303763440860215</c:v>
                </c:pt>
                <c:pt idx="7">
                  <c:v>7.7956989247311828E-2</c:v>
                </c:pt>
                <c:pt idx="8">
                  <c:v>5.9139784946236562E-2</c:v>
                </c:pt>
                <c:pt idx="9">
                  <c:v>3.8978494623655914E-2</c:v>
                </c:pt>
                <c:pt idx="10">
                  <c:v>2.9569892473118281E-2</c:v>
                </c:pt>
                <c:pt idx="11">
                  <c:v>2.8225806451612902E-2</c:v>
                </c:pt>
                <c:pt idx="12">
                  <c:v>4.0322580645161289E-3</c:v>
                </c:pt>
                <c:pt idx="13">
                  <c:v>1.7473118279569891E-2</c:v>
                </c:pt>
                <c:pt idx="14">
                  <c:v>2.8225806451612902E-2</c:v>
                </c:pt>
                <c:pt idx="15">
                  <c:v>5.3763440860215058E-3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13158400"/>
        <c:axId val="113160192"/>
      </c:barChart>
      <c:catAx>
        <c:axId val="1131584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13160192"/>
        <c:crosses val="autoZero"/>
        <c:auto val="1"/>
        <c:lblAlgn val="ctr"/>
        <c:lblOffset val="100"/>
      </c:catAx>
      <c:valAx>
        <c:axId val="113160192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13158400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61</c:v>
                </c:pt>
                <c:pt idx="8">
                  <c:v>339</c:v>
                </c:pt>
                <c:pt idx="9">
                  <c:v>471</c:v>
                </c:pt>
                <c:pt idx="10">
                  <c:v>410.5</c:v>
                </c:pt>
                <c:pt idx="11">
                  <c:v>285</c:v>
                </c:pt>
                <c:pt idx="12">
                  <c:v>169.5</c:v>
                </c:pt>
                <c:pt idx="13">
                  <c:v>-16</c:v>
                </c:pt>
                <c:pt idx="14">
                  <c:v>-241.5</c:v>
                </c:pt>
                <c:pt idx="15">
                  <c:v>-314.5</c:v>
                </c:pt>
                <c:pt idx="16">
                  <c:v>-404</c:v>
                </c:pt>
                <c:pt idx="17">
                  <c:v>-420.5</c:v>
                </c:pt>
                <c:pt idx="18">
                  <c:v>-293.5</c:v>
                </c:pt>
                <c:pt idx="19">
                  <c:v>-46.5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56</c:v>
                </c:pt>
                <c:pt idx="32">
                  <c:v>356</c:v>
                </c:pt>
                <c:pt idx="33">
                  <c:v>546</c:v>
                </c:pt>
                <c:pt idx="34">
                  <c:v>445</c:v>
                </c:pt>
                <c:pt idx="35">
                  <c:v>428.5</c:v>
                </c:pt>
                <c:pt idx="36">
                  <c:v>290.5</c:v>
                </c:pt>
                <c:pt idx="37">
                  <c:v>-14</c:v>
                </c:pt>
                <c:pt idx="38">
                  <c:v>-172</c:v>
                </c:pt>
                <c:pt idx="39">
                  <c:v>-415.5</c:v>
                </c:pt>
                <c:pt idx="40">
                  <c:v>-549</c:v>
                </c:pt>
                <c:pt idx="41">
                  <c:v>-557.5</c:v>
                </c:pt>
                <c:pt idx="42">
                  <c:v>-364.5</c:v>
                </c:pt>
                <c:pt idx="43">
                  <c:v>-49.5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41</c:v>
                </c:pt>
                <c:pt idx="56">
                  <c:v>235.5</c:v>
                </c:pt>
                <c:pt idx="57">
                  <c:v>310.5</c:v>
                </c:pt>
                <c:pt idx="58">
                  <c:v>321.5</c:v>
                </c:pt>
                <c:pt idx="59">
                  <c:v>310.5</c:v>
                </c:pt>
                <c:pt idx="60">
                  <c:v>55.5</c:v>
                </c:pt>
                <c:pt idx="61">
                  <c:v>-25</c:v>
                </c:pt>
                <c:pt idx="62">
                  <c:v>-81</c:v>
                </c:pt>
                <c:pt idx="63">
                  <c:v>-263.5</c:v>
                </c:pt>
                <c:pt idx="64">
                  <c:v>-334.5</c:v>
                </c:pt>
                <c:pt idx="65">
                  <c:v>-332</c:v>
                </c:pt>
                <c:pt idx="66">
                  <c:v>-205</c:v>
                </c:pt>
                <c:pt idx="67">
                  <c:v>-33.5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</c:v>
                </c:pt>
                <c:pt idx="80">
                  <c:v>144</c:v>
                </c:pt>
                <c:pt idx="81">
                  <c:v>211</c:v>
                </c:pt>
                <c:pt idx="82">
                  <c:v>188</c:v>
                </c:pt>
                <c:pt idx="83">
                  <c:v>196</c:v>
                </c:pt>
                <c:pt idx="84">
                  <c:v>41</c:v>
                </c:pt>
                <c:pt idx="85">
                  <c:v>38.5</c:v>
                </c:pt>
                <c:pt idx="86">
                  <c:v>-143.5</c:v>
                </c:pt>
                <c:pt idx="87">
                  <c:v>-126.5</c:v>
                </c:pt>
                <c:pt idx="88">
                  <c:v>-152.5</c:v>
                </c:pt>
                <c:pt idx="89">
                  <c:v>-240.5</c:v>
                </c:pt>
                <c:pt idx="90">
                  <c:v>-144.5</c:v>
                </c:pt>
                <c:pt idx="91">
                  <c:v>-29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22</c:v>
                </c:pt>
                <c:pt idx="104">
                  <c:v>260</c:v>
                </c:pt>
                <c:pt idx="105">
                  <c:v>428</c:v>
                </c:pt>
                <c:pt idx="106">
                  <c:v>451.5</c:v>
                </c:pt>
                <c:pt idx="107">
                  <c:v>354.5</c:v>
                </c:pt>
                <c:pt idx="108">
                  <c:v>192.5</c:v>
                </c:pt>
                <c:pt idx="109">
                  <c:v>-48</c:v>
                </c:pt>
                <c:pt idx="110">
                  <c:v>-121.5</c:v>
                </c:pt>
                <c:pt idx="111">
                  <c:v>-298</c:v>
                </c:pt>
                <c:pt idx="112">
                  <c:v>-375.5</c:v>
                </c:pt>
                <c:pt idx="113">
                  <c:v>-477.5</c:v>
                </c:pt>
                <c:pt idx="114">
                  <c:v>-343.5</c:v>
                </c:pt>
                <c:pt idx="115">
                  <c:v>-44.5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28</c:v>
                </c:pt>
                <c:pt idx="128">
                  <c:v>283</c:v>
                </c:pt>
                <c:pt idx="129">
                  <c:v>458</c:v>
                </c:pt>
                <c:pt idx="130">
                  <c:v>467.5</c:v>
                </c:pt>
                <c:pt idx="131">
                  <c:v>455</c:v>
                </c:pt>
                <c:pt idx="132">
                  <c:v>193.5</c:v>
                </c:pt>
                <c:pt idx="133">
                  <c:v>-165.5</c:v>
                </c:pt>
                <c:pt idx="134">
                  <c:v>-232.5</c:v>
                </c:pt>
                <c:pt idx="135">
                  <c:v>-422.5</c:v>
                </c:pt>
                <c:pt idx="136">
                  <c:v>-352</c:v>
                </c:pt>
                <c:pt idx="137">
                  <c:v>-403</c:v>
                </c:pt>
                <c:pt idx="138">
                  <c:v>-274</c:v>
                </c:pt>
                <c:pt idx="139">
                  <c:v>-35.5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</c:v>
                </c:pt>
                <c:pt idx="151">
                  <c:v>31.5</c:v>
                </c:pt>
                <c:pt idx="152">
                  <c:v>397.5</c:v>
                </c:pt>
                <c:pt idx="153">
                  <c:v>629.5</c:v>
                </c:pt>
                <c:pt idx="154">
                  <c:v>584.5</c:v>
                </c:pt>
                <c:pt idx="155">
                  <c:v>381</c:v>
                </c:pt>
                <c:pt idx="156">
                  <c:v>97.5</c:v>
                </c:pt>
                <c:pt idx="157">
                  <c:v>-162.5</c:v>
                </c:pt>
                <c:pt idx="158">
                  <c:v>-372</c:v>
                </c:pt>
                <c:pt idx="159">
                  <c:v>-341</c:v>
                </c:pt>
                <c:pt idx="160">
                  <c:v>-415.5</c:v>
                </c:pt>
                <c:pt idx="161">
                  <c:v>-458</c:v>
                </c:pt>
                <c:pt idx="162">
                  <c:v>-336.5</c:v>
                </c:pt>
                <c:pt idx="163">
                  <c:v>-36.5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26</c:v>
                </c:pt>
                <c:pt idx="176">
                  <c:v>316</c:v>
                </c:pt>
                <c:pt idx="177">
                  <c:v>513.5</c:v>
                </c:pt>
                <c:pt idx="178">
                  <c:v>443.5</c:v>
                </c:pt>
                <c:pt idx="179">
                  <c:v>325.5</c:v>
                </c:pt>
                <c:pt idx="180">
                  <c:v>148.5</c:v>
                </c:pt>
                <c:pt idx="181">
                  <c:v>-120.5</c:v>
                </c:pt>
                <c:pt idx="182">
                  <c:v>-300</c:v>
                </c:pt>
                <c:pt idx="183">
                  <c:v>-314.5</c:v>
                </c:pt>
                <c:pt idx="184">
                  <c:v>-407.5</c:v>
                </c:pt>
                <c:pt idx="185">
                  <c:v>-410.5</c:v>
                </c:pt>
                <c:pt idx="186">
                  <c:v>-201</c:v>
                </c:pt>
                <c:pt idx="187">
                  <c:v>-19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22</c:v>
                </c:pt>
                <c:pt idx="200">
                  <c:v>240.5</c:v>
                </c:pt>
                <c:pt idx="201">
                  <c:v>404</c:v>
                </c:pt>
                <c:pt idx="202">
                  <c:v>420</c:v>
                </c:pt>
                <c:pt idx="203">
                  <c:v>341</c:v>
                </c:pt>
                <c:pt idx="204">
                  <c:v>161.5</c:v>
                </c:pt>
                <c:pt idx="205">
                  <c:v>-138.5</c:v>
                </c:pt>
                <c:pt idx="206">
                  <c:v>-122</c:v>
                </c:pt>
                <c:pt idx="207">
                  <c:v>-281.5</c:v>
                </c:pt>
                <c:pt idx="208">
                  <c:v>-408</c:v>
                </c:pt>
                <c:pt idx="209">
                  <c:v>-404</c:v>
                </c:pt>
                <c:pt idx="210">
                  <c:v>-220.5</c:v>
                </c:pt>
                <c:pt idx="211">
                  <c:v>-14.5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0.5</c:v>
                </c:pt>
                <c:pt idx="223">
                  <c:v>28</c:v>
                </c:pt>
                <c:pt idx="224">
                  <c:v>247</c:v>
                </c:pt>
                <c:pt idx="225">
                  <c:v>417</c:v>
                </c:pt>
                <c:pt idx="226">
                  <c:v>403.5</c:v>
                </c:pt>
                <c:pt idx="227">
                  <c:v>208.5</c:v>
                </c:pt>
                <c:pt idx="228">
                  <c:v>26</c:v>
                </c:pt>
                <c:pt idx="229">
                  <c:v>-44</c:v>
                </c:pt>
                <c:pt idx="230">
                  <c:v>-109</c:v>
                </c:pt>
                <c:pt idx="231">
                  <c:v>-250</c:v>
                </c:pt>
                <c:pt idx="232">
                  <c:v>-250</c:v>
                </c:pt>
                <c:pt idx="233">
                  <c:v>-374</c:v>
                </c:pt>
                <c:pt idx="234">
                  <c:v>-279</c:v>
                </c:pt>
                <c:pt idx="235">
                  <c:v>-24.5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</c:v>
                </c:pt>
                <c:pt idx="247">
                  <c:v>27.5</c:v>
                </c:pt>
                <c:pt idx="248">
                  <c:v>348</c:v>
                </c:pt>
                <c:pt idx="249">
                  <c:v>524</c:v>
                </c:pt>
                <c:pt idx="250">
                  <c:v>396.5</c:v>
                </c:pt>
                <c:pt idx="251">
                  <c:v>328</c:v>
                </c:pt>
                <c:pt idx="252">
                  <c:v>52.5</c:v>
                </c:pt>
                <c:pt idx="253">
                  <c:v>-82</c:v>
                </c:pt>
                <c:pt idx="254">
                  <c:v>-196</c:v>
                </c:pt>
                <c:pt idx="255">
                  <c:v>-336</c:v>
                </c:pt>
                <c:pt idx="256">
                  <c:v>-354</c:v>
                </c:pt>
                <c:pt idx="257">
                  <c:v>-430</c:v>
                </c:pt>
                <c:pt idx="258">
                  <c:v>-260.5</c:v>
                </c:pt>
                <c:pt idx="259">
                  <c:v>-18.5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</c:v>
                </c:pt>
                <c:pt idx="271">
                  <c:v>30.5</c:v>
                </c:pt>
                <c:pt idx="272">
                  <c:v>287</c:v>
                </c:pt>
                <c:pt idx="273">
                  <c:v>450</c:v>
                </c:pt>
                <c:pt idx="274">
                  <c:v>362.5</c:v>
                </c:pt>
                <c:pt idx="275">
                  <c:v>217.5</c:v>
                </c:pt>
                <c:pt idx="276">
                  <c:v>41.5</c:v>
                </c:pt>
                <c:pt idx="277">
                  <c:v>-20.5</c:v>
                </c:pt>
                <c:pt idx="278">
                  <c:v>-221.5</c:v>
                </c:pt>
                <c:pt idx="279">
                  <c:v>-246</c:v>
                </c:pt>
                <c:pt idx="280">
                  <c:v>-342.5</c:v>
                </c:pt>
                <c:pt idx="281">
                  <c:v>-340.5</c:v>
                </c:pt>
                <c:pt idx="282">
                  <c:v>-205.5</c:v>
                </c:pt>
                <c:pt idx="283">
                  <c:v>-13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0.5</c:v>
                </c:pt>
                <c:pt idx="295">
                  <c:v>20.5</c:v>
                </c:pt>
                <c:pt idx="296">
                  <c:v>303.5</c:v>
                </c:pt>
                <c:pt idx="297">
                  <c:v>512.5</c:v>
                </c:pt>
                <c:pt idx="298">
                  <c:v>525.5</c:v>
                </c:pt>
                <c:pt idx="299">
                  <c:v>369.5</c:v>
                </c:pt>
                <c:pt idx="300">
                  <c:v>211.5</c:v>
                </c:pt>
                <c:pt idx="301">
                  <c:v>-82.5</c:v>
                </c:pt>
                <c:pt idx="302">
                  <c:v>-306.5</c:v>
                </c:pt>
                <c:pt idx="303">
                  <c:v>-386.5</c:v>
                </c:pt>
                <c:pt idx="304">
                  <c:v>-436</c:v>
                </c:pt>
                <c:pt idx="305">
                  <c:v>-489.5</c:v>
                </c:pt>
                <c:pt idx="306">
                  <c:v>-231.5</c:v>
                </c:pt>
                <c:pt idx="307">
                  <c:v>-11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7.5</c:v>
                </c:pt>
                <c:pt idx="320">
                  <c:v>161</c:v>
                </c:pt>
                <c:pt idx="321">
                  <c:v>320</c:v>
                </c:pt>
                <c:pt idx="322">
                  <c:v>396.5</c:v>
                </c:pt>
                <c:pt idx="323">
                  <c:v>261.5</c:v>
                </c:pt>
                <c:pt idx="324">
                  <c:v>233</c:v>
                </c:pt>
                <c:pt idx="325">
                  <c:v>56.5</c:v>
                </c:pt>
                <c:pt idx="326">
                  <c:v>-51</c:v>
                </c:pt>
                <c:pt idx="327">
                  <c:v>-263.5</c:v>
                </c:pt>
                <c:pt idx="328">
                  <c:v>-462</c:v>
                </c:pt>
                <c:pt idx="329">
                  <c:v>-447</c:v>
                </c:pt>
                <c:pt idx="330">
                  <c:v>-202</c:v>
                </c:pt>
                <c:pt idx="331">
                  <c:v>-10.5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8.5</c:v>
                </c:pt>
                <c:pt idx="344">
                  <c:v>114.5</c:v>
                </c:pt>
                <c:pt idx="345">
                  <c:v>220.5</c:v>
                </c:pt>
                <c:pt idx="346">
                  <c:v>224</c:v>
                </c:pt>
                <c:pt idx="347">
                  <c:v>119</c:v>
                </c:pt>
                <c:pt idx="348">
                  <c:v>33.5</c:v>
                </c:pt>
                <c:pt idx="349">
                  <c:v>18</c:v>
                </c:pt>
                <c:pt idx="350">
                  <c:v>-178</c:v>
                </c:pt>
                <c:pt idx="351">
                  <c:v>-157.5</c:v>
                </c:pt>
                <c:pt idx="352">
                  <c:v>-158.5</c:v>
                </c:pt>
                <c:pt idx="353">
                  <c:v>-166</c:v>
                </c:pt>
                <c:pt idx="354">
                  <c:v>-76</c:v>
                </c:pt>
                <c:pt idx="355">
                  <c:v>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14.5</c:v>
                </c:pt>
                <c:pt idx="368">
                  <c:v>209.5</c:v>
                </c:pt>
                <c:pt idx="369">
                  <c:v>364</c:v>
                </c:pt>
                <c:pt idx="370">
                  <c:v>362.5</c:v>
                </c:pt>
                <c:pt idx="371">
                  <c:v>287.5</c:v>
                </c:pt>
                <c:pt idx="372">
                  <c:v>133.5</c:v>
                </c:pt>
                <c:pt idx="373">
                  <c:v>0</c:v>
                </c:pt>
                <c:pt idx="374">
                  <c:v>-180</c:v>
                </c:pt>
                <c:pt idx="375">
                  <c:v>-236.5</c:v>
                </c:pt>
                <c:pt idx="376">
                  <c:v>-360.5</c:v>
                </c:pt>
                <c:pt idx="377">
                  <c:v>-390.5</c:v>
                </c:pt>
                <c:pt idx="378">
                  <c:v>-196.5</c:v>
                </c:pt>
                <c:pt idx="379">
                  <c:v>-7.5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17.5</c:v>
                </c:pt>
                <c:pt idx="392">
                  <c:v>296</c:v>
                </c:pt>
                <c:pt idx="393">
                  <c:v>529.5</c:v>
                </c:pt>
                <c:pt idx="394">
                  <c:v>514</c:v>
                </c:pt>
                <c:pt idx="395">
                  <c:v>338</c:v>
                </c:pt>
                <c:pt idx="396">
                  <c:v>199</c:v>
                </c:pt>
                <c:pt idx="397">
                  <c:v>68</c:v>
                </c:pt>
                <c:pt idx="398">
                  <c:v>-61.5</c:v>
                </c:pt>
                <c:pt idx="399">
                  <c:v>-356.5</c:v>
                </c:pt>
                <c:pt idx="400">
                  <c:v>-576.5</c:v>
                </c:pt>
                <c:pt idx="401">
                  <c:v>-679</c:v>
                </c:pt>
                <c:pt idx="402">
                  <c:v>-281.5</c:v>
                </c:pt>
                <c:pt idx="403">
                  <c:v>-7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13.5</c:v>
                </c:pt>
                <c:pt idx="416">
                  <c:v>258</c:v>
                </c:pt>
                <c:pt idx="417">
                  <c:v>482.5</c:v>
                </c:pt>
                <c:pt idx="418">
                  <c:v>497.5</c:v>
                </c:pt>
                <c:pt idx="419">
                  <c:v>368.5</c:v>
                </c:pt>
                <c:pt idx="420">
                  <c:v>217.5</c:v>
                </c:pt>
                <c:pt idx="421">
                  <c:v>17</c:v>
                </c:pt>
                <c:pt idx="422">
                  <c:v>-176</c:v>
                </c:pt>
                <c:pt idx="423">
                  <c:v>-381</c:v>
                </c:pt>
                <c:pt idx="424">
                  <c:v>-470</c:v>
                </c:pt>
                <c:pt idx="425">
                  <c:v>-565</c:v>
                </c:pt>
                <c:pt idx="426">
                  <c:v>-255.5</c:v>
                </c:pt>
                <c:pt idx="427">
                  <c:v>-7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6.5</c:v>
                </c:pt>
                <c:pt idx="440">
                  <c:v>197.5</c:v>
                </c:pt>
                <c:pt idx="441">
                  <c:v>350</c:v>
                </c:pt>
                <c:pt idx="442">
                  <c:v>306.5</c:v>
                </c:pt>
                <c:pt idx="443">
                  <c:v>257.5</c:v>
                </c:pt>
                <c:pt idx="444">
                  <c:v>143.5</c:v>
                </c:pt>
                <c:pt idx="445">
                  <c:v>-55.5</c:v>
                </c:pt>
                <c:pt idx="446">
                  <c:v>-118.5</c:v>
                </c:pt>
                <c:pt idx="447">
                  <c:v>-190.5</c:v>
                </c:pt>
                <c:pt idx="448">
                  <c:v>-386</c:v>
                </c:pt>
                <c:pt idx="449">
                  <c:v>-351.5</c:v>
                </c:pt>
                <c:pt idx="450">
                  <c:v>-155.5</c:v>
                </c:pt>
                <c:pt idx="451">
                  <c:v>-4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1.5</c:v>
                </c:pt>
                <c:pt idx="464">
                  <c:v>116</c:v>
                </c:pt>
                <c:pt idx="465">
                  <c:v>366</c:v>
                </c:pt>
                <c:pt idx="466">
                  <c:v>374.5</c:v>
                </c:pt>
                <c:pt idx="467">
                  <c:v>250.5</c:v>
                </c:pt>
                <c:pt idx="468">
                  <c:v>188</c:v>
                </c:pt>
                <c:pt idx="469">
                  <c:v>-11</c:v>
                </c:pt>
                <c:pt idx="470">
                  <c:v>-137</c:v>
                </c:pt>
                <c:pt idx="471">
                  <c:v>-276</c:v>
                </c:pt>
                <c:pt idx="472">
                  <c:v>-367</c:v>
                </c:pt>
                <c:pt idx="473">
                  <c:v>-337.5</c:v>
                </c:pt>
                <c:pt idx="474">
                  <c:v>-164</c:v>
                </c:pt>
                <c:pt idx="475">
                  <c:v>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7</c:v>
                </c:pt>
                <c:pt idx="488">
                  <c:v>195.5</c:v>
                </c:pt>
                <c:pt idx="489">
                  <c:v>437.5</c:v>
                </c:pt>
                <c:pt idx="490">
                  <c:v>450.5</c:v>
                </c:pt>
                <c:pt idx="491">
                  <c:v>300.5</c:v>
                </c:pt>
                <c:pt idx="492">
                  <c:v>126</c:v>
                </c:pt>
                <c:pt idx="493">
                  <c:v>-60</c:v>
                </c:pt>
                <c:pt idx="494">
                  <c:v>-204.5</c:v>
                </c:pt>
                <c:pt idx="495">
                  <c:v>-350</c:v>
                </c:pt>
                <c:pt idx="496">
                  <c:v>-392</c:v>
                </c:pt>
                <c:pt idx="497">
                  <c:v>-374</c:v>
                </c:pt>
                <c:pt idx="498">
                  <c:v>-134</c:v>
                </c:pt>
                <c:pt idx="499">
                  <c:v>-2.5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6</c:v>
                </c:pt>
                <c:pt idx="512">
                  <c:v>156</c:v>
                </c:pt>
                <c:pt idx="513">
                  <c:v>363</c:v>
                </c:pt>
                <c:pt idx="514">
                  <c:v>345</c:v>
                </c:pt>
                <c:pt idx="515">
                  <c:v>196</c:v>
                </c:pt>
                <c:pt idx="516">
                  <c:v>4</c:v>
                </c:pt>
                <c:pt idx="517">
                  <c:v>-47</c:v>
                </c:pt>
                <c:pt idx="518">
                  <c:v>-118</c:v>
                </c:pt>
                <c:pt idx="519">
                  <c:v>-266</c:v>
                </c:pt>
                <c:pt idx="520">
                  <c:v>-331.5</c:v>
                </c:pt>
                <c:pt idx="521">
                  <c:v>-238</c:v>
                </c:pt>
                <c:pt idx="522">
                  <c:v>-67.5</c:v>
                </c:pt>
                <c:pt idx="523">
                  <c:v>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0.5</c:v>
                </c:pt>
                <c:pt idx="536">
                  <c:v>131.5</c:v>
                </c:pt>
                <c:pt idx="537">
                  <c:v>454</c:v>
                </c:pt>
                <c:pt idx="538">
                  <c:v>377</c:v>
                </c:pt>
                <c:pt idx="539">
                  <c:v>327.5</c:v>
                </c:pt>
                <c:pt idx="540">
                  <c:v>179</c:v>
                </c:pt>
                <c:pt idx="541">
                  <c:v>-7</c:v>
                </c:pt>
                <c:pt idx="542">
                  <c:v>-60.5</c:v>
                </c:pt>
                <c:pt idx="543">
                  <c:v>-274</c:v>
                </c:pt>
                <c:pt idx="544">
                  <c:v>-424.5</c:v>
                </c:pt>
                <c:pt idx="545">
                  <c:v>-513.5</c:v>
                </c:pt>
                <c:pt idx="546">
                  <c:v>-187.5</c:v>
                </c:pt>
                <c:pt idx="547">
                  <c:v>-2.5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4.5</c:v>
                </c:pt>
                <c:pt idx="560">
                  <c:v>201</c:v>
                </c:pt>
                <c:pt idx="561">
                  <c:v>540.5</c:v>
                </c:pt>
                <c:pt idx="562">
                  <c:v>464</c:v>
                </c:pt>
                <c:pt idx="563">
                  <c:v>249.5</c:v>
                </c:pt>
                <c:pt idx="564">
                  <c:v>190.5</c:v>
                </c:pt>
                <c:pt idx="565">
                  <c:v>31.5</c:v>
                </c:pt>
                <c:pt idx="566">
                  <c:v>-162</c:v>
                </c:pt>
                <c:pt idx="567">
                  <c:v>-361.5</c:v>
                </c:pt>
                <c:pt idx="568">
                  <c:v>-554</c:v>
                </c:pt>
                <c:pt idx="569">
                  <c:v>-481.5</c:v>
                </c:pt>
                <c:pt idx="570">
                  <c:v>-122</c:v>
                </c:pt>
                <c:pt idx="571">
                  <c:v>-0.5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6</c:v>
                </c:pt>
                <c:pt idx="584">
                  <c:v>142</c:v>
                </c:pt>
                <c:pt idx="585">
                  <c:v>350</c:v>
                </c:pt>
                <c:pt idx="586">
                  <c:v>343.5</c:v>
                </c:pt>
                <c:pt idx="587">
                  <c:v>219.5</c:v>
                </c:pt>
                <c:pt idx="588">
                  <c:v>18.5</c:v>
                </c:pt>
                <c:pt idx="589">
                  <c:v>-20</c:v>
                </c:pt>
                <c:pt idx="590">
                  <c:v>-107.5</c:v>
                </c:pt>
                <c:pt idx="591">
                  <c:v>-232.5</c:v>
                </c:pt>
                <c:pt idx="592">
                  <c:v>-295</c:v>
                </c:pt>
                <c:pt idx="593">
                  <c:v>-317</c:v>
                </c:pt>
                <c:pt idx="594">
                  <c:v>-107</c:v>
                </c:pt>
                <c:pt idx="595">
                  <c:v>-0.5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7</c:v>
                </c:pt>
                <c:pt idx="608">
                  <c:v>164</c:v>
                </c:pt>
                <c:pt idx="609">
                  <c:v>488.5</c:v>
                </c:pt>
                <c:pt idx="610">
                  <c:v>525.5</c:v>
                </c:pt>
                <c:pt idx="611">
                  <c:v>351</c:v>
                </c:pt>
                <c:pt idx="612">
                  <c:v>177</c:v>
                </c:pt>
                <c:pt idx="613">
                  <c:v>-54</c:v>
                </c:pt>
                <c:pt idx="614">
                  <c:v>-228</c:v>
                </c:pt>
                <c:pt idx="615">
                  <c:v>-413</c:v>
                </c:pt>
                <c:pt idx="616">
                  <c:v>-483</c:v>
                </c:pt>
                <c:pt idx="617">
                  <c:v>-417.5</c:v>
                </c:pt>
                <c:pt idx="618">
                  <c:v>-116.5</c:v>
                </c:pt>
                <c:pt idx="619">
                  <c:v>-1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</c:v>
                </c:pt>
                <c:pt idx="631">
                  <c:v>129</c:v>
                </c:pt>
                <c:pt idx="632">
                  <c:v>394</c:v>
                </c:pt>
                <c:pt idx="633">
                  <c:v>435.5</c:v>
                </c:pt>
                <c:pt idx="634">
                  <c:v>325.5</c:v>
                </c:pt>
                <c:pt idx="635">
                  <c:v>180</c:v>
                </c:pt>
                <c:pt idx="636">
                  <c:v>-137.5</c:v>
                </c:pt>
                <c:pt idx="637">
                  <c:v>-215</c:v>
                </c:pt>
                <c:pt idx="638">
                  <c:v>-344</c:v>
                </c:pt>
                <c:pt idx="639">
                  <c:v>-360</c:v>
                </c:pt>
                <c:pt idx="640">
                  <c:v>-317</c:v>
                </c:pt>
                <c:pt idx="641">
                  <c:v>-89.5</c:v>
                </c:pt>
                <c:pt idx="642">
                  <c:v>-1</c:v>
                </c:pt>
                <c:pt idx="643">
                  <c:v>-1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2.5</c:v>
                </c:pt>
                <c:pt idx="655">
                  <c:v>179</c:v>
                </c:pt>
                <c:pt idx="656">
                  <c:v>456</c:v>
                </c:pt>
                <c:pt idx="657">
                  <c:v>419</c:v>
                </c:pt>
                <c:pt idx="658">
                  <c:v>309</c:v>
                </c:pt>
                <c:pt idx="659">
                  <c:v>95.5</c:v>
                </c:pt>
                <c:pt idx="660">
                  <c:v>-62</c:v>
                </c:pt>
                <c:pt idx="661">
                  <c:v>-212</c:v>
                </c:pt>
                <c:pt idx="662">
                  <c:v>-341</c:v>
                </c:pt>
                <c:pt idx="663">
                  <c:v>-426</c:v>
                </c:pt>
                <c:pt idx="664">
                  <c:v>-343</c:v>
                </c:pt>
                <c:pt idx="665">
                  <c:v>-75.5</c:v>
                </c:pt>
                <c:pt idx="666">
                  <c:v>-1</c:v>
                </c:pt>
                <c:pt idx="667">
                  <c:v>-0.5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0.5</c:v>
                </c:pt>
                <c:pt idx="679">
                  <c:v>120.5</c:v>
                </c:pt>
                <c:pt idx="680">
                  <c:v>436.5</c:v>
                </c:pt>
                <c:pt idx="681">
                  <c:v>483.5</c:v>
                </c:pt>
                <c:pt idx="682">
                  <c:v>327</c:v>
                </c:pt>
                <c:pt idx="683">
                  <c:v>54</c:v>
                </c:pt>
                <c:pt idx="684">
                  <c:v>-33</c:v>
                </c:pt>
                <c:pt idx="685">
                  <c:v>-240.5</c:v>
                </c:pt>
                <c:pt idx="686">
                  <c:v>-227.5</c:v>
                </c:pt>
                <c:pt idx="687">
                  <c:v>-400.5</c:v>
                </c:pt>
                <c:pt idx="688">
                  <c:v>-394</c:v>
                </c:pt>
                <c:pt idx="689">
                  <c:v>-124</c:v>
                </c:pt>
                <c:pt idx="690">
                  <c:v>-2</c:v>
                </c:pt>
                <c:pt idx="691">
                  <c:v>-0.5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0.5</c:v>
                </c:pt>
                <c:pt idx="703">
                  <c:v>178</c:v>
                </c:pt>
                <c:pt idx="704">
                  <c:v>591</c:v>
                </c:pt>
                <c:pt idx="705">
                  <c:v>579.5</c:v>
                </c:pt>
                <c:pt idx="706">
                  <c:v>459</c:v>
                </c:pt>
                <c:pt idx="707">
                  <c:v>254.5</c:v>
                </c:pt>
                <c:pt idx="708">
                  <c:v>-44.5</c:v>
                </c:pt>
                <c:pt idx="709">
                  <c:v>-249.5</c:v>
                </c:pt>
                <c:pt idx="710">
                  <c:v>-441.5</c:v>
                </c:pt>
                <c:pt idx="711">
                  <c:v>-579</c:v>
                </c:pt>
                <c:pt idx="712">
                  <c:v>-584</c:v>
                </c:pt>
                <c:pt idx="713">
                  <c:v>-161.5</c:v>
                </c:pt>
                <c:pt idx="714">
                  <c:v>-2</c:v>
                </c:pt>
                <c:pt idx="715">
                  <c:v>-0.5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</c:v>
                </c:pt>
                <c:pt idx="727">
                  <c:v>164.5</c:v>
                </c:pt>
                <c:pt idx="728">
                  <c:v>561</c:v>
                </c:pt>
                <c:pt idx="729">
                  <c:v>550</c:v>
                </c:pt>
                <c:pt idx="730">
                  <c:v>376.5</c:v>
                </c:pt>
                <c:pt idx="731">
                  <c:v>152.5</c:v>
                </c:pt>
                <c:pt idx="732">
                  <c:v>-27</c:v>
                </c:pt>
                <c:pt idx="733">
                  <c:v>-218</c:v>
                </c:pt>
                <c:pt idx="734">
                  <c:v>-411</c:v>
                </c:pt>
                <c:pt idx="735">
                  <c:v>-528</c:v>
                </c:pt>
                <c:pt idx="736">
                  <c:v>-497</c:v>
                </c:pt>
                <c:pt idx="737">
                  <c:v>-122.5</c:v>
                </c:pt>
                <c:pt idx="738">
                  <c:v>-1.5</c:v>
                </c:pt>
                <c:pt idx="739">
                  <c:v>-0.5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13182208"/>
        <c:axId val="113183744"/>
      </c:lineChart>
      <c:catAx>
        <c:axId val="113182208"/>
        <c:scaling>
          <c:orientation val="minMax"/>
        </c:scaling>
        <c:axPos val="b"/>
        <c:numFmt formatCode="General" sourceLinked="1"/>
        <c:majorTickMark val="none"/>
        <c:tickLblPos val="nextTo"/>
        <c:crossAx val="113183744"/>
        <c:crosses val="autoZero"/>
        <c:auto val="1"/>
        <c:lblAlgn val="ctr"/>
        <c:lblOffset val="100"/>
        <c:tickLblSkip val="24"/>
      </c:catAx>
      <c:valAx>
        <c:axId val="11318374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31822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33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82.5</c:v>
                </c:pt>
                <c:pt idx="1">
                  <c:v>-41</c:v>
                </c:pt>
                <c:pt idx="2">
                  <c:v>-45.5</c:v>
                </c:pt>
                <c:pt idx="3">
                  <c:v>-45.5</c:v>
                </c:pt>
                <c:pt idx="4">
                  <c:v>-53</c:v>
                </c:pt>
                <c:pt idx="5">
                  <c:v>-36</c:v>
                </c:pt>
                <c:pt idx="6">
                  <c:v>61</c:v>
                </c:pt>
                <c:pt idx="7">
                  <c:v>38.5</c:v>
                </c:pt>
                <c:pt idx="8">
                  <c:v>-64</c:v>
                </c:pt>
                <c:pt idx="9">
                  <c:v>-100.5</c:v>
                </c:pt>
                <c:pt idx="10">
                  <c:v>-57.5</c:v>
                </c:pt>
                <c:pt idx="11">
                  <c:v>-11</c:v>
                </c:pt>
                <c:pt idx="12">
                  <c:v>-2.5</c:v>
                </c:pt>
                <c:pt idx="13">
                  <c:v>-9.5</c:v>
                </c:pt>
                <c:pt idx="14">
                  <c:v>-20</c:v>
                </c:pt>
                <c:pt idx="15">
                  <c:v>24.5</c:v>
                </c:pt>
                <c:pt idx="16">
                  <c:v>27.5</c:v>
                </c:pt>
                <c:pt idx="17">
                  <c:v>54</c:v>
                </c:pt>
                <c:pt idx="18">
                  <c:v>172.5</c:v>
                </c:pt>
                <c:pt idx="19">
                  <c:v>310.5</c:v>
                </c:pt>
                <c:pt idx="20">
                  <c:v>135.5</c:v>
                </c:pt>
                <c:pt idx="21">
                  <c:v>107</c:v>
                </c:pt>
                <c:pt idx="22">
                  <c:v>70.5</c:v>
                </c:pt>
                <c:pt idx="23">
                  <c:v>92.5</c:v>
                </c:pt>
                <c:pt idx="24">
                  <c:v>54</c:v>
                </c:pt>
                <c:pt idx="25">
                  <c:v>-102.5</c:v>
                </c:pt>
                <c:pt idx="26">
                  <c:v>-124.5</c:v>
                </c:pt>
                <c:pt idx="27">
                  <c:v>-16.5</c:v>
                </c:pt>
                <c:pt idx="28">
                  <c:v>-52.5</c:v>
                </c:pt>
                <c:pt idx="29">
                  <c:v>33</c:v>
                </c:pt>
                <c:pt idx="30">
                  <c:v>-19</c:v>
                </c:pt>
                <c:pt idx="31">
                  <c:v>-1.5</c:v>
                </c:pt>
                <c:pt idx="32">
                  <c:v>-138.5</c:v>
                </c:pt>
                <c:pt idx="33">
                  <c:v>-241</c:v>
                </c:pt>
                <c:pt idx="34">
                  <c:v>-108.5</c:v>
                </c:pt>
                <c:pt idx="35">
                  <c:v>6</c:v>
                </c:pt>
                <c:pt idx="36">
                  <c:v>-4.5</c:v>
                </c:pt>
                <c:pt idx="37">
                  <c:v>26</c:v>
                </c:pt>
                <c:pt idx="38">
                  <c:v>58</c:v>
                </c:pt>
                <c:pt idx="39">
                  <c:v>79.5</c:v>
                </c:pt>
                <c:pt idx="40">
                  <c:v>94</c:v>
                </c:pt>
                <c:pt idx="41">
                  <c:v>111</c:v>
                </c:pt>
                <c:pt idx="42">
                  <c:v>323.5</c:v>
                </c:pt>
                <c:pt idx="43">
                  <c:v>427.5</c:v>
                </c:pt>
                <c:pt idx="44">
                  <c:v>283.5</c:v>
                </c:pt>
                <c:pt idx="45">
                  <c:v>186</c:v>
                </c:pt>
                <c:pt idx="46">
                  <c:v>133</c:v>
                </c:pt>
                <c:pt idx="47">
                  <c:v>29.5</c:v>
                </c:pt>
                <c:pt idx="48">
                  <c:v>121</c:v>
                </c:pt>
                <c:pt idx="49">
                  <c:v>119</c:v>
                </c:pt>
                <c:pt idx="50">
                  <c:v>131.5</c:v>
                </c:pt>
                <c:pt idx="51">
                  <c:v>109.5</c:v>
                </c:pt>
                <c:pt idx="52">
                  <c:v>104.5</c:v>
                </c:pt>
                <c:pt idx="53">
                  <c:v>49.5</c:v>
                </c:pt>
                <c:pt idx="54">
                  <c:v>90.5</c:v>
                </c:pt>
                <c:pt idx="55">
                  <c:v>133.5</c:v>
                </c:pt>
                <c:pt idx="56">
                  <c:v>32</c:v>
                </c:pt>
                <c:pt idx="57">
                  <c:v>-325</c:v>
                </c:pt>
                <c:pt idx="58">
                  <c:v>-240.5</c:v>
                </c:pt>
                <c:pt idx="59">
                  <c:v>38</c:v>
                </c:pt>
                <c:pt idx="60">
                  <c:v>200</c:v>
                </c:pt>
                <c:pt idx="61">
                  <c:v>-212.5</c:v>
                </c:pt>
                <c:pt idx="62">
                  <c:v>-193</c:v>
                </c:pt>
                <c:pt idx="63">
                  <c:v>92</c:v>
                </c:pt>
                <c:pt idx="64">
                  <c:v>-36.5</c:v>
                </c:pt>
                <c:pt idx="65">
                  <c:v>137</c:v>
                </c:pt>
                <c:pt idx="66">
                  <c:v>233.5</c:v>
                </c:pt>
                <c:pt idx="67">
                  <c:v>315.5</c:v>
                </c:pt>
                <c:pt idx="68">
                  <c:v>88.5</c:v>
                </c:pt>
                <c:pt idx="69">
                  <c:v>10</c:v>
                </c:pt>
                <c:pt idx="70">
                  <c:v>-133</c:v>
                </c:pt>
                <c:pt idx="71">
                  <c:v>-82</c:v>
                </c:pt>
                <c:pt idx="72">
                  <c:v>-27.5</c:v>
                </c:pt>
                <c:pt idx="73">
                  <c:v>125.5</c:v>
                </c:pt>
                <c:pt idx="74">
                  <c:v>163.5</c:v>
                </c:pt>
                <c:pt idx="75">
                  <c:v>-293</c:v>
                </c:pt>
                <c:pt idx="76">
                  <c:v>-278.5</c:v>
                </c:pt>
                <c:pt idx="77">
                  <c:v>-182</c:v>
                </c:pt>
                <c:pt idx="78">
                  <c:v>-103.5</c:v>
                </c:pt>
                <c:pt idx="79">
                  <c:v>-52</c:v>
                </c:pt>
                <c:pt idx="80">
                  <c:v>-137.5</c:v>
                </c:pt>
                <c:pt idx="81">
                  <c:v>-142.5</c:v>
                </c:pt>
                <c:pt idx="82">
                  <c:v>-103.5</c:v>
                </c:pt>
                <c:pt idx="83">
                  <c:v>-26</c:v>
                </c:pt>
                <c:pt idx="84">
                  <c:v>11</c:v>
                </c:pt>
                <c:pt idx="85">
                  <c:v>-319.5</c:v>
                </c:pt>
                <c:pt idx="86">
                  <c:v>-365.5</c:v>
                </c:pt>
                <c:pt idx="87">
                  <c:v>-490</c:v>
                </c:pt>
                <c:pt idx="88">
                  <c:v>-337.5</c:v>
                </c:pt>
                <c:pt idx="89">
                  <c:v>-159.5</c:v>
                </c:pt>
                <c:pt idx="90">
                  <c:v>42.5</c:v>
                </c:pt>
                <c:pt idx="91">
                  <c:v>8</c:v>
                </c:pt>
                <c:pt idx="92">
                  <c:v>-157.5</c:v>
                </c:pt>
                <c:pt idx="93">
                  <c:v>-14.5</c:v>
                </c:pt>
                <c:pt idx="94">
                  <c:v>-39</c:v>
                </c:pt>
                <c:pt idx="95">
                  <c:v>9.5</c:v>
                </c:pt>
                <c:pt idx="96">
                  <c:v>42.5</c:v>
                </c:pt>
                <c:pt idx="97">
                  <c:v>67</c:v>
                </c:pt>
                <c:pt idx="98">
                  <c:v>67.5</c:v>
                </c:pt>
                <c:pt idx="99">
                  <c:v>83</c:v>
                </c:pt>
                <c:pt idx="100">
                  <c:v>35</c:v>
                </c:pt>
                <c:pt idx="101">
                  <c:v>92</c:v>
                </c:pt>
                <c:pt idx="102">
                  <c:v>96</c:v>
                </c:pt>
                <c:pt idx="103">
                  <c:v>205</c:v>
                </c:pt>
                <c:pt idx="104">
                  <c:v>33</c:v>
                </c:pt>
                <c:pt idx="105">
                  <c:v>32.5</c:v>
                </c:pt>
                <c:pt idx="106">
                  <c:v>9.5</c:v>
                </c:pt>
                <c:pt idx="107">
                  <c:v>36</c:v>
                </c:pt>
                <c:pt idx="108">
                  <c:v>-145</c:v>
                </c:pt>
                <c:pt idx="109">
                  <c:v>-33.5</c:v>
                </c:pt>
                <c:pt idx="110">
                  <c:v>51.5</c:v>
                </c:pt>
                <c:pt idx="111">
                  <c:v>8.5</c:v>
                </c:pt>
                <c:pt idx="112">
                  <c:v>12</c:v>
                </c:pt>
                <c:pt idx="113">
                  <c:v>25.5</c:v>
                </c:pt>
                <c:pt idx="114">
                  <c:v>-6</c:v>
                </c:pt>
                <c:pt idx="115">
                  <c:v>6</c:v>
                </c:pt>
                <c:pt idx="116">
                  <c:v>-28.5</c:v>
                </c:pt>
                <c:pt idx="117">
                  <c:v>-14.5</c:v>
                </c:pt>
                <c:pt idx="118">
                  <c:v>-6</c:v>
                </c:pt>
                <c:pt idx="119">
                  <c:v>-28.5</c:v>
                </c:pt>
                <c:pt idx="120">
                  <c:v>-143</c:v>
                </c:pt>
                <c:pt idx="121">
                  <c:v>-32</c:v>
                </c:pt>
                <c:pt idx="122">
                  <c:v>-51.5</c:v>
                </c:pt>
                <c:pt idx="123">
                  <c:v>-25.5</c:v>
                </c:pt>
                <c:pt idx="124">
                  <c:v>-44</c:v>
                </c:pt>
                <c:pt idx="125">
                  <c:v>13</c:v>
                </c:pt>
                <c:pt idx="126">
                  <c:v>-20.5</c:v>
                </c:pt>
                <c:pt idx="127">
                  <c:v>-26</c:v>
                </c:pt>
                <c:pt idx="128">
                  <c:v>-32</c:v>
                </c:pt>
                <c:pt idx="129">
                  <c:v>7</c:v>
                </c:pt>
                <c:pt idx="130">
                  <c:v>15.5</c:v>
                </c:pt>
                <c:pt idx="131">
                  <c:v>-28.5</c:v>
                </c:pt>
                <c:pt idx="132">
                  <c:v>-6</c:v>
                </c:pt>
                <c:pt idx="133">
                  <c:v>6</c:v>
                </c:pt>
                <c:pt idx="134">
                  <c:v>24</c:v>
                </c:pt>
                <c:pt idx="135">
                  <c:v>56.5</c:v>
                </c:pt>
                <c:pt idx="136">
                  <c:v>9.5</c:v>
                </c:pt>
                <c:pt idx="137">
                  <c:v>-30</c:v>
                </c:pt>
                <c:pt idx="138">
                  <c:v>-38</c:v>
                </c:pt>
                <c:pt idx="139">
                  <c:v>-7</c:v>
                </c:pt>
                <c:pt idx="140">
                  <c:v>-14</c:v>
                </c:pt>
                <c:pt idx="141">
                  <c:v>15.5</c:v>
                </c:pt>
                <c:pt idx="142">
                  <c:v>-11.5</c:v>
                </c:pt>
                <c:pt idx="143">
                  <c:v>-18.5</c:v>
                </c:pt>
                <c:pt idx="144">
                  <c:v>-35</c:v>
                </c:pt>
                <c:pt idx="145">
                  <c:v>-20.5</c:v>
                </c:pt>
                <c:pt idx="146">
                  <c:v>1.5</c:v>
                </c:pt>
                <c:pt idx="147">
                  <c:v>-36.5</c:v>
                </c:pt>
                <c:pt idx="148">
                  <c:v>-22.5</c:v>
                </c:pt>
                <c:pt idx="149">
                  <c:v>16.5</c:v>
                </c:pt>
                <c:pt idx="150">
                  <c:v>40.5</c:v>
                </c:pt>
                <c:pt idx="151">
                  <c:v>-43.5</c:v>
                </c:pt>
                <c:pt idx="152">
                  <c:v>-47.5</c:v>
                </c:pt>
                <c:pt idx="153">
                  <c:v>-90</c:v>
                </c:pt>
                <c:pt idx="154">
                  <c:v>-80</c:v>
                </c:pt>
                <c:pt idx="155">
                  <c:v>-8</c:v>
                </c:pt>
                <c:pt idx="156">
                  <c:v>27</c:v>
                </c:pt>
                <c:pt idx="157">
                  <c:v>25</c:v>
                </c:pt>
                <c:pt idx="158">
                  <c:v>35.5</c:v>
                </c:pt>
                <c:pt idx="159">
                  <c:v>6.5</c:v>
                </c:pt>
                <c:pt idx="160">
                  <c:v>-9.5</c:v>
                </c:pt>
                <c:pt idx="161">
                  <c:v>-47.5</c:v>
                </c:pt>
                <c:pt idx="162">
                  <c:v>-3</c:v>
                </c:pt>
                <c:pt idx="163">
                  <c:v>56.5</c:v>
                </c:pt>
                <c:pt idx="164">
                  <c:v>12.5</c:v>
                </c:pt>
                <c:pt idx="165">
                  <c:v>-10.5</c:v>
                </c:pt>
                <c:pt idx="166">
                  <c:v>-17.5</c:v>
                </c:pt>
                <c:pt idx="167">
                  <c:v>-58.5</c:v>
                </c:pt>
                <c:pt idx="168">
                  <c:v>-48</c:v>
                </c:pt>
                <c:pt idx="169">
                  <c:v>-23</c:v>
                </c:pt>
                <c:pt idx="170">
                  <c:v>-14.5</c:v>
                </c:pt>
                <c:pt idx="171">
                  <c:v>-6.5</c:v>
                </c:pt>
                <c:pt idx="172">
                  <c:v>3</c:v>
                </c:pt>
                <c:pt idx="173">
                  <c:v>30</c:v>
                </c:pt>
                <c:pt idx="174">
                  <c:v>16.5</c:v>
                </c:pt>
                <c:pt idx="175">
                  <c:v>12</c:v>
                </c:pt>
                <c:pt idx="176">
                  <c:v>4.5</c:v>
                </c:pt>
                <c:pt idx="177">
                  <c:v>-15</c:v>
                </c:pt>
                <c:pt idx="178">
                  <c:v>-28.5</c:v>
                </c:pt>
                <c:pt idx="179">
                  <c:v>2</c:v>
                </c:pt>
                <c:pt idx="180">
                  <c:v>39.5</c:v>
                </c:pt>
                <c:pt idx="181">
                  <c:v>34</c:v>
                </c:pt>
                <c:pt idx="182">
                  <c:v>37</c:v>
                </c:pt>
                <c:pt idx="183">
                  <c:v>38.5</c:v>
                </c:pt>
                <c:pt idx="184">
                  <c:v>16.5</c:v>
                </c:pt>
                <c:pt idx="185">
                  <c:v>7.5</c:v>
                </c:pt>
                <c:pt idx="186">
                  <c:v>15</c:v>
                </c:pt>
                <c:pt idx="187">
                  <c:v>47</c:v>
                </c:pt>
                <c:pt idx="188">
                  <c:v>58.5</c:v>
                </c:pt>
                <c:pt idx="189">
                  <c:v>16</c:v>
                </c:pt>
                <c:pt idx="190">
                  <c:v>21</c:v>
                </c:pt>
                <c:pt idx="191">
                  <c:v>-12.5</c:v>
                </c:pt>
                <c:pt idx="192">
                  <c:v>25.5</c:v>
                </c:pt>
                <c:pt idx="193">
                  <c:v>-1</c:v>
                </c:pt>
                <c:pt idx="194">
                  <c:v>-23.5</c:v>
                </c:pt>
                <c:pt idx="195">
                  <c:v>-32</c:v>
                </c:pt>
                <c:pt idx="196">
                  <c:v>-26</c:v>
                </c:pt>
                <c:pt idx="197">
                  <c:v>13</c:v>
                </c:pt>
                <c:pt idx="198">
                  <c:v>17</c:v>
                </c:pt>
                <c:pt idx="199">
                  <c:v>31.5</c:v>
                </c:pt>
                <c:pt idx="200">
                  <c:v>-16</c:v>
                </c:pt>
                <c:pt idx="201">
                  <c:v>-44.5</c:v>
                </c:pt>
                <c:pt idx="202">
                  <c:v>45</c:v>
                </c:pt>
                <c:pt idx="203">
                  <c:v>122.5</c:v>
                </c:pt>
                <c:pt idx="204">
                  <c:v>221.5</c:v>
                </c:pt>
                <c:pt idx="205">
                  <c:v>155</c:v>
                </c:pt>
                <c:pt idx="206">
                  <c:v>272.5</c:v>
                </c:pt>
                <c:pt idx="207">
                  <c:v>333.5</c:v>
                </c:pt>
                <c:pt idx="208">
                  <c:v>102.5</c:v>
                </c:pt>
                <c:pt idx="209">
                  <c:v>-41.5</c:v>
                </c:pt>
                <c:pt idx="210">
                  <c:v>206</c:v>
                </c:pt>
                <c:pt idx="211">
                  <c:v>127</c:v>
                </c:pt>
                <c:pt idx="212">
                  <c:v>254</c:v>
                </c:pt>
                <c:pt idx="213">
                  <c:v>100</c:v>
                </c:pt>
                <c:pt idx="214">
                  <c:v>-101.5</c:v>
                </c:pt>
                <c:pt idx="215">
                  <c:v>95.5</c:v>
                </c:pt>
                <c:pt idx="216">
                  <c:v>85</c:v>
                </c:pt>
                <c:pt idx="217">
                  <c:v>10</c:v>
                </c:pt>
                <c:pt idx="218">
                  <c:v>6.5</c:v>
                </c:pt>
                <c:pt idx="219">
                  <c:v>-36</c:v>
                </c:pt>
                <c:pt idx="220">
                  <c:v>60</c:v>
                </c:pt>
                <c:pt idx="221">
                  <c:v>18</c:v>
                </c:pt>
                <c:pt idx="222">
                  <c:v>27.5</c:v>
                </c:pt>
                <c:pt idx="223">
                  <c:v>121.5</c:v>
                </c:pt>
                <c:pt idx="224">
                  <c:v>-60</c:v>
                </c:pt>
                <c:pt idx="225">
                  <c:v>-73.5</c:v>
                </c:pt>
                <c:pt idx="226">
                  <c:v>491</c:v>
                </c:pt>
                <c:pt idx="227">
                  <c:v>408</c:v>
                </c:pt>
                <c:pt idx="228">
                  <c:v>-7.5</c:v>
                </c:pt>
                <c:pt idx="229">
                  <c:v>205.5</c:v>
                </c:pt>
                <c:pt idx="230">
                  <c:v>255.5</c:v>
                </c:pt>
                <c:pt idx="231">
                  <c:v>-6</c:v>
                </c:pt>
                <c:pt idx="232">
                  <c:v>-11.5</c:v>
                </c:pt>
                <c:pt idx="233">
                  <c:v>-406.5</c:v>
                </c:pt>
                <c:pt idx="234">
                  <c:v>-302</c:v>
                </c:pt>
                <c:pt idx="235">
                  <c:v>69</c:v>
                </c:pt>
                <c:pt idx="236">
                  <c:v>124</c:v>
                </c:pt>
                <c:pt idx="237">
                  <c:v>-125</c:v>
                </c:pt>
                <c:pt idx="238">
                  <c:v>-141.5</c:v>
                </c:pt>
                <c:pt idx="239">
                  <c:v>-173</c:v>
                </c:pt>
                <c:pt idx="240">
                  <c:v>-202.5</c:v>
                </c:pt>
                <c:pt idx="241">
                  <c:v>-194</c:v>
                </c:pt>
                <c:pt idx="242">
                  <c:v>-344.5</c:v>
                </c:pt>
                <c:pt idx="243">
                  <c:v>-364</c:v>
                </c:pt>
                <c:pt idx="244">
                  <c:v>-183</c:v>
                </c:pt>
                <c:pt idx="245">
                  <c:v>-131.5</c:v>
                </c:pt>
                <c:pt idx="246">
                  <c:v>-84.5</c:v>
                </c:pt>
                <c:pt idx="247">
                  <c:v>102.5</c:v>
                </c:pt>
                <c:pt idx="248">
                  <c:v>28.5</c:v>
                </c:pt>
                <c:pt idx="249">
                  <c:v>-278</c:v>
                </c:pt>
                <c:pt idx="250">
                  <c:v>-22.5</c:v>
                </c:pt>
                <c:pt idx="251">
                  <c:v>-122.5</c:v>
                </c:pt>
                <c:pt idx="252">
                  <c:v>-206</c:v>
                </c:pt>
                <c:pt idx="253">
                  <c:v>-86</c:v>
                </c:pt>
                <c:pt idx="254">
                  <c:v>-56</c:v>
                </c:pt>
                <c:pt idx="255">
                  <c:v>-89.5</c:v>
                </c:pt>
                <c:pt idx="256">
                  <c:v>-39.5</c:v>
                </c:pt>
                <c:pt idx="257">
                  <c:v>-26.5</c:v>
                </c:pt>
                <c:pt idx="258">
                  <c:v>-90</c:v>
                </c:pt>
                <c:pt idx="259">
                  <c:v>14.5</c:v>
                </c:pt>
                <c:pt idx="260">
                  <c:v>-4</c:v>
                </c:pt>
                <c:pt idx="261">
                  <c:v>70</c:v>
                </c:pt>
                <c:pt idx="262">
                  <c:v>83</c:v>
                </c:pt>
                <c:pt idx="263">
                  <c:v>14</c:v>
                </c:pt>
                <c:pt idx="264">
                  <c:v>-53.5</c:v>
                </c:pt>
                <c:pt idx="265">
                  <c:v>-4</c:v>
                </c:pt>
                <c:pt idx="266">
                  <c:v>17.5</c:v>
                </c:pt>
                <c:pt idx="267">
                  <c:v>90</c:v>
                </c:pt>
                <c:pt idx="268">
                  <c:v>131</c:v>
                </c:pt>
                <c:pt idx="269">
                  <c:v>126</c:v>
                </c:pt>
                <c:pt idx="270">
                  <c:v>70</c:v>
                </c:pt>
                <c:pt idx="271">
                  <c:v>-23.5</c:v>
                </c:pt>
                <c:pt idx="272">
                  <c:v>-9</c:v>
                </c:pt>
                <c:pt idx="273">
                  <c:v>-78</c:v>
                </c:pt>
                <c:pt idx="274">
                  <c:v>-9.5</c:v>
                </c:pt>
                <c:pt idx="275">
                  <c:v>-33</c:v>
                </c:pt>
                <c:pt idx="276">
                  <c:v>-160</c:v>
                </c:pt>
                <c:pt idx="277">
                  <c:v>5</c:v>
                </c:pt>
                <c:pt idx="278">
                  <c:v>-71</c:v>
                </c:pt>
                <c:pt idx="279">
                  <c:v>-94.5</c:v>
                </c:pt>
                <c:pt idx="280">
                  <c:v>49.5</c:v>
                </c:pt>
                <c:pt idx="281">
                  <c:v>-71</c:v>
                </c:pt>
                <c:pt idx="282">
                  <c:v>-175.5</c:v>
                </c:pt>
                <c:pt idx="283">
                  <c:v>-98</c:v>
                </c:pt>
                <c:pt idx="284">
                  <c:v>-57</c:v>
                </c:pt>
                <c:pt idx="285">
                  <c:v>-28.5</c:v>
                </c:pt>
                <c:pt idx="286">
                  <c:v>19.5</c:v>
                </c:pt>
                <c:pt idx="287">
                  <c:v>71.5</c:v>
                </c:pt>
                <c:pt idx="288">
                  <c:v>138</c:v>
                </c:pt>
                <c:pt idx="289">
                  <c:v>200.5</c:v>
                </c:pt>
                <c:pt idx="290">
                  <c:v>227</c:v>
                </c:pt>
                <c:pt idx="291">
                  <c:v>187.5</c:v>
                </c:pt>
                <c:pt idx="292">
                  <c:v>219</c:v>
                </c:pt>
                <c:pt idx="293">
                  <c:v>251.5</c:v>
                </c:pt>
                <c:pt idx="294">
                  <c:v>231</c:v>
                </c:pt>
                <c:pt idx="295">
                  <c:v>141.5</c:v>
                </c:pt>
                <c:pt idx="296">
                  <c:v>202</c:v>
                </c:pt>
                <c:pt idx="297">
                  <c:v>-7.5</c:v>
                </c:pt>
                <c:pt idx="298">
                  <c:v>108</c:v>
                </c:pt>
                <c:pt idx="299">
                  <c:v>231</c:v>
                </c:pt>
                <c:pt idx="300">
                  <c:v>259.5</c:v>
                </c:pt>
                <c:pt idx="301">
                  <c:v>188.5</c:v>
                </c:pt>
                <c:pt idx="302">
                  <c:v>-29</c:v>
                </c:pt>
                <c:pt idx="303">
                  <c:v>-47</c:v>
                </c:pt>
                <c:pt idx="304">
                  <c:v>-24</c:v>
                </c:pt>
                <c:pt idx="305">
                  <c:v>-322</c:v>
                </c:pt>
                <c:pt idx="306">
                  <c:v>-235</c:v>
                </c:pt>
                <c:pt idx="307">
                  <c:v>42.5</c:v>
                </c:pt>
                <c:pt idx="308">
                  <c:v>195.5</c:v>
                </c:pt>
                <c:pt idx="309">
                  <c:v>40</c:v>
                </c:pt>
                <c:pt idx="310">
                  <c:v>-24</c:v>
                </c:pt>
                <c:pt idx="311">
                  <c:v>-81</c:v>
                </c:pt>
                <c:pt idx="312">
                  <c:v>-104</c:v>
                </c:pt>
                <c:pt idx="313">
                  <c:v>-22</c:v>
                </c:pt>
                <c:pt idx="314">
                  <c:v>-186.5</c:v>
                </c:pt>
                <c:pt idx="315">
                  <c:v>-234</c:v>
                </c:pt>
                <c:pt idx="316">
                  <c:v>-164</c:v>
                </c:pt>
                <c:pt idx="317">
                  <c:v>-116</c:v>
                </c:pt>
                <c:pt idx="318">
                  <c:v>-32</c:v>
                </c:pt>
                <c:pt idx="319">
                  <c:v>-4</c:v>
                </c:pt>
                <c:pt idx="320">
                  <c:v>17.5</c:v>
                </c:pt>
                <c:pt idx="321">
                  <c:v>26.5</c:v>
                </c:pt>
                <c:pt idx="322">
                  <c:v>-28.5</c:v>
                </c:pt>
                <c:pt idx="323">
                  <c:v>21.5</c:v>
                </c:pt>
                <c:pt idx="324">
                  <c:v>87.5</c:v>
                </c:pt>
                <c:pt idx="325">
                  <c:v>126</c:v>
                </c:pt>
                <c:pt idx="326">
                  <c:v>226</c:v>
                </c:pt>
                <c:pt idx="327">
                  <c:v>-121.5</c:v>
                </c:pt>
                <c:pt idx="328">
                  <c:v>-106</c:v>
                </c:pt>
                <c:pt idx="329">
                  <c:v>-26.5</c:v>
                </c:pt>
                <c:pt idx="330">
                  <c:v>108.5</c:v>
                </c:pt>
                <c:pt idx="331">
                  <c:v>203.5</c:v>
                </c:pt>
                <c:pt idx="332">
                  <c:v>176</c:v>
                </c:pt>
                <c:pt idx="333">
                  <c:v>96.5</c:v>
                </c:pt>
                <c:pt idx="334">
                  <c:v>-232.5</c:v>
                </c:pt>
                <c:pt idx="335">
                  <c:v>-184</c:v>
                </c:pt>
                <c:pt idx="336">
                  <c:v>75</c:v>
                </c:pt>
                <c:pt idx="337">
                  <c:v>-108.5</c:v>
                </c:pt>
                <c:pt idx="338">
                  <c:v>39.5</c:v>
                </c:pt>
                <c:pt idx="339">
                  <c:v>28.5</c:v>
                </c:pt>
                <c:pt idx="340">
                  <c:v>-54.5</c:v>
                </c:pt>
                <c:pt idx="341">
                  <c:v>-235</c:v>
                </c:pt>
                <c:pt idx="342">
                  <c:v>-154</c:v>
                </c:pt>
                <c:pt idx="343">
                  <c:v>-124.5</c:v>
                </c:pt>
                <c:pt idx="344">
                  <c:v>-156</c:v>
                </c:pt>
                <c:pt idx="345">
                  <c:v>-128.5</c:v>
                </c:pt>
                <c:pt idx="346">
                  <c:v>-68</c:v>
                </c:pt>
                <c:pt idx="347">
                  <c:v>-17</c:v>
                </c:pt>
                <c:pt idx="348">
                  <c:v>66</c:v>
                </c:pt>
                <c:pt idx="349">
                  <c:v>120.5</c:v>
                </c:pt>
                <c:pt idx="350">
                  <c:v>15</c:v>
                </c:pt>
                <c:pt idx="351">
                  <c:v>-91.5</c:v>
                </c:pt>
                <c:pt idx="352">
                  <c:v>-45.5</c:v>
                </c:pt>
                <c:pt idx="353">
                  <c:v>-33</c:v>
                </c:pt>
                <c:pt idx="354">
                  <c:v>1.5</c:v>
                </c:pt>
                <c:pt idx="355">
                  <c:v>23.5</c:v>
                </c:pt>
                <c:pt idx="356">
                  <c:v>53.5</c:v>
                </c:pt>
                <c:pt idx="357">
                  <c:v>34</c:v>
                </c:pt>
                <c:pt idx="358">
                  <c:v>-3.5</c:v>
                </c:pt>
                <c:pt idx="359">
                  <c:v>92</c:v>
                </c:pt>
                <c:pt idx="360">
                  <c:v>-4</c:v>
                </c:pt>
                <c:pt idx="361">
                  <c:v>-118</c:v>
                </c:pt>
                <c:pt idx="362">
                  <c:v>23</c:v>
                </c:pt>
                <c:pt idx="363">
                  <c:v>-43.5</c:v>
                </c:pt>
                <c:pt idx="364">
                  <c:v>-36</c:v>
                </c:pt>
                <c:pt idx="365">
                  <c:v>-31.5</c:v>
                </c:pt>
                <c:pt idx="366">
                  <c:v>38.5</c:v>
                </c:pt>
                <c:pt idx="367">
                  <c:v>48.5</c:v>
                </c:pt>
                <c:pt idx="368">
                  <c:v>179.5</c:v>
                </c:pt>
                <c:pt idx="369">
                  <c:v>186</c:v>
                </c:pt>
                <c:pt idx="370">
                  <c:v>200</c:v>
                </c:pt>
                <c:pt idx="371">
                  <c:v>349.5</c:v>
                </c:pt>
                <c:pt idx="372">
                  <c:v>390.5</c:v>
                </c:pt>
                <c:pt idx="373">
                  <c:v>293</c:v>
                </c:pt>
                <c:pt idx="374">
                  <c:v>203.5</c:v>
                </c:pt>
                <c:pt idx="375">
                  <c:v>-75</c:v>
                </c:pt>
                <c:pt idx="376">
                  <c:v>-39</c:v>
                </c:pt>
                <c:pt idx="377">
                  <c:v>-109.5</c:v>
                </c:pt>
                <c:pt idx="378">
                  <c:v>-136.5</c:v>
                </c:pt>
                <c:pt idx="379">
                  <c:v>13</c:v>
                </c:pt>
                <c:pt idx="380">
                  <c:v>110</c:v>
                </c:pt>
                <c:pt idx="381">
                  <c:v>312</c:v>
                </c:pt>
                <c:pt idx="382">
                  <c:v>139</c:v>
                </c:pt>
                <c:pt idx="383">
                  <c:v>21</c:v>
                </c:pt>
                <c:pt idx="384">
                  <c:v>-192.5</c:v>
                </c:pt>
                <c:pt idx="385">
                  <c:v>-205.5</c:v>
                </c:pt>
                <c:pt idx="386">
                  <c:v>-135</c:v>
                </c:pt>
                <c:pt idx="387">
                  <c:v>-84</c:v>
                </c:pt>
                <c:pt idx="388">
                  <c:v>12.5</c:v>
                </c:pt>
                <c:pt idx="389">
                  <c:v>-7</c:v>
                </c:pt>
                <c:pt idx="390">
                  <c:v>36.5</c:v>
                </c:pt>
                <c:pt idx="391">
                  <c:v>5</c:v>
                </c:pt>
                <c:pt idx="392">
                  <c:v>-163</c:v>
                </c:pt>
                <c:pt idx="393">
                  <c:v>-92.5</c:v>
                </c:pt>
                <c:pt idx="394">
                  <c:v>-50</c:v>
                </c:pt>
                <c:pt idx="395">
                  <c:v>45</c:v>
                </c:pt>
                <c:pt idx="396">
                  <c:v>-77</c:v>
                </c:pt>
                <c:pt idx="397">
                  <c:v>-87.5</c:v>
                </c:pt>
                <c:pt idx="398">
                  <c:v>-13.5</c:v>
                </c:pt>
                <c:pt idx="399">
                  <c:v>-299</c:v>
                </c:pt>
                <c:pt idx="400">
                  <c:v>-380.5</c:v>
                </c:pt>
                <c:pt idx="401">
                  <c:v>-357.5</c:v>
                </c:pt>
                <c:pt idx="402">
                  <c:v>15.5</c:v>
                </c:pt>
                <c:pt idx="403">
                  <c:v>41.5</c:v>
                </c:pt>
                <c:pt idx="404">
                  <c:v>9</c:v>
                </c:pt>
                <c:pt idx="405">
                  <c:v>-114.5</c:v>
                </c:pt>
                <c:pt idx="406">
                  <c:v>-181.5</c:v>
                </c:pt>
                <c:pt idx="407">
                  <c:v>-127</c:v>
                </c:pt>
                <c:pt idx="408">
                  <c:v>-131.5</c:v>
                </c:pt>
                <c:pt idx="409">
                  <c:v>-126</c:v>
                </c:pt>
                <c:pt idx="410">
                  <c:v>-48.5</c:v>
                </c:pt>
                <c:pt idx="411">
                  <c:v>-9</c:v>
                </c:pt>
                <c:pt idx="412">
                  <c:v>60</c:v>
                </c:pt>
                <c:pt idx="413">
                  <c:v>103.5</c:v>
                </c:pt>
                <c:pt idx="414">
                  <c:v>147</c:v>
                </c:pt>
                <c:pt idx="415">
                  <c:v>173</c:v>
                </c:pt>
                <c:pt idx="416">
                  <c:v>249</c:v>
                </c:pt>
                <c:pt idx="417">
                  <c:v>31</c:v>
                </c:pt>
                <c:pt idx="418">
                  <c:v>-78.5</c:v>
                </c:pt>
                <c:pt idx="419">
                  <c:v>22</c:v>
                </c:pt>
                <c:pt idx="420">
                  <c:v>62</c:v>
                </c:pt>
                <c:pt idx="421">
                  <c:v>14.5</c:v>
                </c:pt>
                <c:pt idx="422">
                  <c:v>60.5</c:v>
                </c:pt>
                <c:pt idx="423">
                  <c:v>79.5</c:v>
                </c:pt>
                <c:pt idx="424">
                  <c:v>95</c:v>
                </c:pt>
                <c:pt idx="425">
                  <c:v>220</c:v>
                </c:pt>
                <c:pt idx="426">
                  <c:v>570.5</c:v>
                </c:pt>
                <c:pt idx="427">
                  <c:v>477</c:v>
                </c:pt>
                <c:pt idx="428">
                  <c:v>228</c:v>
                </c:pt>
                <c:pt idx="429">
                  <c:v>146.5</c:v>
                </c:pt>
                <c:pt idx="430">
                  <c:v>-69.5</c:v>
                </c:pt>
                <c:pt idx="431">
                  <c:v>-145.5</c:v>
                </c:pt>
                <c:pt idx="432">
                  <c:v>-62</c:v>
                </c:pt>
                <c:pt idx="433">
                  <c:v>-110.5</c:v>
                </c:pt>
                <c:pt idx="434">
                  <c:v>-78.5</c:v>
                </c:pt>
                <c:pt idx="435">
                  <c:v>-149</c:v>
                </c:pt>
                <c:pt idx="436">
                  <c:v>-34</c:v>
                </c:pt>
                <c:pt idx="437">
                  <c:v>53</c:v>
                </c:pt>
                <c:pt idx="438">
                  <c:v>75</c:v>
                </c:pt>
                <c:pt idx="439">
                  <c:v>-9.5</c:v>
                </c:pt>
                <c:pt idx="440">
                  <c:v>-151</c:v>
                </c:pt>
                <c:pt idx="441">
                  <c:v>-331.5</c:v>
                </c:pt>
                <c:pt idx="442">
                  <c:v>-189</c:v>
                </c:pt>
                <c:pt idx="443">
                  <c:v>-55</c:v>
                </c:pt>
                <c:pt idx="444">
                  <c:v>313</c:v>
                </c:pt>
                <c:pt idx="445">
                  <c:v>148.5</c:v>
                </c:pt>
                <c:pt idx="446">
                  <c:v>251</c:v>
                </c:pt>
                <c:pt idx="447">
                  <c:v>165</c:v>
                </c:pt>
                <c:pt idx="448">
                  <c:v>168</c:v>
                </c:pt>
                <c:pt idx="449">
                  <c:v>-134</c:v>
                </c:pt>
                <c:pt idx="450">
                  <c:v>-37.5</c:v>
                </c:pt>
                <c:pt idx="451">
                  <c:v>180.5</c:v>
                </c:pt>
                <c:pt idx="452">
                  <c:v>131</c:v>
                </c:pt>
                <c:pt idx="453">
                  <c:v>-7.5</c:v>
                </c:pt>
                <c:pt idx="454">
                  <c:v>109.5</c:v>
                </c:pt>
                <c:pt idx="455">
                  <c:v>-46</c:v>
                </c:pt>
                <c:pt idx="456">
                  <c:v>-117.5</c:v>
                </c:pt>
                <c:pt idx="457">
                  <c:v>-56</c:v>
                </c:pt>
                <c:pt idx="458">
                  <c:v>-46.5</c:v>
                </c:pt>
                <c:pt idx="459">
                  <c:v>-157.5</c:v>
                </c:pt>
                <c:pt idx="460">
                  <c:v>-84</c:v>
                </c:pt>
                <c:pt idx="461">
                  <c:v>-221</c:v>
                </c:pt>
                <c:pt idx="462">
                  <c:v>-175</c:v>
                </c:pt>
                <c:pt idx="463">
                  <c:v>218.5</c:v>
                </c:pt>
                <c:pt idx="464">
                  <c:v>275</c:v>
                </c:pt>
                <c:pt idx="465">
                  <c:v>-135</c:v>
                </c:pt>
                <c:pt idx="466">
                  <c:v>-29.5</c:v>
                </c:pt>
                <c:pt idx="467">
                  <c:v>127</c:v>
                </c:pt>
                <c:pt idx="468">
                  <c:v>108.5</c:v>
                </c:pt>
                <c:pt idx="469">
                  <c:v>183.5</c:v>
                </c:pt>
                <c:pt idx="470">
                  <c:v>110.5</c:v>
                </c:pt>
                <c:pt idx="471">
                  <c:v>23</c:v>
                </c:pt>
                <c:pt idx="472">
                  <c:v>61.5</c:v>
                </c:pt>
                <c:pt idx="473">
                  <c:v>229</c:v>
                </c:pt>
                <c:pt idx="474">
                  <c:v>183</c:v>
                </c:pt>
                <c:pt idx="475">
                  <c:v>-131.5</c:v>
                </c:pt>
                <c:pt idx="476">
                  <c:v>-214.5</c:v>
                </c:pt>
                <c:pt idx="477">
                  <c:v>-278.5</c:v>
                </c:pt>
                <c:pt idx="478">
                  <c:v>-246</c:v>
                </c:pt>
                <c:pt idx="479">
                  <c:v>-52</c:v>
                </c:pt>
                <c:pt idx="480">
                  <c:v>-207.5</c:v>
                </c:pt>
                <c:pt idx="481">
                  <c:v>3</c:v>
                </c:pt>
                <c:pt idx="482">
                  <c:v>-92.5</c:v>
                </c:pt>
                <c:pt idx="483">
                  <c:v>-68</c:v>
                </c:pt>
                <c:pt idx="484">
                  <c:v>-44.5</c:v>
                </c:pt>
                <c:pt idx="485">
                  <c:v>153.5</c:v>
                </c:pt>
                <c:pt idx="486">
                  <c:v>66</c:v>
                </c:pt>
                <c:pt idx="487">
                  <c:v>-10</c:v>
                </c:pt>
                <c:pt idx="488">
                  <c:v>-52</c:v>
                </c:pt>
                <c:pt idx="489">
                  <c:v>-110.5</c:v>
                </c:pt>
                <c:pt idx="490">
                  <c:v>-240</c:v>
                </c:pt>
                <c:pt idx="491">
                  <c:v>-38</c:v>
                </c:pt>
                <c:pt idx="492">
                  <c:v>39.5</c:v>
                </c:pt>
                <c:pt idx="493">
                  <c:v>225.5</c:v>
                </c:pt>
                <c:pt idx="494">
                  <c:v>126</c:v>
                </c:pt>
                <c:pt idx="495">
                  <c:v>25</c:v>
                </c:pt>
                <c:pt idx="496">
                  <c:v>-57.5</c:v>
                </c:pt>
                <c:pt idx="497">
                  <c:v>61</c:v>
                </c:pt>
                <c:pt idx="498">
                  <c:v>281.5</c:v>
                </c:pt>
                <c:pt idx="499">
                  <c:v>291.5</c:v>
                </c:pt>
                <c:pt idx="500">
                  <c:v>189.5</c:v>
                </c:pt>
                <c:pt idx="501">
                  <c:v>200.5</c:v>
                </c:pt>
                <c:pt idx="502">
                  <c:v>13.5</c:v>
                </c:pt>
                <c:pt idx="503">
                  <c:v>3.5</c:v>
                </c:pt>
                <c:pt idx="504">
                  <c:v>123</c:v>
                </c:pt>
                <c:pt idx="505">
                  <c:v>210.5</c:v>
                </c:pt>
                <c:pt idx="506">
                  <c:v>222.5</c:v>
                </c:pt>
                <c:pt idx="507">
                  <c:v>97.5</c:v>
                </c:pt>
                <c:pt idx="508">
                  <c:v>264</c:v>
                </c:pt>
                <c:pt idx="509">
                  <c:v>268.5</c:v>
                </c:pt>
                <c:pt idx="510">
                  <c:v>1</c:v>
                </c:pt>
                <c:pt idx="511">
                  <c:v>19</c:v>
                </c:pt>
                <c:pt idx="512">
                  <c:v>8.5</c:v>
                </c:pt>
                <c:pt idx="513">
                  <c:v>-152</c:v>
                </c:pt>
                <c:pt idx="514">
                  <c:v>-80.5</c:v>
                </c:pt>
                <c:pt idx="515">
                  <c:v>-70.5</c:v>
                </c:pt>
                <c:pt idx="516">
                  <c:v>123</c:v>
                </c:pt>
                <c:pt idx="517">
                  <c:v>-0.5</c:v>
                </c:pt>
                <c:pt idx="518">
                  <c:v>-288</c:v>
                </c:pt>
                <c:pt idx="519">
                  <c:v>-392.5</c:v>
                </c:pt>
                <c:pt idx="520">
                  <c:v>-72</c:v>
                </c:pt>
                <c:pt idx="521">
                  <c:v>-2</c:v>
                </c:pt>
                <c:pt idx="522">
                  <c:v>245</c:v>
                </c:pt>
                <c:pt idx="523">
                  <c:v>-241</c:v>
                </c:pt>
                <c:pt idx="524">
                  <c:v>229.5</c:v>
                </c:pt>
                <c:pt idx="525">
                  <c:v>194</c:v>
                </c:pt>
                <c:pt idx="526">
                  <c:v>-148.5</c:v>
                </c:pt>
                <c:pt idx="527">
                  <c:v>171.5</c:v>
                </c:pt>
                <c:pt idx="528">
                  <c:v>236</c:v>
                </c:pt>
                <c:pt idx="529">
                  <c:v>1.5</c:v>
                </c:pt>
                <c:pt idx="530">
                  <c:v>-104</c:v>
                </c:pt>
                <c:pt idx="531">
                  <c:v>122</c:v>
                </c:pt>
                <c:pt idx="532">
                  <c:v>65.5</c:v>
                </c:pt>
                <c:pt idx="533">
                  <c:v>-3</c:v>
                </c:pt>
                <c:pt idx="534">
                  <c:v>-33.5</c:v>
                </c:pt>
                <c:pt idx="535">
                  <c:v>-101.5</c:v>
                </c:pt>
                <c:pt idx="536">
                  <c:v>-13</c:v>
                </c:pt>
                <c:pt idx="537">
                  <c:v>-249.5</c:v>
                </c:pt>
                <c:pt idx="538">
                  <c:v>127.5</c:v>
                </c:pt>
                <c:pt idx="539">
                  <c:v>34.5</c:v>
                </c:pt>
                <c:pt idx="540">
                  <c:v>-178.5</c:v>
                </c:pt>
                <c:pt idx="541">
                  <c:v>-329</c:v>
                </c:pt>
                <c:pt idx="542">
                  <c:v>-298</c:v>
                </c:pt>
                <c:pt idx="543">
                  <c:v>-416</c:v>
                </c:pt>
                <c:pt idx="544">
                  <c:v>-502</c:v>
                </c:pt>
                <c:pt idx="545">
                  <c:v>-354.5</c:v>
                </c:pt>
                <c:pt idx="546">
                  <c:v>-155</c:v>
                </c:pt>
                <c:pt idx="547">
                  <c:v>-112</c:v>
                </c:pt>
                <c:pt idx="548">
                  <c:v>-87</c:v>
                </c:pt>
                <c:pt idx="549">
                  <c:v>-94</c:v>
                </c:pt>
                <c:pt idx="550">
                  <c:v>-114</c:v>
                </c:pt>
                <c:pt idx="551">
                  <c:v>-164</c:v>
                </c:pt>
                <c:pt idx="552">
                  <c:v>-75.5</c:v>
                </c:pt>
                <c:pt idx="553">
                  <c:v>-200.5</c:v>
                </c:pt>
                <c:pt idx="554">
                  <c:v>-175</c:v>
                </c:pt>
                <c:pt idx="555">
                  <c:v>-134.5</c:v>
                </c:pt>
                <c:pt idx="556">
                  <c:v>-115</c:v>
                </c:pt>
                <c:pt idx="557">
                  <c:v>-99.5</c:v>
                </c:pt>
                <c:pt idx="558">
                  <c:v>-13</c:v>
                </c:pt>
                <c:pt idx="559">
                  <c:v>42</c:v>
                </c:pt>
                <c:pt idx="560">
                  <c:v>15.5</c:v>
                </c:pt>
                <c:pt idx="561">
                  <c:v>4</c:v>
                </c:pt>
                <c:pt idx="562">
                  <c:v>158.5</c:v>
                </c:pt>
                <c:pt idx="563">
                  <c:v>78.5</c:v>
                </c:pt>
                <c:pt idx="564">
                  <c:v>68</c:v>
                </c:pt>
                <c:pt idx="565">
                  <c:v>131</c:v>
                </c:pt>
                <c:pt idx="566">
                  <c:v>88.5</c:v>
                </c:pt>
                <c:pt idx="567">
                  <c:v>211</c:v>
                </c:pt>
                <c:pt idx="568">
                  <c:v>237</c:v>
                </c:pt>
                <c:pt idx="569">
                  <c:v>445.5</c:v>
                </c:pt>
                <c:pt idx="570">
                  <c:v>691</c:v>
                </c:pt>
                <c:pt idx="571">
                  <c:v>546.5</c:v>
                </c:pt>
                <c:pt idx="572">
                  <c:v>311</c:v>
                </c:pt>
                <c:pt idx="573">
                  <c:v>238.5</c:v>
                </c:pt>
                <c:pt idx="574">
                  <c:v>-18.5</c:v>
                </c:pt>
                <c:pt idx="575">
                  <c:v>-101</c:v>
                </c:pt>
                <c:pt idx="576">
                  <c:v>-210</c:v>
                </c:pt>
                <c:pt idx="577">
                  <c:v>-107</c:v>
                </c:pt>
                <c:pt idx="578">
                  <c:v>-30</c:v>
                </c:pt>
                <c:pt idx="579">
                  <c:v>-131.5</c:v>
                </c:pt>
                <c:pt idx="580">
                  <c:v>203</c:v>
                </c:pt>
                <c:pt idx="581">
                  <c:v>-22.5</c:v>
                </c:pt>
                <c:pt idx="582">
                  <c:v>99.5</c:v>
                </c:pt>
                <c:pt idx="583">
                  <c:v>55.5</c:v>
                </c:pt>
                <c:pt idx="584">
                  <c:v>108</c:v>
                </c:pt>
                <c:pt idx="585">
                  <c:v>96.5</c:v>
                </c:pt>
                <c:pt idx="586">
                  <c:v>-136.5</c:v>
                </c:pt>
                <c:pt idx="587">
                  <c:v>-218</c:v>
                </c:pt>
                <c:pt idx="588">
                  <c:v>-184</c:v>
                </c:pt>
                <c:pt idx="589">
                  <c:v>-371.5</c:v>
                </c:pt>
                <c:pt idx="590">
                  <c:v>-381</c:v>
                </c:pt>
                <c:pt idx="591">
                  <c:v>-141</c:v>
                </c:pt>
                <c:pt idx="592">
                  <c:v>-122</c:v>
                </c:pt>
                <c:pt idx="593">
                  <c:v>-23</c:v>
                </c:pt>
                <c:pt idx="594">
                  <c:v>81.5</c:v>
                </c:pt>
                <c:pt idx="595">
                  <c:v>193</c:v>
                </c:pt>
                <c:pt idx="596">
                  <c:v>-46</c:v>
                </c:pt>
                <c:pt idx="597">
                  <c:v>-119.5</c:v>
                </c:pt>
                <c:pt idx="598">
                  <c:v>-51.5</c:v>
                </c:pt>
                <c:pt idx="599">
                  <c:v>10.5</c:v>
                </c:pt>
                <c:pt idx="600">
                  <c:v>151.5</c:v>
                </c:pt>
                <c:pt idx="601">
                  <c:v>10</c:v>
                </c:pt>
                <c:pt idx="602">
                  <c:v>-48.5</c:v>
                </c:pt>
                <c:pt idx="603">
                  <c:v>86</c:v>
                </c:pt>
                <c:pt idx="604">
                  <c:v>38.5</c:v>
                </c:pt>
                <c:pt idx="605">
                  <c:v>193</c:v>
                </c:pt>
                <c:pt idx="606">
                  <c:v>251</c:v>
                </c:pt>
                <c:pt idx="607">
                  <c:v>13</c:v>
                </c:pt>
                <c:pt idx="608">
                  <c:v>79</c:v>
                </c:pt>
                <c:pt idx="609">
                  <c:v>-77</c:v>
                </c:pt>
                <c:pt idx="610">
                  <c:v>-26</c:v>
                </c:pt>
                <c:pt idx="611">
                  <c:v>110.5</c:v>
                </c:pt>
                <c:pt idx="612">
                  <c:v>307</c:v>
                </c:pt>
                <c:pt idx="613">
                  <c:v>224.5</c:v>
                </c:pt>
                <c:pt idx="614">
                  <c:v>84.5</c:v>
                </c:pt>
                <c:pt idx="615">
                  <c:v>-47.5</c:v>
                </c:pt>
                <c:pt idx="616">
                  <c:v>-156.5</c:v>
                </c:pt>
                <c:pt idx="617">
                  <c:v>-207.5</c:v>
                </c:pt>
                <c:pt idx="618">
                  <c:v>126.5</c:v>
                </c:pt>
                <c:pt idx="619">
                  <c:v>364.5</c:v>
                </c:pt>
                <c:pt idx="620">
                  <c:v>333</c:v>
                </c:pt>
                <c:pt idx="621">
                  <c:v>141.5</c:v>
                </c:pt>
                <c:pt idx="622">
                  <c:v>226</c:v>
                </c:pt>
                <c:pt idx="623">
                  <c:v>215.5</c:v>
                </c:pt>
                <c:pt idx="624">
                  <c:v>84</c:v>
                </c:pt>
                <c:pt idx="625">
                  <c:v>334</c:v>
                </c:pt>
                <c:pt idx="626">
                  <c:v>156.5</c:v>
                </c:pt>
                <c:pt idx="627">
                  <c:v>62.5</c:v>
                </c:pt>
                <c:pt idx="628">
                  <c:v>113</c:v>
                </c:pt>
                <c:pt idx="629">
                  <c:v>74</c:v>
                </c:pt>
                <c:pt idx="630">
                  <c:v>24.5</c:v>
                </c:pt>
                <c:pt idx="631">
                  <c:v>87.5</c:v>
                </c:pt>
                <c:pt idx="632">
                  <c:v>73.5</c:v>
                </c:pt>
                <c:pt idx="633">
                  <c:v>103</c:v>
                </c:pt>
                <c:pt idx="634">
                  <c:v>123.5</c:v>
                </c:pt>
                <c:pt idx="635">
                  <c:v>7.5</c:v>
                </c:pt>
                <c:pt idx="636">
                  <c:v>-99.5</c:v>
                </c:pt>
                <c:pt idx="637">
                  <c:v>11.5</c:v>
                </c:pt>
                <c:pt idx="638">
                  <c:v>-141.5</c:v>
                </c:pt>
                <c:pt idx="639">
                  <c:v>-214</c:v>
                </c:pt>
                <c:pt idx="640">
                  <c:v>-108.5</c:v>
                </c:pt>
                <c:pt idx="641">
                  <c:v>64.5</c:v>
                </c:pt>
                <c:pt idx="642">
                  <c:v>14.5</c:v>
                </c:pt>
                <c:pt idx="643">
                  <c:v>-73.5</c:v>
                </c:pt>
                <c:pt idx="644">
                  <c:v>-198</c:v>
                </c:pt>
                <c:pt idx="645">
                  <c:v>107</c:v>
                </c:pt>
                <c:pt idx="646">
                  <c:v>344</c:v>
                </c:pt>
                <c:pt idx="647">
                  <c:v>229</c:v>
                </c:pt>
                <c:pt idx="648">
                  <c:v>42.5</c:v>
                </c:pt>
                <c:pt idx="649">
                  <c:v>-28</c:v>
                </c:pt>
                <c:pt idx="650">
                  <c:v>-58</c:v>
                </c:pt>
                <c:pt idx="651">
                  <c:v>-34</c:v>
                </c:pt>
                <c:pt idx="652">
                  <c:v>-60.5</c:v>
                </c:pt>
                <c:pt idx="653">
                  <c:v>4.5</c:v>
                </c:pt>
                <c:pt idx="654">
                  <c:v>21.5</c:v>
                </c:pt>
                <c:pt idx="655">
                  <c:v>-195.5</c:v>
                </c:pt>
                <c:pt idx="656">
                  <c:v>-113.5</c:v>
                </c:pt>
                <c:pt idx="657">
                  <c:v>-37</c:v>
                </c:pt>
                <c:pt idx="658">
                  <c:v>164</c:v>
                </c:pt>
                <c:pt idx="659">
                  <c:v>130.5</c:v>
                </c:pt>
                <c:pt idx="660">
                  <c:v>-34</c:v>
                </c:pt>
                <c:pt idx="661">
                  <c:v>-93.5</c:v>
                </c:pt>
                <c:pt idx="662">
                  <c:v>-171.5</c:v>
                </c:pt>
                <c:pt idx="663">
                  <c:v>-354.5</c:v>
                </c:pt>
                <c:pt idx="664">
                  <c:v>-239.5</c:v>
                </c:pt>
                <c:pt idx="665">
                  <c:v>-399.5</c:v>
                </c:pt>
                <c:pt idx="666">
                  <c:v>-228</c:v>
                </c:pt>
                <c:pt idx="667">
                  <c:v>64.5</c:v>
                </c:pt>
                <c:pt idx="668">
                  <c:v>-21</c:v>
                </c:pt>
                <c:pt idx="669">
                  <c:v>-116.5</c:v>
                </c:pt>
                <c:pt idx="670">
                  <c:v>76</c:v>
                </c:pt>
                <c:pt idx="671">
                  <c:v>-201</c:v>
                </c:pt>
                <c:pt idx="672">
                  <c:v>-52.5</c:v>
                </c:pt>
                <c:pt idx="673">
                  <c:v>-88</c:v>
                </c:pt>
                <c:pt idx="674">
                  <c:v>-96.5</c:v>
                </c:pt>
                <c:pt idx="675">
                  <c:v>-91</c:v>
                </c:pt>
                <c:pt idx="676">
                  <c:v>-353.5</c:v>
                </c:pt>
                <c:pt idx="677">
                  <c:v>-317.5</c:v>
                </c:pt>
                <c:pt idx="678">
                  <c:v>-194.5</c:v>
                </c:pt>
                <c:pt idx="679">
                  <c:v>-263</c:v>
                </c:pt>
                <c:pt idx="680">
                  <c:v>-261.5</c:v>
                </c:pt>
                <c:pt idx="681">
                  <c:v>-33</c:v>
                </c:pt>
                <c:pt idx="682">
                  <c:v>103</c:v>
                </c:pt>
                <c:pt idx="683">
                  <c:v>335.5</c:v>
                </c:pt>
                <c:pt idx="684">
                  <c:v>215</c:v>
                </c:pt>
                <c:pt idx="685">
                  <c:v>18.5</c:v>
                </c:pt>
                <c:pt idx="686">
                  <c:v>-198.5</c:v>
                </c:pt>
                <c:pt idx="687">
                  <c:v>-375.5</c:v>
                </c:pt>
                <c:pt idx="688">
                  <c:v>-360.5</c:v>
                </c:pt>
                <c:pt idx="689">
                  <c:v>22.5</c:v>
                </c:pt>
                <c:pt idx="690">
                  <c:v>137.5</c:v>
                </c:pt>
                <c:pt idx="691">
                  <c:v>78</c:v>
                </c:pt>
                <c:pt idx="692">
                  <c:v>-81</c:v>
                </c:pt>
                <c:pt idx="693">
                  <c:v>-178.5</c:v>
                </c:pt>
                <c:pt idx="694">
                  <c:v>-203.5</c:v>
                </c:pt>
                <c:pt idx="695">
                  <c:v>-87</c:v>
                </c:pt>
                <c:pt idx="696">
                  <c:v>-123</c:v>
                </c:pt>
                <c:pt idx="697">
                  <c:v>11.5</c:v>
                </c:pt>
                <c:pt idx="698">
                  <c:v>-62.5</c:v>
                </c:pt>
                <c:pt idx="699">
                  <c:v>-152</c:v>
                </c:pt>
                <c:pt idx="700">
                  <c:v>-145</c:v>
                </c:pt>
                <c:pt idx="701">
                  <c:v>-66.5</c:v>
                </c:pt>
                <c:pt idx="702">
                  <c:v>-29.5</c:v>
                </c:pt>
                <c:pt idx="703">
                  <c:v>20</c:v>
                </c:pt>
                <c:pt idx="704">
                  <c:v>-117</c:v>
                </c:pt>
                <c:pt idx="705">
                  <c:v>-96.5</c:v>
                </c:pt>
                <c:pt idx="706">
                  <c:v>-21.5</c:v>
                </c:pt>
                <c:pt idx="707">
                  <c:v>109</c:v>
                </c:pt>
                <c:pt idx="708">
                  <c:v>117.5</c:v>
                </c:pt>
                <c:pt idx="709">
                  <c:v>-14.5</c:v>
                </c:pt>
                <c:pt idx="710">
                  <c:v>-6.5</c:v>
                </c:pt>
                <c:pt idx="711">
                  <c:v>-30.5</c:v>
                </c:pt>
                <c:pt idx="712">
                  <c:v>-71.5</c:v>
                </c:pt>
                <c:pt idx="713">
                  <c:v>64</c:v>
                </c:pt>
                <c:pt idx="714">
                  <c:v>218</c:v>
                </c:pt>
                <c:pt idx="715">
                  <c:v>198.5</c:v>
                </c:pt>
                <c:pt idx="716">
                  <c:v>98</c:v>
                </c:pt>
                <c:pt idx="717">
                  <c:v>60</c:v>
                </c:pt>
                <c:pt idx="718">
                  <c:v>62.5</c:v>
                </c:pt>
                <c:pt idx="719">
                  <c:v>15.5</c:v>
                </c:pt>
                <c:pt idx="720">
                  <c:v>87</c:v>
                </c:pt>
                <c:pt idx="721">
                  <c:v>26.5</c:v>
                </c:pt>
                <c:pt idx="722">
                  <c:v>-19.5</c:v>
                </c:pt>
                <c:pt idx="723">
                  <c:v>-124.5</c:v>
                </c:pt>
                <c:pt idx="724">
                  <c:v>-50</c:v>
                </c:pt>
                <c:pt idx="725">
                  <c:v>37</c:v>
                </c:pt>
                <c:pt idx="726">
                  <c:v>70.5</c:v>
                </c:pt>
                <c:pt idx="727">
                  <c:v>94.5</c:v>
                </c:pt>
                <c:pt idx="728">
                  <c:v>-94.5</c:v>
                </c:pt>
                <c:pt idx="729">
                  <c:v>-283.5</c:v>
                </c:pt>
                <c:pt idx="730">
                  <c:v>-31</c:v>
                </c:pt>
                <c:pt idx="731">
                  <c:v>215</c:v>
                </c:pt>
                <c:pt idx="732">
                  <c:v>189</c:v>
                </c:pt>
                <c:pt idx="733">
                  <c:v>-12.5</c:v>
                </c:pt>
                <c:pt idx="734">
                  <c:v>-114</c:v>
                </c:pt>
                <c:pt idx="735">
                  <c:v>-115.5</c:v>
                </c:pt>
                <c:pt idx="736">
                  <c:v>-0.5</c:v>
                </c:pt>
                <c:pt idx="737">
                  <c:v>16.5</c:v>
                </c:pt>
                <c:pt idx="738">
                  <c:v>57</c:v>
                </c:pt>
                <c:pt idx="739">
                  <c:v>52.5</c:v>
                </c:pt>
                <c:pt idx="740">
                  <c:v>6</c:v>
                </c:pt>
                <c:pt idx="741">
                  <c:v>27.5</c:v>
                </c:pt>
                <c:pt idx="742">
                  <c:v>-44.5</c:v>
                </c:pt>
                <c:pt idx="743">
                  <c:v>0</c:v>
                </c:pt>
              </c:numCache>
            </c:numRef>
          </c:val>
        </c:ser>
        <c:marker val="1"/>
        <c:axId val="113207936"/>
        <c:axId val="113217536"/>
      </c:lineChart>
      <c:catAx>
        <c:axId val="113207936"/>
        <c:scaling>
          <c:orientation val="minMax"/>
        </c:scaling>
        <c:axPos val="b"/>
        <c:numFmt formatCode="General" sourceLinked="1"/>
        <c:majorTickMark val="none"/>
        <c:tickLblPos val="nextTo"/>
        <c:crossAx val="113217536"/>
        <c:crosses val="autoZero"/>
        <c:auto val="1"/>
        <c:lblAlgn val="ctr"/>
        <c:lblOffset val="100"/>
        <c:tickLblSkip val="24"/>
      </c:catAx>
      <c:valAx>
        <c:axId val="11321753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32079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-398</c:v>
                </c:pt>
                <c:pt idx="1">
                  <c:v>406</c:v>
                </c:pt>
                <c:pt idx="2">
                  <c:v>-423.5</c:v>
                </c:pt>
                <c:pt idx="3">
                  <c:v>22.5</c:v>
                </c:pt>
                <c:pt idx="4">
                  <c:v>-214.5</c:v>
                </c:pt>
                <c:pt idx="5">
                  <c:v>1139.5</c:v>
                </c:pt>
                <c:pt idx="6">
                  <c:v>312</c:v>
                </c:pt>
                <c:pt idx="7">
                  <c:v>41.5</c:v>
                </c:pt>
                <c:pt idx="8">
                  <c:v>-9.5</c:v>
                </c:pt>
                <c:pt idx="9">
                  <c:v>-13</c:v>
                </c:pt>
                <c:pt idx="10">
                  <c:v>-11</c:v>
                </c:pt>
                <c:pt idx="11">
                  <c:v>17</c:v>
                </c:pt>
                <c:pt idx="12">
                  <c:v>-23.5</c:v>
                </c:pt>
                <c:pt idx="13">
                  <c:v>221</c:v>
                </c:pt>
                <c:pt idx="14">
                  <c:v>16.5</c:v>
                </c:pt>
                <c:pt idx="15">
                  <c:v>46.5</c:v>
                </c:pt>
                <c:pt idx="16">
                  <c:v>107</c:v>
                </c:pt>
                <c:pt idx="17">
                  <c:v>39</c:v>
                </c:pt>
                <c:pt idx="18">
                  <c:v>152.5</c:v>
                </c:pt>
                <c:pt idx="19">
                  <c:v>52</c:v>
                </c:pt>
                <c:pt idx="20">
                  <c:v>-65</c:v>
                </c:pt>
                <c:pt idx="21">
                  <c:v>-131</c:v>
                </c:pt>
                <c:pt idx="22">
                  <c:v>-188</c:v>
                </c:pt>
                <c:pt idx="23">
                  <c:v>-614</c:v>
                </c:pt>
                <c:pt idx="24">
                  <c:v>-611</c:v>
                </c:pt>
                <c:pt idx="25">
                  <c:v>187.5</c:v>
                </c:pt>
                <c:pt idx="26">
                  <c:v>20</c:v>
                </c:pt>
                <c:pt idx="27">
                  <c:v>230.5</c:v>
                </c:pt>
                <c:pt idx="28">
                  <c:v>-63</c:v>
                </c:pt>
                <c:pt idx="29">
                  <c:v>808.5</c:v>
                </c:pt>
                <c:pt idx="30">
                  <c:v>791</c:v>
                </c:pt>
                <c:pt idx="31">
                  <c:v>77.5</c:v>
                </c:pt>
                <c:pt idx="32">
                  <c:v>147.5</c:v>
                </c:pt>
                <c:pt idx="33">
                  <c:v>-31</c:v>
                </c:pt>
                <c:pt idx="34">
                  <c:v>-45</c:v>
                </c:pt>
                <c:pt idx="35">
                  <c:v>-98</c:v>
                </c:pt>
                <c:pt idx="36">
                  <c:v>-132</c:v>
                </c:pt>
                <c:pt idx="37">
                  <c:v>-87</c:v>
                </c:pt>
                <c:pt idx="38">
                  <c:v>-236.5</c:v>
                </c:pt>
                <c:pt idx="39">
                  <c:v>-91.5</c:v>
                </c:pt>
                <c:pt idx="40">
                  <c:v>179.5</c:v>
                </c:pt>
                <c:pt idx="41">
                  <c:v>150</c:v>
                </c:pt>
                <c:pt idx="42">
                  <c:v>161</c:v>
                </c:pt>
                <c:pt idx="43">
                  <c:v>41</c:v>
                </c:pt>
                <c:pt idx="44">
                  <c:v>-233.5</c:v>
                </c:pt>
                <c:pt idx="45">
                  <c:v>-745</c:v>
                </c:pt>
                <c:pt idx="46">
                  <c:v>143</c:v>
                </c:pt>
                <c:pt idx="47">
                  <c:v>73</c:v>
                </c:pt>
                <c:pt idx="48">
                  <c:v>-579</c:v>
                </c:pt>
                <c:pt idx="49">
                  <c:v>-129</c:v>
                </c:pt>
                <c:pt idx="50">
                  <c:v>-1042</c:v>
                </c:pt>
                <c:pt idx="51">
                  <c:v>-612</c:v>
                </c:pt>
                <c:pt idx="52">
                  <c:v>419</c:v>
                </c:pt>
                <c:pt idx="53">
                  <c:v>1222.5</c:v>
                </c:pt>
                <c:pt idx="54">
                  <c:v>636.5</c:v>
                </c:pt>
                <c:pt idx="55">
                  <c:v>-116.5</c:v>
                </c:pt>
                <c:pt idx="56">
                  <c:v>225.5</c:v>
                </c:pt>
                <c:pt idx="57">
                  <c:v>54.5</c:v>
                </c:pt>
                <c:pt idx="58">
                  <c:v>-1426.5</c:v>
                </c:pt>
                <c:pt idx="59">
                  <c:v>-65.5</c:v>
                </c:pt>
                <c:pt idx="60">
                  <c:v>11</c:v>
                </c:pt>
                <c:pt idx="61">
                  <c:v>9.5</c:v>
                </c:pt>
                <c:pt idx="62">
                  <c:v>11</c:v>
                </c:pt>
                <c:pt idx="63">
                  <c:v>-938</c:v>
                </c:pt>
                <c:pt idx="64">
                  <c:v>-185</c:v>
                </c:pt>
                <c:pt idx="65">
                  <c:v>-55.5</c:v>
                </c:pt>
                <c:pt idx="66">
                  <c:v>382.5</c:v>
                </c:pt>
                <c:pt idx="67">
                  <c:v>-109.5</c:v>
                </c:pt>
                <c:pt idx="68">
                  <c:v>-80.5</c:v>
                </c:pt>
                <c:pt idx="69">
                  <c:v>-442.5</c:v>
                </c:pt>
                <c:pt idx="70">
                  <c:v>139</c:v>
                </c:pt>
                <c:pt idx="71">
                  <c:v>-49</c:v>
                </c:pt>
                <c:pt idx="72">
                  <c:v>-402</c:v>
                </c:pt>
                <c:pt idx="73">
                  <c:v>-77.5</c:v>
                </c:pt>
                <c:pt idx="74">
                  <c:v>-1343.5</c:v>
                </c:pt>
                <c:pt idx="75">
                  <c:v>361</c:v>
                </c:pt>
                <c:pt idx="76">
                  <c:v>227.5</c:v>
                </c:pt>
                <c:pt idx="77">
                  <c:v>562.5</c:v>
                </c:pt>
                <c:pt idx="78">
                  <c:v>1203</c:v>
                </c:pt>
                <c:pt idx="79">
                  <c:v>290.5</c:v>
                </c:pt>
                <c:pt idx="80">
                  <c:v>286</c:v>
                </c:pt>
                <c:pt idx="81">
                  <c:v>253</c:v>
                </c:pt>
                <c:pt idx="82">
                  <c:v>237.5</c:v>
                </c:pt>
                <c:pt idx="83">
                  <c:v>98.5</c:v>
                </c:pt>
                <c:pt idx="84">
                  <c:v>-235.5</c:v>
                </c:pt>
                <c:pt idx="85">
                  <c:v>-97.5</c:v>
                </c:pt>
                <c:pt idx="86">
                  <c:v>-35</c:v>
                </c:pt>
                <c:pt idx="87">
                  <c:v>-14.5</c:v>
                </c:pt>
                <c:pt idx="88">
                  <c:v>305.5</c:v>
                </c:pt>
                <c:pt idx="89">
                  <c:v>656</c:v>
                </c:pt>
                <c:pt idx="90">
                  <c:v>-449.5</c:v>
                </c:pt>
                <c:pt idx="91">
                  <c:v>331</c:v>
                </c:pt>
                <c:pt idx="92">
                  <c:v>-483</c:v>
                </c:pt>
                <c:pt idx="93">
                  <c:v>-691</c:v>
                </c:pt>
                <c:pt idx="94">
                  <c:v>-122.5</c:v>
                </c:pt>
                <c:pt idx="95">
                  <c:v>-1298.5</c:v>
                </c:pt>
                <c:pt idx="96">
                  <c:v>-543.5</c:v>
                </c:pt>
                <c:pt idx="97">
                  <c:v>-24.5</c:v>
                </c:pt>
                <c:pt idx="98">
                  <c:v>-7.5</c:v>
                </c:pt>
                <c:pt idx="99">
                  <c:v>37.5</c:v>
                </c:pt>
                <c:pt idx="100">
                  <c:v>-102.5</c:v>
                </c:pt>
                <c:pt idx="101">
                  <c:v>-86</c:v>
                </c:pt>
                <c:pt idx="102">
                  <c:v>-1.5</c:v>
                </c:pt>
                <c:pt idx="103">
                  <c:v>182</c:v>
                </c:pt>
                <c:pt idx="104">
                  <c:v>595.5</c:v>
                </c:pt>
                <c:pt idx="105">
                  <c:v>62</c:v>
                </c:pt>
                <c:pt idx="106">
                  <c:v>53</c:v>
                </c:pt>
                <c:pt idx="107">
                  <c:v>42.5</c:v>
                </c:pt>
                <c:pt idx="108">
                  <c:v>-399</c:v>
                </c:pt>
                <c:pt idx="109">
                  <c:v>-253.5</c:v>
                </c:pt>
                <c:pt idx="110">
                  <c:v>-400.5</c:v>
                </c:pt>
                <c:pt idx="111">
                  <c:v>-100.5</c:v>
                </c:pt>
                <c:pt idx="112">
                  <c:v>230</c:v>
                </c:pt>
                <c:pt idx="113">
                  <c:v>254</c:v>
                </c:pt>
                <c:pt idx="114">
                  <c:v>294</c:v>
                </c:pt>
                <c:pt idx="115">
                  <c:v>-14</c:v>
                </c:pt>
                <c:pt idx="116">
                  <c:v>-565</c:v>
                </c:pt>
                <c:pt idx="117">
                  <c:v>-540</c:v>
                </c:pt>
                <c:pt idx="118">
                  <c:v>568.5</c:v>
                </c:pt>
                <c:pt idx="119">
                  <c:v>146.5</c:v>
                </c:pt>
                <c:pt idx="120">
                  <c:v>-844.5</c:v>
                </c:pt>
                <c:pt idx="121">
                  <c:v>-35</c:v>
                </c:pt>
                <c:pt idx="122">
                  <c:v>-635</c:v>
                </c:pt>
                <c:pt idx="123">
                  <c:v>381.5</c:v>
                </c:pt>
                <c:pt idx="124">
                  <c:v>722</c:v>
                </c:pt>
                <c:pt idx="125">
                  <c:v>364</c:v>
                </c:pt>
                <c:pt idx="126">
                  <c:v>607.5</c:v>
                </c:pt>
                <c:pt idx="127">
                  <c:v>207.5</c:v>
                </c:pt>
                <c:pt idx="128">
                  <c:v>388.5</c:v>
                </c:pt>
                <c:pt idx="129">
                  <c:v>519.5</c:v>
                </c:pt>
                <c:pt idx="130">
                  <c:v>167.5</c:v>
                </c:pt>
                <c:pt idx="131">
                  <c:v>-397.5</c:v>
                </c:pt>
                <c:pt idx="132">
                  <c:v>-225.5</c:v>
                </c:pt>
                <c:pt idx="133">
                  <c:v>-446.5</c:v>
                </c:pt>
                <c:pt idx="134">
                  <c:v>410</c:v>
                </c:pt>
                <c:pt idx="135">
                  <c:v>-79</c:v>
                </c:pt>
                <c:pt idx="136">
                  <c:v>227</c:v>
                </c:pt>
                <c:pt idx="137">
                  <c:v>441</c:v>
                </c:pt>
                <c:pt idx="138">
                  <c:v>243.5</c:v>
                </c:pt>
                <c:pt idx="139">
                  <c:v>91</c:v>
                </c:pt>
                <c:pt idx="140">
                  <c:v>-280.5</c:v>
                </c:pt>
                <c:pt idx="141">
                  <c:v>-717.5</c:v>
                </c:pt>
                <c:pt idx="142">
                  <c:v>396</c:v>
                </c:pt>
                <c:pt idx="143">
                  <c:v>-153.5</c:v>
                </c:pt>
                <c:pt idx="144">
                  <c:v>135.5</c:v>
                </c:pt>
                <c:pt idx="145">
                  <c:v>290</c:v>
                </c:pt>
                <c:pt idx="146">
                  <c:v>-572</c:v>
                </c:pt>
                <c:pt idx="147">
                  <c:v>327.5</c:v>
                </c:pt>
                <c:pt idx="148">
                  <c:v>264.5</c:v>
                </c:pt>
                <c:pt idx="149">
                  <c:v>537.5</c:v>
                </c:pt>
                <c:pt idx="150">
                  <c:v>198</c:v>
                </c:pt>
                <c:pt idx="151">
                  <c:v>34.5</c:v>
                </c:pt>
                <c:pt idx="152">
                  <c:v>150.5</c:v>
                </c:pt>
                <c:pt idx="153">
                  <c:v>-3</c:v>
                </c:pt>
                <c:pt idx="154">
                  <c:v>-17</c:v>
                </c:pt>
                <c:pt idx="155">
                  <c:v>-17</c:v>
                </c:pt>
                <c:pt idx="156">
                  <c:v>-18.5</c:v>
                </c:pt>
                <c:pt idx="157">
                  <c:v>-31.5</c:v>
                </c:pt>
                <c:pt idx="158">
                  <c:v>-18.5</c:v>
                </c:pt>
                <c:pt idx="159">
                  <c:v>-154</c:v>
                </c:pt>
                <c:pt idx="160">
                  <c:v>68.5</c:v>
                </c:pt>
                <c:pt idx="161">
                  <c:v>-9</c:v>
                </c:pt>
                <c:pt idx="162">
                  <c:v>104.5</c:v>
                </c:pt>
                <c:pt idx="163">
                  <c:v>42.5</c:v>
                </c:pt>
                <c:pt idx="164">
                  <c:v>-65.5</c:v>
                </c:pt>
                <c:pt idx="165">
                  <c:v>-355</c:v>
                </c:pt>
                <c:pt idx="166">
                  <c:v>41.5</c:v>
                </c:pt>
                <c:pt idx="167">
                  <c:v>-93</c:v>
                </c:pt>
                <c:pt idx="168">
                  <c:v>-68</c:v>
                </c:pt>
                <c:pt idx="169">
                  <c:v>187.5</c:v>
                </c:pt>
                <c:pt idx="170">
                  <c:v>-369</c:v>
                </c:pt>
                <c:pt idx="171">
                  <c:v>40</c:v>
                </c:pt>
                <c:pt idx="172">
                  <c:v>49.5</c:v>
                </c:pt>
                <c:pt idx="173">
                  <c:v>316.5</c:v>
                </c:pt>
                <c:pt idx="174">
                  <c:v>353</c:v>
                </c:pt>
                <c:pt idx="175">
                  <c:v>-57</c:v>
                </c:pt>
                <c:pt idx="176">
                  <c:v>32.5</c:v>
                </c:pt>
                <c:pt idx="177">
                  <c:v>-54.5</c:v>
                </c:pt>
                <c:pt idx="178">
                  <c:v>62</c:v>
                </c:pt>
                <c:pt idx="179">
                  <c:v>10</c:v>
                </c:pt>
                <c:pt idx="180">
                  <c:v>-45.5</c:v>
                </c:pt>
                <c:pt idx="181">
                  <c:v>15</c:v>
                </c:pt>
                <c:pt idx="182">
                  <c:v>-135.5</c:v>
                </c:pt>
                <c:pt idx="183">
                  <c:v>3</c:v>
                </c:pt>
                <c:pt idx="184">
                  <c:v>7</c:v>
                </c:pt>
                <c:pt idx="185">
                  <c:v>68</c:v>
                </c:pt>
                <c:pt idx="186">
                  <c:v>87</c:v>
                </c:pt>
                <c:pt idx="187">
                  <c:v>35</c:v>
                </c:pt>
                <c:pt idx="188">
                  <c:v>22</c:v>
                </c:pt>
                <c:pt idx="189">
                  <c:v>-895</c:v>
                </c:pt>
                <c:pt idx="190">
                  <c:v>103.5</c:v>
                </c:pt>
                <c:pt idx="191">
                  <c:v>-63</c:v>
                </c:pt>
                <c:pt idx="192">
                  <c:v>173.5</c:v>
                </c:pt>
                <c:pt idx="193">
                  <c:v>-37</c:v>
                </c:pt>
                <c:pt idx="194">
                  <c:v>-246</c:v>
                </c:pt>
                <c:pt idx="195">
                  <c:v>-55.5</c:v>
                </c:pt>
                <c:pt idx="196">
                  <c:v>219.5</c:v>
                </c:pt>
                <c:pt idx="197">
                  <c:v>53</c:v>
                </c:pt>
                <c:pt idx="198">
                  <c:v>-203</c:v>
                </c:pt>
                <c:pt idx="199">
                  <c:v>189.5</c:v>
                </c:pt>
                <c:pt idx="200">
                  <c:v>51</c:v>
                </c:pt>
                <c:pt idx="201">
                  <c:v>-20.5</c:v>
                </c:pt>
                <c:pt idx="202">
                  <c:v>-35</c:v>
                </c:pt>
                <c:pt idx="203">
                  <c:v>-4.5</c:v>
                </c:pt>
                <c:pt idx="204">
                  <c:v>4.5</c:v>
                </c:pt>
                <c:pt idx="205">
                  <c:v>-9</c:v>
                </c:pt>
                <c:pt idx="206">
                  <c:v>-19</c:v>
                </c:pt>
                <c:pt idx="207">
                  <c:v>-50</c:v>
                </c:pt>
                <c:pt idx="208">
                  <c:v>-97.5</c:v>
                </c:pt>
                <c:pt idx="209">
                  <c:v>-72</c:v>
                </c:pt>
                <c:pt idx="210">
                  <c:v>129</c:v>
                </c:pt>
                <c:pt idx="211">
                  <c:v>17.5</c:v>
                </c:pt>
                <c:pt idx="212">
                  <c:v>-172.5</c:v>
                </c:pt>
                <c:pt idx="213">
                  <c:v>-466</c:v>
                </c:pt>
                <c:pt idx="214">
                  <c:v>182.5</c:v>
                </c:pt>
                <c:pt idx="215">
                  <c:v>-82.5</c:v>
                </c:pt>
                <c:pt idx="216">
                  <c:v>-48</c:v>
                </c:pt>
                <c:pt idx="217">
                  <c:v>-155.5</c:v>
                </c:pt>
                <c:pt idx="218">
                  <c:v>-541</c:v>
                </c:pt>
                <c:pt idx="219">
                  <c:v>444.5</c:v>
                </c:pt>
                <c:pt idx="220">
                  <c:v>98</c:v>
                </c:pt>
                <c:pt idx="221">
                  <c:v>361</c:v>
                </c:pt>
                <c:pt idx="222">
                  <c:v>353</c:v>
                </c:pt>
                <c:pt idx="223">
                  <c:v>302.5</c:v>
                </c:pt>
                <c:pt idx="224">
                  <c:v>466</c:v>
                </c:pt>
                <c:pt idx="225">
                  <c:v>169</c:v>
                </c:pt>
                <c:pt idx="226">
                  <c:v>-11.5</c:v>
                </c:pt>
                <c:pt idx="227">
                  <c:v>-4.5</c:v>
                </c:pt>
                <c:pt idx="228">
                  <c:v>-93</c:v>
                </c:pt>
                <c:pt idx="229">
                  <c:v>-85</c:v>
                </c:pt>
                <c:pt idx="230">
                  <c:v>25</c:v>
                </c:pt>
                <c:pt idx="231">
                  <c:v>104</c:v>
                </c:pt>
                <c:pt idx="232">
                  <c:v>86</c:v>
                </c:pt>
                <c:pt idx="233">
                  <c:v>180.5</c:v>
                </c:pt>
                <c:pt idx="234">
                  <c:v>53</c:v>
                </c:pt>
                <c:pt idx="235">
                  <c:v>114</c:v>
                </c:pt>
                <c:pt idx="236">
                  <c:v>247.5</c:v>
                </c:pt>
                <c:pt idx="237">
                  <c:v>-493.5</c:v>
                </c:pt>
                <c:pt idx="238">
                  <c:v>79</c:v>
                </c:pt>
                <c:pt idx="239">
                  <c:v>-208</c:v>
                </c:pt>
                <c:pt idx="240">
                  <c:v>264.5</c:v>
                </c:pt>
                <c:pt idx="241">
                  <c:v>229.5</c:v>
                </c:pt>
                <c:pt idx="242">
                  <c:v>-355.5</c:v>
                </c:pt>
                <c:pt idx="243">
                  <c:v>-111</c:v>
                </c:pt>
                <c:pt idx="244">
                  <c:v>71</c:v>
                </c:pt>
                <c:pt idx="245">
                  <c:v>334</c:v>
                </c:pt>
                <c:pt idx="246">
                  <c:v>483.5</c:v>
                </c:pt>
                <c:pt idx="247">
                  <c:v>75.5</c:v>
                </c:pt>
                <c:pt idx="248">
                  <c:v>103.5</c:v>
                </c:pt>
                <c:pt idx="249">
                  <c:v>-75</c:v>
                </c:pt>
                <c:pt idx="250">
                  <c:v>77</c:v>
                </c:pt>
                <c:pt idx="251">
                  <c:v>-49.5</c:v>
                </c:pt>
                <c:pt idx="252">
                  <c:v>113</c:v>
                </c:pt>
                <c:pt idx="253">
                  <c:v>-71</c:v>
                </c:pt>
                <c:pt idx="254">
                  <c:v>20</c:v>
                </c:pt>
                <c:pt idx="255">
                  <c:v>20</c:v>
                </c:pt>
                <c:pt idx="256">
                  <c:v>-84</c:v>
                </c:pt>
                <c:pt idx="257">
                  <c:v>-138</c:v>
                </c:pt>
                <c:pt idx="258">
                  <c:v>167</c:v>
                </c:pt>
                <c:pt idx="259">
                  <c:v>232.5</c:v>
                </c:pt>
                <c:pt idx="260">
                  <c:v>-199.5</c:v>
                </c:pt>
                <c:pt idx="261">
                  <c:v>-179.5</c:v>
                </c:pt>
                <c:pt idx="262">
                  <c:v>22</c:v>
                </c:pt>
                <c:pt idx="263">
                  <c:v>-145.5</c:v>
                </c:pt>
                <c:pt idx="264">
                  <c:v>-903.5</c:v>
                </c:pt>
                <c:pt idx="265">
                  <c:v>-96</c:v>
                </c:pt>
                <c:pt idx="266">
                  <c:v>-639</c:v>
                </c:pt>
                <c:pt idx="267">
                  <c:v>-337</c:v>
                </c:pt>
                <c:pt idx="268">
                  <c:v>71.5</c:v>
                </c:pt>
                <c:pt idx="269">
                  <c:v>-254.5</c:v>
                </c:pt>
                <c:pt idx="270">
                  <c:v>453.5</c:v>
                </c:pt>
                <c:pt idx="271">
                  <c:v>346.5</c:v>
                </c:pt>
                <c:pt idx="272">
                  <c:v>450</c:v>
                </c:pt>
                <c:pt idx="273">
                  <c:v>71</c:v>
                </c:pt>
                <c:pt idx="274">
                  <c:v>21.5</c:v>
                </c:pt>
                <c:pt idx="275">
                  <c:v>-163</c:v>
                </c:pt>
                <c:pt idx="276">
                  <c:v>-336</c:v>
                </c:pt>
                <c:pt idx="277">
                  <c:v>-127</c:v>
                </c:pt>
                <c:pt idx="278">
                  <c:v>-69.5</c:v>
                </c:pt>
                <c:pt idx="279">
                  <c:v>15.5</c:v>
                </c:pt>
                <c:pt idx="280">
                  <c:v>-87.5</c:v>
                </c:pt>
                <c:pt idx="281">
                  <c:v>114</c:v>
                </c:pt>
                <c:pt idx="282">
                  <c:v>98</c:v>
                </c:pt>
                <c:pt idx="283">
                  <c:v>-45.5</c:v>
                </c:pt>
                <c:pt idx="284">
                  <c:v>-157</c:v>
                </c:pt>
                <c:pt idx="285">
                  <c:v>-64</c:v>
                </c:pt>
                <c:pt idx="286">
                  <c:v>-122</c:v>
                </c:pt>
                <c:pt idx="287">
                  <c:v>-61.5</c:v>
                </c:pt>
                <c:pt idx="288">
                  <c:v>-217.5</c:v>
                </c:pt>
                <c:pt idx="289">
                  <c:v>-1008</c:v>
                </c:pt>
                <c:pt idx="290">
                  <c:v>519.5</c:v>
                </c:pt>
                <c:pt idx="291">
                  <c:v>177</c:v>
                </c:pt>
                <c:pt idx="292">
                  <c:v>389.5</c:v>
                </c:pt>
                <c:pt idx="293">
                  <c:v>81.5</c:v>
                </c:pt>
                <c:pt idx="294">
                  <c:v>6</c:v>
                </c:pt>
                <c:pt idx="295">
                  <c:v>13</c:v>
                </c:pt>
                <c:pt idx="296">
                  <c:v>508.5</c:v>
                </c:pt>
                <c:pt idx="297">
                  <c:v>454.5</c:v>
                </c:pt>
                <c:pt idx="298">
                  <c:v>-713.5</c:v>
                </c:pt>
                <c:pt idx="299">
                  <c:v>1</c:v>
                </c:pt>
                <c:pt idx="300">
                  <c:v>-190</c:v>
                </c:pt>
                <c:pt idx="301">
                  <c:v>-239</c:v>
                </c:pt>
                <c:pt idx="302">
                  <c:v>154.5</c:v>
                </c:pt>
                <c:pt idx="303">
                  <c:v>-208.5</c:v>
                </c:pt>
                <c:pt idx="304">
                  <c:v>511</c:v>
                </c:pt>
                <c:pt idx="305">
                  <c:v>1292.5</c:v>
                </c:pt>
                <c:pt idx="306">
                  <c:v>260.5</c:v>
                </c:pt>
                <c:pt idx="307">
                  <c:v>-205</c:v>
                </c:pt>
                <c:pt idx="308">
                  <c:v>-522.5</c:v>
                </c:pt>
                <c:pt idx="309">
                  <c:v>-390.5</c:v>
                </c:pt>
                <c:pt idx="310">
                  <c:v>596</c:v>
                </c:pt>
                <c:pt idx="311">
                  <c:v>-198.5</c:v>
                </c:pt>
                <c:pt idx="312">
                  <c:v>-855.5</c:v>
                </c:pt>
                <c:pt idx="313">
                  <c:v>37</c:v>
                </c:pt>
                <c:pt idx="314">
                  <c:v>-79.5</c:v>
                </c:pt>
                <c:pt idx="315">
                  <c:v>540.5</c:v>
                </c:pt>
                <c:pt idx="316">
                  <c:v>-202</c:v>
                </c:pt>
                <c:pt idx="317">
                  <c:v>84</c:v>
                </c:pt>
                <c:pt idx="318">
                  <c:v>1432</c:v>
                </c:pt>
                <c:pt idx="319">
                  <c:v>31.5</c:v>
                </c:pt>
                <c:pt idx="320">
                  <c:v>234.5</c:v>
                </c:pt>
                <c:pt idx="321">
                  <c:v>141</c:v>
                </c:pt>
                <c:pt idx="322">
                  <c:v>71.5</c:v>
                </c:pt>
                <c:pt idx="323">
                  <c:v>-30</c:v>
                </c:pt>
                <c:pt idx="324">
                  <c:v>-35.5</c:v>
                </c:pt>
                <c:pt idx="325">
                  <c:v>-25</c:v>
                </c:pt>
                <c:pt idx="326">
                  <c:v>-11</c:v>
                </c:pt>
                <c:pt idx="327">
                  <c:v>-58.5</c:v>
                </c:pt>
                <c:pt idx="328">
                  <c:v>3.5</c:v>
                </c:pt>
                <c:pt idx="329">
                  <c:v>49</c:v>
                </c:pt>
                <c:pt idx="330">
                  <c:v>-10</c:v>
                </c:pt>
                <c:pt idx="331">
                  <c:v>77.5</c:v>
                </c:pt>
                <c:pt idx="332">
                  <c:v>-35.5</c:v>
                </c:pt>
                <c:pt idx="333">
                  <c:v>-611.5</c:v>
                </c:pt>
                <c:pt idx="334">
                  <c:v>-74.5</c:v>
                </c:pt>
                <c:pt idx="335">
                  <c:v>267.5</c:v>
                </c:pt>
                <c:pt idx="336">
                  <c:v>-274</c:v>
                </c:pt>
                <c:pt idx="337">
                  <c:v>29</c:v>
                </c:pt>
                <c:pt idx="338">
                  <c:v>-295.5</c:v>
                </c:pt>
                <c:pt idx="339">
                  <c:v>-483.5</c:v>
                </c:pt>
                <c:pt idx="340">
                  <c:v>3.5</c:v>
                </c:pt>
                <c:pt idx="341">
                  <c:v>1147</c:v>
                </c:pt>
                <c:pt idx="342">
                  <c:v>523</c:v>
                </c:pt>
                <c:pt idx="343">
                  <c:v>27</c:v>
                </c:pt>
                <c:pt idx="344">
                  <c:v>88</c:v>
                </c:pt>
                <c:pt idx="345">
                  <c:v>75</c:v>
                </c:pt>
                <c:pt idx="346">
                  <c:v>2</c:v>
                </c:pt>
                <c:pt idx="347">
                  <c:v>-316.5</c:v>
                </c:pt>
                <c:pt idx="348">
                  <c:v>-853.5</c:v>
                </c:pt>
                <c:pt idx="349">
                  <c:v>-126.5</c:v>
                </c:pt>
                <c:pt idx="350">
                  <c:v>-64</c:v>
                </c:pt>
                <c:pt idx="351">
                  <c:v>30.5</c:v>
                </c:pt>
                <c:pt idx="352">
                  <c:v>83</c:v>
                </c:pt>
                <c:pt idx="353">
                  <c:v>92</c:v>
                </c:pt>
                <c:pt idx="354">
                  <c:v>-72</c:v>
                </c:pt>
                <c:pt idx="355">
                  <c:v>-129.5</c:v>
                </c:pt>
                <c:pt idx="356">
                  <c:v>-2</c:v>
                </c:pt>
                <c:pt idx="357">
                  <c:v>-549.5</c:v>
                </c:pt>
                <c:pt idx="358">
                  <c:v>547.5</c:v>
                </c:pt>
                <c:pt idx="359">
                  <c:v>-254.5</c:v>
                </c:pt>
                <c:pt idx="360">
                  <c:v>-274</c:v>
                </c:pt>
                <c:pt idx="361">
                  <c:v>91.5</c:v>
                </c:pt>
                <c:pt idx="362">
                  <c:v>-122.5</c:v>
                </c:pt>
                <c:pt idx="363">
                  <c:v>-8</c:v>
                </c:pt>
                <c:pt idx="364">
                  <c:v>205</c:v>
                </c:pt>
                <c:pt idx="365">
                  <c:v>459.5</c:v>
                </c:pt>
                <c:pt idx="366">
                  <c:v>170</c:v>
                </c:pt>
                <c:pt idx="367">
                  <c:v>45.5</c:v>
                </c:pt>
                <c:pt idx="368">
                  <c:v>-8.5</c:v>
                </c:pt>
                <c:pt idx="369">
                  <c:v>-105.5</c:v>
                </c:pt>
                <c:pt idx="370">
                  <c:v>7</c:v>
                </c:pt>
                <c:pt idx="371">
                  <c:v>-30.5</c:v>
                </c:pt>
                <c:pt idx="372">
                  <c:v>-33</c:v>
                </c:pt>
                <c:pt idx="373">
                  <c:v>-34.5</c:v>
                </c:pt>
                <c:pt idx="374">
                  <c:v>-135</c:v>
                </c:pt>
                <c:pt idx="375">
                  <c:v>-114</c:v>
                </c:pt>
                <c:pt idx="376">
                  <c:v>-8.5</c:v>
                </c:pt>
                <c:pt idx="377">
                  <c:v>39</c:v>
                </c:pt>
                <c:pt idx="378">
                  <c:v>166</c:v>
                </c:pt>
                <c:pt idx="379">
                  <c:v>16.5</c:v>
                </c:pt>
                <c:pt idx="380">
                  <c:v>-474.5</c:v>
                </c:pt>
                <c:pt idx="381">
                  <c:v>-557.5</c:v>
                </c:pt>
                <c:pt idx="382">
                  <c:v>38.5</c:v>
                </c:pt>
                <c:pt idx="383">
                  <c:v>306.5</c:v>
                </c:pt>
                <c:pt idx="384">
                  <c:v>-102.5</c:v>
                </c:pt>
                <c:pt idx="385">
                  <c:v>-22</c:v>
                </c:pt>
                <c:pt idx="386">
                  <c:v>-406.5</c:v>
                </c:pt>
                <c:pt idx="387">
                  <c:v>-149</c:v>
                </c:pt>
                <c:pt idx="388">
                  <c:v>-19</c:v>
                </c:pt>
                <c:pt idx="389">
                  <c:v>419.5</c:v>
                </c:pt>
                <c:pt idx="390">
                  <c:v>929</c:v>
                </c:pt>
                <c:pt idx="391">
                  <c:v>133</c:v>
                </c:pt>
                <c:pt idx="392">
                  <c:v>157</c:v>
                </c:pt>
                <c:pt idx="393">
                  <c:v>-36.5</c:v>
                </c:pt>
                <c:pt idx="394">
                  <c:v>-92.5</c:v>
                </c:pt>
                <c:pt idx="395">
                  <c:v>-132.5</c:v>
                </c:pt>
                <c:pt idx="396">
                  <c:v>51</c:v>
                </c:pt>
                <c:pt idx="397">
                  <c:v>-168.5</c:v>
                </c:pt>
                <c:pt idx="398">
                  <c:v>-144.5</c:v>
                </c:pt>
                <c:pt idx="399">
                  <c:v>179.5</c:v>
                </c:pt>
                <c:pt idx="400">
                  <c:v>-24.5</c:v>
                </c:pt>
                <c:pt idx="401">
                  <c:v>33.5</c:v>
                </c:pt>
                <c:pt idx="402">
                  <c:v>168.5</c:v>
                </c:pt>
                <c:pt idx="403">
                  <c:v>46.5</c:v>
                </c:pt>
                <c:pt idx="404">
                  <c:v>-179</c:v>
                </c:pt>
                <c:pt idx="405">
                  <c:v>-83.5</c:v>
                </c:pt>
                <c:pt idx="406">
                  <c:v>232</c:v>
                </c:pt>
                <c:pt idx="407">
                  <c:v>38</c:v>
                </c:pt>
                <c:pt idx="408">
                  <c:v>-126</c:v>
                </c:pt>
                <c:pt idx="409">
                  <c:v>82</c:v>
                </c:pt>
                <c:pt idx="410">
                  <c:v>-767</c:v>
                </c:pt>
                <c:pt idx="411">
                  <c:v>-213.5</c:v>
                </c:pt>
                <c:pt idx="412">
                  <c:v>484.5</c:v>
                </c:pt>
                <c:pt idx="413">
                  <c:v>945.5</c:v>
                </c:pt>
                <c:pt idx="414">
                  <c:v>482.5</c:v>
                </c:pt>
                <c:pt idx="415">
                  <c:v>910.5</c:v>
                </c:pt>
                <c:pt idx="416">
                  <c:v>423.5</c:v>
                </c:pt>
                <c:pt idx="417">
                  <c:v>-5.5</c:v>
                </c:pt>
                <c:pt idx="418">
                  <c:v>-90</c:v>
                </c:pt>
                <c:pt idx="419">
                  <c:v>-113</c:v>
                </c:pt>
                <c:pt idx="420">
                  <c:v>-262.5</c:v>
                </c:pt>
                <c:pt idx="421">
                  <c:v>-69.5</c:v>
                </c:pt>
                <c:pt idx="422">
                  <c:v>-420.5</c:v>
                </c:pt>
                <c:pt idx="423">
                  <c:v>-28.5</c:v>
                </c:pt>
                <c:pt idx="424">
                  <c:v>139.5</c:v>
                </c:pt>
                <c:pt idx="425">
                  <c:v>325</c:v>
                </c:pt>
                <c:pt idx="426">
                  <c:v>357.5</c:v>
                </c:pt>
                <c:pt idx="427">
                  <c:v>-52.5</c:v>
                </c:pt>
                <c:pt idx="428">
                  <c:v>-302.5</c:v>
                </c:pt>
                <c:pt idx="429">
                  <c:v>-860</c:v>
                </c:pt>
                <c:pt idx="430">
                  <c:v>-545</c:v>
                </c:pt>
                <c:pt idx="431">
                  <c:v>-359.5</c:v>
                </c:pt>
                <c:pt idx="432">
                  <c:v>-2.5</c:v>
                </c:pt>
                <c:pt idx="433">
                  <c:v>-31.5</c:v>
                </c:pt>
                <c:pt idx="434">
                  <c:v>-645.5</c:v>
                </c:pt>
                <c:pt idx="435">
                  <c:v>643</c:v>
                </c:pt>
                <c:pt idx="436">
                  <c:v>238</c:v>
                </c:pt>
                <c:pt idx="437">
                  <c:v>-427.5</c:v>
                </c:pt>
                <c:pt idx="438">
                  <c:v>-1104</c:v>
                </c:pt>
                <c:pt idx="439">
                  <c:v>-489.5</c:v>
                </c:pt>
                <c:pt idx="440">
                  <c:v>383.5</c:v>
                </c:pt>
                <c:pt idx="441">
                  <c:v>-91.5</c:v>
                </c:pt>
                <c:pt idx="442">
                  <c:v>-226.5</c:v>
                </c:pt>
                <c:pt idx="443">
                  <c:v>120.5</c:v>
                </c:pt>
                <c:pt idx="444">
                  <c:v>-1.5</c:v>
                </c:pt>
                <c:pt idx="445">
                  <c:v>-455</c:v>
                </c:pt>
                <c:pt idx="446">
                  <c:v>-348.5</c:v>
                </c:pt>
                <c:pt idx="447">
                  <c:v>102.5</c:v>
                </c:pt>
                <c:pt idx="448">
                  <c:v>339</c:v>
                </c:pt>
                <c:pt idx="449">
                  <c:v>346.5</c:v>
                </c:pt>
                <c:pt idx="450">
                  <c:v>214</c:v>
                </c:pt>
                <c:pt idx="451">
                  <c:v>-136.5</c:v>
                </c:pt>
                <c:pt idx="452">
                  <c:v>-471.5</c:v>
                </c:pt>
                <c:pt idx="453">
                  <c:v>-223</c:v>
                </c:pt>
                <c:pt idx="454">
                  <c:v>491</c:v>
                </c:pt>
                <c:pt idx="455">
                  <c:v>-199.5</c:v>
                </c:pt>
                <c:pt idx="456">
                  <c:v>-1020</c:v>
                </c:pt>
                <c:pt idx="457">
                  <c:v>-596.5</c:v>
                </c:pt>
                <c:pt idx="458">
                  <c:v>-2153</c:v>
                </c:pt>
                <c:pt idx="459">
                  <c:v>-1239.5</c:v>
                </c:pt>
                <c:pt idx="460">
                  <c:v>30.5</c:v>
                </c:pt>
                <c:pt idx="461">
                  <c:v>1160.5</c:v>
                </c:pt>
                <c:pt idx="462">
                  <c:v>1859.5</c:v>
                </c:pt>
                <c:pt idx="463">
                  <c:v>505</c:v>
                </c:pt>
                <c:pt idx="464">
                  <c:v>696</c:v>
                </c:pt>
                <c:pt idx="465">
                  <c:v>763.5</c:v>
                </c:pt>
                <c:pt idx="466">
                  <c:v>238</c:v>
                </c:pt>
                <c:pt idx="467">
                  <c:v>-26</c:v>
                </c:pt>
                <c:pt idx="468">
                  <c:v>-385.5</c:v>
                </c:pt>
                <c:pt idx="469">
                  <c:v>147.5</c:v>
                </c:pt>
                <c:pt idx="470">
                  <c:v>-552.5</c:v>
                </c:pt>
                <c:pt idx="471">
                  <c:v>123</c:v>
                </c:pt>
                <c:pt idx="472">
                  <c:v>547</c:v>
                </c:pt>
                <c:pt idx="473">
                  <c:v>473.5</c:v>
                </c:pt>
                <c:pt idx="474">
                  <c:v>9</c:v>
                </c:pt>
                <c:pt idx="475">
                  <c:v>126</c:v>
                </c:pt>
                <c:pt idx="476">
                  <c:v>-373</c:v>
                </c:pt>
                <c:pt idx="477">
                  <c:v>-382</c:v>
                </c:pt>
                <c:pt idx="478">
                  <c:v>293</c:v>
                </c:pt>
                <c:pt idx="479">
                  <c:v>-42.5</c:v>
                </c:pt>
                <c:pt idx="480">
                  <c:v>-373.5</c:v>
                </c:pt>
                <c:pt idx="481">
                  <c:v>-299</c:v>
                </c:pt>
                <c:pt idx="482">
                  <c:v>-2346</c:v>
                </c:pt>
                <c:pt idx="483">
                  <c:v>-342.5</c:v>
                </c:pt>
                <c:pt idx="484">
                  <c:v>930.5</c:v>
                </c:pt>
                <c:pt idx="485">
                  <c:v>1792.5</c:v>
                </c:pt>
                <c:pt idx="486">
                  <c:v>1077.5</c:v>
                </c:pt>
                <c:pt idx="487">
                  <c:v>205</c:v>
                </c:pt>
                <c:pt idx="488">
                  <c:v>735</c:v>
                </c:pt>
                <c:pt idx="489">
                  <c:v>777.5</c:v>
                </c:pt>
                <c:pt idx="490">
                  <c:v>329</c:v>
                </c:pt>
                <c:pt idx="491">
                  <c:v>-72.5</c:v>
                </c:pt>
                <c:pt idx="492">
                  <c:v>291.5</c:v>
                </c:pt>
                <c:pt idx="493">
                  <c:v>27</c:v>
                </c:pt>
                <c:pt idx="494">
                  <c:v>-182.5</c:v>
                </c:pt>
                <c:pt idx="495">
                  <c:v>334.5</c:v>
                </c:pt>
                <c:pt idx="496">
                  <c:v>135</c:v>
                </c:pt>
                <c:pt idx="497">
                  <c:v>35</c:v>
                </c:pt>
                <c:pt idx="498">
                  <c:v>-25</c:v>
                </c:pt>
                <c:pt idx="499">
                  <c:v>93.5</c:v>
                </c:pt>
                <c:pt idx="500">
                  <c:v>-452.5</c:v>
                </c:pt>
                <c:pt idx="501">
                  <c:v>-516.5</c:v>
                </c:pt>
                <c:pt idx="502">
                  <c:v>-264.5</c:v>
                </c:pt>
                <c:pt idx="503">
                  <c:v>-407.5</c:v>
                </c:pt>
                <c:pt idx="504">
                  <c:v>-313</c:v>
                </c:pt>
                <c:pt idx="505">
                  <c:v>-62</c:v>
                </c:pt>
                <c:pt idx="506">
                  <c:v>-1678.5</c:v>
                </c:pt>
                <c:pt idx="507">
                  <c:v>-989</c:v>
                </c:pt>
                <c:pt idx="508">
                  <c:v>934.5</c:v>
                </c:pt>
                <c:pt idx="509">
                  <c:v>1953.5</c:v>
                </c:pt>
                <c:pt idx="510">
                  <c:v>1332</c:v>
                </c:pt>
                <c:pt idx="511">
                  <c:v>335</c:v>
                </c:pt>
                <c:pt idx="512">
                  <c:v>98</c:v>
                </c:pt>
                <c:pt idx="513">
                  <c:v>-18</c:v>
                </c:pt>
                <c:pt idx="514">
                  <c:v>-121.5</c:v>
                </c:pt>
                <c:pt idx="515">
                  <c:v>-63</c:v>
                </c:pt>
                <c:pt idx="516">
                  <c:v>-242.5</c:v>
                </c:pt>
                <c:pt idx="517">
                  <c:v>269.5</c:v>
                </c:pt>
                <c:pt idx="518">
                  <c:v>-91.5</c:v>
                </c:pt>
                <c:pt idx="519">
                  <c:v>84.5</c:v>
                </c:pt>
                <c:pt idx="520">
                  <c:v>20.5</c:v>
                </c:pt>
                <c:pt idx="521">
                  <c:v>230.5</c:v>
                </c:pt>
                <c:pt idx="522">
                  <c:v>173.5</c:v>
                </c:pt>
                <c:pt idx="523">
                  <c:v>-155.5</c:v>
                </c:pt>
                <c:pt idx="524">
                  <c:v>-618</c:v>
                </c:pt>
                <c:pt idx="525">
                  <c:v>-604.5</c:v>
                </c:pt>
                <c:pt idx="526">
                  <c:v>579.5</c:v>
                </c:pt>
                <c:pt idx="527">
                  <c:v>-648.5</c:v>
                </c:pt>
                <c:pt idx="528">
                  <c:v>-185.5</c:v>
                </c:pt>
                <c:pt idx="529">
                  <c:v>-725</c:v>
                </c:pt>
                <c:pt idx="530">
                  <c:v>-2464</c:v>
                </c:pt>
                <c:pt idx="531">
                  <c:v>-912</c:v>
                </c:pt>
                <c:pt idx="532">
                  <c:v>870</c:v>
                </c:pt>
                <c:pt idx="533">
                  <c:v>3382</c:v>
                </c:pt>
                <c:pt idx="534">
                  <c:v>611</c:v>
                </c:pt>
                <c:pt idx="535">
                  <c:v>608</c:v>
                </c:pt>
                <c:pt idx="536">
                  <c:v>122.5</c:v>
                </c:pt>
                <c:pt idx="537">
                  <c:v>218</c:v>
                </c:pt>
                <c:pt idx="538">
                  <c:v>34</c:v>
                </c:pt>
                <c:pt idx="539">
                  <c:v>-98.5</c:v>
                </c:pt>
                <c:pt idx="540">
                  <c:v>-155.5</c:v>
                </c:pt>
                <c:pt idx="541">
                  <c:v>-69.5</c:v>
                </c:pt>
                <c:pt idx="542">
                  <c:v>-164.5</c:v>
                </c:pt>
                <c:pt idx="543">
                  <c:v>-278</c:v>
                </c:pt>
                <c:pt idx="544">
                  <c:v>-82</c:v>
                </c:pt>
                <c:pt idx="545">
                  <c:v>283</c:v>
                </c:pt>
                <c:pt idx="546">
                  <c:v>525</c:v>
                </c:pt>
                <c:pt idx="547">
                  <c:v>-43.5</c:v>
                </c:pt>
                <c:pt idx="548">
                  <c:v>-291.5</c:v>
                </c:pt>
                <c:pt idx="549">
                  <c:v>-140</c:v>
                </c:pt>
                <c:pt idx="550">
                  <c:v>368</c:v>
                </c:pt>
                <c:pt idx="551">
                  <c:v>-324.5</c:v>
                </c:pt>
                <c:pt idx="552">
                  <c:v>-616.5</c:v>
                </c:pt>
                <c:pt idx="553">
                  <c:v>-124</c:v>
                </c:pt>
                <c:pt idx="554">
                  <c:v>-960</c:v>
                </c:pt>
                <c:pt idx="555">
                  <c:v>-434.5</c:v>
                </c:pt>
                <c:pt idx="556">
                  <c:v>0.5</c:v>
                </c:pt>
                <c:pt idx="557">
                  <c:v>748.5</c:v>
                </c:pt>
                <c:pt idx="558">
                  <c:v>1328.5</c:v>
                </c:pt>
                <c:pt idx="559">
                  <c:v>279.5</c:v>
                </c:pt>
                <c:pt idx="560">
                  <c:v>7</c:v>
                </c:pt>
                <c:pt idx="561">
                  <c:v>17.5</c:v>
                </c:pt>
                <c:pt idx="562">
                  <c:v>-63</c:v>
                </c:pt>
                <c:pt idx="563">
                  <c:v>36.5</c:v>
                </c:pt>
                <c:pt idx="564">
                  <c:v>-48.5</c:v>
                </c:pt>
                <c:pt idx="565">
                  <c:v>-69</c:v>
                </c:pt>
                <c:pt idx="566">
                  <c:v>-130</c:v>
                </c:pt>
                <c:pt idx="567">
                  <c:v>-202</c:v>
                </c:pt>
                <c:pt idx="568">
                  <c:v>88.5</c:v>
                </c:pt>
                <c:pt idx="569">
                  <c:v>448.5</c:v>
                </c:pt>
                <c:pt idx="570">
                  <c:v>296.5</c:v>
                </c:pt>
                <c:pt idx="571">
                  <c:v>273</c:v>
                </c:pt>
                <c:pt idx="572">
                  <c:v>-79.5</c:v>
                </c:pt>
                <c:pt idx="573">
                  <c:v>-856</c:v>
                </c:pt>
                <c:pt idx="574">
                  <c:v>395</c:v>
                </c:pt>
                <c:pt idx="575">
                  <c:v>132.5</c:v>
                </c:pt>
                <c:pt idx="576">
                  <c:v>-835.5</c:v>
                </c:pt>
                <c:pt idx="577">
                  <c:v>18.5</c:v>
                </c:pt>
                <c:pt idx="578">
                  <c:v>-1090</c:v>
                </c:pt>
                <c:pt idx="579">
                  <c:v>-281.5</c:v>
                </c:pt>
                <c:pt idx="580">
                  <c:v>83.5</c:v>
                </c:pt>
                <c:pt idx="581">
                  <c:v>1826</c:v>
                </c:pt>
                <c:pt idx="582">
                  <c:v>1013</c:v>
                </c:pt>
                <c:pt idx="583">
                  <c:v>185.5</c:v>
                </c:pt>
                <c:pt idx="584">
                  <c:v>64.5</c:v>
                </c:pt>
                <c:pt idx="585">
                  <c:v>-167.5</c:v>
                </c:pt>
                <c:pt idx="586">
                  <c:v>11</c:v>
                </c:pt>
                <c:pt idx="587">
                  <c:v>-57.5</c:v>
                </c:pt>
                <c:pt idx="588">
                  <c:v>-85.5</c:v>
                </c:pt>
                <c:pt idx="589">
                  <c:v>-50.5</c:v>
                </c:pt>
                <c:pt idx="590">
                  <c:v>-64.5</c:v>
                </c:pt>
                <c:pt idx="591">
                  <c:v>-86</c:v>
                </c:pt>
                <c:pt idx="592">
                  <c:v>-402.5</c:v>
                </c:pt>
                <c:pt idx="593">
                  <c:v>220.5</c:v>
                </c:pt>
                <c:pt idx="594">
                  <c:v>28</c:v>
                </c:pt>
                <c:pt idx="595">
                  <c:v>0</c:v>
                </c:pt>
                <c:pt idx="596">
                  <c:v>-294</c:v>
                </c:pt>
                <c:pt idx="597">
                  <c:v>-583</c:v>
                </c:pt>
                <c:pt idx="598">
                  <c:v>133</c:v>
                </c:pt>
                <c:pt idx="599">
                  <c:v>128</c:v>
                </c:pt>
                <c:pt idx="600">
                  <c:v>-536</c:v>
                </c:pt>
                <c:pt idx="601">
                  <c:v>463</c:v>
                </c:pt>
                <c:pt idx="602">
                  <c:v>-268.5</c:v>
                </c:pt>
                <c:pt idx="603">
                  <c:v>-806</c:v>
                </c:pt>
                <c:pt idx="604">
                  <c:v>-457</c:v>
                </c:pt>
                <c:pt idx="605">
                  <c:v>725</c:v>
                </c:pt>
                <c:pt idx="606">
                  <c:v>731.5</c:v>
                </c:pt>
                <c:pt idx="607">
                  <c:v>92.5</c:v>
                </c:pt>
                <c:pt idx="608">
                  <c:v>-311</c:v>
                </c:pt>
                <c:pt idx="609">
                  <c:v>388.5</c:v>
                </c:pt>
                <c:pt idx="610">
                  <c:v>52.5</c:v>
                </c:pt>
                <c:pt idx="611">
                  <c:v>-124.5</c:v>
                </c:pt>
                <c:pt idx="612">
                  <c:v>-448</c:v>
                </c:pt>
                <c:pt idx="613">
                  <c:v>-804</c:v>
                </c:pt>
                <c:pt idx="614">
                  <c:v>-233</c:v>
                </c:pt>
                <c:pt idx="615">
                  <c:v>17.5</c:v>
                </c:pt>
                <c:pt idx="616">
                  <c:v>54.5</c:v>
                </c:pt>
                <c:pt idx="617">
                  <c:v>934.5</c:v>
                </c:pt>
                <c:pt idx="618">
                  <c:v>1237</c:v>
                </c:pt>
                <c:pt idx="619">
                  <c:v>-176.5</c:v>
                </c:pt>
                <c:pt idx="620">
                  <c:v>-374</c:v>
                </c:pt>
                <c:pt idx="621">
                  <c:v>-595.5</c:v>
                </c:pt>
                <c:pt idx="622">
                  <c:v>164</c:v>
                </c:pt>
                <c:pt idx="623">
                  <c:v>-444.5</c:v>
                </c:pt>
                <c:pt idx="624">
                  <c:v>-1550.5</c:v>
                </c:pt>
                <c:pt idx="625">
                  <c:v>-4617.5</c:v>
                </c:pt>
                <c:pt idx="626">
                  <c:v>-3431.5</c:v>
                </c:pt>
                <c:pt idx="627">
                  <c:v>-518</c:v>
                </c:pt>
                <c:pt idx="628">
                  <c:v>-43</c:v>
                </c:pt>
                <c:pt idx="629">
                  <c:v>182.5</c:v>
                </c:pt>
                <c:pt idx="630">
                  <c:v>683.5</c:v>
                </c:pt>
                <c:pt idx="631">
                  <c:v>1998.5</c:v>
                </c:pt>
                <c:pt idx="632">
                  <c:v>3057</c:v>
                </c:pt>
                <c:pt idx="633">
                  <c:v>1056.5</c:v>
                </c:pt>
                <c:pt idx="634">
                  <c:v>-207</c:v>
                </c:pt>
                <c:pt idx="635">
                  <c:v>-39</c:v>
                </c:pt>
                <c:pt idx="636">
                  <c:v>271</c:v>
                </c:pt>
                <c:pt idx="637">
                  <c:v>-965</c:v>
                </c:pt>
                <c:pt idx="638">
                  <c:v>-167.5</c:v>
                </c:pt>
                <c:pt idx="639">
                  <c:v>442</c:v>
                </c:pt>
                <c:pt idx="640">
                  <c:v>2251.5</c:v>
                </c:pt>
                <c:pt idx="641">
                  <c:v>2365.5</c:v>
                </c:pt>
                <c:pt idx="642">
                  <c:v>174.5</c:v>
                </c:pt>
                <c:pt idx="643">
                  <c:v>-109</c:v>
                </c:pt>
                <c:pt idx="644">
                  <c:v>-368.5</c:v>
                </c:pt>
                <c:pt idx="645">
                  <c:v>-988</c:v>
                </c:pt>
                <c:pt idx="646">
                  <c:v>11.5</c:v>
                </c:pt>
                <c:pt idx="647">
                  <c:v>-1521.5</c:v>
                </c:pt>
                <c:pt idx="648">
                  <c:v>-3064</c:v>
                </c:pt>
                <c:pt idx="649">
                  <c:v>-1524</c:v>
                </c:pt>
                <c:pt idx="650">
                  <c:v>-1564</c:v>
                </c:pt>
                <c:pt idx="651">
                  <c:v>-244</c:v>
                </c:pt>
                <c:pt idx="652">
                  <c:v>1498</c:v>
                </c:pt>
                <c:pt idx="653">
                  <c:v>4049</c:v>
                </c:pt>
                <c:pt idx="654">
                  <c:v>3906.5</c:v>
                </c:pt>
                <c:pt idx="655">
                  <c:v>620.5</c:v>
                </c:pt>
                <c:pt idx="656">
                  <c:v>611</c:v>
                </c:pt>
                <c:pt idx="657">
                  <c:v>253.5</c:v>
                </c:pt>
                <c:pt idx="658">
                  <c:v>131</c:v>
                </c:pt>
                <c:pt idx="659">
                  <c:v>58</c:v>
                </c:pt>
                <c:pt idx="660">
                  <c:v>-39</c:v>
                </c:pt>
                <c:pt idx="661">
                  <c:v>68.5</c:v>
                </c:pt>
                <c:pt idx="662">
                  <c:v>40</c:v>
                </c:pt>
                <c:pt idx="663">
                  <c:v>132.5</c:v>
                </c:pt>
                <c:pt idx="664">
                  <c:v>-1</c:v>
                </c:pt>
                <c:pt idx="665">
                  <c:v>76.5</c:v>
                </c:pt>
                <c:pt idx="666">
                  <c:v>219.5</c:v>
                </c:pt>
                <c:pt idx="667">
                  <c:v>-246.5</c:v>
                </c:pt>
                <c:pt idx="668">
                  <c:v>-739.5</c:v>
                </c:pt>
                <c:pt idx="669">
                  <c:v>-422.5</c:v>
                </c:pt>
                <c:pt idx="670">
                  <c:v>27.5</c:v>
                </c:pt>
                <c:pt idx="671">
                  <c:v>-620.5</c:v>
                </c:pt>
                <c:pt idx="672">
                  <c:v>-472</c:v>
                </c:pt>
                <c:pt idx="673">
                  <c:v>-345</c:v>
                </c:pt>
                <c:pt idx="674">
                  <c:v>-1334.5</c:v>
                </c:pt>
                <c:pt idx="675">
                  <c:v>-90.5</c:v>
                </c:pt>
                <c:pt idx="676">
                  <c:v>1562</c:v>
                </c:pt>
                <c:pt idx="677">
                  <c:v>1218.5</c:v>
                </c:pt>
                <c:pt idx="678">
                  <c:v>616</c:v>
                </c:pt>
                <c:pt idx="679">
                  <c:v>293</c:v>
                </c:pt>
                <c:pt idx="680">
                  <c:v>-63</c:v>
                </c:pt>
                <c:pt idx="681">
                  <c:v>-49.5</c:v>
                </c:pt>
                <c:pt idx="682">
                  <c:v>176.5</c:v>
                </c:pt>
                <c:pt idx="683">
                  <c:v>7.5</c:v>
                </c:pt>
                <c:pt idx="684">
                  <c:v>-86.5</c:v>
                </c:pt>
                <c:pt idx="685">
                  <c:v>-102.5</c:v>
                </c:pt>
                <c:pt idx="686">
                  <c:v>-47.5</c:v>
                </c:pt>
                <c:pt idx="687">
                  <c:v>126.5</c:v>
                </c:pt>
                <c:pt idx="688">
                  <c:v>391.5</c:v>
                </c:pt>
                <c:pt idx="689">
                  <c:v>136.5</c:v>
                </c:pt>
                <c:pt idx="690">
                  <c:v>-109</c:v>
                </c:pt>
                <c:pt idx="691">
                  <c:v>150</c:v>
                </c:pt>
                <c:pt idx="692">
                  <c:v>-237</c:v>
                </c:pt>
                <c:pt idx="693">
                  <c:v>-147</c:v>
                </c:pt>
                <c:pt idx="694">
                  <c:v>72</c:v>
                </c:pt>
                <c:pt idx="695">
                  <c:v>0</c:v>
                </c:pt>
                <c:pt idx="696">
                  <c:v>-596</c:v>
                </c:pt>
                <c:pt idx="697">
                  <c:v>414</c:v>
                </c:pt>
                <c:pt idx="698">
                  <c:v>-158</c:v>
                </c:pt>
                <c:pt idx="699">
                  <c:v>314</c:v>
                </c:pt>
                <c:pt idx="700">
                  <c:v>-55.5</c:v>
                </c:pt>
                <c:pt idx="701">
                  <c:v>222</c:v>
                </c:pt>
                <c:pt idx="702">
                  <c:v>349</c:v>
                </c:pt>
                <c:pt idx="703">
                  <c:v>37</c:v>
                </c:pt>
                <c:pt idx="704">
                  <c:v>-25</c:v>
                </c:pt>
                <c:pt idx="705">
                  <c:v>-117.5</c:v>
                </c:pt>
                <c:pt idx="706">
                  <c:v>-123</c:v>
                </c:pt>
                <c:pt idx="707">
                  <c:v>-74.5</c:v>
                </c:pt>
                <c:pt idx="708">
                  <c:v>-669.5</c:v>
                </c:pt>
                <c:pt idx="709">
                  <c:v>-300.5</c:v>
                </c:pt>
                <c:pt idx="710">
                  <c:v>61.5</c:v>
                </c:pt>
                <c:pt idx="711">
                  <c:v>-65</c:v>
                </c:pt>
                <c:pt idx="712">
                  <c:v>130.5</c:v>
                </c:pt>
                <c:pt idx="713">
                  <c:v>332.5</c:v>
                </c:pt>
                <c:pt idx="714">
                  <c:v>195</c:v>
                </c:pt>
                <c:pt idx="715">
                  <c:v>33</c:v>
                </c:pt>
                <c:pt idx="716">
                  <c:v>-23</c:v>
                </c:pt>
                <c:pt idx="717">
                  <c:v>-141</c:v>
                </c:pt>
                <c:pt idx="718">
                  <c:v>-155.5</c:v>
                </c:pt>
                <c:pt idx="719">
                  <c:v>-4</c:v>
                </c:pt>
                <c:pt idx="720">
                  <c:v>-370.5</c:v>
                </c:pt>
                <c:pt idx="721">
                  <c:v>272</c:v>
                </c:pt>
                <c:pt idx="722">
                  <c:v>-74.5</c:v>
                </c:pt>
                <c:pt idx="723">
                  <c:v>-542.5</c:v>
                </c:pt>
                <c:pt idx="724">
                  <c:v>231.5</c:v>
                </c:pt>
                <c:pt idx="725">
                  <c:v>494</c:v>
                </c:pt>
                <c:pt idx="726">
                  <c:v>460.5</c:v>
                </c:pt>
                <c:pt idx="727">
                  <c:v>93</c:v>
                </c:pt>
                <c:pt idx="728">
                  <c:v>78</c:v>
                </c:pt>
                <c:pt idx="729">
                  <c:v>-27</c:v>
                </c:pt>
                <c:pt idx="730">
                  <c:v>-52</c:v>
                </c:pt>
                <c:pt idx="731">
                  <c:v>-41.5</c:v>
                </c:pt>
                <c:pt idx="732">
                  <c:v>27</c:v>
                </c:pt>
                <c:pt idx="733">
                  <c:v>-63</c:v>
                </c:pt>
                <c:pt idx="734">
                  <c:v>-200.5</c:v>
                </c:pt>
                <c:pt idx="735">
                  <c:v>-118.5</c:v>
                </c:pt>
                <c:pt idx="736">
                  <c:v>339.5</c:v>
                </c:pt>
                <c:pt idx="737">
                  <c:v>95</c:v>
                </c:pt>
                <c:pt idx="738">
                  <c:v>-349</c:v>
                </c:pt>
                <c:pt idx="739">
                  <c:v>-507.5</c:v>
                </c:pt>
                <c:pt idx="740">
                  <c:v>-427.5</c:v>
                </c:pt>
                <c:pt idx="741">
                  <c:v>-173</c:v>
                </c:pt>
                <c:pt idx="742">
                  <c:v>162</c:v>
                </c:pt>
                <c:pt idx="743">
                  <c:v>0</c:v>
                </c:pt>
              </c:numCache>
            </c:numRef>
          </c:val>
        </c:ser>
        <c:marker val="1"/>
        <c:axId val="113236608"/>
        <c:axId val="115016064"/>
      </c:lineChart>
      <c:catAx>
        <c:axId val="113236608"/>
        <c:scaling>
          <c:orientation val="minMax"/>
        </c:scaling>
        <c:axPos val="b"/>
        <c:numFmt formatCode="General" sourceLinked="1"/>
        <c:majorTickMark val="none"/>
        <c:tickLblPos val="nextTo"/>
        <c:crossAx val="115016064"/>
        <c:crosses val="autoZero"/>
        <c:auto val="1"/>
        <c:lblAlgn val="ctr"/>
        <c:lblOffset val="100"/>
        <c:tickLblSkip val="24"/>
      </c:catAx>
      <c:valAx>
        <c:axId val="1150160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32366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77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-624.5</c:v>
                </c:pt>
                <c:pt idx="1">
                  <c:v>-226</c:v>
                </c:pt>
                <c:pt idx="2">
                  <c:v>-185</c:v>
                </c:pt>
                <c:pt idx="3">
                  <c:v>83</c:v>
                </c:pt>
                <c:pt idx="4">
                  <c:v>293.5</c:v>
                </c:pt>
                <c:pt idx="5">
                  <c:v>599</c:v>
                </c:pt>
                <c:pt idx="6">
                  <c:v>1985</c:v>
                </c:pt>
                <c:pt idx="7">
                  <c:v>745.5</c:v>
                </c:pt>
                <c:pt idx="8">
                  <c:v>363</c:v>
                </c:pt>
                <c:pt idx="9">
                  <c:v>39</c:v>
                </c:pt>
                <c:pt idx="10">
                  <c:v>146</c:v>
                </c:pt>
                <c:pt idx="11">
                  <c:v>-350.5</c:v>
                </c:pt>
                <c:pt idx="12">
                  <c:v>-597</c:v>
                </c:pt>
                <c:pt idx="13">
                  <c:v>-627.5</c:v>
                </c:pt>
                <c:pt idx="14">
                  <c:v>-528</c:v>
                </c:pt>
                <c:pt idx="15">
                  <c:v>-461</c:v>
                </c:pt>
                <c:pt idx="16">
                  <c:v>436</c:v>
                </c:pt>
                <c:pt idx="17">
                  <c:v>672</c:v>
                </c:pt>
                <c:pt idx="18">
                  <c:v>1309.5</c:v>
                </c:pt>
                <c:pt idx="19">
                  <c:v>1073.5</c:v>
                </c:pt>
                <c:pt idx="20">
                  <c:v>-2057</c:v>
                </c:pt>
                <c:pt idx="21">
                  <c:v>-1447.5</c:v>
                </c:pt>
                <c:pt idx="22">
                  <c:v>821.5</c:v>
                </c:pt>
                <c:pt idx="23">
                  <c:v>-1424</c:v>
                </c:pt>
                <c:pt idx="24">
                  <c:v>-720</c:v>
                </c:pt>
                <c:pt idx="25">
                  <c:v>-78.5</c:v>
                </c:pt>
                <c:pt idx="26">
                  <c:v>-343</c:v>
                </c:pt>
                <c:pt idx="27">
                  <c:v>-280</c:v>
                </c:pt>
                <c:pt idx="28">
                  <c:v>81</c:v>
                </c:pt>
                <c:pt idx="29">
                  <c:v>643</c:v>
                </c:pt>
                <c:pt idx="30">
                  <c:v>2605.5</c:v>
                </c:pt>
                <c:pt idx="31">
                  <c:v>885.5</c:v>
                </c:pt>
                <c:pt idx="32">
                  <c:v>-334.5</c:v>
                </c:pt>
                <c:pt idx="33">
                  <c:v>-337</c:v>
                </c:pt>
                <c:pt idx="34">
                  <c:v>129.5</c:v>
                </c:pt>
                <c:pt idx="35">
                  <c:v>-114.5</c:v>
                </c:pt>
                <c:pt idx="36">
                  <c:v>-278.5</c:v>
                </c:pt>
                <c:pt idx="37">
                  <c:v>-153</c:v>
                </c:pt>
                <c:pt idx="38">
                  <c:v>-684.5</c:v>
                </c:pt>
                <c:pt idx="39">
                  <c:v>-398</c:v>
                </c:pt>
                <c:pt idx="40">
                  <c:v>355.5</c:v>
                </c:pt>
                <c:pt idx="41">
                  <c:v>987</c:v>
                </c:pt>
                <c:pt idx="42">
                  <c:v>1503</c:v>
                </c:pt>
                <c:pt idx="43">
                  <c:v>256.5</c:v>
                </c:pt>
                <c:pt idx="44">
                  <c:v>-2876</c:v>
                </c:pt>
                <c:pt idx="45">
                  <c:v>-848.5</c:v>
                </c:pt>
                <c:pt idx="46">
                  <c:v>908</c:v>
                </c:pt>
                <c:pt idx="47">
                  <c:v>-1141</c:v>
                </c:pt>
                <c:pt idx="48">
                  <c:v>-766.5</c:v>
                </c:pt>
                <c:pt idx="49">
                  <c:v>-416</c:v>
                </c:pt>
                <c:pt idx="50">
                  <c:v>-217</c:v>
                </c:pt>
                <c:pt idx="51">
                  <c:v>90.5</c:v>
                </c:pt>
                <c:pt idx="52">
                  <c:v>244.5</c:v>
                </c:pt>
                <c:pt idx="53">
                  <c:v>278</c:v>
                </c:pt>
                <c:pt idx="54">
                  <c:v>1640.5</c:v>
                </c:pt>
                <c:pt idx="55">
                  <c:v>1663</c:v>
                </c:pt>
                <c:pt idx="56">
                  <c:v>644.5</c:v>
                </c:pt>
                <c:pt idx="57">
                  <c:v>642.5</c:v>
                </c:pt>
                <c:pt idx="58">
                  <c:v>500</c:v>
                </c:pt>
                <c:pt idx="59">
                  <c:v>-303</c:v>
                </c:pt>
                <c:pt idx="60">
                  <c:v>-776</c:v>
                </c:pt>
                <c:pt idx="61">
                  <c:v>-579.5</c:v>
                </c:pt>
                <c:pt idx="62">
                  <c:v>-494</c:v>
                </c:pt>
                <c:pt idx="63">
                  <c:v>329</c:v>
                </c:pt>
                <c:pt idx="64">
                  <c:v>-890.5</c:v>
                </c:pt>
                <c:pt idx="65">
                  <c:v>-190</c:v>
                </c:pt>
                <c:pt idx="66">
                  <c:v>1191</c:v>
                </c:pt>
                <c:pt idx="67">
                  <c:v>575</c:v>
                </c:pt>
                <c:pt idx="68">
                  <c:v>-2151</c:v>
                </c:pt>
                <c:pt idx="69">
                  <c:v>-875</c:v>
                </c:pt>
                <c:pt idx="70">
                  <c:v>758</c:v>
                </c:pt>
                <c:pt idx="71">
                  <c:v>-843.5</c:v>
                </c:pt>
                <c:pt idx="72">
                  <c:v>-606.5</c:v>
                </c:pt>
                <c:pt idx="73">
                  <c:v>-253</c:v>
                </c:pt>
                <c:pt idx="74">
                  <c:v>-399.5</c:v>
                </c:pt>
                <c:pt idx="75">
                  <c:v>0.5</c:v>
                </c:pt>
                <c:pt idx="76">
                  <c:v>110</c:v>
                </c:pt>
                <c:pt idx="77">
                  <c:v>884.5</c:v>
                </c:pt>
                <c:pt idx="78">
                  <c:v>1244</c:v>
                </c:pt>
                <c:pt idx="79">
                  <c:v>1654.5</c:v>
                </c:pt>
                <c:pt idx="80">
                  <c:v>973</c:v>
                </c:pt>
                <c:pt idx="81">
                  <c:v>568.5</c:v>
                </c:pt>
                <c:pt idx="82">
                  <c:v>408.5</c:v>
                </c:pt>
                <c:pt idx="83">
                  <c:v>-426.5</c:v>
                </c:pt>
                <c:pt idx="84">
                  <c:v>-543</c:v>
                </c:pt>
                <c:pt idx="85">
                  <c:v>-527</c:v>
                </c:pt>
                <c:pt idx="86">
                  <c:v>-911.5</c:v>
                </c:pt>
                <c:pt idx="87">
                  <c:v>-594.5</c:v>
                </c:pt>
                <c:pt idx="88">
                  <c:v>-189.5</c:v>
                </c:pt>
                <c:pt idx="89">
                  <c:v>720</c:v>
                </c:pt>
                <c:pt idx="90">
                  <c:v>2159.5</c:v>
                </c:pt>
                <c:pt idx="91">
                  <c:v>-790</c:v>
                </c:pt>
                <c:pt idx="92">
                  <c:v>-1565</c:v>
                </c:pt>
                <c:pt idx="93">
                  <c:v>-417.5</c:v>
                </c:pt>
                <c:pt idx="94">
                  <c:v>964</c:v>
                </c:pt>
                <c:pt idx="95">
                  <c:v>-1203</c:v>
                </c:pt>
                <c:pt idx="96">
                  <c:v>-790.5</c:v>
                </c:pt>
                <c:pt idx="97">
                  <c:v>-106</c:v>
                </c:pt>
                <c:pt idx="98">
                  <c:v>-139.5</c:v>
                </c:pt>
                <c:pt idx="99">
                  <c:v>-181.5</c:v>
                </c:pt>
                <c:pt idx="100">
                  <c:v>23.5</c:v>
                </c:pt>
                <c:pt idx="101">
                  <c:v>264.5</c:v>
                </c:pt>
                <c:pt idx="102">
                  <c:v>293.5</c:v>
                </c:pt>
                <c:pt idx="103">
                  <c:v>224.5</c:v>
                </c:pt>
                <c:pt idx="104">
                  <c:v>528.5</c:v>
                </c:pt>
                <c:pt idx="105">
                  <c:v>575.5</c:v>
                </c:pt>
                <c:pt idx="106">
                  <c:v>196.5</c:v>
                </c:pt>
                <c:pt idx="107">
                  <c:v>418</c:v>
                </c:pt>
                <c:pt idx="108">
                  <c:v>-69</c:v>
                </c:pt>
                <c:pt idx="109">
                  <c:v>-950.5</c:v>
                </c:pt>
                <c:pt idx="110">
                  <c:v>-245</c:v>
                </c:pt>
                <c:pt idx="111">
                  <c:v>-216</c:v>
                </c:pt>
                <c:pt idx="112">
                  <c:v>73</c:v>
                </c:pt>
                <c:pt idx="113">
                  <c:v>727.5</c:v>
                </c:pt>
                <c:pt idx="114">
                  <c:v>1180</c:v>
                </c:pt>
                <c:pt idx="115">
                  <c:v>1101.5</c:v>
                </c:pt>
                <c:pt idx="116">
                  <c:v>-2033</c:v>
                </c:pt>
                <c:pt idx="117">
                  <c:v>-830</c:v>
                </c:pt>
                <c:pt idx="118">
                  <c:v>866.5</c:v>
                </c:pt>
                <c:pt idx="119">
                  <c:v>-626</c:v>
                </c:pt>
                <c:pt idx="120">
                  <c:v>-624</c:v>
                </c:pt>
                <c:pt idx="121">
                  <c:v>-328.5</c:v>
                </c:pt>
                <c:pt idx="122">
                  <c:v>-280.5</c:v>
                </c:pt>
                <c:pt idx="123">
                  <c:v>-170.5</c:v>
                </c:pt>
                <c:pt idx="124">
                  <c:v>-79.5</c:v>
                </c:pt>
                <c:pt idx="125">
                  <c:v>-7</c:v>
                </c:pt>
                <c:pt idx="126">
                  <c:v>43</c:v>
                </c:pt>
                <c:pt idx="127">
                  <c:v>202.5</c:v>
                </c:pt>
                <c:pt idx="128">
                  <c:v>32</c:v>
                </c:pt>
                <c:pt idx="129">
                  <c:v>116</c:v>
                </c:pt>
                <c:pt idx="130">
                  <c:v>376.5</c:v>
                </c:pt>
                <c:pt idx="131">
                  <c:v>499.5</c:v>
                </c:pt>
                <c:pt idx="132">
                  <c:v>-214</c:v>
                </c:pt>
                <c:pt idx="133">
                  <c:v>-918.5</c:v>
                </c:pt>
                <c:pt idx="134">
                  <c:v>-97</c:v>
                </c:pt>
                <c:pt idx="135">
                  <c:v>-72</c:v>
                </c:pt>
                <c:pt idx="136">
                  <c:v>-100.5</c:v>
                </c:pt>
                <c:pt idx="137">
                  <c:v>244</c:v>
                </c:pt>
                <c:pt idx="138">
                  <c:v>1735</c:v>
                </c:pt>
                <c:pt idx="139">
                  <c:v>1455</c:v>
                </c:pt>
                <c:pt idx="140">
                  <c:v>-1815</c:v>
                </c:pt>
                <c:pt idx="141">
                  <c:v>-1187</c:v>
                </c:pt>
                <c:pt idx="142">
                  <c:v>906</c:v>
                </c:pt>
                <c:pt idx="143">
                  <c:v>-1113.5</c:v>
                </c:pt>
                <c:pt idx="144">
                  <c:v>-442.5</c:v>
                </c:pt>
                <c:pt idx="145">
                  <c:v>-232.5</c:v>
                </c:pt>
                <c:pt idx="146">
                  <c:v>-212.5</c:v>
                </c:pt>
                <c:pt idx="147">
                  <c:v>39.5</c:v>
                </c:pt>
                <c:pt idx="148">
                  <c:v>-31</c:v>
                </c:pt>
                <c:pt idx="149">
                  <c:v>314</c:v>
                </c:pt>
                <c:pt idx="150">
                  <c:v>2841.5</c:v>
                </c:pt>
                <c:pt idx="151">
                  <c:v>280</c:v>
                </c:pt>
                <c:pt idx="152">
                  <c:v>-264</c:v>
                </c:pt>
                <c:pt idx="153">
                  <c:v>118.5</c:v>
                </c:pt>
                <c:pt idx="154">
                  <c:v>201</c:v>
                </c:pt>
                <c:pt idx="155">
                  <c:v>-42</c:v>
                </c:pt>
                <c:pt idx="156">
                  <c:v>-396</c:v>
                </c:pt>
                <c:pt idx="157">
                  <c:v>-558</c:v>
                </c:pt>
                <c:pt idx="158">
                  <c:v>-535.5</c:v>
                </c:pt>
                <c:pt idx="159">
                  <c:v>-297</c:v>
                </c:pt>
                <c:pt idx="160">
                  <c:v>156.5</c:v>
                </c:pt>
                <c:pt idx="161">
                  <c:v>1039</c:v>
                </c:pt>
                <c:pt idx="162">
                  <c:v>2269.5</c:v>
                </c:pt>
                <c:pt idx="163">
                  <c:v>1118.5</c:v>
                </c:pt>
                <c:pt idx="164">
                  <c:v>-2570.5</c:v>
                </c:pt>
                <c:pt idx="165">
                  <c:v>-2130</c:v>
                </c:pt>
                <c:pt idx="166">
                  <c:v>848</c:v>
                </c:pt>
                <c:pt idx="167">
                  <c:v>-622</c:v>
                </c:pt>
                <c:pt idx="168">
                  <c:v>-1106.5</c:v>
                </c:pt>
                <c:pt idx="169">
                  <c:v>-409.5</c:v>
                </c:pt>
                <c:pt idx="170">
                  <c:v>-112</c:v>
                </c:pt>
                <c:pt idx="171">
                  <c:v>-190.5</c:v>
                </c:pt>
                <c:pt idx="172">
                  <c:v>224.5</c:v>
                </c:pt>
                <c:pt idx="173">
                  <c:v>896</c:v>
                </c:pt>
                <c:pt idx="174">
                  <c:v>2298.5</c:v>
                </c:pt>
                <c:pt idx="175">
                  <c:v>1688</c:v>
                </c:pt>
                <c:pt idx="176">
                  <c:v>-542</c:v>
                </c:pt>
                <c:pt idx="177">
                  <c:v>-65.5</c:v>
                </c:pt>
                <c:pt idx="178">
                  <c:v>126</c:v>
                </c:pt>
                <c:pt idx="179">
                  <c:v>-176</c:v>
                </c:pt>
                <c:pt idx="180">
                  <c:v>-950.5</c:v>
                </c:pt>
                <c:pt idx="181">
                  <c:v>-424.5</c:v>
                </c:pt>
                <c:pt idx="182">
                  <c:v>-576.5</c:v>
                </c:pt>
                <c:pt idx="183">
                  <c:v>73.5</c:v>
                </c:pt>
                <c:pt idx="184">
                  <c:v>783.5</c:v>
                </c:pt>
                <c:pt idx="185">
                  <c:v>892</c:v>
                </c:pt>
                <c:pt idx="186">
                  <c:v>2251.5</c:v>
                </c:pt>
                <c:pt idx="187">
                  <c:v>-417.5</c:v>
                </c:pt>
                <c:pt idx="188">
                  <c:v>-2067</c:v>
                </c:pt>
                <c:pt idx="189">
                  <c:v>-2294.5</c:v>
                </c:pt>
                <c:pt idx="190">
                  <c:v>511</c:v>
                </c:pt>
                <c:pt idx="191">
                  <c:v>-828.5</c:v>
                </c:pt>
                <c:pt idx="192">
                  <c:v>-766.5</c:v>
                </c:pt>
                <c:pt idx="193">
                  <c:v>-360.5</c:v>
                </c:pt>
                <c:pt idx="194">
                  <c:v>-142.5</c:v>
                </c:pt>
                <c:pt idx="195">
                  <c:v>-138.5</c:v>
                </c:pt>
                <c:pt idx="196">
                  <c:v>151.5</c:v>
                </c:pt>
                <c:pt idx="197">
                  <c:v>421</c:v>
                </c:pt>
                <c:pt idx="198">
                  <c:v>2541</c:v>
                </c:pt>
                <c:pt idx="199">
                  <c:v>998</c:v>
                </c:pt>
                <c:pt idx="200">
                  <c:v>594</c:v>
                </c:pt>
                <c:pt idx="201">
                  <c:v>721.5</c:v>
                </c:pt>
                <c:pt idx="202">
                  <c:v>117</c:v>
                </c:pt>
                <c:pt idx="203">
                  <c:v>-337.5</c:v>
                </c:pt>
                <c:pt idx="204">
                  <c:v>-862.5</c:v>
                </c:pt>
                <c:pt idx="205">
                  <c:v>-995.5</c:v>
                </c:pt>
                <c:pt idx="206">
                  <c:v>-839.5</c:v>
                </c:pt>
                <c:pt idx="207">
                  <c:v>-732</c:v>
                </c:pt>
                <c:pt idx="208">
                  <c:v>-41</c:v>
                </c:pt>
                <c:pt idx="209">
                  <c:v>923.5</c:v>
                </c:pt>
                <c:pt idx="210">
                  <c:v>2439</c:v>
                </c:pt>
                <c:pt idx="211">
                  <c:v>-358</c:v>
                </c:pt>
                <c:pt idx="212">
                  <c:v>-2276</c:v>
                </c:pt>
                <c:pt idx="213">
                  <c:v>-1016.5</c:v>
                </c:pt>
                <c:pt idx="214">
                  <c:v>724</c:v>
                </c:pt>
                <c:pt idx="215">
                  <c:v>-1113</c:v>
                </c:pt>
                <c:pt idx="216">
                  <c:v>-638.5</c:v>
                </c:pt>
                <c:pt idx="217">
                  <c:v>-118.5</c:v>
                </c:pt>
                <c:pt idx="218">
                  <c:v>-314</c:v>
                </c:pt>
                <c:pt idx="219">
                  <c:v>-175</c:v>
                </c:pt>
                <c:pt idx="220">
                  <c:v>123</c:v>
                </c:pt>
                <c:pt idx="221">
                  <c:v>849.5</c:v>
                </c:pt>
                <c:pt idx="222">
                  <c:v>2198</c:v>
                </c:pt>
                <c:pt idx="223">
                  <c:v>1172</c:v>
                </c:pt>
                <c:pt idx="224">
                  <c:v>-39.5</c:v>
                </c:pt>
                <c:pt idx="225">
                  <c:v>-191.5</c:v>
                </c:pt>
                <c:pt idx="226">
                  <c:v>-241</c:v>
                </c:pt>
                <c:pt idx="227">
                  <c:v>11.5</c:v>
                </c:pt>
                <c:pt idx="228">
                  <c:v>0.5</c:v>
                </c:pt>
                <c:pt idx="229">
                  <c:v>-479.5</c:v>
                </c:pt>
                <c:pt idx="230">
                  <c:v>-463</c:v>
                </c:pt>
                <c:pt idx="231">
                  <c:v>-302.5</c:v>
                </c:pt>
                <c:pt idx="232">
                  <c:v>86.5</c:v>
                </c:pt>
                <c:pt idx="233">
                  <c:v>220.5</c:v>
                </c:pt>
                <c:pt idx="234">
                  <c:v>2077.5</c:v>
                </c:pt>
                <c:pt idx="235">
                  <c:v>485.5</c:v>
                </c:pt>
                <c:pt idx="236">
                  <c:v>-2328</c:v>
                </c:pt>
                <c:pt idx="237">
                  <c:v>-1755.5</c:v>
                </c:pt>
                <c:pt idx="238">
                  <c:v>-29</c:v>
                </c:pt>
                <c:pt idx="239">
                  <c:v>-630</c:v>
                </c:pt>
                <c:pt idx="240">
                  <c:v>-356</c:v>
                </c:pt>
                <c:pt idx="241">
                  <c:v>-190.5</c:v>
                </c:pt>
                <c:pt idx="242">
                  <c:v>-210</c:v>
                </c:pt>
                <c:pt idx="243">
                  <c:v>55</c:v>
                </c:pt>
                <c:pt idx="244">
                  <c:v>188</c:v>
                </c:pt>
                <c:pt idx="245">
                  <c:v>544</c:v>
                </c:pt>
                <c:pt idx="246">
                  <c:v>2340.5</c:v>
                </c:pt>
                <c:pt idx="247">
                  <c:v>1064</c:v>
                </c:pt>
                <c:pt idx="248">
                  <c:v>-416</c:v>
                </c:pt>
                <c:pt idx="249">
                  <c:v>59.5</c:v>
                </c:pt>
                <c:pt idx="250">
                  <c:v>68.5</c:v>
                </c:pt>
                <c:pt idx="251">
                  <c:v>-59</c:v>
                </c:pt>
                <c:pt idx="252">
                  <c:v>175</c:v>
                </c:pt>
                <c:pt idx="253">
                  <c:v>-604.5</c:v>
                </c:pt>
                <c:pt idx="254">
                  <c:v>-697.5</c:v>
                </c:pt>
                <c:pt idx="255">
                  <c:v>-483.5</c:v>
                </c:pt>
                <c:pt idx="256">
                  <c:v>-127.5</c:v>
                </c:pt>
                <c:pt idx="257">
                  <c:v>650</c:v>
                </c:pt>
                <c:pt idx="258">
                  <c:v>2195</c:v>
                </c:pt>
                <c:pt idx="259">
                  <c:v>136.5</c:v>
                </c:pt>
                <c:pt idx="260">
                  <c:v>-1703.5</c:v>
                </c:pt>
                <c:pt idx="261">
                  <c:v>-848</c:v>
                </c:pt>
                <c:pt idx="262">
                  <c:v>354.5</c:v>
                </c:pt>
                <c:pt idx="263">
                  <c:v>-885</c:v>
                </c:pt>
                <c:pt idx="264">
                  <c:v>-934</c:v>
                </c:pt>
                <c:pt idx="265">
                  <c:v>-274.5</c:v>
                </c:pt>
                <c:pt idx="266">
                  <c:v>-336.5</c:v>
                </c:pt>
                <c:pt idx="267">
                  <c:v>64.5</c:v>
                </c:pt>
                <c:pt idx="268">
                  <c:v>24</c:v>
                </c:pt>
                <c:pt idx="269">
                  <c:v>125.5</c:v>
                </c:pt>
                <c:pt idx="270">
                  <c:v>477.5</c:v>
                </c:pt>
                <c:pt idx="271">
                  <c:v>651</c:v>
                </c:pt>
                <c:pt idx="272">
                  <c:v>459</c:v>
                </c:pt>
                <c:pt idx="273">
                  <c:v>474</c:v>
                </c:pt>
                <c:pt idx="274">
                  <c:v>410</c:v>
                </c:pt>
                <c:pt idx="275">
                  <c:v>394</c:v>
                </c:pt>
                <c:pt idx="276">
                  <c:v>464.5</c:v>
                </c:pt>
                <c:pt idx="277">
                  <c:v>-1677.5</c:v>
                </c:pt>
                <c:pt idx="278">
                  <c:v>-413</c:v>
                </c:pt>
                <c:pt idx="279">
                  <c:v>-47</c:v>
                </c:pt>
                <c:pt idx="280">
                  <c:v>135.5</c:v>
                </c:pt>
                <c:pt idx="281">
                  <c:v>624.5</c:v>
                </c:pt>
                <c:pt idx="282">
                  <c:v>1096</c:v>
                </c:pt>
                <c:pt idx="283">
                  <c:v>708</c:v>
                </c:pt>
                <c:pt idx="284">
                  <c:v>-1389.5</c:v>
                </c:pt>
                <c:pt idx="285">
                  <c:v>-1009</c:v>
                </c:pt>
                <c:pt idx="286">
                  <c:v>1344.5</c:v>
                </c:pt>
                <c:pt idx="287">
                  <c:v>-685.5</c:v>
                </c:pt>
                <c:pt idx="288">
                  <c:v>-1306</c:v>
                </c:pt>
                <c:pt idx="289">
                  <c:v>-332.5</c:v>
                </c:pt>
                <c:pt idx="290">
                  <c:v>-330.5</c:v>
                </c:pt>
                <c:pt idx="291">
                  <c:v>48.5</c:v>
                </c:pt>
                <c:pt idx="292">
                  <c:v>36.5</c:v>
                </c:pt>
                <c:pt idx="293">
                  <c:v>131.5</c:v>
                </c:pt>
                <c:pt idx="294">
                  <c:v>68.5</c:v>
                </c:pt>
                <c:pt idx="295">
                  <c:v>210</c:v>
                </c:pt>
                <c:pt idx="296">
                  <c:v>274.5</c:v>
                </c:pt>
                <c:pt idx="297">
                  <c:v>409</c:v>
                </c:pt>
                <c:pt idx="298">
                  <c:v>263</c:v>
                </c:pt>
                <c:pt idx="299">
                  <c:v>114</c:v>
                </c:pt>
                <c:pt idx="300">
                  <c:v>-190.5</c:v>
                </c:pt>
                <c:pt idx="301">
                  <c:v>-818.5</c:v>
                </c:pt>
                <c:pt idx="302">
                  <c:v>-268</c:v>
                </c:pt>
                <c:pt idx="303">
                  <c:v>-65</c:v>
                </c:pt>
                <c:pt idx="304">
                  <c:v>-11</c:v>
                </c:pt>
                <c:pt idx="305">
                  <c:v>367</c:v>
                </c:pt>
                <c:pt idx="306">
                  <c:v>1663.5</c:v>
                </c:pt>
                <c:pt idx="307">
                  <c:v>1078</c:v>
                </c:pt>
                <c:pt idx="308">
                  <c:v>-1310.5</c:v>
                </c:pt>
                <c:pt idx="309">
                  <c:v>-559.5</c:v>
                </c:pt>
                <c:pt idx="310">
                  <c:v>489</c:v>
                </c:pt>
                <c:pt idx="311">
                  <c:v>-421</c:v>
                </c:pt>
                <c:pt idx="312">
                  <c:v>-1337.5</c:v>
                </c:pt>
                <c:pt idx="313">
                  <c:v>52</c:v>
                </c:pt>
                <c:pt idx="314">
                  <c:v>120.5</c:v>
                </c:pt>
                <c:pt idx="315">
                  <c:v>-52</c:v>
                </c:pt>
                <c:pt idx="316">
                  <c:v>-99.5</c:v>
                </c:pt>
                <c:pt idx="317">
                  <c:v>408.5</c:v>
                </c:pt>
                <c:pt idx="318">
                  <c:v>1100</c:v>
                </c:pt>
                <c:pt idx="319">
                  <c:v>1240.5</c:v>
                </c:pt>
                <c:pt idx="320">
                  <c:v>549.5</c:v>
                </c:pt>
                <c:pt idx="321">
                  <c:v>74.5</c:v>
                </c:pt>
                <c:pt idx="322">
                  <c:v>-104</c:v>
                </c:pt>
                <c:pt idx="323">
                  <c:v>190</c:v>
                </c:pt>
                <c:pt idx="324">
                  <c:v>-170.5</c:v>
                </c:pt>
                <c:pt idx="325">
                  <c:v>-476.5</c:v>
                </c:pt>
                <c:pt idx="326">
                  <c:v>-1113</c:v>
                </c:pt>
                <c:pt idx="327">
                  <c:v>-310</c:v>
                </c:pt>
                <c:pt idx="328">
                  <c:v>299</c:v>
                </c:pt>
                <c:pt idx="329">
                  <c:v>800.5</c:v>
                </c:pt>
                <c:pt idx="330">
                  <c:v>2879</c:v>
                </c:pt>
                <c:pt idx="331">
                  <c:v>-1109.5</c:v>
                </c:pt>
                <c:pt idx="332">
                  <c:v>-1851</c:v>
                </c:pt>
                <c:pt idx="333">
                  <c:v>-979.5</c:v>
                </c:pt>
                <c:pt idx="334">
                  <c:v>976</c:v>
                </c:pt>
                <c:pt idx="335">
                  <c:v>-696.5</c:v>
                </c:pt>
                <c:pt idx="336">
                  <c:v>-1074</c:v>
                </c:pt>
                <c:pt idx="337">
                  <c:v>-210</c:v>
                </c:pt>
                <c:pt idx="338">
                  <c:v>-36</c:v>
                </c:pt>
                <c:pt idx="339">
                  <c:v>13.5</c:v>
                </c:pt>
                <c:pt idx="340">
                  <c:v>-11</c:v>
                </c:pt>
                <c:pt idx="341">
                  <c:v>484.5</c:v>
                </c:pt>
                <c:pt idx="342">
                  <c:v>2230</c:v>
                </c:pt>
                <c:pt idx="343">
                  <c:v>1331.5</c:v>
                </c:pt>
                <c:pt idx="344">
                  <c:v>128</c:v>
                </c:pt>
                <c:pt idx="345">
                  <c:v>-66.5</c:v>
                </c:pt>
                <c:pt idx="346">
                  <c:v>-550.5</c:v>
                </c:pt>
                <c:pt idx="347">
                  <c:v>201</c:v>
                </c:pt>
                <c:pt idx="348">
                  <c:v>348</c:v>
                </c:pt>
                <c:pt idx="349">
                  <c:v>-960.5</c:v>
                </c:pt>
                <c:pt idx="350">
                  <c:v>-1165</c:v>
                </c:pt>
                <c:pt idx="351">
                  <c:v>-237.5</c:v>
                </c:pt>
                <c:pt idx="352">
                  <c:v>52</c:v>
                </c:pt>
                <c:pt idx="353">
                  <c:v>877</c:v>
                </c:pt>
                <c:pt idx="354">
                  <c:v>1854.5</c:v>
                </c:pt>
                <c:pt idx="355">
                  <c:v>431</c:v>
                </c:pt>
                <c:pt idx="356">
                  <c:v>-1161.5</c:v>
                </c:pt>
                <c:pt idx="357">
                  <c:v>-1561</c:v>
                </c:pt>
                <c:pt idx="358">
                  <c:v>1380</c:v>
                </c:pt>
                <c:pt idx="359">
                  <c:v>-1210.5</c:v>
                </c:pt>
                <c:pt idx="360">
                  <c:v>-1216.5</c:v>
                </c:pt>
                <c:pt idx="361">
                  <c:v>-120.5</c:v>
                </c:pt>
                <c:pt idx="362">
                  <c:v>-197.5</c:v>
                </c:pt>
                <c:pt idx="363">
                  <c:v>-103</c:v>
                </c:pt>
                <c:pt idx="364">
                  <c:v>124</c:v>
                </c:pt>
                <c:pt idx="365">
                  <c:v>682</c:v>
                </c:pt>
                <c:pt idx="366">
                  <c:v>1670.5</c:v>
                </c:pt>
                <c:pt idx="367">
                  <c:v>1439.5</c:v>
                </c:pt>
                <c:pt idx="368">
                  <c:v>-93</c:v>
                </c:pt>
                <c:pt idx="369">
                  <c:v>395</c:v>
                </c:pt>
                <c:pt idx="370">
                  <c:v>266</c:v>
                </c:pt>
                <c:pt idx="371">
                  <c:v>-920.5</c:v>
                </c:pt>
                <c:pt idx="372">
                  <c:v>-665</c:v>
                </c:pt>
                <c:pt idx="373">
                  <c:v>-421</c:v>
                </c:pt>
                <c:pt idx="374">
                  <c:v>-835.5</c:v>
                </c:pt>
                <c:pt idx="375">
                  <c:v>-42.5</c:v>
                </c:pt>
                <c:pt idx="376">
                  <c:v>486</c:v>
                </c:pt>
                <c:pt idx="377">
                  <c:v>791</c:v>
                </c:pt>
                <c:pt idx="378">
                  <c:v>2295</c:v>
                </c:pt>
                <c:pt idx="379">
                  <c:v>-646</c:v>
                </c:pt>
                <c:pt idx="380">
                  <c:v>-2274.5</c:v>
                </c:pt>
                <c:pt idx="381">
                  <c:v>-1171.5</c:v>
                </c:pt>
                <c:pt idx="382">
                  <c:v>632</c:v>
                </c:pt>
                <c:pt idx="383">
                  <c:v>-561</c:v>
                </c:pt>
                <c:pt idx="384">
                  <c:v>-387.5</c:v>
                </c:pt>
                <c:pt idx="385">
                  <c:v>-362</c:v>
                </c:pt>
                <c:pt idx="386">
                  <c:v>-311</c:v>
                </c:pt>
                <c:pt idx="387">
                  <c:v>-26</c:v>
                </c:pt>
                <c:pt idx="388">
                  <c:v>38.5</c:v>
                </c:pt>
                <c:pt idx="389">
                  <c:v>655</c:v>
                </c:pt>
                <c:pt idx="390">
                  <c:v>1189</c:v>
                </c:pt>
                <c:pt idx="391">
                  <c:v>1275</c:v>
                </c:pt>
                <c:pt idx="392">
                  <c:v>-206.5</c:v>
                </c:pt>
                <c:pt idx="393">
                  <c:v>-474</c:v>
                </c:pt>
                <c:pt idx="394">
                  <c:v>-37</c:v>
                </c:pt>
                <c:pt idx="395">
                  <c:v>40</c:v>
                </c:pt>
                <c:pt idx="396">
                  <c:v>-507.5</c:v>
                </c:pt>
                <c:pt idx="397">
                  <c:v>-733.5</c:v>
                </c:pt>
                <c:pt idx="398">
                  <c:v>-137</c:v>
                </c:pt>
                <c:pt idx="399">
                  <c:v>-460</c:v>
                </c:pt>
                <c:pt idx="400">
                  <c:v>243</c:v>
                </c:pt>
                <c:pt idx="401">
                  <c:v>1021</c:v>
                </c:pt>
                <c:pt idx="402">
                  <c:v>2808</c:v>
                </c:pt>
                <c:pt idx="403">
                  <c:v>-13</c:v>
                </c:pt>
                <c:pt idx="404">
                  <c:v>-2146.5</c:v>
                </c:pt>
                <c:pt idx="405">
                  <c:v>-1622.5</c:v>
                </c:pt>
                <c:pt idx="406">
                  <c:v>1551</c:v>
                </c:pt>
                <c:pt idx="407">
                  <c:v>-655.5</c:v>
                </c:pt>
                <c:pt idx="408">
                  <c:v>-1280</c:v>
                </c:pt>
                <c:pt idx="409">
                  <c:v>-167.5</c:v>
                </c:pt>
                <c:pt idx="410">
                  <c:v>-169</c:v>
                </c:pt>
                <c:pt idx="411">
                  <c:v>-194</c:v>
                </c:pt>
                <c:pt idx="412">
                  <c:v>124</c:v>
                </c:pt>
                <c:pt idx="413">
                  <c:v>715.5</c:v>
                </c:pt>
                <c:pt idx="414">
                  <c:v>1752</c:v>
                </c:pt>
                <c:pt idx="415">
                  <c:v>1218.5</c:v>
                </c:pt>
                <c:pt idx="416">
                  <c:v>-718</c:v>
                </c:pt>
                <c:pt idx="417">
                  <c:v>385.5</c:v>
                </c:pt>
                <c:pt idx="418">
                  <c:v>-124.5</c:v>
                </c:pt>
                <c:pt idx="419">
                  <c:v>-433.5</c:v>
                </c:pt>
                <c:pt idx="420">
                  <c:v>-547.5</c:v>
                </c:pt>
                <c:pt idx="421">
                  <c:v>-1020</c:v>
                </c:pt>
                <c:pt idx="422">
                  <c:v>-843.5</c:v>
                </c:pt>
                <c:pt idx="423">
                  <c:v>-176</c:v>
                </c:pt>
                <c:pt idx="424">
                  <c:v>513</c:v>
                </c:pt>
                <c:pt idx="425">
                  <c:v>1131.5</c:v>
                </c:pt>
                <c:pt idx="426">
                  <c:v>2277</c:v>
                </c:pt>
                <c:pt idx="427">
                  <c:v>-551.5</c:v>
                </c:pt>
                <c:pt idx="428">
                  <c:v>-2106.5</c:v>
                </c:pt>
                <c:pt idx="429">
                  <c:v>-937</c:v>
                </c:pt>
                <c:pt idx="430">
                  <c:v>754</c:v>
                </c:pt>
                <c:pt idx="431">
                  <c:v>-652.5</c:v>
                </c:pt>
                <c:pt idx="432">
                  <c:v>-471.5</c:v>
                </c:pt>
                <c:pt idx="433">
                  <c:v>-95.5</c:v>
                </c:pt>
                <c:pt idx="434">
                  <c:v>-338.5</c:v>
                </c:pt>
                <c:pt idx="435">
                  <c:v>-370.5</c:v>
                </c:pt>
                <c:pt idx="436">
                  <c:v>-123</c:v>
                </c:pt>
                <c:pt idx="437">
                  <c:v>155</c:v>
                </c:pt>
                <c:pt idx="438">
                  <c:v>696.5</c:v>
                </c:pt>
                <c:pt idx="439">
                  <c:v>492</c:v>
                </c:pt>
                <c:pt idx="440">
                  <c:v>1651</c:v>
                </c:pt>
                <c:pt idx="441">
                  <c:v>1260.5</c:v>
                </c:pt>
                <c:pt idx="442">
                  <c:v>-307</c:v>
                </c:pt>
                <c:pt idx="443">
                  <c:v>5.5</c:v>
                </c:pt>
                <c:pt idx="444">
                  <c:v>-531</c:v>
                </c:pt>
                <c:pt idx="445">
                  <c:v>-1642</c:v>
                </c:pt>
                <c:pt idx="446">
                  <c:v>-469.5</c:v>
                </c:pt>
                <c:pt idx="447">
                  <c:v>-246.5</c:v>
                </c:pt>
                <c:pt idx="448">
                  <c:v>-218.5</c:v>
                </c:pt>
                <c:pt idx="449">
                  <c:v>760.5</c:v>
                </c:pt>
                <c:pt idx="450">
                  <c:v>2454</c:v>
                </c:pt>
                <c:pt idx="451">
                  <c:v>-644</c:v>
                </c:pt>
                <c:pt idx="452">
                  <c:v>-1989</c:v>
                </c:pt>
                <c:pt idx="453">
                  <c:v>-116</c:v>
                </c:pt>
                <c:pt idx="454">
                  <c:v>435.5</c:v>
                </c:pt>
                <c:pt idx="455">
                  <c:v>-684</c:v>
                </c:pt>
                <c:pt idx="456">
                  <c:v>-486.5</c:v>
                </c:pt>
                <c:pt idx="457">
                  <c:v>-499.5</c:v>
                </c:pt>
                <c:pt idx="458">
                  <c:v>-325.5</c:v>
                </c:pt>
                <c:pt idx="459">
                  <c:v>-29</c:v>
                </c:pt>
                <c:pt idx="460">
                  <c:v>-75</c:v>
                </c:pt>
                <c:pt idx="461">
                  <c:v>110.5</c:v>
                </c:pt>
                <c:pt idx="462">
                  <c:v>28</c:v>
                </c:pt>
                <c:pt idx="463">
                  <c:v>229</c:v>
                </c:pt>
                <c:pt idx="464">
                  <c:v>135.5</c:v>
                </c:pt>
                <c:pt idx="465">
                  <c:v>280.5</c:v>
                </c:pt>
                <c:pt idx="466">
                  <c:v>550.5</c:v>
                </c:pt>
                <c:pt idx="467">
                  <c:v>645.5</c:v>
                </c:pt>
                <c:pt idx="468">
                  <c:v>220</c:v>
                </c:pt>
                <c:pt idx="469">
                  <c:v>-1477</c:v>
                </c:pt>
                <c:pt idx="470">
                  <c:v>-189</c:v>
                </c:pt>
                <c:pt idx="471">
                  <c:v>74.5</c:v>
                </c:pt>
                <c:pt idx="472">
                  <c:v>15.5</c:v>
                </c:pt>
                <c:pt idx="473">
                  <c:v>555</c:v>
                </c:pt>
                <c:pt idx="474">
                  <c:v>1746</c:v>
                </c:pt>
                <c:pt idx="475">
                  <c:v>-139</c:v>
                </c:pt>
                <c:pt idx="476">
                  <c:v>-1125</c:v>
                </c:pt>
                <c:pt idx="477">
                  <c:v>-489</c:v>
                </c:pt>
                <c:pt idx="478">
                  <c:v>399.5</c:v>
                </c:pt>
                <c:pt idx="479">
                  <c:v>-397</c:v>
                </c:pt>
                <c:pt idx="480">
                  <c:v>-291.5</c:v>
                </c:pt>
                <c:pt idx="481">
                  <c:v>-336</c:v>
                </c:pt>
                <c:pt idx="482">
                  <c:v>-10</c:v>
                </c:pt>
                <c:pt idx="483">
                  <c:v>78</c:v>
                </c:pt>
                <c:pt idx="484">
                  <c:v>82</c:v>
                </c:pt>
                <c:pt idx="485">
                  <c:v>120</c:v>
                </c:pt>
                <c:pt idx="486">
                  <c:v>891</c:v>
                </c:pt>
                <c:pt idx="487">
                  <c:v>1927</c:v>
                </c:pt>
                <c:pt idx="488">
                  <c:v>-89</c:v>
                </c:pt>
                <c:pt idx="489">
                  <c:v>617.5</c:v>
                </c:pt>
                <c:pt idx="490">
                  <c:v>117.5</c:v>
                </c:pt>
                <c:pt idx="491">
                  <c:v>-221.5</c:v>
                </c:pt>
                <c:pt idx="492">
                  <c:v>-775</c:v>
                </c:pt>
                <c:pt idx="493">
                  <c:v>-547</c:v>
                </c:pt>
                <c:pt idx="494">
                  <c:v>-813.5</c:v>
                </c:pt>
                <c:pt idx="495">
                  <c:v>-399</c:v>
                </c:pt>
                <c:pt idx="496">
                  <c:v>891</c:v>
                </c:pt>
                <c:pt idx="497">
                  <c:v>1230.5</c:v>
                </c:pt>
                <c:pt idx="498">
                  <c:v>2863.5</c:v>
                </c:pt>
                <c:pt idx="499">
                  <c:v>-1712</c:v>
                </c:pt>
                <c:pt idx="500">
                  <c:v>-2665</c:v>
                </c:pt>
                <c:pt idx="501">
                  <c:v>-1019</c:v>
                </c:pt>
                <c:pt idx="502">
                  <c:v>559.5</c:v>
                </c:pt>
                <c:pt idx="503">
                  <c:v>-519.5</c:v>
                </c:pt>
                <c:pt idx="504">
                  <c:v>-142</c:v>
                </c:pt>
                <c:pt idx="505">
                  <c:v>-23.5</c:v>
                </c:pt>
                <c:pt idx="506">
                  <c:v>-161.5</c:v>
                </c:pt>
                <c:pt idx="507">
                  <c:v>-325.5</c:v>
                </c:pt>
                <c:pt idx="508">
                  <c:v>-2</c:v>
                </c:pt>
                <c:pt idx="509">
                  <c:v>216.5</c:v>
                </c:pt>
                <c:pt idx="510">
                  <c:v>1407</c:v>
                </c:pt>
                <c:pt idx="511">
                  <c:v>1535</c:v>
                </c:pt>
                <c:pt idx="512">
                  <c:v>22</c:v>
                </c:pt>
                <c:pt idx="513">
                  <c:v>-400.5</c:v>
                </c:pt>
                <c:pt idx="514">
                  <c:v>-406.5</c:v>
                </c:pt>
                <c:pt idx="515">
                  <c:v>208</c:v>
                </c:pt>
                <c:pt idx="516">
                  <c:v>-252.5</c:v>
                </c:pt>
                <c:pt idx="517">
                  <c:v>-843</c:v>
                </c:pt>
                <c:pt idx="518">
                  <c:v>-473.5</c:v>
                </c:pt>
                <c:pt idx="519">
                  <c:v>440</c:v>
                </c:pt>
                <c:pt idx="520">
                  <c:v>216</c:v>
                </c:pt>
                <c:pt idx="521">
                  <c:v>1006</c:v>
                </c:pt>
                <c:pt idx="522">
                  <c:v>2307.5</c:v>
                </c:pt>
                <c:pt idx="523">
                  <c:v>-2190</c:v>
                </c:pt>
                <c:pt idx="524">
                  <c:v>-1655.5</c:v>
                </c:pt>
                <c:pt idx="525">
                  <c:v>-626.5</c:v>
                </c:pt>
                <c:pt idx="526">
                  <c:v>625</c:v>
                </c:pt>
                <c:pt idx="527">
                  <c:v>-963.5</c:v>
                </c:pt>
                <c:pt idx="528">
                  <c:v>-340</c:v>
                </c:pt>
                <c:pt idx="529">
                  <c:v>-77</c:v>
                </c:pt>
                <c:pt idx="530">
                  <c:v>238</c:v>
                </c:pt>
                <c:pt idx="531">
                  <c:v>-47.5</c:v>
                </c:pt>
                <c:pt idx="532">
                  <c:v>183.5</c:v>
                </c:pt>
                <c:pt idx="533">
                  <c:v>-40</c:v>
                </c:pt>
                <c:pt idx="534">
                  <c:v>793.5</c:v>
                </c:pt>
                <c:pt idx="535">
                  <c:v>860.5</c:v>
                </c:pt>
                <c:pt idx="536">
                  <c:v>510</c:v>
                </c:pt>
                <c:pt idx="537">
                  <c:v>817</c:v>
                </c:pt>
                <c:pt idx="538">
                  <c:v>318</c:v>
                </c:pt>
                <c:pt idx="539">
                  <c:v>-190.5</c:v>
                </c:pt>
                <c:pt idx="540">
                  <c:v>-527.5</c:v>
                </c:pt>
                <c:pt idx="541">
                  <c:v>-335</c:v>
                </c:pt>
                <c:pt idx="542">
                  <c:v>-727.5</c:v>
                </c:pt>
                <c:pt idx="543">
                  <c:v>-434.5</c:v>
                </c:pt>
                <c:pt idx="544">
                  <c:v>57</c:v>
                </c:pt>
                <c:pt idx="545">
                  <c:v>376</c:v>
                </c:pt>
                <c:pt idx="546">
                  <c:v>2707.5</c:v>
                </c:pt>
                <c:pt idx="547">
                  <c:v>-792.5</c:v>
                </c:pt>
                <c:pt idx="548">
                  <c:v>-2399</c:v>
                </c:pt>
                <c:pt idx="549">
                  <c:v>-408.5</c:v>
                </c:pt>
                <c:pt idx="550">
                  <c:v>520.5</c:v>
                </c:pt>
                <c:pt idx="551">
                  <c:v>-701.5</c:v>
                </c:pt>
                <c:pt idx="552">
                  <c:v>-349</c:v>
                </c:pt>
                <c:pt idx="553">
                  <c:v>198.5</c:v>
                </c:pt>
                <c:pt idx="554">
                  <c:v>-27</c:v>
                </c:pt>
                <c:pt idx="555">
                  <c:v>-138</c:v>
                </c:pt>
                <c:pt idx="556">
                  <c:v>4.5</c:v>
                </c:pt>
                <c:pt idx="557">
                  <c:v>280</c:v>
                </c:pt>
                <c:pt idx="558">
                  <c:v>1514</c:v>
                </c:pt>
                <c:pt idx="559">
                  <c:v>1479.5</c:v>
                </c:pt>
                <c:pt idx="560">
                  <c:v>232</c:v>
                </c:pt>
                <c:pt idx="561">
                  <c:v>-32.5</c:v>
                </c:pt>
                <c:pt idx="562">
                  <c:v>59</c:v>
                </c:pt>
                <c:pt idx="563">
                  <c:v>-83</c:v>
                </c:pt>
                <c:pt idx="564">
                  <c:v>-779</c:v>
                </c:pt>
                <c:pt idx="565">
                  <c:v>-583.5</c:v>
                </c:pt>
                <c:pt idx="566">
                  <c:v>-821</c:v>
                </c:pt>
                <c:pt idx="567">
                  <c:v>-429.5</c:v>
                </c:pt>
                <c:pt idx="568">
                  <c:v>378</c:v>
                </c:pt>
                <c:pt idx="569">
                  <c:v>1015</c:v>
                </c:pt>
                <c:pt idx="570">
                  <c:v>3033</c:v>
                </c:pt>
                <c:pt idx="571">
                  <c:v>-2227.5</c:v>
                </c:pt>
                <c:pt idx="572">
                  <c:v>-1715</c:v>
                </c:pt>
                <c:pt idx="573">
                  <c:v>-608</c:v>
                </c:pt>
                <c:pt idx="574">
                  <c:v>369.5</c:v>
                </c:pt>
                <c:pt idx="575">
                  <c:v>-519.5</c:v>
                </c:pt>
                <c:pt idx="576">
                  <c:v>-65</c:v>
                </c:pt>
                <c:pt idx="577">
                  <c:v>-138.5</c:v>
                </c:pt>
                <c:pt idx="578">
                  <c:v>-193.5</c:v>
                </c:pt>
                <c:pt idx="579">
                  <c:v>-132</c:v>
                </c:pt>
                <c:pt idx="580">
                  <c:v>124.5</c:v>
                </c:pt>
                <c:pt idx="581">
                  <c:v>376</c:v>
                </c:pt>
                <c:pt idx="582">
                  <c:v>1631</c:v>
                </c:pt>
                <c:pt idx="583">
                  <c:v>2101</c:v>
                </c:pt>
                <c:pt idx="584">
                  <c:v>384.5</c:v>
                </c:pt>
                <c:pt idx="585">
                  <c:v>68</c:v>
                </c:pt>
                <c:pt idx="586">
                  <c:v>42.5</c:v>
                </c:pt>
                <c:pt idx="587">
                  <c:v>4.5</c:v>
                </c:pt>
                <c:pt idx="588">
                  <c:v>-464.5</c:v>
                </c:pt>
                <c:pt idx="589">
                  <c:v>-896</c:v>
                </c:pt>
                <c:pt idx="590">
                  <c:v>-1000.5</c:v>
                </c:pt>
                <c:pt idx="591">
                  <c:v>-494.5</c:v>
                </c:pt>
                <c:pt idx="592">
                  <c:v>-15.5</c:v>
                </c:pt>
                <c:pt idx="593">
                  <c:v>880.5</c:v>
                </c:pt>
                <c:pt idx="594">
                  <c:v>3687</c:v>
                </c:pt>
                <c:pt idx="595">
                  <c:v>-1248</c:v>
                </c:pt>
                <c:pt idx="596">
                  <c:v>-2580.5</c:v>
                </c:pt>
                <c:pt idx="597">
                  <c:v>-1312.5</c:v>
                </c:pt>
                <c:pt idx="598">
                  <c:v>1004</c:v>
                </c:pt>
                <c:pt idx="599">
                  <c:v>-1268.5</c:v>
                </c:pt>
                <c:pt idx="600">
                  <c:v>-1028</c:v>
                </c:pt>
                <c:pt idx="601">
                  <c:v>-241.5</c:v>
                </c:pt>
                <c:pt idx="602">
                  <c:v>-341</c:v>
                </c:pt>
                <c:pt idx="603">
                  <c:v>-54</c:v>
                </c:pt>
                <c:pt idx="604">
                  <c:v>89.5</c:v>
                </c:pt>
                <c:pt idx="605">
                  <c:v>196.5</c:v>
                </c:pt>
                <c:pt idx="606">
                  <c:v>61</c:v>
                </c:pt>
                <c:pt idx="607">
                  <c:v>273</c:v>
                </c:pt>
                <c:pt idx="608">
                  <c:v>142.5</c:v>
                </c:pt>
                <c:pt idx="609">
                  <c:v>928</c:v>
                </c:pt>
                <c:pt idx="610">
                  <c:v>480</c:v>
                </c:pt>
                <c:pt idx="611">
                  <c:v>106.5</c:v>
                </c:pt>
                <c:pt idx="612">
                  <c:v>-134</c:v>
                </c:pt>
                <c:pt idx="613">
                  <c:v>-1224</c:v>
                </c:pt>
                <c:pt idx="614">
                  <c:v>-589</c:v>
                </c:pt>
                <c:pt idx="615">
                  <c:v>25</c:v>
                </c:pt>
                <c:pt idx="616">
                  <c:v>285</c:v>
                </c:pt>
                <c:pt idx="617">
                  <c:v>1251</c:v>
                </c:pt>
                <c:pt idx="618">
                  <c:v>3026.5</c:v>
                </c:pt>
                <c:pt idx="619">
                  <c:v>-980.5</c:v>
                </c:pt>
                <c:pt idx="620">
                  <c:v>-1691.5</c:v>
                </c:pt>
                <c:pt idx="621">
                  <c:v>-1290.5</c:v>
                </c:pt>
                <c:pt idx="622">
                  <c:v>837</c:v>
                </c:pt>
                <c:pt idx="623">
                  <c:v>-1028.5</c:v>
                </c:pt>
                <c:pt idx="624">
                  <c:v>-695.5</c:v>
                </c:pt>
                <c:pt idx="625">
                  <c:v>-251</c:v>
                </c:pt>
                <c:pt idx="626">
                  <c:v>-73.5</c:v>
                </c:pt>
                <c:pt idx="627">
                  <c:v>-29.5</c:v>
                </c:pt>
                <c:pt idx="628">
                  <c:v>-20</c:v>
                </c:pt>
                <c:pt idx="629">
                  <c:v>149</c:v>
                </c:pt>
                <c:pt idx="630">
                  <c:v>49.5</c:v>
                </c:pt>
                <c:pt idx="631">
                  <c:v>202</c:v>
                </c:pt>
                <c:pt idx="632">
                  <c:v>150.5</c:v>
                </c:pt>
                <c:pt idx="633">
                  <c:v>-165</c:v>
                </c:pt>
                <c:pt idx="634">
                  <c:v>73</c:v>
                </c:pt>
                <c:pt idx="635">
                  <c:v>314.5</c:v>
                </c:pt>
                <c:pt idx="636">
                  <c:v>-92.5</c:v>
                </c:pt>
                <c:pt idx="637">
                  <c:v>-213</c:v>
                </c:pt>
                <c:pt idx="638">
                  <c:v>-33</c:v>
                </c:pt>
                <c:pt idx="639">
                  <c:v>-150</c:v>
                </c:pt>
                <c:pt idx="640">
                  <c:v>423.5</c:v>
                </c:pt>
                <c:pt idx="641">
                  <c:v>1155.5</c:v>
                </c:pt>
                <c:pt idx="642">
                  <c:v>1438</c:v>
                </c:pt>
                <c:pt idx="643">
                  <c:v>-1012</c:v>
                </c:pt>
                <c:pt idx="644">
                  <c:v>-1025</c:v>
                </c:pt>
                <c:pt idx="645">
                  <c:v>-533.5</c:v>
                </c:pt>
                <c:pt idx="646">
                  <c:v>626</c:v>
                </c:pt>
                <c:pt idx="647">
                  <c:v>-423.5</c:v>
                </c:pt>
                <c:pt idx="648">
                  <c:v>-338.5</c:v>
                </c:pt>
                <c:pt idx="649">
                  <c:v>-324</c:v>
                </c:pt>
                <c:pt idx="650">
                  <c:v>-191</c:v>
                </c:pt>
                <c:pt idx="651">
                  <c:v>-105</c:v>
                </c:pt>
                <c:pt idx="652">
                  <c:v>158</c:v>
                </c:pt>
                <c:pt idx="653">
                  <c:v>485.5</c:v>
                </c:pt>
                <c:pt idx="654">
                  <c:v>831.5</c:v>
                </c:pt>
                <c:pt idx="655">
                  <c:v>760.5</c:v>
                </c:pt>
                <c:pt idx="656">
                  <c:v>113.5</c:v>
                </c:pt>
                <c:pt idx="657">
                  <c:v>461</c:v>
                </c:pt>
                <c:pt idx="658">
                  <c:v>460.5</c:v>
                </c:pt>
                <c:pt idx="659">
                  <c:v>194.5</c:v>
                </c:pt>
                <c:pt idx="660">
                  <c:v>-197.5</c:v>
                </c:pt>
                <c:pt idx="661">
                  <c:v>-784.5</c:v>
                </c:pt>
                <c:pt idx="662">
                  <c:v>-488.5</c:v>
                </c:pt>
                <c:pt idx="663">
                  <c:v>218</c:v>
                </c:pt>
                <c:pt idx="664">
                  <c:v>559.5</c:v>
                </c:pt>
                <c:pt idx="665">
                  <c:v>2771</c:v>
                </c:pt>
                <c:pt idx="666">
                  <c:v>1432</c:v>
                </c:pt>
                <c:pt idx="667">
                  <c:v>-2576</c:v>
                </c:pt>
                <c:pt idx="668">
                  <c:v>-2265.5</c:v>
                </c:pt>
                <c:pt idx="669">
                  <c:v>-638</c:v>
                </c:pt>
                <c:pt idx="670">
                  <c:v>1070</c:v>
                </c:pt>
                <c:pt idx="671">
                  <c:v>-855</c:v>
                </c:pt>
                <c:pt idx="672">
                  <c:v>-734.5</c:v>
                </c:pt>
                <c:pt idx="673">
                  <c:v>-73</c:v>
                </c:pt>
                <c:pt idx="674">
                  <c:v>-720.5</c:v>
                </c:pt>
                <c:pt idx="675">
                  <c:v>211.5</c:v>
                </c:pt>
                <c:pt idx="676">
                  <c:v>298.5</c:v>
                </c:pt>
                <c:pt idx="677">
                  <c:v>465</c:v>
                </c:pt>
                <c:pt idx="678">
                  <c:v>1505</c:v>
                </c:pt>
                <c:pt idx="679">
                  <c:v>1200.5</c:v>
                </c:pt>
                <c:pt idx="680">
                  <c:v>679.5</c:v>
                </c:pt>
                <c:pt idx="681">
                  <c:v>-14.5</c:v>
                </c:pt>
                <c:pt idx="682">
                  <c:v>-472</c:v>
                </c:pt>
                <c:pt idx="683">
                  <c:v>-73.5</c:v>
                </c:pt>
                <c:pt idx="684">
                  <c:v>-720</c:v>
                </c:pt>
                <c:pt idx="685">
                  <c:v>-141</c:v>
                </c:pt>
                <c:pt idx="686">
                  <c:v>-449.5</c:v>
                </c:pt>
                <c:pt idx="687">
                  <c:v>26.5</c:v>
                </c:pt>
                <c:pt idx="688">
                  <c:v>881.5</c:v>
                </c:pt>
                <c:pt idx="689">
                  <c:v>1885</c:v>
                </c:pt>
                <c:pt idx="690">
                  <c:v>2206</c:v>
                </c:pt>
                <c:pt idx="691">
                  <c:v>-2545.5</c:v>
                </c:pt>
                <c:pt idx="692">
                  <c:v>-1780</c:v>
                </c:pt>
                <c:pt idx="693">
                  <c:v>-1043.5</c:v>
                </c:pt>
                <c:pt idx="694">
                  <c:v>2235</c:v>
                </c:pt>
                <c:pt idx="695">
                  <c:v>-1869</c:v>
                </c:pt>
                <c:pt idx="696">
                  <c:v>-1493</c:v>
                </c:pt>
                <c:pt idx="697">
                  <c:v>-150</c:v>
                </c:pt>
                <c:pt idx="698">
                  <c:v>-410</c:v>
                </c:pt>
                <c:pt idx="699">
                  <c:v>-292.5</c:v>
                </c:pt>
                <c:pt idx="700">
                  <c:v>153.5</c:v>
                </c:pt>
                <c:pt idx="701">
                  <c:v>1044.5</c:v>
                </c:pt>
                <c:pt idx="702">
                  <c:v>3089</c:v>
                </c:pt>
                <c:pt idx="703">
                  <c:v>1154.5</c:v>
                </c:pt>
                <c:pt idx="704">
                  <c:v>152.5</c:v>
                </c:pt>
                <c:pt idx="705">
                  <c:v>-67.5</c:v>
                </c:pt>
                <c:pt idx="706">
                  <c:v>-477</c:v>
                </c:pt>
                <c:pt idx="707">
                  <c:v>-382</c:v>
                </c:pt>
                <c:pt idx="708">
                  <c:v>215.5</c:v>
                </c:pt>
                <c:pt idx="709">
                  <c:v>-676.5</c:v>
                </c:pt>
                <c:pt idx="710">
                  <c:v>-865.5</c:v>
                </c:pt>
                <c:pt idx="711">
                  <c:v>-314</c:v>
                </c:pt>
                <c:pt idx="712">
                  <c:v>660.5</c:v>
                </c:pt>
                <c:pt idx="713">
                  <c:v>2579.5</c:v>
                </c:pt>
                <c:pt idx="714">
                  <c:v>439.5</c:v>
                </c:pt>
                <c:pt idx="715">
                  <c:v>-731.5</c:v>
                </c:pt>
                <c:pt idx="716">
                  <c:v>-1958.5</c:v>
                </c:pt>
                <c:pt idx="717">
                  <c:v>-1340.5</c:v>
                </c:pt>
                <c:pt idx="718">
                  <c:v>2285.5</c:v>
                </c:pt>
                <c:pt idx="719">
                  <c:v>-2279.5</c:v>
                </c:pt>
                <c:pt idx="720">
                  <c:v>-1087</c:v>
                </c:pt>
                <c:pt idx="721">
                  <c:v>-292.5</c:v>
                </c:pt>
                <c:pt idx="722">
                  <c:v>-680</c:v>
                </c:pt>
                <c:pt idx="723">
                  <c:v>-79.5</c:v>
                </c:pt>
                <c:pt idx="724">
                  <c:v>212.5</c:v>
                </c:pt>
                <c:pt idx="725">
                  <c:v>612.5</c:v>
                </c:pt>
                <c:pt idx="726">
                  <c:v>2536.5</c:v>
                </c:pt>
                <c:pt idx="727">
                  <c:v>998.5</c:v>
                </c:pt>
                <c:pt idx="728">
                  <c:v>300</c:v>
                </c:pt>
                <c:pt idx="729">
                  <c:v>422</c:v>
                </c:pt>
                <c:pt idx="730">
                  <c:v>-21</c:v>
                </c:pt>
                <c:pt idx="731">
                  <c:v>-456.5</c:v>
                </c:pt>
                <c:pt idx="732">
                  <c:v>-426.5</c:v>
                </c:pt>
                <c:pt idx="733">
                  <c:v>-882.5</c:v>
                </c:pt>
                <c:pt idx="734">
                  <c:v>-948.5</c:v>
                </c:pt>
                <c:pt idx="735">
                  <c:v>-92.5</c:v>
                </c:pt>
                <c:pt idx="736">
                  <c:v>654</c:v>
                </c:pt>
                <c:pt idx="737">
                  <c:v>2348.5</c:v>
                </c:pt>
                <c:pt idx="738">
                  <c:v>1234</c:v>
                </c:pt>
                <c:pt idx="739">
                  <c:v>-1906</c:v>
                </c:pt>
                <c:pt idx="740">
                  <c:v>-1711</c:v>
                </c:pt>
                <c:pt idx="741">
                  <c:v>-870</c:v>
                </c:pt>
                <c:pt idx="742">
                  <c:v>1394</c:v>
                </c:pt>
                <c:pt idx="743">
                  <c:v>0</c:v>
                </c:pt>
              </c:numCache>
            </c:numRef>
          </c:val>
        </c:ser>
        <c:marker val="1"/>
        <c:axId val="115031040"/>
        <c:axId val="115049216"/>
      </c:lineChart>
      <c:catAx>
        <c:axId val="115031040"/>
        <c:scaling>
          <c:orientation val="minMax"/>
        </c:scaling>
        <c:axPos val="b"/>
        <c:numFmt formatCode="General" sourceLinked="1"/>
        <c:majorTickMark val="none"/>
        <c:tickLblPos val="nextTo"/>
        <c:crossAx val="115049216"/>
        <c:crosses val="autoZero"/>
        <c:auto val="1"/>
        <c:lblAlgn val="ctr"/>
        <c:lblOffset val="100"/>
        <c:tickLblSkip val="24"/>
      </c:catAx>
      <c:valAx>
        <c:axId val="11504921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50310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3"/>
          <c:y val="2.701128789367705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3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-4791.6129032258068</c:v>
                </c:pt>
                <c:pt idx="1">
                  <c:v>-5794.8709677419356</c:v>
                </c:pt>
                <c:pt idx="2">
                  <c:v>-6286.3870967741932</c:v>
                </c:pt>
                <c:pt idx="3">
                  <c:v>-7366.5483870967746</c:v>
                </c:pt>
                <c:pt idx="4">
                  <c:v>-8204.6290322580644</c:v>
                </c:pt>
                <c:pt idx="5">
                  <c:v>-8041.6451612903229</c:v>
                </c:pt>
                <c:pt idx="6">
                  <c:v>-7036.1612903225805</c:v>
                </c:pt>
                <c:pt idx="7">
                  <c:v>-5811.2096774193551</c:v>
                </c:pt>
                <c:pt idx="8">
                  <c:v>-5030.1451612903229</c:v>
                </c:pt>
                <c:pt idx="9">
                  <c:v>-4558.3709677419356</c:v>
                </c:pt>
                <c:pt idx="10">
                  <c:v>-4500.3709677419356</c:v>
                </c:pt>
                <c:pt idx="11">
                  <c:v>-4472.3387096774195</c:v>
                </c:pt>
                <c:pt idx="12">
                  <c:v>-4201.1935483870966</c:v>
                </c:pt>
                <c:pt idx="13">
                  <c:v>-4386.9193548387093</c:v>
                </c:pt>
                <c:pt idx="14">
                  <c:v>-4653.0161290322585</c:v>
                </c:pt>
                <c:pt idx="15">
                  <c:v>-5228.5161290322585</c:v>
                </c:pt>
                <c:pt idx="16">
                  <c:v>-5858.3064516129034</c:v>
                </c:pt>
                <c:pt idx="17">
                  <c:v>-6440.1451612903229</c:v>
                </c:pt>
                <c:pt idx="18">
                  <c:v>-6061.6935483870966</c:v>
                </c:pt>
                <c:pt idx="19">
                  <c:v>-4720.5322580645161</c:v>
                </c:pt>
                <c:pt idx="20">
                  <c:v>-4691.0483870967746</c:v>
                </c:pt>
                <c:pt idx="21">
                  <c:v>-5692.1129032258068</c:v>
                </c:pt>
                <c:pt idx="22">
                  <c:v>-5618.7741935483873</c:v>
                </c:pt>
                <c:pt idx="23">
                  <c:v>-4557.8387096774195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-623</c:v>
                </c:pt>
                <c:pt idx="1">
                  <c:v>-1620</c:v>
                </c:pt>
                <c:pt idx="2">
                  <c:v>-1417</c:v>
                </c:pt>
                <c:pt idx="3">
                  <c:v>-2991.5</c:v>
                </c:pt>
                <c:pt idx="4">
                  <c:v>-4876.5</c:v>
                </c:pt>
                <c:pt idx="5">
                  <c:v>-5597</c:v>
                </c:pt>
                <c:pt idx="6">
                  <c:v>-3977.5</c:v>
                </c:pt>
                <c:pt idx="7">
                  <c:v>-1756.5</c:v>
                </c:pt>
                <c:pt idx="8">
                  <c:v>-658.5</c:v>
                </c:pt>
                <c:pt idx="9">
                  <c:v>-410.5</c:v>
                </c:pt>
                <c:pt idx="10">
                  <c:v>-353</c:v>
                </c:pt>
                <c:pt idx="11">
                  <c:v>-718.5</c:v>
                </c:pt>
                <c:pt idx="12">
                  <c:v>-486</c:v>
                </c:pt>
                <c:pt idx="13">
                  <c:v>-848</c:v>
                </c:pt>
                <c:pt idx="14">
                  <c:v>-512</c:v>
                </c:pt>
                <c:pt idx="15">
                  <c:v>-543.5</c:v>
                </c:pt>
                <c:pt idx="16">
                  <c:v>-1289</c:v>
                </c:pt>
                <c:pt idx="17">
                  <c:v>-1913.5</c:v>
                </c:pt>
                <c:pt idx="18">
                  <c:v>-1760</c:v>
                </c:pt>
                <c:pt idx="19">
                  <c:v>127.5</c:v>
                </c:pt>
                <c:pt idx="20">
                  <c:v>-598</c:v>
                </c:pt>
                <c:pt idx="21">
                  <c:v>-1682</c:v>
                </c:pt>
                <c:pt idx="22">
                  <c:v>-1428</c:v>
                </c:pt>
                <c:pt idx="23">
                  <c:v>-448.5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-8334.5</c:v>
                </c:pt>
                <c:pt idx="1">
                  <c:v>-8300.5</c:v>
                </c:pt>
                <c:pt idx="2">
                  <c:v>-9532</c:v>
                </c:pt>
                <c:pt idx="3">
                  <c:v>-10682.5</c:v>
                </c:pt>
                <c:pt idx="4">
                  <c:v>-11089.5</c:v>
                </c:pt>
                <c:pt idx="5">
                  <c:v>-11073.5</c:v>
                </c:pt>
                <c:pt idx="6">
                  <c:v>-11027</c:v>
                </c:pt>
                <c:pt idx="7">
                  <c:v>-10283.5</c:v>
                </c:pt>
                <c:pt idx="8">
                  <c:v>-9548</c:v>
                </c:pt>
                <c:pt idx="9">
                  <c:v>-8628.5</c:v>
                </c:pt>
                <c:pt idx="10">
                  <c:v>-8579</c:v>
                </c:pt>
                <c:pt idx="11">
                  <c:v>-8955.5</c:v>
                </c:pt>
                <c:pt idx="12">
                  <c:v>-8819</c:v>
                </c:pt>
                <c:pt idx="13">
                  <c:v>-9013</c:v>
                </c:pt>
                <c:pt idx="14">
                  <c:v>-9020.5</c:v>
                </c:pt>
                <c:pt idx="15">
                  <c:v>-9338</c:v>
                </c:pt>
                <c:pt idx="16">
                  <c:v>-9678</c:v>
                </c:pt>
                <c:pt idx="17">
                  <c:v>-10524</c:v>
                </c:pt>
                <c:pt idx="18">
                  <c:v>-10791.5</c:v>
                </c:pt>
                <c:pt idx="19">
                  <c:v>-9847</c:v>
                </c:pt>
                <c:pt idx="20">
                  <c:v>-9987</c:v>
                </c:pt>
                <c:pt idx="21">
                  <c:v>-11265.5</c:v>
                </c:pt>
                <c:pt idx="22">
                  <c:v>-10730.5</c:v>
                </c:pt>
                <c:pt idx="23">
                  <c:v>-8790.5</c:v>
                </c:pt>
              </c:numCache>
            </c:numRef>
          </c:val>
        </c:ser>
        <c:axId val="95579520"/>
        <c:axId val="95597696"/>
      </c:barChart>
      <c:catAx>
        <c:axId val="95579520"/>
        <c:scaling>
          <c:orientation val="minMax"/>
        </c:scaling>
        <c:axPos val="b"/>
        <c:numFmt formatCode="General" sourceLinked="1"/>
        <c:majorTickMark val="none"/>
        <c:tickLblPos val="nextTo"/>
        <c:crossAx val="95597696"/>
        <c:crosses val="autoZero"/>
        <c:auto val="1"/>
        <c:lblAlgn val="ctr"/>
        <c:lblOffset val="100"/>
        <c:tickLblSkip val="1"/>
      </c:catAx>
      <c:valAx>
        <c:axId val="955976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55795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7"/>
          <c:y val="2.7011287893677231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99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4553</c:v>
                </c:pt>
                <c:pt idx="1">
                  <c:v>3928.5</c:v>
                </c:pt>
                <c:pt idx="2">
                  <c:v>3702.5</c:v>
                </c:pt>
                <c:pt idx="3">
                  <c:v>3517.5</c:v>
                </c:pt>
                <c:pt idx="4">
                  <c:v>3600.5</c:v>
                </c:pt>
                <c:pt idx="5">
                  <c:v>3894</c:v>
                </c:pt>
                <c:pt idx="6">
                  <c:v>4493</c:v>
                </c:pt>
                <c:pt idx="7">
                  <c:v>6478</c:v>
                </c:pt>
                <c:pt idx="8">
                  <c:v>7223.5</c:v>
                </c:pt>
                <c:pt idx="9">
                  <c:v>7586.5</c:v>
                </c:pt>
                <c:pt idx="10">
                  <c:v>7625.5</c:v>
                </c:pt>
                <c:pt idx="11">
                  <c:v>7771.5</c:v>
                </c:pt>
                <c:pt idx="12">
                  <c:v>7421</c:v>
                </c:pt>
                <c:pt idx="13">
                  <c:v>6824</c:v>
                </c:pt>
                <c:pt idx="14">
                  <c:v>6196.5</c:v>
                </c:pt>
                <c:pt idx="15">
                  <c:v>5668.5</c:v>
                </c:pt>
                <c:pt idx="16">
                  <c:v>5207.5</c:v>
                </c:pt>
                <c:pt idx="17">
                  <c:v>5643.5</c:v>
                </c:pt>
                <c:pt idx="18">
                  <c:v>6315.5</c:v>
                </c:pt>
                <c:pt idx="19">
                  <c:v>7625</c:v>
                </c:pt>
                <c:pt idx="20">
                  <c:v>8698.5</c:v>
                </c:pt>
                <c:pt idx="21">
                  <c:v>6641.5</c:v>
                </c:pt>
                <c:pt idx="22">
                  <c:v>5194</c:v>
                </c:pt>
                <c:pt idx="23">
                  <c:v>6015.5</c:v>
                </c:pt>
                <c:pt idx="24">
                  <c:v>4591.5</c:v>
                </c:pt>
                <c:pt idx="25">
                  <c:v>3871.5</c:v>
                </c:pt>
                <c:pt idx="26">
                  <c:v>3793</c:v>
                </c:pt>
                <c:pt idx="27">
                  <c:v>3450</c:v>
                </c:pt>
                <c:pt idx="28">
                  <c:v>3170</c:v>
                </c:pt>
                <c:pt idx="29">
                  <c:v>3251</c:v>
                </c:pt>
                <c:pt idx="30">
                  <c:v>3894</c:v>
                </c:pt>
                <c:pt idx="31">
                  <c:v>6499.5</c:v>
                </c:pt>
                <c:pt idx="32">
                  <c:v>7385</c:v>
                </c:pt>
                <c:pt idx="33">
                  <c:v>7050.5</c:v>
                </c:pt>
                <c:pt idx="34">
                  <c:v>6713.5</c:v>
                </c:pt>
                <c:pt idx="35">
                  <c:v>6843</c:v>
                </c:pt>
                <c:pt idx="36">
                  <c:v>6728.5</c:v>
                </c:pt>
                <c:pt idx="37">
                  <c:v>6450</c:v>
                </c:pt>
                <c:pt idx="38">
                  <c:v>6297</c:v>
                </c:pt>
                <c:pt idx="39">
                  <c:v>5612.5</c:v>
                </c:pt>
                <c:pt idx="40">
                  <c:v>5214.5</c:v>
                </c:pt>
                <c:pt idx="41">
                  <c:v>5570</c:v>
                </c:pt>
                <c:pt idx="42">
                  <c:v>6557</c:v>
                </c:pt>
                <c:pt idx="43">
                  <c:v>8060</c:v>
                </c:pt>
                <c:pt idx="44">
                  <c:v>8316.5</c:v>
                </c:pt>
                <c:pt idx="45">
                  <c:v>5440.5</c:v>
                </c:pt>
                <c:pt idx="46">
                  <c:v>4592</c:v>
                </c:pt>
                <c:pt idx="47">
                  <c:v>5500</c:v>
                </c:pt>
                <c:pt idx="48">
                  <c:v>4359</c:v>
                </c:pt>
                <c:pt idx="49">
                  <c:v>3592.5</c:v>
                </c:pt>
                <c:pt idx="50">
                  <c:v>3176.5</c:v>
                </c:pt>
                <c:pt idx="51">
                  <c:v>2959.5</c:v>
                </c:pt>
                <c:pt idx="52">
                  <c:v>3050</c:v>
                </c:pt>
                <c:pt idx="53">
                  <c:v>3294.5</c:v>
                </c:pt>
                <c:pt idx="54">
                  <c:v>3572.5</c:v>
                </c:pt>
                <c:pt idx="55">
                  <c:v>5213</c:v>
                </c:pt>
                <c:pt idx="56">
                  <c:v>6876</c:v>
                </c:pt>
                <c:pt idx="57">
                  <c:v>7520.5</c:v>
                </c:pt>
                <c:pt idx="58">
                  <c:v>8163</c:v>
                </c:pt>
                <c:pt idx="59">
                  <c:v>8663</c:v>
                </c:pt>
                <c:pt idx="60">
                  <c:v>8360</c:v>
                </c:pt>
                <c:pt idx="61">
                  <c:v>7584</c:v>
                </c:pt>
                <c:pt idx="62">
                  <c:v>7004.5</c:v>
                </c:pt>
                <c:pt idx="63">
                  <c:v>6510.5</c:v>
                </c:pt>
                <c:pt idx="64">
                  <c:v>6839.5</c:v>
                </c:pt>
                <c:pt idx="65">
                  <c:v>5949</c:v>
                </c:pt>
                <c:pt idx="66">
                  <c:v>5759</c:v>
                </c:pt>
                <c:pt idx="67">
                  <c:v>6950</c:v>
                </c:pt>
                <c:pt idx="68">
                  <c:v>7525</c:v>
                </c:pt>
                <c:pt idx="69">
                  <c:v>5374</c:v>
                </c:pt>
                <c:pt idx="70">
                  <c:v>4499</c:v>
                </c:pt>
                <c:pt idx="71">
                  <c:v>5257</c:v>
                </c:pt>
                <c:pt idx="72">
                  <c:v>4413.5</c:v>
                </c:pt>
                <c:pt idx="73">
                  <c:v>3807</c:v>
                </c:pt>
                <c:pt idx="74">
                  <c:v>3554</c:v>
                </c:pt>
                <c:pt idx="75">
                  <c:v>3154.5</c:v>
                </c:pt>
                <c:pt idx="76">
                  <c:v>3155</c:v>
                </c:pt>
                <c:pt idx="77">
                  <c:v>3265</c:v>
                </c:pt>
                <c:pt idx="78">
                  <c:v>4149.5</c:v>
                </c:pt>
                <c:pt idx="79">
                  <c:v>5393.5</c:v>
                </c:pt>
                <c:pt idx="80">
                  <c:v>7048</c:v>
                </c:pt>
                <c:pt idx="81">
                  <c:v>8021</c:v>
                </c:pt>
                <c:pt idx="82">
                  <c:v>8589.5</c:v>
                </c:pt>
                <c:pt idx="83">
                  <c:v>8998</c:v>
                </c:pt>
                <c:pt idx="84">
                  <c:v>8571.5</c:v>
                </c:pt>
                <c:pt idx="85">
                  <c:v>8028.5</c:v>
                </c:pt>
                <c:pt idx="86">
                  <c:v>7501.5</c:v>
                </c:pt>
                <c:pt idx="87">
                  <c:v>6590</c:v>
                </c:pt>
                <c:pt idx="88">
                  <c:v>5995.5</c:v>
                </c:pt>
                <c:pt idx="89">
                  <c:v>5806</c:v>
                </c:pt>
                <c:pt idx="90">
                  <c:v>6526</c:v>
                </c:pt>
                <c:pt idx="91">
                  <c:v>8685.5</c:v>
                </c:pt>
                <c:pt idx="92">
                  <c:v>7895.5</c:v>
                </c:pt>
                <c:pt idx="93">
                  <c:v>6330.5</c:v>
                </c:pt>
                <c:pt idx="94">
                  <c:v>5913</c:v>
                </c:pt>
                <c:pt idx="95">
                  <c:v>6877</c:v>
                </c:pt>
                <c:pt idx="96">
                  <c:v>5674</c:v>
                </c:pt>
                <c:pt idx="97">
                  <c:v>4883.5</c:v>
                </c:pt>
                <c:pt idx="98">
                  <c:v>4777.5</c:v>
                </c:pt>
                <c:pt idx="99">
                  <c:v>4638</c:v>
                </c:pt>
                <c:pt idx="100">
                  <c:v>4456.5</c:v>
                </c:pt>
                <c:pt idx="101">
                  <c:v>4480</c:v>
                </c:pt>
                <c:pt idx="102">
                  <c:v>4744.5</c:v>
                </c:pt>
                <c:pt idx="103">
                  <c:v>5038</c:v>
                </c:pt>
                <c:pt idx="104">
                  <c:v>5262.5</c:v>
                </c:pt>
                <c:pt idx="105">
                  <c:v>5791</c:v>
                </c:pt>
                <c:pt idx="106">
                  <c:v>6366.5</c:v>
                </c:pt>
                <c:pt idx="107">
                  <c:v>6563</c:v>
                </c:pt>
                <c:pt idx="108">
                  <c:v>6981</c:v>
                </c:pt>
                <c:pt idx="109">
                  <c:v>6912</c:v>
                </c:pt>
                <c:pt idx="110">
                  <c:v>5961.5</c:v>
                </c:pt>
                <c:pt idx="111">
                  <c:v>5716.5</c:v>
                </c:pt>
                <c:pt idx="112">
                  <c:v>5500.5</c:v>
                </c:pt>
                <c:pt idx="113">
                  <c:v>5573.5</c:v>
                </c:pt>
                <c:pt idx="114">
                  <c:v>6301</c:v>
                </c:pt>
                <c:pt idx="115">
                  <c:v>7481</c:v>
                </c:pt>
                <c:pt idx="116">
                  <c:v>8582.5</c:v>
                </c:pt>
                <c:pt idx="117">
                  <c:v>6549.5</c:v>
                </c:pt>
                <c:pt idx="118">
                  <c:v>5719.5</c:v>
                </c:pt>
                <c:pt idx="119">
                  <c:v>6586</c:v>
                </c:pt>
                <c:pt idx="120">
                  <c:v>5960</c:v>
                </c:pt>
                <c:pt idx="121">
                  <c:v>5336</c:v>
                </c:pt>
                <c:pt idx="122">
                  <c:v>5007.5</c:v>
                </c:pt>
                <c:pt idx="123">
                  <c:v>4727</c:v>
                </c:pt>
                <c:pt idx="124">
                  <c:v>4556.5</c:v>
                </c:pt>
                <c:pt idx="125">
                  <c:v>4477</c:v>
                </c:pt>
                <c:pt idx="126">
                  <c:v>4470</c:v>
                </c:pt>
                <c:pt idx="127">
                  <c:v>4513</c:v>
                </c:pt>
                <c:pt idx="128">
                  <c:v>4715.5</c:v>
                </c:pt>
                <c:pt idx="129">
                  <c:v>4747.5</c:v>
                </c:pt>
                <c:pt idx="130">
                  <c:v>4863.5</c:v>
                </c:pt>
                <c:pt idx="131">
                  <c:v>5240</c:v>
                </c:pt>
                <c:pt idx="132">
                  <c:v>5739.5</c:v>
                </c:pt>
                <c:pt idx="133">
                  <c:v>5525.5</c:v>
                </c:pt>
                <c:pt idx="134">
                  <c:v>4607</c:v>
                </c:pt>
                <c:pt idx="135">
                  <c:v>4510</c:v>
                </c:pt>
                <c:pt idx="136">
                  <c:v>4438</c:v>
                </c:pt>
                <c:pt idx="137">
                  <c:v>4337.5</c:v>
                </c:pt>
                <c:pt idx="138">
                  <c:v>4581.5</c:v>
                </c:pt>
                <c:pt idx="139">
                  <c:v>6316.5</c:v>
                </c:pt>
                <c:pt idx="140">
                  <c:v>7771.5</c:v>
                </c:pt>
                <c:pt idx="141">
                  <c:v>5956.5</c:v>
                </c:pt>
                <c:pt idx="142">
                  <c:v>4769.5</c:v>
                </c:pt>
                <c:pt idx="143">
                  <c:v>5675.5</c:v>
                </c:pt>
                <c:pt idx="144">
                  <c:v>4562</c:v>
                </c:pt>
                <c:pt idx="145">
                  <c:v>4119.5</c:v>
                </c:pt>
                <c:pt idx="146">
                  <c:v>3887</c:v>
                </c:pt>
                <c:pt idx="147">
                  <c:v>3674.5</c:v>
                </c:pt>
                <c:pt idx="148">
                  <c:v>3714</c:v>
                </c:pt>
                <c:pt idx="149">
                  <c:v>3683</c:v>
                </c:pt>
                <c:pt idx="150">
                  <c:v>3997</c:v>
                </c:pt>
                <c:pt idx="151">
                  <c:v>6838.5</c:v>
                </c:pt>
                <c:pt idx="152">
                  <c:v>7118.5</c:v>
                </c:pt>
                <c:pt idx="153">
                  <c:v>6854.5</c:v>
                </c:pt>
                <c:pt idx="154">
                  <c:v>6973</c:v>
                </c:pt>
                <c:pt idx="155">
                  <c:v>7174</c:v>
                </c:pt>
                <c:pt idx="156">
                  <c:v>7132</c:v>
                </c:pt>
                <c:pt idx="157">
                  <c:v>6736</c:v>
                </c:pt>
                <c:pt idx="158">
                  <c:v>6178</c:v>
                </c:pt>
                <c:pt idx="159">
                  <c:v>5642.5</c:v>
                </c:pt>
                <c:pt idx="160">
                  <c:v>5345.5</c:v>
                </c:pt>
                <c:pt idx="161">
                  <c:v>5502</c:v>
                </c:pt>
                <c:pt idx="162">
                  <c:v>6541</c:v>
                </c:pt>
                <c:pt idx="163">
                  <c:v>8810.5</c:v>
                </c:pt>
                <c:pt idx="164">
                  <c:v>9929</c:v>
                </c:pt>
                <c:pt idx="165">
                  <c:v>7358.5</c:v>
                </c:pt>
                <c:pt idx="166">
                  <c:v>5228.5</c:v>
                </c:pt>
                <c:pt idx="167">
                  <c:v>6076.5</c:v>
                </c:pt>
                <c:pt idx="168">
                  <c:v>5454.5</c:v>
                </c:pt>
                <c:pt idx="169">
                  <c:v>4348</c:v>
                </c:pt>
                <c:pt idx="170">
                  <c:v>3938.5</c:v>
                </c:pt>
                <c:pt idx="171">
                  <c:v>3826.5</c:v>
                </c:pt>
                <c:pt idx="172">
                  <c:v>3636</c:v>
                </c:pt>
                <c:pt idx="173">
                  <c:v>3860.5</c:v>
                </c:pt>
                <c:pt idx="174">
                  <c:v>4756.5</c:v>
                </c:pt>
                <c:pt idx="175">
                  <c:v>7055</c:v>
                </c:pt>
                <c:pt idx="176">
                  <c:v>8743</c:v>
                </c:pt>
                <c:pt idx="177">
                  <c:v>8201</c:v>
                </c:pt>
                <c:pt idx="178">
                  <c:v>8135.5</c:v>
                </c:pt>
                <c:pt idx="179">
                  <c:v>8261.5</c:v>
                </c:pt>
                <c:pt idx="180">
                  <c:v>8085.5</c:v>
                </c:pt>
                <c:pt idx="181">
                  <c:v>7135</c:v>
                </c:pt>
                <c:pt idx="182">
                  <c:v>6710.5</c:v>
                </c:pt>
                <c:pt idx="183">
                  <c:v>6134</c:v>
                </c:pt>
                <c:pt idx="184">
                  <c:v>6207.5</c:v>
                </c:pt>
                <c:pt idx="185">
                  <c:v>6991</c:v>
                </c:pt>
                <c:pt idx="186">
                  <c:v>7883</c:v>
                </c:pt>
                <c:pt idx="187">
                  <c:v>10134.5</c:v>
                </c:pt>
                <c:pt idx="188">
                  <c:v>9717</c:v>
                </c:pt>
                <c:pt idx="189">
                  <c:v>7650</c:v>
                </c:pt>
                <c:pt idx="190">
                  <c:v>5355.5</c:v>
                </c:pt>
                <c:pt idx="191">
                  <c:v>5866.5</c:v>
                </c:pt>
                <c:pt idx="192">
                  <c:v>5038</c:v>
                </c:pt>
                <c:pt idx="193">
                  <c:v>4271.5</c:v>
                </c:pt>
                <c:pt idx="194">
                  <c:v>3911</c:v>
                </c:pt>
                <c:pt idx="195">
                  <c:v>3768.5</c:v>
                </c:pt>
                <c:pt idx="196">
                  <c:v>3630</c:v>
                </c:pt>
                <c:pt idx="197">
                  <c:v>3781.5</c:v>
                </c:pt>
                <c:pt idx="198">
                  <c:v>4202.5</c:v>
                </c:pt>
                <c:pt idx="199">
                  <c:v>6743.5</c:v>
                </c:pt>
                <c:pt idx="200">
                  <c:v>7741.5</c:v>
                </c:pt>
                <c:pt idx="201">
                  <c:v>8335.5</c:v>
                </c:pt>
                <c:pt idx="202">
                  <c:v>9057</c:v>
                </c:pt>
                <c:pt idx="203">
                  <c:v>9174</c:v>
                </c:pt>
                <c:pt idx="204">
                  <c:v>8836.5</c:v>
                </c:pt>
                <c:pt idx="205">
                  <c:v>7974</c:v>
                </c:pt>
                <c:pt idx="206">
                  <c:v>6978.5</c:v>
                </c:pt>
                <c:pt idx="207">
                  <c:v>6139</c:v>
                </c:pt>
                <c:pt idx="208">
                  <c:v>5407</c:v>
                </c:pt>
                <c:pt idx="209">
                  <c:v>5366</c:v>
                </c:pt>
                <c:pt idx="210">
                  <c:v>6289.5</c:v>
                </c:pt>
                <c:pt idx="211">
                  <c:v>8728.5</c:v>
                </c:pt>
                <c:pt idx="212">
                  <c:v>8370.5</c:v>
                </c:pt>
                <c:pt idx="213">
                  <c:v>6094.5</c:v>
                </c:pt>
                <c:pt idx="214">
                  <c:v>5078</c:v>
                </c:pt>
                <c:pt idx="215">
                  <c:v>5802</c:v>
                </c:pt>
                <c:pt idx="216">
                  <c:v>4689</c:v>
                </c:pt>
                <c:pt idx="217">
                  <c:v>4050.5</c:v>
                </c:pt>
                <c:pt idx="218">
                  <c:v>3932</c:v>
                </c:pt>
                <c:pt idx="219">
                  <c:v>3618</c:v>
                </c:pt>
                <c:pt idx="220">
                  <c:v>3443</c:v>
                </c:pt>
                <c:pt idx="221">
                  <c:v>3566</c:v>
                </c:pt>
                <c:pt idx="222">
                  <c:v>4415.5</c:v>
                </c:pt>
                <c:pt idx="223">
                  <c:v>6613.5</c:v>
                </c:pt>
                <c:pt idx="224">
                  <c:v>7785.5</c:v>
                </c:pt>
                <c:pt idx="225">
                  <c:v>7746</c:v>
                </c:pt>
                <c:pt idx="226">
                  <c:v>7554.5</c:v>
                </c:pt>
                <c:pt idx="227">
                  <c:v>7313.5</c:v>
                </c:pt>
                <c:pt idx="228">
                  <c:v>7325</c:v>
                </c:pt>
                <c:pt idx="229">
                  <c:v>7325.5</c:v>
                </c:pt>
                <c:pt idx="230">
                  <c:v>6846</c:v>
                </c:pt>
                <c:pt idx="231">
                  <c:v>6383</c:v>
                </c:pt>
                <c:pt idx="232">
                  <c:v>6080.5</c:v>
                </c:pt>
                <c:pt idx="233">
                  <c:v>6167</c:v>
                </c:pt>
                <c:pt idx="234">
                  <c:v>6387.5</c:v>
                </c:pt>
                <c:pt idx="235">
                  <c:v>8465</c:v>
                </c:pt>
                <c:pt idx="236">
                  <c:v>8950.5</c:v>
                </c:pt>
                <c:pt idx="237">
                  <c:v>6622.5</c:v>
                </c:pt>
                <c:pt idx="238">
                  <c:v>4867</c:v>
                </c:pt>
                <c:pt idx="239">
                  <c:v>4838</c:v>
                </c:pt>
                <c:pt idx="240">
                  <c:v>4208</c:v>
                </c:pt>
                <c:pt idx="241">
                  <c:v>3852</c:v>
                </c:pt>
                <c:pt idx="242">
                  <c:v>3661.5</c:v>
                </c:pt>
                <c:pt idx="243">
                  <c:v>3451.5</c:v>
                </c:pt>
                <c:pt idx="244">
                  <c:v>3506.5</c:v>
                </c:pt>
                <c:pt idx="245">
                  <c:v>3694.5</c:v>
                </c:pt>
                <c:pt idx="246">
                  <c:v>4238.5</c:v>
                </c:pt>
                <c:pt idx="247">
                  <c:v>6579</c:v>
                </c:pt>
                <c:pt idx="248">
                  <c:v>7643</c:v>
                </c:pt>
                <c:pt idx="249">
                  <c:v>7227</c:v>
                </c:pt>
                <c:pt idx="250">
                  <c:v>7286.5</c:v>
                </c:pt>
                <c:pt idx="251">
                  <c:v>7355</c:v>
                </c:pt>
                <c:pt idx="252">
                  <c:v>7296</c:v>
                </c:pt>
                <c:pt idx="253">
                  <c:v>7471</c:v>
                </c:pt>
                <c:pt idx="254">
                  <c:v>6866.5</c:v>
                </c:pt>
                <c:pt idx="255">
                  <c:v>6169</c:v>
                </c:pt>
                <c:pt idx="256">
                  <c:v>5685.5</c:v>
                </c:pt>
                <c:pt idx="257">
                  <c:v>5558</c:v>
                </c:pt>
                <c:pt idx="258">
                  <c:v>6208</c:v>
                </c:pt>
                <c:pt idx="259">
                  <c:v>8403</c:v>
                </c:pt>
                <c:pt idx="260">
                  <c:v>8539.5</c:v>
                </c:pt>
                <c:pt idx="261">
                  <c:v>6836</c:v>
                </c:pt>
                <c:pt idx="262">
                  <c:v>5988</c:v>
                </c:pt>
                <c:pt idx="263">
                  <c:v>6342.5</c:v>
                </c:pt>
                <c:pt idx="264">
                  <c:v>5457.5</c:v>
                </c:pt>
                <c:pt idx="265">
                  <c:v>4523.5</c:v>
                </c:pt>
                <c:pt idx="266">
                  <c:v>4249</c:v>
                </c:pt>
                <c:pt idx="267">
                  <c:v>3912.5</c:v>
                </c:pt>
                <c:pt idx="268">
                  <c:v>3977</c:v>
                </c:pt>
                <c:pt idx="269">
                  <c:v>4001</c:v>
                </c:pt>
                <c:pt idx="270">
                  <c:v>4126.5</c:v>
                </c:pt>
                <c:pt idx="271">
                  <c:v>4604</c:v>
                </c:pt>
                <c:pt idx="272">
                  <c:v>5255</c:v>
                </c:pt>
                <c:pt idx="273">
                  <c:v>5714</c:v>
                </c:pt>
                <c:pt idx="274">
                  <c:v>6188</c:v>
                </c:pt>
                <c:pt idx="275">
                  <c:v>6598</c:v>
                </c:pt>
                <c:pt idx="276">
                  <c:v>6992</c:v>
                </c:pt>
                <c:pt idx="277">
                  <c:v>7456.5</c:v>
                </c:pt>
                <c:pt idx="278">
                  <c:v>5779</c:v>
                </c:pt>
                <c:pt idx="279">
                  <c:v>5366</c:v>
                </c:pt>
                <c:pt idx="280">
                  <c:v>5319</c:v>
                </c:pt>
                <c:pt idx="281">
                  <c:v>5454.5</c:v>
                </c:pt>
                <c:pt idx="282">
                  <c:v>6079</c:v>
                </c:pt>
                <c:pt idx="283">
                  <c:v>7175</c:v>
                </c:pt>
                <c:pt idx="284">
                  <c:v>7883</c:v>
                </c:pt>
                <c:pt idx="285">
                  <c:v>6493.5</c:v>
                </c:pt>
                <c:pt idx="286">
                  <c:v>5484.5</c:v>
                </c:pt>
                <c:pt idx="287">
                  <c:v>6829</c:v>
                </c:pt>
                <c:pt idx="288">
                  <c:v>6143.5</c:v>
                </c:pt>
                <c:pt idx="289">
                  <c:v>4837.5</c:v>
                </c:pt>
                <c:pt idx="290">
                  <c:v>4505</c:v>
                </c:pt>
                <c:pt idx="291">
                  <c:v>4174.5</c:v>
                </c:pt>
                <c:pt idx="292">
                  <c:v>4223</c:v>
                </c:pt>
                <c:pt idx="293">
                  <c:v>4259.5</c:v>
                </c:pt>
                <c:pt idx="294">
                  <c:v>4391</c:v>
                </c:pt>
                <c:pt idx="295">
                  <c:v>4459.5</c:v>
                </c:pt>
                <c:pt idx="296">
                  <c:v>4669.5</c:v>
                </c:pt>
                <c:pt idx="297">
                  <c:v>4944</c:v>
                </c:pt>
                <c:pt idx="298">
                  <c:v>5353</c:v>
                </c:pt>
                <c:pt idx="299">
                  <c:v>5616</c:v>
                </c:pt>
                <c:pt idx="300">
                  <c:v>5730</c:v>
                </c:pt>
                <c:pt idx="301">
                  <c:v>5539.5</c:v>
                </c:pt>
                <c:pt idx="302">
                  <c:v>4721</c:v>
                </c:pt>
                <c:pt idx="303">
                  <c:v>4453</c:v>
                </c:pt>
                <c:pt idx="304">
                  <c:v>4388</c:v>
                </c:pt>
                <c:pt idx="305">
                  <c:v>4377</c:v>
                </c:pt>
                <c:pt idx="306">
                  <c:v>4744</c:v>
                </c:pt>
                <c:pt idx="307">
                  <c:v>6407.5</c:v>
                </c:pt>
                <c:pt idx="308">
                  <c:v>7485.5</c:v>
                </c:pt>
                <c:pt idx="309">
                  <c:v>6175</c:v>
                </c:pt>
                <c:pt idx="310">
                  <c:v>5615.5</c:v>
                </c:pt>
                <c:pt idx="311">
                  <c:v>6104.5</c:v>
                </c:pt>
                <c:pt idx="312">
                  <c:v>5683.5</c:v>
                </c:pt>
                <c:pt idx="313">
                  <c:v>4346</c:v>
                </c:pt>
                <c:pt idx="314">
                  <c:v>4398</c:v>
                </c:pt>
                <c:pt idx="315">
                  <c:v>4518.5</c:v>
                </c:pt>
                <c:pt idx="316">
                  <c:v>4466.5</c:v>
                </c:pt>
                <c:pt idx="317">
                  <c:v>4367</c:v>
                </c:pt>
                <c:pt idx="318">
                  <c:v>4775.5</c:v>
                </c:pt>
                <c:pt idx="319">
                  <c:v>5875.5</c:v>
                </c:pt>
                <c:pt idx="320">
                  <c:v>7116</c:v>
                </c:pt>
                <c:pt idx="321">
                  <c:v>7665.5</c:v>
                </c:pt>
                <c:pt idx="322">
                  <c:v>7740</c:v>
                </c:pt>
                <c:pt idx="323">
                  <c:v>7636</c:v>
                </c:pt>
                <c:pt idx="324">
                  <c:v>7826</c:v>
                </c:pt>
                <c:pt idx="325">
                  <c:v>7655.5</c:v>
                </c:pt>
                <c:pt idx="326">
                  <c:v>7179</c:v>
                </c:pt>
                <c:pt idx="327">
                  <c:v>6066</c:v>
                </c:pt>
                <c:pt idx="328">
                  <c:v>5756</c:v>
                </c:pt>
                <c:pt idx="329">
                  <c:v>6055</c:v>
                </c:pt>
                <c:pt idx="330">
                  <c:v>6855.5</c:v>
                </c:pt>
                <c:pt idx="331">
                  <c:v>9734.5</c:v>
                </c:pt>
                <c:pt idx="332">
                  <c:v>8625</c:v>
                </c:pt>
                <c:pt idx="333">
                  <c:v>6774</c:v>
                </c:pt>
                <c:pt idx="334">
                  <c:v>5794.5</c:v>
                </c:pt>
                <c:pt idx="335">
                  <c:v>6770.5</c:v>
                </c:pt>
                <c:pt idx="336">
                  <c:v>6074</c:v>
                </c:pt>
                <c:pt idx="337">
                  <c:v>5000</c:v>
                </c:pt>
                <c:pt idx="338">
                  <c:v>4790</c:v>
                </c:pt>
                <c:pt idx="339">
                  <c:v>4754</c:v>
                </c:pt>
                <c:pt idx="340">
                  <c:v>4767.5</c:v>
                </c:pt>
                <c:pt idx="341">
                  <c:v>4756.5</c:v>
                </c:pt>
                <c:pt idx="342">
                  <c:v>5241</c:v>
                </c:pt>
                <c:pt idx="343">
                  <c:v>7471</c:v>
                </c:pt>
                <c:pt idx="344">
                  <c:v>8802.5</c:v>
                </c:pt>
                <c:pt idx="345">
                  <c:v>8930.5</c:v>
                </c:pt>
                <c:pt idx="346">
                  <c:v>8864</c:v>
                </c:pt>
                <c:pt idx="347">
                  <c:v>8313.5</c:v>
                </c:pt>
                <c:pt idx="348">
                  <c:v>8514.5</c:v>
                </c:pt>
                <c:pt idx="349">
                  <c:v>8862.5</c:v>
                </c:pt>
                <c:pt idx="350">
                  <c:v>7902</c:v>
                </c:pt>
                <c:pt idx="351">
                  <c:v>6737</c:v>
                </c:pt>
                <c:pt idx="352">
                  <c:v>6499.5</c:v>
                </c:pt>
                <c:pt idx="353">
                  <c:v>6551.5</c:v>
                </c:pt>
                <c:pt idx="354">
                  <c:v>7428.5</c:v>
                </c:pt>
                <c:pt idx="355">
                  <c:v>9283</c:v>
                </c:pt>
                <c:pt idx="356">
                  <c:v>9714</c:v>
                </c:pt>
                <c:pt idx="357">
                  <c:v>8552.5</c:v>
                </c:pt>
                <c:pt idx="358">
                  <c:v>6991.5</c:v>
                </c:pt>
                <c:pt idx="359">
                  <c:v>8371.5</c:v>
                </c:pt>
                <c:pt idx="360">
                  <c:v>7161</c:v>
                </c:pt>
                <c:pt idx="361">
                  <c:v>5944.5</c:v>
                </c:pt>
                <c:pt idx="362">
                  <c:v>5824</c:v>
                </c:pt>
                <c:pt idx="363">
                  <c:v>5626.5</c:v>
                </c:pt>
                <c:pt idx="364">
                  <c:v>5523.5</c:v>
                </c:pt>
                <c:pt idx="365">
                  <c:v>5647.5</c:v>
                </c:pt>
                <c:pt idx="366">
                  <c:v>6329.5</c:v>
                </c:pt>
                <c:pt idx="367">
                  <c:v>8000</c:v>
                </c:pt>
                <c:pt idx="368">
                  <c:v>9439.5</c:v>
                </c:pt>
                <c:pt idx="369">
                  <c:v>9346.5</c:v>
                </c:pt>
                <c:pt idx="370">
                  <c:v>9741.5</c:v>
                </c:pt>
                <c:pt idx="371">
                  <c:v>10007.5</c:v>
                </c:pt>
                <c:pt idx="372">
                  <c:v>9087</c:v>
                </c:pt>
                <c:pt idx="373">
                  <c:v>8422</c:v>
                </c:pt>
                <c:pt idx="374">
                  <c:v>8001</c:v>
                </c:pt>
                <c:pt idx="375">
                  <c:v>7165.5</c:v>
                </c:pt>
                <c:pt idx="376">
                  <c:v>7123</c:v>
                </c:pt>
                <c:pt idx="377">
                  <c:v>7609</c:v>
                </c:pt>
                <c:pt idx="378">
                  <c:v>8400</c:v>
                </c:pt>
                <c:pt idx="379">
                  <c:v>10695</c:v>
                </c:pt>
                <c:pt idx="380">
                  <c:v>10049</c:v>
                </c:pt>
                <c:pt idx="381">
                  <c:v>7774.5</c:v>
                </c:pt>
                <c:pt idx="382">
                  <c:v>6603</c:v>
                </c:pt>
                <c:pt idx="383">
                  <c:v>7235</c:v>
                </c:pt>
                <c:pt idx="384">
                  <c:v>6674</c:v>
                </c:pt>
                <c:pt idx="385">
                  <c:v>6286.5</c:v>
                </c:pt>
                <c:pt idx="386">
                  <c:v>5924.5</c:v>
                </c:pt>
                <c:pt idx="387">
                  <c:v>5613.5</c:v>
                </c:pt>
                <c:pt idx="388">
                  <c:v>5587.5</c:v>
                </c:pt>
                <c:pt idx="389">
                  <c:v>5626</c:v>
                </c:pt>
                <c:pt idx="390">
                  <c:v>6281</c:v>
                </c:pt>
                <c:pt idx="391">
                  <c:v>7470</c:v>
                </c:pt>
                <c:pt idx="392">
                  <c:v>8745</c:v>
                </c:pt>
                <c:pt idx="393">
                  <c:v>8538.5</c:v>
                </c:pt>
                <c:pt idx="394">
                  <c:v>8064.5</c:v>
                </c:pt>
                <c:pt idx="395">
                  <c:v>8027.5</c:v>
                </c:pt>
                <c:pt idx="396">
                  <c:v>8067.5</c:v>
                </c:pt>
                <c:pt idx="397">
                  <c:v>7560</c:v>
                </c:pt>
                <c:pt idx="398">
                  <c:v>6826.5</c:v>
                </c:pt>
                <c:pt idx="399">
                  <c:v>6689.5</c:v>
                </c:pt>
                <c:pt idx="400">
                  <c:v>6229.5</c:v>
                </c:pt>
                <c:pt idx="401">
                  <c:v>6472.5</c:v>
                </c:pt>
                <c:pt idx="402">
                  <c:v>7493.5</c:v>
                </c:pt>
                <c:pt idx="403">
                  <c:v>10301.5</c:v>
                </c:pt>
                <c:pt idx="404">
                  <c:v>10288.5</c:v>
                </c:pt>
                <c:pt idx="405">
                  <c:v>8142</c:v>
                </c:pt>
                <c:pt idx="406">
                  <c:v>6519.5</c:v>
                </c:pt>
                <c:pt idx="407">
                  <c:v>8070.5</c:v>
                </c:pt>
                <c:pt idx="408">
                  <c:v>7415</c:v>
                </c:pt>
                <c:pt idx="409">
                  <c:v>6135</c:v>
                </c:pt>
                <c:pt idx="410">
                  <c:v>5967.5</c:v>
                </c:pt>
                <c:pt idx="411">
                  <c:v>5798.5</c:v>
                </c:pt>
                <c:pt idx="412">
                  <c:v>5604.5</c:v>
                </c:pt>
                <c:pt idx="413">
                  <c:v>5728.5</c:v>
                </c:pt>
                <c:pt idx="414">
                  <c:v>6444</c:v>
                </c:pt>
                <c:pt idx="415">
                  <c:v>8196</c:v>
                </c:pt>
                <c:pt idx="416">
                  <c:v>9414.5</c:v>
                </c:pt>
                <c:pt idx="417">
                  <c:v>8696.5</c:v>
                </c:pt>
                <c:pt idx="418">
                  <c:v>9082</c:v>
                </c:pt>
                <c:pt idx="419">
                  <c:v>8957.5</c:v>
                </c:pt>
                <c:pt idx="420">
                  <c:v>8524</c:v>
                </c:pt>
                <c:pt idx="421">
                  <c:v>7976.5</c:v>
                </c:pt>
                <c:pt idx="422">
                  <c:v>6956.5</c:v>
                </c:pt>
                <c:pt idx="423">
                  <c:v>6113</c:v>
                </c:pt>
                <c:pt idx="424">
                  <c:v>5937</c:v>
                </c:pt>
                <c:pt idx="425">
                  <c:v>6450</c:v>
                </c:pt>
                <c:pt idx="426">
                  <c:v>7581.5</c:v>
                </c:pt>
                <c:pt idx="427">
                  <c:v>9858.5</c:v>
                </c:pt>
                <c:pt idx="428">
                  <c:v>9307</c:v>
                </c:pt>
                <c:pt idx="429">
                  <c:v>7200.5</c:v>
                </c:pt>
                <c:pt idx="430">
                  <c:v>6263.5</c:v>
                </c:pt>
                <c:pt idx="431">
                  <c:v>7017.5</c:v>
                </c:pt>
                <c:pt idx="432">
                  <c:v>6365</c:v>
                </c:pt>
                <c:pt idx="433">
                  <c:v>5893.5</c:v>
                </c:pt>
                <c:pt idx="434">
                  <c:v>5798</c:v>
                </c:pt>
                <c:pt idx="435">
                  <c:v>5459.5</c:v>
                </c:pt>
                <c:pt idx="436">
                  <c:v>5089</c:v>
                </c:pt>
                <c:pt idx="437">
                  <c:v>4966</c:v>
                </c:pt>
                <c:pt idx="438">
                  <c:v>5121</c:v>
                </c:pt>
                <c:pt idx="439">
                  <c:v>5817.5</c:v>
                </c:pt>
                <c:pt idx="440">
                  <c:v>6309.5</c:v>
                </c:pt>
                <c:pt idx="441">
                  <c:v>7960.5</c:v>
                </c:pt>
                <c:pt idx="442">
                  <c:v>9221</c:v>
                </c:pt>
                <c:pt idx="443">
                  <c:v>8914</c:v>
                </c:pt>
                <c:pt idx="444">
                  <c:v>8919.5</c:v>
                </c:pt>
                <c:pt idx="445">
                  <c:v>8388.5</c:v>
                </c:pt>
                <c:pt idx="446">
                  <c:v>6746.5</c:v>
                </c:pt>
                <c:pt idx="447">
                  <c:v>6277</c:v>
                </c:pt>
                <c:pt idx="448">
                  <c:v>6030.5</c:v>
                </c:pt>
                <c:pt idx="449">
                  <c:v>5812</c:v>
                </c:pt>
                <c:pt idx="450">
                  <c:v>6572.5</c:v>
                </c:pt>
                <c:pt idx="451">
                  <c:v>9026.5</c:v>
                </c:pt>
                <c:pt idx="452">
                  <c:v>8382.5</c:v>
                </c:pt>
                <c:pt idx="453">
                  <c:v>6393.5</c:v>
                </c:pt>
                <c:pt idx="454">
                  <c:v>6277.5</c:v>
                </c:pt>
                <c:pt idx="455">
                  <c:v>6713</c:v>
                </c:pt>
                <c:pt idx="456">
                  <c:v>6029</c:v>
                </c:pt>
                <c:pt idx="457">
                  <c:v>5542.5</c:v>
                </c:pt>
                <c:pt idx="458">
                  <c:v>5043</c:v>
                </c:pt>
                <c:pt idx="459">
                  <c:v>4717.5</c:v>
                </c:pt>
                <c:pt idx="460">
                  <c:v>4688.5</c:v>
                </c:pt>
                <c:pt idx="461">
                  <c:v>4613.5</c:v>
                </c:pt>
                <c:pt idx="462">
                  <c:v>4724</c:v>
                </c:pt>
                <c:pt idx="463">
                  <c:v>4752</c:v>
                </c:pt>
                <c:pt idx="464">
                  <c:v>4981</c:v>
                </c:pt>
                <c:pt idx="465">
                  <c:v>5116.5</c:v>
                </c:pt>
                <c:pt idx="466">
                  <c:v>5397</c:v>
                </c:pt>
                <c:pt idx="467">
                  <c:v>5947.5</c:v>
                </c:pt>
                <c:pt idx="468">
                  <c:v>6593</c:v>
                </c:pt>
                <c:pt idx="469">
                  <c:v>6813</c:v>
                </c:pt>
                <c:pt idx="470">
                  <c:v>5336</c:v>
                </c:pt>
                <c:pt idx="471">
                  <c:v>5147</c:v>
                </c:pt>
                <c:pt idx="472">
                  <c:v>5221.5</c:v>
                </c:pt>
                <c:pt idx="473">
                  <c:v>5237</c:v>
                </c:pt>
                <c:pt idx="474">
                  <c:v>5792</c:v>
                </c:pt>
                <c:pt idx="475">
                  <c:v>7538</c:v>
                </c:pt>
                <c:pt idx="476">
                  <c:v>7399</c:v>
                </c:pt>
                <c:pt idx="477">
                  <c:v>6274</c:v>
                </c:pt>
                <c:pt idx="478">
                  <c:v>5785</c:v>
                </c:pt>
                <c:pt idx="479">
                  <c:v>6184.5</c:v>
                </c:pt>
                <c:pt idx="480">
                  <c:v>5787.5</c:v>
                </c:pt>
                <c:pt idx="481">
                  <c:v>5496</c:v>
                </c:pt>
                <c:pt idx="482">
                  <c:v>5160</c:v>
                </c:pt>
                <c:pt idx="483">
                  <c:v>5150</c:v>
                </c:pt>
                <c:pt idx="484">
                  <c:v>5228</c:v>
                </c:pt>
                <c:pt idx="485">
                  <c:v>5310</c:v>
                </c:pt>
                <c:pt idx="486">
                  <c:v>5430</c:v>
                </c:pt>
                <c:pt idx="487">
                  <c:v>6321</c:v>
                </c:pt>
                <c:pt idx="488">
                  <c:v>8248</c:v>
                </c:pt>
                <c:pt idx="489">
                  <c:v>8159</c:v>
                </c:pt>
                <c:pt idx="490">
                  <c:v>8776.5</c:v>
                </c:pt>
                <c:pt idx="491">
                  <c:v>8894</c:v>
                </c:pt>
                <c:pt idx="492">
                  <c:v>8672.5</c:v>
                </c:pt>
                <c:pt idx="493">
                  <c:v>7897.5</c:v>
                </c:pt>
                <c:pt idx="494">
                  <c:v>7350.5</c:v>
                </c:pt>
                <c:pt idx="495">
                  <c:v>6537</c:v>
                </c:pt>
                <c:pt idx="496">
                  <c:v>6138</c:v>
                </c:pt>
                <c:pt idx="497">
                  <c:v>7029</c:v>
                </c:pt>
                <c:pt idx="498">
                  <c:v>8259.5</c:v>
                </c:pt>
                <c:pt idx="499">
                  <c:v>11123</c:v>
                </c:pt>
                <c:pt idx="500">
                  <c:v>9411</c:v>
                </c:pt>
                <c:pt idx="501">
                  <c:v>6746</c:v>
                </c:pt>
                <c:pt idx="502">
                  <c:v>5727</c:v>
                </c:pt>
                <c:pt idx="503">
                  <c:v>6286.5</c:v>
                </c:pt>
                <c:pt idx="504">
                  <c:v>5767</c:v>
                </c:pt>
                <c:pt idx="505">
                  <c:v>5625</c:v>
                </c:pt>
                <c:pt idx="506">
                  <c:v>5601.5</c:v>
                </c:pt>
                <c:pt idx="507">
                  <c:v>5440</c:v>
                </c:pt>
                <c:pt idx="508">
                  <c:v>5114.5</c:v>
                </c:pt>
                <c:pt idx="509">
                  <c:v>5112.5</c:v>
                </c:pt>
                <c:pt idx="510">
                  <c:v>5329</c:v>
                </c:pt>
                <c:pt idx="511">
                  <c:v>6736</c:v>
                </c:pt>
                <c:pt idx="512">
                  <c:v>8271</c:v>
                </c:pt>
                <c:pt idx="513">
                  <c:v>8293</c:v>
                </c:pt>
                <c:pt idx="514">
                  <c:v>7892.5</c:v>
                </c:pt>
                <c:pt idx="515">
                  <c:v>7486</c:v>
                </c:pt>
                <c:pt idx="516">
                  <c:v>7694</c:v>
                </c:pt>
                <c:pt idx="517">
                  <c:v>7441.5</c:v>
                </c:pt>
                <c:pt idx="518">
                  <c:v>6598.5</c:v>
                </c:pt>
                <c:pt idx="519">
                  <c:v>6125</c:v>
                </c:pt>
                <c:pt idx="520">
                  <c:v>6565</c:v>
                </c:pt>
                <c:pt idx="521">
                  <c:v>6781</c:v>
                </c:pt>
                <c:pt idx="522">
                  <c:v>7787</c:v>
                </c:pt>
                <c:pt idx="523">
                  <c:v>10094.5</c:v>
                </c:pt>
                <c:pt idx="524">
                  <c:v>7904.5</c:v>
                </c:pt>
                <c:pt idx="525">
                  <c:v>6249</c:v>
                </c:pt>
                <c:pt idx="526">
                  <c:v>5622.5</c:v>
                </c:pt>
                <c:pt idx="527">
                  <c:v>6247.5</c:v>
                </c:pt>
                <c:pt idx="528">
                  <c:v>5284</c:v>
                </c:pt>
                <c:pt idx="529">
                  <c:v>4944</c:v>
                </c:pt>
                <c:pt idx="530">
                  <c:v>4867</c:v>
                </c:pt>
                <c:pt idx="531">
                  <c:v>5105</c:v>
                </c:pt>
                <c:pt idx="532">
                  <c:v>5057.5</c:v>
                </c:pt>
                <c:pt idx="533">
                  <c:v>5241</c:v>
                </c:pt>
                <c:pt idx="534">
                  <c:v>5201</c:v>
                </c:pt>
                <c:pt idx="535">
                  <c:v>5994.5</c:v>
                </c:pt>
                <c:pt idx="536">
                  <c:v>6855</c:v>
                </c:pt>
                <c:pt idx="537">
                  <c:v>7365</c:v>
                </c:pt>
                <c:pt idx="538">
                  <c:v>8182</c:v>
                </c:pt>
                <c:pt idx="539">
                  <c:v>8500</c:v>
                </c:pt>
                <c:pt idx="540">
                  <c:v>8309.5</c:v>
                </c:pt>
                <c:pt idx="541">
                  <c:v>7782</c:v>
                </c:pt>
                <c:pt idx="542">
                  <c:v>7447</c:v>
                </c:pt>
                <c:pt idx="543">
                  <c:v>6719.5</c:v>
                </c:pt>
                <c:pt idx="544">
                  <c:v>6285</c:v>
                </c:pt>
                <c:pt idx="545">
                  <c:v>6342</c:v>
                </c:pt>
                <c:pt idx="546">
                  <c:v>6718</c:v>
                </c:pt>
                <c:pt idx="547">
                  <c:v>9425.5</c:v>
                </c:pt>
                <c:pt idx="548">
                  <c:v>8633</c:v>
                </c:pt>
                <c:pt idx="549">
                  <c:v>6234</c:v>
                </c:pt>
                <c:pt idx="550">
                  <c:v>5825.5</c:v>
                </c:pt>
                <c:pt idx="551">
                  <c:v>6346</c:v>
                </c:pt>
                <c:pt idx="552">
                  <c:v>5644.5</c:v>
                </c:pt>
                <c:pt idx="553">
                  <c:v>5295.5</c:v>
                </c:pt>
                <c:pt idx="554">
                  <c:v>5494</c:v>
                </c:pt>
                <c:pt idx="555">
                  <c:v>5467</c:v>
                </c:pt>
                <c:pt idx="556">
                  <c:v>5329</c:v>
                </c:pt>
                <c:pt idx="557">
                  <c:v>5333.5</c:v>
                </c:pt>
                <c:pt idx="558">
                  <c:v>5613.5</c:v>
                </c:pt>
                <c:pt idx="559">
                  <c:v>7127.5</c:v>
                </c:pt>
                <c:pt idx="560">
                  <c:v>8607</c:v>
                </c:pt>
                <c:pt idx="561">
                  <c:v>8839</c:v>
                </c:pt>
                <c:pt idx="562">
                  <c:v>8806.5</c:v>
                </c:pt>
                <c:pt idx="563">
                  <c:v>8865.5</c:v>
                </c:pt>
                <c:pt idx="564">
                  <c:v>8782.5</c:v>
                </c:pt>
                <c:pt idx="565">
                  <c:v>8003.5</c:v>
                </c:pt>
                <c:pt idx="566">
                  <c:v>7420</c:v>
                </c:pt>
                <c:pt idx="567">
                  <c:v>6599</c:v>
                </c:pt>
                <c:pt idx="568">
                  <c:v>6169.5</c:v>
                </c:pt>
                <c:pt idx="569">
                  <c:v>6547.5</c:v>
                </c:pt>
                <c:pt idx="570">
                  <c:v>7562.5</c:v>
                </c:pt>
                <c:pt idx="571">
                  <c:v>10595.5</c:v>
                </c:pt>
                <c:pt idx="572">
                  <c:v>8368</c:v>
                </c:pt>
                <c:pt idx="573">
                  <c:v>6653</c:v>
                </c:pt>
                <c:pt idx="574">
                  <c:v>6045</c:v>
                </c:pt>
                <c:pt idx="575">
                  <c:v>6414.5</c:v>
                </c:pt>
                <c:pt idx="576">
                  <c:v>5895</c:v>
                </c:pt>
                <c:pt idx="577">
                  <c:v>5830</c:v>
                </c:pt>
                <c:pt idx="578">
                  <c:v>5691.5</c:v>
                </c:pt>
                <c:pt idx="579">
                  <c:v>5498</c:v>
                </c:pt>
                <c:pt idx="580">
                  <c:v>5366</c:v>
                </c:pt>
                <c:pt idx="581">
                  <c:v>5490.5</c:v>
                </c:pt>
                <c:pt idx="582">
                  <c:v>5866.5</c:v>
                </c:pt>
                <c:pt idx="583">
                  <c:v>7497.5</c:v>
                </c:pt>
                <c:pt idx="584">
                  <c:v>9598.5</c:v>
                </c:pt>
                <c:pt idx="585">
                  <c:v>9983</c:v>
                </c:pt>
                <c:pt idx="586">
                  <c:v>10051</c:v>
                </c:pt>
                <c:pt idx="587">
                  <c:v>10093.5</c:v>
                </c:pt>
                <c:pt idx="588">
                  <c:v>10098</c:v>
                </c:pt>
                <c:pt idx="589">
                  <c:v>9633.5</c:v>
                </c:pt>
                <c:pt idx="590">
                  <c:v>8737.5</c:v>
                </c:pt>
                <c:pt idx="591">
                  <c:v>7737</c:v>
                </c:pt>
                <c:pt idx="592">
                  <c:v>7242.5</c:v>
                </c:pt>
                <c:pt idx="593">
                  <c:v>7227</c:v>
                </c:pt>
                <c:pt idx="594">
                  <c:v>8107.5</c:v>
                </c:pt>
                <c:pt idx="595">
                  <c:v>11794.5</c:v>
                </c:pt>
                <c:pt idx="596">
                  <c:v>10546.5</c:v>
                </c:pt>
                <c:pt idx="597">
                  <c:v>7966</c:v>
                </c:pt>
                <c:pt idx="598">
                  <c:v>6653.5</c:v>
                </c:pt>
                <c:pt idx="599">
                  <c:v>7657.5</c:v>
                </c:pt>
                <c:pt idx="600">
                  <c:v>6389</c:v>
                </c:pt>
                <c:pt idx="601">
                  <c:v>5361</c:v>
                </c:pt>
                <c:pt idx="602">
                  <c:v>5119.5</c:v>
                </c:pt>
                <c:pt idx="603">
                  <c:v>4778.5</c:v>
                </c:pt>
                <c:pt idx="604">
                  <c:v>4724.5</c:v>
                </c:pt>
                <c:pt idx="605">
                  <c:v>4814</c:v>
                </c:pt>
                <c:pt idx="606">
                  <c:v>5010.5</c:v>
                </c:pt>
                <c:pt idx="607">
                  <c:v>5071.5</c:v>
                </c:pt>
                <c:pt idx="608">
                  <c:v>5344.5</c:v>
                </c:pt>
                <c:pt idx="609">
                  <c:v>5487</c:v>
                </c:pt>
                <c:pt idx="610">
                  <c:v>6415</c:v>
                </c:pt>
                <c:pt idx="611">
                  <c:v>6895</c:v>
                </c:pt>
                <c:pt idx="612">
                  <c:v>7001.5</c:v>
                </c:pt>
                <c:pt idx="613">
                  <c:v>6867.5</c:v>
                </c:pt>
                <c:pt idx="614">
                  <c:v>5643.5</c:v>
                </c:pt>
                <c:pt idx="615">
                  <c:v>5054.5</c:v>
                </c:pt>
                <c:pt idx="616">
                  <c:v>5079.5</c:v>
                </c:pt>
                <c:pt idx="617">
                  <c:v>5364.5</c:v>
                </c:pt>
                <c:pt idx="618">
                  <c:v>6615.5</c:v>
                </c:pt>
                <c:pt idx="619">
                  <c:v>9642</c:v>
                </c:pt>
                <c:pt idx="620">
                  <c:v>8661.5</c:v>
                </c:pt>
                <c:pt idx="621">
                  <c:v>6970</c:v>
                </c:pt>
                <c:pt idx="622">
                  <c:v>5679.5</c:v>
                </c:pt>
                <c:pt idx="623">
                  <c:v>6516.5</c:v>
                </c:pt>
                <c:pt idx="624">
                  <c:v>5488</c:v>
                </c:pt>
                <c:pt idx="625">
                  <c:v>4792.5</c:v>
                </c:pt>
                <c:pt idx="626">
                  <c:v>4541.5</c:v>
                </c:pt>
                <c:pt idx="627">
                  <c:v>4468</c:v>
                </c:pt>
                <c:pt idx="628">
                  <c:v>4438.5</c:v>
                </c:pt>
                <c:pt idx="629">
                  <c:v>4418.5</c:v>
                </c:pt>
                <c:pt idx="630">
                  <c:v>4567.5</c:v>
                </c:pt>
                <c:pt idx="631">
                  <c:v>4617</c:v>
                </c:pt>
                <c:pt idx="632">
                  <c:v>4819</c:v>
                </c:pt>
                <c:pt idx="633">
                  <c:v>4969.5</c:v>
                </c:pt>
                <c:pt idx="634">
                  <c:v>4804.5</c:v>
                </c:pt>
                <c:pt idx="635">
                  <c:v>4877.5</c:v>
                </c:pt>
                <c:pt idx="636">
                  <c:v>5192</c:v>
                </c:pt>
                <c:pt idx="637">
                  <c:v>5099.5</c:v>
                </c:pt>
                <c:pt idx="638">
                  <c:v>4886.5</c:v>
                </c:pt>
                <c:pt idx="639">
                  <c:v>4853.5</c:v>
                </c:pt>
                <c:pt idx="640">
                  <c:v>4703.5</c:v>
                </c:pt>
                <c:pt idx="641">
                  <c:v>5127</c:v>
                </c:pt>
                <c:pt idx="642">
                  <c:v>6282.5</c:v>
                </c:pt>
                <c:pt idx="643">
                  <c:v>7720.5</c:v>
                </c:pt>
                <c:pt idx="644">
                  <c:v>6708.5</c:v>
                </c:pt>
                <c:pt idx="645">
                  <c:v>5683.5</c:v>
                </c:pt>
                <c:pt idx="646">
                  <c:v>5150</c:v>
                </c:pt>
                <c:pt idx="647">
                  <c:v>5776</c:v>
                </c:pt>
                <c:pt idx="648">
                  <c:v>5352.5</c:v>
                </c:pt>
                <c:pt idx="649">
                  <c:v>5014</c:v>
                </c:pt>
                <c:pt idx="650">
                  <c:v>4690</c:v>
                </c:pt>
                <c:pt idx="651">
                  <c:v>4499</c:v>
                </c:pt>
                <c:pt idx="652">
                  <c:v>4394</c:v>
                </c:pt>
                <c:pt idx="653">
                  <c:v>4552</c:v>
                </c:pt>
                <c:pt idx="654">
                  <c:v>5037.5</c:v>
                </c:pt>
                <c:pt idx="655">
                  <c:v>5869</c:v>
                </c:pt>
                <c:pt idx="656">
                  <c:v>6629.5</c:v>
                </c:pt>
                <c:pt idx="657">
                  <c:v>6743</c:v>
                </c:pt>
                <c:pt idx="658">
                  <c:v>7204</c:v>
                </c:pt>
                <c:pt idx="659">
                  <c:v>7664.5</c:v>
                </c:pt>
                <c:pt idx="660">
                  <c:v>7859</c:v>
                </c:pt>
                <c:pt idx="661">
                  <c:v>7661.5</c:v>
                </c:pt>
                <c:pt idx="662">
                  <c:v>6877</c:v>
                </c:pt>
                <c:pt idx="663">
                  <c:v>6388.5</c:v>
                </c:pt>
                <c:pt idx="664">
                  <c:v>6606.5</c:v>
                </c:pt>
                <c:pt idx="665">
                  <c:v>7166</c:v>
                </c:pt>
                <c:pt idx="666">
                  <c:v>9937</c:v>
                </c:pt>
                <c:pt idx="667">
                  <c:v>11369</c:v>
                </c:pt>
                <c:pt idx="668">
                  <c:v>8793</c:v>
                </c:pt>
                <c:pt idx="669">
                  <c:v>6527.5</c:v>
                </c:pt>
                <c:pt idx="670">
                  <c:v>5889.5</c:v>
                </c:pt>
                <c:pt idx="671">
                  <c:v>6959.5</c:v>
                </c:pt>
                <c:pt idx="672">
                  <c:v>6104.5</c:v>
                </c:pt>
                <c:pt idx="673">
                  <c:v>5370</c:v>
                </c:pt>
                <c:pt idx="674">
                  <c:v>5297</c:v>
                </c:pt>
                <c:pt idx="675">
                  <c:v>4576.5</c:v>
                </c:pt>
                <c:pt idx="676">
                  <c:v>4788</c:v>
                </c:pt>
                <c:pt idx="677">
                  <c:v>5086.5</c:v>
                </c:pt>
                <c:pt idx="678">
                  <c:v>5551.5</c:v>
                </c:pt>
                <c:pt idx="679">
                  <c:v>7056.5</c:v>
                </c:pt>
                <c:pt idx="680">
                  <c:v>8257</c:v>
                </c:pt>
                <c:pt idx="681">
                  <c:v>8936.5</c:v>
                </c:pt>
                <c:pt idx="682">
                  <c:v>8922</c:v>
                </c:pt>
                <c:pt idx="683">
                  <c:v>8450</c:v>
                </c:pt>
                <c:pt idx="684">
                  <c:v>8376.5</c:v>
                </c:pt>
                <c:pt idx="685">
                  <c:v>7656.5</c:v>
                </c:pt>
                <c:pt idx="686">
                  <c:v>7515.5</c:v>
                </c:pt>
                <c:pt idx="687">
                  <c:v>7066</c:v>
                </c:pt>
                <c:pt idx="688">
                  <c:v>7092.5</c:v>
                </c:pt>
                <c:pt idx="689">
                  <c:v>7974</c:v>
                </c:pt>
                <c:pt idx="690">
                  <c:v>9859</c:v>
                </c:pt>
                <c:pt idx="691">
                  <c:v>12065</c:v>
                </c:pt>
                <c:pt idx="692">
                  <c:v>9519.5</c:v>
                </c:pt>
                <c:pt idx="693">
                  <c:v>7739.5</c:v>
                </c:pt>
                <c:pt idx="694">
                  <c:v>6696</c:v>
                </c:pt>
                <c:pt idx="695">
                  <c:v>8931</c:v>
                </c:pt>
                <c:pt idx="696">
                  <c:v>7062</c:v>
                </c:pt>
                <c:pt idx="697">
                  <c:v>5569</c:v>
                </c:pt>
                <c:pt idx="698">
                  <c:v>5419</c:v>
                </c:pt>
                <c:pt idx="699">
                  <c:v>5009</c:v>
                </c:pt>
                <c:pt idx="700">
                  <c:v>4716.5</c:v>
                </c:pt>
                <c:pt idx="701">
                  <c:v>4870</c:v>
                </c:pt>
                <c:pt idx="702">
                  <c:v>5914.5</c:v>
                </c:pt>
                <c:pt idx="703">
                  <c:v>9003.5</c:v>
                </c:pt>
                <c:pt idx="704">
                  <c:v>10158</c:v>
                </c:pt>
                <c:pt idx="705">
                  <c:v>10310.5</c:v>
                </c:pt>
                <c:pt idx="706">
                  <c:v>10243</c:v>
                </c:pt>
                <c:pt idx="707">
                  <c:v>9766</c:v>
                </c:pt>
                <c:pt idx="708">
                  <c:v>9384</c:v>
                </c:pt>
                <c:pt idx="709">
                  <c:v>9599.5</c:v>
                </c:pt>
                <c:pt idx="710">
                  <c:v>8923</c:v>
                </c:pt>
                <c:pt idx="711">
                  <c:v>8057.5</c:v>
                </c:pt>
                <c:pt idx="712">
                  <c:v>7743.5</c:v>
                </c:pt>
                <c:pt idx="713">
                  <c:v>8404</c:v>
                </c:pt>
                <c:pt idx="714">
                  <c:v>10983.5</c:v>
                </c:pt>
                <c:pt idx="715">
                  <c:v>11423</c:v>
                </c:pt>
                <c:pt idx="716">
                  <c:v>10691.5</c:v>
                </c:pt>
                <c:pt idx="717">
                  <c:v>8733</c:v>
                </c:pt>
                <c:pt idx="718">
                  <c:v>7392.5</c:v>
                </c:pt>
                <c:pt idx="719">
                  <c:v>9678</c:v>
                </c:pt>
                <c:pt idx="720">
                  <c:v>7398.5</c:v>
                </c:pt>
                <c:pt idx="721">
                  <c:v>6311.5</c:v>
                </c:pt>
                <c:pt idx="722">
                  <c:v>6019</c:v>
                </c:pt>
                <c:pt idx="723">
                  <c:v>5339</c:v>
                </c:pt>
                <c:pt idx="724">
                  <c:v>5259.5</c:v>
                </c:pt>
                <c:pt idx="725">
                  <c:v>5472</c:v>
                </c:pt>
                <c:pt idx="726">
                  <c:v>6084.5</c:v>
                </c:pt>
                <c:pt idx="727">
                  <c:v>8621</c:v>
                </c:pt>
                <c:pt idx="728">
                  <c:v>9619.5</c:v>
                </c:pt>
                <c:pt idx="729">
                  <c:v>9919.5</c:v>
                </c:pt>
                <c:pt idx="730">
                  <c:v>10341.5</c:v>
                </c:pt>
                <c:pt idx="731">
                  <c:v>10320.5</c:v>
                </c:pt>
                <c:pt idx="732">
                  <c:v>9864</c:v>
                </c:pt>
                <c:pt idx="733">
                  <c:v>9437.5</c:v>
                </c:pt>
                <c:pt idx="734">
                  <c:v>8555</c:v>
                </c:pt>
                <c:pt idx="735">
                  <c:v>7606.5</c:v>
                </c:pt>
                <c:pt idx="736">
                  <c:v>7514</c:v>
                </c:pt>
                <c:pt idx="737">
                  <c:v>8168</c:v>
                </c:pt>
                <c:pt idx="738">
                  <c:v>10516.5</c:v>
                </c:pt>
                <c:pt idx="739">
                  <c:v>11750.5</c:v>
                </c:pt>
                <c:pt idx="740">
                  <c:v>9844.5</c:v>
                </c:pt>
                <c:pt idx="741">
                  <c:v>8133.5</c:v>
                </c:pt>
                <c:pt idx="742">
                  <c:v>7263.5</c:v>
                </c:pt>
                <c:pt idx="743">
                  <c:v>8657.5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val>
        </c:ser>
        <c:marker val="1"/>
        <c:axId val="115069696"/>
        <c:axId val="115071232"/>
      </c:lineChart>
      <c:catAx>
        <c:axId val="115069696"/>
        <c:scaling>
          <c:orientation val="minMax"/>
        </c:scaling>
        <c:axPos val="b"/>
        <c:numFmt formatCode="General" sourceLinked="1"/>
        <c:majorTickMark val="none"/>
        <c:tickLblPos val="nextTo"/>
        <c:crossAx val="115071232"/>
        <c:crosses val="autoZero"/>
        <c:auto val="1"/>
        <c:lblAlgn val="ctr"/>
        <c:lblOffset val="100"/>
        <c:tickLblSkip val="24"/>
      </c:catAx>
      <c:valAx>
        <c:axId val="115071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0696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4553</c:v>
                </c:pt>
                <c:pt idx="1">
                  <c:v>3928.5</c:v>
                </c:pt>
                <c:pt idx="2">
                  <c:v>3702.5</c:v>
                </c:pt>
                <c:pt idx="3">
                  <c:v>3517.5</c:v>
                </c:pt>
                <c:pt idx="4">
                  <c:v>3600.5</c:v>
                </c:pt>
                <c:pt idx="5">
                  <c:v>3894</c:v>
                </c:pt>
                <c:pt idx="6">
                  <c:v>4493</c:v>
                </c:pt>
                <c:pt idx="7">
                  <c:v>6478</c:v>
                </c:pt>
                <c:pt idx="8">
                  <c:v>7223.5</c:v>
                </c:pt>
                <c:pt idx="9">
                  <c:v>7586.5</c:v>
                </c:pt>
                <c:pt idx="10">
                  <c:v>7625.5</c:v>
                </c:pt>
                <c:pt idx="11">
                  <c:v>7771.5</c:v>
                </c:pt>
                <c:pt idx="12">
                  <c:v>7421</c:v>
                </c:pt>
                <c:pt idx="13">
                  <c:v>6824</c:v>
                </c:pt>
                <c:pt idx="14">
                  <c:v>6196.5</c:v>
                </c:pt>
                <c:pt idx="15">
                  <c:v>5668.5</c:v>
                </c:pt>
                <c:pt idx="16">
                  <c:v>5207.5</c:v>
                </c:pt>
                <c:pt idx="17">
                  <c:v>5643.5</c:v>
                </c:pt>
                <c:pt idx="18">
                  <c:v>6315.5</c:v>
                </c:pt>
                <c:pt idx="19">
                  <c:v>7625</c:v>
                </c:pt>
                <c:pt idx="20">
                  <c:v>8698.5</c:v>
                </c:pt>
                <c:pt idx="21">
                  <c:v>6641.5</c:v>
                </c:pt>
                <c:pt idx="22">
                  <c:v>5194</c:v>
                </c:pt>
                <c:pt idx="23">
                  <c:v>6015.5</c:v>
                </c:pt>
                <c:pt idx="24">
                  <c:v>4591.5</c:v>
                </c:pt>
                <c:pt idx="25">
                  <c:v>3871.5</c:v>
                </c:pt>
                <c:pt idx="26">
                  <c:v>3793</c:v>
                </c:pt>
                <c:pt idx="27">
                  <c:v>3450</c:v>
                </c:pt>
                <c:pt idx="28">
                  <c:v>3170</c:v>
                </c:pt>
                <c:pt idx="29">
                  <c:v>3251</c:v>
                </c:pt>
                <c:pt idx="30">
                  <c:v>3894</c:v>
                </c:pt>
                <c:pt idx="31">
                  <c:v>6499.5</c:v>
                </c:pt>
                <c:pt idx="32">
                  <c:v>7385</c:v>
                </c:pt>
                <c:pt idx="33">
                  <c:v>7050.5</c:v>
                </c:pt>
                <c:pt idx="34">
                  <c:v>6713.5</c:v>
                </c:pt>
                <c:pt idx="35">
                  <c:v>6843</c:v>
                </c:pt>
                <c:pt idx="36">
                  <c:v>6728.5</c:v>
                </c:pt>
                <c:pt idx="37">
                  <c:v>6450</c:v>
                </c:pt>
                <c:pt idx="38">
                  <c:v>6297</c:v>
                </c:pt>
                <c:pt idx="39">
                  <c:v>5612.5</c:v>
                </c:pt>
                <c:pt idx="40">
                  <c:v>5214.5</c:v>
                </c:pt>
                <c:pt idx="41">
                  <c:v>5570</c:v>
                </c:pt>
                <c:pt idx="42">
                  <c:v>6557</c:v>
                </c:pt>
                <c:pt idx="43">
                  <c:v>8060</c:v>
                </c:pt>
                <c:pt idx="44">
                  <c:v>8316.5</c:v>
                </c:pt>
                <c:pt idx="45">
                  <c:v>5440.5</c:v>
                </c:pt>
                <c:pt idx="46">
                  <c:v>4592</c:v>
                </c:pt>
                <c:pt idx="47">
                  <c:v>5500</c:v>
                </c:pt>
                <c:pt idx="48">
                  <c:v>4359</c:v>
                </c:pt>
                <c:pt idx="49">
                  <c:v>3592.5</c:v>
                </c:pt>
                <c:pt idx="50">
                  <c:v>3176.5</c:v>
                </c:pt>
                <c:pt idx="51">
                  <c:v>2959.5</c:v>
                </c:pt>
                <c:pt idx="52">
                  <c:v>3050</c:v>
                </c:pt>
                <c:pt idx="53">
                  <c:v>3294.5</c:v>
                </c:pt>
                <c:pt idx="54">
                  <c:v>3572.5</c:v>
                </c:pt>
                <c:pt idx="55">
                  <c:v>5213</c:v>
                </c:pt>
                <c:pt idx="56">
                  <c:v>6876</c:v>
                </c:pt>
                <c:pt idx="57">
                  <c:v>7520.5</c:v>
                </c:pt>
                <c:pt idx="58">
                  <c:v>8163</c:v>
                </c:pt>
                <c:pt idx="59">
                  <c:v>8663</c:v>
                </c:pt>
                <c:pt idx="60">
                  <c:v>8360</c:v>
                </c:pt>
                <c:pt idx="61">
                  <c:v>7584</c:v>
                </c:pt>
                <c:pt idx="62">
                  <c:v>7004.5</c:v>
                </c:pt>
                <c:pt idx="63">
                  <c:v>6510.5</c:v>
                </c:pt>
                <c:pt idx="64">
                  <c:v>6839.5</c:v>
                </c:pt>
                <c:pt idx="65">
                  <c:v>5949</c:v>
                </c:pt>
                <c:pt idx="66">
                  <c:v>5759</c:v>
                </c:pt>
                <c:pt idx="67">
                  <c:v>6950</c:v>
                </c:pt>
                <c:pt idx="68">
                  <c:v>7525</c:v>
                </c:pt>
                <c:pt idx="69">
                  <c:v>5374</c:v>
                </c:pt>
                <c:pt idx="70">
                  <c:v>4499</c:v>
                </c:pt>
                <c:pt idx="71">
                  <c:v>5257</c:v>
                </c:pt>
                <c:pt idx="72">
                  <c:v>4413.5</c:v>
                </c:pt>
                <c:pt idx="73">
                  <c:v>3807</c:v>
                </c:pt>
                <c:pt idx="74">
                  <c:v>3554</c:v>
                </c:pt>
                <c:pt idx="75">
                  <c:v>3154.5</c:v>
                </c:pt>
                <c:pt idx="76">
                  <c:v>3155</c:v>
                </c:pt>
                <c:pt idx="77">
                  <c:v>3265</c:v>
                </c:pt>
                <c:pt idx="78">
                  <c:v>4149.5</c:v>
                </c:pt>
                <c:pt idx="79">
                  <c:v>5393.5</c:v>
                </c:pt>
                <c:pt idx="80">
                  <c:v>7048</c:v>
                </c:pt>
                <c:pt idx="81">
                  <c:v>8021</c:v>
                </c:pt>
                <c:pt idx="82">
                  <c:v>8589.5</c:v>
                </c:pt>
                <c:pt idx="83">
                  <c:v>8998</c:v>
                </c:pt>
                <c:pt idx="84">
                  <c:v>8571.5</c:v>
                </c:pt>
                <c:pt idx="85">
                  <c:v>8028.5</c:v>
                </c:pt>
                <c:pt idx="86">
                  <c:v>7501.5</c:v>
                </c:pt>
                <c:pt idx="87">
                  <c:v>6590</c:v>
                </c:pt>
                <c:pt idx="88">
                  <c:v>5995.5</c:v>
                </c:pt>
                <c:pt idx="89">
                  <c:v>5806</c:v>
                </c:pt>
                <c:pt idx="90">
                  <c:v>6526</c:v>
                </c:pt>
                <c:pt idx="91">
                  <c:v>8685.5</c:v>
                </c:pt>
                <c:pt idx="92">
                  <c:v>7895.5</c:v>
                </c:pt>
                <c:pt idx="93">
                  <c:v>6330.5</c:v>
                </c:pt>
                <c:pt idx="94">
                  <c:v>5913</c:v>
                </c:pt>
                <c:pt idx="95">
                  <c:v>6877</c:v>
                </c:pt>
                <c:pt idx="96">
                  <c:v>5674</c:v>
                </c:pt>
                <c:pt idx="97">
                  <c:v>4883.5</c:v>
                </c:pt>
                <c:pt idx="98">
                  <c:v>4777.5</c:v>
                </c:pt>
                <c:pt idx="99">
                  <c:v>4638</c:v>
                </c:pt>
                <c:pt idx="100">
                  <c:v>4456.5</c:v>
                </c:pt>
                <c:pt idx="101">
                  <c:v>4480</c:v>
                </c:pt>
                <c:pt idx="102">
                  <c:v>4744.5</c:v>
                </c:pt>
                <c:pt idx="103">
                  <c:v>5038</c:v>
                </c:pt>
                <c:pt idx="104">
                  <c:v>5262.5</c:v>
                </c:pt>
                <c:pt idx="105">
                  <c:v>5791</c:v>
                </c:pt>
                <c:pt idx="106">
                  <c:v>6366.5</c:v>
                </c:pt>
                <c:pt idx="107">
                  <c:v>6563</c:v>
                </c:pt>
                <c:pt idx="108">
                  <c:v>6981</c:v>
                </c:pt>
                <c:pt idx="109">
                  <c:v>6912</c:v>
                </c:pt>
                <c:pt idx="110">
                  <c:v>5961.5</c:v>
                </c:pt>
                <c:pt idx="111">
                  <c:v>5716.5</c:v>
                </c:pt>
                <c:pt idx="112">
                  <c:v>5500.5</c:v>
                </c:pt>
                <c:pt idx="113">
                  <c:v>5573.5</c:v>
                </c:pt>
                <c:pt idx="114">
                  <c:v>6301</c:v>
                </c:pt>
                <c:pt idx="115">
                  <c:v>7481</c:v>
                </c:pt>
                <c:pt idx="116">
                  <c:v>8582.5</c:v>
                </c:pt>
                <c:pt idx="117">
                  <c:v>6549.5</c:v>
                </c:pt>
                <c:pt idx="118">
                  <c:v>5719.5</c:v>
                </c:pt>
                <c:pt idx="119">
                  <c:v>6586</c:v>
                </c:pt>
                <c:pt idx="120">
                  <c:v>5960</c:v>
                </c:pt>
                <c:pt idx="121">
                  <c:v>5336</c:v>
                </c:pt>
                <c:pt idx="122">
                  <c:v>5007.5</c:v>
                </c:pt>
                <c:pt idx="123">
                  <c:v>4727</c:v>
                </c:pt>
                <c:pt idx="124">
                  <c:v>4556.5</c:v>
                </c:pt>
                <c:pt idx="125">
                  <c:v>4477</c:v>
                </c:pt>
                <c:pt idx="126">
                  <c:v>4470</c:v>
                </c:pt>
                <c:pt idx="127">
                  <c:v>4513</c:v>
                </c:pt>
                <c:pt idx="128">
                  <c:v>4715.5</c:v>
                </c:pt>
                <c:pt idx="129">
                  <c:v>4747.5</c:v>
                </c:pt>
                <c:pt idx="130">
                  <c:v>4863.5</c:v>
                </c:pt>
                <c:pt idx="131">
                  <c:v>5240</c:v>
                </c:pt>
                <c:pt idx="132">
                  <c:v>5739.5</c:v>
                </c:pt>
                <c:pt idx="133">
                  <c:v>5525.5</c:v>
                </c:pt>
                <c:pt idx="134">
                  <c:v>4607</c:v>
                </c:pt>
                <c:pt idx="135">
                  <c:v>4510</c:v>
                </c:pt>
                <c:pt idx="136">
                  <c:v>4438</c:v>
                </c:pt>
                <c:pt idx="137">
                  <c:v>4337.5</c:v>
                </c:pt>
                <c:pt idx="138">
                  <c:v>4581.5</c:v>
                </c:pt>
                <c:pt idx="139">
                  <c:v>6316.5</c:v>
                </c:pt>
                <c:pt idx="140">
                  <c:v>7771.5</c:v>
                </c:pt>
                <c:pt idx="141">
                  <c:v>5956.5</c:v>
                </c:pt>
                <c:pt idx="142">
                  <c:v>4769.5</c:v>
                </c:pt>
                <c:pt idx="143">
                  <c:v>5675.5</c:v>
                </c:pt>
                <c:pt idx="144">
                  <c:v>4562</c:v>
                </c:pt>
                <c:pt idx="145">
                  <c:v>4119.5</c:v>
                </c:pt>
                <c:pt idx="146">
                  <c:v>3887</c:v>
                </c:pt>
                <c:pt idx="147">
                  <c:v>3674.5</c:v>
                </c:pt>
                <c:pt idx="148">
                  <c:v>3714</c:v>
                </c:pt>
                <c:pt idx="149">
                  <c:v>3683</c:v>
                </c:pt>
                <c:pt idx="150">
                  <c:v>3997</c:v>
                </c:pt>
                <c:pt idx="151">
                  <c:v>6838.5</c:v>
                </c:pt>
                <c:pt idx="152">
                  <c:v>7118.5</c:v>
                </c:pt>
                <c:pt idx="153">
                  <c:v>6854.5</c:v>
                </c:pt>
                <c:pt idx="154">
                  <c:v>6973</c:v>
                </c:pt>
                <c:pt idx="155">
                  <c:v>7174</c:v>
                </c:pt>
                <c:pt idx="156">
                  <c:v>7132</c:v>
                </c:pt>
                <c:pt idx="157">
                  <c:v>6736</c:v>
                </c:pt>
                <c:pt idx="158">
                  <c:v>6178</c:v>
                </c:pt>
                <c:pt idx="159">
                  <c:v>5642.5</c:v>
                </c:pt>
                <c:pt idx="160">
                  <c:v>5345.5</c:v>
                </c:pt>
                <c:pt idx="161">
                  <c:v>5502</c:v>
                </c:pt>
                <c:pt idx="162">
                  <c:v>6541</c:v>
                </c:pt>
                <c:pt idx="163">
                  <c:v>8810.5</c:v>
                </c:pt>
                <c:pt idx="164">
                  <c:v>9929</c:v>
                </c:pt>
                <c:pt idx="165">
                  <c:v>7358.5</c:v>
                </c:pt>
                <c:pt idx="166">
                  <c:v>5228.5</c:v>
                </c:pt>
                <c:pt idx="167">
                  <c:v>6076.5</c:v>
                </c:pt>
                <c:pt idx="168">
                  <c:v>5454.5</c:v>
                </c:pt>
                <c:pt idx="169">
                  <c:v>4348</c:v>
                </c:pt>
                <c:pt idx="170">
                  <c:v>3938.5</c:v>
                </c:pt>
                <c:pt idx="171">
                  <c:v>3826.5</c:v>
                </c:pt>
                <c:pt idx="172">
                  <c:v>3636</c:v>
                </c:pt>
                <c:pt idx="173">
                  <c:v>3860.5</c:v>
                </c:pt>
                <c:pt idx="174">
                  <c:v>4756.5</c:v>
                </c:pt>
                <c:pt idx="175">
                  <c:v>7055</c:v>
                </c:pt>
                <c:pt idx="176">
                  <c:v>8743</c:v>
                </c:pt>
                <c:pt idx="177">
                  <c:v>8201</c:v>
                </c:pt>
                <c:pt idx="178">
                  <c:v>8135.5</c:v>
                </c:pt>
                <c:pt idx="179">
                  <c:v>8261.5</c:v>
                </c:pt>
                <c:pt idx="180">
                  <c:v>8085.5</c:v>
                </c:pt>
                <c:pt idx="181">
                  <c:v>7135</c:v>
                </c:pt>
                <c:pt idx="182">
                  <c:v>6710.5</c:v>
                </c:pt>
                <c:pt idx="183">
                  <c:v>6134</c:v>
                </c:pt>
                <c:pt idx="184">
                  <c:v>6207.5</c:v>
                </c:pt>
                <c:pt idx="185">
                  <c:v>6991</c:v>
                </c:pt>
                <c:pt idx="186">
                  <c:v>7883</c:v>
                </c:pt>
                <c:pt idx="187">
                  <c:v>10134.5</c:v>
                </c:pt>
                <c:pt idx="188">
                  <c:v>9717</c:v>
                </c:pt>
                <c:pt idx="189">
                  <c:v>7650</c:v>
                </c:pt>
                <c:pt idx="190">
                  <c:v>5355.5</c:v>
                </c:pt>
                <c:pt idx="191">
                  <c:v>5866.5</c:v>
                </c:pt>
                <c:pt idx="192">
                  <c:v>5038</c:v>
                </c:pt>
                <c:pt idx="193">
                  <c:v>4271.5</c:v>
                </c:pt>
                <c:pt idx="194">
                  <c:v>3911</c:v>
                </c:pt>
                <c:pt idx="195">
                  <c:v>3768.5</c:v>
                </c:pt>
                <c:pt idx="196">
                  <c:v>3630</c:v>
                </c:pt>
                <c:pt idx="197">
                  <c:v>3781.5</c:v>
                </c:pt>
                <c:pt idx="198">
                  <c:v>4202.5</c:v>
                </c:pt>
                <c:pt idx="199">
                  <c:v>6743.5</c:v>
                </c:pt>
                <c:pt idx="200">
                  <c:v>7741.5</c:v>
                </c:pt>
                <c:pt idx="201">
                  <c:v>8335.5</c:v>
                </c:pt>
                <c:pt idx="202">
                  <c:v>9057</c:v>
                </c:pt>
                <c:pt idx="203">
                  <c:v>9174</c:v>
                </c:pt>
                <c:pt idx="204">
                  <c:v>8836.5</c:v>
                </c:pt>
                <c:pt idx="205">
                  <c:v>7974</c:v>
                </c:pt>
                <c:pt idx="206">
                  <c:v>6978.5</c:v>
                </c:pt>
                <c:pt idx="207">
                  <c:v>6139</c:v>
                </c:pt>
                <c:pt idx="208">
                  <c:v>5407</c:v>
                </c:pt>
                <c:pt idx="209">
                  <c:v>5366</c:v>
                </c:pt>
                <c:pt idx="210">
                  <c:v>6289.5</c:v>
                </c:pt>
                <c:pt idx="211">
                  <c:v>8728.5</c:v>
                </c:pt>
                <c:pt idx="212">
                  <c:v>8370.5</c:v>
                </c:pt>
                <c:pt idx="213">
                  <c:v>6094.5</c:v>
                </c:pt>
                <c:pt idx="214">
                  <c:v>5078</c:v>
                </c:pt>
                <c:pt idx="215">
                  <c:v>5802</c:v>
                </c:pt>
                <c:pt idx="216">
                  <c:v>4689</c:v>
                </c:pt>
                <c:pt idx="217">
                  <c:v>4050.5</c:v>
                </c:pt>
                <c:pt idx="218">
                  <c:v>3932</c:v>
                </c:pt>
                <c:pt idx="219">
                  <c:v>3618</c:v>
                </c:pt>
                <c:pt idx="220">
                  <c:v>3443</c:v>
                </c:pt>
                <c:pt idx="221">
                  <c:v>3566</c:v>
                </c:pt>
                <c:pt idx="222">
                  <c:v>4415.5</c:v>
                </c:pt>
                <c:pt idx="223">
                  <c:v>6613.5</c:v>
                </c:pt>
                <c:pt idx="224">
                  <c:v>7785.5</c:v>
                </c:pt>
                <c:pt idx="225">
                  <c:v>7746</c:v>
                </c:pt>
                <c:pt idx="226">
                  <c:v>7554.5</c:v>
                </c:pt>
                <c:pt idx="227">
                  <c:v>7313.5</c:v>
                </c:pt>
                <c:pt idx="228">
                  <c:v>7325</c:v>
                </c:pt>
                <c:pt idx="229">
                  <c:v>7325.5</c:v>
                </c:pt>
                <c:pt idx="230">
                  <c:v>6846</c:v>
                </c:pt>
                <c:pt idx="231">
                  <c:v>6383</c:v>
                </c:pt>
                <c:pt idx="232">
                  <c:v>6080.5</c:v>
                </c:pt>
                <c:pt idx="233">
                  <c:v>6167</c:v>
                </c:pt>
                <c:pt idx="234">
                  <c:v>6387.5</c:v>
                </c:pt>
                <c:pt idx="235">
                  <c:v>8465</c:v>
                </c:pt>
                <c:pt idx="236">
                  <c:v>8950.5</c:v>
                </c:pt>
                <c:pt idx="237">
                  <c:v>6622.5</c:v>
                </c:pt>
                <c:pt idx="238">
                  <c:v>4867</c:v>
                </c:pt>
                <c:pt idx="239">
                  <c:v>4838</c:v>
                </c:pt>
                <c:pt idx="240">
                  <c:v>4208</c:v>
                </c:pt>
                <c:pt idx="241">
                  <c:v>3852</c:v>
                </c:pt>
                <c:pt idx="242">
                  <c:v>3661.5</c:v>
                </c:pt>
                <c:pt idx="243">
                  <c:v>3451.5</c:v>
                </c:pt>
                <c:pt idx="244">
                  <c:v>3506.5</c:v>
                </c:pt>
                <c:pt idx="245">
                  <c:v>3694.5</c:v>
                </c:pt>
                <c:pt idx="246">
                  <c:v>4238.5</c:v>
                </c:pt>
                <c:pt idx="247">
                  <c:v>6579</c:v>
                </c:pt>
                <c:pt idx="248">
                  <c:v>7643</c:v>
                </c:pt>
                <c:pt idx="249">
                  <c:v>7227</c:v>
                </c:pt>
                <c:pt idx="250">
                  <c:v>7286.5</c:v>
                </c:pt>
                <c:pt idx="251">
                  <c:v>7355</c:v>
                </c:pt>
                <c:pt idx="252">
                  <c:v>7296</c:v>
                </c:pt>
                <c:pt idx="253">
                  <c:v>7471</c:v>
                </c:pt>
                <c:pt idx="254">
                  <c:v>6866.5</c:v>
                </c:pt>
                <c:pt idx="255">
                  <c:v>6169</c:v>
                </c:pt>
                <c:pt idx="256">
                  <c:v>5685.5</c:v>
                </c:pt>
                <c:pt idx="257">
                  <c:v>5558</c:v>
                </c:pt>
                <c:pt idx="258">
                  <c:v>6208</c:v>
                </c:pt>
                <c:pt idx="259">
                  <c:v>8403</c:v>
                </c:pt>
                <c:pt idx="260">
                  <c:v>8539.5</c:v>
                </c:pt>
                <c:pt idx="261">
                  <c:v>6836</c:v>
                </c:pt>
                <c:pt idx="262">
                  <c:v>5988</c:v>
                </c:pt>
                <c:pt idx="263">
                  <c:v>6342.5</c:v>
                </c:pt>
                <c:pt idx="264">
                  <c:v>5457.5</c:v>
                </c:pt>
                <c:pt idx="265">
                  <c:v>4523.5</c:v>
                </c:pt>
                <c:pt idx="266">
                  <c:v>4249</c:v>
                </c:pt>
                <c:pt idx="267">
                  <c:v>3912.5</c:v>
                </c:pt>
                <c:pt idx="268">
                  <c:v>3977</c:v>
                </c:pt>
                <c:pt idx="269">
                  <c:v>4001</c:v>
                </c:pt>
                <c:pt idx="270">
                  <c:v>4126.5</c:v>
                </c:pt>
                <c:pt idx="271">
                  <c:v>4604</c:v>
                </c:pt>
                <c:pt idx="272">
                  <c:v>5255</c:v>
                </c:pt>
                <c:pt idx="273">
                  <c:v>5714</c:v>
                </c:pt>
                <c:pt idx="274">
                  <c:v>6188</c:v>
                </c:pt>
                <c:pt idx="275">
                  <c:v>6598</c:v>
                </c:pt>
                <c:pt idx="276">
                  <c:v>6992</c:v>
                </c:pt>
                <c:pt idx="277">
                  <c:v>7456.5</c:v>
                </c:pt>
                <c:pt idx="278">
                  <c:v>5779</c:v>
                </c:pt>
                <c:pt idx="279">
                  <c:v>5366</c:v>
                </c:pt>
                <c:pt idx="280">
                  <c:v>5319</c:v>
                </c:pt>
                <c:pt idx="281">
                  <c:v>5454.5</c:v>
                </c:pt>
                <c:pt idx="282">
                  <c:v>6079</c:v>
                </c:pt>
                <c:pt idx="283">
                  <c:v>7175</c:v>
                </c:pt>
                <c:pt idx="284">
                  <c:v>7883</c:v>
                </c:pt>
                <c:pt idx="285">
                  <c:v>6493.5</c:v>
                </c:pt>
                <c:pt idx="286">
                  <c:v>5484.5</c:v>
                </c:pt>
                <c:pt idx="287">
                  <c:v>6829</c:v>
                </c:pt>
                <c:pt idx="288">
                  <c:v>6143.5</c:v>
                </c:pt>
                <c:pt idx="289">
                  <c:v>4837.5</c:v>
                </c:pt>
                <c:pt idx="290">
                  <c:v>4505</c:v>
                </c:pt>
                <c:pt idx="291">
                  <c:v>4174.5</c:v>
                </c:pt>
                <c:pt idx="292">
                  <c:v>4223</c:v>
                </c:pt>
                <c:pt idx="293">
                  <c:v>4259.5</c:v>
                </c:pt>
                <c:pt idx="294">
                  <c:v>4391</c:v>
                </c:pt>
                <c:pt idx="295">
                  <c:v>4459.5</c:v>
                </c:pt>
                <c:pt idx="296">
                  <c:v>4669.5</c:v>
                </c:pt>
                <c:pt idx="297">
                  <c:v>4944</c:v>
                </c:pt>
                <c:pt idx="298">
                  <c:v>5353</c:v>
                </c:pt>
                <c:pt idx="299">
                  <c:v>5616</c:v>
                </c:pt>
                <c:pt idx="300">
                  <c:v>5730</c:v>
                </c:pt>
                <c:pt idx="301">
                  <c:v>5539.5</c:v>
                </c:pt>
                <c:pt idx="302">
                  <c:v>4721</c:v>
                </c:pt>
                <c:pt idx="303">
                  <c:v>4453</c:v>
                </c:pt>
                <c:pt idx="304">
                  <c:v>4388</c:v>
                </c:pt>
                <c:pt idx="305">
                  <c:v>4377</c:v>
                </c:pt>
                <c:pt idx="306">
                  <c:v>4744</c:v>
                </c:pt>
                <c:pt idx="307">
                  <c:v>6407.5</c:v>
                </c:pt>
                <c:pt idx="308">
                  <c:v>7485.5</c:v>
                </c:pt>
                <c:pt idx="309">
                  <c:v>6175</c:v>
                </c:pt>
                <c:pt idx="310">
                  <c:v>5615.5</c:v>
                </c:pt>
                <c:pt idx="311">
                  <c:v>6104.5</c:v>
                </c:pt>
                <c:pt idx="312">
                  <c:v>5683.5</c:v>
                </c:pt>
                <c:pt idx="313">
                  <c:v>4346</c:v>
                </c:pt>
                <c:pt idx="314">
                  <c:v>4398</c:v>
                </c:pt>
                <c:pt idx="315">
                  <c:v>4518.5</c:v>
                </c:pt>
                <c:pt idx="316">
                  <c:v>4466.5</c:v>
                </c:pt>
                <c:pt idx="317">
                  <c:v>4367</c:v>
                </c:pt>
                <c:pt idx="318">
                  <c:v>4775.5</c:v>
                </c:pt>
                <c:pt idx="319">
                  <c:v>5875.5</c:v>
                </c:pt>
                <c:pt idx="320">
                  <c:v>7116</c:v>
                </c:pt>
                <c:pt idx="321">
                  <c:v>7665.5</c:v>
                </c:pt>
                <c:pt idx="322">
                  <c:v>7740</c:v>
                </c:pt>
                <c:pt idx="323">
                  <c:v>7636</c:v>
                </c:pt>
                <c:pt idx="324">
                  <c:v>7826</c:v>
                </c:pt>
                <c:pt idx="325">
                  <c:v>7655.5</c:v>
                </c:pt>
                <c:pt idx="326">
                  <c:v>7179</c:v>
                </c:pt>
                <c:pt idx="327">
                  <c:v>6066</c:v>
                </c:pt>
                <c:pt idx="328">
                  <c:v>5756</c:v>
                </c:pt>
                <c:pt idx="329">
                  <c:v>6055</c:v>
                </c:pt>
                <c:pt idx="330">
                  <c:v>6855.5</c:v>
                </c:pt>
                <c:pt idx="331">
                  <c:v>9734.5</c:v>
                </c:pt>
                <c:pt idx="332">
                  <c:v>8625</c:v>
                </c:pt>
                <c:pt idx="333">
                  <c:v>6774</c:v>
                </c:pt>
                <c:pt idx="334">
                  <c:v>5794.5</c:v>
                </c:pt>
                <c:pt idx="335">
                  <c:v>6770.5</c:v>
                </c:pt>
                <c:pt idx="336">
                  <c:v>6074</c:v>
                </c:pt>
                <c:pt idx="337">
                  <c:v>5000</c:v>
                </c:pt>
                <c:pt idx="338">
                  <c:v>4790</c:v>
                </c:pt>
                <c:pt idx="339">
                  <c:v>4754</c:v>
                </c:pt>
                <c:pt idx="340">
                  <c:v>4767.5</c:v>
                </c:pt>
                <c:pt idx="341">
                  <c:v>4756.5</c:v>
                </c:pt>
                <c:pt idx="342">
                  <c:v>5241</c:v>
                </c:pt>
                <c:pt idx="343">
                  <c:v>7471</c:v>
                </c:pt>
                <c:pt idx="344">
                  <c:v>8802.5</c:v>
                </c:pt>
                <c:pt idx="345">
                  <c:v>8930.5</c:v>
                </c:pt>
                <c:pt idx="346">
                  <c:v>8864</c:v>
                </c:pt>
                <c:pt idx="347">
                  <c:v>8313.5</c:v>
                </c:pt>
                <c:pt idx="348">
                  <c:v>8514.5</c:v>
                </c:pt>
                <c:pt idx="349">
                  <c:v>8862.5</c:v>
                </c:pt>
                <c:pt idx="350">
                  <c:v>7902</c:v>
                </c:pt>
                <c:pt idx="351">
                  <c:v>6737</c:v>
                </c:pt>
                <c:pt idx="352">
                  <c:v>6499.5</c:v>
                </c:pt>
                <c:pt idx="353">
                  <c:v>6551.5</c:v>
                </c:pt>
                <c:pt idx="354">
                  <c:v>7428.5</c:v>
                </c:pt>
                <c:pt idx="355">
                  <c:v>9283</c:v>
                </c:pt>
                <c:pt idx="356">
                  <c:v>9714</c:v>
                </c:pt>
                <c:pt idx="357">
                  <c:v>8552.5</c:v>
                </c:pt>
                <c:pt idx="358">
                  <c:v>6991.5</c:v>
                </c:pt>
                <c:pt idx="359">
                  <c:v>8371.5</c:v>
                </c:pt>
                <c:pt idx="360">
                  <c:v>7161</c:v>
                </c:pt>
                <c:pt idx="361">
                  <c:v>5944.5</c:v>
                </c:pt>
                <c:pt idx="362">
                  <c:v>5824</c:v>
                </c:pt>
                <c:pt idx="363">
                  <c:v>5626.5</c:v>
                </c:pt>
                <c:pt idx="364">
                  <c:v>5523.5</c:v>
                </c:pt>
                <c:pt idx="365">
                  <c:v>5647.5</c:v>
                </c:pt>
                <c:pt idx="366">
                  <c:v>6329.5</c:v>
                </c:pt>
                <c:pt idx="367">
                  <c:v>8000</c:v>
                </c:pt>
                <c:pt idx="368">
                  <c:v>9439.5</c:v>
                </c:pt>
                <c:pt idx="369">
                  <c:v>9346.5</c:v>
                </c:pt>
                <c:pt idx="370">
                  <c:v>9741.5</c:v>
                </c:pt>
                <c:pt idx="371">
                  <c:v>10007.5</c:v>
                </c:pt>
                <c:pt idx="372">
                  <c:v>9087</c:v>
                </c:pt>
                <c:pt idx="373">
                  <c:v>8422</c:v>
                </c:pt>
                <c:pt idx="374">
                  <c:v>8001</c:v>
                </c:pt>
                <c:pt idx="375">
                  <c:v>7165.5</c:v>
                </c:pt>
                <c:pt idx="376">
                  <c:v>7123</c:v>
                </c:pt>
                <c:pt idx="377">
                  <c:v>7609</c:v>
                </c:pt>
                <c:pt idx="378">
                  <c:v>8400</c:v>
                </c:pt>
                <c:pt idx="379">
                  <c:v>10695</c:v>
                </c:pt>
                <c:pt idx="380">
                  <c:v>10049</c:v>
                </c:pt>
                <c:pt idx="381">
                  <c:v>7774.5</c:v>
                </c:pt>
                <c:pt idx="382">
                  <c:v>6603</c:v>
                </c:pt>
                <c:pt idx="383">
                  <c:v>7235</c:v>
                </c:pt>
                <c:pt idx="384">
                  <c:v>6674</c:v>
                </c:pt>
                <c:pt idx="385">
                  <c:v>6286.5</c:v>
                </c:pt>
                <c:pt idx="386">
                  <c:v>5924.5</c:v>
                </c:pt>
                <c:pt idx="387">
                  <c:v>5613.5</c:v>
                </c:pt>
                <c:pt idx="388">
                  <c:v>5587.5</c:v>
                </c:pt>
                <c:pt idx="389">
                  <c:v>5626</c:v>
                </c:pt>
                <c:pt idx="390">
                  <c:v>6281</c:v>
                </c:pt>
                <c:pt idx="391">
                  <c:v>7470</c:v>
                </c:pt>
                <c:pt idx="392">
                  <c:v>8745</c:v>
                </c:pt>
                <c:pt idx="393">
                  <c:v>8538.5</c:v>
                </c:pt>
                <c:pt idx="394">
                  <c:v>8064.5</c:v>
                </c:pt>
                <c:pt idx="395">
                  <c:v>8027.5</c:v>
                </c:pt>
                <c:pt idx="396">
                  <c:v>8067.5</c:v>
                </c:pt>
                <c:pt idx="397">
                  <c:v>7560</c:v>
                </c:pt>
                <c:pt idx="398">
                  <c:v>6826.5</c:v>
                </c:pt>
                <c:pt idx="399">
                  <c:v>6689.5</c:v>
                </c:pt>
                <c:pt idx="400">
                  <c:v>6229.5</c:v>
                </c:pt>
                <c:pt idx="401">
                  <c:v>6472.5</c:v>
                </c:pt>
                <c:pt idx="402">
                  <c:v>7493.5</c:v>
                </c:pt>
                <c:pt idx="403">
                  <c:v>10301.5</c:v>
                </c:pt>
                <c:pt idx="404">
                  <c:v>10288.5</c:v>
                </c:pt>
                <c:pt idx="405">
                  <c:v>8142</c:v>
                </c:pt>
                <c:pt idx="406">
                  <c:v>6519.5</c:v>
                </c:pt>
                <c:pt idx="407">
                  <c:v>8070.5</c:v>
                </c:pt>
                <c:pt idx="408">
                  <c:v>7415</c:v>
                </c:pt>
                <c:pt idx="409">
                  <c:v>6135</c:v>
                </c:pt>
                <c:pt idx="410">
                  <c:v>5967.5</c:v>
                </c:pt>
                <c:pt idx="411">
                  <c:v>5798.5</c:v>
                </c:pt>
                <c:pt idx="412">
                  <c:v>5604.5</c:v>
                </c:pt>
                <c:pt idx="413">
                  <c:v>5728.5</c:v>
                </c:pt>
                <c:pt idx="414">
                  <c:v>6444</c:v>
                </c:pt>
                <c:pt idx="415">
                  <c:v>8196</c:v>
                </c:pt>
                <c:pt idx="416">
                  <c:v>9414.5</c:v>
                </c:pt>
                <c:pt idx="417">
                  <c:v>8696.5</c:v>
                </c:pt>
                <c:pt idx="418">
                  <c:v>9082</c:v>
                </c:pt>
                <c:pt idx="419">
                  <c:v>8957.5</c:v>
                </c:pt>
                <c:pt idx="420">
                  <c:v>8524</c:v>
                </c:pt>
                <c:pt idx="421">
                  <c:v>7976.5</c:v>
                </c:pt>
                <c:pt idx="422">
                  <c:v>6956.5</c:v>
                </c:pt>
                <c:pt idx="423">
                  <c:v>6113</c:v>
                </c:pt>
                <c:pt idx="424">
                  <c:v>5937</c:v>
                </c:pt>
                <c:pt idx="425">
                  <c:v>6450</c:v>
                </c:pt>
                <c:pt idx="426">
                  <c:v>7581.5</c:v>
                </c:pt>
                <c:pt idx="427">
                  <c:v>9858.5</c:v>
                </c:pt>
                <c:pt idx="428">
                  <c:v>9307</c:v>
                </c:pt>
                <c:pt idx="429">
                  <c:v>7200.5</c:v>
                </c:pt>
                <c:pt idx="430">
                  <c:v>6263.5</c:v>
                </c:pt>
                <c:pt idx="431">
                  <c:v>7017.5</c:v>
                </c:pt>
                <c:pt idx="432">
                  <c:v>6365</c:v>
                </c:pt>
                <c:pt idx="433">
                  <c:v>5893.5</c:v>
                </c:pt>
                <c:pt idx="434">
                  <c:v>5798</c:v>
                </c:pt>
                <c:pt idx="435">
                  <c:v>5459.5</c:v>
                </c:pt>
                <c:pt idx="436">
                  <c:v>5089</c:v>
                </c:pt>
                <c:pt idx="437">
                  <c:v>4966</c:v>
                </c:pt>
                <c:pt idx="438">
                  <c:v>5121</c:v>
                </c:pt>
                <c:pt idx="439">
                  <c:v>5817.5</c:v>
                </c:pt>
                <c:pt idx="440">
                  <c:v>6309.5</c:v>
                </c:pt>
                <c:pt idx="441">
                  <c:v>7960.5</c:v>
                </c:pt>
                <c:pt idx="442">
                  <c:v>9221</c:v>
                </c:pt>
                <c:pt idx="443">
                  <c:v>8914</c:v>
                </c:pt>
                <c:pt idx="444">
                  <c:v>8919.5</c:v>
                </c:pt>
                <c:pt idx="445">
                  <c:v>8388.5</c:v>
                </c:pt>
                <c:pt idx="446">
                  <c:v>6746.5</c:v>
                </c:pt>
                <c:pt idx="447">
                  <c:v>6277</c:v>
                </c:pt>
                <c:pt idx="448">
                  <c:v>6030.5</c:v>
                </c:pt>
                <c:pt idx="449">
                  <c:v>5812</c:v>
                </c:pt>
                <c:pt idx="450">
                  <c:v>6572.5</c:v>
                </c:pt>
                <c:pt idx="451">
                  <c:v>9026.5</c:v>
                </c:pt>
                <c:pt idx="452">
                  <c:v>8382.5</c:v>
                </c:pt>
                <c:pt idx="453">
                  <c:v>6393.5</c:v>
                </c:pt>
                <c:pt idx="454">
                  <c:v>6277.5</c:v>
                </c:pt>
                <c:pt idx="455">
                  <c:v>6713</c:v>
                </c:pt>
                <c:pt idx="456">
                  <c:v>6029</c:v>
                </c:pt>
                <c:pt idx="457">
                  <c:v>5542.5</c:v>
                </c:pt>
                <c:pt idx="458">
                  <c:v>5043</c:v>
                </c:pt>
                <c:pt idx="459">
                  <c:v>4717.5</c:v>
                </c:pt>
                <c:pt idx="460">
                  <c:v>4688.5</c:v>
                </c:pt>
                <c:pt idx="461">
                  <c:v>4613.5</c:v>
                </c:pt>
                <c:pt idx="462">
                  <c:v>4724</c:v>
                </c:pt>
                <c:pt idx="463">
                  <c:v>4752</c:v>
                </c:pt>
                <c:pt idx="464">
                  <c:v>4981</c:v>
                </c:pt>
                <c:pt idx="465">
                  <c:v>5116.5</c:v>
                </c:pt>
                <c:pt idx="466">
                  <c:v>5397</c:v>
                </c:pt>
                <c:pt idx="467">
                  <c:v>5947.5</c:v>
                </c:pt>
                <c:pt idx="468">
                  <c:v>6593</c:v>
                </c:pt>
                <c:pt idx="469">
                  <c:v>6813</c:v>
                </c:pt>
                <c:pt idx="470">
                  <c:v>5336</c:v>
                </c:pt>
                <c:pt idx="471">
                  <c:v>5147</c:v>
                </c:pt>
                <c:pt idx="472">
                  <c:v>5221.5</c:v>
                </c:pt>
                <c:pt idx="473">
                  <c:v>5237</c:v>
                </c:pt>
                <c:pt idx="474">
                  <c:v>5792</c:v>
                </c:pt>
                <c:pt idx="475">
                  <c:v>7538</c:v>
                </c:pt>
                <c:pt idx="476">
                  <c:v>7399</c:v>
                </c:pt>
                <c:pt idx="477">
                  <c:v>6274</c:v>
                </c:pt>
                <c:pt idx="478">
                  <c:v>5785</c:v>
                </c:pt>
                <c:pt idx="479">
                  <c:v>6184.5</c:v>
                </c:pt>
                <c:pt idx="480">
                  <c:v>5787.5</c:v>
                </c:pt>
                <c:pt idx="481">
                  <c:v>5496</c:v>
                </c:pt>
                <c:pt idx="482">
                  <c:v>5160</c:v>
                </c:pt>
                <c:pt idx="483">
                  <c:v>5150</c:v>
                </c:pt>
                <c:pt idx="484">
                  <c:v>5228</c:v>
                </c:pt>
                <c:pt idx="485">
                  <c:v>5310</c:v>
                </c:pt>
                <c:pt idx="486">
                  <c:v>5430</c:v>
                </c:pt>
                <c:pt idx="487">
                  <c:v>6321</c:v>
                </c:pt>
                <c:pt idx="488">
                  <c:v>8248</c:v>
                </c:pt>
                <c:pt idx="489">
                  <c:v>8159</c:v>
                </c:pt>
                <c:pt idx="490">
                  <c:v>8776.5</c:v>
                </c:pt>
                <c:pt idx="491">
                  <c:v>8894</c:v>
                </c:pt>
                <c:pt idx="492">
                  <c:v>8672.5</c:v>
                </c:pt>
                <c:pt idx="493">
                  <c:v>7897.5</c:v>
                </c:pt>
                <c:pt idx="494">
                  <c:v>7350.5</c:v>
                </c:pt>
                <c:pt idx="495">
                  <c:v>6537</c:v>
                </c:pt>
                <c:pt idx="496">
                  <c:v>6138</c:v>
                </c:pt>
                <c:pt idx="497">
                  <c:v>7029</c:v>
                </c:pt>
                <c:pt idx="498">
                  <c:v>8259.5</c:v>
                </c:pt>
                <c:pt idx="499">
                  <c:v>11123</c:v>
                </c:pt>
                <c:pt idx="500">
                  <c:v>9411</c:v>
                </c:pt>
                <c:pt idx="501">
                  <c:v>6746</c:v>
                </c:pt>
                <c:pt idx="502">
                  <c:v>5727</c:v>
                </c:pt>
                <c:pt idx="503">
                  <c:v>6286.5</c:v>
                </c:pt>
                <c:pt idx="504">
                  <c:v>5767</c:v>
                </c:pt>
                <c:pt idx="505">
                  <c:v>5625</c:v>
                </c:pt>
                <c:pt idx="506">
                  <c:v>5601.5</c:v>
                </c:pt>
                <c:pt idx="507">
                  <c:v>5440</c:v>
                </c:pt>
                <c:pt idx="508">
                  <c:v>5114.5</c:v>
                </c:pt>
                <c:pt idx="509">
                  <c:v>5112.5</c:v>
                </c:pt>
                <c:pt idx="510">
                  <c:v>5329</c:v>
                </c:pt>
                <c:pt idx="511">
                  <c:v>6736</c:v>
                </c:pt>
                <c:pt idx="512">
                  <c:v>8271</c:v>
                </c:pt>
                <c:pt idx="513">
                  <c:v>8293</c:v>
                </c:pt>
                <c:pt idx="514">
                  <c:v>7892.5</c:v>
                </c:pt>
                <c:pt idx="515">
                  <c:v>7486</c:v>
                </c:pt>
                <c:pt idx="516">
                  <c:v>7694</c:v>
                </c:pt>
                <c:pt idx="517">
                  <c:v>7441.5</c:v>
                </c:pt>
                <c:pt idx="518">
                  <c:v>6598.5</c:v>
                </c:pt>
                <c:pt idx="519">
                  <c:v>6125</c:v>
                </c:pt>
                <c:pt idx="520">
                  <c:v>6565</c:v>
                </c:pt>
                <c:pt idx="521">
                  <c:v>6781</c:v>
                </c:pt>
                <c:pt idx="522">
                  <c:v>7787</c:v>
                </c:pt>
                <c:pt idx="523">
                  <c:v>10094.5</c:v>
                </c:pt>
                <c:pt idx="524">
                  <c:v>7904.5</c:v>
                </c:pt>
                <c:pt idx="525">
                  <c:v>6249</c:v>
                </c:pt>
                <c:pt idx="526">
                  <c:v>5622.5</c:v>
                </c:pt>
                <c:pt idx="527">
                  <c:v>6247.5</c:v>
                </c:pt>
                <c:pt idx="528">
                  <c:v>5284</c:v>
                </c:pt>
                <c:pt idx="529">
                  <c:v>4944</c:v>
                </c:pt>
                <c:pt idx="530">
                  <c:v>4867</c:v>
                </c:pt>
                <c:pt idx="531">
                  <c:v>5105</c:v>
                </c:pt>
                <c:pt idx="532">
                  <c:v>5057.5</c:v>
                </c:pt>
                <c:pt idx="533">
                  <c:v>5241</c:v>
                </c:pt>
                <c:pt idx="534">
                  <c:v>5201</c:v>
                </c:pt>
                <c:pt idx="535">
                  <c:v>5994.5</c:v>
                </c:pt>
                <c:pt idx="536">
                  <c:v>6855</c:v>
                </c:pt>
                <c:pt idx="537">
                  <c:v>7365</c:v>
                </c:pt>
                <c:pt idx="538">
                  <c:v>8182</c:v>
                </c:pt>
                <c:pt idx="539">
                  <c:v>8500</c:v>
                </c:pt>
                <c:pt idx="540">
                  <c:v>8309.5</c:v>
                </c:pt>
                <c:pt idx="541">
                  <c:v>7782</c:v>
                </c:pt>
                <c:pt idx="542">
                  <c:v>7447</c:v>
                </c:pt>
                <c:pt idx="543">
                  <c:v>6719.5</c:v>
                </c:pt>
                <c:pt idx="544">
                  <c:v>6285</c:v>
                </c:pt>
                <c:pt idx="545">
                  <c:v>6342</c:v>
                </c:pt>
                <c:pt idx="546">
                  <c:v>6718</c:v>
                </c:pt>
                <c:pt idx="547">
                  <c:v>9425.5</c:v>
                </c:pt>
                <c:pt idx="548">
                  <c:v>8633</c:v>
                </c:pt>
                <c:pt idx="549">
                  <c:v>6234</c:v>
                </c:pt>
                <c:pt idx="550">
                  <c:v>5825.5</c:v>
                </c:pt>
                <c:pt idx="551">
                  <c:v>6346</c:v>
                </c:pt>
                <c:pt idx="552">
                  <c:v>5644.5</c:v>
                </c:pt>
                <c:pt idx="553">
                  <c:v>5295.5</c:v>
                </c:pt>
                <c:pt idx="554">
                  <c:v>5494</c:v>
                </c:pt>
                <c:pt idx="555">
                  <c:v>5467</c:v>
                </c:pt>
                <c:pt idx="556">
                  <c:v>5329</c:v>
                </c:pt>
                <c:pt idx="557">
                  <c:v>5333.5</c:v>
                </c:pt>
                <c:pt idx="558">
                  <c:v>5613.5</c:v>
                </c:pt>
                <c:pt idx="559">
                  <c:v>7127.5</c:v>
                </c:pt>
                <c:pt idx="560">
                  <c:v>8607</c:v>
                </c:pt>
                <c:pt idx="561">
                  <c:v>8839</c:v>
                </c:pt>
                <c:pt idx="562">
                  <c:v>8806.5</c:v>
                </c:pt>
                <c:pt idx="563">
                  <c:v>8865.5</c:v>
                </c:pt>
                <c:pt idx="564">
                  <c:v>8782.5</c:v>
                </c:pt>
                <c:pt idx="565">
                  <c:v>8003.5</c:v>
                </c:pt>
                <c:pt idx="566">
                  <c:v>7420</c:v>
                </c:pt>
                <c:pt idx="567">
                  <c:v>6599</c:v>
                </c:pt>
                <c:pt idx="568">
                  <c:v>6169.5</c:v>
                </c:pt>
                <c:pt idx="569">
                  <c:v>6547.5</c:v>
                </c:pt>
                <c:pt idx="570">
                  <c:v>7562.5</c:v>
                </c:pt>
                <c:pt idx="571">
                  <c:v>10595.5</c:v>
                </c:pt>
                <c:pt idx="572">
                  <c:v>8368</c:v>
                </c:pt>
                <c:pt idx="573">
                  <c:v>6653</c:v>
                </c:pt>
                <c:pt idx="574">
                  <c:v>6045</c:v>
                </c:pt>
                <c:pt idx="575">
                  <c:v>6414.5</c:v>
                </c:pt>
                <c:pt idx="576">
                  <c:v>5895</c:v>
                </c:pt>
                <c:pt idx="577">
                  <c:v>5830</c:v>
                </c:pt>
                <c:pt idx="578">
                  <c:v>5691.5</c:v>
                </c:pt>
                <c:pt idx="579">
                  <c:v>5498</c:v>
                </c:pt>
                <c:pt idx="580">
                  <c:v>5366</c:v>
                </c:pt>
                <c:pt idx="581">
                  <c:v>5490.5</c:v>
                </c:pt>
                <c:pt idx="582">
                  <c:v>5866.5</c:v>
                </c:pt>
                <c:pt idx="583">
                  <c:v>7497.5</c:v>
                </c:pt>
                <c:pt idx="584">
                  <c:v>9598.5</c:v>
                </c:pt>
                <c:pt idx="585">
                  <c:v>9983</c:v>
                </c:pt>
                <c:pt idx="586">
                  <c:v>10051</c:v>
                </c:pt>
                <c:pt idx="587">
                  <c:v>10093.5</c:v>
                </c:pt>
                <c:pt idx="588">
                  <c:v>10098</c:v>
                </c:pt>
                <c:pt idx="589">
                  <c:v>9633.5</c:v>
                </c:pt>
                <c:pt idx="590">
                  <c:v>8737.5</c:v>
                </c:pt>
                <c:pt idx="591">
                  <c:v>7737</c:v>
                </c:pt>
                <c:pt idx="592">
                  <c:v>7242.5</c:v>
                </c:pt>
                <c:pt idx="593">
                  <c:v>7227</c:v>
                </c:pt>
                <c:pt idx="594">
                  <c:v>8107.5</c:v>
                </c:pt>
                <c:pt idx="595">
                  <c:v>11794.5</c:v>
                </c:pt>
                <c:pt idx="596">
                  <c:v>10546.5</c:v>
                </c:pt>
                <c:pt idx="597">
                  <c:v>7966</c:v>
                </c:pt>
                <c:pt idx="598">
                  <c:v>6653.5</c:v>
                </c:pt>
                <c:pt idx="599">
                  <c:v>7657.5</c:v>
                </c:pt>
                <c:pt idx="600">
                  <c:v>6389</c:v>
                </c:pt>
                <c:pt idx="601">
                  <c:v>5361</c:v>
                </c:pt>
                <c:pt idx="602">
                  <c:v>5119.5</c:v>
                </c:pt>
                <c:pt idx="603">
                  <c:v>4778.5</c:v>
                </c:pt>
                <c:pt idx="604">
                  <c:v>4724.5</c:v>
                </c:pt>
                <c:pt idx="605">
                  <c:v>4814</c:v>
                </c:pt>
                <c:pt idx="606">
                  <c:v>5010.5</c:v>
                </c:pt>
                <c:pt idx="607">
                  <c:v>5071.5</c:v>
                </c:pt>
                <c:pt idx="608">
                  <c:v>5344.5</c:v>
                </c:pt>
                <c:pt idx="609">
                  <c:v>5487</c:v>
                </c:pt>
                <c:pt idx="610">
                  <c:v>6415</c:v>
                </c:pt>
                <c:pt idx="611">
                  <c:v>6895</c:v>
                </c:pt>
                <c:pt idx="612">
                  <c:v>7001.5</c:v>
                </c:pt>
                <c:pt idx="613">
                  <c:v>6867.5</c:v>
                </c:pt>
                <c:pt idx="614">
                  <c:v>5643.5</c:v>
                </c:pt>
                <c:pt idx="615">
                  <c:v>5054.5</c:v>
                </c:pt>
                <c:pt idx="616">
                  <c:v>5079.5</c:v>
                </c:pt>
                <c:pt idx="617">
                  <c:v>5364.5</c:v>
                </c:pt>
                <c:pt idx="618">
                  <c:v>6615.5</c:v>
                </c:pt>
                <c:pt idx="619">
                  <c:v>9642</c:v>
                </c:pt>
                <c:pt idx="620">
                  <c:v>8661.5</c:v>
                </c:pt>
                <c:pt idx="621">
                  <c:v>6970</c:v>
                </c:pt>
                <c:pt idx="622">
                  <c:v>5679.5</c:v>
                </c:pt>
                <c:pt idx="623">
                  <c:v>6516.5</c:v>
                </c:pt>
                <c:pt idx="624">
                  <c:v>5488</c:v>
                </c:pt>
                <c:pt idx="625">
                  <c:v>4792.5</c:v>
                </c:pt>
                <c:pt idx="626">
                  <c:v>4541.5</c:v>
                </c:pt>
                <c:pt idx="627">
                  <c:v>4468</c:v>
                </c:pt>
                <c:pt idx="628">
                  <c:v>4438.5</c:v>
                </c:pt>
                <c:pt idx="629">
                  <c:v>4418.5</c:v>
                </c:pt>
                <c:pt idx="630">
                  <c:v>4567.5</c:v>
                </c:pt>
                <c:pt idx="631">
                  <c:v>4617</c:v>
                </c:pt>
                <c:pt idx="632">
                  <c:v>4819</c:v>
                </c:pt>
                <c:pt idx="633">
                  <c:v>4969.5</c:v>
                </c:pt>
                <c:pt idx="634">
                  <c:v>4804.5</c:v>
                </c:pt>
                <c:pt idx="635">
                  <c:v>4877.5</c:v>
                </c:pt>
                <c:pt idx="636">
                  <c:v>5192</c:v>
                </c:pt>
                <c:pt idx="637">
                  <c:v>5099.5</c:v>
                </c:pt>
                <c:pt idx="638">
                  <c:v>4886.5</c:v>
                </c:pt>
                <c:pt idx="639">
                  <c:v>4853.5</c:v>
                </c:pt>
                <c:pt idx="640">
                  <c:v>4703.5</c:v>
                </c:pt>
                <c:pt idx="641">
                  <c:v>5127</c:v>
                </c:pt>
                <c:pt idx="642">
                  <c:v>6282.5</c:v>
                </c:pt>
                <c:pt idx="643">
                  <c:v>7720.5</c:v>
                </c:pt>
                <c:pt idx="644">
                  <c:v>6708.5</c:v>
                </c:pt>
                <c:pt idx="645">
                  <c:v>5683.5</c:v>
                </c:pt>
                <c:pt idx="646">
                  <c:v>5150</c:v>
                </c:pt>
                <c:pt idx="647">
                  <c:v>5776</c:v>
                </c:pt>
                <c:pt idx="648">
                  <c:v>5352.5</c:v>
                </c:pt>
                <c:pt idx="649">
                  <c:v>5014</c:v>
                </c:pt>
                <c:pt idx="650">
                  <c:v>4690</c:v>
                </c:pt>
                <c:pt idx="651">
                  <c:v>4499</c:v>
                </c:pt>
                <c:pt idx="652">
                  <c:v>4394</c:v>
                </c:pt>
                <c:pt idx="653">
                  <c:v>4552</c:v>
                </c:pt>
                <c:pt idx="654">
                  <c:v>5037.5</c:v>
                </c:pt>
                <c:pt idx="655">
                  <c:v>5869</c:v>
                </c:pt>
                <c:pt idx="656">
                  <c:v>6629.5</c:v>
                </c:pt>
                <c:pt idx="657">
                  <c:v>6743</c:v>
                </c:pt>
                <c:pt idx="658">
                  <c:v>7204</c:v>
                </c:pt>
                <c:pt idx="659">
                  <c:v>7664.5</c:v>
                </c:pt>
                <c:pt idx="660">
                  <c:v>7859</c:v>
                </c:pt>
                <c:pt idx="661">
                  <c:v>7661.5</c:v>
                </c:pt>
                <c:pt idx="662">
                  <c:v>6877</c:v>
                </c:pt>
                <c:pt idx="663">
                  <c:v>6388.5</c:v>
                </c:pt>
                <c:pt idx="664">
                  <c:v>6606.5</c:v>
                </c:pt>
                <c:pt idx="665">
                  <c:v>7166</c:v>
                </c:pt>
                <c:pt idx="666">
                  <c:v>9937</c:v>
                </c:pt>
                <c:pt idx="667">
                  <c:v>11369</c:v>
                </c:pt>
                <c:pt idx="668">
                  <c:v>8793</c:v>
                </c:pt>
                <c:pt idx="669">
                  <c:v>6527.5</c:v>
                </c:pt>
                <c:pt idx="670">
                  <c:v>5889.5</c:v>
                </c:pt>
                <c:pt idx="671">
                  <c:v>6959.5</c:v>
                </c:pt>
                <c:pt idx="672">
                  <c:v>6104.5</c:v>
                </c:pt>
                <c:pt idx="673">
                  <c:v>5370</c:v>
                </c:pt>
                <c:pt idx="674">
                  <c:v>5297</c:v>
                </c:pt>
                <c:pt idx="675">
                  <c:v>4576.5</c:v>
                </c:pt>
                <c:pt idx="676">
                  <c:v>4788</c:v>
                </c:pt>
                <c:pt idx="677">
                  <c:v>5086.5</c:v>
                </c:pt>
                <c:pt idx="678">
                  <c:v>5551.5</c:v>
                </c:pt>
                <c:pt idx="679">
                  <c:v>7056.5</c:v>
                </c:pt>
                <c:pt idx="680">
                  <c:v>8257</c:v>
                </c:pt>
                <c:pt idx="681">
                  <c:v>8936.5</c:v>
                </c:pt>
                <c:pt idx="682">
                  <c:v>8922</c:v>
                </c:pt>
                <c:pt idx="683">
                  <c:v>8450</c:v>
                </c:pt>
                <c:pt idx="684">
                  <c:v>8376.5</c:v>
                </c:pt>
                <c:pt idx="685">
                  <c:v>7656.5</c:v>
                </c:pt>
                <c:pt idx="686">
                  <c:v>7515.5</c:v>
                </c:pt>
                <c:pt idx="687">
                  <c:v>7066</c:v>
                </c:pt>
                <c:pt idx="688">
                  <c:v>7092.5</c:v>
                </c:pt>
                <c:pt idx="689">
                  <c:v>7974</c:v>
                </c:pt>
                <c:pt idx="690">
                  <c:v>9859</c:v>
                </c:pt>
                <c:pt idx="691">
                  <c:v>12065</c:v>
                </c:pt>
                <c:pt idx="692">
                  <c:v>9519.5</c:v>
                </c:pt>
                <c:pt idx="693">
                  <c:v>7739.5</c:v>
                </c:pt>
                <c:pt idx="694">
                  <c:v>6696</c:v>
                </c:pt>
                <c:pt idx="695">
                  <c:v>8931</c:v>
                </c:pt>
                <c:pt idx="696">
                  <c:v>7062</c:v>
                </c:pt>
                <c:pt idx="697">
                  <c:v>5569</c:v>
                </c:pt>
                <c:pt idx="698">
                  <c:v>5419</c:v>
                </c:pt>
                <c:pt idx="699">
                  <c:v>5009</c:v>
                </c:pt>
                <c:pt idx="700">
                  <c:v>4716.5</c:v>
                </c:pt>
                <c:pt idx="701">
                  <c:v>4870</c:v>
                </c:pt>
                <c:pt idx="702">
                  <c:v>5914.5</c:v>
                </c:pt>
                <c:pt idx="703">
                  <c:v>9003.5</c:v>
                </c:pt>
                <c:pt idx="704">
                  <c:v>10158</c:v>
                </c:pt>
                <c:pt idx="705">
                  <c:v>10310.5</c:v>
                </c:pt>
                <c:pt idx="706">
                  <c:v>10243</c:v>
                </c:pt>
                <c:pt idx="707">
                  <c:v>9766</c:v>
                </c:pt>
                <c:pt idx="708">
                  <c:v>9384</c:v>
                </c:pt>
                <c:pt idx="709">
                  <c:v>9599.5</c:v>
                </c:pt>
                <c:pt idx="710">
                  <c:v>8923</c:v>
                </c:pt>
                <c:pt idx="711">
                  <c:v>8057.5</c:v>
                </c:pt>
                <c:pt idx="712">
                  <c:v>7743.5</c:v>
                </c:pt>
                <c:pt idx="713">
                  <c:v>8404</c:v>
                </c:pt>
                <c:pt idx="714">
                  <c:v>10983.5</c:v>
                </c:pt>
                <c:pt idx="715">
                  <c:v>11423</c:v>
                </c:pt>
                <c:pt idx="716">
                  <c:v>10691.5</c:v>
                </c:pt>
                <c:pt idx="717">
                  <c:v>8733</c:v>
                </c:pt>
                <c:pt idx="718">
                  <c:v>7392.5</c:v>
                </c:pt>
                <c:pt idx="719">
                  <c:v>9678</c:v>
                </c:pt>
                <c:pt idx="720">
                  <c:v>7398.5</c:v>
                </c:pt>
                <c:pt idx="721">
                  <c:v>6311.5</c:v>
                </c:pt>
                <c:pt idx="722">
                  <c:v>6019</c:v>
                </c:pt>
                <c:pt idx="723">
                  <c:v>5339</c:v>
                </c:pt>
                <c:pt idx="724">
                  <c:v>5259.5</c:v>
                </c:pt>
                <c:pt idx="725">
                  <c:v>5472</c:v>
                </c:pt>
                <c:pt idx="726">
                  <c:v>6084.5</c:v>
                </c:pt>
                <c:pt idx="727">
                  <c:v>8621</c:v>
                </c:pt>
                <c:pt idx="728">
                  <c:v>9619.5</c:v>
                </c:pt>
                <c:pt idx="729">
                  <c:v>9919.5</c:v>
                </c:pt>
                <c:pt idx="730">
                  <c:v>10341.5</c:v>
                </c:pt>
                <c:pt idx="731">
                  <c:v>10320.5</c:v>
                </c:pt>
                <c:pt idx="732">
                  <c:v>9864</c:v>
                </c:pt>
                <c:pt idx="733">
                  <c:v>9437.5</c:v>
                </c:pt>
                <c:pt idx="734">
                  <c:v>8555</c:v>
                </c:pt>
                <c:pt idx="735">
                  <c:v>7606.5</c:v>
                </c:pt>
                <c:pt idx="736">
                  <c:v>7514</c:v>
                </c:pt>
                <c:pt idx="737">
                  <c:v>8168</c:v>
                </c:pt>
                <c:pt idx="738">
                  <c:v>10516.5</c:v>
                </c:pt>
                <c:pt idx="739">
                  <c:v>11750.5</c:v>
                </c:pt>
                <c:pt idx="740">
                  <c:v>9844.5</c:v>
                </c:pt>
                <c:pt idx="741">
                  <c:v>8133.5</c:v>
                </c:pt>
                <c:pt idx="742">
                  <c:v>7263.5</c:v>
                </c:pt>
                <c:pt idx="743">
                  <c:v>8657.5</c:v>
                </c:pt>
              </c:numCache>
            </c:numRef>
          </c:yVal>
          <c:smooth val="1"/>
        </c:ser>
        <c:axId val="115279744"/>
        <c:axId val="115297280"/>
      </c:scatterChart>
      <c:valAx>
        <c:axId val="115279744"/>
        <c:scaling>
          <c:orientation val="minMax"/>
        </c:scaling>
        <c:axPos val="b"/>
        <c:numFmt formatCode="0" sourceLinked="0"/>
        <c:tickLblPos val="nextTo"/>
        <c:crossAx val="115297280"/>
        <c:crosses val="autoZero"/>
        <c:crossBetween val="midCat"/>
      </c:valAx>
      <c:valAx>
        <c:axId val="115297280"/>
        <c:scaling>
          <c:orientation val="minMax"/>
        </c:scaling>
        <c:axPos val="l"/>
        <c:majorGridlines/>
        <c:numFmt formatCode="0" sourceLinked="0"/>
        <c:tickLblPos val="nextTo"/>
        <c:crossAx val="115279744"/>
        <c:crosses val="autoZero"/>
        <c:crossBetween val="midCat"/>
      </c:valAx>
    </c:plotArea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17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2.6917900403768506E-3</c:v>
                </c:pt>
                <c:pt idx="8">
                  <c:v>2.0188425302826378E-2</c:v>
                </c:pt>
                <c:pt idx="9">
                  <c:v>2.5572005383580079E-2</c:v>
                </c:pt>
                <c:pt idx="10">
                  <c:v>8.2099596231493946E-2</c:v>
                </c:pt>
                <c:pt idx="11">
                  <c:v>0.18034993270524899</c:v>
                </c:pt>
                <c:pt idx="12">
                  <c:v>0.37012113055181695</c:v>
                </c:pt>
                <c:pt idx="13">
                  <c:v>0.17900403768506057</c:v>
                </c:pt>
                <c:pt idx="14">
                  <c:v>9.0174966352624494E-2</c:v>
                </c:pt>
                <c:pt idx="15">
                  <c:v>3.6339165545087482E-2</c:v>
                </c:pt>
                <c:pt idx="16">
                  <c:v>6.7294751009421266E-3</c:v>
                </c:pt>
                <c:pt idx="17">
                  <c:v>4.0376850605652759E-3</c:v>
                </c:pt>
                <c:pt idx="18">
                  <c:v>1.3458950201884253E-3</c:v>
                </c:pt>
                <c:pt idx="19">
                  <c:v>1.3458950201884253E-3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15334528"/>
        <c:axId val="115340416"/>
      </c:barChart>
      <c:catAx>
        <c:axId val="1153345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15340416"/>
        <c:crosses val="autoZero"/>
        <c:auto val="1"/>
        <c:lblAlgn val="ctr"/>
        <c:lblOffset val="100"/>
        <c:tickLblSkip val="1"/>
      </c:catAx>
      <c:valAx>
        <c:axId val="115340416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1533452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-4224.5</c:v>
                </c:pt>
                <c:pt idx="1">
                  <c:v>-949</c:v>
                </c:pt>
                <c:pt idx="2">
                  <c:v>-2436.5</c:v>
                </c:pt>
                <c:pt idx="3">
                  <c:v>-1052.5</c:v>
                </c:pt>
                <c:pt idx="4">
                  <c:v>896.5</c:v>
                </c:pt>
                <c:pt idx="5">
                  <c:v>4414.5</c:v>
                </c:pt>
                <c:pt idx="6">
                  <c:v>7060.5</c:v>
                </c:pt>
                <c:pt idx="7">
                  <c:v>2344.5</c:v>
                </c:pt>
                <c:pt idx="8">
                  <c:v>1330.5</c:v>
                </c:pt>
                <c:pt idx="9">
                  <c:v>818.5</c:v>
                </c:pt>
                <c:pt idx="10">
                  <c:v>554.5</c:v>
                </c:pt>
                <c:pt idx="11">
                  <c:v>280</c:v>
                </c:pt>
                <c:pt idx="12">
                  <c:v>-564</c:v>
                </c:pt>
                <c:pt idx="13">
                  <c:v>-609</c:v>
                </c:pt>
                <c:pt idx="14">
                  <c:v>-1708</c:v>
                </c:pt>
                <c:pt idx="15">
                  <c:v>-1127.5</c:v>
                </c:pt>
                <c:pt idx="16">
                  <c:v>-789.5</c:v>
                </c:pt>
                <c:pt idx="17">
                  <c:v>170.5</c:v>
                </c:pt>
                <c:pt idx="18">
                  <c:v>2446</c:v>
                </c:pt>
                <c:pt idx="19">
                  <c:v>1187.5</c:v>
                </c:pt>
                <c:pt idx="20">
                  <c:v>-3886</c:v>
                </c:pt>
                <c:pt idx="21">
                  <c:v>-2854.5</c:v>
                </c:pt>
                <c:pt idx="22">
                  <c:v>1685.5</c:v>
                </c:pt>
                <c:pt idx="23">
                  <c:v>-2383.5</c:v>
                </c:pt>
                <c:pt idx="24">
                  <c:v>-4332.5</c:v>
                </c:pt>
                <c:pt idx="25">
                  <c:v>-1095</c:v>
                </c:pt>
                <c:pt idx="26">
                  <c:v>-2416.5</c:v>
                </c:pt>
                <c:pt idx="27">
                  <c:v>-1085</c:v>
                </c:pt>
                <c:pt idx="28">
                  <c:v>937</c:v>
                </c:pt>
                <c:pt idx="29">
                  <c:v>4000.5</c:v>
                </c:pt>
                <c:pt idx="30">
                  <c:v>6610.5</c:v>
                </c:pt>
                <c:pt idx="31">
                  <c:v>2624</c:v>
                </c:pt>
                <c:pt idx="32">
                  <c:v>1783.5</c:v>
                </c:pt>
                <c:pt idx="33">
                  <c:v>687.5</c:v>
                </c:pt>
                <c:pt idx="34">
                  <c:v>585</c:v>
                </c:pt>
                <c:pt idx="35">
                  <c:v>534</c:v>
                </c:pt>
                <c:pt idx="36">
                  <c:v>-527</c:v>
                </c:pt>
                <c:pt idx="37">
                  <c:v>-503.5</c:v>
                </c:pt>
                <c:pt idx="38">
                  <c:v>-1548</c:v>
                </c:pt>
                <c:pt idx="39">
                  <c:v>-1377.5</c:v>
                </c:pt>
                <c:pt idx="40">
                  <c:v>-982</c:v>
                </c:pt>
                <c:pt idx="41">
                  <c:v>285.5</c:v>
                </c:pt>
                <c:pt idx="42">
                  <c:v>2576.5</c:v>
                </c:pt>
                <c:pt idx="43">
                  <c:v>1143.5</c:v>
                </c:pt>
                <c:pt idx="44">
                  <c:v>-4230</c:v>
                </c:pt>
                <c:pt idx="45">
                  <c:v>-2836.5</c:v>
                </c:pt>
                <c:pt idx="46">
                  <c:v>1782.5</c:v>
                </c:pt>
                <c:pt idx="47">
                  <c:v>-2150</c:v>
                </c:pt>
                <c:pt idx="48">
                  <c:v>-4299.5</c:v>
                </c:pt>
                <c:pt idx="49">
                  <c:v>-1256.5</c:v>
                </c:pt>
                <c:pt idx="50">
                  <c:v>-2451</c:v>
                </c:pt>
                <c:pt idx="51">
                  <c:v>-1249.5</c:v>
                </c:pt>
                <c:pt idx="52">
                  <c:v>864.5</c:v>
                </c:pt>
                <c:pt idx="53">
                  <c:v>4266</c:v>
                </c:pt>
                <c:pt idx="54">
                  <c:v>7053.5</c:v>
                </c:pt>
                <c:pt idx="55">
                  <c:v>2521</c:v>
                </c:pt>
                <c:pt idx="56">
                  <c:v>1212</c:v>
                </c:pt>
                <c:pt idx="57">
                  <c:v>596</c:v>
                </c:pt>
                <c:pt idx="58">
                  <c:v>498.5</c:v>
                </c:pt>
                <c:pt idx="59">
                  <c:v>493.5</c:v>
                </c:pt>
                <c:pt idx="60">
                  <c:v>-498.5</c:v>
                </c:pt>
                <c:pt idx="61">
                  <c:v>-672.5</c:v>
                </c:pt>
                <c:pt idx="62">
                  <c:v>-1273</c:v>
                </c:pt>
                <c:pt idx="63">
                  <c:v>-1083</c:v>
                </c:pt>
                <c:pt idx="64">
                  <c:v>-1025.5</c:v>
                </c:pt>
                <c:pt idx="65">
                  <c:v>293</c:v>
                </c:pt>
                <c:pt idx="66">
                  <c:v>2897</c:v>
                </c:pt>
                <c:pt idx="67">
                  <c:v>213.5</c:v>
                </c:pt>
                <c:pt idx="68">
                  <c:v>-4187.5</c:v>
                </c:pt>
                <c:pt idx="69">
                  <c:v>-2827.5</c:v>
                </c:pt>
                <c:pt idx="70">
                  <c:v>1802.5</c:v>
                </c:pt>
                <c:pt idx="71">
                  <c:v>-2510</c:v>
                </c:pt>
                <c:pt idx="72">
                  <c:v>-4241</c:v>
                </c:pt>
                <c:pt idx="73">
                  <c:v>-1284</c:v>
                </c:pt>
                <c:pt idx="74">
                  <c:v>-2416.5</c:v>
                </c:pt>
                <c:pt idx="75">
                  <c:v>-1096.5</c:v>
                </c:pt>
                <c:pt idx="76">
                  <c:v>1039.5</c:v>
                </c:pt>
                <c:pt idx="77">
                  <c:v>4012</c:v>
                </c:pt>
                <c:pt idx="78">
                  <c:v>7026.5</c:v>
                </c:pt>
                <c:pt idx="79">
                  <c:v>2786</c:v>
                </c:pt>
                <c:pt idx="80">
                  <c:v>1229</c:v>
                </c:pt>
                <c:pt idx="81">
                  <c:v>942</c:v>
                </c:pt>
                <c:pt idx="82">
                  <c:v>556.5</c:v>
                </c:pt>
                <c:pt idx="83">
                  <c:v>195</c:v>
                </c:pt>
                <c:pt idx="84">
                  <c:v>-841</c:v>
                </c:pt>
                <c:pt idx="85">
                  <c:v>-946.5</c:v>
                </c:pt>
                <c:pt idx="86">
                  <c:v>-1637</c:v>
                </c:pt>
                <c:pt idx="87">
                  <c:v>-1589.5</c:v>
                </c:pt>
                <c:pt idx="88">
                  <c:v>-928</c:v>
                </c:pt>
                <c:pt idx="89">
                  <c:v>687.5</c:v>
                </c:pt>
                <c:pt idx="90">
                  <c:v>2195</c:v>
                </c:pt>
                <c:pt idx="91">
                  <c:v>200</c:v>
                </c:pt>
                <c:pt idx="92">
                  <c:v>-3831</c:v>
                </c:pt>
                <c:pt idx="93">
                  <c:v>-2175</c:v>
                </c:pt>
                <c:pt idx="94">
                  <c:v>1947.5</c:v>
                </c:pt>
                <c:pt idx="95">
                  <c:v>-2701</c:v>
                </c:pt>
                <c:pt idx="96">
                  <c:v>-4470.5</c:v>
                </c:pt>
                <c:pt idx="97">
                  <c:v>-1397</c:v>
                </c:pt>
                <c:pt idx="98">
                  <c:v>-2786</c:v>
                </c:pt>
                <c:pt idx="99">
                  <c:v>-1618</c:v>
                </c:pt>
                <c:pt idx="100">
                  <c:v>-111.5</c:v>
                </c:pt>
                <c:pt idx="101">
                  <c:v>1237</c:v>
                </c:pt>
                <c:pt idx="102">
                  <c:v>2360</c:v>
                </c:pt>
                <c:pt idx="103">
                  <c:v>1655</c:v>
                </c:pt>
                <c:pt idx="104">
                  <c:v>3092.5</c:v>
                </c:pt>
                <c:pt idx="105">
                  <c:v>1918.5</c:v>
                </c:pt>
                <c:pt idx="106">
                  <c:v>792</c:v>
                </c:pt>
                <c:pt idx="107">
                  <c:v>1473.5</c:v>
                </c:pt>
                <c:pt idx="108">
                  <c:v>-87</c:v>
                </c:pt>
                <c:pt idx="109">
                  <c:v>-2105</c:v>
                </c:pt>
                <c:pt idx="110">
                  <c:v>-1766</c:v>
                </c:pt>
                <c:pt idx="111">
                  <c:v>-1645</c:v>
                </c:pt>
                <c:pt idx="112">
                  <c:v>-547.5</c:v>
                </c:pt>
                <c:pt idx="113">
                  <c:v>1143.5</c:v>
                </c:pt>
                <c:pt idx="114">
                  <c:v>2732.5</c:v>
                </c:pt>
                <c:pt idx="115">
                  <c:v>1525</c:v>
                </c:pt>
                <c:pt idx="116">
                  <c:v>-2900</c:v>
                </c:pt>
                <c:pt idx="117">
                  <c:v>-1505.5</c:v>
                </c:pt>
                <c:pt idx="118">
                  <c:v>2913.5</c:v>
                </c:pt>
                <c:pt idx="119">
                  <c:v>-1480</c:v>
                </c:pt>
                <c:pt idx="120">
                  <c:v>-4230.5</c:v>
                </c:pt>
                <c:pt idx="121">
                  <c:v>-1718.5</c:v>
                </c:pt>
                <c:pt idx="122">
                  <c:v>-2903.5</c:v>
                </c:pt>
                <c:pt idx="123">
                  <c:v>-1741.5</c:v>
                </c:pt>
                <c:pt idx="124">
                  <c:v>-576.5</c:v>
                </c:pt>
                <c:pt idx="125">
                  <c:v>597.5</c:v>
                </c:pt>
                <c:pt idx="126">
                  <c:v>1254</c:v>
                </c:pt>
                <c:pt idx="127">
                  <c:v>799</c:v>
                </c:pt>
                <c:pt idx="128">
                  <c:v>2685.5</c:v>
                </c:pt>
                <c:pt idx="129">
                  <c:v>2612</c:v>
                </c:pt>
                <c:pt idx="130">
                  <c:v>1841.5</c:v>
                </c:pt>
                <c:pt idx="131">
                  <c:v>1800.5</c:v>
                </c:pt>
                <c:pt idx="132">
                  <c:v>12.5</c:v>
                </c:pt>
                <c:pt idx="133">
                  <c:v>-2820.5</c:v>
                </c:pt>
                <c:pt idx="134">
                  <c:v>-1996</c:v>
                </c:pt>
                <c:pt idx="135">
                  <c:v>-1248</c:v>
                </c:pt>
                <c:pt idx="136">
                  <c:v>-238</c:v>
                </c:pt>
                <c:pt idx="137">
                  <c:v>1700</c:v>
                </c:pt>
                <c:pt idx="138">
                  <c:v>3992.5</c:v>
                </c:pt>
                <c:pt idx="139">
                  <c:v>2807</c:v>
                </c:pt>
                <c:pt idx="140">
                  <c:v>-2362.5</c:v>
                </c:pt>
                <c:pt idx="141">
                  <c:v>-1985.5</c:v>
                </c:pt>
                <c:pt idx="142">
                  <c:v>2426.5</c:v>
                </c:pt>
                <c:pt idx="143">
                  <c:v>-1702</c:v>
                </c:pt>
                <c:pt idx="144">
                  <c:v>-3868</c:v>
                </c:pt>
                <c:pt idx="145">
                  <c:v>-1061.5</c:v>
                </c:pt>
                <c:pt idx="146">
                  <c:v>-2348</c:v>
                </c:pt>
                <c:pt idx="147">
                  <c:v>-993</c:v>
                </c:pt>
                <c:pt idx="148">
                  <c:v>1620.5</c:v>
                </c:pt>
                <c:pt idx="149">
                  <c:v>4818</c:v>
                </c:pt>
                <c:pt idx="150">
                  <c:v>7445</c:v>
                </c:pt>
                <c:pt idx="151">
                  <c:v>2732.5</c:v>
                </c:pt>
                <c:pt idx="152">
                  <c:v>1200.5</c:v>
                </c:pt>
                <c:pt idx="153">
                  <c:v>646.5</c:v>
                </c:pt>
                <c:pt idx="154">
                  <c:v>506</c:v>
                </c:pt>
                <c:pt idx="155">
                  <c:v>390</c:v>
                </c:pt>
                <c:pt idx="156">
                  <c:v>-480</c:v>
                </c:pt>
                <c:pt idx="157">
                  <c:v>-729</c:v>
                </c:pt>
                <c:pt idx="158">
                  <c:v>-1593.5</c:v>
                </c:pt>
                <c:pt idx="159">
                  <c:v>-1228.5</c:v>
                </c:pt>
                <c:pt idx="160">
                  <c:v>-937.5</c:v>
                </c:pt>
                <c:pt idx="161">
                  <c:v>698.5</c:v>
                </c:pt>
                <c:pt idx="162">
                  <c:v>3568.5</c:v>
                </c:pt>
                <c:pt idx="163">
                  <c:v>675.5</c:v>
                </c:pt>
                <c:pt idx="164">
                  <c:v>-4462.5</c:v>
                </c:pt>
                <c:pt idx="165">
                  <c:v>-2764.5</c:v>
                </c:pt>
                <c:pt idx="166">
                  <c:v>1805</c:v>
                </c:pt>
                <c:pt idx="167">
                  <c:v>-2215.5</c:v>
                </c:pt>
                <c:pt idx="168">
                  <c:v>-4216.5</c:v>
                </c:pt>
                <c:pt idx="169">
                  <c:v>-993.5</c:v>
                </c:pt>
                <c:pt idx="170">
                  <c:v>-2377</c:v>
                </c:pt>
                <c:pt idx="171">
                  <c:v>-1158.5</c:v>
                </c:pt>
                <c:pt idx="172">
                  <c:v>1133.5</c:v>
                </c:pt>
                <c:pt idx="173">
                  <c:v>4389</c:v>
                </c:pt>
                <c:pt idx="174">
                  <c:v>7435</c:v>
                </c:pt>
                <c:pt idx="175">
                  <c:v>2834</c:v>
                </c:pt>
                <c:pt idx="176">
                  <c:v>765.5</c:v>
                </c:pt>
                <c:pt idx="177">
                  <c:v>524.5</c:v>
                </c:pt>
                <c:pt idx="178">
                  <c:v>312.5</c:v>
                </c:pt>
                <c:pt idx="179">
                  <c:v>282.5</c:v>
                </c:pt>
                <c:pt idx="180">
                  <c:v>-807</c:v>
                </c:pt>
                <c:pt idx="181">
                  <c:v>-598.5</c:v>
                </c:pt>
                <c:pt idx="182">
                  <c:v>-1611</c:v>
                </c:pt>
                <c:pt idx="183">
                  <c:v>-1327</c:v>
                </c:pt>
                <c:pt idx="184">
                  <c:v>-683</c:v>
                </c:pt>
                <c:pt idx="185">
                  <c:v>714.5</c:v>
                </c:pt>
                <c:pt idx="186">
                  <c:v>3528</c:v>
                </c:pt>
                <c:pt idx="187">
                  <c:v>151</c:v>
                </c:pt>
                <c:pt idx="188">
                  <c:v>-4315</c:v>
                </c:pt>
                <c:pt idx="189">
                  <c:v>-2853</c:v>
                </c:pt>
                <c:pt idx="190">
                  <c:v>1655</c:v>
                </c:pt>
                <c:pt idx="191">
                  <c:v>-2308</c:v>
                </c:pt>
                <c:pt idx="192">
                  <c:v>-4290.5</c:v>
                </c:pt>
                <c:pt idx="193">
                  <c:v>-1283.5</c:v>
                </c:pt>
                <c:pt idx="194">
                  <c:v>-2346</c:v>
                </c:pt>
                <c:pt idx="195">
                  <c:v>-1014</c:v>
                </c:pt>
                <c:pt idx="196">
                  <c:v>989</c:v>
                </c:pt>
                <c:pt idx="197">
                  <c:v>4130.5</c:v>
                </c:pt>
                <c:pt idx="198">
                  <c:v>6865</c:v>
                </c:pt>
                <c:pt idx="199">
                  <c:v>3017.5</c:v>
                </c:pt>
                <c:pt idx="200">
                  <c:v>1616</c:v>
                </c:pt>
                <c:pt idx="201">
                  <c:v>676.5</c:v>
                </c:pt>
                <c:pt idx="202">
                  <c:v>438.5</c:v>
                </c:pt>
                <c:pt idx="203">
                  <c:v>492.5</c:v>
                </c:pt>
                <c:pt idx="204">
                  <c:v>-748</c:v>
                </c:pt>
                <c:pt idx="205">
                  <c:v>-791.5</c:v>
                </c:pt>
                <c:pt idx="206">
                  <c:v>-1605.5</c:v>
                </c:pt>
                <c:pt idx="207">
                  <c:v>-1262</c:v>
                </c:pt>
                <c:pt idx="208">
                  <c:v>-1008</c:v>
                </c:pt>
                <c:pt idx="209">
                  <c:v>1145</c:v>
                </c:pt>
                <c:pt idx="210">
                  <c:v>3989</c:v>
                </c:pt>
                <c:pt idx="211">
                  <c:v>-457</c:v>
                </c:pt>
                <c:pt idx="212">
                  <c:v>-4467</c:v>
                </c:pt>
                <c:pt idx="213">
                  <c:v>-2880</c:v>
                </c:pt>
                <c:pt idx="214">
                  <c:v>1800</c:v>
                </c:pt>
                <c:pt idx="215">
                  <c:v>-2028.5</c:v>
                </c:pt>
                <c:pt idx="216">
                  <c:v>-4179.5</c:v>
                </c:pt>
                <c:pt idx="217">
                  <c:v>-1029.5</c:v>
                </c:pt>
                <c:pt idx="218">
                  <c:v>-2479</c:v>
                </c:pt>
                <c:pt idx="219">
                  <c:v>-1144.5</c:v>
                </c:pt>
                <c:pt idx="220">
                  <c:v>957.5</c:v>
                </c:pt>
                <c:pt idx="221">
                  <c:v>4546</c:v>
                </c:pt>
                <c:pt idx="222">
                  <c:v>7553</c:v>
                </c:pt>
                <c:pt idx="223">
                  <c:v>2971</c:v>
                </c:pt>
                <c:pt idx="224">
                  <c:v>1084</c:v>
                </c:pt>
                <c:pt idx="225">
                  <c:v>697</c:v>
                </c:pt>
                <c:pt idx="226">
                  <c:v>529</c:v>
                </c:pt>
                <c:pt idx="227">
                  <c:v>582</c:v>
                </c:pt>
                <c:pt idx="228">
                  <c:v>-602</c:v>
                </c:pt>
                <c:pt idx="229">
                  <c:v>-666.5</c:v>
                </c:pt>
                <c:pt idx="230">
                  <c:v>-1552.5</c:v>
                </c:pt>
                <c:pt idx="231">
                  <c:v>-1246.5</c:v>
                </c:pt>
                <c:pt idx="232">
                  <c:v>-818.5</c:v>
                </c:pt>
                <c:pt idx="233">
                  <c:v>976</c:v>
                </c:pt>
                <c:pt idx="234">
                  <c:v>4081</c:v>
                </c:pt>
                <c:pt idx="235">
                  <c:v>25.5</c:v>
                </c:pt>
                <c:pt idx="236">
                  <c:v>-4314.5</c:v>
                </c:pt>
                <c:pt idx="237">
                  <c:v>-2883.5</c:v>
                </c:pt>
                <c:pt idx="238">
                  <c:v>1822</c:v>
                </c:pt>
                <c:pt idx="239">
                  <c:v>-2119</c:v>
                </c:pt>
                <c:pt idx="240">
                  <c:v>-4166.5</c:v>
                </c:pt>
                <c:pt idx="241">
                  <c:v>-1184.5</c:v>
                </c:pt>
                <c:pt idx="242">
                  <c:v>-2433</c:v>
                </c:pt>
                <c:pt idx="243">
                  <c:v>-1296.5</c:v>
                </c:pt>
                <c:pt idx="244">
                  <c:v>1204.5</c:v>
                </c:pt>
                <c:pt idx="245">
                  <c:v>4435</c:v>
                </c:pt>
                <c:pt idx="246">
                  <c:v>7443</c:v>
                </c:pt>
                <c:pt idx="247">
                  <c:v>3145</c:v>
                </c:pt>
                <c:pt idx="248">
                  <c:v>840.5</c:v>
                </c:pt>
                <c:pt idx="249">
                  <c:v>570.5</c:v>
                </c:pt>
                <c:pt idx="250">
                  <c:v>247.5</c:v>
                </c:pt>
                <c:pt idx="251">
                  <c:v>49</c:v>
                </c:pt>
                <c:pt idx="252">
                  <c:v>-732</c:v>
                </c:pt>
                <c:pt idx="253">
                  <c:v>-1385</c:v>
                </c:pt>
                <c:pt idx="254">
                  <c:v>-2064</c:v>
                </c:pt>
                <c:pt idx="255">
                  <c:v>-1519</c:v>
                </c:pt>
                <c:pt idx="256">
                  <c:v>-730</c:v>
                </c:pt>
                <c:pt idx="257">
                  <c:v>1111.5</c:v>
                </c:pt>
                <c:pt idx="258">
                  <c:v>3914</c:v>
                </c:pt>
                <c:pt idx="259">
                  <c:v>407</c:v>
                </c:pt>
                <c:pt idx="260">
                  <c:v>-3894</c:v>
                </c:pt>
                <c:pt idx="261">
                  <c:v>-2314</c:v>
                </c:pt>
                <c:pt idx="262">
                  <c:v>1940.5</c:v>
                </c:pt>
                <c:pt idx="263">
                  <c:v>-2431</c:v>
                </c:pt>
                <c:pt idx="264">
                  <c:v>-4547.5</c:v>
                </c:pt>
                <c:pt idx="265">
                  <c:v>-1333.5</c:v>
                </c:pt>
                <c:pt idx="266">
                  <c:v>-2843.5</c:v>
                </c:pt>
                <c:pt idx="267">
                  <c:v>-1860</c:v>
                </c:pt>
                <c:pt idx="268">
                  <c:v>61</c:v>
                </c:pt>
                <c:pt idx="269">
                  <c:v>1527.5</c:v>
                </c:pt>
                <c:pt idx="270">
                  <c:v>2556.5</c:v>
                </c:pt>
                <c:pt idx="271">
                  <c:v>2313</c:v>
                </c:pt>
                <c:pt idx="272">
                  <c:v>3069</c:v>
                </c:pt>
                <c:pt idx="273">
                  <c:v>1784</c:v>
                </c:pt>
                <c:pt idx="274">
                  <c:v>474.5</c:v>
                </c:pt>
                <c:pt idx="275">
                  <c:v>1267</c:v>
                </c:pt>
                <c:pt idx="276">
                  <c:v>-80.5</c:v>
                </c:pt>
                <c:pt idx="277">
                  <c:v>-2397</c:v>
                </c:pt>
                <c:pt idx="278">
                  <c:v>-2189</c:v>
                </c:pt>
                <c:pt idx="279">
                  <c:v>-1543.5</c:v>
                </c:pt>
                <c:pt idx="280">
                  <c:v>-650</c:v>
                </c:pt>
                <c:pt idx="281">
                  <c:v>1421.5</c:v>
                </c:pt>
                <c:pt idx="282">
                  <c:v>4377.5</c:v>
                </c:pt>
                <c:pt idx="283">
                  <c:v>1098.5</c:v>
                </c:pt>
                <c:pt idx="284">
                  <c:v>-3099.5</c:v>
                </c:pt>
                <c:pt idx="285">
                  <c:v>-1533</c:v>
                </c:pt>
                <c:pt idx="286">
                  <c:v>3072.5</c:v>
                </c:pt>
                <c:pt idx="287">
                  <c:v>-1284.5</c:v>
                </c:pt>
                <c:pt idx="288">
                  <c:v>-3970</c:v>
                </c:pt>
                <c:pt idx="289">
                  <c:v>-1551.5</c:v>
                </c:pt>
                <c:pt idx="290">
                  <c:v>-2992.5</c:v>
                </c:pt>
                <c:pt idx="291">
                  <c:v>-1957</c:v>
                </c:pt>
                <c:pt idx="292">
                  <c:v>-474</c:v>
                </c:pt>
                <c:pt idx="293">
                  <c:v>752</c:v>
                </c:pt>
                <c:pt idx="294">
                  <c:v>1498</c:v>
                </c:pt>
                <c:pt idx="295">
                  <c:v>1257.5</c:v>
                </c:pt>
                <c:pt idx="296">
                  <c:v>2650.5</c:v>
                </c:pt>
                <c:pt idx="297">
                  <c:v>2415.5</c:v>
                </c:pt>
                <c:pt idx="298">
                  <c:v>1261</c:v>
                </c:pt>
                <c:pt idx="299">
                  <c:v>1272.5</c:v>
                </c:pt>
                <c:pt idx="300">
                  <c:v>-426.5</c:v>
                </c:pt>
                <c:pt idx="301">
                  <c:v>-3342.5</c:v>
                </c:pt>
                <c:pt idx="302">
                  <c:v>-2555.5</c:v>
                </c:pt>
                <c:pt idx="303">
                  <c:v>-1642</c:v>
                </c:pt>
                <c:pt idx="304">
                  <c:v>-102</c:v>
                </c:pt>
                <c:pt idx="305">
                  <c:v>2338.5</c:v>
                </c:pt>
                <c:pt idx="306">
                  <c:v>5656.5</c:v>
                </c:pt>
                <c:pt idx="307">
                  <c:v>1892</c:v>
                </c:pt>
                <c:pt idx="308">
                  <c:v>-2738</c:v>
                </c:pt>
                <c:pt idx="309">
                  <c:v>-2053.5</c:v>
                </c:pt>
                <c:pt idx="310">
                  <c:v>2276.5</c:v>
                </c:pt>
                <c:pt idx="311">
                  <c:v>-1462.5</c:v>
                </c:pt>
                <c:pt idx="312">
                  <c:v>-3848.5</c:v>
                </c:pt>
                <c:pt idx="313">
                  <c:v>-1136</c:v>
                </c:pt>
                <c:pt idx="314">
                  <c:v>-2495</c:v>
                </c:pt>
                <c:pt idx="315">
                  <c:v>-1316</c:v>
                </c:pt>
                <c:pt idx="316">
                  <c:v>1542</c:v>
                </c:pt>
                <c:pt idx="317">
                  <c:v>5121</c:v>
                </c:pt>
                <c:pt idx="318">
                  <c:v>7777</c:v>
                </c:pt>
                <c:pt idx="319">
                  <c:v>3428.5</c:v>
                </c:pt>
                <c:pt idx="320">
                  <c:v>958.5</c:v>
                </c:pt>
                <c:pt idx="321">
                  <c:v>407</c:v>
                </c:pt>
                <c:pt idx="322">
                  <c:v>352.5</c:v>
                </c:pt>
                <c:pt idx="323">
                  <c:v>400</c:v>
                </c:pt>
                <c:pt idx="324">
                  <c:v>-663.5</c:v>
                </c:pt>
                <c:pt idx="325">
                  <c:v>-1002.5</c:v>
                </c:pt>
                <c:pt idx="326">
                  <c:v>-2043.5</c:v>
                </c:pt>
                <c:pt idx="327">
                  <c:v>-1486.5</c:v>
                </c:pt>
                <c:pt idx="328">
                  <c:v>-905.5</c:v>
                </c:pt>
                <c:pt idx="329">
                  <c:v>1131</c:v>
                </c:pt>
                <c:pt idx="330">
                  <c:v>4993.5</c:v>
                </c:pt>
                <c:pt idx="331">
                  <c:v>-779</c:v>
                </c:pt>
                <c:pt idx="332">
                  <c:v>-4536</c:v>
                </c:pt>
                <c:pt idx="333">
                  <c:v>-2889</c:v>
                </c:pt>
                <c:pt idx="334">
                  <c:v>1872.5</c:v>
                </c:pt>
                <c:pt idx="335">
                  <c:v>-2050</c:v>
                </c:pt>
                <c:pt idx="336">
                  <c:v>-4352</c:v>
                </c:pt>
                <c:pt idx="337">
                  <c:v>-1210</c:v>
                </c:pt>
                <c:pt idx="338">
                  <c:v>-2579.5</c:v>
                </c:pt>
                <c:pt idx="339">
                  <c:v>-1283.5</c:v>
                </c:pt>
                <c:pt idx="340">
                  <c:v>1138</c:v>
                </c:pt>
                <c:pt idx="341">
                  <c:v>4704</c:v>
                </c:pt>
                <c:pt idx="342">
                  <c:v>7623.5</c:v>
                </c:pt>
                <c:pt idx="343">
                  <c:v>3223.5</c:v>
                </c:pt>
                <c:pt idx="344">
                  <c:v>476.5</c:v>
                </c:pt>
                <c:pt idx="345">
                  <c:v>308</c:v>
                </c:pt>
                <c:pt idx="346">
                  <c:v>151</c:v>
                </c:pt>
                <c:pt idx="347">
                  <c:v>16</c:v>
                </c:pt>
                <c:pt idx="348">
                  <c:v>-807.5</c:v>
                </c:pt>
                <c:pt idx="349">
                  <c:v>-657.5</c:v>
                </c:pt>
                <c:pt idx="350">
                  <c:v>-1824</c:v>
                </c:pt>
                <c:pt idx="351">
                  <c:v>-1098.5</c:v>
                </c:pt>
                <c:pt idx="352">
                  <c:v>-728.5</c:v>
                </c:pt>
                <c:pt idx="353">
                  <c:v>862</c:v>
                </c:pt>
                <c:pt idx="354">
                  <c:v>4239</c:v>
                </c:pt>
                <c:pt idx="355">
                  <c:v>-941.5</c:v>
                </c:pt>
                <c:pt idx="356">
                  <c:v>-4350.5</c:v>
                </c:pt>
                <c:pt idx="357">
                  <c:v>-2578.5</c:v>
                </c:pt>
                <c:pt idx="358">
                  <c:v>2035</c:v>
                </c:pt>
                <c:pt idx="359">
                  <c:v>-2316.5</c:v>
                </c:pt>
                <c:pt idx="360">
                  <c:v>-4359.5</c:v>
                </c:pt>
                <c:pt idx="361">
                  <c:v>-1310.5</c:v>
                </c:pt>
                <c:pt idx="362">
                  <c:v>-2278.5</c:v>
                </c:pt>
                <c:pt idx="363">
                  <c:v>-1398</c:v>
                </c:pt>
                <c:pt idx="364">
                  <c:v>1230</c:v>
                </c:pt>
                <c:pt idx="365">
                  <c:v>4474</c:v>
                </c:pt>
                <c:pt idx="366">
                  <c:v>6827.5</c:v>
                </c:pt>
                <c:pt idx="367">
                  <c:v>3488.5</c:v>
                </c:pt>
                <c:pt idx="368">
                  <c:v>1155</c:v>
                </c:pt>
                <c:pt idx="369">
                  <c:v>670.5</c:v>
                </c:pt>
                <c:pt idx="370">
                  <c:v>477</c:v>
                </c:pt>
                <c:pt idx="371">
                  <c:v>-7</c:v>
                </c:pt>
                <c:pt idx="372">
                  <c:v>-752</c:v>
                </c:pt>
                <c:pt idx="373">
                  <c:v>-843</c:v>
                </c:pt>
                <c:pt idx="374">
                  <c:v>-1963</c:v>
                </c:pt>
                <c:pt idx="375">
                  <c:v>-1242.5</c:v>
                </c:pt>
                <c:pt idx="376">
                  <c:v>-1055.5</c:v>
                </c:pt>
                <c:pt idx="377">
                  <c:v>693</c:v>
                </c:pt>
                <c:pt idx="378">
                  <c:v>4363</c:v>
                </c:pt>
                <c:pt idx="379">
                  <c:v>-877</c:v>
                </c:pt>
                <c:pt idx="380">
                  <c:v>-4568</c:v>
                </c:pt>
                <c:pt idx="381">
                  <c:v>-2921</c:v>
                </c:pt>
                <c:pt idx="382">
                  <c:v>1796</c:v>
                </c:pt>
                <c:pt idx="383">
                  <c:v>-1867.5</c:v>
                </c:pt>
                <c:pt idx="384">
                  <c:v>-4289</c:v>
                </c:pt>
                <c:pt idx="385">
                  <c:v>-1208.5</c:v>
                </c:pt>
                <c:pt idx="386">
                  <c:v>-2500.5</c:v>
                </c:pt>
                <c:pt idx="387">
                  <c:v>-1373.5</c:v>
                </c:pt>
                <c:pt idx="388">
                  <c:v>1089.5</c:v>
                </c:pt>
                <c:pt idx="389">
                  <c:v>4484.5</c:v>
                </c:pt>
                <c:pt idx="390">
                  <c:v>7630</c:v>
                </c:pt>
                <c:pt idx="391">
                  <c:v>3205.5</c:v>
                </c:pt>
                <c:pt idx="392">
                  <c:v>78.5</c:v>
                </c:pt>
                <c:pt idx="393">
                  <c:v>-55</c:v>
                </c:pt>
                <c:pt idx="394">
                  <c:v>-252</c:v>
                </c:pt>
                <c:pt idx="395">
                  <c:v>-280</c:v>
                </c:pt>
                <c:pt idx="396">
                  <c:v>-907</c:v>
                </c:pt>
                <c:pt idx="397">
                  <c:v>-1216.5</c:v>
                </c:pt>
                <c:pt idx="398">
                  <c:v>-1807.5</c:v>
                </c:pt>
                <c:pt idx="399">
                  <c:v>-1536</c:v>
                </c:pt>
                <c:pt idx="400">
                  <c:v>-972</c:v>
                </c:pt>
                <c:pt idx="401">
                  <c:v>795.5</c:v>
                </c:pt>
                <c:pt idx="402">
                  <c:v>5303.5</c:v>
                </c:pt>
                <c:pt idx="403">
                  <c:v>-445.5</c:v>
                </c:pt>
                <c:pt idx="404">
                  <c:v>-4291.5</c:v>
                </c:pt>
                <c:pt idx="405">
                  <c:v>-2785.5</c:v>
                </c:pt>
                <c:pt idx="406">
                  <c:v>2126.5</c:v>
                </c:pt>
                <c:pt idx="407">
                  <c:v>-1909</c:v>
                </c:pt>
                <c:pt idx="408">
                  <c:v>-4236.5</c:v>
                </c:pt>
                <c:pt idx="409">
                  <c:v>-1065</c:v>
                </c:pt>
                <c:pt idx="410">
                  <c:v>-2292.5</c:v>
                </c:pt>
                <c:pt idx="411">
                  <c:v>-1349.5</c:v>
                </c:pt>
                <c:pt idx="412">
                  <c:v>1306.5</c:v>
                </c:pt>
                <c:pt idx="413">
                  <c:v>4419.5</c:v>
                </c:pt>
                <c:pt idx="414">
                  <c:v>7454.5</c:v>
                </c:pt>
                <c:pt idx="415">
                  <c:v>3402</c:v>
                </c:pt>
                <c:pt idx="416">
                  <c:v>352.5</c:v>
                </c:pt>
                <c:pt idx="417">
                  <c:v>51</c:v>
                </c:pt>
                <c:pt idx="418">
                  <c:v>-257.5</c:v>
                </c:pt>
                <c:pt idx="419">
                  <c:v>-92</c:v>
                </c:pt>
                <c:pt idx="420">
                  <c:v>-1165.5</c:v>
                </c:pt>
                <c:pt idx="421">
                  <c:v>-1690</c:v>
                </c:pt>
                <c:pt idx="422">
                  <c:v>-2195</c:v>
                </c:pt>
                <c:pt idx="423">
                  <c:v>-1800.5</c:v>
                </c:pt>
                <c:pt idx="424">
                  <c:v>-772.5</c:v>
                </c:pt>
                <c:pt idx="425">
                  <c:v>864</c:v>
                </c:pt>
                <c:pt idx="426">
                  <c:v>4620</c:v>
                </c:pt>
                <c:pt idx="427">
                  <c:v>-282.5</c:v>
                </c:pt>
                <c:pt idx="428">
                  <c:v>-3918.5</c:v>
                </c:pt>
                <c:pt idx="429">
                  <c:v>-2141.5</c:v>
                </c:pt>
                <c:pt idx="430">
                  <c:v>2121</c:v>
                </c:pt>
                <c:pt idx="431">
                  <c:v>-2080.5</c:v>
                </c:pt>
                <c:pt idx="432">
                  <c:v>-4470.5</c:v>
                </c:pt>
                <c:pt idx="433">
                  <c:v>-1474.5</c:v>
                </c:pt>
                <c:pt idx="434">
                  <c:v>-2824</c:v>
                </c:pt>
                <c:pt idx="435">
                  <c:v>-1879.5</c:v>
                </c:pt>
                <c:pt idx="436">
                  <c:v>-123</c:v>
                </c:pt>
                <c:pt idx="437">
                  <c:v>1454.5</c:v>
                </c:pt>
                <c:pt idx="438">
                  <c:v>2392</c:v>
                </c:pt>
                <c:pt idx="439">
                  <c:v>2257.5</c:v>
                </c:pt>
                <c:pt idx="440">
                  <c:v>2485</c:v>
                </c:pt>
                <c:pt idx="441">
                  <c:v>1518</c:v>
                </c:pt>
                <c:pt idx="442">
                  <c:v>174.5</c:v>
                </c:pt>
                <c:pt idx="443">
                  <c:v>1105</c:v>
                </c:pt>
                <c:pt idx="444">
                  <c:v>-32</c:v>
                </c:pt>
                <c:pt idx="445">
                  <c:v>-2392</c:v>
                </c:pt>
                <c:pt idx="446">
                  <c:v>-2113.5</c:v>
                </c:pt>
                <c:pt idx="447">
                  <c:v>-1469.5</c:v>
                </c:pt>
                <c:pt idx="448">
                  <c:v>-696</c:v>
                </c:pt>
                <c:pt idx="449">
                  <c:v>1231</c:v>
                </c:pt>
                <c:pt idx="450">
                  <c:v>4586.5</c:v>
                </c:pt>
                <c:pt idx="451">
                  <c:v>-265</c:v>
                </c:pt>
                <c:pt idx="452">
                  <c:v>-3203.5</c:v>
                </c:pt>
                <c:pt idx="453">
                  <c:v>-1562.5</c:v>
                </c:pt>
                <c:pt idx="454">
                  <c:v>3162</c:v>
                </c:pt>
                <c:pt idx="455">
                  <c:v>-1312</c:v>
                </c:pt>
                <c:pt idx="456">
                  <c:v>-3992</c:v>
                </c:pt>
                <c:pt idx="457">
                  <c:v>-1689.5</c:v>
                </c:pt>
                <c:pt idx="458">
                  <c:v>-3082.5</c:v>
                </c:pt>
                <c:pt idx="459">
                  <c:v>-2111.5</c:v>
                </c:pt>
                <c:pt idx="460">
                  <c:v>-636.5</c:v>
                </c:pt>
                <c:pt idx="461">
                  <c:v>650.5</c:v>
                </c:pt>
                <c:pt idx="462">
                  <c:v>1247.5</c:v>
                </c:pt>
                <c:pt idx="463">
                  <c:v>1392</c:v>
                </c:pt>
                <c:pt idx="464">
                  <c:v>2255</c:v>
                </c:pt>
                <c:pt idx="465">
                  <c:v>2736.5</c:v>
                </c:pt>
                <c:pt idx="466">
                  <c:v>1868.5</c:v>
                </c:pt>
                <c:pt idx="467">
                  <c:v>1873.5</c:v>
                </c:pt>
                <c:pt idx="468">
                  <c:v>-203.5</c:v>
                </c:pt>
                <c:pt idx="469">
                  <c:v>-3031</c:v>
                </c:pt>
                <c:pt idx="470">
                  <c:v>-2183.5</c:v>
                </c:pt>
                <c:pt idx="471">
                  <c:v>-1346.5</c:v>
                </c:pt>
                <c:pt idx="472">
                  <c:v>-265</c:v>
                </c:pt>
                <c:pt idx="473">
                  <c:v>1882</c:v>
                </c:pt>
                <c:pt idx="474">
                  <c:v>5320.5</c:v>
                </c:pt>
                <c:pt idx="475">
                  <c:v>1260.5</c:v>
                </c:pt>
                <c:pt idx="476">
                  <c:v>-2408.5</c:v>
                </c:pt>
                <c:pt idx="477">
                  <c:v>-1651.5</c:v>
                </c:pt>
                <c:pt idx="478">
                  <c:v>2629</c:v>
                </c:pt>
                <c:pt idx="479">
                  <c:v>-1588</c:v>
                </c:pt>
                <c:pt idx="480">
                  <c:v>-3894</c:v>
                </c:pt>
                <c:pt idx="481">
                  <c:v>-1256</c:v>
                </c:pt>
                <c:pt idx="482">
                  <c:v>-2608</c:v>
                </c:pt>
                <c:pt idx="483">
                  <c:v>-1073.5</c:v>
                </c:pt>
                <c:pt idx="484">
                  <c:v>1658</c:v>
                </c:pt>
                <c:pt idx="485">
                  <c:v>4488</c:v>
                </c:pt>
                <c:pt idx="486">
                  <c:v>6153.5</c:v>
                </c:pt>
                <c:pt idx="487">
                  <c:v>4188.5</c:v>
                </c:pt>
                <c:pt idx="488">
                  <c:v>1600.5</c:v>
                </c:pt>
                <c:pt idx="489">
                  <c:v>846</c:v>
                </c:pt>
                <c:pt idx="490">
                  <c:v>441</c:v>
                </c:pt>
                <c:pt idx="491">
                  <c:v>210</c:v>
                </c:pt>
                <c:pt idx="492">
                  <c:v>-644</c:v>
                </c:pt>
                <c:pt idx="493">
                  <c:v>-770</c:v>
                </c:pt>
                <c:pt idx="494">
                  <c:v>-1883</c:v>
                </c:pt>
                <c:pt idx="495">
                  <c:v>-1499.5</c:v>
                </c:pt>
                <c:pt idx="496">
                  <c:v>-1136</c:v>
                </c:pt>
                <c:pt idx="497">
                  <c:v>947</c:v>
                </c:pt>
                <c:pt idx="498">
                  <c:v>5299.5</c:v>
                </c:pt>
                <c:pt idx="499">
                  <c:v>-1266</c:v>
                </c:pt>
                <c:pt idx="500">
                  <c:v>-4581</c:v>
                </c:pt>
                <c:pt idx="501">
                  <c:v>-2432</c:v>
                </c:pt>
                <c:pt idx="502">
                  <c:v>2141</c:v>
                </c:pt>
                <c:pt idx="503">
                  <c:v>-2061</c:v>
                </c:pt>
                <c:pt idx="504">
                  <c:v>-4225</c:v>
                </c:pt>
                <c:pt idx="505">
                  <c:v>-1226.5</c:v>
                </c:pt>
                <c:pt idx="506">
                  <c:v>-2456.5</c:v>
                </c:pt>
                <c:pt idx="507">
                  <c:v>-1368.5</c:v>
                </c:pt>
                <c:pt idx="508">
                  <c:v>1138.5</c:v>
                </c:pt>
                <c:pt idx="509">
                  <c:v>3917</c:v>
                </c:pt>
                <c:pt idx="510">
                  <c:v>5945.5</c:v>
                </c:pt>
                <c:pt idx="511">
                  <c:v>3809.5</c:v>
                </c:pt>
                <c:pt idx="512">
                  <c:v>942.5</c:v>
                </c:pt>
                <c:pt idx="513">
                  <c:v>859.5</c:v>
                </c:pt>
                <c:pt idx="514">
                  <c:v>552</c:v>
                </c:pt>
                <c:pt idx="515">
                  <c:v>314</c:v>
                </c:pt>
                <c:pt idx="516">
                  <c:v>-775</c:v>
                </c:pt>
                <c:pt idx="517">
                  <c:v>-556.5</c:v>
                </c:pt>
                <c:pt idx="518">
                  <c:v>-1705.5</c:v>
                </c:pt>
                <c:pt idx="519">
                  <c:v>-1316</c:v>
                </c:pt>
                <c:pt idx="520">
                  <c:v>-867.5</c:v>
                </c:pt>
                <c:pt idx="521">
                  <c:v>1213</c:v>
                </c:pt>
                <c:pt idx="522">
                  <c:v>4716</c:v>
                </c:pt>
                <c:pt idx="523">
                  <c:v>-2109.5</c:v>
                </c:pt>
                <c:pt idx="524">
                  <c:v>-4602.5</c:v>
                </c:pt>
                <c:pt idx="525">
                  <c:v>-2582</c:v>
                </c:pt>
                <c:pt idx="526">
                  <c:v>2381.5</c:v>
                </c:pt>
                <c:pt idx="527">
                  <c:v>-2266</c:v>
                </c:pt>
                <c:pt idx="528">
                  <c:v>-4214.5</c:v>
                </c:pt>
                <c:pt idx="529">
                  <c:v>-1184.5</c:v>
                </c:pt>
                <c:pt idx="530">
                  <c:v>-2637</c:v>
                </c:pt>
                <c:pt idx="531">
                  <c:v>-1341</c:v>
                </c:pt>
                <c:pt idx="532">
                  <c:v>1030.5</c:v>
                </c:pt>
                <c:pt idx="533">
                  <c:v>3947.5</c:v>
                </c:pt>
                <c:pt idx="534">
                  <c:v>5507.5</c:v>
                </c:pt>
                <c:pt idx="535">
                  <c:v>4131</c:v>
                </c:pt>
                <c:pt idx="536">
                  <c:v>1415.5</c:v>
                </c:pt>
                <c:pt idx="537">
                  <c:v>1002</c:v>
                </c:pt>
                <c:pt idx="538">
                  <c:v>732.5</c:v>
                </c:pt>
                <c:pt idx="539">
                  <c:v>381</c:v>
                </c:pt>
                <c:pt idx="540">
                  <c:v>-922</c:v>
                </c:pt>
                <c:pt idx="541">
                  <c:v>-783</c:v>
                </c:pt>
                <c:pt idx="542">
                  <c:v>-1640</c:v>
                </c:pt>
                <c:pt idx="543">
                  <c:v>-1580</c:v>
                </c:pt>
                <c:pt idx="544">
                  <c:v>-1108.5</c:v>
                </c:pt>
                <c:pt idx="545">
                  <c:v>677</c:v>
                </c:pt>
                <c:pt idx="546">
                  <c:v>4972</c:v>
                </c:pt>
                <c:pt idx="547">
                  <c:v>-1150</c:v>
                </c:pt>
                <c:pt idx="548">
                  <c:v>-4259</c:v>
                </c:pt>
                <c:pt idx="549">
                  <c:v>-2392.5</c:v>
                </c:pt>
                <c:pt idx="550">
                  <c:v>2049</c:v>
                </c:pt>
                <c:pt idx="551">
                  <c:v>-1884.5</c:v>
                </c:pt>
                <c:pt idx="552">
                  <c:v>-4382.5</c:v>
                </c:pt>
                <c:pt idx="553">
                  <c:v>-1184</c:v>
                </c:pt>
                <c:pt idx="554">
                  <c:v>-2430.5</c:v>
                </c:pt>
                <c:pt idx="555">
                  <c:v>-1242</c:v>
                </c:pt>
                <c:pt idx="556">
                  <c:v>905</c:v>
                </c:pt>
                <c:pt idx="557">
                  <c:v>4056.5</c:v>
                </c:pt>
                <c:pt idx="558">
                  <c:v>5720.5</c:v>
                </c:pt>
                <c:pt idx="559">
                  <c:v>4048</c:v>
                </c:pt>
                <c:pt idx="560">
                  <c:v>1315.5</c:v>
                </c:pt>
                <c:pt idx="561">
                  <c:v>719</c:v>
                </c:pt>
                <c:pt idx="562">
                  <c:v>279.5</c:v>
                </c:pt>
                <c:pt idx="563">
                  <c:v>314.5</c:v>
                </c:pt>
                <c:pt idx="564">
                  <c:v>-869</c:v>
                </c:pt>
                <c:pt idx="565">
                  <c:v>-847</c:v>
                </c:pt>
                <c:pt idx="566">
                  <c:v>-1766</c:v>
                </c:pt>
                <c:pt idx="567">
                  <c:v>-1684.5</c:v>
                </c:pt>
                <c:pt idx="568">
                  <c:v>-1224.5</c:v>
                </c:pt>
                <c:pt idx="569">
                  <c:v>1156.5</c:v>
                </c:pt>
                <c:pt idx="570">
                  <c:v>5538</c:v>
                </c:pt>
                <c:pt idx="571">
                  <c:v>-1670</c:v>
                </c:pt>
                <c:pt idx="572">
                  <c:v>-4201.5</c:v>
                </c:pt>
                <c:pt idx="573">
                  <c:v>-2522.5</c:v>
                </c:pt>
                <c:pt idx="574">
                  <c:v>2230</c:v>
                </c:pt>
                <c:pt idx="575">
                  <c:v>-2073.5</c:v>
                </c:pt>
                <c:pt idx="576">
                  <c:v>-4434.5</c:v>
                </c:pt>
                <c:pt idx="577">
                  <c:v>-1233.5</c:v>
                </c:pt>
                <c:pt idx="578">
                  <c:v>-2398.5</c:v>
                </c:pt>
                <c:pt idx="579">
                  <c:v>-1415.5</c:v>
                </c:pt>
                <c:pt idx="580">
                  <c:v>790</c:v>
                </c:pt>
                <c:pt idx="581">
                  <c:v>3729.5</c:v>
                </c:pt>
                <c:pt idx="582">
                  <c:v>5427</c:v>
                </c:pt>
                <c:pt idx="583">
                  <c:v>4105.5</c:v>
                </c:pt>
                <c:pt idx="584">
                  <c:v>1228</c:v>
                </c:pt>
                <c:pt idx="585">
                  <c:v>874</c:v>
                </c:pt>
                <c:pt idx="586">
                  <c:v>464</c:v>
                </c:pt>
                <c:pt idx="587">
                  <c:v>243</c:v>
                </c:pt>
                <c:pt idx="588">
                  <c:v>-660</c:v>
                </c:pt>
                <c:pt idx="589">
                  <c:v>-1269.5</c:v>
                </c:pt>
                <c:pt idx="590">
                  <c:v>-1808.5</c:v>
                </c:pt>
                <c:pt idx="591">
                  <c:v>-1628</c:v>
                </c:pt>
                <c:pt idx="592">
                  <c:v>-890.5</c:v>
                </c:pt>
                <c:pt idx="593">
                  <c:v>1052</c:v>
                </c:pt>
                <c:pt idx="594">
                  <c:v>4649.5</c:v>
                </c:pt>
                <c:pt idx="595">
                  <c:v>-1966</c:v>
                </c:pt>
                <c:pt idx="596">
                  <c:v>-4043</c:v>
                </c:pt>
                <c:pt idx="597">
                  <c:v>-2126.5</c:v>
                </c:pt>
                <c:pt idx="598">
                  <c:v>2212</c:v>
                </c:pt>
                <c:pt idx="599">
                  <c:v>-2176</c:v>
                </c:pt>
                <c:pt idx="600">
                  <c:v>-4486.5</c:v>
                </c:pt>
                <c:pt idx="601">
                  <c:v>-1430.5</c:v>
                </c:pt>
                <c:pt idx="602">
                  <c:v>-3107</c:v>
                </c:pt>
                <c:pt idx="603">
                  <c:v>-1788</c:v>
                </c:pt>
                <c:pt idx="604">
                  <c:v>-226.5</c:v>
                </c:pt>
                <c:pt idx="605">
                  <c:v>1233.5</c:v>
                </c:pt>
                <c:pt idx="606">
                  <c:v>2361</c:v>
                </c:pt>
                <c:pt idx="607">
                  <c:v>2255</c:v>
                </c:pt>
                <c:pt idx="608">
                  <c:v>2052.5</c:v>
                </c:pt>
                <c:pt idx="609">
                  <c:v>1671.5</c:v>
                </c:pt>
                <c:pt idx="610">
                  <c:v>728</c:v>
                </c:pt>
                <c:pt idx="611">
                  <c:v>1174</c:v>
                </c:pt>
                <c:pt idx="612">
                  <c:v>42.5</c:v>
                </c:pt>
                <c:pt idx="613">
                  <c:v>-2278</c:v>
                </c:pt>
                <c:pt idx="614">
                  <c:v>-1939</c:v>
                </c:pt>
                <c:pt idx="615">
                  <c:v>-1479</c:v>
                </c:pt>
                <c:pt idx="616">
                  <c:v>-564.5</c:v>
                </c:pt>
                <c:pt idx="617">
                  <c:v>1615</c:v>
                </c:pt>
                <c:pt idx="618">
                  <c:v>5232</c:v>
                </c:pt>
                <c:pt idx="619">
                  <c:v>-935</c:v>
                </c:pt>
                <c:pt idx="620">
                  <c:v>-3011</c:v>
                </c:pt>
                <c:pt idx="621">
                  <c:v>-1239</c:v>
                </c:pt>
                <c:pt idx="622">
                  <c:v>2958.5</c:v>
                </c:pt>
                <c:pt idx="623">
                  <c:v>-1272.5</c:v>
                </c:pt>
                <c:pt idx="624">
                  <c:v>-4086</c:v>
                </c:pt>
                <c:pt idx="625">
                  <c:v>-3314</c:v>
                </c:pt>
                <c:pt idx="626">
                  <c:v>-3343</c:v>
                </c:pt>
                <c:pt idx="627">
                  <c:v>-882.5</c:v>
                </c:pt>
                <c:pt idx="628">
                  <c:v>285.5</c:v>
                </c:pt>
                <c:pt idx="629">
                  <c:v>1062</c:v>
                </c:pt>
                <c:pt idx="630">
                  <c:v>1303.5</c:v>
                </c:pt>
                <c:pt idx="631">
                  <c:v>1420</c:v>
                </c:pt>
                <c:pt idx="632">
                  <c:v>3119.5</c:v>
                </c:pt>
                <c:pt idx="633">
                  <c:v>2005</c:v>
                </c:pt>
                <c:pt idx="634">
                  <c:v>1171.5</c:v>
                </c:pt>
                <c:pt idx="635">
                  <c:v>1523</c:v>
                </c:pt>
                <c:pt idx="636">
                  <c:v>-369.5</c:v>
                </c:pt>
                <c:pt idx="637">
                  <c:v>-2644.5</c:v>
                </c:pt>
                <c:pt idx="638">
                  <c:v>-1882.5</c:v>
                </c:pt>
                <c:pt idx="639">
                  <c:v>-726.5</c:v>
                </c:pt>
                <c:pt idx="640">
                  <c:v>1007</c:v>
                </c:pt>
                <c:pt idx="641">
                  <c:v>5067</c:v>
                </c:pt>
                <c:pt idx="642">
                  <c:v>2594.5</c:v>
                </c:pt>
                <c:pt idx="643">
                  <c:v>-1189.5</c:v>
                </c:pt>
                <c:pt idx="644">
                  <c:v>-2298</c:v>
                </c:pt>
                <c:pt idx="645">
                  <c:v>-1259</c:v>
                </c:pt>
                <c:pt idx="646">
                  <c:v>2439</c:v>
                </c:pt>
                <c:pt idx="647">
                  <c:v>-1585</c:v>
                </c:pt>
                <c:pt idx="648">
                  <c:v>-3744</c:v>
                </c:pt>
                <c:pt idx="649">
                  <c:v>-1213</c:v>
                </c:pt>
                <c:pt idx="650">
                  <c:v>-2392</c:v>
                </c:pt>
                <c:pt idx="651">
                  <c:v>-992.5</c:v>
                </c:pt>
                <c:pt idx="652">
                  <c:v>1812.5</c:v>
                </c:pt>
                <c:pt idx="653">
                  <c:v>4492</c:v>
                </c:pt>
                <c:pt idx="654">
                  <c:v>5079.5</c:v>
                </c:pt>
                <c:pt idx="655">
                  <c:v>3085</c:v>
                </c:pt>
                <c:pt idx="656">
                  <c:v>2479</c:v>
                </c:pt>
                <c:pt idx="657">
                  <c:v>1088.5</c:v>
                </c:pt>
                <c:pt idx="658">
                  <c:v>647.5</c:v>
                </c:pt>
                <c:pt idx="659">
                  <c:v>648</c:v>
                </c:pt>
                <c:pt idx="660">
                  <c:v>-504</c:v>
                </c:pt>
                <c:pt idx="661">
                  <c:v>-694.5</c:v>
                </c:pt>
                <c:pt idx="662">
                  <c:v>-1537.5</c:v>
                </c:pt>
                <c:pt idx="663">
                  <c:v>-1051.5</c:v>
                </c:pt>
                <c:pt idx="664">
                  <c:v>65</c:v>
                </c:pt>
                <c:pt idx="665">
                  <c:v>4672</c:v>
                </c:pt>
                <c:pt idx="666">
                  <c:v>2470</c:v>
                </c:pt>
                <c:pt idx="667">
                  <c:v>-3721</c:v>
                </c:pt>
                <c:pt idx="668">
                  <c:v>-4129</c:v>
                </c:pt>
                <c:pt idx="669">
                  <c:v>-1987.5</c:v>
                </c:pt>
                <c:pt idx="670">
                  <c:v>2305</c:v>
                </c:pt>
                <c:pt idx="671">
                  <c:v>-1916</c:v>
                </c:pt>
                <c:pt idx="672">
                  <c:v>-3941</c:v>
                </c:pt>
                <c:pt idx="673">
                  <c:v>-1146.5</c:v>
                </c:pt>
                <c:pt idx="674">
                  <c:v>-2491</c:v>
                </c:pt>
                <c:pt idx="675">
                  <c:v>-957.5</c:v>
                </c:pt>
                <c:pt idx="676">
                  <c:v>1288</c:v>
                </c:pt>
                <c:pt idx="677">
                  <c:v>4168.5</c:v>
                </c:pt>
                <c:pt idx="678">
                  <c:v>5157</c:v>
                </c:pt>
                <c:pt idx="679">
                  <c:v>3051</c:v>
                </c:pt>
                <c:pt idx="680">
                  <c:v>2130.5</c:v>
                </c:pt>
                <c:pt idx="681">
                  <c:v>485.5</c:v>
                </c:pt>
                <c:pt idx="682">
                  <c:v>-2.5</c:v>
                </c:pt>
                <c:pt idx="683">
                  <c:v>286</c:v>
                </c:pt>
                <c:pt idx="684">
                  <c:v>-608.5</c:v>
                </c:pt>
                <c:pt idx="685">
                  <c:v>-676</c:v>
                </c:pt>
                <c:pt idx="686">
                  <c:v>-1626</c:v>
                </c:pt>
                <c:pt idx="687">
                  <c:v>-1024.5</c:v>
                </c:pt>
                <c:pt idx="688">
                  <c:v>306.5</c:v>
                </c:pt>
                <c:pt idx="689">
                  <c:v>4938</c:v>
                </c:pt>
                <c:pt idx="690">
                  <c:v>2908</c:v>
                </c:pt>
                <c:pt idx="691">
                  <c:v>-3609.5</c:v>
                </c:pt>
                <c:pt idx="692">
                  <c:v>-3998</c:v>
                </c:pt>
                <c:pt idx="693">
                  <c:v>-2046.5</c:v>
                </c:pt>
                <c:pt idx="694">
                  <c:v>2327.5</c:v>
                </c:pt>
                <c:pt idx="695">
                  <c:v>-1860.5</c:v>
                </c:pt>
                <c:pt idx="696">
                  <c:v>-3982</c:v>
                </c:pt>
                <c:pt idx="697">
                  <c:v>-975.5</c:v>
                </c:pt>
                <c:pt idx="698">
                  <c:v>-2284.5</c:v>
                </c:pt>
                <c:pt idx="699">
                  <c:v>-1058</c:v>
                </c:pt>
                <c:pt idx="700">
                  <c:v>1470</c:v>
                </c:pt>
                <c:pt idx="701">
                  <c:v>4149</c:v>
                </c:pt>
                <c:pt idx="702">
                  <c:v>5201.5</c:v>
                </c:pt>
                <c:pt idx="703">
                  <c:v>2952.5</c:v>
                </c:pt>
                <c:pt idx="704">
                  <c:v>1896</c:v>
                </c:pt>
                <c:pt idx="705">
                  <c:v>133</c:v>
                </c:pt>
                <c:pt idx="706">
                  <c:v>-507.5</c:v>
                </c:pt>
                <c:pt idx="707">
                  <c:v>-187.5</c:v>
                </c:pt>
                <c:pt idx="708">
                  <c:v>-1070.5</c:v>
                </c:pt>
                <c:pt idx="709">
                  <c:v>-1348</c:v>
                </c:pt>
                <c:pt idx="710">
                  <c:v>-1841.5</c:v>
                </c:pt>
                <c:pt idx="711">
                  <c:v>-1303.5</c:v>
                </c:pt>
                <c:pt idx="712">
                  <c:v>493.5</c:v>
                </c:pt>
                <c:pt idx="713">
                  <c:v>5711.5</c:v>
                </c:pt>
                <c:pt idx="714">
                  <c:v>2876</c:v>
                </c:pt>
                <c:pt idx="715">
                  <c:v>-3111.5</c:v>
                </c:pt>
                <c:pt idx="716">
                  <c:v>-3949.5</c:v>
                </c:pt>
                <c:pt idx="717">
                  <c:v>-1928</c:v>
                </c:pt>
                <c:pt idx="718">
                  <c:v>2415</c:v>
                </c:pt>
                <c:pt idx="719">
                  <c:v>-1909</c:v>
                </c:pt>
                <c:pt idx="720">
                  <c:v>-3842</c:v>
                </c:pt>
                <c:pt idx="721">
                  <c:v>-1059.5</c:v>
                </c:pt>
                <c:pt idx="722">
                  <c:v>-2355</c:v>
                </c:pt>
                <c:pt idx="723">
                  <c:v>-1185</c:v>
                </c:pt>
                <c:pt idx="724">
                  <c:v>1485.5</c:v>
                </c:pt>
                <c:pt idx="725">
                  <c:v>4096</c:v>
                </c:pt>
                <c:pt idx="726">
                  <c:v>5110</c:v>
                </c:pt>
                <c:pt idx="727">
                  <c:v>2866</c:v>
                </c:pt>
                <c:pt idx="728">
                  <c:v>1602</c:v>
                </c:pt>
                <c:pt idx="729">
                  <c:v>99.5</c:v>
                </c:pt>
                <c:pt idx="730">
                  <c:v>-390.5</c:v>
                </c:pt>
                <c:pt idx="731">
                  <c:v>-194</c:v>
                </c:pt>
                <c:pt idx="732">
                  <c:v>-863.5</c:v>
                </c:pt>
                <c:pt idx="733">
                  <c:v>-1302</c:v>
                </c:pt>
                <c:pt idx="734">
                  <c:v>-2012.5</c:v>
                </c:pt>
                <c:pt idx="735">
                  <c:v>-1051.5</c:v>
                </c:pt>
                <c:pt idx="736">
                  <c:v>396</c:v>
                </c:pt>
                <c:pt idx="737">
                  <c:v>4778</c:v>
                </c:pt>
                <c:pt idx="738">
                  <c:v>1818</c:v>
                </c:pt>
                <c:pt idx="739">
                  <c:v>-3375</c:v>
                </c:pt>
                <c:pt idx="740">
                  <c:v>-3969.5</c:v>
                </c:pt>
                <c:pt idx="741">
                  <c:v>-2068.5</c:v>
                </c:pt>
                <c:pt idx="742">
                  <c:v>2213.5</c:v>
                </c:pt>
                <c:pt idx="743">
                  <c:v>0</c:v>
                </c:pt>
              </c:numCache>
            </c:numRef>
          </c:val>
        </c:ser>
        <c:marker val="1"/>
        <c:axId val="115743744"/>
        <c:axId val="115749632"/>
      </c:lineChart>
      <c:catAx>
        <c:axId val="115743744"/>
        <c:scaling>
          <c:orientation val="minMax"/>
        </c:scaling>
        <c:axPos val="b"/>
        <c:numFmt formatCode="General" sourceLinked="1"/>
        <c:majorTickMark val="none"/>
        <c:tickLblPos val="nextTo"/>
        <c:crossAx val="115749632"/>
        <c:crosses val="autoZero"/>
        <c:auto val="1"/>
        <c:lblAlgn val="ctr"/>
        <c:lblOffset val="100"/>
        <c:tickLblSkip val="24"/>
      </c:catAx>
      <c:valAx>
        <c:axId val="1157496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157437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39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64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1.3458950201884253E-3</c:v>
                </c:pt>
                <c:pt idx="6">
                  <c:v>8.0753701211305519E-3</c:v>
                </c:pt>
                <c:pt idx="7">
                  <c:v>1.4804845222072678E-2</c:v>
                </c:pt>
                <c:pt idx="8">
                  <c:v>5.2489905787348586E-2</c:v>
                </c:pt>
                <c:pt idx="9">
                  <c:v>4.5760430686406457E-2</c:v>
                </c:pt>
                <c:pt idx="10">
                  <c:v>5.652759084791386E-2</c:v>
                </c:pt>
                <c:pt idx="11">
                  <c:v>4.4414535666218037E-2</c:v>
                </c:pt>
                <c:pt idx="12">
                  <c:v>0.57065948855989235</c:v>
                </c:pt>
                <c:pt idx="13">
                  <c:v>2.826379542395693E-2</c:v>
                </c:pt>
                <c:pt idx="14">
                  <c:v>4.9798115746971738E-2</c:v>
                </c:pt>
                <c:pt idx="15">
                  <c:v>4.306864064602961E-2</c:v>
                </c:pt>
                <c:pt idx="16">
                  <c:v>4.4414535666218037E-2</c:v>
                </c:pt>
                <c:pt idx="17">
                  <c:v>3.2301480484522208E-2</c:v>
                </c:pt>
                <c:pt idx="18">
                  <c:v>8.0753701211305519E-3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15782784"/>
        <c:axId val="115784320"/>
      </c:barChart>
      <c:catAx>
        <c:axId val="1157827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15784320"/>
        <c:crosses val="autoZero"/>
        <c:auto val="1"/>
        <c:lblAlgn val="ctr"/>
        <c:lblOffset val="100"/>
        <c:tickLblSkip val="1"/>
      </c:catAx>
      <c:valAx>
        <c:axId val="115784320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1578278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1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721</c:v>
                </c:pt>
                <c:pt idx="1">
                  <c:v>803.5</c:v>
                </c:pt>
                <c:pt idx="2">
                  <c:v>762.5</c:v>
                </c:pt>
                <c:pt idx="3">
                  <c:v>717</c:v>
                </c:pt>
                <c:pt idx="4">
                  <c:v>671.5</c:v>
                </c:pt>
                <c:pt idx="5">
                  <c:v>618.5</c:v>
                </c:pt>
                <c:pt idx="6">
                  <c:v>582.5</c:v>
                </c:pt>
                <c:pt idx="7">
                  <c:v>643.5</c:v>
                </c:pt>
                <c:pt idx="8">
                  <c:v>682</c:v>
                </c:pt>
                <c:pt idx="9">
                  <c:v>618</c:v>
                </c:pt>
                <c:pt idx="10">
                  <c:v>517.5</c:v>
                </c:pt>
                <c:pt idx="11">
                  <c:v>460</c:v>
                </c:pt>
                <c:pt idx="12">
                  <c:v>449</c:v>
                </c:pt>
                <c:pt idx="13">
                  <c:v>446.5</c:v>
                </c:pt>
                <c:pt idx="14">
                  <c:v>437</c:v>
                </c:pt>
                <c:pt idx="15">
                  <c:v>417</c:v>
                </c:pt>
                <c:pt idx="16">
                  <c:v>441.5</c:v>
                </c:pt>
                <c:pt idx="17">
                  <c:v>469</c:v>
                </c:pt>
                <c:pt idx="18">
                  <c:v>523</c:v>
                </c:pt>
                <c:pt idx="19">
                  <c:v>695.5</c:v>
                </c:pt>
                <c:pt idx="20">
                  <c:v>1006</c:v>
                </c:pt>
                <c:pt idx="21">
                  <c:v>1141.5</c:v>
                </c:pt>
                <c:pt idx="22">
                  <c:v>1248.5</c:v>
                </c:pt>
                <c:pt idx="23">
                  <c:v>1319</c:v>
                </c:pt>
                <c:pt idx="24">
                  <c:v>1411.5</c:v>
                </c:pt>
                <c:pt idx="25">
                  <c:v>1465.5</c:v>
                </c:pt>
                <c:pt idx="26">
                  <c:v>1363</c:v>
                </c:pt>
                <c:pt idx="27">
                  <c:v>1238.5</c:v>
                </c:pt>
                <c:pt idx="28">
                  <c:v>1222</c:v>
                </c:pt>
                <c:pt idx="29">
                  <c:v>1169.5</c:v>
                </c:pt>
                <c:pt idx="30">
                  <c:v>1202.5</c:v>
                </c:pt>
                <c:pt idx="31">
                  <c:v>1183.5</c:v>
                </c:pt>
                <c:pt idx="32">
                  <c:v>1182</c:v>
                </c:pt>
                <c:pt idx="33">
                  <c:v>1043.5</c:v>
                </c:pt>
                <c:pt idx="34">
                  <c:v>802.5</c:v>
                </c:pt>
                <c:pt idx="35">
                  <c:v>694</c:v>
                </c:pt>
                <c:pt idx="36">
                  <c:v>700</c:v>
                </c:pt>
                <c:pt idx="37">
                  <c:v>695.5</c:v>
                </c:pt>
                <c:pt idx="38">
                  <c:v>721.5</c:v>
                </c:pt>
                <c:pt idx="39">
                  <c:v>779.5</c:v>
                </c:pt>
                <c:pt idx="40">
                  <c:v>859</c:v>
                </c:pt>
                <c:pt idx="41">
                  <c:v>953</c:v>
                </c:pt>
                <c:pt idx="42">
                  <c:v>1064</c:v>
                </c:pt>
                <c:pt idx="43">
                  <c:v>1387.5</c:v>
                </c:pt>
                <c:pt idx="44">
                  <c:v>1815</c:v>
                </c:pt>
                <c:pt idx="45">
                  <c:v>2098.5</c:v>
                </c:pt>
                <c:pt idx="46">
                  <c:v>2284.5</c:v>
                </c:pt>
                <c:pt idx="47">
                  <c:v>2417.5</c:v>
                </c:pt>
                <c:pt idx="48">
                  <c:v>2447</c:v>
                </c:pt>
                <c:pt idx="49">
                  <c:v>2568</c:v>
                </c:pt>
                <c:pt idx="50">
                  <c:v>2687</c:v>
                </c:pt>
                <c:pt idx="51">
                  <c:v>2818.5</c:v>
                </c:pt>
                <c:pt idx="52">
                  <c:v>2928</c:v>
                </c:pt>
                <c:pt idx="53">
                  <c:v>3032.5</c:v>
                </c:pt>
                <c:pt idx="54">
                  <c:v>3082</c:v>
                </c:pt>
                <c:pt idx="55">
                  <c:v>3172.5</c:v>
                </c:pt>
                <c:pt idx="56">
                  <c:v>3306</c:v>
                </c:pt>
                <c:pt idx="57">
                  <c:v>3338</c:v>
                </c:pt>
                <c:pt idx="58">
                  <c:v>3013</c:v>
                </c:pt>
                <c:pt idx="59">
                  <c:v>2772.5</c:v>
                </c:pt>
                <c:pt idx="60">
                  <c:v>2810.5</c:v>
                </c:pt>
                <c:pt idx="61">
                  <c:v>3010.5</c:v>
                </c:pt>
                <c:pt idx="62">
                  <c:v>2798</c:v>
                </c:pt>
                <c:pt idx="63">
                  <c:v>2605</c:v>
                </c:pt>
                <c:pt idx="64">
                  <c:v>2697</c:v>
                </c:pt>
                <c:pt idx="65">
                  <c:v>2660.5</c:v>
                </c:pt>
                <c:pt idx="66">
                  <c:v>2797.5</c:v>
                </c:pt>
                <c:pt idx="67">
                  <c:v>3031</c:v>
                </c:pt>
                <c:pt idx="68">
                  <c:v>3346.5</c:v>
                </c:pt>
                <c:pt idx="69">
                  <c:v>3435</c:v>
                </c:pt>
                <c:pt idx="70">
                  <c:v>3445</c:v>
                </c:pt>
                <c:pt idx="71">
                  <c:v>3312</c:v>
                </c:pt>
                <c:pt idx="72">
                  <c:v>3230</c:v>
                </c:pt>
                <c:pt idx="73">
                  <c:v>3202.5</c:v>
                </c:pt>
                <c:pt idx="74">
                  <c:v>3328</c:v>
                </c:pt>
                <c:pt idx="75">
                  <c:v>3491.5</c:v>
                </c:pt>
                <c:pt idx="76">
                  <c:v>3198.5</c:v>
                </c:pt>
                <c:pt idx="77">
                  <c:v>2920</c:v>
                </c:pt>
                <c:pt idx="78">
                  <c:v>2738</c:v>
                </c:pt>
                <c:pt idx="79">
                  <c:v>2634.5</c:v>
                </c:pt>
                <c:pt idx="80">
                  <c:v>2582.5</c:v>
                </c:pt>
                <c:pt idx="81">
                  <c:v>2445</c:v>
                </c:pt>
                <c:pt idx="82">
                  <c:v>2302.5</c:v>
                </c:pt>
                <c:pt idx="83">
                  <c:v>2199</c:v>
                </c:pt>
                <c:pt idx="84">
                  <c:v>2173</c:v>
                </c:pt>
                <c:pt idx="85">
                  <c:v>2184</c:v>
                </c:pt>
                <c:pt idx="86">
                  <c:v>1864.5</c:v>
                </c:pt>
                <c:pt idx="87">
                  <c:v>1499</c:v>
                </c:pt>
                <c:pt idx="88">
                  <c:v>1009</c:v>
                </c:pt>
                <c:pt idx="89">
                  <c:v>671.5</c:v>
                </c:pt>
                <c:pt idx="90">
                  <c:v>512</c:v>
                </c:pt>
                <c:pt idx="91">
                  <c:v>554.5</c:v>
                </c:pt>
                <c:pt idx="92">
                  <c:v>562.5</c:v>
                </c:pt>
                <c:pt idx="93">
                  <c:v>405</c:v>
                </c:pt>
                <c:pt idx="94">
                  <c:v>390.5</c:v>
                </c:pt>
                <c:pt idx="95">
                  <c:v>351.5</c:v>
                </c:pt>
                <c:pt idx="96">
                  <c:v>361</c:v>
                </c:pt>
                <c:pt idx="97">
                  <c:v>403.5</c:v>
                </c:pt>
                <c:pt idx="98">
                  <c:v>470.5</c:v>
                </c:pt>
                <c:pt idx="99">
                  <c:v>538</c:v>
                </c:pt>
                <c:pt idx="100">
                  <c:v>621</c:v>
                </c:pt>
                <c:pt idx="101">
                  <c:v>656</c:v>
                </c:pt>
                <c:pt idx="102">
                  <c:v>748</c:v>
                </c:pt>
                <c:pt idx="103">
                  <c:v>844</c:v>
                </c:pt>
                <c:pt idx="104">
                  <c:v>1049</c:v>
                </c:pt>
                <c:pt idx="105">
                  <c:v>1082</c:v>
                </c:pt>
                <c:pt idx="106">
                  <c:v>1114.5</c:v>
                </c:pt>
                <c:pt idx="107">
                  <c:v>1124</c:v>
                </c:pt>
                <c:pt idx="108">
                  <c:v>1160</c:v>
                </c:pt>
                <c:pt idx="109">
                  <c:v>1015</c:v>
                </c:pt>
                <c:pt idx="110">
                  <c:v>981.5</c:v>
                </c:pt>
                <c:pt idx="111">
                  <c:v>1033</c:v>
                </c:pt>
                <c:pt idx="112">
                  <c:v>1041.5</c:v>
                </c:pt>
                <c:pt idx="113">
                  <c:v>1053.5</c:v>
                </c:pt>
                <c:pt idx="114">
                  <c:v>1079</c:v>
                </c:pt>
                <c:pt idx="115">
                  <c:v>1073</c:v>
                </c:pt>
                <c:pt idx="116">
                  <c:v>1079</c:v>
                </c:pt>
                <c:pt idx="117">
                  <c:v>1050.5</c:v>
                </c:pt>
                <c:pt idx="118">
                  <c:v>1036</c:v>
                </c:pt>
                <c:pt idx="119">
                  <c:v>1030</c:v>
                </c:pt>
                <c:pt idx="120">
                  <c:v>1001.5</c:v>
                </c:pt>
                <c:pt idx="121">
                  <c:v>858.5</c:v>
                </c:pt>
                <c:pt idx="122">
                  <c:v>826.5</c:v>
                </c:pt>
                <c:pt idx="123">
                  <c:v>775</c:v>
                </c:pt>
                <c:pt idx="124">
                  <c:v>749.5</c:v>
                </c:pt>
                <c:pt idx="125">
                  <c:v>705.5</c:v>
                </c:pt>
                <c:pt idx="126">
                  <c:v>718.5</c:v>
                </c:pt>
                <c:pt idx="127">
                  <c:v>698</c:v>
                </c:pt>
                <c:pt idx="128">
                  <c:v>672</c:v>
                </c:pt>
                <c:pt idx="129">
                  <c:v>640</c:v>
                </c:pt>
                <c:pt idx="130">
                  <c:v>647</c:v>
                </c:pt>
                <c:pt idx="131">
                  <c:v>662.5</c:v>
                </c:pt>
                <c:pt idx="132">
                  <c:v>634</c:v>
                </c:pt>
                <c:pt idx="133">
                  <c:v>628</c:v>
                </c:pt>
                <c:pt idx="134">
                  <c:v>634</c:v>
                </c:pt>
                <c:pt idx="135">
                  <c:v>658</c:v>
                </c:pt>
                <c:pt idx="136">
                  <c:v>714.5</c:v>
                </c:pt>
                <c:pt idx="137">
                  <c:v>724</c:v>
                </c:pt>
                <c:pt idx="138">
                  <c:v>694</c:v>
                </c:pt>
                <c:pt idx="139">
                  <c:v>656</c:v>
                </c:pt>
                <c:pt idx="140">
                  <c:v>649</c:v>
                </c:pt>
                <c:pt idx="141">
                  <c:v>635</c:v>
                </c:pt>
                <c:pt idx="142">
                  <c:v>650.5</c:v>
                </c:pt>
                <c:pt idx="143">
                  <c:v>639</c:v>
                </c:pt>
                <c:pt idx="144">
                  <c:v>620.5</c:v>
                </c:pt>
                <c:pt idx="145">
                  <c:v>585.5</c:v>
                </c:pt>
                <c:pt idx="146">
                  <c:v>565</c:v>
                </c:pt>
                <c:pt idx="147">
                  <c:v>566.5</c:v>
                </c:pt>
                <c:pt idx="148">
                  <c:v>530</c:v>
                </c:pt>
                <c:pt idx="149">
                  <c:v>507.5</c:v>
                </c:pt>
                <c:pt idx="150">
                  <c:v>524</c:v>
                </c:pt>
                <c:pt idx="151">
                  <c:v>564.5</c:v>
                </c:pt>
                <c:pt idx="152">
                  <c:v>521</c:v>
                </c:pt>
                <c:pt idx="153">
                  <c:v>473.5</c:v>
                </c:pt>
                <c:pt idx="154">
                  <c:v>383.5</c:v>
                </c:pt>
                <c:pt idx="155">
                  <c:v>303.5</c:v>
                </c:pt>
                <c:pt idx="156">
                  <c:v>295.5</c:v>
                </c:pt>
                <c:pt idx="157">
                  <c:v>322.5</c:v>
                </c:pt>
                <c:pt idx="158">
                  <c:v>347.5</c:v>
                </c:pt>
                <c:pt idx="159">
                  <c:v>383</c:v>
                </c:pt>
                <c:pt idx="160">
                  <c:v>389.5</c:v>
                </c:pt>
                <c:pt idx="161">
                  <c:v>380</c:v>
                </c:pt>
                <c:pt idx="162">
                  <c:v>332.5</c:v>
                </c:pt>
                <c:pt idx="163">
                  <c:v>329.5</c:v>
                </c:pt>
                <c:pt idx="164">
                  <c:v>386</c:v>
                </c:pt>
                <c:pt idx="165">
                  <c:v>398.5</c:v>
                </c:pt>
                <c:pt idx="166">
                  <c:v>388</c:v>
                </c:pt>
                <c:pt idx="167">
                  <c:v>370.5</c:v>
                </c:pt>
                <c:pt idx="168">
                  <c:v>312</c:v>
                </c:pt>
                <c:pt idx="169">
                  <c:v>264</c:v>
                </c:pt>
                <c:pt idx="170">
                  <c:v>241</c:v>
                </c:pt>
                <c:pt idx="171">
                  <c:v>226.5</c:v>
                </c:pt>
                <c:pt idx="172">
                  <c:v>220</c:v>
                </c:pt>
                <c:pt idx="173">
                  <c:v>223</c:v>
                </c:pt>
                <c:pt idx="174">
                  <c:v>253</c:v>
                </c:pt>
                <c:pt idx="175">
                  <c:v>269.5</c:v>
                </c:pt>
                <c:pt idx="176">
                  <c:v>281.5</c:v>
                </c:pt>
                <c:pt idx="177">
                  <c:v>286</c:v>
                </c:pt>
                <c:pt idx="178">
                  <c:v>271</c:v>
                </c:pt>
                <c:pt idx="179">
                  <c:v>242.5</c:v>
                </c:pt>
                <c:pt idx="180">
                  <c:v>244.5</c:v>
                </c:pt>
                <c:pt idx="181">
                  <c:v>284</c:v>
                </c:pt>
                <c:pt idx="182">
                  <c:v>318</c:v>
                </c:pt>
                <c:pt idx="183">
                  <c:v>355</c:v>
                </c:pt>
                <c:pt idx="184">
                  <c:v>393.5</c:v>
                </c:pt>
                <c:pt idx="185">
                  <c:v>410</c:v>
                </c:pt>
                <c:pt idx="186">
                  <c:v>417.5</c:v>
                </c:pt>
                <c:pt idx="187">
                  <c:v>432.5</c:v>
                </c:pt>
                <c:pt idx="188">
                  <c:v>479.5</c:v>
                </c:pt>
                <c:pt idx="189">
                  <c:v>538</c:v>
                </c:pt>
                <c:pt idx="190">
                  <c:v>554</c:v>
                </c:pt>
                <c:pt idx="191">
                  <c:v>575</c:v>
                </c:pt>
                <c:pt idx="192">
                  <c:v>562.5</c:v>
                </c:pt>
                <c:pt idx="193">
                  <c:v>588</c:v>
                </c:pt>
                <c:pt idx="194">
                  <c:v>587</c:v>
                </c:pt>
                <c:pt idx="195">
                  <c:v>563.5</c:v>
                </c:pt>
                <c:pt idx="196">
                  <c:v>531.5</c:v>
                </c:pt>
                <c:pt idx="197">
                  <c:v>505.5</c:v>
                </c:pt>
                <c:pt idx="198">
                  <c:v>518.5</c:v>
                </c:pt>
                <c:pt idx="199">
                  <c:v>535.5</c:v>
                </c:pt>
                <c:pt idx="200">
                  <c:v>567</c:v>
                </c:pt>
                <c:pt idx="201">
                  <c:v>551</c:v>
                </c:pt>
                <c:pt idx="202">
                  <c:v>506.5</c:v>
                </c:pt>
                <c:pt idx="203">
                  <c:v>551.5</c:v>
                </c:pt>
                <c:pt idx="204">
                  <c:v>674</c:v>
                </c:pt>
                <c:pt idx="205">
                  <c:v>895.5</c:v>
                </c:pt>
                <c:pt idx="206">
                  <c:v>1050.5</c:v>
                </c:pt>
                <c:pt idx="207">
                  <c:v>1323</c:v>
                </c:pt>
                <c:pt idx="208">
                  <c:v>1656.5</c:v>
                </c:pt>
                <c:pt idx="209">
                  <c:v>1759</c:v>
                </c:pt>
                <c:pt idx="210">
                  <c:v>1717.5</c:v>
                </c:pt>
                <c:pt idx="211">
                  <c:v>1923.5</c:v>
                </c:pt>
                <c:pt idx="212">
                  <c:v>2050.5</c:v>
                </c:pt>
                <c:pt idx="213">
                  <c:v>2304.5</c:v>
                </c:pt>
                <c:pt idx="214">
                  <c:v>2404.5</c:v>
                </c:pt>
                <c:pt idx="215">
                  <c:v>2303</c:v>
                </c:pt>
                <c:pt idx="216">
                  <c:v>2398.5</c:v>
                </c:pt>
                <c:pt idx="217">
                  <c:v>2483.5</c:v>
                </c:pt>
                <c:pt idx="218">
                  <c:v>2493.5</c:v>
                </c:pt>
                <c:pt idx="219">
                  <c:v>2500</c:v>
                </c:pt>
                <c:pt idx="220">
                  <c:v>2464</c:v>
                </c:pt>
                <c:pt idx="221">
                  <c:v>2524</c:v>
                </c:pt>
                <c:pt idx="222">
                  <c:v>2542</c:v>
                </c:pt>
                <c:pt idx="223">
                  <c:v>2569.5</c:v>
                </c:pt>
                <c:pt idx="224">
                  <c:v>2691</c:v>
                </c:pt>
                <c:pt idx="225">
                  <c:v>2631</c:v>
                </c:pt>
                <c:pt idx="226">
                  <c:v>2557.5</c:v>
                </c:pt>
                <c:pt idx="227">
                  <c:v>3048.5</c:v>
                </c:pt>
                <c:pt idx="228">
                  <c:v>3456.5</c:v>
                </c:pt>
                <c:pt idx="229">
                  <c:v>3449</c:v>
                </c:pt>
                <c:pt idx="230">
                  <c:v>3654.5</c:v>
                </c:pt>
                <c:pt idx="231">
                  <c:v>3910</c:v>
                </c:pt>
                <c:pt idx="232">
                  <c:v>3904</c:v>
                </c:pt>
                <c:pt idx="233">
                  <c:v>3892.5</c:v>
                </c:pt>
                <c:pt idx="234">
                  <c:v>3486</c:v>
                </c:pt>
                <c:pt idx="235">
                  <c:v>3184</c:v>
                </c:pt>
                <c:pt idx="236">
                  <c:v>3253</c:v>
                </c:pt>
                <c:pt idx="237">
                  <c:v>3377</c:v>
                </c:pt>
                <c:pt idx="238">
                  <c:v>3252</c:v>
                </c:pt>
                <c:pt idx="239">
                  <c:v>3110.5</c:v>
                </c:pt>
                <c:pt idx="240">
                  <c:v>2937.5</c:v>
                </c:pt>
                <c:pt idx="241">
                  <c:v>2735</c:v>
                </c:pt>
                <c:pt idx="242">
                  <c:v>2541</c:v>
                </c:pt>
                <c:pt idx="243">
                  <c:v>2196.5</c:v>
                </c:pt>
                <c:pt idx="244">
                  <c:v>1832.5</c:v>
                </c:pt>
                <c:pt idx="245">
                  <c:v>1649.5</c:v>
                </c:pt>
                <c:pt idx="246">
                  <c:v>1518</c:v>
                </c:pt>
                <c:pt idx="247">
                  <c:v>1433.5</c:v>
                </c:pt>
                <c:pt idx="248">
                  <c:v>1536</c:v>
                </c:pt>
                <c:pt idx="249">
                  <c:v>1564.5</c:v>
                </c:pt>
                <c:pt idx="250">
                  <c:v>1286.5</c:v>
                </c:pt>
                <c:pt idx="251">
                  <c:v>1264</c:v>
                </c:pt>
                <c:pt idx="252">
                  <c:v>1141.5</c:v>
                </c:pt>
                <c:pt idx="253">
                  <c:v>935.5</c:v>
                </c:pt>
                <c:pt idx="254">
                  <c:v>849.5</c:v>
                </c:pt>
                <c:pt idx="255">
                  <c:v>793.5</c:v>
                </c:pt>
                <c:pt idx="256">
                  <c:v>704</c:v>
                </c:pt>
                <c:pt idx="257">
                  <c:v>664.5</c:v>
                </c:pt>
                <c:pt idx="258">
                  <c:v>638</c:v>
                </c:pt>
                <c:pt idx="259">
                  <c:v>548</c:v>
                </c:pt>
                <c:pt idx="260">
                  <c:v>562.5</c:v>
                </c:pt>
                <c:pt idx="261">
                  <c:v>558.5</c:v>
                </c:pt>
                <c:pt idx="262">
                  <c:v>628.5</c:v>
                </c:pt>
                <c:pt idx="263">
                  <c:v>711.5</c:v>
                </c:pt>
                <c:pt idx="264">
                  <c:v>725.5</c:v>
                </c:pt>
                <c:pt idx="265">
                  <c:v>672</c:v>
                </c:pt>
                <c:pt idx="266">
                  <c:v>668</c:v>
                </c:pt>
                <c:pt idx="267">
                  <c:v>685.5</c:v>
                </c:pt>
                <c:pt idx="268">
                  <c:v>775.5</c:v>
                </c:pt>
                <c:pt idx="269">
                  <c:v>906.5</c:v>
                </c:pt>
                <c:pt idx="270">
                  <c:v>1032.5</c:v>
                </c:pt>
                <c:pt idx="271">
                  <c:v>1102.5</c:v>
                </c:pt>
                <c:pt idx="272">
                  <c:v>1079</c:v>
                </c:pt>
                <c:pt idx="273">
                  <c:v>1070</c:v>
                </c:pt>
                <c:pt idx="274">
                  <c:v>992</c:v>
                </c:pt>
                <c:pt idx="275">
                  <c:v>982.5</c:v>
                </c:pt>
                <c:pt idx="276">
                  <c:v>949.5</c:v>
                </c:pt>
                <c:pt idx="277">
                  <c:v>789.5</c:v>
                </c:pt>
                <c:pt idx="278">
                  <c:v>794.5</c:v>
                </c:pt>
                <c:pt idx="279">
                  <c:v>723.5</c:v>
                </c:pt>
                <c:pt idx="280">
                  <c:v>629</c:v>
                </c:pt>
                <c:pt idx="281">
                  <c:v>678.5</c:v>
                </c:pt>
                <c:pt idx="282">
                  <c:v>607.5</c:v>
                </c:pt>
                <c:pt idx="283">
                  <c:v>432</c:v>
                </c:pt>
                <c:pt idx="284">
                  <c:v>334</c:v>
                </c:pt>
                <c:pt idx="285">
                  <c:v>277</c:v>
                </c:pt>
                <c:pt idx="286">
                  <c:v>248.5</c:v>
                </c:pt>
                <c:pt idx="287">
                  <c:v>268</c:v>
                </c:pt>
                <c:pt idx="288">
                  <c:v>339.5</c:v>
                </c:pt>
                <c:pt idx="289">
                  <c:v>477.5</c:v>
                </c:pt>
                <c:pt idx="290">
                  <c:v>678</c:v>
                </c:pt>
                <c:pt idx="291">
                  <c:v>905</c:v>
                </c:pt>
                <c:pt idx="292">
                  <c:v>1092.5</c:v>
                </c:pt>
                <c:pt idx="293">
                  <c:v>1311.5</c:v>
                </c:pt>
                <c:pt idx="294">
                  <c:v>1563</c:v>
                </c:pt>
                <c:pt idx="295">
                  <c:v>1794</c:v>
                </c:pt>
                <c:pt idx="296">
                  <c:v>1935.5</c:v>
                </c:pt>
                <c:pt idx="297">
                  <c:v>2137.5</c:v>
                </c:pt>
                <c:pt idx="298">
                  <c:v>2130</c:v>
                </c:pt>
                <c:pt idx="299">
                  <c:v>2238</c:v>
                </c:pt>
                <c:pt idx="300">
                  <c:v>2469</c:v>
                </c:pt>
                <c:pt idx="301">
                  <c:v>2728.5</c:v>
                </c:pt>
                <c:pt idx="302">
                  <c:v>2917</c:v>
                </c:pt>
                <c:pt idx="303">
                  <c:v>2888</c:v>
                </c:pt>
                <c:pt idx="304">
                  <c:v>2841</c:v>
                </c:pt>
                <c:pt idx="305">
                  <c:v>2817</c:v>
                </c:pt>
                <c:pt idx="306">
                  <c:v>2495</c:v>
                </c:pt>
                <c:pt idx="307">
                  <c:v>2260</c:v>
                </c:pt>
                <c:pt idx="308">
                  <c:v>2302.5</c:v>
                </c:pt>
                <c:pt idx="309">
                  <c:v>2498</c:v>
                </c:pt>
                <c:pt idx="310">
                  <c:v>2538</c:v>
                </c:pt>
                <c:pt idx="311">
                  <c:v>2514</c:v>
                </c:pt>
                <c:pt idx="312">
                  <c:v>2433</c:v>
                </c:pt>
                <c:pt idx="313">
                  <c:v>2329</c:v>
                </c:pt>
                <c:pt idx="314">
                  <c:v>2307</c:v>
                </c:pt>
                <c:pt idx="315">
                  <c:v>2120.5</c:v>
                </c:pt>
                <c:pt idx="316">
                  <c:v>1886.5</c:v>
                </c:pt>
                <c:pt idx="317">
                  <c:v>1722.5</c:v>
                </c:pt>
                <c:pt idx="318">
                  <c:v>1606.5</c:v>
                </c:pt>
                <c:pt idx="319">
                  <c:v>1574.5</c:v>
                </c:pt>
                <c:pt idx="320">
                  <c:v>1570.5</c:v>
                </c:pt>
                <c:pt idx="321">
                  <c:v>1588</c:v>
                </c:pt>
                <c:pt idx="322">
                  <c:v>1614.5</c:v>
                </c:pt>
                <c:pt idx="323">
                  <c:v>1586</c:v>
                </c:pt>
                <c:pt idx="324">
                  <c:v>1607.5</c:v>
                </c:pt>
                <c:pt idx="325">
                  <c:v>1695</c:v>
                </c:pt>
                <c:pt idx="326">
                  <c:v>1821</c:v>
                </c:pt>
                <c:pt idx="327">
                  <c:v>2047</c:v>
                </c:pt>
                <c:pt idx="328">
                  <c:v>1925.5</c:v>
                </c:pt>
                <c:pt idx="329">
                  <c:v>1819.5</c:v>
                </c:pt>
                <c:pt idx="330">
                  <c:v>1793</c:v>
                </c:pt>
                <c:pt idx="331">
                  <c:v>1901.5</c:v>
                </c:pt>
                <c:pt idx="332">
                  <c:v>2105</c:v>
                </c:pt>
                <c:pt idx="333">
                  <c:v>2281</c:v>
                </c:pt>
                <c:pt idx="334">
                  <c:v>2377.5</c:v>
                </c:pt>
                <c:pt idx="335">
                  <c:v>2145</c:v>
                </c:pt>
                <c:pt idx="336">
                  <c:v>1961</c:v>
                </c:pt>
                <c:pt idx="337">
                  <c:v>2036</c:v>
                </c:pt>
                <c:pt idx="338">
                  <c:v>1927.5</c:v>
                </c:pt>
                <c:pt idx="339">
                  <c:v>1967</c:v>
                </c:pt>
                <c:pt idx="340">
                  <c:v>1995.5</c:v>
                </c:pt>
                <c:pt idx="341">
                  <c:v>1941</c:v>
                </c:pt>
                <c:pt idx="342">
                  <c:v>1706</c:v>
                </c:pt>
                <c:pt idx="343">
                  <c:v>1552</c:v>
                </c:pt>
                <c:pt idx="344">
                  <c:v>1427.5</c:v>
                </c:pt>
                <c:pt idx="345">
                  <c:v>1271.5</c:v>
                </c:pt>
                <c:pt idx="346">
                  <c:v>1143</c:v>
                </c:pt>
                <c:pt idx="347">
                  <c:v>1075</c:v>
                </c:pt>
                <c:pt idx="348">
                  <c:v>1058</c:v>
                </c:pt>
                <c:pt idx="349">
                  <c:v>1124</c:v>
                </c:pt>
                <c:pt idx="350">
                  <c:v>1244.5</c:v>
                </c:pt>
                <c:pt idx="351">
                  <c:v>1259.5</c:v>
                </c:pt>
                <c:pt idx="352">
                  <c:v>1168</c:v>
                </c:pt>
                <c:pt idx="353">
                  <c:v>1122.5</c:v>
                </c:pt>
                <c:pt idx="354">
                  <c:v>1089.5</c:v>
                </c:pt>
                <c:pt idx="355">
                  <c:v>1091</c:v>
                </c:pt>
                <c:pt idx="356">
                  <c:v>1114.5</c:v>
                </c:pt>
                <c:pt idx="357">
                  <c:v>1168</c:v>
                </c:pt>
                <c:pt idx="358">
                  <c:v>1202</c:v>
                </c:pt>
                <c:pt idx="359">
                  <c:v>1198.5</c:v>
                </c:pt>
                <c:pt idx="360">
                  <c:v>1290.5</c:v>
                </c:pt>
                <c:pt idx="361">
                  <c:v>1286.5</c:v>
                </c:pt>
                <c:pt idx="362">
                  <c:v>1168.5</c:v>
                </c:pt>
                <c:pt idx="363">
                  <c:v>1191.5</c:v>
                </c:pt>
                <c:pt idx="364">
                  <c:v>1148</c:v>
                </c:pt>
                <c:pt idx="365">
                  <c:v>1112</c:v>
                </c:pt>
                <c:pt idx="366">
                  <c:v>1080.5</c:v>
                </c:pt>
                <c:pt idx="367">
                  <c:v>1119</c:v>
                </c:pt>
                <c:pt idx="368">
                  <c:v>1167.5</c:v>
                </c:pt>
                <c:pt idx="369">
                  <c:v>1347</c:v>
                </c:pt>
                <c:pt idx="370">
                  <c:v>1533</c:v>
                </c:pt>
                <c:pt idx="371">
                  <c:v>1733</c:v>
                </c:pt>
                <c:pt idx="372">
                  <c:v>2082.5</c:v>
                </c:pt>
                <c:pt idx="373">
                  <c:v>2473</c:v>
                </c:pt>
                <c:pt idx="374">
                  <c:v>2766</c:v>
                </c:pt>
                <c:pt idx="375">
                  <c:v>2969.5</c:v>
                </c:pt>
                <c:pt idx="376">
                  <c:v>2894.5</c:v>
                </c:pt>
                <c:pt idx="377">
                  <c:v>2855.5</c:v>
                </c:pt>
                <c:pt idx="378">
                  <c:v>2746</c:v>
                </c:pt>
                <c:pt idx="379">
                  <c:v>2609.5</c:v>
                </c:pt>
                <c:pt idx="380">
                  <c:v>2622.5</c:v>
                </c:pt>
                <c:pt idx="381">
                  <c:v>2732.5</c:v>
                </c:pt>
                <c:pt idx="382">
                  <c:v>3044.5</c:v>
                </c:pt>
                <c:pt idx="383">
                  <c:v>3183.5</c:v>
                </c:pt>
                <c:pt idx="384">
                  <c:v>3204.5</c:v>
                </c:pt>
                <c:pt idx="385">
                  <c:v>3012</c:v>
                </c:pt>
                <c:pt idx="386">
                  <c:v>2806.5</c:v>
                </c:pt>
                <c:pt idx="387">
                  <c:v>2671.5</c:v>
                </c:pt>
                <c:pt idx="388">
                  <c:v>2587.5</c:v>
                </c:pt>
                <c:pt idx="389">
                  <c:v>2600</c:v>
                </c:pt>
                <c:pt idx="390">
                  <c:v>2593</c:v>
                </c:pt>
                <c:pt idx="391">
                  <c:v>2629.5</c:v>
                </c:pt>
                <c:pt idx="392">
                  <c:v>2634.5</c:v>
                </c:pt>
                <c:pt idx="393">
                  <c:v>2471.5</c:v>
                </c:pt>
                <c:pt idx="394">
                  <c:v>2379</c:v>
                </c:pt>
                <c:pt idx="395">
                  <c:v>2329</c:v>
                </c:pt>
                <c:pt idx="396">
                  <c:v>2374</c:v>
                </c:pt>
                <c:pt idx="397">
                  <c:v>2297</c:v>
                </c:pt>
                <c:pt idx="398">
                  <c:v>2209.5</c:v>
                </c:pt>
                <c:pt idx="399">
                  <c:v>2196</c:v>
                </c:pt>
                <c:pt idx="400">
                  <c:v>1897</c:v>
                </c:pt>
                <c:pt idx="401">
                  <c:v>1516.5</c:v>
                </c:pt>
                <c:pt idx="402">
                  <c:v>1159</c:v>
                </c:pt>
                <c:pt idx="403">
                  <c:v>1174.5</c:v>
                </c:pt>
                <c:pt idx="404">
                  <c:v>1216</c:v>
                </c:pt>
                <c:pt idx="405">
                  <c:v>1225</c:v>
                </c:pt>
                <c:pt idx="406">
                  <c:v>1110.5</c:v>
                </c:pt>
                <c:pt idx="407">
                  <c:v>929</c:v>
                </c:pt>
                <c:pt idx="408">
                  <c:v>802</c:v>
                </c:pt>
                <c:pt idx="409">
                  <c:v>670.5</c:v>
                </c:pt>
                <c:pt idx="410">
                  <c:v>544.5</c:v>
                </c:pt>
                <c:pt idx="411">
                  <c:v>496</c:v>
                </c:pt>
                <c:pt idx="412">
                  <c:v>487</c:v>
                </c:pt>
                <c:pt idx="413">
                  <c:v>547</c:v>
                </c:pt>
                <c:pt idx="414">
                  <c:v>650.5</c:v>
                </c:pt>
                <c:pt idx="415">
                  <c:v>797.5</c:v>
                </c:pt>
                <c:pt idx="416">
                  <c:v>970.5</c:v>
                </c:pt>
                <c:pt idx="417">
                  <c:v>1219.5</c:v>
                </c:pt>
                <c:pt idx="418">
                  <c:v>1250.5</c:v>
                </c:pt>
                <c:pt idx="419">
                  <c:v>1172</c:v>
                </c:pt>
                <c:pt idx="420">
                  <c:v>1194</c:v>
                </c:pt>
                <c:pt idx="421">
                  <c:v>1256</c:v>
                </c:pt>
                <c:pt idx="422">
                  <c:v>1270.5</c:v>
                </c:pt>
                <c:pt idx="423">
                  <c:v>1331</c:v>
                </c:pt>
                <c:pt idx="424">
                  <c:v>1410.5</c:v>
                </c:pt>
                <c:pt idx="425">
                  <c:v>1505.5</c:v>
                </c:pt>
                <c:pt idx="426">
                  <c:v>1725.5</c:v>
                </c:pt>
                <c:pt idx="427">
                  <c:v>2296</c:v>
                </c:pt>
                <c:pt idx="428">
                  <c:v>2773</c:v>
                </c:pt>
                <c:pt idx="429">
                  <c:v>3001</c:v>
                </c:pt>
                <c:pt idx="430">
                  <c:v>3147.5</c:v>
                </c:pt>
                <c:pt idx="431">
                  <c:v>3078</c:v>
                </c:pt>
                <c:pt idx="432">
                  <c:v>2932.5</c:v>
                </c:pt>
                <c:pt idx="433">
                  <c:v>2870.5</c:v>
                </c:pt>
                <c:pt idx="434">
                  <c:v>2760</c:v>
                </c:pt>
                <c:pt idx="435">
                  <c:v>2681.5</c:v>
                </c:pt>
                <c:pt idx="436">
                  <c:v>2532.5</c:v>
                </c:pt>
                <c:pt idx="437">
                  <c:v>2498.5</c:v>
                </c:pt>
                <c:pt idx="438">
                  <c:v>2551.5</c:v>
                </c:pt>
                <c:pt idx="439">
                  <c:v>2626.5</c:v>
                </c:pt>
                <c:pt idx="440">
                  <c:v>2617</c:v>
                </c:pt>
                <c:pt idx="441">
                  <c:v>2466</c:v>
                </c:pt>
                <c:pt idx="442">
                  <c:v>2134.5</c:v>
                </c:pt>
                <c:pt idx="443">
                  <c:v>1945.5</c:v>
                </c:pt>
                <c:pt idx="444">
                  <c:v>1890.5</c:v>
                </c:pt>
                <c:pt idx="445">
                  <c:v>2203.5</c:v>
                </c:pt>
                <c:pt idx="446">
                  <c:v>2352</c:v>
                </c:pt>
                <c:pt idx="447">
                  <c:v>2603</c:v>
                </c:pt>
                <c:pt idx="448">
                  <c:v>2768</c:v>
                </c:pt>
                <c:pt idx="449">
                  <c:v>2936</c:v>
                </c:pt>
                <c:pt idx="450">
                  <c:v>2802</c:v>
                </c:pt>
                <c:pt idx="451">
                  <c:v>2764.5</c:v>
                </c:pt>
                <c:pt idx="452">
                  <c:v>2945</c:v>
                </c:pt>
                <c:pt idx="453">
                  <c:v>3076</c:v>
                </c:pt>
                <c:pt idx="454">
                  <c:v>3068.5</c:v>
                </c:pt>
                <c:pt idx="455">
                  <c:v>3178</c:v>
                </c:pt>
                <c:pt idx="456">
                  <c:v>3132</c:v>
                </c:pt>
                <c:pt idx="457">
                  <c:v>3014.5</c:v>
                </c:pt>
                <c:pt idx="458">
                  <c:v>2958.5</c:v>
                </c:pt>
                <c:pt idx="459">
                  <c:v>2912</c:v>
                </c:pt>
                <c:pt idx="460">
                  <c:v>2754.5</c:v>
                </c:pt>
                <c:pt idx="461">
                  <c:v>2670.5</c:v>
                </c:pt>
                <c:pt idx="462">
                  <c:v>2449.5</c:v>
                </c:pt>
                <c:pt idx="463">
                  <c:v>2274.5</c:v>
                </c:pt>
                <c:pt idx="464">
                  <c:v>2493</c:v>
                </c:pt>
                <c:pt idx="465">
                  <c:v>2768</c:v>
                </c:pt>
                <c:pt idx="466">
                  <c:v>2633</c:v>
                </c:pt>
                <c:pt idx="467">
                  <c:v>2603.5</c:v>
                </c:pt>
                <c:pt idx="468">
                  <c:v>2730.5</c:v>
                </c:pt>
                <c:pt idx="469">
                  <c:v>2839</c:v>
                </c:pt>
                <c:pt idx="470">
                  <c:v>3022.5</c:v>
                </c:pt>
                <c:pt idx="471">
                  <c:v>3133</c:v>
                </c:pt>
                <c:pt idx="472">
                  <c:v>3156</c:v>
                </c:pt>
                <c:pt idx="473">
                  <c:v>3217.5</c:v>
                </c:pt>
                <c:pt idx="474">
                  <c:v>3446.5</c:v>
                </c:pt>
                <c:pt idx="475">
                  <c:v>3629.5</c:v>
                </c:pt>
                <c:pt idx="476">
                  <c:v>3498</c:v>
                </c:pt>
                <c:pt idx="477">
                  <c:v>3283.5</c:v>
                </c:pt>
                <c:pt idx="478">
                  <c:v>3005</c:v>
                </c:pt>
                <c:pt idx="479">
                  <c:v>2759</c:v>
                </c:pt>
                <c:pt idx="480">
                  <c:v>2707</c:v>
                </c:pt>
                <c:pt idx="481">
                  <c:v>2499.5</c:v>
                </c:pt>
                <c:pt idx="482">
                  <c:v>2502.5</c:v>
                </c:pt>
                <c:pt idx="483">
                  <c:v>2410</c:v>
                </c:pt>
                <c:pt idx="484">
                  <c:v>2342</c:v>
                </c:pt>
                <c:pt idx="485">
                  <c:v>2297.5</c:v>
                </c:pt>
                <c:pt idx="486">
                  <c:v>2451</c:v>
                </c:pt>
                <c:pt idx="487">
                  <c:v>2517</c:v>
                </c:pt>
                <c:pt idx="488">
                  <c:v>2507</c:v>
                </c:pt>
                <c:pt idx="489">
                  <c:v>2455</c:v>
                </c:pt>
                <c:pt idx="490">
                  <c:v>2344.5</c:v>
                </c:pt>
                <c:pt idx="491">
                  <c:v>2104.5</c:v>
                </c:pt>
                <c:pt idx="492">
                  <c:v>2066.5</c:v>
                </c:pt>
                <c:pt idx="493">
                  <c:v>2106</c:v>
                </c:pt>
                <c:pt idx="494">
                  <c:v>2331.5</c:v>
                </c:pt>
                <c:pt idx="495">
                  <c:v>2457.5</c:v>
                </c:pt>
                <c:pt idx="496">
                  <c:v>2482.5</c:v>
                </c:pt>
                <c:pt idx="497">
                  <c:v>2425</c:v>
                </c:pt>
                <c:pt idx="498">
                  <c:v>2486</c:v>
                </c:pt>
                <c:pt idx="499">
                  <c:v>2767.5</c:v>
                </c:pt>
                <c:pt idx="500">
                  <c:v>3059</c:v>
                </c:pt>
                <c:pt idx="501">
                  <c:v>3248.5</c:v>
                </c:pt>
                <c:pt idx="502">
                  <c:v>3449</c:v>
                </c:pt>
                <c:pt idx="503">
                  <c:v>3462.5</c:v>
                </c:pt>
                <c:pt idx="504">
                  <c:v>3466</c:v>
                </c:pt>
                <c:pt idx="505">
                  <c:v>3589</c:v>
                </c:pt>
                <c:pt idx="506">
                  <c:v>3799.5</c:v>
                </c:pt>
                <c:pt idx="507">
                  <c:v>4022</c:v>
                </c:pt>
                <c:pt idx="508">
                  <c:v>4119.5</c:v>
                </c:pt>
                <c:pt idx="509">
                  <c:v>4383.5</c:v>
                </c:pt>
                <c:pt idx="510">
                  <c:v>4652</c:v>
                </c:pt>
                <c:pt idx="511">
                  <c:v>4653</c:v>
                </c:pt>
                <c:pt idx="512">
                  <c:v>4672</c:v>
                </c:pt>
                <c:pt idx="513">
                  <c:v>4680.5</c:v>
                </c:pt>
                <c:pt idx="514">
                  <c:v>4528.5</c:v>
                </c:pt>
                <c:pt idx="515">
                  <c:v>4448</c:v>
                </c:pt>
                <c:pt idx="516">
                  <c:v>4377.5</c:v>
                </c:pt>
                <c:pt idx="517">
                  <c:v>4500.5</c:v>
                </c:pt>
                <c:pt idx="518">
                  <c:v>4500</c:v>
                </c:pt>
                <c:pt idx="519">
                  <c:v>4212</c:v>
                </c:pt>
                <c:pt idx="520">
                  <c:v>3819.5</c:v>
                </c:pt>
                <c:pt idx="521">
                  <c:v>3747.5</c:v>
                </c:pt>
                <c:pt idx="522">
                  <c:v>3745.5</c:v>
                </c:pt>
                <c:pt idx="523">
                  <c:v>3990.5</c:v>
                </c:pt>
                <c:pt idx="524">
                  <c:v>3749.5</c:v>
                </c:pt>
                <c:pt idx="525">
                  <c:v>3979</c:v>
                </c:pt>
                <c:pt idx="526">
                  <c:v>4173</c:v>
                </c:pt>
                <c:pt idx="527">
                  <c:v>4024.5</c:v>
                </c:pt>
                <c:pt idx="528">
                  <c:v>4196</c:v>
                </c:pt>
                <c:pt idx="529">
                  <c:v>4432</c:v>
                </c:pt>
                <c:pt idx="530">
                  <c:v>4433.5</c:v>
                </c:pt>
                <c:pt idx="531">
                  <c:v>4329.5</c:v>
                </c:pt>
                <c:pt idx="532">
                  <c:v>4451.5</c:v>
                </c:pt>
                <c:pt idx="533">
                  <c:v>4517</c:v>
                </c:pt>
                <c:pt idx="534">
                  <c:v>4514</c:v>
                </c:pt>
                <c:pt idx="535">
                  <c:v>4480.5</c:v>
                </c:pt>
                <c:pt idx="536">
                  <c:v>4379</c:v>
                </c:pt>
                <c:pt idx="537">
                  <c:v>4366</c:v>
                </c:pt>
                <c:pt idx="538">
                  <c:v>4116.5</c:v>
                </c:pt>
                <c:pt idx="539">
                  <c:v>4244</c:v>
                </c:pt>
                <c:pt idx="540">
                  <c:v>4278.5</c:v>
                </c:pt>
                <c:pt idx="541">
                  <c:v>4100</c:v>
                </c:pt>
                <c:pt idx="542">
                  <c:v>3771</c:v>
                </c:pt>
                <c:pt idx="543">
                  <c:v>3473</c:v>
                </c:pt>
                <c:pt idx="544">
                  <c:v>3057</c:v>
                </c:pt>
                <c:pt idx="545">
                  <c:v>2555</c:v>
                </c:pt>
                <c:pt idx="546">
                  <c:v>2200.5</c:v>
                </c:pt>
                <c:pt idx="547">
                  <c:v>2045.5</c:v>
                </c:pt>
                <c:pt idx="548">
                  <c:v>1933.5</c:v>
                </c:pt>
                <c:pt idx="549">
                  <c:v>1846.5</c:v>
                </c:pt>
                <c:pt idx="550">
                  <c:v>1752.5</c:v>
                </c:pt>
                <c:pt idx="551">
                  <c:v>1638.5</c:v>
                </c:pt>
                <c:pt idx="552">
                  <c:v>1474.5</c:v>
                </c:pt>
                <c:pt idx="553">
                  <c:v>1399</c:v>
                </c:pt>
                <c:pt idx="554">
                  <c:v>1198.5</c:v>
                </c:pt>
                <c:pt idx="555">
                  <c:v>1023.5</c:v>
                </c:pt>
                <c:pt idx="556">
                  <c:v>889</c:v>
                </c:pt>
                <c:pt idx="557">
                  <c:v>774</c:v>
                </c:pt>
                <c:pt idx="558">
                  <c:v>674.5</c:v>
                </c:pt>
                <c:pt idx="559">
                  <c:v>661.5</c:v>
                </c:pt>
                <c:pt idx="560">
                  <c:v>703.5</c:v>
                </c:pt>
                <c:pt idx="561">
                  <c:v>719</c:v>
                </c:pt>
                <c:pt idx="562">
                  <c:v>723</c:v>
                </c:pt>
                <c:pt idx="563">
                  <c:v>881.5</c:v>
                </c:pt>
                <c:pt idx="564">
                  <c:v>960</c:v>
                </c:pt>
                <c:pt idx="565">
                  <c:v>1028</c:v>
                </c:pt>
                <c:pt idx="566">
                  <c:v>1159</c:v>
                </c:pt>
                <c:pt idx="567">
                  <c:v>1247.5</c:v>
                </c:pt>
                <c:pt idx="568">
                  <c:v>1458.5</c:v>
                </c:pt>
                <c:pt idx="569">
                  <c:v>1695.5</c:v>
                </c:pt>
                <c:pt idx="570">
                  <c:v>2141</c:v>
                </c:pt>
                <c:pt idx="571">
                  <c:v>2832</c:v>
                </c:pt>
                <c:pt idx="572">
                  <c:v>3378.5</c:v>
                </c:pt>
                <c:pt idx="573">
                  <c:v>3689.5</c:v>
                </c:pt>
                <c:pt idx="574">
                  <c:v>3928</c:v>
                </c:pt>
                <c:pt idx="575">
                  <c:v>3909.5</c:v>
                </c:pt>
                <c:pt idx="576">
                  <c:v>3808.5</c:v>
                </c:pt>
                <c:pt idx="577">
                  <c:v>3598.5</c:v>
                </c:pt>
                <c:pt idx="578">
                  <c:v>3491.5</c:v>
                </c:pt>
                <c:pt idx="579">
                  <c:v>3461.5</c:v>
                </c:pt>
                <c:pt idx="580">
                  <c:v>3330</c:v>
                </c:pt>
                <c:pt idx="581">
                  <c:v>3533</c:v>
                </c:pt>
                <c:pt idx="582">
                  <c:v>3510.5</c:v>
                </c:pt>
                <c:pt idx="583">
                  <c:v>3610</c:v>
                </c:pt>
                <c:pt idx="584">
                  <c:v>3665.5</c:v>
                </c:pt>
                <c:pt idx="585">
                  <c:v>3773.5</c:v>
                </c:pt>
                <c:pt idx="586">
                  <c:v>3870</c:v>
                </c:pt>
                <c:pt idx="587">
                  <c:v>3733.5</c:v>
                </c:pt>
                <c:pt idx="588">
                  <c:v>3515.5</c:v>
                </c:pt>
                <c:pt idx="589">
                  <c:v>3331.5</c:v>
                </c:pt>
                <c:pt idx="590">
                  <c:v>2960</c:v>
                </c:pt>
                <c:pt idx="591">
                  <c:v>2579</c:v>
                </c:pt>
                <c:pt idx="592">
                  <c:v>2438</c:v>
                </c:pt>
                <c:pt idx="593">
                  <c:v>2316</c:v>
                </c:pt>
                <c:pt idx="594">
                  <c:v>2293</c:v>
                </c:pt>
                <c:pt idx="595">
                  <c:v>2374.5</c:v>
                </c:pt>
                <c:pt idx="596">
                  <c:v>2567.5</c:v>
                </c:pt>
                <c:pt idx="597">
                  <c:v>2521.5</c:v>
                </c:pt>
                <c:pt idx="598">
                  <c:v>2402</c:v>
                </c:pt>
                <c:pt idx="599">
                  <c:v>2350.5</c:v>
                </c:pt>
                <c:pt idx="600">
                  <c:v>2361</c:v>
                </c:pt>
                <c:pt idx="601">
                  <c:v>2512.5</c:v>
                </c:pt>
                <c:pt idx="602">
                  <c:v>2522.5</c:v>
                </c:pt>
                <c:pt idx="603">
                  <c:v>2474</c:v>
                </c:pt>
                <c:pt idx="604">
                  <c:v>2560</c:v>
                </c:pt>
                <c:pt idx="605">
                  <c:v>2598.5</c:v>
                </c:pt>
                <c:pt idx="606">
                  <c:v>2791.5</c:v>
                </c:pt>
                <c:pt idx="607">
                  <c:v>3042.5</c:v>
                </c:pt>
                <c:pt idx="608">
                  <c:v>3055.5</c:v>
                </c:pt>
                <c:pt idx="609">
                  <c:v>3134.5</c:v>
                </c:pt>
                <c:pt idx="610">
                  <c:v>3057.5</c:v>
                </c:pt>
                <c:pt idx="611">
                  <c:v>3031.5</c:v>
                </c:pt>
                <c:pt idx="612">
                  <c:v>3142</c:v>
                </c:pt>
                <c:pt idx="613">
                  <c:v>3449</c:v>
                </c:pt>
                <c:pt idx="614">
                  <c:v>3673.5</c:v>
                </c:pt>
                <c:pt idx="615">
                  <c:v>3758</c:v>
                </c:pt>
                <c:pt idx="616">
                  <c:v>3710.5</c:v>
                </c:pt>
                <c:pt idx="617">
                  <c:v>3554</c:v>
                </c:pt>
                <c:pt idx="618">
                  <c:v>3346.5</c:v>
                </c:pt>
                <c:pt idx="619">
                  <c:v>3473</c:v>
                </c:pt>
                <c:pt idx="620">
                  <c:v>3837.5</c:v>
                </c:pt>
                <c:pt idx="621">
                  <c:v>4170.5</c:v>
                </c:pt>
                <c:pt idx="622">
                  <c:v>4312</c:v>
                </c:pt>
                <c:pt idx="623">
                  <c:v>4538</c:v>
                </c:pt>
                <c:pt idx="624">
                  <c:v>4753.5</c:v>
                </c:pt>
                <c:pt idx="625">
                  <c:v>4837.5</c:v>
                </c:pt>
                <c:pt idx="626">
                  <c:v>5171.5</c:v>
                </c:pt>
                <c:pt idx="627">
                  <c:v>5328</c:v>
                </c:pt>
                <c:pt idx="628">
                  <c:v>5390.5</c:v>
                </c:pt>
                <c:pt idx="629">
                  <c:v>5503.5</c:v>
                </c:pt>
                <c:pt idx="630">
                  <c:v>5577.5</c:v>
                </c:pt>
                <c:pt idx="631">
                  <c:v>5602</c:v>
                </c:pt>
                <c:pt idx="632">
                  <c:v>5689.5</c:v>
                </c:pt>
                <c:pt idx="633">
                  <c:v>5763</c:v>
                </c:pt>
                <c:pt idx="634">
                  <c:v>5866</c:v>
                </c:pt>
                <c:pt idx="635">
                  <c:v>5989.5</c:v>
                </c:pt>
                <c:pt idx="636">
                  <c:v>5997</c:v>
                </c:pt>
                <c:pt idx="637">
                  <c:v>5897.5</c:v>
                </c:pt>
                <c:pt idx="638">
                  <c:v>5909</c:v>
                </c:pt>
                <c:pt idx="639">
                  <c:v>5767.5</c:v>
                </c:pt>
                <c:pt idx="640">
                  <c:v>5553.5</c:v>
                </c:pt>
                <c:pt idx="641">
                  <c:v>5445</c:v>
                </c:pt>
                <c:pt idx="642">
                  <c:v>5509.5</c:v>
                </c:pt>
                <c:pt idx="643">
                  <c:v>5524</c:v>
                </c:pt>
                <c:pt idx="644">
                  <c:v>5450.5</c:v>
                </c:pt>
                <c:pt idx="645">
                  <c:v>5252.5</c:v>
                </c:pt>
                <c:pt idx="646">
                  <c:v>5359.5</c:v>
                </c:pt>
                <c:pt idx="647">
                  <c:v>5703.5</c:v>
                </c:pt>
                <c:pt idx="648">
                  <c:v>5932.5</c:v>
                </c:pt>
                <c:pt idx="649">
                  <c:v>5975</c:v>
                </c:pt>
                <c:pt idx="650">
                  <c:v>5947</c:v>
                </c:pt>
                <c:pt idx="651">
                  <c:v>5889</c:v>
                </c:pt>
                <c:pt idx="652">
                  <c:v>5855</c:v>
                </c:pt>
                <c:pt idx="653">
                  <c:v>5794.5</c:v>
                </c:pt>
                <c:pt idx="654">
                  <c:v>5799</c:v>
                </c:pt>
                <c:pt idx="655">
                  <c:v>5820.5</c:v>
                </c:pt>
                <c:pt idx="656">
                  <c:v>5625</c:v>
                </c:pt>
                <c:pt idx="657">
                  <c:v>5511.5</c:v>
                </c:pt>
                <c:pt idx="658">
                  <c:v>5474.5</c:v>
                </c:pt>
                <c:pt idx="659">
                  <c:v>5638.5</c:v>
                </c:pt>
                <c:pt idx="660">
                  <c:v>5769</c:v>
                </c:pt>
                <c:pt idx="661">
                  <c:v>5735</c:v>
                </c:pt>
                <c:pt idx="662">
                  <c:v>5641.5</c:v>
                </c:pt>
                <c:pt idx="663">
                  <c:v>5470</c:v>
                </c:pt>
                <c:pt idx="664">
                  <c:v>5115.5</c:v>
                </c:pt>
                <c:pt idx="665">
                  <c:v>4876</c:v>
                </c:pt>
                <c:pt idx="666">
                  <c:v>4476.5</c:v>
                </c:pt>
                <c:pt idx="667">
                  <c:v>4248.5</c:v>
                </c:pt>
                <c:pt idx="668">
                  <c:v>4313</c:v>
                </c:pt>
                <c:pt idx="669">
                  <c:v>4292</c:v>
                </c:pt>
                <c:pt idx="670">
                  <c:v>4175.5</c:v>
                </c:pt>
                <c:pt idx="671">
                  <c:v>4251.5</c:v>
                </c:pt>
                <c:pt idx="672">
                  <c:v>4050.5</c:v>
                </c:pt>
                <c:pt idx="673">
                  <c:v>3998</c:v>
                </c:pt>
                <c:pt idx="674">
                  <c:v>3910</c:v>
                </c:pt>
                <c:pt idx="675">
                  <c:v>3813.5</c:v>
                </c:pt>
                <c:pt idx="676">
                  <c:v>3722.5</c:v>
                </c:pt>
                <c:pt idx="677">
                  <c:v>3369</c:v>
                </c:pt>
                <c:pt idx="678">
                  <c:v>3051.5</c:v>
                </c:pt>
                <c:pt idx="679">
                  <c:v>2857</c:v>
                </c:pt>
                <c:pt idx="680">
                  <c:v>2594</c:v>
                </c:pt>
                <c:pt idx="681">
                  <c:v>2332.5</c:v>
                </c:pt>
                <c:pt idx="682">
                  <c:v>2299.5</c:v>
                </c:pt>
                <c:pt idx="683">
                  <c:v>2402.5</c:v>
                </c:pt>
                <c:pt idx="684">
                  <c:v>2738</c:v>
                </c:pt>
                <c:pt idx="685">
                  <c:v>2953</c:v>
                </c:pt>
                <c:pt idx="686">
                  <c:v>2971.5</c:v>
                </c:pt>
                <c:pt idx="687">
                  <c:v>2773</c:v>
                </c:pt>
                <c:pt idx="688">
                  <c:v>2397.5</c:v>
                </c:pt>
                <c:pt idx="689">
                  <c:v>2037</c:v>
                </c:pt>
                <c:pt idx="690">
                  <c:v>2059.5</c:v>
                </c:pt>
                <c:pt idx="691">
                  <c:v>2197</c:v>
                </c:pt>
                <c:pt idx="692">
                  <c:v>2275</c:v>
                </c:pt>
                <c:pt idx="693">
                  <c:v>2194</c:v>
                </c:pt>
                <c:pt idx="694">
                  <c:v>2015.5</c:v>
                </c:pt>
                <c:pt idx="695">
                  <c:v>1812</c:v>
                </c:pt>
                <c:pt idx="696">
                  <c:v>1725</c:v>
                </c:pt>
                <c:pt idx="697">
                  <c:v>1602</c:v>
                </c:pt>
                <c:pt idx="698">
                  <c:v>1613.5</c:v>
                </c:pt>
                <c:pt idx="699">
                  <c:v>1551</c:v>
                </c:pt>
                <c:pt idx="700">
                  <c:v>1399</c:v>
                </c:pt>
                <c:pt idx="701">
                  <c:v>1254</c:v>
                </c:pt>
                <c:pt idx="702">
                  <c:v>1187.5</c:v>
                </c:pt>
                <c:pt idx="703">
                  <c:v>1158</c:v>
                </c:pt>
                <c:pt idx="704">
                  <c:v>1178</c:v>
                </c:pt>
                <c:pt idx="705">
                  <c:v>1061</c:v>
                </c:pt>
                <c:pt idx="706">
                  <c:v>964.5</c:v>
                </c:pt>
                <c:pt idx="707">
                  <c:v>943</c:v>
                </c:pt>
                <c:pt idx="708">
                  <c:v>1052</c:v>
                </c:pt>
                <c:pt idx="709">
                  <c:v>1169.5</c:v>
                </c:pt>
                <c:pt idx="710">
                  <c:v>1155</c:v>
                </c:pt>
                <c:pt idx="711">
                  <c:v>1148.5</c:v>
                </c:pt>
                <c:pt idx="712">
                  <c:v>1118</c:v>
                </c:pt>
                <c:pt idx="713">
                  <c:v>1046.5</c:v>
                </c:pt>
                <c:pt idx="714">
                  <c:v>1110.5</c:v>
                </c:pt>
                <c:pt idx="715">
                  <c:v>1328.5</c:v>
                </c:pt>
                <c:pt idx="716">
                  <c:v>1527</c:v>
                </c:pt>
                <c:pt idx="717">
                  <c:v>1625</c:v>
                </c:pt>
                <c:pt idx="718">
                  <c:v>1685</c:v>
                </c:pt>
                <c:pt idx="719">
                  <c:v>1747.5</c:v>
                </c:pt>
                <c:pt idx="720">
                  <c:v>1763</c:v>
                </c:pt>
                <c:pt idx="721">
                  <c:v>1850</c:v>
                </c:pt>
                <c:pt idx="722">
                  <c:v>1876.5</c:v>
                </c:pt>
                <c:pt idx="723">
                  <c:v>1857</c:v>
                </c:pt>
                <c:pt idx="724">
                  <c:v>1732.5</c:v>
                </c:pt>
                <c:pt idx="725">
                  <c:v>1682.5</c:v>
                </c:pt>
                <c:pt idx="726">
                  <c:v>1719.5</c:v>
                </c:pt>
                <c:pt idx="727">
                  <c:v>1790</c:v>
                </c:pt>
                <c:pt idx="728">
                  <c:v>1884.5</c:v>
                </c:pt>
                <c:pt idx="729">
                  <c:v>1790</c:v>
                </c:pt>
                <c:pt idx="730">
                  <c:v>1506.5</c:v>
                </c:pt>
                <c:pt idx="731">
                  <c:v>1475.5</c:v>
                </c:pt>
                <c:pt idx="732">
                  <c:v>1690.5</c:v>
                </c:pt>
                <c:pt idx="733">
                  <c:v>1879.5</c:v>
                </c:pt>
                <c:pt idx="734">
                  <c:v>1867</c:v>
                </c:pt>
                <c:pt idx="735">
                  <c:v>1753</c:v>
                </c:pt>
                <c:pt idx="736">
                  <c:v>1637.5</c:v>
                </c:pt>
                <c:pt idx="737">
                  <c:v>1637</c:v>
                </c:pt>
                <c:pt idx="738">
                  <c:v>1653.5</c:v>
                </c:pt>
                <c:pt idx="739">
                  <c:v>1710.5</c:v>
                </c:pt>
                <c:pt idx="740">
                  <c:v>1763</c:v>
                </c:pt>
                <c:pt idx="741">
                  <c:v>1769</c:v>
                </c:pt>
                <c:pt idx="742">
                  <c:v>1796.5</c:v>
                </c:pt>
                <c:pt idx="743">
                  <c:v>1752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-4240.5</c:v>
                </c:pt>
                <c:pt idx="1">
                  <c:v>-5687.5</c:v>
                </c:pt>
                <c:pt idx="2">
                  <c:v>-6537.5</c:v>
                </c:pt>
                <c:pt idx="3">
                  <c:v>-8362.5</c:v>
                </c:pt>
                <c:pt idx="4">
                  <c:v>-9357.5</c:v>
                </c:pt>
                <c:pt idx="5">
                  <c:v>-8517.5</c:v>
                </c:pt>
                <c:pt idx="6">
                  <c:v>-7301.5</c:v>
                </c:pt>
                <c:pt idx="7">
                  <c:v>-5939</c:v>
                </c:pt>
                <c:pt idx="8">
                  <c:v>-5378</c:v>
                </c:pt>
                <c:pt idx="9">
                  <c:v>-4905.5</c:v>
                </c:pt>
                <c:pt idx="10">
                  <c:v>-4538.5</c:v>
                </c:pt>
                <c:pt idx="11">
                  <c:v>-4383.5</c:v>
                </c:pt>
                <c:pt idx="12">
                  <c:v>-3899</c:v>
                </c:pt>
                <c:pt idx="13">
                  <c:v>-3761</c:v>
                </c:pt>
                <c:pt idx="14">
                  <c:v>-3854</c:v>
                </c:pt>
                <c:pt idx="15">
                  <c:v>-4563</c:v>
                </c:pt>
                <c:pt idx="16">
                  <c:v>-5140.5</c:v>
                </c:pt>
                <c:pt idx="17">
                  <c:v>-6273</c:v>
                </c:pt>
                <c:pt idx="18">
                  <c:v>-6477.5</c:v>
                </c:pt>
                <c:pt idx="19">
                  <c:v>-5725.5</c:v>
                </c:pt>
                <c:pt idx="20">
                  <c:v>-6007.5</c:v>
                </c:pt>
                <c:pt idx="21">
                  <c:v>-7353.5</c:v>
                </c:pt>
                <c:pt idx="22">
                  <c:v>-7319.5</c:v>
                </c:pt>
                <c:pt idx="23">
                  <c:v>-5711</c:v>
                </c:pt>
                <c:pt idx="24">
                  <c:v>-5451</c:v>
                </c:pt>
                <c:pt idx="25">
                  <c:v>-6736.5</c:v>
                </c:pt>
                <c:pt idx="26">
                  <c:v>-7990</c:v>
                </c:pt>
                <c:pt idx="27">
                  <c:v>-9759</c:v>
                </c:pt>
                <c:pt idx="28">
                  <c:v>-10627</c:v>
                </c:pt>
                <c:pt idx="29">
                  <c:v>-9819</c:v>
                </c:pt>
                <c:pt idx="30">
                  <c:v>-8366</c:v>
                </c:pt>
                <c:pt idx="31">
                  <c:v>-7415</c:v>
                </c:pt>
                <c:pt idx="32">
                  <c:v>-5944.5</c:v>
                </c:pt>
                <c:pt idx="33">
                  <c:v>-4347</c:v>
                </c:pt>
                <c:pt idx="34">
                  <c:v>-3486</c:v>
                </c:pt>
                <c:pt idx="35">
                  <c:v>-3290.5</c:v>
                </c:pt>
                <c:pt idx="36">
                  <c:v>-2856</c:v>
                </c:pt>
                <c:pt idx="37">
                  <c:v>-3219</c:v>
                </c:pt>
                <c:pt idx="38">
                  <c:v>-3551</c:v>
                </c:pt>
                <c:pt idx="39">
                  <c:v>-4083</c:v>
                </c:pt>
                <c:pt idx="40">
                  <c:v>-4540.5</c:v>
                </c:pt>
                <c:pt idx="41">
                  <c:v>-5352</c:v>
                </c:pt>
                <c:pt idx="42">
                  <c:v>-5811</c:v>
                </c:pt>
                <c:pt idx="43">
                  <c:v>-4747.5</c:v>
                </c:pt>
                <c:pt idx="44">
                  <c:v>-4233.5</c:v>
                </c:pt>
                <c:pt idx="45">
                  <c:v>-5324.5</c:v>
                </c:pt>
                <c:pt idx="46">
                  <c:v>-5885.5</c:v>
                </c:pt>
                <c:pt idx="47">
                  <c:v>-5472.5</c:v>
                </c:pt>
                <c:pt idx="48">
                  <c:v>-5643</c:v>
                </c:pt>
                <c:pt idx="49">
                  <c:v>-6572.5</c:v>
                </c:pt>
                <c:pt idx="50">
                  <c:v>-7504</c:v>
                </c:pt>
                <c:pt idx="51">
                  <c:v>-8423.5</c:v>
                </c:pt>
                <c:pt idx="52">
                  <c:v>-9345</c:v>
                </c:pt>
                <c:pt idx="53">
                  <c:v>-9283.5</c:v>
                </c:pt>
                <c:pt idx="54">
                  <c:v>-6907</c:v>
                </c:pt>
                <c:pt idx="55">
                  <c:v>-5083.5</c:v>
                </c:pt>
                <c:pt idx="56">
                  <c:v>-4784</c:v>
                </c:pt>
                <c:pt idx="57">
                  <c:v>-4857</c:v>
                </c:pt>
                <c:pt idx="58">
                  <c:v>-5062</c:v>
                </c:pt>
                <c:pt idx="59">
                  <c:v>-4450.5</c:v>
                </c:pt>
                <c:pt idx="60">
                  <c:v>-4136</c:v>
                </c:pt>
                <c:pt idx="61">
                  <c:v>-3728.5</c:v>
                </c:pt>
                <c:pt idx="62">
                  <c:v>-3778</c:v>
                </c:pt>
                <c:pt idx="63">
                  <c:v>-4007.5</c:v>
                </c:pt>
                <c:pt idx="64">
                  <c:v>-4649</c:v>
                </c:pt>
                <c:pt idx="65">
                  <c:v>-4640.5</c:v>
                </c:pt>
                <c:pt idx="66">
                  <c:v>-3597</c:v>
                </c:pt>
                <c:pt idx="67">
                  <c:v>-2782.5</c:v>
                </c:pt>
                <c:pt idx="68">
                  <c:v>-2947.5</c:v>
                </c:pt>
                <c:pt idx="69">
                  <c:v>-4483</c:v>
                </c:pt>
                <c:pt idx="70">
                  <c:v>-4918</c:v>
                </c:pt>
                <c:pt idx="71">
                  <c:v>-4695.5</c:v>
                </c:pt>
                <c:pt idx="72">
                  <c:v>-5247</c:v>
                </c:pt>
                <c:pt idx="73">
                  <c:v>-6358</c:v>
                </c:pt>
                <c:pt idx="74">
                  <c:v>-6939</c:v>
                </c:pt>
                <c:pt idx="75">
                  <c:v>-7411.5</c:v>
                </c:pt>
                <c:pt idx="76">
                  <c:v>-8636.5</c:v>
                </c:pt>
                <c:pt idx="77">
                  <c:v>-7807.5</c:v>
                </c:pt>
                <c:pt idx="78">
                  <c:v>-5957</c:v>
                </c:pt>
                <c:pt idx="79">
                  <c:v>-4231.5</c:v>
                </c:pt>
                <c:pt idx="80">
                  <c:v>-3850.5</c:v>
                </c:pt>
                <c:pt idx="81">
                  <c:v>-3946.5</c:v>
                </c:pt>
                <c:pt idx="82">
                  <c:v>-4036</c:v>
                </c:pt>
                <c:pt idx="83">
                  <c:v>-4240</c:v>
                </c:pt>
                <c:pt idx="84">
                  <c:v>-3615.5</c:v>
                </c:pt>
                <c:pt idx="85">
                  <c:v>-3702</c:v>
                </c:pt>
                <c:pt idx="86">
                  <c:v>-3744</c:v>
                </c:pt>
                <c:pt idx="87">
                  <c:v>-3825.5</c:v>
                </c:pt>
                <c:pt idx="88">
                  <c:v>-4260</c:v>
                </c:pt>
                <c:pt idx="89">
                  <c:v>-4526</c:v>
                </c:pt>
                <c:pt idx="90">
                  <c:v>-4900.5</c:v>
                </c:pt>
                <c:pt idx="91">
                  <c:v>-4554.5</c:v>
                </c:pt>
                <c:pt idx="92">
                  <c:v>-4243</c:v>
                </c:pt>
                <c:pt idx="93">
                  <c:v>-4761</c:v>
                </c:pt>
                <c:pt idx="94">
                  <c:v>-4688.5</c:v>
                </c:pt>
                <c:pt idx="95">
                  <c:v>-3611.5</c:v>
                </c:pt>
                <c:pt idx="96">
                  <c:v>-3391.5</c:v>
                </c:pt>
                <c:pt idx="97">
                  <c:v>-4345</c:v>
                </c:pt>
                <c:pt idx="98">
                  <c:v>-5343.5</c:v>
                </c:pt>
                <c:pt idx="99">
                  <c:v>-7405.5</c:v>
                </c:pt>
                <c:pt idx="100">
                  <c:v>-9094</c:v>
                </c:pt>
                <c:pt idx="101">
                  <c:v>-9249</c:v>
                </c:pt>
                <c:pt idx="102">
                  <c:v>-8220</c:v>
                </c:pt>
                <c:pt idx="103">
                  <c:v>-6362.5</c:v>
                </c:pt>
                <c:pt idx="104">
                  <c:v>-5415</c:v>
                </c:pt>
                <c:pt idx="105">
                  <c:v>-4750.5</c:v>
                </c:pt>
                <c:pt idx="106">
                  <c:v>-4803</c:v>
                </c:pt>
                <c:pt idx="107">
                  <c:v>-4908.5</c:v>
                </c:pt>
                <c:pt idx="108">
                  <c:v>-4282.5</c:v>
                </c:pt>
                <c:pt idx="109">
                  <c:v>-4321.5</c:v>
                </c:pt>
                <c:pt idx="110">
                  <c:v>-4595.5</c:v>
                </c:pt>
                <c:pt idx="111">
                  <c:v>-4973</c:v>
                </c:pt>
                <c:pt idx="112">
                  <c:v>-5482</c:v>
                </c:pt>
                <c:pt idx="113">
                  <c:v>-6007.5</c:v>
                </c:pt>
                <c:pt idx="114">
                  <c:v>-6325.5</c:v>
                </c:pt>
                <c:pt idx="115">
                  <c:v>-5669</c:v>
                </c:pt>
                <c:pt idx="116">
                  <c:v>-5178</c:v>
                </c:pt>
                <c:pt idx="117">
                  <c:v>-5064.5</c:v>
                </c:pt>
                <c:pt idx="118">
                  <c:v>-4346.5</c:v>
                </c:pt>
                <c:pt idx="119">
                  <c:v>-3601.5</c:v>
                </c:pt>
                <c:pt idx="120">
                  <c:v>-3672.5</c:v>
                </c:pt>
                <c:pt idx="121">
                  <c:v>-5090</c:v>
                </c:pt>
                <c:pt idx="122">
                  <c:v>-6175</c:v>
                </c:pt>
                <c:pt idx="123">
                  <c:v>-7812.5</c:v>
                </c:pt>
                <c:pt idx="124">
                  <c:v>-9493</c:v>
                </c:pt>
                <c:pt idx="125">
                  <c:v>-10672</c:v>
                </c:pt>
                <c:pt idx="126">
                  <c:v>-10566.5</c:v>
                </c:pt>
                <c:pt idx="127">
                  <c:v>-10096.5</c:v>
                </c:pt>
                <c:pt idx="128">
                  <c:v>-9548</c:v>
                </c:pt>
                <c:pt idx="129">
                  <c:v>-8171</c:v>
                </c:pt>
                <c:pt idx="130">
                  <c:v>-6939.5</c:v>
                </c:pt>
                <c:pt idx="131">
                  <c:v>-6755.5</c:v>
                </c:pt>
                <c:pt idx="132">
                  <c:v>-6348.5</c:v>
                </c:pt>
                <c:pt idx="133">
                  <c:v>-6027.5</c:v>
                </c:pt>
                <c:pt idx="134">
                  <c:v>-6292.5</c:v>
                </c:pt>
                <c:pt idx="135">
                  <c:v>-7252</c:v>
                </c:pt>
                <c:pt idx="136">
                  <c:v>-8097.5</c:v>
                </c:pt>
                <c:pt idx="137">
                  <c:v>-8416.5</c:v>
                </c:pt>
                <c:pt idx="138">
                  <c:v>-7972</c:v>
                </c:pt>
                <c:pt idx="139">
                  <c:v>-6952</c:v>
                </c:pt>
                <c:pt idx="140">
                  <c:v>-5642</c:v>
                </c:pt>
                <c:pt idx="141">
                  <c:v>-5506</c:v>
                </c:pt>
                <c:pt idx="142">
                  <c:v>-5462</c:v>
                </c:pt>
                <c:pt idx="143">
                  <c:v>-4395.5</c:v>
                </c:pt>
                <c:pt idx="144">
                  <c:v>-4725</c:v>
                </c:pt>
                <c:pt idx="145">
                  <c:v>-6072.5</c:v>
                </c:pt>
                <c:pt idx="146">
                  <c:v>-7407.5</c:v>
                </c:pt>
                <c:pt idx="147">
                  <c:v>-9147.5</c:v>
                </c:pt>
                <c:pt idx="148">
                  <c:v>-9992.5</c:v>
                </c:pt>
                <c:pt idx="149">
                  <c:v>-9273</c:v>
                </c:pt>
                <c:pt idx="150">
                  <c:v>-7764</c:v>
                </c:pt>
                <c:pt idx="151">
                  <c:v>-6197.5</c:v>
                </c:pt>
                <c:pt idx="152">
                  <c:v>-5026</c:v>
                </c:pt>
                <c:pt idx="153">
                  <c:v>-4624</c:v>
                </c:pt>
                <c:pt idx="154">
                  <c:v>-5061</c:v>
                </c:pt>
                <c:pt idx="155">
                  <c:v>-5394</c:v>
                </c:pt>
                <c:pt idx="156">
                  <c:v>-5277</c:v>
                </c:pt>
                <c:pt idx="157">
                  <c:v>-5153</c:v>
                </c:pt>
                <c:pt idx="158">
                  <c:v>-5246</c:v>
                </c:pt>
                <c:pt idx="159">
                  <c:v>-5717.5</c:v>
                </c:pt>
                <c:pt idx="160">
                  <c:v>-6166</c:v>
                </c:pt>
                <c:pt idx="161">
                  <c:v>-6941</c:v>
                </c:pt>
                <c:pt idx="162">
                  <c:v>-7113.5</c:v>
                </c:pt>
                <c:pt idx="163">
                  <c:v>-6154</c:v>
                </c:pt>
                <c:pt idx="164">
                  <c:v>-6481</c:v>
                </c:pt>
                <c:pt idx="165">
                  <c:v>-7190.5</c:v>
                </c:pt>
                <c:pt idx="166">
                  <c:v>-6162</c:v>
                </c:pt>
                <c:pt idx="167">
                  <c:v>-5054</c:v>
                </c:pt>
                <c:pt idx="168">
                  <c:v>-6034</c:v>
                </c:pt>
                <c:pt idx="169">
                  <c:v>-6435</c:v>
                </c:pt>
                <c:pt idx="170">
                  <c:v>-6922.5</c:v>
                </c:pt>
                <c:pt idx="171">
                  <c:v>-7995</c:v>
                </c:pt>
                <c:pt idx="172">
                  <c:v>-8989.5</c:v>
                </c:pt>
                <c:pt idx="173">
                  <c:v>-8118.5</c:v>
                </c:pt>
                <c:pt idx="174">
                  <c:v>-6554</c:v>
                </c:pt>
                <c:pt idx="175">
                  <c:v>-5884</c:v>
                </c:pt>
                <c:pt idx="176">
                  <c:v>-5506</c:v>
                </c:pt>
                <c:pt idx="177">
                  <c:v>-4896</c:v>
                </c:pt>
                <c:pt idx="178">
                  <c:v>-4705</c:v>
                </c:pt>
                <c:pt idx="179">
                  <c:v>-4987.5</c:v>
                </c:pt>
                <c:pt idx="180">
                  <c:v>-4734.5</c:v>
                </c:pt>
                <c:pt idx="181">
                  <c:v>-4679</c:v>
                </c:pt>
                <c:pt idx="182">
                  <c:v>-4887.5</c:v>
                </c:pt>
                <c:pt idx="183">
                  <c:v>-5388</c:v>
                </c:pt>
                <c:pt idx="184">
                  <c:v>-6527.5</c:v>
                </c:pt>
                <c:pt idx="185">
                  <c:v>-7744.5</c:v>
                </c:pt>
                <c:pt idx="186">
                  <c:v>-7911.5</c:v>
                </c:pt>
                <c:pt idx="187">
                  <c:v>-6420.5</c:v>
                </c:pt>
                <c:pt idx="188">
                  <c:v>-5999.5</c:v>
                </c:pt>
                <c:pt idx="189">
                  <c:v>-7347</c:v>
                </c:pt>
                <c:pt idx="190">
                  <c:v>-6658</c:v>
                </c:pt>
                <c:pt idx="191">
                  <c:v>-4490.5</c:v>
                </c:pt>
                <c:pt idx="192">
                  <c:v>-4802.5</c:v>
                </c:pt>
                <c:pt idx="193">
                  <c:v>-6079</c:v>
                </c:pt>
                <c:pt idx="194">
                  <c:v>-6320.5</c:v>
                </c:pt>
                <c:pt idx="195">
                  <c:v>-7758.5</c:v>
                </c:pt>
                <c:pt idx="196">
                  <c:v>-8422</c:v>
                </c:pt>
                <c:pt idx="197">
                  <c:v>-8019.5</c:v>
                </c:pt>
                <c:pt idx="198">
                  <c:v>-6447.5</c:v>
                </c:pt>
                <c:pt idx="199">
                  <c:v>-4721.5</c:v>
                </c:pt>
                <c:pt idx="200">
                  <c:v>-3811</c:v>
                </c:pt>
                <c:pt idx="201">
                  <c:v>-3527</c:v>
                </c:pt>
                <c:pt idx="202">
                  <c:v>-3740.5</c:v>
                </c:pt>
                <c:pt idx="203">
                  <c:v>-3849</c:v>
                </c:pt>
                <c:pt idx="204">
                  <c:v>-3540</c:v>
                </c:pt>
                <c:pt idx="205">
                  <c:v>-3797</c:v>
                </c:pt>
                <c:pt idx="206">
                  <c:v>-3613</c:v>
                </c:pt>
                <c:pt idx="207">
                  <c:v>-4154.5</c:v>
                </c:pt>
                <c:pt idx="208">
                  <c:v>-4632</c:v>
                </c:pt>
                <c:pt idx="209">
                  <c:v>-4965</c:v>
                </c:pt>
                <c:pt idx="210">
                  <c:v>-4819</c:v>
                </c:pt>
                <c:pt idx="211">
                  <c:v>-3519</c:v>
                </c:pt>
                <c:pt idx="212">
                  <c:v>-3335</c:v>
                </c:pt>
                <c:pt idx="213">
                  <c:v>-4550.5</c:v>
                </c:pt>
                <c:pt idx="214">
                  <c:v>-4580.5</c:v>
                </c:pt>
                <c:pt idx="215">
                  <c:v>-3695.5</c:v>
                </c:pt>
                <c:pt idx="216">
                  <c:v>-4059.5</c:v>
                </c:pt>
                <c:pt idx="217">
                  <c:v>-5475.5</c:v>
                </c:pt>
                <c:pt idx="218">
                  <c:v>-6286</c:v>
                </c:pt>
                <c:pt idx="219">
                  <c:v>-7508</c:v>
                </c:pt>
                <c:pt idx="220">
                  <c:v>-8727</c:v>
                </c:pt>
                <c:pt idx="221">
                  <c:v>-8026.5</c:v>
                </c:pt>
                <c:pt idx="222">
                  <c:v>-6969</c:v>
                </c:pt>
                <c:pt idx="223">
                  <c:v>-5980</c:v>
                </c:pt>
                <c:pt idx="224">
                  <c:v>-4991.5</c:v>
                </c:pt>
                <c:pt idx="225">
                  <c:v>-4721.5</c:v>
                </c:pt>
                <c:pt idx="226">
                  <c:v>-4782</c:v>
                </c:pt>
                <c:pt idx="227">
                  <c:v>-4687</c:v>
                </c:pt>
                <c:pt idx="228">
                  <c:v>-4823.5</c:v>
                </c:pt>
                <c:pt idx="229">
                  <c:v>-4871</c:v>
                </c:pt>
                <c:pt idx="230">
                  <c:v>-5025.5</c:v>
                </c:pt>
                <c:pt idx="231">
                  <c:v>-5993</c:v>
                </c:pt>
                <c:pt idx="232">
                  <c:v>-6709.5</c:v>
                </c:pt>
                <c:pt idx="233">
                  <c:v>-7488.5</c:v>
                </c:pt>
                <c:pt idx="234">
                  <c:v>-6422.5</c:v>
                </c:pt>
                <c:pt idx="235">
                  <c:v>-4321.5</c:v>
                </c:pt>
                <c:pt idx="236">
                  <c:v>-4597</c:v>
                </c:pt>
                <c:pt idx="237">
                  <c:v>-6673</c:v>
                </c:pt>
                <c:pt idx="238">
                  <c:v>-6509.5</c:v>
                </c:pt>
                <c:pt idx="239">
                  <c:v>-3335</c:v>
                </c:pt>
                <c:pt idx="240">
                  <c:v>-3178</c:v>
                </c:pt>
                <c:pt idx="241">
                  <c:v>-4413</c:v>
                </c:pt>
                <c:pt idx="242">
                  <c:v>-4714.5</c:v>
                </c:pt>
                <c:pt idx="243">
                  <c:v>-5931.5</c:v>
                </c:pt>
                <c:pt idx="244">
                  <c:v>-6657.5</c:v>
                </c:pt>
                <c:pt idx="245">
                  <c:v>-5875.5</c:v>
                </c:pt>
                <c:pt idx="246">
                  <c:v>-3977.5</c:v>
                </c:pt>
                <c:pt idx="247">
                  <c:v>-2872</c:v>
                </c:pt>
                <c:pt idx="248">
                  <c:v>-1622</c:v>
                </c:pt>
                <c:pt idx="249">
                  <c:v>-908</c:v>
                </c:pt>
                <c:pt idx="250">
                  <c:v>-903.5</c:v>
                </c:pt>
                <c:pt idx="251">
                  <c:v>-1089.5</c:v>
                </c:pt>
                <c:pt idx="252">
                  <c:v>-971.5</c:v>
                </c:pt>
                <c:pt idx="253">
                  <c:v>-1775.5</c:v>
                </c:pt>
                <c:pt idx="254">
                  <c:v>-2543.5</c:v>
                </c:pt>
                <c:pt idx="255">
                  <c:v>-3163.5</c:v>
                </c:pt>
                <c:pt idx="256">
                  <c:v>-3430</c:v>
                </c:pt>
                <c:pt idx="257">
                  <c:v>-3456</c:v>
                </c:pt>
                <c:pt idx="258">
                  <c:v>-2931</c:v>
                </c:pt>
                <c:pt idx="259">
                  <c:v>-1396</c:v>
                </c:pt>
                <c:pt idx="260">
                  <c:v>-1176</c:v>
                </c:pt>
                <c:pt idx="261">
                  <c:v>-3056</c:v>
                </c:pt>
                <c:pt idx="262">
                  <c:v>-3414</c:v>
                </c:pt>
                <c:pt idx="263">
                  <c:v>-2178.5</c:v>
                </c:pt>
                <c:pt idx="264">
                  <c:v>-2310</c:v>
                </c:pt>
                <c:pt idx="265">
                  <c:v>-2820.5</c:v>
                </c:pt>
                <c:pt idx="266">
                  <c:v>-2960.5</c:v>
                </c:pt>
                <c:pt idx="267">
                  <c:v>-4014.5</c:v>
                </c:pt>
                <c:pt idx="268">
                  <c:v>-5471</c:v>
                </c:pt>
                <c:pt idx="269">
                  <c:v>-5597</c:v>
                </c:pt>
                <c:pt idx="270">
                  <c:v>-4505.5</c:v>
                </c:pt>
                <c:pt idx="271">
                  <c:v>-3496.5</c:v>
                </c:pt>
                <c:pt idx="272">
                  <c:v>-2633.5</c:v>
                </c:pt>
                <c:pt idx="273">
                  <c:v>-2014.5</c:v>
                </c:pt>
                <c:pt idx="274">
                  <c:v>-2272</c:v>
                </c:pt>
                <c:pt idx="275">
                  <c:v>-2768.5</c:v>
                </c:pt>
                <c:pt idx="276">
                  <c:v>-2076.5</c:v>
                </c:pt>
                <c:pt idx="277">
                  <c:v>-2010.5</c:v>
                </c:pt>
                <c:pt idx="278">
                  <c:v>-2178.5</c:v>
                </c:pt>
                <c:pt idx="279">
                  <c:v>-2817.5</c:v>
                </c:pt>
                <c:pt idx="280">
                  <c:v>-3520</c:v>
                </c:pt>
                <c:pt idx="281">
                  <c:v>-3692</c:v>
                </c:pt>
                <c:pt idx="282">
                  <c:v>-2899</c:v>
                </c:pt>
                <c:pt idx="283">
                  <c:v>-676</c:v>
                </c:pt>
                <c:pt idx="284">
                  <c:v>-598</c:v>
                </c:pt>
                <c:pt idx="285">
                  <c:v>-1682</c:v>
                </c:pt>
                <c:pt idx="286">
                  <c:v>-1428</c:v>
                </c:pt>
                <c:pt idx="287">
                  <c:v>-448.5</c:v>
                </c:pt>
                <c:pt idx="288">
                  <c:v>-623</c:v>
                </c:pt>
                <c:pt idx="289">
                  <c:v>-1620</c:v>
                </c:pt>
                <c:pt idx="290">
                  <c:v>-1417</c:v>
                </c:pt>
                <c:pt idx="291">
                  <c:v>-2991.5</c:v>
                </c:pt>
                <c:pt idx="292">
                  <c:v>-4876.5</c:v>
                </c:pt>
                <c:pt idx="293">
                  <c:v>-5819</c:v>
                </c:pt>
                <c:pt idx="294">
                  <c:v>-5527.5</c:v>
                </c:pt>
                <c:pt idx="295">
                  <c:v>-4320</c:v>
                </c:pt>
                <c:pt idx="296">
                  <c:v>-3453</c:v>
                </c:pt>
                <c:pt idx="297">
                  <c:v>-2950</c:v>
                </c:pt>
                <c:pt idx="298">
                  <c:v>-2623</c:v>
                </c:pt>
                <c:pt idx="299">
                  <c:v>-2130</c:v>
                </c:pt>
                <c:pt idx="300">
                  <c:v>-1512.5</c:v>
                </c:pt>
                <c:pt idx="301">
                  <c:v>-1799</c:v>
                </c:pt>
                <c:pt idx="302">
                  <c:v>-3124</c:v>
                </c:pt>
                <c:pt idx="303">
                  <c:v>-4563</c:v>
                </c:pt>
                <c:pt idx="304">
                  <c:v>-5750.5</c:v>
                </c:pt>
                <c:pt idx="305">
                  <c:v>-6099</c:v>
                </c:pt>
                <c:pt idx="306">
                  <c:v>-5371</c:v>
                </c:pt>
                <c:pt idx="307">
                  <c:v>-3093.5</c:v>
                </c:pt>
                <c:pt idx="308">
                  <c:v>-2121.5</c:v>
                </c:pt>
                <c:pt idx="309">
                  <c:v>-2618.5</c:v>
                </c:pt>
                <c:pt idx="310">
                  <c:v>-3192</c:v>
                </c:pt>
                <c:pt idx="311">
                  <c:v>-2432</c:v>
                </c:pt>
                <c:pt idx="312">
                  <c:v>-3150.5</c:v>
                </c:pt>
                <c:pt idx="313">
                  <c:v>-3916.5</c:v>
                </c:pt>
                <c:pt idx="314">
                  <c:v>-4908.5</c:v>
                </c:pt>
                <c:pt idx="315">
                  <c:v>-6967</c:v>
                </c:pt>
                <c:pt idx="316">
                  <c:v>-7833.5</c:v>
                </c:pt>
                <c:pt idx="317">
                  <c:v>-6845</c:v>
                </c:pt>
                <c:pt idx="318">
                  <c:v>-4502.5</c:v>
                </c:pt>
                <c:pt idx="319">
                  <c:v>-1756.5</c:v>
                </c:pt>
                <c:pt idx="320">
                  <c:v>-658.5</c:v>
                </c:pt>
                <c:pt idx="321">
                  <c:v>-919.5</c:v>
                </c:pt>
                <c:pt idx="322">
                  <c:v>-1082.5</c:v>
                </c:pt>
                <c:pt idx="323">
                  <c:v>-1089.5</c:v>
                </c:pt>
                <c:pt idx="324">
                  <c:v>-1094.5</c:v>
                </c:pt>
                <c:pt idx="325">
                  <c:v>-1800.5</c:v>
                </c:pt>
                <c:pt idx="326">
                  <c:v>-2485</c:v>
                </c:pt>
                <c:pt idx="327">
                  <c:v>-3197</c:v>
                </c:pt>
                <c:pt idx="328">
                  <c:v>-3973</c:v>
                </c:pt>
                <c:pt idx="329">
                  <c:v>-4612.5</c:v>
                </c:pt>
                <c:pt idx="330">
                  <c:v>-4313.5</c:v>
                </c:pt>
                <c:pt idx="331">
                  <c:v>-2390</c:v>
                </c:pt>
                <c:pt idx="332">
                  <c:v>-2492.5</c:v>
                </c:pt>
                <c:pt idx="333">
                  <c:v>-4217</c:v>
                </c:pt>
                <c:pt idx="334">
                  <c:v>-4469</c:v>
                </c:pt>
                <c:pt idx="335">
                  <c:v>-3520</c:v>
                </c:pt>
                <c:pt idx="336">
                  <c:v>-4183.5</c:v>
                </c:pt>
                <c:pt idx="337">
                  <c:v>-4971</c:v>
                </c:pt>
                <c:pt idx="338">
                  <c:v>-5427.5</c:v>
                </c:pt>
                <c:pt idx="339">
                  <c:v>-6417.5</c:v>
                </c:pt>
                <c:pt idx="340">
                  <c:v>-6985</c:v>
                </c:pt>
                <c:pt idx="341">
                  <c:v>-6238</c:v>
                </c:pt>
                <c:pt idx="342">
                  <c:v>-4511</c:v>
                </c:pt>
                <c:pt idx="343">
                  <c:v>-2582</c:v>
                </c:pt>
                <c:pt idx="344">
                  <c:v>-1670</c:v>
                </c:pt>
                <c:pt idx="345">
                  <c:v>-1500.5</c:v>
                </c:pt>
                <c:pt idx="346">
                  <c:v>-1403</c:v>
                </c:pt>
                <c:pt idx="347">
                  <c:v>-843.5</c:v>
                </c:pt>
                <c:pt idx="348">
                  <c:v>-486</c:v>
                </c:pt>
                <c:pt idx="349">
                  <c:v>-848</c:v>
                </c:pt>
                <c:pt idx="350">
                  <c:v>-512</c:v>
                </c:pt>
                <c:pt idx="351">
                  <c:v>-543.5</c:v>
                </c:pt>
                <c:pt idx="352">
                  <c:v>-1289</c:v>
                </c:pt>
                <c:pt idx="353">
                  <c:v>-1913.5</c:v>
                </c:pt>
                <c:pt idx="354">
                  <c:v>-1760</c:v>
                </c:pt>
                <c:pt idx="355">
                  <c:v>127.5</c:v>
                </c:pt>
                <c:pt idx="356">
                  <c:v>-782</c:v>
                </c:pt>
                <c:pt idx="357">
                  <c:v>-2894</c:v>
                </c:pt>
                <c:pt idx="358">
                  <c:v>-2622</c:v>
                </c:pt>
                <c:pt idx="359">
                  <c:v>-2308</c:v>
                </c:pt>
                <c:pt idx="360">
                  <c:v>-2502.5</c:v>
                </c:pt>
                <c:pt idx="361">
                  <c:v>-3289.5</c:v>
                </c:pt>
                <c:pt idx="362">
                  <c:v>-4014</c:v>
                </c:pt>
                <c:pt idx="363">
                  <c:v>-5387.5</c:v>
                </c:pt>
                <c:pt idx="364">
                  <c:v>-6686.5</c:v>
                </c:pt>
                <c:pt idx="365">
                  <c:v>-6292</c:v>
                </c:pt>
                <c:pt idx="366">
                  <c:v>-4669</c:v>
                </c:pt>
                <c:pt idx="367">
                  <c:v>-2555.5</c:v>
                </c:pt>
                <c:pt idx="368">
                  <c:v>-1211.5</c:v>
                </c:pt>
                <c:pt idx="369">
                  <c:v>-410.5</c:v>
                </c:pt>
                <c:pt idx="370">
                  <c:v>-353</c:v>
                </c:pt>
                <c:pt idx="371">
                  <c:v>-718.5</c:v>
                </c:pt>
                <c:pt idx="372">
                  <c:v>-493</c:v>
                </c:pt>
                <c:pt idx="373">
                  <c:v>-1147.5</c:v>
                </c:pt>
                <c:pt idx="374">
                  <c:v>-2140.5</c:v>
                </c:pt>
                <c:pt idx="375">
                  <c:v>-3226.5</c:v>
                </c:pt>
                <c:pt idx="376">
                  <c:v>-4151.5</c:v>
                </c:pt>
                <c:pt idx="377">
                  <c:v>-5358</c:v>
                </c:pt>
                <c:pt idx="378">
                  <c:v>-4827</c:v>
                </c:pt>
                <c:pt idx="379">
                  <c:v>-2905.5</c:v>
                </c:pt>
                <c:pt idx="380">
                  <c:v>-2771</c:v>
                </c:pt>
                <c:pt idx="381">
                  <c:v>-3514</c:v>
                </c:pt>
                <c:pt idx="382">
                  <c:v>-3578.5</c:v>
                </c:pt>
                <c:pt idx="383">
                  <c:v>-2479</c:v>
                </c:pt>
                <c:pt idx="384">
                  <c:v>-3821.5</c:v>
                </c:pt>
                <c:pt idx="385">
                  <c:v>-5758</c:v>
                </c:pt>
                <c:pt idx="386">
                  <c:v>-6189.5</c:v>
                </c:pt>
                <c:pt idx="387">
                  <c:v>-7320.5</c:v>
                </c:pt>
                <c:pt idx="388">
                  <c:v>-8314.5</c:v>
                </c:pt>
                <c:pt idx="389">
                  <c:v>-7523</c:v>
                </c:pt>
                <c:pt idx="390">
                  <c:v>-5356</c:v>
                </c:pt>
                <c:pt idx="391">
                  <c:v>-2770.5</c:v>
                </c:pt>
                <c:pt idx="392">
                  <c:v>-1999</c:v>
                </c:pt>
                <c:pt idx="393">
                  <c:v>-2345</c:v>
                </c:pt>
                <c:pt idx="394">
                  <c:v>-2454</c:v>
                </c:pt>
                <c:pt idx="395">
                  <c:v>-2659.5</c:v>
                </c:pt>
                <c:pt idx="396">
                  <c:v>-2864</c:v>
                </c:pt>
                <c:pt idx="397">
                  <c:v>-3382</c:v>
                </c:pt>
                <c:pt idx="398">
                  <c:v>-3532.5</c:v>
                </c:pt>
                <c:pt idx="399">
                  <c:v>-4387</c:v>
                </c:pt>
                <c:pt idx="400">
                  <c:v>-5048</c:v>
                </c:pt>
                <c:pt idx="401">
                  <c:v>-5415.5</c:v>
                </c:pt>
                <c:pt idx="402">
                  <c:v>-4691</c:v>
                </c:pt>
                <c:pt idx="403">
                  <c:v>-2168</c:v>
                </c:pt>
                <c:pt idx="404">
                  <c:v>-2320</c:v>
                </c:pt>
                <c:pt idx="405">
                  <c:v>-4161</c:v>
                </c:pt>
                <c:pt idx="406">
                  <c:v>-4475</c:v>
                </c:pt>
                <c:pt idx="407">
                  <c:v>-3893</c:v>
                </c:pt>
                <c:pt idx="408">
                  <c:v>-4856.5</c:v>
                </c:pt>
                <c:pt idx="409">
                  <c:v>-5817</c:v>
                </c:pt>
                <c:pt idx="410">
                  <c:v>-5904.5</c:v>
                </c:pt>
                <c:pt idx="411">
                  <c:v>-6682</c:v>
                </c:pt>
                <c:pt idx="412">
                  <c:v>-6955</c:v>
                </c:pt>
                <c:pt idx="413">
                  <c:v>-7055.5</c:v>
                </c:pt>
                <c:pt idx="414">
                  <c:v>-5866.5</c:v>
                </c:pt>
                <c:pt idx="415">
                  <c:v>-3769.5</c:v>
                </c:pt>
                <c:pt idx="416">
                  <c:v>-2657</c:v>
                </c:pt>
                <c:pt idx="417">
                  <c:v>-2521.5</c:v>
                </c:pt>
                <c:pt idx="418">
                  <c:v>-3287</c:v>
                </c:pt>
                <c:pt idx="419">
                  <c:v>-3650.5</c:v>
                </c:pt>
                <c:pt idx="420">
                  <c:v>-3322.5</c:v>
                </c:pt>
                <c:pt idx="421">
                  <c:v>-3577.5</c:v>
                </c:pt>
                <c:pt idx="422">
                  <c:v>-4126</c:v>
                </c:pt>
                <c:pt idx="423">
                  <c:v>-4608</c:v>
                </c:pt>
                <c:pt idx="424">
                  <c:v>-5381.5</c:v>
                </c:pt>
                <c:pt idx="425">
                  <c:v>-6831.5</c:v>
                </c:pt>
                <c:pt idx="426">
                  <c:v>-7478</c:v>
                </c:pt>
                <c:pt idx="427">
                  <c:v>-6398</c:v>
                </c:pt>
                <c:pt idx="428">
                  <c:v>-6263.5</c:v>
                </c:pt>
                <c:pt idx="429">
                  <c:v>-6675.5</c:v>
                </c:pt>
                <c:pt idx="430">
                  <c:v>-6298.5</c:v>
                </c:pt>
                <c:pt idx="431">
                  <c:v>-4286.5</c:v>
                </c:pt>
                <c:pt idx="432">
                  <c:v>-4856</c:v>
                </c:pt>
                <c:pt idx="433">
                  <c:v>-6186.5</c:v>
                </c:pt>
                <c:pt idx="434">
                  <c:v>-6604.5</c:v>
                </c:pt>
                <c:pt idx="435">
                  <c:v>-8094.5</c:v>
                </c:pt>
                <c:pt idx="436">
                  <c:v>-9180</c:v>
                </c:pt>
                <c:pt idx="437">
                  <c:v>-9314.5</c:v>
                </c:pt>
                <c:pt idx="438">
                  <c:v>-7888</c:v>
                </c:pt>
                <c:pt idx="439">
                  <c:v>-6080.5</c:v>
                </c:pt>
                <c:pt idx="440">
                  <c:v>-5608</c:v>
                </c:pt>
                <c:pt idx="441">
                  <c:v>-5204</c:v>
                </c:pt>
                <c:pt idx="442">
                  <c:v>-5056</c:v>
                </c:pt>
                <c:pt idx="443">
                  <c:v>-4690</c:v>
                </c:pt>
                <c:pt idx="444">
                  <c:v>-3979.5</c:v>
                </c:pt>
                <c:pt idx="445">
                  <c:v>-3922</c:v>
                </c:pt>
                <c:pt idx="446">
                  <c:v>-4198</c:v>
                </c:pt>
                <c:pt idx="447">
                  <c:v>-4406</c:v>
                </c:pt>
                <c:pt idx="448">
                  <c:v>-5100.5</c:v>
                </c:pt>
                <c:pt idx="449">
                  <c:v>-5499</c:v>
                </c:pt>
                <c:pt idx="450">
                  <c:v>-6302</c:v>
                </c:pt>
                <c:pt idx="451">
                  <c:v>-5170.5</c:v>
                </c:pt>
                <c:pt idx="452">
                  <c:v>-4754</c:v>
                </c:pt>
                <c:pt idx="453">
                  <c:v>-4955.5</c:v>
                </c:pt>
                <c:pt idx="454">
                  <c:v>-4707.5</c:v>
                </c:pt>
                <c:pt idx="455">
                  <c:v>-4542</c:v>
                </c:pt>
                <c:pt idx="456">
                  <c:v>-4650.5</c:v>
                </c:pt>
                <c:pt idx="457">
                  <c:v>-4615</c:v>
                </c:pt>
                <c:pt idx="458">
                  <c:v>-4786.5</c:v>
                </c:pt>
                <c:pt idx="459">
                  <c:v>-5329.5</c:v>
                </c:pt>
                <c:pt idx="460">
                  <c:v>-6116</c:v>
                </c:pt>
                <c:pt idx="461">
                  <c:v>-6375.5</c:v>
                </c:pt>
                <c:pt idx="462">
                  <c:v>-7114.5</c:v>
                </c:pt>
                <c:pt idx="463">
                  <c:v>-7661.5</c:v>
                </c:pt>
                <c:pt idx="464">
                  <c:v>-7631</c:v>
                </c:pt>
                <c:pt idx="465">
                  <c:v>-6905</c:v>
                </c:pt>
                <c:pt idx="466">
                  <c:v>-5889.5</c:v>
                </c:pt>
                <c:pt idx="467">
                  <c:v>-5560.5</c:v>
                </c:pt>
                <c:pt idx="468">
                  <c:v>-5422.5</c:v>
                </c:pt>
                <c:pt idx="469">
                  <c:v>-5741</c:v>
                </c:pt>
                <c:pt idx="470">
                  <c:v>-6015</c:v>
                </c:pt>
                <c:pt idx="471">
                  <c:v>-7549.5</c:v>
                </c:pt>
                <c:pt idx="472">
                  <c:v>-8614</c:v>
                </c:pt>
                <c:pt idx="473">
                  <c:v>-8813.5</c:v>
                </c:pt>
                <c:pt idx="474">
                  <c:v>-8343.5</c:v>
                </c:pt>
                <c:pt idx="475">
                  <c:v>-6744</c:v>
                </c:pt>
                <c:pt idx="476">
                  <c:v>-5483.5</c:v>
                </c:pt>
                <c:pt idx="477">
                  <c:v>-5433.5</c:v>
                </c:pt>
                <c:pt idx="478">
                  <c:v>-5120.5</c:v>
                </c:pt>
                <c:pt idx="479">
                  <c:v>-4379.5</c:v>
                </c:pt>
                <c:pt idx="480">
                  <c:v>-4940</c:v>
                </c:pt>
                <c:pt idx="481">
                  <c:v>-6024.5</c:v>
                </c:pt>
                <c:pt idx="482">
                  <c:v>-6292</c:v>
                </c:pt>
                <c:pt idx="483">
                  <c:v>-6729.5</c:v>
                </c:pt>
                <c:pt idx="484">
                  <c:v>-7516.5</c:v>
                </c:pt>
                <c:pt idx="485">
                  <c:v>-7487</c:v>
                </c:pt>
                <c:pt idx="486">
                  <c:v>-6632</c:v>
                </c:pt>
                <c:pt idx="487">
                  <c:v>-5241.5</c:v>
                </c:pt>
                <c:pt idx="488">
                  <c:v>-4207</c:v>
                </c:pt>
                <c:pt idx="489">
                  <c:v>-3623</c:v>
                </c:pt>
                <c:pt idx="490">
                  <c:v>-4190</c:v>
                </c:pt>
                <c:pt idx="491">
                  <c:v>-4427.5</c:v>
                </c:pt>
                <c:pt idx="492">
                  <c:v>-4324.5</c:v>
                </c:pt>
                <c:pt idx="493">
                  <c:v>-4642.5</c:v>
                </c:pt>
                <c:pt idx="494">
                  <c:v>-5296.5</c:v>
                </c:pt>
                <c:pt idx="495">
                  <c:v>-6243</c:v>
                </c:pt>
                <c:pt idx="496">
                  <c:v>-7216</c:v>
                </c:pt>
                <c:pt idx="497">
                  <c:v>-8550</c:v>
                </c:pt>
                <c:pt idx="498">
                  <c:v>-8648</c:v>
                </c:pt>
                <c:pt idx="499">
                  <c:v>-6594</c:v>
                </c:pt>
                <c:pt idx="500">
                  <c:v>-5897.5</c:v>
                </c:pt>
                <c:pt idx="501">
                  <c:v>-7256</c:v>
                </c:pt>
                <c:pt idx="502">
                  <c:v>-7250</c:v>
                </c:pt>
                <c:pt idx="503">
                  <c:v>-5288</c:v>
                </c:pt>
                <c:pt idx="504">
                  <c:v>-5828.5</c:v>
                </c:pt>
                <c:pt idx="505">
                  <c:v>-7851</c:v>
                </c:pt>
                <c:pt idx="506">
                  <c:v>-8987</c:v>
                </c:pt>
                <c:pt idx="507">
                  <c:v>-9461</c:v>
                </c:pt>
                <c:pt idx="508">
                  <c:v>-9224</c:v>
                </c:pt>
                <c:pt idx="509">
                  <c:v>-9296</c:v>
                </c:pt>
                <c:pt idx="510">
                  <c:v>-8660</c:v>
                </c:pt>
                <c:pt idx="511">
                  <c:v>-7572</c:v>
                </c:pt>
                <c:pt idx="512">
                  <c:v>-7022</c:v>
                </c:pt>
                <c:pt idx="513">
                  <c:v>-6424.5</c:v>
                </c:pt>
                <c:pt idx="514">
                  <c:v>-5413.5</c:v>
                </c:pt>
                <c:pt idx="515">
                  <c:v>-4583.5</c:v>
                </c:pt>
                <c:pt idx="516">
                  <c:v>-4581.5</c:v>
                </c:pt>
                <c:pt idx="517">
                  <c:v>-4803.5</c:v>
                </c:pt>
                <c:pt idx="518">
                  <c:v>-4937</c:v>
                </c:pt>
                <c:pt idx="519">
                  <c:v>-5250</c:v>
                </c:pt>
                <c:pt idx="520">
                  <c:v>-5718</c:v>
                </c:pt>
                <c:pt idx="521">
                  <c:v>-6897</c:v>
                </c:pt>
                <c:pt idx="522">
                  <c:v>-7003</c:v>
                </c:pt>
                <c:pt idx="523">
                  <c:v>-5133</c:v>
                </c:pt>
                <c:pt idx="524">
                  <c:v>-4523</c:v>
                </c:pt>
                <c:pt idx="525">
                  <c:v>-6282.5</c:v>
                </c:pt>
                <c:pt idx="526">
                  <c:v>-6506.5</c:v>
                </c:pt>
                <c:pt idx="527">
                  <c:v>-5150</c:v>
                </c:pt>
                <c:pt idx="528">
                  <c:v>-5542</c:v>
                </c:pt>
                <c:pt idx="529">
                  <c:v>-7825.5</c:v>
                </c:pt>
                <c:pt idx="530">
                  <c:v>-8033</c:v>
                </c:pt>
                <c:pt idx="531">
                  <c:v>-8228</c:v>
                </c:pt>
                <c:pt idx="532">
                  <c:v>-8570.5</c:v>
                </c:pt>
                <c:pt idx="533">
                  <c:v>-9499</c:v>
                </c:pt>
                <c:pt idx="534">
                  <c:v>-9094</c:v>
                </c:pt>
                <c:pt idx="535">
                  <c:v>-6999.5</c:v>
                </c:pt>
                <c:pt idx="536">
                  <c:v>-5871</c:v>
                </c:pt>
                <c:pt idx="537">
                  <c:v>-5581</c:v>
                </c:pt>
                <c:pt idx="538">
                  <c:v>-5880.5</c:v>
                </c:pt>
                <c:pt idx="539">
                  <c:v>-5853</c:v>
                </c:pt>
                <c:pt idx="540">
                  <c:v>-5498.5</c:v>
                </c:pt>
                <c:pt idx="541">
                  <c:v>-5772</c:v>
                </c:pt>
                <c:pt idx="542">
                  <c:v>-5822.5</c:v>
                </c:pt>
                <c:pt idx="543">
                  <c:v>-6077</c:v>
                </c:pt>
                <c:pt idx="544">
                  <c:v>-6074</c:v>
                </c:pt>
                <c:pt idx="545">
                  <c:v>-5765.5</c:v>
                </c:pt>
                <c:pt idx="546">
                  <c:v>-5008</c:v>
                </c:pt>
                <c:pt idx="547">
                  <c:v>-3804.5</c:v>
                </c:pt>
                <c:pt idx="548">
                  <c:v>-3925</c:v>
                </c:pt>
                <c:pt idx="549">
                  <c:v>-4898.5</c:v>
                </c:pt>
                <c:pt idx="550">
                  <c:v>-5071</c:v>
                </c:pt>
                <c:pt idx="551">
                  <c:v>-4592.5</c:v>
                </c:pt>
                <c:pt idx="552">
                  <c:v>-4791</c:v>
                </c:pt>
                <c:pt idx="553">
                  <c:v>-5806</c:v>
                </c:pt>
                <c:pt idx="554">
                  <c:v>-6348.5</c:v>
                </c:pt>
                <c:pt idx="555">
                  <c:v>-7568.5</c:v>
                </c:pt>
                <c:pt idx="556">
                  <c:v>-8229.5</c:v>
                </c:pt>
                <c:pt idx="557">
                  <c:v>-8075</c:v>
                </c:pt>
                <c:pt idx="558">
                  <c:v>-7031.5</c:v>
                </c:pt>
                <c:pt idx="559">
                  <c:v>-5456.5</c:v>
                </c:pt>
                <c:pt idx="560">
                  <c:v>-4296.5</c:v>
                </c:pt>
                <c:pt idx="561">
                  <c:v>-4013.5</c:v>
                </c:pt>
                <c:pt idx="562">
                  <c:v>-4265.5</c:v>
                </c:pt>
                <c:pt idx="563">
                  <c:v>-4392.5</c:v>
                </c:pt>
                <c:pt idx="564">
                  <c:v>-4304</c:v>
                </c:pt>
                <c:pt idx="565">
                  <c:v>-4418</c:v>
                </c:pt>
                <c:pt idx="566">
                  <c:v>-4490</c:v>
                </c:pt>
                <c:pt idx="567">
                  <c:v>-4804</c:v>
                </c:pt>
                <c:pt idx="568">
                  <c:v>-5483</c:v>
                </c:pt>
                <c:pt idx="569">
                  <c:v>-6898.5</c:v>
                </c:pt>
                <c:pt idx="570">
                  <c:v>-7818.5</c:v>
                </c:pt>
                <c:pt idx="571">
                  <c:v>-6968.5</c:v>
                </c:pt>
                <c:pt idx="572">
                  <c:v>-6890</c:v>
                </c:pt>
                <c:pt idx="573">
                  <c:v>-7255</c:v>
                </c:pt>
                <c:pt idx="574">
                  <c:v>-6881</c:v>
                </c:pt>
                <c:pt idx="575">
                  <c:v>-5280</c:v>
                </c:pt>
                <c:pt idx="576">
                  <c:v>-6125</c:v>
                </c:pt>
                <c:pt idx="577">
                  <c:v>-8163.5</c:v>
                </c:pt>
                <c:pt idx="578">
                  <c:v>-9532</c:v>
                </c:pt>
                <c:pt idx="579">
                  <c:v>-10233</c:v>
                </c:pt>
                <c:pt idx="580">
                  <c:v>-10461</c:v>
                </c:pt>
                <c:pt idx="581">
                  <c:v>-10658</c:v>
                </c:pt>
                <c:pt idx="582">
                  <c:v>-9926</c:v>
                </c:pt>
                <c:pt idx="583">
                  <c:v>-8770</c:v>
                </c:pt>
                <c:pt idx="584">
                  <c:v>-7609</c:v>
                </c:pt>
                <c:pt idx="585">
                  <c:v>-6852</c:v>
                </c:pt>
                <c:pt idx="586">
                  <c:v>-6134</c:v>
                </c:pt>
                <c:pt idx="587">
                  <c:v>-5852</c:v>
                </c:pt>
                <c:pt idx="588">
                  <c:v>-5498.5</c:v>
                </c:pt>
                <c:pt idx="589">
                  <c:v>-5215.5</c:v>
                </c:pt>
                <c:pt idx="590">
                  <c:v>-5113</c:v>
                </c:pt>
                <c:pt idx="591">
                  <c:v>-5563.5</c:v>
                </c:pt>
                <c:pt idx="592">
                  <c:v>-6083.5</c:v>
                </c:pt>
                <c:pt idx="593">
                  <c:v>-6349</c:v>
                </c:pt>
                <c:pt idx="594">
                  <c:v>-6039.5</c:v>
                </c:pt>
                <c:pt idx="595">
                  <c:v>-5097</c:v>
                </c:pt>
                <c:pt idx="596">
                  <c:v>-5852.5</c:v>
                </c:pt>
                <c:pt idx="597">
                  <c:v>-7026.5</c:v>
                </c:pt>
                <c:pt idx="598">
                  <c:v>-6879</c:v>
                </c:pt>
                <c:pt idx="599">
                  <c:v>-6082</c:v>
                </c:pt>
                <c:pt idx="600">
                  <c:v>-6377.5</c:v>
                </c:pt>
                <c:pt idx="601">
                  <c:v>-7671</c:v>
                </c:pt>
                <c:pt idx="602">
                  <c:v>-9190</c:v>
                </c:pt>
                <c:pt idx="603">
                  <c:v>-10682.5</c:v>
                </c:pt>
                <c:pt idx="604">
                  <c:v>-11089.5</c:v>
                </c:pt>
                <c:pt idx="605">
                  <c:v>-11073.5</c:v>
                </c:pt>
                <c:pt idx="606">
                  <c:v>-11027</c:v>
                </c:pt>
                <c:pt idx="607">
                  <c:v>-10283.5</c:v>
                </c:pt>
                <c:pt idx="608">
                  <c:v>-9175</c:v>
                </c:pt>
                <c:pt idx="609">
                  <c:v>-8131.5</c:v>
                </c:pt>
                <c:pt idx="610">
                  <c:v>-8482.5</c:v>
                </c:pt>
                <c:pt idx="611">
                  <c:v>-8955.5</c:v>
                </c:pt>
                <c:pt idx="612">
                  <c:v>-8214</c:v>
                </c:pt>
                <c:pt idx="613">
                  <c:v>-7792</c:v>
                </c:pt>
                <c:pt idx="614">
                  <c:v>-8197.5</c:v>
                </c:pt>
                <c:pt idx="615">
                  <c:v>-8775.5</c:v>
                </c:pt>
                <c:pt idx="616">
                  <c:v>-9670</c:v>
                </c:pt>
                <c:pt idx="617">
                  <c:v>-10524</c:v>
                </c:pt>
                <c:pt idx="618">
                  <c:v>-10791.5</c:v>
                </c:pt>
                <c:pt idx="619">
                  <c:v>-9847</c:v>
                </c:pt>
                <c:pt idx="620">
                  <c:v>-9987</c:v>
                </c:pt>
                <c:pt idx="621">
                  <c:v>-11265.5</c:v>
                </c:pt>
                <c:pt idx="622">
                  <c:v>-10730.5</c:v>
                </c:pt>
                <c:pt idx="623">
                  <c:v>-8790.5</c:v>
                </c:pt>
                <c:pt idx="624">
                  <c:v>-8334.5</c:v>
                </c:pt>
                <c:pt idx="625">
                  <c:v>-8300.5</c:v>
                </c:pt>
                <c:pt idx="626">
                  <c:v>-6633</c:v>
                </c:pt>
                <c:pt idx="627">
                  <c:v>-6654</c:v>
                </c:pt>
                <c:pt idx="628">
                  <c:v>-7063.5</c:v>
                </c:pt>
                <c:pt idx="629">
                  <c:v>-6834.5</c:v>
                </c:pt>
                <c:pt idx="630">
                  <c:v>-6192.5</c:v>
                </c:pt>
                <c:pt idx="631">
                  <c:v>-6242</c:v>
                </c:pt>
                <c:pt idx="632">
                  <c:v>-7830.5</c:v>
                </c:pt>
                <c:pt idx="633">
                  <c:v>-7756</c:v>
                </c:pt>
                <c:pt idx="634">
                  <c:v>-7085.5</c:v>
                </c:pt>
                <c:pt idx="635">
                  <c:v>-6232.5</c:v>
                </c:pt>
                <c:pt idx="636">
                  <c:v>-5626.5</c:v>
                </c:pt>
                <c:pt idx="637">
                  <c:v>-5998</c:v>
                </c:pt>
                <c:pt idx="638">
                  <c:v>-6702</c:v>
                </c:pt>
                <c:pt idx="639">
                  <c:v>-7664</c:v>
                </c:pt>
                <c:pt idx="640">
                  <c:v>-8559.5</c:v>
                </c:pt>
                <c:pt idx="641">
                  <c:v>-10447.5</c:v>
                </c:pt>
                <c:pt idx="642">
                  <c:v>-10382.5</c:v>
                </c:pt>
                <c:pt idx="643">
                  <c:v>-9534.5</c:v>
                </c:pt>
                <c:pt idx="644">
                  <c:v>-8903.5</c:v>
                </c:pt>
                <c:pt idx="645">
                  <c:v>-8242.5</c:v>
                </c:pt>
                <c:pt idx="646">
                  <c:v>-7857</c:v>
                </c:pt>
                <c:pt idx="647">
                  <c:v>-7196</c:v>
                </c:pt>
                <c:pt idx="648">
                  <c:v>-6657</c:v>
                </c:pt>
                <c:pt idx="649">
                  <c:v>-6432.5</c:v>
                </c:pt>
                <c:pt idx="650">
                  <c:v>-5349.5</c:v>
                </c:pt>
                <c:pt idx="651">
                  <c:v>-5906.5</c:v>
                </c:pt>
                <c:pt idx="652">
                  <c:v>-6643</c:v>
                </c:pt>
                <c:pt idx="653">
                  <c:v>-7565</c:v>
                </c:pt>
                <c:pt idx="654">
                  <c:v>-9225</c:v>
                </c:pt>
                <c:pt idx="655">
                  <c:v>-10264</c:v>
                </c:pt>
                <c:pt idx="656">
                  <c:v>-9354</c:v>
                </c:pt>
                <c:pt idx="657">
                  <c:v>-8628.5</c:v>
                </c:pt>
                <c:pt idx="658">
                  <c:v>-8579</c:v>
                </c:pt>
                <c:pt idx="659">
                  <c:v>-8741.5</c:v>
                </c:pt>
                <c:pt idx="660">
                  <c:v>-8819</c:v>
                </c:pt>
                <c:pt idx="661">
                  <c:v>-9013</c:v>
                </c:pt>
                <c:pt idx="662">
                  <c:v>-9020.5</c:v>
                </c:pt>
                <c:pt idx="663">
                  <c:v>-9338</c:v>
                </c:pt>
                <c:pt idx="664">
                  <c:v>-9678</c:v>
                </c:pt>
                <c:pt idx="665">
                  <c:v>-9438.5</c:v>
                </c:pt>
                <c:pt idx="666">
                  <c:v>-7680</c:v>
                </c:pt>
                <c:pt idx="667">
                  <c:v>-6893.5</c:v>
                </c:pt>
                <c:pt idx="668">
                  <c:v>-7556</c:v>
                </c:pt>
                <c:pt idx="669">
                  <c:v>-8649</c:v>
                </c:pt>
                <c:pt idx="670">
                  <c:v>-8980</c:v>
                </c:pt>
                <c:pt idx="671">
                  <c:v>-8197</c:v>
                </c:pt>
                <c:pt idx="672">
                  <c:v>-7500.5</c:v>
                </c:pt>
                <c:pt idx="673">
                  <c:v>-7514</c:v>
                </c:pt>
                <c:pt idx="674">
                  <c:v>-8073</c:v>
                </c:pt>
                <c:pt idx="675">
                  <c:v>-8655.5</c:v>
                </c:pt>
                <c:pt idx="676">
                  <c:v>-9441.5</c:v>
                </c:pt>
                <c:pt idx="677">
                  <c:v>-9767</c:v>
                </c:pt>
                <c:pt idx="678">
                  <c:v>-8865</c:v>
                </c:pt>
                <c:pt idx="679">
                  <c:v>-7838.5</c:v>
                </c:pt>
                <c:pt idx="680">
                  <c:v>-7220</c:v>
                </c:pt>
                <c:pt idx="681">
                  <c:v>-6891.5</c:v>
                </c:pt>
                <c:pt idx="682">
                  <c:v>-7202.5</c:v>
                </c:pt>
                <c:pt idx="683">
                  <c:v>-7140</c:v>
                </c:pt>
                <c:pt idx="684">
                  <c:v>-7036.5</c:v>
                </c:pt>
                <c:pt idx="685">
                  <c:v>-7128.5</c:v>
                </c:pt>
                <c:pt idx="686">
                  <c:v>-7246.5</c:v>
                </c:pt>
                <c:pt idx="687">
                  <c:v>-7580</c:v>
                </c:pt>
                <c:pt idx="688">
                  <c:v>-7864.5</c:v>
                </c:pt>
                <c:pt idx="689">
                  <c:v>-7894.5</c:v>
                </c:pt>
                <c:pt idx="690">
                  <c:v>-5748</c:v>
                </c:pt>
                <c:pt idx="691">
                  <c:v>-5121</c:v>
                </c:pt>
                <c:pt idx="692">
                  <c:v>-6090</c:v>
                </c:pt>
                <c:pt idx="693">
                  <c:v>-6979.5</c:v>
                </c:pt>
                <c:pt idx="694">
                  <c:v>-7104</c:v>
                </c:pt>
                <c:pt idx="695">
                  <c:v>-6528.5</c:v>
                </c:pt>
                <c:pt idx="696">
                  <c:v>-6144.5</c:v>
                </c:pt>
                <c:pt idx="697">
                  <c:v>-5859</c:v>
                </c:pt>
                <c:pt idx="698">
                  <c:v>-6189</c:v>
                </c:pt>
                <c:pt idx="699">
                  <c:v>-7189.5</c:v>
                </c:pt>
                <c:pt idx="700">
                  <c:v>-7822.5</c:v>
                </c:pt>
                <c:pt idx="701">
                  <c:v>-7267.5</c:v>
                </c:pt>
                <c:pt idx="702">
                  <c:v>-6934.5</c:v>
                </c:pt>
                <c:pt idx="703">
                  <c:v>-6546</c:v>
                </c:pt>
                <c:pt idx="704">
                  <c:v>-5690.5</c:v>
                </c:pt>
                <c:pt idx="705">
                  <c:v>-5053</c:v>
                </c:pt>
                <c:pt idx="706">
                  <c:v>-5190</c:v>
                </c:pt>
                <c:pt idx="707">
                  <c:v>-5198</c:v>
                </c:pt>
                <c:pt idx="708">
                  <c:v>-5460.5</c:v>
                </c:pt>
                <c:pt idx="709">
                  <c:v>-6243.5</c:v>
                </c:pt>
                <c:pt idx="710">
                  <c:v>-6070</c:v>
                </c:pt>
                <c:pt idx="711">
                  <c:v>-6387</c:v>
                </c:pt>
                <c:pt idx="712">
                  <c:v>-6478</c:v>
                </c:pt>
                <c:pt idx="713">
                  <c:v>-6296.5</c:v>
                </c:pt>
                <c:pt idx="714">
                  <c:v>-4147.5</c:v>
                </c:pt>
                <c:pt idx="715">
                  <c:v>-2233</c:v>
                </c:pt>
                <c:pt idx="716">
                  <c:v>-4089</c:v>
                </c:pt>
                <c:pt idx="717">
                  <c:v>-5921</c:v>
                </c:pt>
                <c:pt idx="718">
                  <c:v>-5923.5</c:v>
                </c:pt>
                <c:pt idx="719">
                  <c:v>-5152.5</c:v>
                </c:pt>
                <c:pt idx="720">
                  <c:v>-4901</c:v>
                </c:pt>
                <c:pt idx="721">
                  <c:v>-5935</c:v>
                </c:pt>
                <c:pt idx="722">
                  <c:v>-5898.5</c:v>
                </c:pt>
                <c:pt idx="723">
                  <c:v>-6335.5</c:v>
                </c:pt>
                <c:pt idx="724">
                  <c:v>-6522.5</c:v>
                </c:pt>
                <c:pt idx="725">
                  <c:v>-6047.5</c:v>
                </c:pt>
                <c:pt idx="726">
                  <c:v>-5563</c:v>
                </c:pt>
                <c:pt idx="727">
                  <c:v>-5158.5</c:v>
                </c:pt>
                <c:pt idx="728">
                  <c:v>-4261</c:v>
                </c:pt>
                <c:pt idx="729">
                  <c:v>-3930.5</c:v>
                </c:pt>
                <c:pt idx="730">
                  <c:v>-4611.5</c:v>
                </c:pt>
                <c:pt idx="731">
                  <c:v>-5120.5</c:v>
                </c:pt>
                <c:pt idx="732">
                  <c:v>-5138.5</c:v>
                </c:pt>
                <c:pt idx="733">
                  <c:v>-5705</c:v>
                </c:pt>
                <c:pt idx="734">
                  <c:v>-5906</c:v>
                </c:pt>
                <c:pt idx="735">
                  <c:v>-5983.5</c:v>
                </c:pt>
                <c:pt idx="736">
                  <c:v>-6320.5</c:v>
                </c:pt>
                <c:pt idx="737">
                  <c:v>-6538.5</c:v>
                </c:pt>
                <c:pt idx="738">
                  <c:v>-4380</c:v>
                </c:pt>
                <c:pt idx="739">
                  <c:v>-3450.5</c:v>
                </c:pt>
                <c:pt idx="740">
                  <c:v>-4283</c:v>
                </c:pt>
                <c:pt idx="741">
                  <c:v>-5219</c:v>
                </c:pt>
                <c:pt idx="742">
                  <c:v>-5164.5</c:v>
                </c:pt>
                <c:pt idx="743">
                  <c:v>-4506.5</c:v>
                </c:pt>
              </c:numCache>
            </c:numRef>
          </c:yVal>
          <c:smooth val="1"/>
        </c:ser>
        <c:axId val="115800320"/>
        <c:axId val="115818496"/>
      </c:scatterChart>
      <c:valAx>
        <c:axId val="115800320"/>
        <c:scaling>
          <c:orientation val="minMax"/>
        </c:scaling>
        <c:axPos val="b"/>
        <c:numFmt formatCode="0" sourceLinked="0"/>
        <c:tickLblPos val="nextTo"/>
        <c:crossAx val="115818496"/>
        <c:crosses val="autoZero"/>
        <c:crossBetween val="midCat"/>
      </c:valAx>
      <c:valAx>
        <c:axId val="115818496"/>
        <c:scaling>
          <c:orientation val="minMax"/>
        </c:scaling>
        <c:axPos val="l"/>
        <c:majorGridlines/>
        <c:numFmt formatCode="0" sourceLinked="0"/>
        <c:tickLblPos val="nextTo"/>
        <c:crossAx val="115800320"/>
        <c:crosses val="autoZero"/>
        <c:crossBetween val="midCat"/>
      </c:valAx>
    </c:plotArea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4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61.5</c:v>
                </c:pt>
                <c:pt idx="9">
                  <c:v>400.5</c:v>
                </c:pt>
                <c:pt idx="10">
                  <c:v>871.5</c:v>
                </c:pt>
                <c:pt idx="11">
                  <c:v>1282</c:v>
                </c:pt>
                <c:pt idx="12">
                  <c:v>1567</c:v>
                </c:pt>
                <c:pt idx="13">
                  <c:v>1736.5</c:v>
                </c:pt>
                <c:pt idx="14">
                  <c:v>1720.5</c:v>
                </c:pt>
                <c:pt idx="15">
                  <c:v>1479</c:v>
                </c:pt>
                <c:pt idx="16">
                  <c:v>1164.5</c:v>
                </c:pt>
                <c:pt idx="17">
                  <c:v>760.5</c:v>
                </c:pt>
                <c:pt idx="18">
                  <c:v>340</c:v>
                </c:pt>
                <c:pt idx="19">
                  <c:v>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</c:v>
                </c:pt>
                <c:pt idx="33">
                  <c:v>412</c:v>
                </c:pt>
                <c:pt idx="34">
                  <c:v>958</c:v>
                </c:pt>
                <c:pt idx="35">
                  <c:v>1403</c:v>
                </c:pt>
                <c:pt idx="36">
                  <c:v>1831.5</c:v>
                </c:pt>
                <c:pt idx="37">
                  <c:v>2122</c:v>
                </c:pt>
                <c:pt idx="38">
                  <c:v>2108</c:v>
                </c:pt>
                <c:pt idx="39">
                  <c:v>1936</c:v>
                </c:pt>
                <c:pt idx="40">
                  <c:v>1520.5</c:v>
                </c:pt>
                <c:pt idx="41">
                  <c:v>971.5</c:v>
                </c:pt>
                <c:pt idx="42">
                  <c:v>414</c:v>
                </c:pt>
                <c:pt idx="43">
                  <c:v>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41</c:v>
                </c:pt>
                <c:pt idx="57">
                  <c:v>276.5</c:v>
                </c:pt>
                <c:pt idx="58">
                  <c:v>587</c:v>
                </c:pt>
                <c:pt idx="59">
                  <c:v>908.5</c:v>
                </c:pt>
                <c:pt idx="60">
                  <c:v>1219</c:v>
                </c:pt>
                <c:pt idx="61">
                  <c:v>1274.5</c:v>
                </c:pt>
                <c:pt idx="62">
                  <c:v>1249.5</c:v>
                </c:pt>
                <c:pt idx="63">
                  <c:v>1168.5</c:v>
                </c:pt>
                <c:pt idx="64">
                  <c:v>905</c:v>
                </c:pt>
                <c:pt idx="65">
                  <c:v>570.5</c:v>
                </c:pt>
                <c:pt idx="66">
                  <c:v>238.5</c:v>
                </c:pt>
                <c:pt idx="67">
                  <c:v>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18</c:v>
                </c:pt>
                <c:pt idx="81">
                  <c:v>162</c:v>
                </c:pt>
                <c:pt idx="82">
                  <c:v>373</c:v>
                </c:pt>
                <c:pt idx="83">
                  <c:v>561</c:v>
                </c:pt>
                <c:pt idx="84">
                  <c:v>757</c:v>
                </c:pt>
                <c:pt idx="85">
                  <c:v>798</c:v>
                </c:pt>
                <c:pt idx="86">
                  <c:v>836.5</c:v>
                </c:pt>
                <c:pt idx="87">
                  <c:v>693</c:v>
                </c:pt>
                <c:pt idx="88">
                  <c:v>566.5</c:v>
                </c:pt>
                <c:pt idx="89">
                  <c:v>414</c:v>
                </c:pt>
                <c:pt idx="90">
                  <c:v>173.5</c:v>
                </c:pt>
                <c:pt idx="91">
                  <c:v>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22</c:v>
                </c:pt>
                <c:pt idx="105">
                  <c:v>282</c:v>
                </c:pt>
                <c:pt idx="106">
                  <c:v>710</c:v>
                </c:pt>
                <c:pt idx="107">
                  <c:v>1161.5</c:v>
                </c:pt>
                <c:pt idx="108">
                  <c:v>1516</c:v>
                </c:pt>
                <c:pt idx="109">
                  <c:v>1708.5</c:v>
                </c:pt>
                <c:pt idx="110">
                  <c:v>1660.5</c:v>
                </c:pt>
                <c:pt idx="111">
                  <c:v>1539</c:v>
                </c:pt>
                <c:pt idx="112">
                  <c:v>1241</c:v>
                </c:pt>
                <c:pt idx="113">
                  <c:v>865.5</c:v>
                </c:pt>
                <c:pt idx="114">
                  <c:v>388</c:v>
                </c:pt>
                <c:pt idx="115">
                  <c:v>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28</c:v>
                </c:pt>
                <c:pt idx="129">
                  <c:v>311</c:v>
                </c:pt>
                <c:pt idx="130">
                  <c:v>769</c:v>
                </c:pt>
                <c:pt idx="131">
                  <c:v>1236.5</c:v>
                </c:pt>
                <c:pt idx="132">
                  <c:v>1691.5</c:v>
                </c:pt>
                <c:pt idx="133">
                  <c:v>1885</c:v>
                </c:pt>
                <c:pt idx="134">
                  <c:v>1719.5</c:v>
                </c:pt>
                <c:pt idx="135">
                  <c:v>1487</c:v>
                </c:pt>
                <c:pt idx="136">
                  <c:v>1064.5</c:v>
                </c:pt>
                <c:pt idx="137">
                  <c:v>712.5</c:v>
                </c:pt>
                <c:pt idx="138">
                  <c:v>309.5</c:v>
                </c:pt>
                <c:pt idx="139">
                  <c:v>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0.5</c:v>
                </c:pt>
                <c:pt idx="152">
                  <c:v>32</c:v>
                </c:pt>
                <c:pt idx="153">
                  <c:v>429.5</c:v>
                </c:pt>
                <c:pt idx="154">
                  <c:v>1059</c:v>
                </c:pt>
                <c:pt idx="155">
                  <c:v>1643.5</c:v>
                </c:pt>
                <c:pt idx="156">
                  <c:v>2024.5</c:v>
                </c:pt>
                <c:pt idx="157">
                  <c:v>2122</c:v>
                </c:pt>
                <c:pt idx="158">
                  <c:v>1959.5</c:v>
                </c:pt>
                <c:pt idx="159">
                  <c:v>1587.5</c:v>
                </c:pt>
                <c:pt idx="160">
                  <c:v>1246.5</c:v>
                </c:pt>
                <c:pt idx="161">
                  <c:v>831</c:v>
                </c:pt>
                <c:pt idx="162">
                  <c:v>373</c:v>
                </c:pt>
                <c:pt idx="163">
                  <c:v>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26</c:v>
                </c:pt>
                <c:pt idx="177">
                  <c:v>342</c:v>
                </c:pt>
                <c:pt idx="178">
                  <c:v>855.5</c:v>
                </c:pt>
                <c:pt idx="179">
                  <c:v>1299</c:v>
                </c:pt>
                <c:pt idx="180">
                  <c:v>1624.5</c:v>
                </c:pt>
                <c:pt idx="181">
                  <c:v>1773</c:v>
                </c:pt>
                <c:pt idx="182">
                  <c:v>1652.5</c:v>
                </c:pt>
                <c:pt idx="183">
                  <c:v>1352.5</c:v>
                </c:pt>
                <c:pt idx="184">
                  <c:v>1038</c:v>
                </c:pt>
                <c:pt idx="185">
                  <c:v>630.5</c:v>
                </c:pt>
                <c:pt idx="186">
                  <c:v>220</c:v>
                </c:pt>
                <c:pt idx="187">
                  <c:v>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262.5</c:v>
                </c:pt>
                <c:pt idx="202">
                  <c:v>666.5</c:v>
                </c:pt>
                <c:pt idx="203">
                  <c:v>1086.5</c:v>
                </c:pt>
                <c:pt idx="204">
                  <c:v>1427.5</c:v>
                </c:pt>
                <c:pt idx="205">
                  <c:v>1589</c:v>
                </c:pt>
                <c:pt idx="206">
                  <c:v>1450.5</c:v>
                </c:pt>
                <c:pt idx="207">
                  <c:v>1328.5</c:v>
                </c:pt>
                <c:pt idx="208">
                  <c:v>1047</c:v>
                </c:pt>
                <c:pt idx="209">
                  <c:v>639</c:v>
                </c:pt>
                <c:pt idx="210">
                  <c:v>235</c:v>
                </c:pt>
                <c:pt idx="211">
                  <c:v>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28.5</c:v>
                </c:pt>
                <c:pt idx="225">
                  <c:v>275.5</c:v>
                </c:pt>
                <c:pt idx="226">
                  <c:v>692.5</c:v>
                </c:pt>
                <c:pt idx="227">
                  <c:v>1096</c:v>
                </c:pt>
                <c:pt idx="228">
                  <c:v>1304.5</c:v>
                </c:pt>
                <c:pt idx="229">
                  <c:v>1330.5</c:v>
                </c:pt>
                <c:pt idx="230">
                  <c:v>1286.5</c:v>
                </c:pt>
                <c:pt idx="231">
                  <c:v>1177.5</c:v>
                </c:pt>
                <c:pt idx="232">
                  <c:v>927.5</c:v>
                </c:pt>
                <c:pt idx="233">
                  <c:v>677.5</c:v>
                </c:pt>
                <c:pt idx="234">
                  <c:v>303.5</c:v>
                </c:pt>
                <c:pt idx="235">
                  <c:v>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0.5</c:v>
                </c:pt>
                <c:pt idx="248">
                  <c:v>28</c:v>
                </c:pt>
                <c:pt idx="249">
                  <c:v>376</c:v>
                </c:pt>
                <c:pt idx="250">
                  <c:v>900</c:v>
                </c:pt>
                <c:pt idx="251">
                  <c:v>1296.5</c:v>
                </c:pt>
                <c:pt idx="252">
                  <c:v>1624.5</c:v>
                </c:pt>
                <c:pt idx="253">
                  <c:v>1677</c:v>
                </c:pt>
                <c:pt idx="254">
                  <c:v>1595</c:v>
                </c:pt>
                <c:pt idx="255">
                  <c:v>1399</c:v>
                </c:pt>
                <c:pt idx="256">
                  <c:v>1063</c:v>
                </c:pt>
                <c:pt idx="257">
                  <c:v>709</c:v>
                </c:pt>
                <c:pt idx="258">
                  <c:v>279</c:v>
                </c:pt>
                <c:pt idx="259">
                  <c:v>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</c:v>
                </c:pt>
                <c:pt idx="272">
                  <c:v>31</c:v>
                </c:pt>
                <c:pt idx="273">
                  <c:v>318</c:v>
                </c:pt>
                <c:pt idx="274">
                  <c:v>768</c:v>
                </c:pt>
                <c:pt idx="275">
                  <c:v>1130.5</c:v>
                </c:pt>
                <c:pt idx="276">
                  <c:v>1348</c:v>
                </c:pt>
                <c:pt idx="277">
                  <c:v>1389.5</c:v>
                </c:pt>
                <c:pt idx="278">
                  <c:v>1369</c:v>
                </c:pt>
                <c:pt idx="279">
                  <c:v>1147.5</c:v>
                </c:pt>
                <c:pt idx="280">
                  <c:v>901.5</c:v>
                </c:pt>
                <c:pt idx="281">
                  <c:v>559</c:v>
                </c:pt>
                <c:pt idx="282">
                  <c:v>218.5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21</c:v>
                </c:pt>
                <c:pt idx="297">
                  <c:v>324.5</c:v>
                </c:pt>
                <c:pt idx="298">
                  <c:v>837</c:v>
                </c:pt>
                <c:pt idx="299">
                  <c:v>1362.5</c:v>
                </c:pt>
                <c:pt idx="300">
                  <c:v>1732</c:v>
                </c:pt>
                <c:pt idx="301">
                  <c:v>1943.5</c:v>
                </c:pt>
                <c:pt idx="302">
                  <c:v>1861</c:v>
                </c:pt>
                <c:pt idx="303">
                  <c:v>1554.5</c:v>
                </c:pt>
                <c:pt idx="304">
                  <c:v>1168</c:v>
                </c:pt>
                <c:pt idx="305">
                  <c:v>732</c:v>
                </c:pt>
                <c:pt idx="306">
                  <c:v>242.5</c:v>
                </c:pt>
                <c:pt idx="307">
                  <c:v>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7.5</c:v>
                </c:pt>
                <c:pt idx="321">
                  <c:v>168.5</c:v>
                </c:pt>
                <c:pt idx="322">
                  <c:v>488.5</c:v>
                </c:pt>
                <c:pt idx="323">
                  <c:v>885</c:v>
                </c:pt>
                <c:pt idx="324">
                  <c:v>1146.5</c:v>
                </c:pt>
                <c:pt idx="325">
                  <c:v>1379.5</c:v>
                </c:pt>
                <c:pt idx="326">
                  <c:v>1436</c:v>
                </c:pt>
                <c:pt idx="327">
                  <c:v>1385</c:v>
                </c:pt>
                <c:pt idx="328">
                  <c:v>1121.5</c:v>
                </c:pt>
                <c:pt idx="329">
                  <c:v>659.5</c:v>
                </c:pt>
                <c:pt idx="330">
                  <c:v>212.5</c:v>
                </c:pt>
                <c:pt idx="331">
                  <c:v>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8.5</c:v>
                </c:pt>
                <c:pt idx="345">
                  <c:v>123</c:v>
                </c:pt>
                <c:pt idx="346">
                  <c:v>343.5</c:v>
                </c:pt>
                <c:pt idx="347">
                  <c:v>567.5</c:v>
                </c:pt>
                <c:pt idx="348">
                  <c:v>686.5</c:v>
                </c:pt>
                <c:pt idx="349">
                  <c:v>720</c:v>
                </c:pt>
                <c:pt idx="350">
                  <c:v>738</c:v>
                </c:pt>
                <c:pt idx="351">
                  <c:v>560</c:v>
                </c:pt>
                <c:pt idx="352">
                  <c:v>402.5</c:v>
                </c:pt>
                <c:pt idx="353">
                  <c:v>244</c:v>
                </c:pt>
                <c:pt idx="354">
                  <c:v>78</c:v>
                </c:pt>
                <c:pt idx="355">
                  <c:v>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14.5</c:v>
                </c:pt>
                <c:pt idx="369">
                  <c:v>224</c:v>
                </c:pt>
                <c:pt idx="370">
                  <c:v>588</c:v>
                </c:pt>
                <c:pt idx="371">
                  <c:v>950.5</c:v>
                </c:pt>
                <c:pt idx="372">
                  <c:v>1238</c:v>
                </c:pt>
                <c:pt idx="373">
                  <c:v>1371.5</c:v>
                </c:pt>
                <c:pt idx="374">
                  <c:v>1371.5</c:v>
                </c:pt>
                <c:pt idx="375">
                  <c:v>1191.5</c:v>
                </c:pt>
                <c:pt idx="376">
                  <c:v>955</c:v>
                </c:pt>
                <c:pt idx="377">
                  <c:v>594.5</c:v>
                </c:pt>
                <c:pt idx="378">
                  <c:v>204</c:v>
                </c:pt>
                <c:pt idx="379">
                  <c:v>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17.5</c:v>
                </c:pt>
                <c:pt idx="393">
                  <c:v>313.5</c:v>
                </c:pt>
                <c:pt idx="394">
                  <c:v>843</c:v>
                </c:pt>
                <c:pt idx="395">
                  <c:v>1357</c:v>
                </c:pt>
                <c:pt idx="396">
                  <c:v>1695</c:v>
                </c:pt>
                <c:pt idx="397">
                  <c:v>1894</c:v>
                </c:pt>
                <c:pt idx="398">
                  <c:v>1962</c:v>
                </c:pt>
                <c:pt idx="399">
                  <c:v>1900.5</c:v>
                </c:pt>
                <c:pt idx="400">
                  <c:v>1544</c:v>
                </c:pt>
                <c:pt idx="401">
                  <c:v>967.5</c:v>
                </c:pt>
                <c:pt idx="402">
                  <c:v>288.5</c:v>
                </c:pt>
                <c:pt idx="403">
                  <c:v>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13.5</c:v>
                </c:pt>
                <c:pt idx="417">
                  <c:v>271.5</c:v>
                </c:pt>
                <c:pt idx="418">
                  <c:v>754</c:v>
                </c:pt>
                <c:pt idx="419">
                  <c:v>1251.5</c:v>
                </c:pt>
                <c:pt idx="420">
                  <c:v>1620</c:v>
                </c:pt>
                <c:pt idx="421">
                  <c:v>1837.5</c:v>
                </c:pt>
                <c:pt idx="422">
                  <c:v>1854.5</c:v>
                </c:pt>
                <c:pt idx="423">
                  <c:v>1678.5</c:v>
                </c:pt>
                <c:pt idx="424">
                  <c:v>1297.5</c:v>
                </c:pt>
                <c:pt idx="425">
                  <c:v>827.5</c:v>
                </c:pt>
                <c:pt idx="426">
                  <c:v>262.5</c:v>
                </c:pt>
                <c:pt idx="427">
                  <c:v>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6.5</c:v>
                </c:pt>
                <c:pt idx="441">
                  <c:v>204</c:v>
                </c:pt>
                <c:pt idx="442">
                  <c:v>554</c:v>
                </c:pt>
                <c:pt idx="443">
                  <c:v>860.5</c:v>
                </c:pt>
                <c:pt idx="444">
                  <c:v>1118</c:v>
                </c:pt>
                <c:pt idx="445">
                  <c:v>1261.5</c:v>
                </c:pt>
                <c:pt idx="446">
                  <c:v>1206</c:v>
                </c:pt>
                <c:pt idx="447">
                  <c:v>1087.5</c:v>
                </c:pt>
                <c:pt idx="448">
                  <c:v>897</c:v>
                </c:pt>
                <c:pt idx="449">
                  <c:v>511</c:v>
                </c:pt>
                <c:pt idx="450">
                  <c:v>159.5</c:v>
                </c:pt>
                <c:pt idx="451">
                  <c:v>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</c:v>
                </c:pt>
                <c:pt idx="465">
                  <c:v>117.5</c:v>
                </c:pt>
                <c:pt idx="466">
                  <c:v>483.5</c:v>
                </c:pt>
                <c:pt idx="467">
                  <c:v>858</c:v>
                </c:pt>
                <c:pt idx="468">
                  <c:v>1108.5</c:v>
                </c:pt>
                <c:pt idx="469">
                  <c:v>1296.5</c:v>
                </c:pt>
                <c:pt idx="470">
                  <c:v>1285.5</c:v>
                </c:pt>
                <c:pt idx="471">
                  <c:v>1148.5</c:v>
                </c:pt>
                <c:pt idx="472">
                  <c:v>872.5</c:v>
                </c:pt>
                <c:pt idx="473">
                  <c:v>505.5</c:v>
                </c:pt>
                <c:pt idx="474">
                  <c:v>168</c:v>
                </c:pt>
                <c:pt idx="475">
                  <c:v>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7</c:v>
                </c:pt>
                <c:pt idx="489">
                  <c:v>202.5</c:v>
                </c:pt>
                <c:pt idx="490">
                  <c:v>640</c:v>
                </c:pt>
                <c:pt idx="491">
                  <c:v>1090.5</c:v>
                </c:pt>
                <c:pt idx="492">
                  <c:v>1391</c:v>
                </c:pt>
                <c:pt idx="493">
                  <c:v>1517</c:v>
                </c:pt>
                <c:pt idx="494">
                  <c:v>1457</c:v>
                </c:pt>
                <c:pt idx="495">
                  <c:v>1252.5</c:v>
                </c:pt>
                <c:pt idx="496">
                  <c:v>902.5</c:v>
                </c:pt>
                <c:pt idx="497">
                  <c:v>510.5</c:v>
                </c:pt>
                <c:pt idx="498">
                  <c:v>136.5</c:v>
                </c:pt>
                <c:pt idx="499">
                  <c:v>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</c:v>
                </c:pt>
                <c:pt idx="513">
                  <c:v>162</c:v>
                </c:pt>
                <c:pt idx="514">
                  <c:v>525</c:v>
                </c:pt>
                <c:pt idx="515">
                  <c:v>870</c:v>
                </c:pt>
                <c:pt idx="516">
                  <c:v>1066</c:v>
                </c:pt>
                <c:pt idx="517">
                  <c:v>1070</c:v>
                </c:pt>
                <c:pt idx="518">
                  <c:v>1023</c:v>
                </c:pt>
                <c:pt idx="519">
                  <c:v>905</c:v>
                </c:pt>
                <c:pt idx="520">
                  <c:v>639</c:v>
                </c:pt>
                <c:pt idx="521">
                  <c:v>307.5</c:v>
                </c:pt>
                <c:pt idx="522">
                  <c:v>69.5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132</c:v>
                </c:pt>
                <c:pt idx="538">
                  <c:v>586</c:v>
                </c:pt>
                <c:pt idx="539">
                  <c:v>963</c:v>
                </c:pt>
                <c:pt idx="540">
                  <c:v>1290.5</c:v>
                </c:pt>
                <c:pt idx="541">
                  <c:v>1469.5</c:v>
                </c:pt>
                <c:pt idx="542">
                  <c:v>1462.5</c:v>
                </c:pt>
                <c:pt idx="543">
                  <c:v>1402</c:v>
                </c:pt>
                <c:pt idx="544">
                  <c:v>1128</c:v>
                </c:pt>
                <c:pt idx="545">
                  <c:v>703.5</c:v>
                </c:pt>
                <c:pt idx="546">
                  <c:v>190</c:v>
                </c:pt>
                <c:pt idx="547">
                  <c:v>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4.5</c:v>
                </c:pt>
                <c:pt idx="561">
                  <c:v>205.5</c:v>
                </c:pt>
                <c:pt idx="562">
                  <c:v>746</c:v>
                </c:pt>
                <c:pt idx="563">
                  <c:v>1210</c:v>
                </c:pt>
                <c:pt idx="564">
                  <c:v>1459.5</c:v>
                </c:pt>
                <c:pt idx="565">
                  <c:v>1650</c:v>
                </c:pt>
                <c:pt idx="566">
                  <c:v>1681.5</c:v>
                </c:pt>
                <c:pt idx="567">
                  <c:v>1519.5</c:v>
                </c:pt>
                <c:pt idx="568">
                  <c:v>1158</c:v>
                </c:pt>
                <c:pt idx="569">
                  <c:v>604</c:v>
                </c:pt>
                <c:pt idx="570">
                  <c:v>122.5</c:v>
                </c:pt>
                <c:pt idx="571">
                  <c:v>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</c:v>
                </c:pt>
                <c:pt idx="585">
                  <c:v>148</c:v>
                </c:pt>
                <c:pt idx="586">
                  <c:v>498</c:v>
                </c:pt>
                <c:pt idx="587">
                  <c:v>841.5</c:v>
                </c:pt>
                <c:pt idx="588">
                  <c:v>1061</c:v>
                </c:pt>
                <c:pt idx="589">
                  <c:v>1079.5</c:v>
                </c:pt>
                <c:pt idx="590">
                  <c:v>1059.5</c:v>
                </c:pt>
                <c:pt idx="591">
                  <c:v>952</c:v>
                </c:pt>
                <c:pt idx="592">
                  <c:v>719.5</c:v>
                </c:pt>
                <c:pt idx="593">
                  <c:v>424.5</c:v>
                </c:pt>
                <c:pt idx="594">
                  <c:v>107.5</c:v>
                </c:pt>
                <c:pt idx="595">
                  <c:v>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</c:v>
                </c:pt>
                <c:pt idx="609">
                  <c:v>171</c:v>
                </c:pt>
                <c:pt idx="610">
                  <c:v>659.5</c:v>
                </c:pt>
                <c:pt idx="611">
                  <c:v>1185</c:v>
                </c:pt>
                <c:pt idx="612">
                  <c:v>1536</c:v>
                </c:pt>
                <c:pt idx="613">
                  <c:v>1713</c:v>
                </c:pt>
                <c:pt idx="614">
                  <c:v>1659</c:v>
                </c:pt>
                <c:pt idx="615">
                  <c:v>1431</c:v>
                </c:pt>
                <c:pt idx="616">
                  <c:v>1018</c:v>
                </c:pt>
                <c:pt idx="617">
                  <c:v>535</c:v>
                </c:pt>
                <c:pt idx="618">
                  <c:v>117.5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130</c:v>
                </c:pt>
                <c:pt idx="633">
                  <c:v>524</c:v>
                </c:pt>
                <c:pt idx="634">
                  <c:v>959.5</c:v>
                </c:pt>
                <c:pt idx="635">
                  <c:v>1285</c:v>
                </c:pt>
                <c:pt idx="636">
                  <c:v>1465</c:v>
                </c:pt>
                <c:pt idx="637">
                  <c:v>1327.5</c:v>
                </c:pt>
                <c:pt idx="638">
                  <c:v>1112.5</c:v>
                </c:pt>
                <c:pt idx="639">
                  <c:v>768.5</c:v>
                </c:pt>
                <c:pt idx="640">
                  <c:v>408.5</c:v>
                </c:pt>
                <c:pt idx="641">
                  <c:v>91.5</c:v>
                </c:pt>
                <c:pt idx="642">
                  <c:v>2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2.5</c:v>
                </c:pt>
                <c:pt idx="656">
                  <c:v>181.5</c:v>
                </c:pt>
                <c:pt idx="657">
                  <c:v>637.5</c:v>
                </c:pt>
                <c:pt idx="658">
                  <c:v>1056.5</c:v>
                </c:pt>
                <c:pt idx="659">
                  <c:v>1365.5</c:v>
                </c:pt>
                <c:pt idx="660">
                  <c:v>1461</c:v>
                </c:pt>
                <c:pt idx="661">
                  <c:v>1399</c:v>
                </c:pt>
                <c:pt idx="662">
                  <c:v>1187</c:v>
                </c:pt>
                <c:pt idx="663">
                  <c:v>846</c:v>
                </c:pt>
                <c:pt idx="664">
                  <c:v>420</c:v>
                </c:pt>
                <c:pt idx="665">
                  <c:v>77</c:v>
                </c:pt>
                <c:pt idx="666">
                  <c:v>1.5</c:v>
                </c:pt>
                <c:pt idx="667">
                  <c:v>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121</c:v>
                </c:pt>
                <c:pt idx="681">
                  <c:v>557.5</c:v>
                </c:pt>
                <c:pt idx="682">
                  <c:v>1041</c:v>
                </c:pt>
                <c:pt idx="683">
                  <c:v>1368</c:v>
                </c:pt>
                <c:pt idx="684">
                  <c:v>1422</c:v>
                </c:pt>
                <c:pt idx="685">
                  <c:v>1389</c:v>
                </c:pt>
                <c:pt idx="686">
                  <c:v>1148.5</c:v>
                </c:pt>
                <c:pt idx="687">
                  <c:v>921</c:v>
                </c:pt>
                <c:pt idx="688">
                  <c:v>520.5</c:v>
                </c:pt>
                <c:pt idx="689">
                  <c:v>126.5</c:v>
                </c:pt>
                <c:pt idx="690">
                  <c:v>2.5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178.5</c:v>
                </c:pt>
                <c:pt idx="705">
                  <c:v>769.5</c:v>
                </c:pt>
                <c:pt idx="706">
                  <c:v>1349</c:v>
                </c:pt>
                <c:pt idx="707">
                  <c:v>1808</c:v>
                </c:pt>
                <c:pt idx="708">
                  <c:v>2062.5</c:v>
                </c:pt>
                <c:pt idx="709">
                  <c:v>2018</c:v>
                </c:pt>
                <c:pt idx="710">
                  <c:v>1768.5</c:v>
                </c:pt>
                <c:pt idx="711">
                  <c:v>1327</c:v>
                </c:pt>
                <c:pt idx="712">
                  <c:v>748</c:v>
                </c:pt>
                <c:pt idx="713">
                  <c:v>164</c:v>
                </c:pt>
                <c:pt idx="714">
                  <c:v>2.5</c:v>
                </c:pt>
                <c:pt idx="715">
                  <c:v>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165.5</c:v>
                </c:pt>
                <c:pt idx="729">
                  <c:v>726.5</c:v>
                </c:pt>
                <c:pt idx="730">
                  <c:v>1276.5</c:v>
                </c:pt>
                <c:pt idx="731">
                  <c:v>1653</c:v>
                </c:pt>
                <c:pt idx="732">
                  <c:v>1805.5</c:v>
                </c:pt>
                <c:pt idx="733">
                  <c:v>1778.5</c:v>
                </c:pt>
                <c:pt idx="734">
                  <c:v>1560.5</c:v>
                </c:pt>
                <c:pt idx="735">
                  <c:v>1149.5</c:v>
                </c:pt>
                <c:pt idx="736">
                  <c:v>621.5</c:v>
                </c:pt>
                <c:pt idx="737">
                  <c:v>124.5</c:v>
                </c:pt>
                <c:pt idx="738">
                  <c:v>2</c:v>
                </c:pt>
                <c:pt idx="739">
                  <c:v>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-4240.5</c:v>
                </c:pt>
                <c:pt idx="1">
                  <c:v>-5687.5</c:v>
                </c:pt>
                <c:pt idx="2">
                  <c:v>-6537.5</c:v>
                </c:pt>
                <c:pt idx="3">
                  <c:v>-8362.5</c:v>
                </c:pt>
                <c:pt idx="4">
                  <c:v>-9357.5</c:v>
                </c:pt>
                <c:pt idx="5">
                  <c:v>-8517.5</c:v>
                </c:pt>
                <c:pt idx="6">
                  <c:v>-7301.5</c:v>
                </c:pt>
                <c:pt idx="7">
                  <c:v>-5939</c:v>
                </c:pt>
                <c:pt idx="8">
                  <c:v>-5378</c:v>
                </c:pt>
                <c:pt idx="9">
                  <c:v>-4905.5</c:v>
                </c:pt>
                <c:pt idx="10">
                  <c:v>-4538.5</c:v>
                </c:pt>
                <c:pt idx="11">
                  <c:v>-4383.5</c:v>
                </c:pt>
                <c:pt idx="12">
                  <c:v>-3899</c:v>
                </c:pt>
                <c:pt idx="13">
                  <c:v>-3761</c:v>
                </c:pt>
                <c:pt idx="14">
                  <c:v>-3854</c:v>
                </c:pt>
                <c:pt idx="15">
                  <c:v>-4563</c:v>
                </c:pt>
                <c:pt idx="16">
                  <c:v>-5140.5</c:v>
                </c:pt>
                <c:pt idx="17">
                  <c:v>-6273</c:v>
                </c:pt>
                <c:pt idx="18">
                  <c:v>-6477.5</c:v>
                </c:pt>
                <c:pt idx="19">
                  <c:v>-5725.5</c:v>
                </c:pt>
                <c:pt idx="20">
                  <c:v>-6007.5</c:v>
                </c:pt>
                <c:pt idx="21">
                  <c:v>-7353.5</c:v>
                </c:pt>
                <c:pt idx="22">
                  <c:v>-7319.5</c:v>
                </c:pt>
                <c:pt idx="23">
                  <c:v>-5711</c:v>
                </c:pt>
                <c:pt idx="24">
                  <c:v>-5451</c:v>
                </c:pt>
                <c:pt idx="25">
                  <c:v>-6736.5</c:v>
                </c:pt>
                <c:pt idx="26">
                  <c:v>-7990</c:v>
                </c:pt>
                <c:pt idx="27">
                  <c:v>-9759</c:v>
                </c:pt>
                <c:pt idx="28">
                  <c:v>-10627</c:v>
                </c:pt>
                <c:pt idx="29">
                  <c:v>-9819</c:v>
                </c:pt>
                <c:pt idx="30">
                  <c:v>-8366</c:v>
                </c:pt>
                <c:pt idx="31">
                  <c:v>-7415</c:v>
                </c:pt>
                <c:pt idx="32">
                  <c:v>-5944.5</c:v>
                </c:pt>
                <c:pt idx="33">
                  <c:v>-4347</c:v>
                </c:pt>
                <c:pt idx="34">
                  <c:v>-3486</c:v>
                </c:pt>
                <c:pt idx="35">
                  <c:v>-3290.5</c:v>
                </c:pt>
                <c:pt idx="36">
                  <c:v>-2856</c:v>
                </c:pt>
                <c:pt idx="37">
                  <c:v>-3219</c:v>
                </c:pt>
                <c:pt idx="38">
                  <c:v>-3551</c:v>
                </c:pt>
                <c:pt idx="39">
                  <c:v>-4083</c:v>
                </c:pt>
                <c:pt idx="40">
                  <c:v>-4540.5</c:v>
                </c:pt>
                <c:pt idx="41">
                  <c:v>-5352</c:v>
                </c:pt>
                <c:pt idx="42">
                  <c:v>-5811</c:v>
                </c:pt>
                <c:pt idx="43">
                  <c:v>-4747.5</c:v>
                </c:pt>
                <c:pt idx="44">
                  <c:v>-4233.5</c:v>
                </c:pt>
                <c:pt idx="45">
                  <c:v>-5324.5</c:v>
                </c:pt>
                <c:pt idx="46">
                  <c:v>-5885.5</c:v>
                </c:pt>
                <c:pt idx="47">
                  <c:v>-5472.5</c:v>
                </c:pt>
                <c:pt idx="48">
                  <c:v>-5643</c:v>
                </c:pt>
                <c:pt idx="49">
                  <c:v>-6572.5</c:v>
                </c:pt>
                <c:pt idx="50">
                  <c:v>-7504</c:v>
                </c:pt>
                <c:pt idx="51">
                  <c:v>-8423.5</c:v>
                </c:pt>
                <c:pt idx="52">
                  <c:v>-9345</c:v>
                </c:pt>
                <c:pt idx="53">
                  <c:v>-9283.5</c:v>
                </c:pt>
                <c:pt idx="54">
                  <c:v>-6907</c:v>
                </c:pt>
                <c:pt idx="55">
                  <c:v>-5083.5</c:v>
                </c:pt>
                <c:pt idx="56">
                  <c:v>-4784</c:v>
                </c:pt>
                <c:pt idx="57">
                  <c:v>-4857</c:v>
                </c:pt>
                <c:pt idx="58">
                  <c:v>-5062</c:v>
                </c:pt>
                <c:pt idx="59">
                  <c:v>-4450.5</c:v>
                </c:pt>
                <c:pt idx="60">
                  <c:v>-4136</c:v>
                </c:pt>
                <c:pt idx="61">
                  <c:v>-3728.5</c:v>
                </c:pt>
                <c:pt idx="62">
                  <c:v>-3778</c:v>
                </c:pt>
                <c:pt idx="63">
                  <c:v>-4007.5</c:v>
                </c:pt>
                <c:pt idx="64">
                  <c:v>-4649</c:v>
                </c:pt>
                <c:pt idx="65">
                  <c:v>-4640.5</c:v>
                </c:pt>
                <c:pt idx="66">
                  <c:v>-3597</c:v>
                </c:pt>
                <c:pt idx="67">
                  <c:v>-2782.5</c:v>
                </c:pt>
                <c:pt idx="68">
                  <c:v>-2947.5</c:v>
                </c:pt>
                <c:pt idx="69">
                  <c:v>-4483</c:v>
                </c:pt>
                <c:pt idx="70">
                  <c:v>-4918</c:v>
                </c:pt>
                <c:pt idx="71">
                  <c:v>-4695.5</c:v>
                </c:pt>
                <c:pt idx="72">
                  <c:v>-5247</c:v>
                </c:pt>
                <c:pt idx="73">
                  <c:v>-6358</c:v>
                </c:pt>
                <c:pt idx="74">
                  <c:v>-6939</c:v>
                </c:pt>
                <c:pt idx="75">
                  <c:v>-7411.5</c:v>
                </c:pt>
                <c:pt idx="76">
                  <c:v>-8636.5</c:v>
                </c:pt>
                <c:pt idx="77">
                  <c:v>-7807.5</c:v>
                </c:pt>
                <c:pt idx="78">
                  <c:v>-5957</c:v>
                </c:pt>
                <c:pt idx="79">
                  <c:v>-4231.5</c:v>
                </c:pt>
                <c:pt idx="80">
                  <c:v>-3850.5</c:v>
                </c:pt>
                <c:pt idx="81">
                  <c:v>-3946.5</c:v>
                </c:pt>
                <c:pt idx="82">
                  <c:v>-4036</c:v>
                </c:pt>
                <c:pt idx="83">
                  <c:v>-4240</c:v>
                </c:pt>
                <c:pt idx="84">
                  <c:v>-3615.5</c:v>
                </c:pt>
                <c:pt idx="85">
                  <c:v>-3702</c:v>
                </c:pt>
                <c:pt idx="86">
                  <c:v>-3744</c:v>
                </c:pt>
                <c:pt idx="87">
                  <c:v>-3825.5</c:v>
                </c:pt>
                <c:pt idx="88">
                  <c:v>-4260</c:v>
                </c:pt>
                <c:pt idx="89">
                  <c:v>-4526</c:v>
                </c:pt>
                <c:pt idx="90">
                  <c:v>-4900.5</c:v>
                </c:pt>
                <c:pt idx="91">
                  <c:v>-4554.5</c:v>
                </c:pt>
                <c:pt idx="92">
                  <c:v>-4243</c:v>
                </c:pt>
                <c:pt idx="93">
                  <c:v>-4761</c:v>
                </c:pt>
                <c:pt idx="94">
                  <c:v>-4688.5</c:v>
                </c:pt>
                <c:pt idx="95">
                  <c:v>-3611.5</c:v>
                </c:pt>
                <c:pt idx="96">
                  <c:v>-3391.5</c:v>
                </c:pt>
                <c:pt idx="97">
                  <c:v>-4345</c:v>
                </c:pt>
                <c:pt idx="98">
                  <c:v>-5343.5</c:v>
                </c:pt>
                <c:pt idx="99">
                  <c:v>-7405.5</c:v>
                </c:pt>
                <c:pt idx="100">
                  <c:v>-9094</c:v>
                </c:pt>
                <c:pt idx="101">
                  <c:v>-9249</c:v>
                </c:pt>
                <c:pt idx="102">
                  <c:v>-8220</c:v>
                </c:pt>
                <c:pt idx="103">
                  <c:v>-6362.5</c:v>
                </c:pt>
                <c:pt idx="104">
                  <c:v>-5415</c:v>
                </c:pt>
                <c:pt idx="105">
                  <c:v>-4750.5</c:v>
                </c:pt>
                <c:pt idx="106">
                  <c:v>-4803</c:v>
                </c:pt>
                <c:pt idx="107">
                  <c:v>-4908.5</c:v>
                </c:pt>
                <c:pt idx="108">
                  <c:v>-4282.5</c:v>
                </c:pt>
                <c:pt idx="109">
                  <c:v>-4321.5</c:v>
                </c:pt>
                <c:pt idx="110">
                  <c:v>-4595.5</c:v>
                </c:pt>
                <c:pt idx="111">
                  <c:v>-4973</c:v>
                </c:pt>
                <c:pt idx="112">
                  <c:v>-5482</c:v>
                </c:pt>
                <c:pt idx="113">
                  <c:v>-6007.5</c:v>
                </c:pt>
                <c:pt idx="114">
                  <c:v>-6325.5</c:v>
                </c:pt>
                <c:pt idx="115">
                  <c:v>-5669</c:v>
                </c:pt>
                <c:pt idx="116">
                  <c:v>-5178</c:v>
                </c:pt>
                <c:pt idx="117">
                  <c:v>-5064.5</c:v>
                </c:pt>
                <c:pt idx="118">
                  <c:v>-4346.5</c:v>
                </c:pt>
                <c:pt idx="119">
                  <c:v>-3601.5</c:v>
                </c:pt>
                <c:pt idx="120">
                  <c:v>-3672.5</c:v>
                </c:pt>
                <c:pt idx="121">
                  <c:v>-5090</c:v>
                </c:pt>
                <c:pt idx="122">
                  <c:v>-6175</c:v>
                </c:pt>
                <c:pt idx="123">
                  <c:v>-7812.5</c:v>
                </c:pt>
                <c:pt idx="124">
                  <c:v>-9493</c:v>
                </c:pt>
                <c:pt idx="125">
                  <c:v>-10672</c:v>
                </c:pt>
                <c:pt idx="126">
                  <c:v>-10566.5</c:v>
                </c:pt>
                <c:pt idx="127">
                  <c:v>-10096.5</c:v>
                </c:pt>
                <c:pt idx="128">
                  <c:v>-9548</c:v>
                </c:pt>
                <c:pt idx="129">
                  <c:v>-8171</c:v>
                </c:pt>
                <c:pt idx="130">
                  <c:v>-6939.5</c:v>
                </c:pt>
                <c:pt idx="131">
                  <c:v>-6755.5</c:v>
                </c:pt>
                <c:pt idx="132">
                  <c:v>-6348.5</c:v>
                </c:pt>
                <c:pt idx="133">
                  <c:v>-6027.5</c:v>
                </c:pt>
                <c:pt idx="134">
                  <c:v>-6292.5</c:v>
                </c:pt>
                <c:pt idx="135">
                  <c:v>-7252</c:v>
                </c:pt>
                <c:pt idx="136">
                  <c:v>-8097.5</c:v>
                </c:pt>
                <c:pt idx="137">
                  <c:v>-8416.5</c:v>
                </c:pt>
                <c:pt idx="138">
                  <c:v>-7972</c:v>
                </c:pt>
                <c:pt idx="139">
                  <c:v>-6952</c:v>
                </c:pt>
                <c:pt idx="140">
                  <c:v>-5642</c:v>
                </c:pt>
                <c:pt idx="141">
                  <c:v>-5506</c:v>
                </c:pt>
                <c:pt idx="142">
                  <c:v>-5462</c:v>
                </c:pt>
                <c:pt idx="143">
                  <c:v>-4395.5</c:v>
                </c:pt>
                <c:pt idx="144">
                  <c:v>-4725</c:v>
                </c:pt>
                <c:pt idx="145">
                  <c:v>-6072.5</c:v>
                </c:pt>
                <c:pt idx="146">
                  <c:v>-7407.5</c:v>
                </c:pt>
                <c:pt idx="147">
                  <c:v>-9147.5</c:v>
                </c:pt>
                <c:pt idx="148">
                  <c:v>-9992.5</c:v>
                </c:pt>
                <c:pt idx="149">
                  <c:v>-9273</c:v>
                </c:pt>
                <c:pt idx="150">
                  <c:v>-7764</c:v>
                </c:pt>
                <c:pt idx="151">
                  <c:v>-6197.5</c:v>
                </c:pt>
                <c:pt idx="152">
                  <c:v>-5026</c:v>
                </c:pt>
                <c:pt idx="153">
                  <c:v>-4624</c:v>
                </c:pt>
                <c:pt idx="154">
                  <c:v>-5061</c:v>
                </c:pt>
                <c:pt idx="155">
                  <c:v>-5394</c:v>
                </c:pt>
                <c:pt idx="156">
                  <c:v>-5277</c:v>
                </c:pt>
                <c:pt idx="157">
                  <c:v>-5153</c:v>
                </c:pt>
                <c:pt idx="158">
                  <c:v>-5246</c:v>
                </c:pt>
                <c:pt idx="159">
                  <c:v>-5717.5</c:v>
                </c:pt>
                <c:pt idx="160">
                  <c:v>-6166</c:v>
                </c:pt>
                <c:pt idx="161">
                  <c:v>-6941</c:v>
                </c:pt>
                <c:pt idx="162">
                  <c:v>-7113.5</c:v>
                </c:pt>
                <c:pt idx="163">
                  <c:v>-6154</c:v>
                </c:pt>
                <c:pt idx="164">
                  <c:v>-6481</c:v>
                </c:pt>
                <c:pt idx="165">
                  <c:v>-7190.5</c:v>
                </c:pt>
                <c:pt idx="166">
                  <c:v>-6162</c:v>
                </c:pt>
                <c:pt idx="167">
                  <c:v>-5054</c:v>
                </c:pt>
                <c:pt idx="168">
                  <c:v>-6034</c:v>
                </c:pt>
                <c:pt idx="169">
                  <c:v>-6435</c:v>
                </c:pt>
                <c:pt idx="170">
                  <c:v>-6922.5</c:v>
                </c:pt>
                <c:pt idx="171">
                  <c:v>-7995</c:v>
                </c:pt>
                <c:pt idx="172">
                  <c:v>-8989.5</c:v>
                </c:pt>
                <c:pt idx="173">
                  <c:v>-8118.5</c:v>
                </c:pt>
                <c:pt idx="174">
                  <c:v>-6554</c:v>
                </c:pt>
                <c:pt idx="175">
                  <c:v>-5884</c:v>
                </c:pt>
                <c:pt idx="176">
                  <c:v>-5506</c:v>
                </c:pt>
                <c:pt idx="177">
                  <c:v>-4896</c:v>
                </c:pt>
                <c:pt idx="178">
                  <c:v>-4705</c:v>
                </c:pt>
                <c:pt idx="179">
                  <c:v>-4987.5</c:v>
                </c:pt>
                <c:pt idx="180">
                  <c:v>-4734.5</c:v>
                </c:pt>
                <c:pt idx="181">
                  <c:v>-4679</c:v>
                </c:pt>
                <c:pt idx="182">
                  <c:v>-4887.5</c:v>
                </c:pt>
                <c:pt idx="183">
                  <c:v>-5388</c:v>
                </c:pt>
                <c:pt idx="184">
                  <c:v>-6527.5</c:v>
                </c:pt>
                <c:pt idx="185">
                  <c:v>-7744.5</c:v>
                </c:pt>
                <c:pt idx="186">
                  <c:v>-7911.5</c:v>
                </c:pt>
                <c:pt idx="187">
                  <c:v>-6420.5</c:v>
                </c:pt>
                <c:pt idx="188">
                  <c:v>-5999.5</c:v>
                </c:pt>
                <c:pt idx="189">
                  <c:v>-7347</c:v>
                </c:pt>
                <c:pt idx="190">
                  <c:v>-6658</c:v>
                </c:pt>
                <c:pt idx="191">
                  <c:v>-4490.5</c:v>
                </c:pt>
                <c:pt idx="192">
                  <c:v>-4802.5</c:v>
                </c:pt>
                <c:pt idx="193">
                  <c:v>-6079</c:v>
                </c:pt>
                <c:pt idx="194">
                  <c:v>-6320.5</c:v>
                </c:pt>
                <c:pt idx="195">
                  <c:v>-7758.5</c:v>
                </c:pt>
                <c:pt idx="196">
                  <c:v>-8422</c:v>
                </c:pt>
                <c:pt idx="197">
                  <c:v>-8019.5</c:v>
                </c:pt>
                <c:pt idx="198">
                  <c:v>-6447.5</c:v>
                </c:pt>
                <c:pt idx="199">
                  <c:v>-4721.5</c:v>
                </c:pt>
                <c:pt idx="200">
                  <c:v>-3811</c:v>
                </c:pt>
                <c:pt idx="201">
                  <c:v>-3527</c:v>
                </c:pt>
                <c:pt idx="202">
                  <c:v>-3740.5</c:v>
                </c:pt>
                <c:pt idx="203">
                  <c:v>-3849</c:v>
                </c:pt>
                <c:pt idx="204">
                  <c:v>-3540</c:v>
                </c:pt>
                <c:pt idx="205">
                  <c:v>-3797</c:v>
                </c:pt>
                <c:pt idx="206">
                  <c:v>-3613</c:v>
                </c:pt>
                <c:pt idx="207">
                  <c:v>-4154.5</c:v>
                </c:pt>
                <c:pt idx="208">
                  <c:v>-4632</c:v>
                </c:pt>
                <c:pt idx="209">
                  <c:v>-4965</c:v>
                </c:pt>
                <c:pt idx="210">
                  <c:v>-4819</c:v>
                </c:pt>
                <c:pt idx="211">
                  <c:v>-3519</c:v>
                </c:pt>
                <c:pt idx="212">
                  <c:v>-3335</c:v>
                </c:pt>
                <c:pt idx="213">
                  <c:v>-4550.5</c:v>
                </c:pt>
                <c:pt idx="214">
                  <c:v>-4580.5</c:v>
                </c:pt>
                <c:pt idx="215">
                  <c:v>-3695.5</c:v>
                </c:pt>
                <c:pt idx="216">
                  <c:v>-4059.5</c:v>
                </c:pt>
                <c:pt idx="217">
                  <c:v>-5475.5</c:v>
                </c:pt>
                <c:pt idx="218">
                  <c:v>-6286</c:v>
                </c:pt>
                <c:pt idx="219">
                  <c:v>-7508</c:v>
                </c:pt>
                <c:pt idx="220">
                  <c:v>-8727</c:v>
                </c:pt>
                <c:pt idx="221">
                  <c:v>-8026.5</c:v>
                </c:pt>
                <c:pt idx="222">
                  <c:v>-6969</c:v>
                </c:pt>
                <c:pt idx="223">
                  <c:v>-5980</c:v>
                </c:pt>
                <c:pt idx="224">
                  <c:v>-4991.5</c:v>
                </c:pt>
                <c:pt idx="225">
                  <c:v>-4721.5</c:v>
                </c:pt>
                <c:pt idx="226">
                  <c:v>-4782</c:v>
                </c:pt>
                <c:pt idx="227">
                  <c:v>-4687</c:v>
                </c:pt>
                <c:pt idx="228">
                  <c:v>-4823.5</c:v>
                </c:pt>
                <c:pt idx="229">
                  <c:v>-4871</c:v>
                </c:pt>
                <c:pt idx="230">
                  <c:v>-5025.5</c:v>
                </c:pt>
                <c:pt idx="231">
                  <c:v>-5993</c:v>
                </c:pt>
                <c:pt idx="232">
                  <c:v>-6709.5</c:v>
                </c:pt>
                <c:pt idx="233">
                  <c:v>-7488.5</c:v>
                </c:pt>
                <c:pt idx="234">
                  <c:v>-6422.5</c:v>
                </c:pt>
                <c:pt idx="235">
                  <c:v>-4321.5</c:v>
                </c:pt>
                <c:pt idx="236">
                  <c:v>-4597</c:v>
                </c:pt>
                <c:pt idx="237">
                  <c:v>-6673</c:v>
                </c:pt>
                <c:pt idx="238">
                  <c:v>-6509.5</c:v>
                </c:pt>
                <c:pt idx="239">
                  <c:v>-3335</c:v>
                </c:pt>
                <c:pt idx="240">
                  <c:v>-3178</c:v>
                </c:pt>
                <c:pt idx="241">
                  <c:v>-4413</c:v>
                </c:pt>
                <c:pt idx="242">
                  <c:v>-4714.5</c:v>
                </c:pt>
                <c:pt idx="243">
                  <c:v>-5931.5</c:v>
                </c:pt>
                <c:pt idx="244">
                  <c:v>-6657.5</c:v>
                </c:pt>
                <c:pt idx="245">
                  <c:v>-5875.5</c:v>
                </c:pt>
                <c:pt idx="246">
                  <c:v>-3977.5</c:v>
                </c:pt>
                <c:pt idx="247">
                  <c:v>-2872</c:v>
                </c:pt>
                <c:pt idx="248">
                  <c:v>-1622</c:v>
                </c:pt>
                <c:pt idx="249">
                  <c:v>-908</c:v>
                </c:pt>
                <c:pt idx="250">
                  <c:v>-903.5</c:v>
                </c:pt>
                <c:pt idx="251">
                  <c:v>-1089.5</c:v>
                </c:pt>
                <c:pt idx="252">
                  <c:v>-971.5</c:v>
                </c:pt>
                <c:pt idx="253">
                  <c:v>-1775.5</c:v>
                </c:pt>
                <c:pt idx="254">
                  <c:v>-2543.5</c:v>
                </c:pt>
                <c:pt idx="255">
                  <c:v>-3163.5</c:v>
                </c:pt>
                <c:pt idx="256">
                  <c:v>-3430</c:v>
                </c:pt>
                <c:pt idx="257">
                  <c:v>-3456</c:v>
                </c:pt>
                <c:pt idx="258">
                  <c:v>-2931</c:v>
                </c:pt>
                <c:pt idx="259">
                  <c:v>-1396</c:v>
                </c:pt>
                <c:pt idx="260">
                  <c:v>-1176</c:v>
                </c:pt>
                <c:pt idx="261">
                  <c:v>-3056</c:v>
                </c:pt>
                <c:pt idx="262">
                  <c:v>-3414</c:v>
                </c:pt>
                <c:pt idx="263">
                  <c:v>-2178.5</c:v>
                </c:pt>
                <c:pt idx="264">
                  <c:v>-2310</c:v>
                </c:pt>
                <c:pt idx="265">
                  <c:v>-2820.5</c:v>
                </c:pt>
                <c:pt idx="266">
                  <c:v>-2960.5</c:v>
                </c:pt>
                <c:pt idx="267">
                  <c:v>-4014.5</c:v>
                </c:pt>
                <c:pt idx="268">
                  <c:v>-5471</c:v>
                </c:pt>
                <c:pt idx="269">
                  <c:v>-5597</c:v>
                </c:pt>
                <c:pt idx="270">
                  <c:v>-4505.5</c:v>
                </c:pt>
                <c:pt idx="271">
                  <c:v>-3496.5</c:v>
                </c:pt>
                <c:pt idx="272">
                  <c:v>-2633.5</c:v>
                </c:pt>
                <c:pt idx="273">
                  <c:v>-2014.5</c:v>
                </c:pt>
                <c:pt idx="274">
                  <c:v>-2272</c:v>
                </c:pt>
                <c:pt idx="275">
                  <c:v>-2768.5</c:v>
                </c:pt>
                <c:pt idx="276">
                  <c:v>-2076.5</c:v>
                </c:pt>
                <c:pt idx="277">
                  <c:v>-2010.5</c:v>
                </c:pt>
                <c:pt idx="278">
                  <c:v>-2178.5</c:v>
                </c:pt>
                <c:pt idx="279">
                  <c:v>-2817.5</c:v>
                </c:pt>
                <c:pt idx="280">
                  <c:v>-3520</c:v>
                </c:pt>
                <c:pt idx="281">
                  <c:v>-3692</c:v>
                </c:pt>
                <c:pt idx="282">
                  <c:v>-2899</c:v>
                </c:pt>
                <c:pt idx="283">
                  <c:v>-676</c:v>
                </c:pt>
                <c:pt idx="284">
                  <c:v>-598</c:v>
                </c:pt>
                <c:pt idx="285">
                  <c:v>-1682</c:v>
                </c:pt>
                <c:pt idx="286">
                  <c:v>-1428</c:v>
                </c:pt>
                <c:pt idx="287">
                  <c:v>-448.5</c:v>
                </c:pt>
                <c:pt idx="288">
                  <c:v>-623</c:v>
                </c:pt>
                <c:pt idx="289">
                  <c:v>-1620</c:v>
                </c:pt>
                <c:pt idx="290">
                  <c:v>-1417</c:v>
                </c:pt>
                <c:pt idx="291">
                  <c:v>-2991.5</c:v>
                </c:pt>
                <c:pt idx="292">
                  <c:v>-4876.5</c:v>
                </c:pt>
                <c:pt idx="293">
                  <c:v>-5819</c:v>
                </c:pt>
                <c:pt idx="294">
                  <c:v>-5527.5</c:v>
                </c:pt>
                <c:pt idx="295">
                  <c:v>-4320</c:v>
                </c:pt>
                <c:pt idx="296">
                  <c:v>-3453</c:v>
                </c:pt>
                <c:pt idx="297">
                  <c:v>-2950</c:v>
                </c:pt>
                <c:pt idx="298">
                  <c:v>-2623</c:v>
                </c:pt>
                <c:pt idx="299">
                  <c:v>-2130</c:v>
                </c:pt>
                <c:pt idx="300">
                  <c:v>-1512.5</c:v>
                </c:pt>
                <c:pt idx="301">
                  <c:v>-1799</c:v>
                </c:pt>
                <c:pt idx="302">
                  <c:v>-3124</c:v>
                </c:pt>
                <c:pt idx="303">
                  <c:v>-4563</c:v>
                </c:pt>
                <c:pt idx="304">
                  <c:v>-5750.5</c:v>
                </c:pt>
                <c:pt idx="305">
                  <c:v>-6099</c:v>
                </c:pt>
                <c:pt idx="306">
                  <c:v>-5371</c:v>
                </c:pt>
                <c:pt idx="307">
                  <c:v>-3093.5</c:v>
                </c:pt>
                <c:pt idx="308">
                  <c:v>-2121.5</c:v>
                </c:pt>
                <c:pt idx="309">
                  <c:v>-2618.5</c:v>
                </c:pt>
                <c:pt idx="310">
                  <c:v>-3192</c:v>
                </c:pt>
                <c:pt idx="311">
                  <c:v>-2432</c:v>
                </c:pt>
                <c:pt idx="312">
                  <c:v>-3150.5</c:v>
                </c:pt>
                <c:pt idx="313">
                  <c:v>-3916.5</c:v>
                </c:pt>
                <c:pt idx="314">
                  <c:v>-4908.5</c:v>
                </c:pt>
                <c:pt idx="315">
                  <c:v>-6967</c:v>
                </c:pt>
                <c:pt idx="316">
                  <c:v>-7833.5</c:v>
                </c:pt>
                <c:pt idx="317">
                  <c:v>-6845</c:v>
                </c:pt>
                <c:pt idx="318">
                  <c:v>-4502.5</c:v>
                </c:pt>
                <c:pt idx="319">
                  <c:v>-1756.5</c:v>
                </c:pt>
                <c:pt idx="320">
                  <c:v>-658.5</c:v>
                </c:pt>
                <c:pt idx="321">
                  <c:v>-919.5</c:v>
                </c:pt>
                <c:pt idx="322">
                  <c:v>-1082.5</c:v>
                </c:pt>
                <c:pt idx="323">
                  <c:v>-1089.5</c:v>
                </c:pt>
                <c:pt idx="324">
                  <c:v>-1094.5</c:v>
                </c:pt>
                <c:pt idx="325">
                  <c:v>-1800.5</c:v>
                </c:pt>
                <c:pt idx="326">
                  <c:v>-2485</c:v>
                </c:pt>
                <c:pt idx="327">
                  <c:v>-3197</c:v>
                </c:pt>
                <c:pt idx="328">
                  <c:v>-3973</c:v>
                </c:pt>
                <c:pt idx="329">
                  <c:v>-4612.5</c:v>
                </c:pt>
                <c:pt idx="330">
                  <c:v>-4313.5</c:v>
                </c:pt>
                <c:pt idx="331">
                  <c:v>-2390</c:v>
                </c:pt>
                <c:pt idx="332">
                  <c:v>-2492.5</c:v>
                </c:pt>
                <c:pt idx="333">
                  <c:v>-4217</c:v>
                </c:pt>
                <c:pt idx="334">
                  <c:v>-4469</c:v>
                </c:pt>
                <c:pt idx="335">
                  <c:v>-3520</c:v>
                </c:pt>
                <c:pt idx="336">
                  <c:v>-4183.5</c:v>
                </c:pt>
                <c:pt idx="337">
                  <c:v>-4971</c:v>
                </c:pt>
                <c:pt idx="338">
                  <c:v>-5427.5</c:v>
                </c:pt>
                <c:pt idx="339">
                  <c:v>-6417.5</c:v>
                </c:pt>
                <c:pt idx="340">
                  <c:v>-6985</c:v>
                </c:pt>
                <c:pt idx="341">
                  <c:v>-6238</c:v>
                </c:pt>
                <c:pt idx="342">
                  <c:v>-4511</c:v>
                </c:pt>
                <c:pt idx="343">
                  <c:v>-2582</c:v>
                </c:pt>
                <c:pt idx="344">
                  <c:v>-1670</c:v>
                </c:pt>
                <c:pt idx="345">
                  <c:v>-1500.5</c:v>
                </c:pt>
                <c:pt idx="346">
                  <c:v>-1403</c:v>
                </c:pt>
                <c:pt idx="347">
                  <c:v>-843.5</c:v>
                </c:pt>
                <c:pt idx="348">
                  <c:v>-486</c:v>
                </c:pt>
                <c:pt idx="349">
                  <c:v>-848</c:v>
                </c:pt>
                <c:pt idx="350">
                  <c:v>-512</c:v>
                </c:pt>
                <c:pt idx="351">
                  <c:v>-543.5</c:v>
                </c:pt>
                <c:pt idx="352">
                  <c:v>-1289</c:v>
                </c:pt>
                <c:pt idx="353">
                  <c:v>-1913.5</c:v>
                </c:pt>
                <c:pt idx="354">
                  <c:v>-1760</c:v>
                </c:pt>
                <c:pt idx="355">
                  <c:v>127.5</c:v>
                </c:pt>
                <c:pt idx="356">
                  <c:v>-782</c:v>
                </c:pt>
                <c:pt idx="357">
                  <c:v>-2894</c:v>
                </c:pt>
                <c:pt idx="358">
                  <c:v>-2622</c:v>
                </c:pt>
                <c:pt idx="359">
                  <c:v>-2308</c:v>
                </c:pt>
                <c:pt idx="360">
                  <c:v>-2502.5</c:v>
                </c:pt>
                <c:pt idx="361">
                  <c:v>-3289.5</c:v>
                </c:pt>
                <c:pt idx="362">
                  <c:v>-4014</c:v>
                </c:pt>
                <c:pt idx="363">
                  <c:v>-5387.5</c:v>
                </c:pt>
                <c:pt idx="364">
                  <c:v>-6686.5</c:v>
                </c:pt>
                <c:pt idx="365">
                  <c:v>-6292</c:v>
                </c:pt>
                <c:pt idx="366">
                  <c:v>-4669</c:v>
                </c:pt>
                <c:pt idx="367">
                  <c:v>-2555.5</c:v>
                </c:pt>
                <c:pt idx="368">
                  <c:v>-1211.5</c:v>
                </c:pt>
                <c:pt idx="369">
                  <c:v>-410.5</c:v>
                </c:pt>
                <c:pt idx="370">
                  <c:v>-353</c:v>
                </c:pt>
                <c:pt idx="371">
                  <c:v>-718.5</c:v>
                </c:pt>
                <c:pt idx="372">
                  <c:v>-493</c:v>
                </c:pt>
                <c:pt idx="373">
                  <c:v>-1147.5</c:v>
                </c:pt>
                <c:pt idx="374">
                  <c:v>-2140.5</c:v>
                </c:pt>
                <c:pt idx="375">
                  <c:v>-3226.5</c:v>
                </c:pt>
                <c:pt idx="376">
                  <c:v>-4151.5</c:v>
                </c:pt>
                <c:pt idx="377">
                  <c:v>-5358</c:v>
                </c:pt>
                <c:pt idx="378">
                  <c:v>-4827</c:v>
                </c:pt>
                <c:pt idx="379">
                  <c:v>-2905.5</c:v>
                </c:pt>
                <c:pt idx="380">
                  <c:v>-2771</c:v>
                </c:pt>
                <c:pt idx="381">
                  <c:v>-3514</c:v>
                </c:pt>
                <c:pt idx="382">
                  <c:v>-3578.5</c:v>
                </c:pt>
                <c:pt idx="383">
                  <c:v>-2479</c:v>
                </c:pt>
                <c:pt idx="384">
                  <c:v>-3821.5</c:v>
                </c:pt>
                <c:pt idx="385">
                  <c:v>-5758</c:v>
                </c:pt>
                <c:pt idx="386">
                  <c:v>-6189.5</c:v>
                </c:pt>
                <c:pt idx="387">
                  <c:v>-7320.5</c:v>
                </c:pt>
                <c:pt idx="388">
                  <c:v>-8314.5</c:v>
                </c:pt>
                <c:pt idx="389">
                  <c:v>-7523</c:v>
                </c:pt>
                <c:pt idx="390">
                  <c:v>-5356</c:v>
                </c:pt>
                <c:pt idx="391">
                  <c:v>-2770.5</c:v>
                </c:pt>
                <c:pt idx="392">
                  <c:v>-1999</c:v>
                </c:pt>
                <c:pt idx="393">
                  <c:v>-2345</c:v>
                </c:pt>
                <c:pt idx="394">
                  <c:v>-2454</c:v>
                </c:pt>
                <c:pt idx="395">
                  <c:v>-2659.5</c:v>
                </c:pt>
                <c:pt idx="396">
                  <c:v>-2864</c:v>
                </c:pt>
                <c:pt idx="397">
                  <c:v>-3382</c:v>
                </c:pt>
                <c:pt idx="398">
                  <c:v>-3532.5</c:v>
                </c:pt>
                <c:pt idx="399">
                  <c:v>-4387</c:v>
                </c:pt>
                <c:pt idx="400">
                  <c:v>-5048</c:v>
                </c:pt>
                <c:pt idx="401">
                  <c:v>-5415.5</c:v>
                </c:pt>
                <c:pt idx="402">
                  <c:v>-4691</c:v>
                </c:pt>
                <c:pt idx="403">
                  <c:v>-2168</c:v>
                </c:pt>
                <c:pt idx="404">
                  <c:v>-2320</c:v>
                </c:pt>
                <c:pt idx="405">
                  <c:v>-4161</c:v>
                </c:pt>
                <c:pt idx="406">
                  <c:v>-4475</c:v>
                </c:pt>
                <c:pt idx="407">
                  <c:v>-3893</c:v>
                </c:pt>
                <c:pt idx="408">
                  <c:v>-4856.5</c:v>
                </c:pt>
                <c:pt idx="409">
                  <c:v>-5817</c:v>
                </c:pt>
                <c:pt idx="410">
                  <c:v>-5904.5</c:v>
                </c:pt>
                <c:pt idx="411">
                  <c:v>-6682</c:v>
                </c:pt>
                <c:pt idx="412">
                  <c:v>-6955</c:v>
                </c:pt>
                <c:pt idx="413">
                  <c:v>-7055.5</c:v>
                </c:pt>
                <c:pt idx="414">
                  <c:v>-5866.5</c:v>
                </c:pt>
                <c:pt idx="415">
                  <c:v>-3769.5</c:v>
                </c:pt>
                <c:pt idx="416">
                  <c:v>-2657</c:v>
                </c:pt>
                <c:pt idx="417">
                  <c:v>-2521.5</c:v>
                </c:pt>
                <c:pt idx="418">
                  <c:v>-3287</c:v>
                </c:pt>
                <c:pt idx="419">
                  <c:v>-3650.5</c:v>
                </c:pt>
                <c:pt idx="420">
                  <c:v>-3322.5</c:v>
                </c:pt>
                <c:pt idx="421">
                  <c:v>-3577.5</c:v>
                </c:pt>
                <c:pt idx="422">
                  <c:v>-4126</c:v>
                </c:pt>
                <c:pt idx="423">
                  <c:v>-4608</c:v>
                </c:pt>
                <c:pt idx="424">
                  <c:v>-5381.5</c:v>
                </c:pt>
                <c:pt idx="425">
                  <c:v>-6831.5</c:v>
                </c:pt>
                <c:pt idx="426">
                  <c:v>-7478</c:v>
                </c:pt>
                <c:pt idx="427">
                  <c:v>-6398</c:v>
                </c:pt>
                <c:pt idx="428">
                  <c:v>-6263.5</c:v>
                </c:pt>
                <c:pt idx="429">
                  <c:v>-6675.5</c:v>
                </c:pt>
                <c:pt idx="430">
                  <c:v>-6298.5</c:v>
                </c:pt>
                <c:pt idx="431">
                  <c:v>-4286.5</c:v>
                </c:pt>
                <c:pt idx="432">
                  <c:v>-4856</c:v>
                </c:pt>
                <c:pt idx="433">
                  <c:v>-6186.5</c:v>
                </c:pt>
                <c:pt idx="434">
                  <c:v>-6604.5</c:v>
                </c:pt>
                <c:pt idx="435">
                  <c:v>-8094.5</c:v>
                </c:pt>
                <c:pt idx="436">
                  <c:v>-9180</c:v>
                </c:pt>
                <c:pt idx="437">
                  <c:v>-9314.5</c:v>
                </c:pt>
                <c:pt idx="438">
                  <c:v>-7888</c:v>
                </c:pt>
                <c:pt idx="439">
                  <c:v>-6080.5</c:v>
                </c:pt>
                <c:pt idx="440">
                  <c:v>-5608</c:v>
                </c:pt>
                <c:pt idx="441">
                  <c:v>-5204</c:v>
                </c:pt>
                <c:pt idx="442">
                  <c:v>-5056</c:v>
                </c:pt>
                <c:pt idx="443">
                  <c:v>-4690</c:v>
                </c:pt>
                <c:pt idx="444">
                  <c:v>-3979.5</c:v>
                </c:pt>
                <c:pt idx="445">
                  <c:v>-3922</c:v>
                </c:pt>
                <c:pt idx="446">
                  <c:v>-4198</c:v>
                </c:pt>
                <c:pt idx="447">
                  <c:v>-4406</c:v>
                </c:pt>
                <c:pt idx="448">
                  <c:v>-5100.5</c:v>
                </c:pt>
                <c:pt idx="449">
                  <c:v>-5499</c:v>
                </c:pt>
                <c:pt idx="450">
                  <c:v>-6302</c:v>
                </c:pt>
                <c:pt idx="451">
                  <c:v>-5170.5</c:v>
                </c:pt>
                <c:pt idx="452">
                  <c:v>-4754</c:v>
                </c:pt>
                <c:pt idx="453">
                  <c:v>-4955.5</c:v>
                </c:pt>
                <c:pt idx="454">
                  <c:v>-4707.5</c:v>
                </c:pt>
                <c:pt idx="455">
                  <c:v>-4542</c:v>
                </c:pt>
                <c:pt idx="456">
                  <c:v>-4650.5</c:v>
                </c:pt>
                <c:pt idx="457">
                  <c:v>-4615</c:v>
                </c:pt>
                <c:pt idx="458">
                  <c:v>-4786.5</c:v>
                </c:pt>
                <c:pt idx="459">
                  <c:v>-5329.5</c:v>
                </c:pt>
                <c:pt idx="460">
                  <c:v>-6116</c:v>
                </c:pt>
                <c:pt idx="461">
                  <c:v>-6375.5</c:v>
                </c:pt>
                <c:pt idx="462">
                  <c:v>-7114.5</c:v>
                </c:pt>
                <c:pt idx="463">
                  <c:v>-7661.5</c:v>
                </c:pt>
                <c:pt idx="464">
                  <c:v>-7631</c:v>
                </c:pt>
                <c:pt idx="465">
                  <c:v>-6905</c:v>
                </c:pt>
                <c:pt idx="466">
                  <c:v>-5889.5</c:v>
                </c:pt>
                <c:pt idx="467">
                  <c:v>-5560.5</c:v>
                </c:pt>
                <c:pt idx="468">
                  <c:v>-5422.5</c:v>
                </c:pt>
                <c:pt idx="469">
                  <c:v>-5741</c:v>
                </c:pt>
                <c:pt idx="470">
                  <c:v>-6015</c:v>
                </c:pt>
                <c:pt idx="471">
                  <c:v>-7549.5</c:v>
                </c:pt>
                <c:pt idx="472">
                  <c:v>-8614</c:v>
                </c:pt>
                <c:pt idx="473">
                  <c:v>-8813.5</c:v>
                </c:pt>
                <c:pt idx="474">
                  <c:v>-8343.5</c:v>
                </c:pt>
                <c:pt idx="475">
                  <c:v>-6744</c:v>
                </c:pt>
                <c:pt idx="476">
                  <c:v>-5483.5</c:v>
                </c:pt>
                <c:pt idx="477">
                  <c:v>-5433.5</c:v>
                </c:pt>
                <c:pt idx="478">
                  <c:v>-5120.5</c:v>
                </c:pt>
                <c:pt idx="479">
                  <c:v>-4379.5</c:v>
                </c:pt>
                <c:pt idx="480">
                  <c:v>-4940</c:v>
                </c:pt>
                <c:pt idx="481">
                  <c:v>-6024.5</c:v>
                </c:pt>
                <c:pt idx="482">
                  <c:v>-6292</c:v>
                </c:pt>
                <c:pt idx="483">
                  <c:v>-6729.5</c:v>
                </c:pt>
                <c:pt idx="484">
                  <c:v>-7516.5</c:v>
                </c:pt>
                <c:pt idx="485">
                  <c:v>-7487</c:v>
                </c:pt>
                <c:pt idx="486">
                  <c:v>-6632</c:v>
                </c:pt>
                <c:pt idx="487">
                  <c:v>-5241.5</c:v>
                </c:pt>
                <c:pt idx="488">
                  <c:v>-4207</c:v>
                </c:pt>
                <c:pt idx="489">
                  <c:v>-3623</c:v>
                </c:pt>
                <c:pt idx="490">
                  <c:v>-4190</c:v>
                </c:pt>
                <c:pt idx="491">
                  <c:v>-4427.5</c:v>
                </c:pt>
                <c:pt idx="492">
                  <c:v>-4324.5</c:v>
                </c:pt>
                <c:pt idx="493">
                  <c:v>-4642.5</c:v>
                </c:pt>
                <c:pt idx="494">
                  <c:v>-5296.5</c:v>
                </c:pt>
                <c:pt idx="495">
                  <c:v>-6243</c:v>
                </c:pt>
                <c:pt idx="496">
                  <c:v>-7216</c:v>
                </c:pt>
                <c:pt idx="497">
                  <c:v>-8550</c:v>
                </c:pt>
                <c:pt idx="498">
                  <c:v>-8648</c:v>
                </c:pt>
                <c:pt idx="499">
                  <c:v>-6594</c:v>
                </c:pt>
                <c:pt idx="500">
                  <c:v>-5897.5</c:v>
                </c:pt>
                <c:pt idx="501">
                  <c:v>-7256</c:v>
                </c:pt>
                <c:pt idx="502">
                  <c:v>-7250</c:v>
                </c:pt>
                <c:pt idx="503">
                  <c:v>-5288</c:v>
                </c:pt>
                <c:pt idx="504">
                  <c:v>-5828.5</c:v>
                </c:pt>
                <c:pt idx="505">
                  <c:v>-7851</c:v>
                </c:pt>
                <c:pt idx="506">
                  <c:v>-8987</c:v>
                </c:pt>
                <c:pt idx="507">
                  <c:v>-9461</c:v>
                </c:pt>
                <c:pt idx="508">
                  <c:v>-9224</c:v>
                </c:pt>
                <c:pt idx="509">
                  <c:v>-9296</c:v>
                </c:pt>
                <c:pt idx="510">
                  <c:v>-8660</c:v>
                </c:pt>
                <c:pt idx="511">
                  <c:v>-7572</c:v>
                </c:pt>
                <c:pt idx="512">
                  <c:v>-7022</c:v>
                </c:pt>
                <c:pt idx="513">
                  <c:v>-6424.5</c:v>
                </c:pt>
                <c:pt idx="514">
                  <c:v>-5413.5</c:v>
                </c:pt>
                <c:pt idx="515">
                  <c:v>-4583.5</c:v>
                </c:pt>
                <c:pt idx="516">
                  <c:v>-4581.5</c:v>
                </c:pt>
                <c:pt idx="517">
                  <c:v>-4803.5</c:v>
                </c:pt>
                <c:pt idx="518">
                  <c:v>-4937</c:v>
                </c:pt>
                <c:pt idx="519">
                  <c:v>-5250</c:v>
                </c:pt>
                <c:pt idx="520">
                  <c:v>-5718</c:v>
                </c:pt>
                <c:pt idx="521">
                  <c:v>-6897</c:v>
                </c:pt>
                <c:pt idx="522">
                  <c:v>-7003</c:v>
                </c:pt>
                <c:pt idx="523">
                  <c:v>-5133</c:v>
                </c:pt>
                <c:pt idx="524">
                  <c:v>-4523</c:v>
                </c:pt>
                <c:pt idx="525">
                  <c:v>-6282.5</c:v>
                </c:pt>
                <c:pt idx="526">
                  <c:v>-6506.5</c:v>
                </c:pt>
                <c:pt idx="527">
                  <c:v>-5150</c:v>
                </c:pt>
                <c:pt idx="528">
                  <c:v>-5542</c:v>
                </c:pt>
                <c:pt idx="529">
                  <c:v>-7825.5</c:v>
                </c:pt>
                <c:pt idx="530">
                  <c:v>-8033</c:v>
                </c:pt>
                <c:pt idx="531">
                  <c:v>-8228</c:v>
                </c:pt>
                <c:pt idx="532">
                  <c:v>-8570.5</c:v>
                </c:pt>
                <c:pt idx="533">
                  <c:v>-9499</c:v>
                </c:pt>
                <c:pt idx="534">
                  <c:v>-9094</c:v>
                </c:pt>
                <c:pt idx="535">
                  <c:v>-6999.5</c:v>
                </c:pt>
                <c:pt idx="536">
                  <c:v>-5871</c:v>
                </c:pt>
                <c:pt idx="537">
                  <c:v>-5581</c:v>
                </c:pt>
                <c:pt idx="538">
                  <c:v>-5880.5</c:v>
                </c:pt>
                <c:pt idx="539">
                  <c:v>-5853</c:v>
                </c:pt>
                <c:pt idx="540">
                  <c:v>-5498.5</c:v>
                </c:pt>
                <c:pt idx="541">
                  <c:v>-5772</c:v>
                </c:pt>
                <c:pt idx="542">
                  <c:v>-5822.5</c:v>
                </c:pt>
                <c:pt idx="543">
                  <c:v>-6077</c:v>
                </c:pt>
                <c:pt idx="544">
                  <c:v>-6074</c:v>
                </c:pt>
                <c:pt idx="545">
                  <c:v>-5765.5</c:v>
                </c:pt>
                <c:pt idx="546">
                  <c:v>-5008</c:v>
                </c:pt>
                <c:pt idx="547">
                  <c:v>-3804.5</c:v>
                </c:pt>
                <c:pt idx="548">
                  <c:v>-3925</c:v>
                </c:pt>
                <c:pt idx="549">
                  <c:v>-4898.5</c:v>
                </c:pt>
                <c:pt idx="550">
                  <c:v>-5071</c:v>
                </c:pt>
                <c:pt idx="551">
                  <c:v>-4592.5</c:v>
                </c:pt>
                <c:pt idx="552">
                  <c:v>-4791</c:v>
                </c:pt>
                <c:pt idx="553">
                  <c:v>-5806</c:v>
                </c:pt>
                <c:pt idx="554">
                  <c:v>-6348.5</c:v>
                </c:pt>
                <c:pt idx="555">
                  <c:v>-7568.5</c:v>
                </c:pt>
                <c:pt idx="556">
                  <c:v>-8229.5</c:v>
                </c:pt>
                <c:pt idx="557">
                  <c:v>-8075</c:v>
                </c:pt>
                <c:pt idx="558">
                  <c:v>-7031.5</c:v>
                </c:pt>
                <c:pt idx="559">
                  <c:v>-5456.5</c:v>
                </c:pt>
                <c:pt idx="560">
                  <c:v>-4296.5</c:v>
                </c:pt>
                <c:pt idx="561">
                  <c:v>-4013.5</c:v>
                </c:pt>
                <c:pt idx="562">
                  <c:v>-4265.5</c:v>
                </c:pt>
                <c:pt idx="563">
                  <c:v>-4392.5</c:v>
                </c:pt>
                <c:pt idx="564">
                  <c:v>-4304</c:v>
                </c:pt>
                <c:pt idx="565">
                  <c:v>-4418</c:v>
                </c:pt>
                <c:pt idx="566">
                  <c:v>-4490</c:v>
                </c:pt>
                <c:pt idx="567">
                  <c:v>-4804</c:v>
                </c:pt>
                <c:pt idx="568">
                  <c:v>-5483</c:v>
                </c:pt>
                <c:pt idx="569">
                  <c:v>-6898.5</c:v>
                </c:pt>
                <c:pt idx="570">
                  <c:v>-7818.5</c:v>
                </c:pt>
                <c:pt idx="571">
                  <c:v>-6968.5</c:v>
                </c:pt>
                <c:pt idx="572">
                  <c:v>-6890</c:v>
                </c:pt>
                <c:pt idx="573">
                  <c:v>-7255</c:v>
                </c:pt>
                <c:pt idx="574">
                  <c:v>-6881</c:v>
                </c:pt>
                <c:pt idx="575">
                  <c:v>-5280</c:v>
                </c:pt>
                <c:pt idx="576">
                  <c:v>-6125</c:v>
                </c:pt>
                <c:pt idx="577">
                  <c:v>-8163.5</c:v>
                </c:pt>
                <c:pt idx="578">
                  <c:v>-9532</c:v>
                </c:pt>
                <c:pt idx="579">
                  <c:v>-10233</c:v>
                </c:pt>
                <c:pt idx="580">
                  <c:v>-10461</c:v>
                </c:pt>
                <c:pt idx="581">
                  <c:v>-10658</c:v>
                </c:pt>
                <c:pt idx="582">
                  <c:v>-9926</c:v>
                </c:pt>
                <c:pt idx="583">
                  <c:v>-8770</c:v>
                </c:pt>
                <c:pt idx="584">
                  <c:v>-7609</c:v>
                </c:pt>
                <c:pt idx="585">
                  <c:v>-6852</c:v>
                </c:pt>
                <c:pt idx="586">
                  <c:v>-6134</c:v>
                </c:pt>
                <c:pt idx="587">
                  <c:v>-5852</c:v>
                </c:pt>
                <c:pt idx="588">
                  <c:v>-5498.5</c:v>
                </c:pt>
                <c:pt idx="589">
                  <c:v>-5215.5</c:v>
                </c:pt>
                <c:pt idx="590">
                  <c:v>-5113</c:v>
                </c:pt>
                <c:pt idx="591">
                  <c:v>-5563.5</c:v>
                </c:pt>
                <c:pt idx="592">
                  <c:v>-6083.5</c:v>
                </c:pt>
                <c:pt idx="593">
                  <c:v>-6349</c:v>
                </c:pt>
                <c:pt idx="594">
                  <c:v>-6039.5</c:v>
                </c:pt>
                <c:pt idx="595">
                  <c:v>-5097</c:v>
                </c:pt>
                <c:pt idx="596">
                  <c:v>-5852.5</c:v>
                </c:pt>
                <c:pt idx="597">
                  <c:v>-7026.5</c:v>
                </c:pt>
                <c:pt idx="598">
                  <c:v>-6879</c:v>
                </c:pt>
                <c:pt idx="599">
                  <c:v>-6082</c:v>
                </c:pt>
                <c:pt idx="600">
                  <c:v>-6377.5</c:v>
                </c:pt>
                <c:pt idx="601">
                  <c:v>-7671</c:v>
                </c:pt>
                <c:pt idx="602">
                  <c:v>-9190</c:v>
                </c:pt>
                <c:pt idx="603">
                  <c:v>-10682.5</c:v>
                </c:pt>
                <c:pt idx="604">
                  <c:v>-11089.5</c:v>
                </c:pt>
                <c:pt idx="605">
                  <c:v>-11073.5</c:v>
                </c:pt>
                <c:pt idx="606">
                  <c:v>-11027</c:v>
                </c:pt>
                <c:pt idx="607">
                  <c:v>-10283.5</c:v>
                </c:pt>
                <c:pt idx="608">
                  <c:v>-9175</c:v>
                </c:pt>
                <c:pt idx="609">
                  <c:v>-8131.5</c:v>
                </c:pt>
                <c:pt idx="610">
                  <c:v>-8482.5</c:v>
                </c:pt>
                <c:pt idx="611">
                  <c:v>-8955.5</c:v>
                </c:pt>
                <c:pt idx="612">
                  <c:v>-8214</c:v>
                </c:pt>
                <c:pt idx="613">
                  <c:v>-7792</c:v>
                </c:pt>
                <c:pt idx="614">
                  <c:v>-8197.5</c:v>
                </c:pt>
                <c:pt idx="615">
                  <c:v>-8775.5</c:v>
                </c:pt>
                <c:pt idx="616">
                  <c:v>-9670</c:v>
                </c:pt>
                <c:pt idx="617">
                  <c:v>-10524</c:v>
                </c:pt>
                <c:pt idx="618">
                  <c:v>-10791.5</c:v>
                </c:pt>
                <c:pt idx="619">
                  <c:v>-9847</c:v>
                </c:pt>
                <c:pt idx="620">
                  <c:v>-9987</c:v>
                </c:pt>
                <c:pt idx="621">
                  <c:v>-11265.5</c:v>
                </c:pt>
                <c:pt idx="622">
                  <c:v>-10730.5</c:v>
                </c:pt>
                <c:pt idx="623">
                  <c:v>-8790.5</c:v>
                </c:pt>
                <c:pt idx="624">
                  <c:v>-8334.5</c:v>
                </c:pt>
                <c:pt idx="625">
                  <c:v>-8300.5</c:v>
                </c:pt>
                <c:pt idx="626">
                  <c:v>-6633</c:v>
                </c:pt>
                <c:pt idx="627">
                  <c:v>-6654</c:v>
                </c:pt>
                <c:pt idx="628">
                  <c:v>-7063.5</c:v>
                </c:pt>
                <c:pt idx="629">
                  <c:v>-6834.5</c:v>
                </c:pt>
                <c:pt idx="630">
                  <c:v>-6192.5</c:v>
                </c:pt>
                <c:pt idx="631">
                  <c:v>-6242</c:v>
                </c:pt>
                <c:pt idx="632">
                  <c:v>-7830.5</c:v>
                </c:pt>
                <c:pt idx="633">
                  <c:v>-7756</c:v>
                </c:pt>
                <c:pt idx="634">
                  <c:v>-7085.5</c:v>
                </c:pt>
                <c:pt idx="635">
                  <c:v>-6232.5</c:v>
                </c:pt>
                <c:pt idx="636">
                  <c:v>-5626.5</c:v>
                </c:pt>
                <c:pt idx="637">
                  <c:v>-5998</c:v>
                </c:pt>
                <c:pt idx="638">
                  <c:v>-6702</c:v>
                </c:pt>
                <c:pt idx="639">
                  <c:v>-7664</c:v>
                </c:pt>
                <c:pt idx="640">
                  <c:v>-8559.5</c:v>
                </c:pt>
                <c:pt idx="641">
                  <c:v>-10447.5</c:v>
                </c:pt>
                <c:pt idx="642">
                  <c:v>-10382.5</c:v>
                </c:pt>
                <c:pt idx="643">
                  <c:v>-9534.5</c:v>
                </c:pt>
                <c:pt idx="644">
                  <c:v>-8903.5</c:v>
                </c:pt>
                <c:pt idx="645">
                  <c:v>-8242.5</c:v>
                </c:pt>
                <c:pt idx="646">
                  <c:v>-7857</c:v>
                </c:pt>
                <c:pt idx="647">
                  <c:v>-7196</c:v>
                </c:pt>
                <c:pt idx="648">
                  <c:v>-6657</c:v>
                </c:pt>
                <c:pt idx="649">
                  <c:v>-6432.5</c:v>
                </c:pt>
                <c:pt idx="650">
                  <c:v>-5349.5</c:v>
                </c:pt>
                <c:pt idx="651">
                  <c:v>-5906.5</c:v>
                </c:pt>
                <c:pt idx="652">
                  <c:v>-6643</c:v>
                </c:pt>
                <c:pt idx="653">
                  <c:v>-7565</c:v>
                </c:pt>
                <c:pt idx="654">
                  <c:v>-9225</c:v>
                </c:pt>
                <c:pt idx="655">
                  <c:v>-10264</c:v>
                </c:pt>
                <c:pt idx="656">
                  <c:v>-9354</c:v>
                </c:pt>
                <c:pt idx="657">
                  <c:v>-8628.5</c:v>
                </c:pt>
                <c:pt idx="658">
                  <c:v>-8579</c:v>
                </c:pt>
                <c:pt idx="659">
                  <c:v>-8741.5</c:v>
                </c:pt>
                <c:pt idx="660">
                  <c:v>-8819</c:v>
                </c:pt>
                <c:pt idx="661">
                  <c:v>-9013</c:v>
                </c:pt>
                <c:pt idx="662">
                  <c:v>-9020.5</c:v>
                </c:pt>
                <c:pt idx="663">
                  <c:v>-9338</c:v>
                </c:pt>
                <c:pt idx="664">
                  <c:v>-9678</c:v>
                </c:pt>
                <c:pt idx="665">
                  <c:v>-9438.5</c:v>
                </c:pt>
                <c:pt idx="666">
                  <c:v>-7680</c:v>
                </c:pt>
                <c:pt idx="667">
                  <c:v>-6893.5</c:v>
                </c:pt>
                <c:pt idx="668">
                  <c:v>-7556</c:v>
                </c:pt>
                <c:pt idx="669">
                  <c:v>-8649</c:v>
                </c:pt>
                <c:pt idx="670">
                  <c:v>-8980</c:v>
                </c:pt>
                <c:pt idx="671">
                  <c:v>-8197</c:v>
                </c:pt>
                <c:pt idx="672">
                  <c:v>-7500.5</c:v>
                </c:pt>
                <c:pt idx="673">
                  <c:v>-7514</c:v>
                </c:pt>
                <c:pt idx="674">
                  <c:v>-8073</c:v>
                </c:pt>
                <c:pt idx="675">
                  <c:v>-8655.5</c:v>
                </c:pt>
                <c:pt idx="676">
                  <c:v>-9441.5</c:v>
                </c:pt>
                <c:pt idx="677">
                  <c:v>-9767</c:v>
                </c:pt>
                <c:pt idx="678">
                  <c:v>-8865</c:v>
                </c:pt>
                <c:pt idx="679">
                  <c:v>-7838.5</c:v>
                </c:pt>
                <c:pt idx="680">
                  <c:v>-7220</c:v>
                </c:pt>
                <c:pt idx="681">
                  <c:v>-6891.5</c:v>
                </c:pt>
                <c:pt idx="682">
                  <c:v>-7202.5</c:v>
                </c:pt>
                <c:pt idx="683">
                  <c:v>-7140</c:v>
                </c:pt>
                <c:pt idx="684">
                  <c:v>-7036.5</c:v>
                </c:pt>
                <c:pt idx="685">
                  <c:v>-7128.5</c:v>
                </c:pt>
                <c:pt idx="686">
                  <c:v>-7246.5</c:v>
                </c:pt>
                <c:pt idx="687">
                  <c:v>-7580</c:v>
                </c:pt>
                <c:pt idx="688">
                  <c:v>-7864.5</c:v>
                </c:pt>
                <c:pt idx="689">
                  <c:v>-7894.5</c:v>
                </c:pt>
                <c:pt idx="690">
                  <c:v>-5748</c:v>
                </c:pt>
                <c:pt idx="691">
                  <c:v>-5121</c:v>
                </c:pt>
                <c:pt idx="692">
                  <c:v>-6090</c:v>
                </c:pt>
                <c:pt idx="693">
                  <c:v>-6979.5</c:v>
                </c:pt>
                <c:pt idx="694">
                  <c:v>-7104</c:v>
                </c:pt>
                <c:pt idx="695">
                  <c:v>-6528.5</c:v>
                </c:pt>
                <c:pt idx="696">
                  <c:v>-6144.5</c:v>
                </c:pt>
                <c:pt idx="697">
                  <c:v>-5859</c:v>
                </c:pt>
                <c:pt idx="698">
                  <c:v>-6189</c:v>
                </c:pt>
                <c:pt idx="699">
                  <c:v>-7189.5</c:v>
                </c:pt>
                <c:pt idx="700">
                  <c:v>-7822.5</c:v>
                </c:pt>
                <c:pt idx="701">
                  <c:v>-7267.5</c:v>
                </c:pt>
                <c:pt idx="702">
                  <c:v>-6934.5</c:v>
                </c:pt>
                <c:pt idx="703">
                  <c:v>-6546</c:v>
                </c:pt>
                <c:pt idx="704">
                  <c:v>-5690.5</c:v>
                </c:pt>
                <c:pt idx="705">
                  <c:v>-5053</c:v>
                </c:pt>
                <c:pt idx="706">
                  <c:v>-5190</c:v>
                </c:pt>
                <c:pt idx="707">
                  <c:v>-5198</c:v>
                </c:pt>
                <c:pt idx="708">
                  <c:v>-5460.5</c:v>
                </c:pt>
                <c:pt idx="709">
                  <c:v>-6243.5</c:v>
                </c:pt>
                <c:pt idx="710">
                  <c:v>-6070</c:v>
                </c:pt>
                <c:pt idx="711">
                  <c:v>-6387</c:v>
                </c:pt>
                <c:pt idx="712">
                  <c:v>-6478</c:v>
                </c:pt>
                <c:pt idx="713">
                  <c:v>-6296.5</c:v>
                </c:pt>
                <c:pt idx="714">
                  <c:v>-4147.5</c:v>
                </c:pt>
                <c:pt idx="715">
                  <c:v>-2233</c:v>
                </c:pt>
                <c:pt idx="716">
                  <c:v>-4089</c:v>
                </c:pt>
                <c:pt idx="717">
                  <c:v>-5921</c:v>
                </c:pt>
                <c:pt idx="718">
                  <c:v>-5923.5</c:v>
                </c:pt>
                <c:pt idx="719">
                  <c:v>-5152.5</c:v>
                </c:pt>
                <c:pt idx="720">
                  <c:v>-4901</c:v>
                </c:pt>
                <c:pt idx="721">
                  <c:v>-5935</c:v>
                </c:pt>
                <c:pt idx="722">
                  <c:v>-5898.5</c:v>
                </c:pt>
                <c:pt idx="723">
                  <c:v>-6335.5</c:v>
                </c:pt>
                <c:pt idx="724">
                  <c:v>-6522.5</c:v>
                </c:pt>
                <c:pt idx="725">
                  <c:v>-6047.5</c:v>
                </c:pt>
                <c:pt idx="726">
                  <c:v>-5563</c:v>
                </c:pt>
                <c:pt idx="727">
                  <c:v>-5158.5</c:v>
                </c:pt>
                <c:pt idx="728">
                  <c:v>-4261</c:v>
                </c:pt>
                <c:pt idx="729">
                  <c:v>-3930.5</c:v>
                </c:pt>
                <c:pt idx="730">
                  <c:v>-4611.5</c:v>
                </c:pt>
                <c:pt idx="731">
                  <c:v>-5120.5</c:v>
                </c:pt>
                <c:pt idx="732">
                  <c:v>-5138.5</c:v>
                </c:pt>
                <c:pt idx="733">
                  <c:v>-5705</c:v>
                </c:pt>
                <c:pt idx="734">
                  <c:v>-5906</c:v>
                </c:pt>
                <c:pt idx="735">
                  <c:v>-5983.5</c:v>
                </c:pt>
                <c:pt idx="736">
                  <c:v>-6320.5</c:v>
                </c:pt>
                <c:pt idx="737">
                  <c:v>-6538.5</c:v>
                </c:pt>
                <c:pt idx="738">
                  <c:v>-4380</c:v>
                </c:pt>
                <c:pt idx="739">
                  <c:v>-3450.5</c:v>
                </c:pt>
                <c:pt idx="740">
                  <c:v>-4283</c:v>
                </c:pt>
                <c:pt idx="741">
                  <c:v>-5219</c:v>
                </c:pt>
                <c:pt idx="742">
                  <c:v>-5164.5</c:v>
                </c:pt>
                <c:pt idx="743">
                  <c:v>-4506.5</c:v>
                </c:pt>
              </c:numCache>
            </c:numRef>
          </c:yVal>
          <c:smooth val="1"/>
        </c:ser>
        <c:axId val="115837952"/>
        <c:axId val="115860224"/>
      </c:scatterChart>
      <c:valAx>
        <c:axId val="115837952"/>
        <c:scaling>
          <c:orientation val="minMax"/>
        </c:scaling>
        <c:axPos val="b"/>
        <c:numFmt formatCode="0" sourceLinked="0"/>
        <c:tickLblPos val="nextTo"/>
        <c:crossAx val="115860224"/>
        <c:crosses val="autoZero"/>
        <c:crossBetween val="midCat"/>
      </c:valAx>
      <c:valAx>
        <c:axId val="115860224"/>
        <c:scaling>
          <c:orientation val="minMax"/>
        </c:scaling>
        <c:axPos val="l"/>
        <c:majorGridlines/>
        <c:numFmt formatCode="0" sourceLinked="0"/>
        <c:tickLblPos val="nextTo"/>
        <c:crossAx val="115837952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2500</c:v>
                </c:pt>
                <c:pt idx="1">
                  <c:v>2187</c:v>
                </c:pt>
                <c:pt idx="2">
                  <c:v>1457</c:v>
                </c:pt>
                <c:pt idx="3">
                  <c:v>-915</c:v>
                </c:pt>
                <c:pt idx="4">
                  <c:v>-1800</c:v>
                </c:pt>
                <c:pt idx="5">
                  <c:v>-793</c:v>
                </c:pt>
                <c:pt idx="6">
                  <c:v>-1317</c:v>
                </c:pt>
                <c:pt idx="7">
                  <c:v>-409</c:v>
                </c:pt>
                <c:pt idx="8">
                  <c:v>132</c:v>
                </c:pt>
                <c:pt idx="9">
                  <c:v>583</c:v>
                </c:pt>
                <c:pt idx="10">
                  <c:v>1442</c:v>
                </c:pt>
                <c:pt idx="11">
                  <c:v>2608</c:v>
                </c:pt>
                <c:pt idx="12">
                  <c:v>2949</c:v>
                </c:pt>
                <c:pt idx="13">
                  <c:v>2977</c:v>
                </c:pt>
                <c:pt idx="14">
                  <c:v>2500</c:v>
                </c:pt>
                <c:pt idx="15">
                  <c:v>2500</c:v>
                </c:pt>
                <c:pt idx="16">
                  <c:v>2378</c:v>
                </c:pt>
                <c:pt idx="17">
                  <c:v>1156</c:v>
                </c:pt>
                <c:pt idx="18">
                  <c:v>241</c:v>
                </c:pt>
                <c:pt idx="19">
                  <c:v>-500</c:v>
                </c:pt>
                <c:pt idx="20">
                  <c:v>80</c:v>
                </c:pt>
                <c:pt idx="21">
                  <c:v>430</c:v>
                </c:pt>
                <c:pt idx="22">
                  <c:v>2097</c:v>
                </c:pt>
                <c:pt idx="23">
                  <c:v>2500</c:v>
                </c:pt>
                <c:pt idx="24">
                  <c:v>1907</c:v>
                </c:pt>
                <c:pt idx="25">
                  <c:v>1396</c:v>
                </c:pt>
                <c:pt idx="26">
                  <c:v>32</c:v>
                </c:pt>
                <c:pt idx="27">
                  <c:v>-1288</c:v>
                </c:pt>
                <c:pt idx="28">
                  <c:v>-1800</c:v>
                </c:pt>
                <c:pt idx="29">
                  <c:v>-253</c:v>
                </c:pt>
                <c:pt idx="30">
                  <c:v>-249</c:v>
                </c:pt>
                <c:pt idx="31">
                  <c:v>-59</c:v>
                </c:pt>
                <c:pt idx="32">
                  <c:v>1514</c:v>
                </c:pt>
                <c:pt idx="33">
                  <c:v>2711</c:v>
                </c:pt>
                <c:pt idx="34">
                  <c:v>3000</c:v>
                </c:pt>
                <c:pt idx="35">
                  <c:v>3000</c:v>
                </c:pt>
                <c:pt idx="36">
                  <c:v>3000</c:v>
                </c:pt>
                <c:pt idx="37">
                  <c:v>2500</c:v>
                </c:pt>
                <c:pt idx="38">
                  <c:v>2500</c:v>
                </c:pt>
                <c:pt idx="39">
                  <c:v>2500</c:v>
                </c:pt>
                <c:pt idx="40">
                  <c:v>2500</c:v>
                </c:pt>
                <c:pt idx="41">
                  <c:v>2364</c:v>
                </c:pt>
                <c:pt idx="42">
                  <c:v>1759</c:v>
                </c:pt>
                <c:pt idx="43">
                  <c:v>1951</c:v>
                </c:pt>
                <c:pt idx="44">
                  <c:v>2272</c:v>
                </c:pt>
                <c:pt idx="45">
                  <c:v>2500</c:v>
                </c:pt>
                <c:pt idx="46">
                  <c:v>2500</c:v>
                </c:pt>
                <c:pt idx="47">
                  <c:v>2500</c:v>
                </c:pt>
                <c:pt idx="48">
                  <c:v>2246</c:v>
                </c:pt>
                <c:pt idx="49">
                  <c:v>1927</c:v>
                </c:pt>
                <c:pt idx="50">
                  <c:v>261</c:v>
                </c:pt>
                <c:pt idx="51">
                  <c:v>-450</c:v>
                </c:pt>
                <c:pt idx="52">
                  <c:v>-1638</c:v>
                </c:pt>
                <c:pt idx="53">
                  <c:v>-1374</c:v>
                </c:pt>
                <c:pt idx="54">
                  <c:v>1761</c:v>
                </c:pt>
                <c:pt idx="55">
                  <c:v>1969</c:v>
                </c:pt>
                <c:pt idx="56">
                  <c:v>2107</c:v>
                </c:pt>
                <c:pt idx="57">
                  <c:v>2500</c:v>
                </c:pt>
                <c:pt idx="58">
                  <c:v>2500</c:v>
                </c:pt>
                <c:pt idx="59">
                  <c:v>1800</c:v>
                </c:pt>
                <c:pt idx="60">
                  <c:v>1800</c:v>
                </c:pt>
                <c:pt idx="61">
                  <c:v>1800</c:v>
                </c:pt>
                <c:pt idx="62">
                  <c:v>1800</c:v>
                </c:pt>
                <c:pt idx="63">
                  <c:v>1800</c:v>
                </c:pt>
                <c:pt idx="64">
                  <c:v>1800</c:v>
                </c:pt>
                <c:pt idx="65">
                  <c:v>1800</c:v>
                </c:pt>
                <c:pt idx="66">
                  <c:v>1458</c:v>
                </c:pt>
                <c:pt idx="67">
                  <c:v>1500</c:v>
                </c:pt>
                <c:pt idx="68">
                  <c:v>1500</c:v>
                </c:pt>
                <c:pt idx="69">
                  <c:v>1500</c:v>
                </c:pt>
                <c:pt idx="70">
                  <c:v>1500</c:v>
                </c:pt>
                <c:pt idx="71">
                  <c:v>1500</c:v>
                </c:pt>
                <c:pt idx="72">
                  <c:v>1800</c:v>
                </c:pt>
                <c:pt idx="73">
                  <c:v>1800</c:v>
                </c:pt>
                <c:pt idx="74">
                  <c:v>1622</c:v>
                </c:pt>
                <c:pt idx="75">
                  <c:v>585</c:v>
                </c:pt>
                <c:pt idx="76">
                  <c:v>-472</c:v>
                </c:pt>
                <c:pt idx="77">
                  <c:v>1800</c:v>
                </c:pt>
                <c:pt idx="78">
                  <c:v>1800</c:v>
                </c:pt>
                <c:pt idx="79">
                  <c:v>1793</c:v>
                </c:pt>
                <c:pt idx="80">
                  <c:v>1800</c:v>
                </c:pt>
                <c:pt idx="81">
                  <c:v>1800</c:v>
                </c:pt>
                <c:pt idx="82">
                  <c:v>1800</c:v>
                </c:pt>
                <c:pt idx="83">
                  <c:v>1800</c:v>
                </c:pt>
                <c:pt idx="84">
                  <c:v>1800</c:v>
                </c:pt>
                <c:pt idx="85">
                  <c:v>1800</c:v>
                </c:pt>
                <c:pt idx="86">
                  <c:v>1800</c:v>
                </c:pt>
                <c:pt idx="87">
                  <c:v>2500</c:v>
                </c:pt>
                <c:pt idx="88">
                  <c:v>2463</c:v>
                </c:pt>
                <c:pt idx="89">
                  <c:v>1926</c:v>
                </c:pt>
                <c:pt idx="90">
                  <c:v>1177</c:v>
                </c:pt>
                <c:pt idx="91">
                  <c:v>1210</c:v>
                </c:pt>
                <c:pt idx="92">
                  <c:v>2262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2400</c:v>
                </c:pt>
                <c:pt idx="97">
                  <c:v>2400</c:v>
                </c:pt>
                <c:pt idx="98">
                  <c:v>1554</c:v>
                </c:pt>
                <c:pt idx="99">
                  <c:v>37</c:v>
                </c:pt>
                <c:pt idx="100">
                  <c:v>-1207</c:v>
                </c:pt>
                <c:pt idx="101">
                  <c:v>-457</c:v>
                </c:pt>
                <c:pt idx="102">
                  <c:v>663</c:v>
                </c:pt>
                <c:pt idx="103">
                  <c:v>1775</c:v>
                </c:pt>
                <c:pt idx="104">
                  <c:v>2876</c:v>
                </c:pt>
                <c:pt idx="105">
                  <c:v>3000</c:v>
                </c:pt>
                <c:pt idx="106">
                  <c:v>2939</c:v>
                </c:pt>
                <c:pt idx="107">
                  <c:v>2951</c:v>
                </c:pt>
                <c:pt idx="108">
                  <c:v>2983</c:v>
                </c:pt>
                <c:pt idx="109">
                  <c:v>2945</c:v>
                </c:pt>
                <c:pt idx="110">
                  <c:v>2803</c:v>
                </c:pt>
                <c:pt idx="111">
                  <c:v>2519</c:v>
                </c:pt>
                <c:pt idx="112">
                  <c:v>2049</c:v>
                </c:pt>
                <c:pt idx="113">
                  <c:v>1779</c:v>
                </c:pt>
                <c:pt idx="114">
                  <c:v>2400</c:v>
                </c:pt>
                <c:pt idx="115">
                  <c:v>2581</c:v>
                </c:pt>
                <c:pt idx="116">
                  <c:v>2390</c:v>
                </c:pt>
                <c:pt idx="117">
                  <c:v>2285</c:v>
                </c:pt>
                <c:pt idx="118">
                  <c:v>3000</c:v>
                </c:pt>
                <c:pt idx="119">
                  <c:v>3000</c:v>
                </c:pt>
                <c:pt idx="120">
                  <c:v>2069</c:v>
                </c:pt>
                <c:pt idx="121">
                  <c:v>830</c:v>
                </c:pt>
                <c:pt idx="122">
                  <c:v>1380</c:v>
                </c:pt>
                <c:pt idx="123">
                  <c:v>13</c:v>
                </c:pt>
                <c:pt idx="124">
                  <c:v>-1766</c:v>
                </c:pt>
                <c:pt idx="125">
                  <c:v>-1780</c:v>
                </c:pt>
                <c:pt idx="126">
                  <c:v>-1688</c:v>
                </c:pt>
                <c:pt idx="127">
                  <c:v>-1600</c:v>
                </c:pt>
                <c:pt idx="128">
                  <c:v>-1052</c:v>
                </c:pt>
                <c:pt idx="129">
                  <c:v>248</c:v>
                </c:pt>
                <c:pt idx="130">
                  <c:v>1226</c:v>
                </c:pt>
                <c:pt idx="131">
                  <c:v>680</c:v>
                </c:pt>
                <c:pt idx="132">
                  <c:v>1826</c:v>
                </c:pt>
                <c:pt idx="133">
                  <c:v>1375</c:v>
                </c:pt>
                <c:pt idx="134">
                  <c:v>946</c:v>
                </c:pt>
                <c:pt idx="135">
                  <c:v>-423</c:v>
                </c:pt>
                <c:pt idx="136">
                  <c:v>-618</c:v>
                </c:pt>
                <c:pt idx="137">
                  <c:v>-448</c:v>
                </c:pt>
                <c:pt idx="138">
                  <c:v>-663</c:v>
                </c:pt>
                <c:pt idx="139">
                  <c:v>71</c:v>
                </c:pt>
                <c:pt idx="140">
                  <c:v>1978</c:v>
                </c:pt>
                <c:pt idx="141">
                  <c:v>2388</c:v>
                </c:pt>
                <c:pt idx="142">
                  <c:v>1985</c:v>
                </c:pt>
                <c:pt idx="143">
                  <c:v>2329</c:v>
                </c:pt>
                <c:pt idx="144">
                  <c:v>1387</c:v>
                </c:pt>
                <c:pt idx="145">
                  <c:v>1248</c:v>
                </c:pt>
                <c:pt idx="146">
                  <c:v>123</c:v>
                </c:pt>
                <c:pt idx="147">
                  <c:v>-1241</c:v>
                </c:pt>
                <c:pt idx="148">
                  <c:v>-1233</c:v>
                </c:pt>
                <c:pt idx="149">
                  <c:v>-670</c:v>
                </c:pt>
                <c:pt idx="150">
                  <c:v>-1043</c:v>
                </c:pt>
                <c:pt idx="151">
                  <c:v>-607</c:v>
                </c:pt>
                <c:pt idx="152">
                  <c:v>-309</c:v>
                </c:pt>
                <c:pt idx="153">
                  <c:v>53</c:v>
                </c:pt>
                <c:pt idx="154">
                  <c:v>-515</c:v>
                </c:pt>
                <c:pt idx="155">
                  <c:v>-580</c:v>
                </c:pt>
                <c:pt idx="156">
                  <c:v>-455</c:v>
                </c:pt>
                <c:pt idx="157">
                  <c:v>561</c:v>
                </c:pt>
                <c:pt idx="158">
                  <c:v>1156</c:v>
                </c:pt>
                <c:pt idx="159">
                  <c:v>617</c:v>
                </c:pt>
                <c:pt idx="160">
                  <c:v>266</c:v>
                </c:pt>
                <c:pt idx="161">
                  <c:v>-862</c:v>
                </c:pt>
                <c:pt idx="162">
                  <c:v>-1800</c:v>
                </c:pt>
                <c:pt idx="163">
                  <c:v>-1573</c:v>
                </c:pt>
                <c:pt idx="164">
                  <c:v>-283</c:v>
                </c:pt>
                <c:pt idx="165">
                  <c:v>987</c:v>
                </c:pt>
                <c:pt idx="166">
                  <c:v>1724</c:v>
                </c:pt>
                <c:pt idx="167">
                  <c:v>2625</c:v>
                </c:pt>
                <c:pt idx="168">
                  <c:v>2400</c:v>
                </c:pt>
                <c:pt idx="169">
                  <c:v>2106</c:v>
                </c:pt>
                <c:pt idx="170">
                  <c:v>2400</c:v>
                </c:pt>
                <c:pt idx="171">
                  <c:v>2001</c:v>
                </c:pt>
                <c:pt idx="172">
                  <c:v>1448</c:v>
                </c:pt>
                <c:pt idx="173">
                  <c:v>1497</c:v>
                </c:pt>
                <c:pt idx="174">
                  <c:v>579</c:v>
                </c:pt>
                <c:pt idx="175">
                  <c:v>464</c:v>
                </c:pt>
                <c:pt idx="176">
                  <c:v>299</c:v>
                </c:pt>
                <c:pt idx="177">
                  <c:v>578</c:v>
                </c:pt>
                <c:pt idx="178">
                  <c:v>738</c:v>
                </c:pt>
                <c:pt idx="179">
                  <c:v>468</c:v>
                </c:pt>
                <c:pt idx="180">
                  <c:v>1807</c:v>
                </c:pt>
                <c:pt idx="181">
                  <c:v>1642</c:v>
                </c:pt>
                <c:pt idx="182">
                  <c:v>1673</c:v>
                </c:pt>
                <c:pt idx="183">
                  <c:v>856</c:v>
                </c:pt>
                <c:pt idx="184">
                  <c:v>126</c:v>
                </c:pt>
                <c:pt idx="185">
                  <c:v>-342</c:v>
                </c:pt>
                <c:pt idx="186">
                  <c:v>-356</c:v>
                </c:pt>
                <c:pt idx="187">
                  <c:v>104</c:v>
                </c:pt>
                <c:pt idx="188">
                  <c:v>1028</c:v>
                </c:pt>
                <c:pt idx="189">
                  <c:v>1670</c:v>
                </c:pt>
                <c:pt idx="190">
                  <c:v>2902</c:v>
                </c:pt>
                <c:pt idx="191">
                  <c:v>3000</c:v>
                </c:pt>
                <c:pt idx="192">
                  <c:v>2400</c:v>
                </c:pt>
                <c:pt idx="193">
                  <c:v>2400</c:v>
                </c:pt>
                <c:pt idx="194">
                  <c:v>2257</c:v>
                </c:pt>
                <c:pt idx="195">
                  <c:v>1087</c:v>
                </c:pt>
                <c:pt idx="196">
                  <c:v>97</c:v>
                </c:pt>
                <c:pt idx="197">
                  <c:v>1155</c:v>
                </c:pt>
                <c:pt idx="198">
                  <c:v>326</c:v>
                </c:pt>
                <c:pt idx="199">
                  <c:v>1294</c:v>
                </c:pt>
                <c:pt idx="200">
                  <c:v>1114</c:v>
                </c:pt>
                <c:pt idx="201">
                  <c:v>940</c:v>
                </c:pt>
                <c:pt idx="202">
                  <c:v>750</c:v>
                </c:pt>
                <c:pt idx="203">
                  <c:v>810</c:v>
                </c:pt>
                <c:pt idx="204">
                  <c:v>1162</c:v>
                </c:pt>
                <c:pt idx="205">
                  <c:v>1374</c:v>
                </c:pt>
                <c:pt idx="206">
                  <c:v>1764</c:v>
                </c:pt>
                <c:pt idx="207">
                  <c:v>1508</c:v>
                </c:pt>
                <c:pt idx="208">
                  <c:v>1653</c:v>
                </c:pt>
                <c:pt idx="209">
                  <c:v>1400</c:v>
                </c:pt>
                <c:pt idx="210">
                  <c:v>612</c:v>
                </c:pt>
                <c:pt idx="211">
                  <c:v>1852</c:v>
                </c:pt>
                <c:pt idx="212">
                  <c:v>2561</c:v>
                </c:pt>
                <c:pt idx="213">
                  <c:v>2899</c:v>
                </c:pt>
                <c:pt idx="214">
                  <c:v>3000</c:v>
                </c:pt>
                <c:pt idx="215">
                  <c:v>3000</c:v>
                </c:pt>
                <c:pt idx="216">
                  <c:v>2400</c:v>
                </c:pt>
                <c:pt idx="217">
                  <c:v>2298</c:v>
                </c:pt>
                <c:pt idx="218">
                  <c:v>2254</c:v>
                </c:pt>
                <c:pt idx="219">
                  <c:v>1398</c:v>
                </c:pt>
                <c:pt idx="220">
                  <c:v>342</c:v>
                </c:pt>
                <c:pt idx="221">
                  <c:v>993</c:v>
                </c:pt>
                <c:pt idx="222">
                  <c:v>-1133</c:v>
                </c:pt>
                <c:pt idx="223">
                  <c:v>-542</c:v>
                </c:pt>
                <c:pt idx="224">
                  <c:v>-579</c:v>
                </c:pt>
                <c:pt idx="225">
                  <c:v>-528</c:v>
                </c:pt>
                <c:pt idx="226">
                  <c:v>-461</c:v>
                </c:pt>
                <c:pt idx="227">
                  <c:v>-433</c:v>
                </c:pt>
                <c:pt idx="228">
                  <c:v>395</c:v>
                </c:pt>
                <c:pt idx="229">
                  <c:v>53</c:v>
                </c:pt>
                <c:pt idx="230">
                  <c:v>-610</c:v>
                </c:pt>
                <c:pt idx="231">
                  <c:v>-1140</c:v>
                </c:pt>
                <c:pt idx="232">
                  <c:v>-1603</c:v>
                </c:pt>
                <c:pt idx="233">
                  <c:v>-1739</c:v>
                </c:pt>
                <c:pt idx="234">
                  <c:v>-1299</c:v>
                </c:pt>
                <c:pt idx="235">
                  <c:v>-121</c:v>
                </c:pt>
                <c:pt idx="236">
                  <c:v>662</c:v>
                </c:pt>
                <c:pt idx="237">
                  <c:v>1182</c:v>
                </c:pt>
                <c:pt idx="238">
                  <c:v>2622</c:v>
                </c:pt>
                <c:pt idx="239">
                  <c:v>3000</c:v>
                </c:pt>
                <c:pt idx="240">
                  <c:v>2388</c:v>
                </c:pt>
                <c:pt idx="241">
                  <c:v>2290</c:v>
                </c:pt>
                <c:pt idx="242">
                  <c:v>1858</c:v>
                </c:pt>
                <c:pt idx="243">
                  <c:v>1617</c:v>
                </c:pt>
                <c:pt idx="244">
                  <c:v>1717</c:v>
                </c:pt>
                <c:pt idx="245">
                  <c:v>2350</c:v>
                </c:pt>
                <c:pt idx="246">
                  <c:v>1903</c:v>
                </c:pt>
                <c:pt idx="247">
                  <c:v>2321</c:v>
                </c:pt>
                <c:pt idx="248">
                  <c:v>2170</c:v>
                </c:pt>
                <c:pt idx="249">
                  <c:v>2067</c:v>
                </c:pt>
                <c:pt idx="250">
                  <c:v>2500</c:v>
                </c:pt>
                <c:pt idx="251">
                  <c:v>2478</c:v>
                </c:pt>
                <c:pt idx="252">
                  <c:v>2360</c:v>
                </c:pt>
                <c:pt idx="253">
                  <c:v>1551</c:v>
                </c:pt>
                <c:pt idx="254">
                  <c:v>1800</c:v>
                </c:pt>
                <c:pt idx="255">
                  <c:v>1800</c:v>
                </c:pt>
                <c:pt idx="256">
                  <c:v>1774</c:v>
                </c:pt>
                <c:pt idx="257">
                  <c:v>1800</c:v>
                </c:pt>
                <c:pt idx="258">
                  <c:v>1744</c:v>
                </c:pt>
                <c:pt idx="259">
                  <c:v>1800</c:v>
                </c:pt>
                <c:pt idx="260">
                  <c:v>1800</c:v>
                </c:pt>
                <c:pt idx="261">
                  <c:v>1800</c:v>
                </c:pt>
                <c:pt idx="262">
                  <c:v>1800</c:v>
                </c:pt>
                <c:pt idx="263">
                  <c:v>1800</c:v>
                </c:pt>
                <c:pt idx="264">
                  <c:v>2500</c:v>
                </c:pt>
                <c:pt idx="265">
                  <c:v>2496</c:v>
                </c:pt>
                <c:pt idx="266">
                  <c:v>2418</c:v>
                </c:pt>
                <c:pt idx="267">
                  <c:v>2093</c:v>
                </c:pt>
                <c:pt idx="268">
                  <c:v>1003</c:v>
                </c:pt>
                <c:pt idx="269">
                  <c:v>725</c:v>
                </c:pt>
                <c:pt idx="270">
                  <c:v>1832</c:v>
                </c:pt>
                <c:pt idx="271">
                  <c:v>2153</c:v>
                </c:pt>
                <c:pt idx="272">
                  <c:v>2811</c:v>
                </c:pt>
                <c:pt idx="273">
                  <c:v>2800</c:v>
                </c:pt>
                <c:pt idx="274">
                  <c:v>2699</c:v>
                </c:pt>
                <c:pt idx="275">
                  <c:v>2558</c:v>
                </c:pt>
                <c:pt idx="276">
                  <c:v>2908</c:v>
                </c:pt>
                <c:pt idx="277">
                  <c:v>2679</c:v>
                </c:pt>
                <c:pt idx="278">
                  <c:v>3000</c:v>
                </c:pt>
                <c:pt idx="279">
                  <c:v>2942</c:v>
                </c:pt>
                <c:pt idx="280">
                  <c:v>2888</c:v>
                </c:pt>
                <c:pt idx="281">
                  <c:v>3000</c:v>
                </c:pt>
                <c:pt idx="282">
                  <c:v>3000</c:v>
                </c:pt>
                <c:pt idx="283">
                  <c:v>3000</c:v>
                </c:pt>
                <c:pt idx="284">
                  <c:v>3000</c:v>
                </c:pt>
                <c:pt idx="285">
                  <c:v>3000</c:v>
                </c:pt>
                <c:pt idx="286">
                  <c:v>3000</c:v>
                </c:pt>
                <c:pt idx="287">
                  <c:v>3000</c:v>
                </c:pt>
                <c:pt idx="288">
                  <c:v>3000</c:v>
                </c:pt>
                <c:pt idx="289">
                  <c:v>2900</c:v>
                </c:pt>
                <c:pt idx="290">
                  <c:v>2985</c:v>
                </c:pt>
                <c:pt idx="291">
                  <c:v>1844</c:v>
                </c:pt>
                <c:pt idx="292">
                  <c:v>474</c:v>
                </c:pt>
                <c:pt idx="293">
                  <c:v>-211</c:v>
                </c:pt>
                <c:pt idx="294">
                  <c:v>726</c:v>
                </c:pt>
                <c:pt idx="295">
                  <c:v>1197</c:v>
                </c:pt>
                <c:pt idx="296">
                  <c:v>1470</c:v>
                </c:pt>
                <c:pt idx="297">
                  <c:v>2426</c:v>
                </c:pt>
                <c:pt idx="298">
                  <c:v>2648</c:v>
                </c:pt>
                <c:pt idx="299">
                  <c:v>2840</c:v>
                </c:pt>
                <c:pt idx="300">
                  <c:v>3000</c:v>
                </c:pt>
                <c:pt idx="301">
                  <c:v>3000</c:v>
                </c:pt>
                <c:pt idx="302">
                  <c:v>2203</c:v>
                </c:pt>
                <c:pt idx="303">
                  <c:v>1093</c:v>
                </c:pt>
                <c:pt idx="304">
                  <c:v>361</c:v>
                </c:pt>
                <c:pt idx="305">
                  <c:v>108</c:v>
                </c:pt>
                <c:pt idx="306">
                  <c:v>1874</c:v>
                </c:pt>
                <c:pt idx="307">
                  <c:v>3000</c:v>
                </c:pt>
                <c:pt idx="308">
                  <c:v>3000</c:v>
                </c:pt>
                <c:pt idx="309">
                  <c:v>2796</c:v>
                </c:pt>
                <c:pt idx="310">
                  <c:v>2724</c:v>
                </c:pt>
                <c:pt idx="311">
                  <c:v>1903</c:v>
                </c:pt>
                <c:pt idx="312">
                  <c:v>870</c:v>
                </c:pt>
                <c:pt idx="313">
                  <c:v>654</c:v>
                </c:pt>
                <c:pt idx="314">
                  <c:v>-594</c:v>
                </c:pt>
                <c:pt idx="315">
                  <c:v>-1497</c:v>
                </c:pt>
                <c:pt idx="316">
                  <c:v>-1723</c:v>
                </c:pt>
                <c:pt idx="317">
                  <c:v>258</c:v>
                </c:pt>
                <c:pt idx="318">
                  <c:v>1591</c:v>
                </c:pt>
                <c:pt idx="319">
                  <c:v>2878</c:v>
                </c:pt>
                <c:pt idx="320">
                  <c:v>2950</c:v>
                </c:pt>
                <c:pt idx="321">
                  <c:v>2750</c:v>
                </c:pt>
                <c:pt idx="322">
                  <c:v>2954</c:v>
                </c:pt>
                <c:pt idx="323">
                  <c:v>3000</c:v>
                </c:pt>
                <c:pt idx="324">
                  <c:v>3000</c:v>
                </c:pt>
                <c:pt idx="325">
                  <c:v>3000</c:v>
                </c:pt>
                <c:pt idx="326">
                  <c:v>3000</c:v>
                </c:pt>
                <c:pt idx="327">
                  <c:v>3000</c:v>
                </c:pt>
                <c:pt idx="328">
                  <c:v>2679</c:v>
                </c:pt>
                <c:pt idx="329">
                  <c:v>1274</c:v>
                </c:pt>
                <c:pt idx="330">
                  <c:v>890</c:v>
                </c:pt>
                <c:pt idx="331">
                  <c:v>1814</c:v>
                </c:pt>
                <c:pt idx="332">
                  <c:v>2762</c:v>
                </c:pt>
                <c:pt idx="333">
                  <c:v>2896</c:v>
                </c:pt>
                <c:pt idx="334">
                  <c:v>3000</c:v>
                </c:pt>
                <c:pt idx="335">
                  <c:v>2850</c:v>
                </c:pt>
                <c:pt idx="336">
                  <c:v>1700</c:v>
                </c:pt>
                <c:pt idx="337">
                  <c:v>1693</c:v>
                </c:pt>
                <c:pt idx="338">
                  <c:v>1202</c:v>
                </c:pt>
                <c:pt idx="339">
                  <c:v>663</c:v>
                </c:pt>
                <c:pt idx="340">
                  <c:v>420</c:v>
                </c:pt>
                <c:pt idx="341">
                  <c:v>929</c:v>
                </c:pt>
                <c:pt idx="342">
                  <c:v>1700</c:v>
                </c:pt>
                <c:pt idx="343">
                  <c:v>2424</c:v>
                </c:pt>
                <c:pt idx="344">
                  <c:v>2660</c:v>
                </c:pt>
                <c:pt idx="345">
                  <c:v>2648</c:v>
                </c:pt>
                <c:pt idx="346">
                  <c:v>3000</c:v>
                </c:pt>
                <c:pt idx="347">
                  <c:v>2982</c:v>
                </c:pt>
                <c:pt idx="348">
                  <c:v>3000</c:v>
                </c:pt>
                <c:pt idx="349">
                  <c:v>2741</c:v>
                </c:pt>
                <c:pt idx="350">
                  <c:v>3000</c:v>
                </c:pt>
                <c:pt idx="351">
                  <c:v>2982</c:v>
                </c:pt>
                <c:pt idx="352">
                  <c:v>3000</c:v>
                </c:pt>
                <c:pt idx="353">
                  <c:v>1843</c:v>
                </c:pt>
                <c:pt idx="354">
                  <c:v>2187</c:v>
                </c:pt>
                <c:pt idx="355">
                  <c:v>2727</c:v>
                </c:pt>
                <c:pt idx="356">
                  <c:v>2648</c:v>
                </c:pt>
                <c:pt idx="357">
                  <c:v>2929</c:v>
                </c:pt>
                <c:pt idx="358">
                  <c:v>3000</c:v>
                </c:pt>
                <c:pt idx="359">
                  <c:v>3000</c:v>
                </c:pt>
                <c:pt idx="360">
                  <c:v>1700</c:v>
                </c:pt>
                <c:pt idx="361">
                  <c:v>1700</c:v>
                </c:pt>
                <c:pt idx="362">
                  <c:v>1665</c:v>
                </c:pt>
                <c:pt idx="363">
                  <c:v>1433</c:v>
                </c:pt>
                <c:pt idx="364">
                  <c:v>519</c:v>
                </c:pt>
                <c:pt idx="365">
                  <c:v>1572</c:v>
                </c:pt>
                <c:pt idx="366">
                  <c:v>1700</c:v>
                </c:pt>
                <c:pt idx="367">
                  <c:v>1389</c:v>
                </c:pt>
                <c:pt idx="368">
                  <c:v>1859</c:v>
                </c:pt>
                <c:pt idx="369">
                  <c:v>2632</c:v>
                </c:pt>
                <c:pt idx="370">
                  <c:v>2602</c:v>
                </c:pt>
                <c:pt idx="371">
                  <c:v>2003</c:v>
                </c:pt>
                <c:pt idx="372">
                  <c:v>2577</c:v>
                </c:pt>
                <c:pt idx="373">
                  <c:v>2585</c:v>
                </c:pt>
                <c:pt idx="374">
                  <c:v>2951</c:v>
                </c:pt>
                <c:pt idx="375">
                  <c:v>2915</c:v>
                </c:pt>
                <c:pt idx="376">
                  <c:v>2147</c:v>
                </c:pt>
                <c:pt idx="377">
                  <c:v>683</c:v>
                </c:pt>
                <c:pt idx="378">
                  <c:v>1354</c:v>
                </c:pt>
                <c:pt idx="379">
                  <c:v>2956</c:v>
                </c:pt>
                <c:pt idx="380">
                  <c:v>2904</c:v>
                </c:pt>
                <c:pt idx="381">
                  <c:v>3000</c:v>
                </c:pt>
                <c:pt idx="382">
                  <c:v>3000</c:v>
                </c:pt>
                <c:pt idx="383">
                  <c:v>3000</c:v>
                </c:pt>
                <c:pt idx="384">
                  <c:v>1700</c:v>
                </c:pt>
                <c:pt idx="385">
                  <c:v>1700</c:v>
                </c:pt>
                <c:pt idx="386">
                  <c:v>1340</c:v>
                </c:pt>
                <c:pt idx="387">
                  <c:v>-449</c:v>
                </c:pt>
                <c:pt idx="388">
                  <c:v>-1264</c:v>
                </c:pt>
                <c:pt idx="389">
                  <c:v>1619</c:v>
                </c:pt>
                <c:pt idx="390">
                  <c:v>1700</c:v>
                </c:pt>
                <c:pt idx="391">
                  <c:v>2500</c:v>
                </c:pt>
                <c:pt idx="392">
                  <c:v>2254</c:v>
                </c:pt>
                <c:pt idx="393">
                  <c:v>1800</c:v>
                </c:pt>
                <c:pt idx="394">
                  <c:v>1800</c:v>
                </c:pt>
                <c:pt idx="395">
                  <c:v>1500</c:v>
                </c:pt>
                <c:pt idx="396">
                  <c:v>1500</c:v>
                </c:pt>
                <c:pt idx="397">
                  <c:v>1500</c:v>
                </c:pt>
                <c:pt idx="398">
                  <c:v>1500</c:v>
                </c:pt>
                <c:pt idx="399">
                  <c:v>1500</c:v>
                </c:pt>
                <c:pt idx="400">
                  <c:v>1500</c:v>
                </c:pt>
                <c:pt idx="401">
                  <c:v>1500</c:v>
                </c:pt>
                <c:pt idx="402">
                  <c:v>1500</c:v>
                </c:pt>
                <c:pt idx="403">
                  <c:v>1500</c:v>
                </c:pt>
                <c:pt idx="404">
                  <c:v>1500</c:v>
                </c:pt>
                <c:pt idx="405">
                  <c:v>1500</c:v>
                </c:pt>
                <c:pt idx="406">
                  <c:v>1500</c:v>
                </c:pt>
                <c:pt idx="407">
                  <c:v>1500</c:v>
                </c:pt>
                <c:pt idx="408">
                  <c:v>1500</c:v>
                </c:pt>
                <c:pt idx="409">
                  <c:v>1500</c:v>
                </c:pt>
                <c:pt idx="410">
                  <c:v>1500</c:v>
                </c:pt>
                <c:pt idx="411">
                  <c:v>1495</c:v>
                </c:pt>
                <c:pt idx="412">
                  <c:v>1069</c:v>
                </c:pt>
                <c:pt idx="413">
                  <c:v>1500</c:v>
                </c:pt>
                <c:pt idx="414">
                  <c:v>1500</c:v>
                </c:pt>
                <c:pt idx="415">
                  <c:v>1800</c:v>
                </c:pt>
                <c:pt idx="416">
                  <c:v>1750</c:v>
                </c:pt>
                <c:pt idx="417">
                  <c:v>1800</c:v>
                </c:pt>
                <c:pt idx="418">
                  <c:v>2020</c:v>
                </c:pt>
                <c:pt idx="419">
                  <c:v>2500</c:v>
                </c:pt>
                <c:pt idx="420">
                  <c:v>2430</c:v>
                </c:pt>
                <c:pt idx="421">
                  <c:v>2500</c:v>
                </c:pt>
                <c:pt idx="422">
                  <c:v>3000</c:v>
                </c:pt>
                <c:pt idx="423">
                  <c:v>3000</c:v>
                </c:pt>
                <c:pt idx="424">
                  <c:v>2423</c:v>
                </c:pt>
                <c:pt idx="425">
                  <c:v>378</c:v>
                </c:pt>
                <c:pt idx="426">
                  <c:v>-510</c:v>
                </c:pt>
                <c:pt idx="427">
                  <c:v>61</c:v>
                </c:pt>
                <c:pt idx="428">
                  <c:v>871</c:v>
                </c:pt>
                <c:pt idx="429">
                  <c:v>1825</c:v>
                </c:pt>
                <c:pt idx="430">
                  <c:v>2825</c:v>
                </c:pt>
                <c:pt idx="431">
                  <c:v>3000</c:v>
                </c:pt>
                <c:pt idx="432">
                  <c:v>2256</c:v>
                </c:pt>
                <c:pt idx="433">
                  <c:v>1163</c:v>
                </c:pt>
                <c:pt idx="434">
                  <c:v>1331</c:v>
                </c:pt>
                <c:pt idx="435">
                  <c:v>206</c:v>
                </c:pt>
                <c:pt idx="436">
                  <c:v>-784</c:v>
                </c:pt>
                <c:pt idx="437">
                  <c:v>-570</c:v>
                </c:pt>
                <c:pt idx="438">
                  <c:v>1293</c:v>
                </c:pt>
                <c:pt idx="439">
                  <c:v>895</c:v>
                </c:pt>
                <c:pt idx="440">
                  <c:v>333</c:v>
                </c:pt>
                <c:pt idx="441">
                  <c:v>2331</c:v>
                </c:pt>
                <c:pt idx="442">
                  <c:v>3000</c:v>
                </c:pt>
                <c:pt idx="443">
                  <c:v>3000</c:v>
                </c:pt>
                <c:pt idx="444">
                  <c:v>3000</c:v>
                </c:pt>
                <c:pt idx="445">
                  <c:v>3000</c:v>
                </c:pt>
                <c:pt idx="446">
                  <c:v>3000</c:v>
                </c:pt>
                <c:pt idx="447">
                  <c:v>3000</c:v>
                </c:pt>
                <c:pt idx="448">
                  <c:v>2864</c:v>
                </c:pt>
                <c:pt idx="449">
                  <c:v>2490</c:v>
                </c:pt>
                <c:pt idx="450">
                  <c:v>1219</c:v>
                </c:pt>
                <c:pt idx="451">
                  <c:v>2398</c:v>
                </c:pt>
                <c:pt idx="452">
                  <c:v>2390</c:v>
                </c:pt>
                <c:pt idx="453">
                  <c:v>2500</c:v>
                </c:pt>
                <c:pt idx="454">
                  <c:v>2500</c:v>
                </c:pt>
                <c:pt idx="455">
                  <c:v>2172</c:v>
                </c:pt>
                <c:pt idx="456">
                  <c:v>2150</c:v>
                </c:pt>
                <c:pt idx="457">
                  <c:v>1971</c:v>
                </c:pt>
                <c:pt idx="458">
                  <c:v>2457</c:v>
                </c:pt>
                <c:pt idx="459">
                  <c:v>2380</c:v>
                </c:pt>
                <c:pt idx="460">
                  <c:v>1870</c:v>
                </c:pt>
                <c:pt idx="461">
                  <c:v>1919</c:v>
                </c:pt>
                <c:pt idx="462">
                  <c:v>542</c:v>
                </c:pt>
                <c:pt idx="463">
                  <c:v>342</c:v>
                </c:pt>
                <c:pt idx="464">
                  <c:v>-652</c:v>
                </c:pt>
                <c:pt idx="465">
                  <c:v>1028</c:v>
                </c:pt>
                <c:pt idx="466">
                  <c:v>1951</c:v>
                </c:pt>
                <c:pt idx="467">
                  <c:v>1847</c:v>
                </c:pt>
                <c:pt idx="468">
                  <c:v>1872</c:v>
                </c:pt>
                <c:pt idx="469">
                  <c:v>1171</c:v>
                </c:pt>
                <c:pt idx="470">
                  <c:v>713</c:v>
                </c:pt>
                <c:pt idx="471">
                  <c:v>-164</c:v>
                </c:pt>
                <c:pt idx="472">
                  <c:v>151</c:v>
                </c:pt>
                <c:pt idx="473">
                  <c:v>-161</c:v>
                </c:pt>
                <c:pt idx="474">
                  <c:v>635</c:v>
                </c:pt>
                <c:pt idx="475">
                  <c:v>1809</c:v>
                </c:pt>
                <c:pt idx="476">
                  <c:v>2267</c:v>
                </c:pt>
                <c:pt idx="477">
                  <c:v>2399</c:v>
                </c:pt>
                <c:pt idx="478">
                  <c:v>2500</c:v>
                </c:pt>
                <c:pt idx="479">
                  <c:v>2500</c:v>
                </c:pt>
                <c:pt idx="480">
                  <c:v>1670</c:v>
                </c:pt>
                <c:pt idx="481">
                  <c:v>1609</c:v>
                </c:pt>
                <c:pt idx="482">
                  <c:v>1624</c:v>
                </c:pt>
                <c:pt idx="483">
                  <c:v>839</c:v>
                </c:pt>
                <c:pt idx="484">
                  <c:v>155</c:v>
                </c:pt>
                <c:pt idx="485">
                  <c:v>1163</c:v>
                </c:pt>
                <c:pt idx="486">
                  <c:v>698</c:v>
                </c:pt>
                <c:pt idx="487">
                  <c:v>1280</c:v>
                </c:pt>
                <c:pt idx="488">
                  <c:v>1391</c:v>
                </c:pt>
                <c:pt idx="489">
                  <c:v>2129</c:v>
                </c:pt>
                <c:pt idx="490">
                  <c:v>1661</c:v>
                </c:pt>
                <c:pt idx="491">
                  <c:v>2291</c:v>
                </c:pt>
                <c:pt idx="492">
                  <c:v>2500</c:v>
                </c:pt>
                <c:pt idx="493">
                  <c:v>2500</c:v>
                </c:pt>
                <c:pt idx="494">
                  <c:v>2500</c:v>
                </c:pt>
                <c:pt idx="495">
                  <c:v>1477</c:v>
                </c:pt>
                <c:pt idx="496">
                  <c:v>-24</c:v>
                </c:pt>
                <c:pt idx="497">
                  <c:v>-1702</c:v>
                </c:pt>
                <c:pt idx="498">
                  <c:v>-1750</c:v>
                </c:pt>
                <c:pt idx="499">
                  <c:v>-1274</c:v>
                </c:pt>
                <c:pt idx="500">
                  <c:v>350</c:v>
                </c:pt>
                <c:pt idx="501">
                  <c:v>557</c:v>
                </c:pt>
                <c:pt idx="502">
                  <c:v>2515</c:v>
                </c:pt>
                <c:pt idx="503">
                  <c:v>2385</c:v>
                </c:pt>
                <c:pt idx="504">
                  <c:v>427</c:v>
                </c:pt>
                <c:pt idx="505">
                  <c:v>-1517</c:v>
                </c:pt>
                <c:pt idx="506">
                  <c:v>-1763</c:v>
                </c:pt>
                <c:pt idx="507">
                  <c:v>-1780</c:v>
                </c:pt>
                <c:pt idx="508">
                  <c:v>-1800</c:v>
                </c:pt>
                <c:pt idx="509">
                  <c:v>-1800</c:v>
                </c:pt>
                <c:pt idx="510">
                  <c:v>-1475</c:v>
                </c:pt>
                <c:pt idx="511">
                  <c:v>-647</c:v>
                </c:pt>
                <c:pt idx="512">
                  <c:v>-180</c:v>
                </c:pt>
                <c:pt idx="513">
                  <c:v>906</c:v>
                </c:pt>
                <c:pt idx="514">
                  <c:v>2759</c:v>
                </c:pt>
                <c:pt idx="515">
                  <c:v>3000</c:v>
                </c:pt>
                <c:pt idx="516">
                  <c:v>2442</c:v>
                </c:pt>
                <c:pt idx="517">
                  <c:v>2921</c:v>
                </c:pt>
                <c:pt idx="518">
                  <c:v>3000</c:v>
                </c:pt>
                <c:pt idx="519">
                  <c:v>3000</c:v>
                </c:pt>
                <c:pt idx="520">
                  <c:v>2500</c:v>
                </c:pt>
                <c:pt idx="521">
                  <c:v>1269</c:v>
                </c:pt>
                <c:pt idx="522">
                  <c:v>340</c:v>
                </c:pt>
                <c:pt idx="523">
                  <c:v>1840</c:v>
                </c:pt>
                <c:pt idx="524">
                  <c:v>1693</c:v>
                </c:pt>
                <c:pt idx="525">
                  <c:v>1464</c:v>
                </c:pt>
                <c:pt idx="526">
                  <c:v>1482</c:v>
                </c:pt>
                <c:pt idx="527">
                  <c:v>1766</c:v>
                </c:pt>
                <c:pt idx="528">
                  <c:v>1034</c:v>
                </c:pt>
                <c:pt idx="529">
                  <c:v>48</c:v>
                </c:pt>
                <c:pt idx="530">
                  <c:v>-350</c:v>
                </c:pt>
                <c:pt idx="531">
                  <c:v>-1061</c:v>
                </c:pt>
                <c:pt idx="532">
                  <c:v>-1765</c:v>
                </c:pt>
                <c:pt idx="533">
                  <c:v>-1750</c:v>
                </c:pt>
                <c:pt idx="534">
                  <c:v>-997</c:v>
                </c:pt>
                <c:pt idx="535">
                  <c:v>1417</c:v>
                </c:pt>
                <c:pt idx="536">
                  <c:v>1645</c:v>
                </c:pt>
                <c:pt idx="537">
                  <c:v>1584</c:v>
                </c:pt>
                <c:pt idx="538">
                  <c:v>1349</c:v>
                </c:pt>
                <c:pt idx="539">
                  <c:v>1652</c:v>
                </c:pt>
                <c:pt idx="540">
                  <c:v>1520</c:v>
                </c:pt>
                <c:pt idx="541">
                  <c:v>1762</c:v>
                </c:pt>
                <c:pt idx="542">
                  <c:v>1800</c:v>
                </c:pt>
                <c:pt idx="543">
                  <c:v>1800</c:v>
                </c:pt>
                <c:pt idx="544">
                  <c:v>2500</c:v>
                </c:pt>
                <c:pt idx="545">
                  <c:v>2500</c:v>
                </c:pt>
                <c:pt idx="546">
                  <c:v>2494</c:v>
                </c:pt>
                <c:pt idx="547">
                  <c:v>2458</c:v>
                </c:pt>
                <c:pt idx="548">
                  <c:v>2440</c:v>
                </c:pt>
                <c:pt idx="549">
                  <c:v>2445</c:v>
                </c:pt>
                <c:pt idx="550">
                  <c:v>2500</c:v>
                </c:pt>
                <c:pt idx="551">
                  <c:v>2500</c:v>
                </c:pt>
                <c:pt idx="552">
                  <c:v>1760</c:v>
                </c:pt>
                <c:pt idx="553">
                  <c:v>1560</c:v>
                </c:pt>
                <c:pt idx="554">
                  <c:v>901</c:v>
                </c:pt>
                <c:pt idx="555">
                  <c:v>655</c:v>
                </c:pt>
                <c:pt idx="556">
                  <c:v>-167</c:v>
                </c:pt>
                <c:pt idx="557">
                  <c:v>573</c:v>
                </c:pt>
                <c:pt idx="558">
                  <c:v>2308</c:v>
                </c:pt>
                <c:pt idx="559">
                  <c:v>2500</c:v>
                </c:pt>
                <c:pt idx="560">
                  <c:v>2487</c:v>
                </c:pt>
                <c:pt idx="561">
                  <c:v>2482</c:v>
                </c:pt>
                <c:pt idx="562">
                  <c:v>2500</c:v>
                </c:pt>
                <c:pt idx="563">
                  <c:v>2500</c:v>
                </c:pt>
                <c:pt idx="564">
                  <c:v>3000</c:v>
                </c:pt>
                <c:pt idx="565">
                  <c:v>2500</c:v>
                </c:pt>
                <c:pt idx="566">
                  <c:v>3000</c:v>
                </c:pt>
                <c:pt idx="567">
                  <c:v>3000</c:v>
                </c:pt>
                <c:pt idx="568">
                  <c:v>2193</c:v>
                </c:pt>
                <c:pt idx="569">
                  <c:v>204</c:v>
                </c:pt>
                <c:pt idx="570">
                  <c:v>-377</c:v>
                </c:pt>
                <c:pt idx="571">
                  <c:v>-400</c:v>
                </c:pt>
                <c:pt idx="572">
                  <c:v>636</c:v>
                </c:pt>
                <c:pt idx="573">
                  <c:v>1127</c:v>
                </c:pt>
                <c:pt idx="574">
                  <c:v>2230</c:v>
                </c:pt>
                <c:pt idx="575">
                  <c:v>2529</c:v>
                </c:pt>
                <c:pt idx="576">
                  <c:v>903</c:v>
                </c:pt>
                <c:pt idx="577">
                  <c:v>-436</c:v>
                </c:pt>
                <c:pt idx="578">
                  <c:v>-1794</c:v>
                </c:pt>
                <c:pt idx="579">
                  <c:v>-1800</c:v>
                </c:pt>
                <c:pt idx="580">
                  <c:v>-1660</c:v>
                </c:pt>
                <c:pt idx="581">
                  <c:v>-1527</c:v>
                </c:pt>
                <c:pt idx="582">
                  <c:v>-1554</c:v>
                </c:pt>
                <c:pt idx="583">
                  <c:v>-429</c:v>
                </c:pt>
                <c:pt idx="584">
                  <c:v>-689</c:v>
                </c:pt>
                <c:pt idx="585">
                  <c:v>1351</c:v>
                </c:pt>
                <c:pt idx="586">
                  <c:v>2434</c:v>
                </c:pt>
                <c:pt idx="587">
                  <c:v>2717</c:v>
                </c:pt>
                <c:pt idx="588">
                  <c:v>2482</c:v>
                </c:pt>
                <c:pt idx="589">
                  <c:v>2686</c:v>
                </c:pt>
                <c:pt idx="590">
                  <c:v>2490</c:v>
                </c:pt>
                <c:pt idx="591">
                  <c:v>2240</c:v>
                </c:pt>
                <c:pt idx="592">
                  <c:v>1890</c:v>
                </c:pt>
                <c:pt idx="593">
                  <c:v>2084</c:v>
                </c:pt>
                <c:pt idx="594">
                  <c:v>2429</c:v>
                </c:pt>
                <c:pt idx="595">
                  <c:v>2360</c:v>
                </c:pt>
                <c:pt idx="596">
                  <c:v>2389</c:v>
                </c:pt>
                <c:pt idx="597">
                  <c:v>2328</c:v>
                </c:pt>
                <c:pt idx="598">
                  <c:v>2500</c:v>
                </c:pt>
                <c:pt idx="599">
                  <c:v>2395</c:v>
                </c:pt>
                <c:pt idx="600">
                  <c:v>1799</c:v>
                </c:pt>
                <c:pt idx="601">
                  <c:v>205</c:v>
                </c:pt>
                <c:pt idx="602">
                  <c:v>-1721</c:v>
                </c:pt>
                <c:pt idx="603">
                  <c:v>-1787</c:v>
                </c:pt>
                <c:pt idx="604">
                  <c:v>-1775</c:v>
                </c:pt>
                <c:pt idx="605">
                  <c:v>-1675</c:v>
                </c:pt>
                <c:pt idx="606">
                  <c:v>-1750</c:v>
                </c:pt>
                <c:pt idx="607">
                  <c:v>-1133</c:v>
                </c:pt>
                <c:pt idx="608">
                  <c:v>363</c:v>
                </c:pt>
                <c:pt idx="609">
                  <c:v>979</c:v>
                </c:pt>
                <c:pt idx="610">
                  <c:v>-171</c:v>
                </c:pt>
                <c:pt idx="611">
                  <c:v>55</c:v>
                </c:pt>
                <c:pt idx="612">
                  <c:v>565</c:v>
                </c:pt>
                <c:pt idx="613">
                  <c:v>-218</c:v>
                </c:pt>
                <c:pt idx="614">
                  <c:v>71</c:v>
                </c:pt>
                <c:pt idx="615">
                  <c:v>19</c:v>
                </c:pt>
                <c:pt idx="616">
                  <c:v>-916</c:v>
                </c:pt>
                <c:pt idx="617">
                  <c:v>-1800</c:v>
                </c:pt>
                <c:pt idx="618">
                  <c:v>-1800</c:v>
                </c:pt>
                <c:pt idx="619">
                  <c:v>-1083</c:v>
                </c:pt>
                <c:pt idx="620">
                  <c:v>-1568</c:v>
                </c:pt>
                <c:pt idx="621">
                  <c:v>-1661</c:v>
                </c:pt>
                <c:pt idx="622">
                  <c:v>-509</c:v>
                </c:pt>
                <c:pt idx="623">
                  <c:v>452</c:v>
                </c:pt>
                <c:pt idx="624">
                  <c:v>-855</c:v>
                </c:pt>
                <c:pt idx="625">
                  <c:v>-525</c:v>
                </c:pt>
                <c:pt idx="626">
                  <c:v>499</c:v>
                </c:pt>
                <c:pt idx="627">
                  <c:v>-687</c:v>
                </c:pt>
                <c:pt idx="628">
                  <c:v>-412</c:v>
                </c:pt>
                <c:pt idx="629">
                  <c:v>-77</c:v>
                </c:pt>
                <c:pt idx="630">
                  <c:v>1063</c:v>
                </c:pt>
                <c:pt idx="631">
                  <c:v>-866</c:v>
                </c:pt>
                <c:pt idx="632">
                  <c:v>-1800</c:v>
                </c:pt>
                <c:pt idx="633">
                  <c:v>-317</c:v>
                </c:pt>
                <c:pt idx="634">
                  <c:v>693</c:v>
                </c:pt>
                <c:pt idx="635">
                  <c:v>1200</c:v>
                </c:pt>
                <c:pt idx="636">
                  <c:v>1200</c:v>
                </c:pt>
                <c:pt idx="637">
                  <c:v>1200</c:v>
                </c:pt>
                <c:pt idx="638">
                  <c:v>1174</c:v>
                </c:pt>
                <c:pt idx="639">
                  <c:v>314</c:v>
                </c:pt>
                <c:pt idx="640">
                  <c:v>-863</c:v>
                </c:pt>
                <c:pt idx="641">
                  <c:v>-1676</c:v>
                </c:pt>
                <c:pt idx="642">
                  <c:v>-1241</c:v>
                </c:pt>
                <c:pt idx="643">
                  <c:v>-694</c:v>
                </c:pt>
                <c:pt idx="644">
                  <c:v>-76</c:v>
                </c:pt>
                <c:pt idx="645">
                  <c:v>691</c:v>
                </c:pt>
                <c:pt idx="646">
                  <c:v>621</c:v>
                </c:pt>
                <c:pt idx="647">
                  <c:v>1153</c:v>
                </c:pt>
                <c:pt idx="648">
                  <c:v>915</c:v>
                </c:pt>
                <c:pt idx="649">
                  <c:v>1175</c:v>
                </c:pt>
                <c:pt idx="650">
                  <c:v>962</c:v>
                </c:pt>
                <c:pt idx="651">
                  <c:v>92</c:v>
                </c:pt>
                <c:pt idx="652">
                  <c:v>-579</c:v>
                </c:pt>
                <c:pt idx="653">
                  <c:v>-918</c:v>
                </c:pt>
                <c:pt idx="654">
                  <c:v>-1754</c:v>
                </c:pt>
                <c:pt idx="655">
                  <c:v>-470</c:v>
                </c:pt>
                <c:pt idx="656">
                  <c:v>1158</c:v>
                </c:pt>
                <c:pt idx="657">
                  <c:v>1200</c:v>
                </c:pt>
                <c:pt idx="658">
                  <c:v>1200</c:v>
                </c:pt>
                <c:pt idx="659">
                  <c:v>1200</c:v>
                </c:pt>
                <c:pt idx="660">
                  <c:v>1200</c:v>
                </c:pt>
                <c:pt idx="661">
                  <c:v>1200</c:v>
                </c:pt>
                <c:pt idx="662">
                  <c:v>1180</c:v>
                </c:pt>
                <c:pt idx="663">
                  <c:v>985</c:v>
                </c:pt>
                <c:pt idx="664">
                  <c:v>295</c:v>
                </c:pt>
                <c:pt idx="665">
                  <c:v>842</c:v>
                </c:pt>
                <c:pt idx="666">
                  <c:v>1170</c:v>
                </c:pt>
                <c:pt idx="667">
                  <c:v>589</c:v>
                </c:pt>
                <c:pt idx="668">
                  <c:v>200</c:v>
                </c:pt>
                <c:pt idx="669">
                  <c:v>782</c:v>
                </c:pt>
                <c:pt idx="670">
                  <c:v>721</c:v>
                </c:pt>
                <c:pt idx="671">
                  <c:v>775</c:v>
                </c:pt>
                <c:pt idx="672">
                  <c:v>985</c:v>
                </c:pt>
                <c:pt idx="673">
                  <c:v>1007</c:v>
                </c:pt>
                <c:pt idx="674">
                  <c:v>58</c:v>
                </c:pt>
                <c:pt idx="675">
                  <c:v>130</c:v>
                </c:pt>
                <c:pt idx="676">
                  <c:v>-1151</c:v>
                </c:pt>
                <c:pt idx="677">
                  <c:v>-196</c:v>
                </c:pt>
                <c:pt idx="678">
                  <c:v>680</c:v>
                </c:pt>
                <c:pt idx="679">
                  <c:v>1159</c:v>
                </c:pt>
                <c:pt idx="680">
                  <c:v>1200</c:v>
                </c:pt>
                <c:pt idx="681">
                  <c:v>1173</c:v>
                </c:pt>
                <c:pt idx="682">
                  <c:v>1140</c:v>
                </c:pt>
                <c:pt idx="683">
                  <c:v>1200</c:v>
                </c:pt>
                <c:pt idx="684">
                  <c:v>1200</c:v>
                </c:pt>
                <c:pt idx="685">
                  <c:v>1200</c:v>
                </c:pt>
                <c:pt idx="686">
                  <c:v>1200</c:v>
                </c:pt>
                <c:pt idx="687">
                  <c:v>1200</c:v>
                </c:pt>
                <c:pt idx="688">
                  <c:v>1200</c:v>
                </c:pt>
                <c:pt idx="689">
                  <c:v>1200</c:v>
                </c:pt>
                <c:pt idx="690">
                  <c:v>1200</c:v>
                </c:pt>
                <c:pt idx="691">
                  <c:v>918</c:v>
                </c:pt>
                <c:pt idx="692">
                  <c:v>1200</c:v>
                </c:pt>
                <c:pt idx="693">
                  <c:v>1200</c:v>
                </c:pt>
                <c:pt idx="694">
                  <c:v>1200</c:v>
                </c:pt>
                <c:pt idx="695">
                  <c:v>1200</c:v>
                </c:pt>
                <c:pt idx="696">
                  <c:v>2100</c:v>
                </c:pt>
                <c:pt idx="697">
                  <c:v>2100</c:v>
                </c:pt>
                <c:pt idx="698">
                  <c:v>2100</c:v>
                </c:pt>
                <c:pt idx="699">
                  <c:v>1362</c:v>
                </c:pt>
                <c:pt idx="700">
                  <c:v>1529</c:v>
                </c:pt>
                <c:pt idx="701">
                  <c:v>2100</c:v>
                </c:pt>
                <c:pt idx="702">
                  <c:v>2100</c:v>
                </c:pt>
                <c:pt idx="703">
                  <c:v>2500</c:v>
                </c:pt>
                <c:pt idx="704">
                  <c:v>2500</c:v>
                </c:pt>
                <c:pt idx="705">
                  <c:v>2500</c:v>
                </c:pt>
                <c:pt idx="706">
                  <c:v>2500</c:v>
                </c:pt>
                <c:pt idx="707">
                  <c:v>2500</c:v>
                </c:pt>
                <c:pt idx="708">
                  <c:v>2500</c:v>
                </c:pt>
                <c:pt idx="709">
                  <c:v>2500</c:v>
                </c:pt>
                <c:pt idx="710">
                  <c:v>2500</c:v>
                </c:pt>
                <c:pt idx="711">
                  <c:v>2500</c:v>
                </c:pt>
                <c:pt idx="712">
                  <c:v>2454</c:v>
                </c:pt>
                <c:pt idx="713">
                  <c:v>1299</c:v>
                </c:pt>
                <c:pt idx="714">
                  <c:v>2500</c:v>
                </c:pt>
                <c:pt idx="715">
                  <c:v>1939</c:v>
                </c:pt>
                <c:pt idx="716">
                  <c:v>2450</c:v>
                </c:pt>
                <c:pt idx="717">
                  <c:v>2800</c:v>
                </c:pt>
                <c:pt idx="718">
                  <c:v>2800</c:v>
                </c:pt>
                <c:pt idx="719">
                  <c:v>2800</c:v>
                </c:pt>
                <c:pt idx="720">
                  <c:v>2100</c:v>
                </c:pt>
                <c:pt idx="721">
                  <c:v>2100</c:v>
                </c:pt>
                <c:pt idx="722">
                  <c:v>2093</c:v>
                </c:pt>
                <c:pt idx="723">
                  <c:v>2100</c:v>
                </c:pt>
                <c:pt idx="724">
                  <c:v>1705</c:v>
                </c:pt>
                <c:pt idx="725">
                  <c:v>1961</c:v>
                </c:pt>
                <c:pt idx="726">
                  <c:v>2100</c:v>
                </c:pt>
                <c:pt idx="727">
                  <c:v>2500</c:v>
                </c:pt>
                <c:pt idx="728">
                  <c:v>2500</c:v>
                </c:pt>
                <c:pt idx="729">
                  <c:v>2500</c:v>
                </c:pt>
                <c:pt idx="730">
                  <c:v>2500</c:v>
                </c:pt>
                <c:pt idx="731">
                  <c:v>2500</c:v>
                </c:pt>
                <c:pt idx="732">
                  <c:v>2500</c:v>
                </c:pt>
                <c:pt idx="733">
                  <c:v>2500</c:v>
                </c:pt>
                <c:pt idx="734">
                  <c:v>2500</c:v>
                </c:pt>
                <c:pt idx="735">
                  <c:v>2500</c:v>
                </c:pt>
                <c:pt idx="736">
                  <c:v>2500</c:v>
                </c:pt>
                <c:pt idx="737">
                  <c:v>1469</c:v>
                </c:pt>
                <c:pt idx="738">
                  <c:v>2149</c:v>
                </c:pt>
                <c:pt idx="739">
                  <c:v>2500</c:v>
                </c:pt>
                <c:pt idx="740">
                  <c:v>2500</c:v>
                </c:pt>
                <c:pt idx="741">
                  <c:v>2500</c:v>
                </c:pt>
                <c:pt idx="742">
                  <c:v>2500</c:v>
                </c:pt>
                <c:pt idx="743">
                  <c:v>2500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1350.5215053763443</c:v>
                </c:pt>
                <c:pt idx="1">
                  <c:v>1350.5215053763443</c:v>
                </c:pt>
                <c:pt idx="2">
                  <c:v>1350.5215053763443</c:v>
                </c:pt>
                <c:pt idx="3">
                  <c:v>1350.5215053763443</c:v>
                </c:pt>
                <c:pt idx="4">
                  <c:v>1350.5215053763443</c:v>
                </c:pt>
                <c:pt idx="5">
                  <c:v>1350.5215053763443</c:v>
                </c:pt>
                <c:pt idx="6">
                  <c:v>1350.5215053763443</c:v>
                </c:pt>
                <c:pt idx="7">
                  <c:v>1350.5215053763443</c:v>
                </c:pt>
                <c:pt idx="8">
                  <c:v>1350.5215053763443</c:v>
                </c:pt>
                <c:pt idx="9">
                  <c:v>1350.5215053763443</c:v>
                </c:pt>
                <c:pt idx="10">
                  <c:v>1350.5215053763443</c:v>
                </c:pt>
                <c:pt idx="11">
                  <c:v>1350.5215053763443</c:v>
                </c:pt>
                <c:pt idx="12">
                  <c:v>1350.5215053763443</c:v>
                </c:pt>
                <c:pt idx="13">
                  <c:v>1350.5215053763443</c:v>
                </c:pt>
                <c:pt idx="14">
                  <c:v>1350.5215053763443</c:v>
                </c:pt>
                <c:pt idx="15">
                  <c:v>1350.5215053763443</c:v>
                </c:pt>
                <c:pt idx="16">
                  <c:v>1350.5215053763443</c:v>
                </c:pt>
                <c:pt idx="17">
                  <c:v>1350.5215053763443</c:v>
                </c:pt>
                <c:pt idx="18">
                  <c:v>1350.5215053763443</c:v>
                </c:pt>
                <c:pt idx="19">
                  <c:v>1350.5215053763443</c:v>
                </c:pt>
                <c:pt idx="20">
                  <c:v>1350.5215053763443</c:v>
                </c:pt>
                <c:pt idx="21">
                  <c:v>1350.5215053763443</c:v>
                </c:pt>
                <c:pt idx="22">
                  <c:v>1350.5215053763443</c:v>
                </c:pt>
                <c:pt idx="23">
                  <c:v>1350.5215053763443</c:v>
                </c:pt>
                <c:pt idx="24">
                  <c:v>1350.5215053763443</c:v>
                </c:pt>
                <c:pt idx="25">
                  <c:v>1350.5215053763443</c:v>
                </c:pt>
                <c:pt idx="26">
                  <c:v>1350.5215053763443</c:v>
                </c:pt>
                <c:pt idx="27">
                  <c:v>1350.5215053763443</c:v>
                </c:pt>
                <c:pt idx="28">
                  <c:v>1350.5215053763443</c:v>
                </c:pt>
                <c:pt idx="29">
                  <c:v>1350.5215053763443</c:v>
                </c:pt>
                <c:pt idx="30">
                  <c:v>1350.5215053763443</c:v>
                </c:pt>
                <c:pt idx="31">
                  <c:v>1350.5215053763443</c:v>
                </c:pt>
                <c:pt idx="32">
                  <c:v>1350.5215053763443</c:v>
                </c:pt>
                <c:pt idx="33">
                  <c:v>1350.5215053763443</c:v>
                </c:pt>
                <c:pt idx="34">
                  <c:v>1350.5215053763443</c:v>
                </c:pt>
                <c:pt idx="35">
                  <c:v>1350.5215053763443</c:v>
                </c:pt>
                <c:pt idx="36">
                  <c:v>1350.5215053763443</c:v>
                </c:pt>
                <c:pt idx="37">
                  <c:v>1350.5215053763443</c:v>
                </c:pt>
                <c:pt idx="38">
                  <c:v>1350.5215053763443</c:v>
                </c:pt>
                <c:pt idx="39">
                  <c:v>1350.5215053763443</c:v>
                </c:pt>
                <c:pt idx="40">
                  <c:v>1350.5215053763443</c:v>
                </c:pt>
                <c:pt idx="41">
                  <c:v>1350.5215053763443</c:v>
                </c:pt>
                <c:pt idx="42">
                  <c:v>1350.5215053763443</c:v>
                </c:pt>
                <c:pt idx="43">
                  <c:v>1350.5215053763443</c:v>
                </c:pt>
                <c:pt idx="44">
                  <c:v>1350.5215053763443</c:v>
                </c:pt>
                <c:pt idx="45">
                  <c:v>1350.5215053763443</c:v>
                </c:pt>
                <c:pt idx="46">
                  <c:v>1350.5215053763443</c:v>
                </c:pt>
                <c:pt idx="47">
                  <c:v>1350.5215053763443</c:v>
                </c:pt>
                <c:pt idx="48">
                  <c:v>1350.5215053763443</c:v>
                </c:pt>
                <c:pt idx="49">
                  <c:v>1350.5215053763443</c:v>
                </c:pt>
                <c:pt idx="50">
                  <c:v>1350.5215053763443</c:v>
                </c:pt>
                <c:pt idx="51">
                  <c:v>1350.5215053763443</c:v>
                </c:pt>
                <c:pt idx="52">
                  <c:v>1350.5215053763443</c:v>
                </c:pt>
                <c:pt idx="53">
                  <c:v>1350.5215053763443</c:v>
                </c:pt>
                <c:pt idx="54">
                  <c:v>1350.5215053763443</c:v>
                </c:pt>
                <c:pt idx="55">
                  <c:v>1350.5215053763443</c:v>
                </c:pt>
                <c:pt idx="56">
                  <c:v>1350.5215053763443</c:v>
                </c:pt>
                <c:pt idx="57">
                  <c:v>1350.5215053763443</c:v>
                </c:pt>
                <c:pt idx="58">
                  <c:v>1350.5215053763443</c:v>
                </c:pt>
                <c:pt idx="59">
                  <c:v>1350.5215053763443</c:v>
                </c:pt>
                <c:pt idx="60">
                  <c:v>1350.5215053763443</c:v>
                </c:pt>
                <c:pt idx="61">
                  <c:v>1350.5215053763443</c:v>
                </c:pt>
                <c:pt idx="62">
                  <c:v>1350.5215053763443</c:v>
                </c:pt>
                <c:pt idx="63">
                  <c:v>1350.5215053763443</c:v>
                </c:pt>
                <c:pt idx="64">
                  <c:v>1350.5215053763443</c:v>
                </c:pt>
                <c:pt idx="65">
                  <c:v>1350.5215053763443</c:v>
                </c:pt>
                <c:pt idx="66">
                  <c:v>1350.5215053763443</c:v>
                </c:pt>
                <c:pt idx="67">
                  <c:v>1350.5215053763443</c:v>
                </c:pt>
                <c:pt idx="68">
                  <c:v>1350.5215053763443</c:v>
                </c:pt>
                <c:pt idx="69">
                  <c:v>1350.5215053763443</c:v>
                </c:pt>
                <c:pt idx="70">
                  <c:v>1350.5215053763443</c:v>
                </c:pt>
                <c:pt idx="71">
                  <c:v>1350.5215053763443</c:v>
                </c:pt>
                <c:pt idx="72">
                  <c:v>1350.5215053763443</c:v>
                </c:pt>
                <c:pt idx="73">
                  <c:v>1350.5215053763443</c:v>
                </c:pt>
                <c:pt idx="74">
                  <c:v>1350.5215053763443</c:v>
                </c:pt>
                <c:pt idx="75">
                  <c:v>1350.5215053763443</c:v>
                </c:pt>
                <c:pt idx="76">
                  <c:v>1350.5215053763443</c:v>
                </c:pt>
                <c:pt idx="77">
                  <c:v>1350.5215053763443</c:v>
                </c:pt>
                <c:pt idx="78">
                  <c:v>1350.5215053763443</c:v>
                </c:pt>
                <c:pt idx="79">
                  <c:v>1350.5215053763443</c:v>
                </c:pt>
                <c:pt idx="80">
                  <c:v>1350.5215053763443</c:v>
                </c:pt>
                <c:pt idx="81">
                  <c:v>1350.5215053763443</c:v>
                </c:pt>
                <c:pt idx="82">
                  <c:v>1350.5215053763443</c:v>
                </c:pt>
                <c:pt idx="83">
                  <c:v>1350.5215053763443</c:v>
                </c:pt>
                <c:pt idx="84">
                  <c:v>1350.5215053763443</c:v>
                </c:pt>
                <c:pt idx="85">
                  <c:v>1350.5215053763443</c:v>
                </c:pt>
                <c:pt idx="86">
                  <c:v>1350.5215053763443</c:v>
                </c:pt>
                <c:pt idx="87">
                  <c:v>1350.5215053763443</c:v>
                </c:pt>
                <c:pt idx="88">
                  <c:v>1350.5215053763443</c:v>
                </c:pt>
                <c:pt idx="89">
                  <c:v>1350.5215053763443</c:v>
                </c:pt>
                <c:pt idx="90">
                  <c:v>1350.5215053763443</c:v>
                </c:pt>
                <c:pt idx="91">
                  <c:v>1350.5215053763443</c:v>
                </c:pt>
                <c:pt idx="92">
                  <c:v>1350.5215053763443</c:v>
                </c:pt>
                <c:pt idx="93">
                  <c:v>1350.5215053763443</c:v>
                </c:pt>
                <c:pt idx="94">
                  <c:v>1350.5215053763443</c:v>
                </c:pt>
                <c:pt idx="95">
                  <c:v>1350.5215053763443</c:v>
                </c:pt>
                <c:pt idx="96">
                  <c:v>1350.5215053763443</c:v>
                </c:pt>
                <c:pt idx="97">
                  <c:v>1350.5215053763443</c:v>
                </c:pt>
                <c:pt idx="98">
                  <c:v>1350.5215053763443</c:v>
                </c:pt>
                <c:pt idx="99">
                  <c:v>1350.5215053763443</c:v>
                </c:pt>
                <c:pt idx="100">
                  <c:v>1350.5215053763443</c:v>
                </c:pt>
                <c:pt idx="101">
                  <c:v>1350.5215053763443</c:v>
                </c:pt>
                <c:pt idx="102">
                  <c:v>1350.5215053763443</c:v>
                </c:pt>
                <c:pt idx="103">
                  <c:v>1350.5215053763443</c:v>
                </c:pt>
                <c:pt idx="104">
                  <c:v>1350.5215053763443</c:v>
                </c:pt>
                <c:pt idx="105">
                  <c:v>1350.5215053763443</c:v>
                </c:pt>
                <c:pt idx="106">
                  <c:v>1350.5215053763443</c:v>
                </c:pt>
                <c:pt idx="107">
                  <c:v>1350.5215053763443</c:v>
                </c:pt>
                <c:pt idx="108">
                  <c:v>1350.5215053763443</c:v>
                </c:pt>
                <c:pt idx="109">
                  <c:v>1350.5215053763443</c:v>
                </c:pt>
                <c:pt idx="110">
                  <c:v>1350.5215053763443</c:v>
                </c:pt>
                <c:pt idx="111">
                  <c:v>1350.5215053763443</c:v>
                </c:pt>
                <c:pt idx="112">
                  <c:v>1350.5215053763443</c:v>
                </c:pt>
                <c:pt idx="113">
                  <c:v>1350.5215053763443</c:v>
                </c:pt>
                <c:pt idx="114">
                  <c:v>1350.5215053763443</c:v>
                </c:pt>
                <c:pt idx="115">
                  <c:v>1350.5215053763443</c:v>
                </c:pt>
                <c:pt idx="116">
                  <c:v>1350.5215053763443</c:v>
                </c:pt>
                <c:pt idx="117">
                  <c:v>1350.5215053763443</c:v>
                </c:pt>
                <c:pt idx="118">
                  <c:v>1350.5215053763443</c:v>
                </c:pt>
                <c:pt idx="119">
                  <c:v>1350.5215053763443</c:v>
                </c:pt>
                <c:pt idx="120">
                  <c:v>1350.5215053763443</c:v>
                </c:pt>
                <c:pt idx="121">
                  <c:v>1350.5215053763443</c:v>
                </c:pt>
                <c:pt idx="122">
                  <c:v>1350.5215053763443</c:v>
                </c:pt>
                <c:pt idx="123">
                  <c:v>1350.5215053763443</c:v>
                </c:pt>
                <c:pt idx="124">
                  <c:v>1350.5215053763443</c:v>
                </c:pt>
                <c:pt idx="125">
                  <c:v>1350.5215053763443</c:v>
                </c:pt>
                <c:pt idx="126">
                  <c:v>1350.5215053763443</c:v>
                </c:pt>
                <c:pt idx="127">
                  <c:v>1350.5215053763443</c:v>
                </c:pt>
                <c:pt idx="128">
                  <c:v>1350.5215053763443</c:v>
                </c:pt>
                <c:pt idx="129">
                  <c:v>1350.5215053763443</c:v>
                </c:pt>
                <c:pt idx="130">
                  <c:v>1350.5215053763443</c:v>
                </c:pt>
                <c:pt idx="131">
                  <c:v>1350.5215053763443</c:v>
                </c:pt>
                <c:pt idx="132">
                  <c:v>1350.5215053763443</c:v>
                </c:pt>
                <c:pt idx="133">
                  <c:v>1350.5215053763443</c:v>
                </c:pt>
                <c:pt idx="134">
                  <c:v>1350.5215053763443</c:v>
                </c:pt>
                <c:pt idx="135">
                  <c:v>1350.5215053763443</c:v>
                </c:pt>
                <c:pt idx="136">
                  <c:v>1350.5215053763443</c:v>
                </c:pt>
                <c:pt idx="137">
                  <c:v>1350.5215053763443</c:v>
                </c:pt>
                <c:pt idx="138">
                  <c:v>1350.5215053763443</c:v>
                </c:pt>
                <c:pt idx="139">
                  <c:v>1350.5215053763443</c:v>
                </c:pt>
                <c:pt idx="140">
                  <c:v>1350.5215053763443</c:v>
                </c:pt>
                <c:pt idx="141">
                  <c:v>1350.5215053763443</c:v>
                </c:pt>
                <c:pt idx="142">
                  <c:v>1350.5215053763443</c:v>
                </c:pt>
                <c:pt idx="143">
                  <c:v>1350.5215053763443</c:v>
                </c:pt>
                <c:pt idx="144">
                  <c:v>1350.5215053763443</c:v>
                </c:pt>
                <c:pt idx="145">
                  <c:v>1350.5215053763443</c:v>
                </c:pt>
                <c:pt idx="146">
                  <c:v>1350.5215053763443</c:v>
                </c:pt>
                <c:pt idx="147">
                  <c:v>1350.5215053763443</c:v>
                </c:pt>
                <c:pt idx="148">
                  <c:v>1350.5215053763443</c:v>
                </c:pt>
                <c:pt idx="149">
                  <c:v>1350.5215053763443</c:v>
                </c:pt>
                <c:pt idx="150">
                  <c:v>1350.5215053763443</c:v>
                </c:pt>
                <c:pt idx="151">
                  <c:v>1350.5215053763443</c:v>
                </c:pt>
                <c:pt idx="152">
                  <c:v>1350.5215053763443</c:v>
                </c:pt>
                <c:pt idx="153">
                  <c:v>1350.5215053763443</c:v>
                </c:pt>
                <c:pt idx="154">
                  <c:v>1350.5215053763443</c:v>
                </c:pt>
                <c:pt idx="155">
                  <c:v>1350.5215053763443</c:v>
                </c:pt>
                <c:pt idx="156">
                  <c:v>1350.5215053763443</c:v>
                </c:pt>
                <c:pt idx="157">
                  <c:v>1350.5215053763443</c:v>
                </c:pt>
                <c:pt idx="158">
                  <c:v>1350.5215053763443</c:v>
                </c:pt>
                <c:pt idx="159">
                  <c:v>1350.5215053763443</c:v>
                </c:pt>
                <c:pt idx="160">
                  <c:v>1350.5215053763443</c:v>
                </c:pt>
                <c:pt idx="161">
                  <c:v>1350.5215053763443</c:v>
                </c:pt>
                <c:pt idx="162">
                  <c:v>1350.5215053763443</c:v>
                </c:pt>
                <c:pt idx="163">
                  <c:v>1350.5215053763443</c:v>
                </c:pt>
                <c:pt idx="164">
                  <c:v>1350.5215053763443</c:v>
                </c:pt>
                <c:pt idx="165">
                  <c:v>1350.5215053763443</c:v>
                </c:pt>
                <c:pt idx="166">
                  <c:v>1350.5215053763443</c:v>
                </c:pt>
                <c:pt idx="167">
                  <c:v>1350.5215053763443</c:v>
                </c:pt>
                <c:pt idx="168">
                  <c:v>1350.5215053763443</c:v>
                </c:pt>
                <c:pt idx="169">
                  <c:v>1350.5215053763443</c:v>
                </c:pt>
                <c:pt idx="170">
                  <c:v>1350.5215053763443</c:v>
                </c:pt>
                <c:pt idx="171">
                  <c:v>1350.5215053763443</c:v>
                </c:pt>
                <c:pt idx="172">
                  <c:v>1350.5215053763443</c:v>
                </c:pt>
                <c:pt idx="173">
                  <c:v>1350.5215053763443</c:v>
                </c:pt>
                <c:pt idx="174">
                  <c:v>1350.5215053763443</c:v>
                </c:pt>
                <c:pt idx="175">
                  <c:v>1350.5215053763443</c:v>
                </c:pt>
                <c:pt idx="176">
                  <c:v>1350.5215053763443</c:v>
                </c:pt>
                <c:pt idx="177">
                  <c:v>1350.5215053763443</c:v>
                </c:pt>
                <c:pt idx="178">
                  <c:v>1350.5215053763443</c:v>
                </c:pt>
                <c:pt idx="179">
                  <c:v>1350.5215053763443</c:v>
                </c:pt>
                <c:pt idx="180">
                  <c:v>1350.5215053763443</c:v>
                </c:pt>
                <c:pt idx="181">
                  <c:v>1350.5215053763443</c:v>
                </c:pt>
                <c:pt idx="182">
                  <c:v>1350.5215053763443</c:v>
                </c:pt>
                <c:pt idx="183">
                  <c:v>1350.5215053763443</c:v>
                </c:pt>
                <c:pt idx="184">
                  <c:v>1350.5215053763443</c:v>
                </c:pt>
                <c:pt idx="185">
                  <c:v>1350.5215053763443</c:v>
                </c:pt>
                <c:pt idx="186">
                  <c:v>1350.5215053763443</c:v>
                </c:pt>
                <c:pt idx="187">
                  <c:v>1350.5215053763443</c:v>
                </c:pt>
                <c:pt idx="188">
                  <c:v>1350.5215053763443</c:v>
                </c:pt>
                <c:pt idx="189">
                  <c:v>1350.5215053763443</c:v>
                </c:pt>
                <c:pt idx="190">
                  <c:v>1350.5215053763443</c:v>
                </c:pt>
                <c:pt idx="191">
                  <c:v>1350.5215053763443</c:v>
                </c:pt>
                <c:pt idx="192">
                  <c:v>1350.5215053763443</c:v>
                </c:pt>
                <c:pt idx="193">
                  <c:v>1350.5215053763443</c:v>
                </c:pt>
                <c:pt idx="194">
                  <c:v>1350.5215053763443</c:v>
                </c:pt>
                <c:pt idx="195">
                  <c:v>1350.5215053763443</c:v>
                </c:pt>
                <c:pt idx="196">
                  <c:v>1350.5215053763443</c:v>
                </c:pt>
                <c:pt idx="197">
                  <c:v>1350.5215053763443</c:v>
                </c:pt>
                <c:pt idx="198">
                  <c:v>1350.5215053763443</c:v>
                </c:pt>
                <c:pt idx="199">
                  <c:v>1350.5215053763443</c:v>
                </c:pt>
                <c:pt idx="200">
                  <c:v>1350.5215053763443</c:v>
                </c:pt>
                <c:pt idx="201">
                  <c:v>1350.5215053763443</c:v>
                </c:pt>
                <c:pt idx="202">
                  <c:v>1350.5215053763443</c:v>
                </c:pt>
                <c:pt idx="203">
                  <c:v>1350.5215053763443</c:v>
                </c:pt>
                <c:pt idx="204">
                  <c:v>1350.5215053763443</c:v>
                </c:pt>
                <c:pt idx="205">
                  <c:v>1350.5215053763443</c:v>
                </c:pt>
                <c:pt idx="206">
                  <c:v>1350.5215053763443</c:v>
                </c:pt>
                <c:pt idx="207">
                  <c:v>1350.5215053763443</c:v>
                </c:pt>
                <c:pt idx="208">
                  <c:v>1350.5215053763443</c:v>
                </c:pt>
                <c:pt idx="209">
                  <c:v>1350.5215053763443</c:v>
                </c:pt>
                <c:pt idx="210">
                  <c:v>1350.5215053763443</c:v>
                </c:pt>
                <c:pt idx="211">
                  <c:v>1350.5215053763443</c:v>
                </c:pt>
                <c:pt idx="212">
                  <c:v>1350.5215053763443</c:v>
                </c:pt>
                <c:pt idx="213">
                  <c:v>1350.5215053763443</c:v>
                </c:pt>
                <c:pt idx="214">
                  <c:v>1350.5215053763443</c:v>
                </c:pt>
                <c:pt idx="215">
                  <c:v>1350.5215053763443</c:v>
                </c:pt>
                <c:pt idx="216">
                  <c:v>1350.5215053763443</c:v>
                </c:pt>
                <c:pt idx="217">
                  <c:v>1350.5215053763443</c:v>
                </c:pt>
                <c:pt idx="218">
                  <c:v>1350.5215053763443</c:v>
                </c:pt>
                <c:pt idx="219">
                  <c:v>1350.5215053763443</c:v>
                </c:pt>
                <c:pt idx="220">
                  <c:v>1350.5215053763443</c:v>
                </c:pt>
                <c:pt idx="221">
                  <c:v>1350.5215053763443</c:v>
                </c:pt>
                <c:pt idx="222">
                  <c:v>1350.5215053763443</c:v>
                </c:pt>
                <c:pt idx="223">
                  <c:v>1350.5215053763443</c:v>
                </c:pt>
                <c:pt idx="224">
                  <c:v>1350.5215053763443</c:v>
                </c:pt>
                <c:pt idx="225">
                  <c:v>1350.5215053763443</c:v>
                </c:pt>
                <c:pt idx="226">
                  <c:v>1350.5215053763443</c:v>
                </c:pt>
                <c:pt idx="227">
                  <c:v>1350.5215053763443</c:v>
                </c:pt>
                <c:pt idx="228">
                  <c:v>1350.5215053763443</c:v>
                </c:pt>
                <c:pt idx="229">
                  <c:v>1350.5215053763443</c:v>
                </c:pt>
                <c:pt idx="230">
                  <c:v>1350.5215053763443</c:v>
                </c:pt>
                <c:pt idx="231">
                  <c:v>1350.5215053763443</c:v>
                </c:pt>
                <c:pt idx="232">
                  <c:v>1350.5215053763443</c:v>
                </c:pt>
                <c:pt idx="233">
                  <c:v>1350.5215053763443</c:v>
                </c:pt>
                <c:pt idx="234">
                  <c:v>1350.5215053763443</c:v>
                </c:pt>
                <c:pt idx="235">
                  <c:v>1350.5215053763443</c:v>
                </c:pt>
                <c:pt idx="236">
                  <c:v>1350.5215053763443</c:v>
                </c:pt>
                <c:pt idx="237">
                  <c:v>1350.5215053763443</c:v>
                </c:pt>
                <c:pt idx="238">
                  <c:v>1350.5215053763443</c:v>
                </c:pt>
                <c:pt idx="239">
                  <c:v>1350.5215053763443</c:v>
                </c:pt>
                <c:pt idx="240">
                  <c:v>1350.5215053763443</c:v>
                </c:pt>
                <c:pt idx="241">
                  <c:v>1350.5215053763443</c:v>
                </c:pt>
                <c:pt idx="242">
                  <c:v>1350.5215053763443</c:v>
                </c:pt>
                <c:pt idx="243">
                  <c:v>1350.5215053763443</c:v>
                </c:pt>
                <c:pt idx="244">
                  <c:v>1350.5215053763443</c:v>
                </c:pt>
                <c:pt idx="245">
                  <c:v>1350.5215053763443</c:v>
                </c:pt>
                <c:pt idx="246">
                  <c:v>1350.5215053763443</c:v>
                </c:pt>
                <c:pt idx="247">
                  <c:v>1350.5215053763443</c:v>
                </c:pt>
                <c:pt idx="248">
                  <c:v>1350.5215053763443</c:v>
                </c:pt>
                <c:pt idx="249">
                  <c:v>1350.5215053763443</c:v>
                </c:pt>
                <c:pt idx="250">
                  <c:v>1350.5215053763443</c:v>
                </c:pt>
                <c:pt idx="251">
                  <c:v>1350.5215053763443</c:v>
                </c:pt>
                <c:pt idx="252">
                  <c:v>1350.5215053763443</c:v>
                </c:pt>
                <c:pt idx="253">
                  <c:v>1350.5215053763443</c:v>
                </c:pt>
                <c:pt idx="254">
                  <c:v>1350.5215053763443</c:v>
                </c:pt>
                <c:pt idx="255">
                  <c:v>1350.5215053763443</c:v>
                </c:pt>
                <c:pt idx="256">
                  <c:v>1350.5215053763443</c:v>
                </c:pt>
                <c:pt idx="257">
                  <c:v>1350.5215053763443</c:v>
                </c:pt>
                <c:pt idx="258">
                  <c:v>1350.5215053763443</c:v>
                </c:pt>
                <c:pt idx="259">
                  <c:v>1350.5215053763443</c:v>
                </c:pt>
                <c:pt idx="260">
                  <c:v>1350.5215053763443</c:v>
                </c:pt>
                <c:pt idx="261">
                  <c:v>1350.5215053763443</c:v>
                </c:pt>
                <c:pt idx="262">
                  <c:v>1350.5215053763443</c:v>
                </c:pt>
                <c:pt idx="263">
                  <c:v>1350.5215053763443</c:v>
                </c:pt>
                <c:pt idx="264">
                  <c:v>1350.5215053763443</c:v>
                </c:pt>
                <c:pt idx="265">
                  <c:v>1350.5215053763443</c:v>
                </c:pt>
                <c:pt idx="266">
                  <c:v>1350.5215053763443</c:v>
                </c:pt>
                <c:pt idx="267">
                  <c:v>1350.5215053763443</c:v>
                </c:pt>
                <c:pt idx="268">
                  <c:v>1350.5215053763443</c:v>
                </c:pt>
                <c:pt idx="269">
                  <c:v>1350.5215053763443</c:v>
                </c:pt>
                <c:pt idx="270">
                  <c:v>1350.5215053763443</c:v>
                </c:pt>
                <c:pt idx="271">
                  <c:v>1350.5215053763443</c:v>
                </c:pt>
                <c:pt idx="272">
                  <c:v>1350.5215053763443</c:v>
                </c:pt>
                <c:pt idx="273">
                  <c:v>1350.5215053763443</c:v>
                </c:pt>
                <c:pt idx="274">
                  <c:v>1350.5215053763443</c:v>
                </c:pt>
                <c:pt idx="275">
                  <c:v>1350.5215053763443</c:v>
                </c:pt>
                <c:pt idx="276">
                  <c:v>1350.5215053763443</c:v>
                </c:pt>
                <c:pt idx="277">
                  <c:v>1350.5215053763443</c:v>
                </c:pt>
                <c:pt idx="278">
                  <c:v>1350.5215053763443</c:v>
                </c:pt>
                <c:pt idx="279">
                  <c:v>1350.5215053763443</c:v>
                </c:pt>
                <c:pt idx="280">
                  <c:v>1350.5215053763443</c:v>
                </c:pt>
                <c:pt idx="281">
                  <c:v>1350.5215053763443</c:v>
                </c:pt>
                <c:pt idx="282">
                  <c:v>1350.5215053763443</c:v>
                </c:pt>
                <c:pt idx="283">
                  <c:v>1350.5215053763443</c:v>
                </c:pt>
                <c:pt idx="284">
                  <c:v>1350.5215053763443</c:v>
                </c:pt>
                <c:pt idx="285">
                  <c:v>1350.5215053763443</c:v>
                </c:pt>
                <c:pt idx="286">
                  <c:v>1350.5215053763443</c:v>
                </c:pt>
                <c:pt idx="287">
                  <c:v>1350.5215053763443</c:v>
                </c:pt>
                <c:pt idx="288">
                  <c:v>1350.5215053763443</c:v>
                </c:pt>
                <c:pt idx="289">
                  <c:v>1350.5215053763443</c:v>
                </c:pt>
                <c:pt idx="290">
                  <c:v>1350.5215053763443</c:v>
                </c:pt>
                <c:pt idx="291">
                  <c:v>1350.5215053763443</c:v>
                </c:pt>
                <c:pt idx="292">
                  <c:v>1350.5215053763443</c:v>
                </c:pt>
                <c:pt idx="293">
                  <c:v>1350.5215053763443</c:v>
                </c:pt>
                <c:pt idx="294">
                  <c:v>1350.5215053763443</c:v>
                </c:pt>
                <c:pt idx="295">
                  <c:v>1350.5215053763443</c:v>
                </c:pt>
                <c:pt idx="296">
                  <c:v>1350.5215053763443</c:v>
                </c:pt>
                <c:pt idx="297">
                  <c:v>1350.5215053763443</c:v>
                </c:pt>
                <c:pt idx="298">
                  <c:v>1350.5215053763443</c:v>
                </c:pt>
                <c:pt idx="299">
                  <c:v>1350.5215053763443</c:v>
                </c:pt>
                <c:pt idx="300">
                  <c:v>1350.5215053763443</c:v>
                </c:pt>
                <c:pt idx="301">
                  <c:v>1350.5215053763443</c:v>
                </c:pt>
                <c:pt idx="302">
                  <c:v>1350.5215053763443</c:v>
                </c:pt>
                <c:pt idx="303">
                  <c:v>1350.5215053763443</c:v>
                </c:pt>
                <c:pt idx="304">
                  <c:v>1350.5215053763443</c:v>
                </c:pt>
                <c:pt idx="305">
                  <c:v>1350.5215053763443</c:v>
                </c:pt>
                <c:pt idx="306">
                  <c:v>1350.5215053763443</c:v>
                </c:pt>
                <c:pt idx="307">
                  <c:v>1350.5215053763443</c:v>
                </c:pt>
                <c:pt idx="308">
                  <c:v>1350.5215053763443</c:v>
                </c:pt>
                <c:pt idx="309">
                  <c:v>1350.5215053763443</c:v>
                </c:pt>
                <c:pt idx="310">
                  <c:v>1350.5215053763443</c:v>
                </c:pt>
                <c:pt idx="311">
                  <c:v>1350.5215053763443</c:v>
                </c:pt>
                <c:pt idx="312">
                  <c:v>1350.5215053763443</c:v>
                </c:pt>
                <c:pt idx="313">
                  <c:v>1350.5215053763443</c:v>
                </c:pt>
                <c:pt idx="314">
                  <c:v>1350.5215053763443</c:v>
                </c:pt>
                <c:pt idx="315">
                  <c:v>1350.5215053763443</c:v>
                </c:pt>
                <c:pt idx="316">
                  <c:v>1350.5215053763443</c:v>
                </c:pt>
                <c:pt idx="317">
                  <c:v>1350.5215053763443</c:v>
                </c:pt>
                <c:pt idx="318">
                  <c:v>1350.5215053763443</c:v>
                </c:pt>
                <c:pt idx="319">
                  <c:v>1350.5215053763443</c:v>
                </c:pt>
                <c:pt idx="320">
                  <c:v>1350.5215053763443</c:v>
                </c:pt>
                <c:pt idx="321">
                  <c:v>1350.5215053763443</c:v>
                </c:pt>
                <c:pt idx="322">
                  <c:v>1350.5215053763443</c:v>
                </c:pt>
                <c:pt idx="323">
                  <c:v>1350.5215053763443</c:v>
                </c:pt>
                <c:pt idx="324">
                  <c:v>1350.5215053763443</c:v>
                </c:pt>
                <c:pt idx="325">
                  <c:v>1350.5215053763443</c:v>
                </c:pt>
                <c:pt idx="326">
                  <c:v>1350.5215053763443</c:v>
                </c:pt>
                <c:pt idx="327">
                  <c:v>1350.5215053763443</c:v>
                </c:pt>
                <c:pt idx="328">
                  <c:v>1350.5215053763443</c:v>
                </c:pt>
                <c:pt idx="329">
                  <c:v>1350.5215053763443</c:v>
                </c:pt>
                <c:pt idx="330">
                  <c:v>1350.5215053763443</c:v>
                </c:pt>
                <c:pt idx="331">
                  <c:v>1350.5215053763443</c:v>
                </c:pt>
                <c:pt idx="332">
                  <c:v>1350.5215053763443</c:v>
                </c:pt>
                <c:pt idx="333">
                  <c:v>1350.5215053763443</c:v>
                </c:pt>
                <c:pt idx="334">
                  <c:v>1350.5215053763443</c:v>
                </c:pt>
                <c:pt idx="335">
                  <c:v>1350.5215053763443</c:v>
                </c:pt>
                <c:pt idx="336">
                  <c:v>1350.5215053763443</c:v>
                </c:pt>
                <c:pt idx="337">
                  <c:v>1350.5215053763443</c:v>
                </c:pt>
                <c:pt idx="338">
                  <c:v>1350.5215053763443</c:v>
                </c:pt>
                <c:pt idx="339">
                  <c:v>1350.5215053763443</c:v>
                </c:pt>
                <c:pt idx="340">
                  <c:v>1350.5215053763443</c:v>
                </c:pt>
                <c:pt idx="341">
                  <c:v>1350.5215053763443</c:v>
                </c:pt>
                <c:pt idx="342">
                  <c:v>1350.5215053763443</c:v>
                </c:pt>
                <c:pt idx="343">
                  <c:v>1350.5215053763443</c:v>
                </c:pt>
                <c:pt idx="344">
                  <c:v>1350.5215053763443</c:v>
                </c:pt>
                <c:pt idx="345">
                  <c:v>1350.5215053763443</c:v>
                </c:pt>
                <c:pt idx="346">
                  <c:v>1350.5215053763443</c:v>
                </c:pt>
                <c:pt idx="347">
                  <c:v>1350.5215053763443</c:v>
                </c:pt>
                <c:pt idx="348">
                  <c:v>1350.5215053763443</c:v>
                </c:pt>
                <c:pt idx="349">
                  <c:v>1350.5215053763443</c:v>
                </c:pt>
                <c:pt idx="350">
                  <c:v>1350.5215053763443</c:v>
                </c:pt>
                <c:pt idx="351">
                  <c:v>1350.5215053763443</c:v>
                </c:pt>
                <c:pt idx="352">
                  <c:v>1350.5215053763443</c:v>
                </c:pt>
                <c:pt idx="353">
                  <c:v>1350.5215053763443</c:v>
                </c:pt>
                <c:pt idx="354">
                  <c:v>1350.5215053763443</c:v>
                </c:pt>
                <c:pt idx="355">
                  <c:v>1350.5215053763443</c:v>
                </c:pt>
                <c:pt idx="356">
                  <c:v>1350.5215053763443</c:v>
                </c:pt>
                <c:pt idx="357">
                  <c:v>1350.5215053763443</c:v>
                </c:pt>
                <c:pt idx="358">
                  <c:v>1350.5215053763443</c:v>
                </c:pt>
                <c:pt idx="359">
                  <c:v>1350.5215053763443</c:v>
                </c:pt>
                <c:pt idx="360">
                  <c:v>1350.5215053763443</c:v>
                </c:pt>
                <c:pt idx="361">
                  <c:v>1350.5215053763443</c:v>
                </c:pt>
                <c:pt idx="362">
                  <c:v>1350.5215053763443</c:v>
                </c:pt>
                <c:pt idx="363">
                  <c:v>1350.5215053763443</c:v>
                </c:pt>
                <c:pt idx="364">
                  <c:v>1350.5215053763443</c:v>
                </c:pt>
                <c:pt idx="365">
                  <c:v>1350.5215053763443</c:v>
                </c:pt>
                <c:pt idx="366">
                  <c:v>1350.5215053763443</c:v>
                </c:pt>
                <c:pt idx="367">
                  <c:v>1350.5215053763443</c:v>
                </c:pt>
                <c:pt idx="368">
                  <c:v>1350.5215053763443</c:v>
                </c:pt>
                <c:pt idx="369">
                  <c:v>1350.5215053763443</c:v>
                </c:pt>
                <c:pt idx="370">
                  <c:v>1350.5215053763443</c:v>
                </c:pt>
                <c:pt idx="371">
                  <c:v>1350.5215053763443</c:v>
                </c:pt>
                <c:pt idx="372">
                  <c:v>1350.5215053763443</c:v>
                </c:pt>
                <c:pt idx="373">
                  <c:v>1350.5215053763443</c:v>
                </c:pt>
                <c:pt idx="374">
                  <c:v>1350.5215053763443</c:v>
                </c:pt>
                <c:pt idx="375">
                  <c:v>1350.5215053763443</c:v>
                </c:pt>
                <c:pt idx="376">
                  <c:v>1350.5215053763443</c:v>
                </c:pt>
                <c:pt idx="377">
                  <c:v>1350.5215053763443</c:v>
                </c:pt>
                <c:pt idx="378">
                  <c:v>1350.5215053763443</c:v>
                </c:pt>
                <c:pt idx="379">
                  <c:v>1350.5215053763443</c:v>
                </c:pt>
                <c:pt idx="380">
                  <c:v>1350.5215053763443</c:v>
                </c:pt>
                <c:pt idx="381">
                  <c:v>1350.5215053763443</c:v>
                </c:pt>
                <c:pt idx="382">
                  <c:v>1350.5215053763443</c:v>
                </c:pt>
                <c:pt idx="383">
                  <c:v>1350.5215053763443</c:v>
                </c:pt>
                <c:pt idx="384">
                  <c:v>1350.5215053763443</c:v>
                </c:pt>
                <c:pt idx="385">
                  <c:v>1350.5215053763443</c:v>
                </c:pt>
                <c:pt idx="386">
                  <c:v>1350.5215053763443</c:v>
                </c:pt>
                <c:pt idx="387">
                  <c:v>1350.5215053763443</c:v>
                </c:pt>
                <c:pt idx="388">
                  <c:v>1350.5215053763443</c:v>
                </c:pt>
                <c:pt idx="389">
                  <c:v>1350.5215053763443</c:v>
                </c:pt>
                <c:pt idx="390">
                  <c:v>1350.5215053763443</c:v>
                </c:pt>
                <c:pt idx="391">
                  <c:v>1350.5215053763443</c:v>
                </c:pt>
                <c:pt idx="392">
                  <c:v>1350.5215053763443</c:v>
                </c:pt>
                <c:pt idx="393">
                  <c:v>1350.5215053763443</c:v>
                </c:pt>
                <c:pt idx="394">
                  <c:v>1350.5215053763443</c:v>
                </c:pt>
                <c:pt idx="395">
                  <c:v>1350.5215053763443</c:v>
                </c:pt>
                <c:pt idx="396">
                  <c:v>1350.5215053763443</c:v>
                </c:pt>
                <c:pt idx="397">
                  <c:v>1350.5215053763443</c:v>
                </c:pt>
                <c:pt idx="398">
                  <c:v>1350.5215053763443</c:v>
                </c:pt>
                <c:pt idx="399">
                  <c:v>1350.5215053763443</c:v>
                </c:pt>
                <c:pt idx="400">
                  <c:v>1350.5215053763443</c:v>
                </c:pt>
                <c:pt idx="401">
                  <c:v>1350.5215053763443</c:v>
                </c:pt>
                <c:pt idx="402">
                  <c:v>1350.5215053763443</c:v>
                </c:pt>
                <c:pt idx="403">
                  <c:v>1350.5215053763443</c:v>
                </c:pt>
                <c:pt idx="404">
                  <c:v>1350.5215053763443</c:v>
                </c:pt>
                <c:pt idx="405">
                  <c:v>1350.5215053763443</c:v>
                </c:pt>
                <c:pt idx="406">
                  <c:v>1350.5215053763443</c:v>
                </c:pt>
                <c:pt idx="407">
                  <c:v>1350.5215053763443</c:v>
                </c:pt>
                <c:pt idx="408">
                  <c:v>1350.5215053763443</c:v>
                </c:pt>
                <c:pt idx="409">
                  <c:v>1350.5215053763443</c:v>
                </c:pt>
                <c:pt idx="410">
                  <c:v>1350.5215053763443</c:v>
                </c:pt>
                <c:pt idx="411">
                  <c:v>1350.5215053763443</c:v>
                </c:pt>
                <c:pt idx="412">
                  <c:v>1350.5215053763443</c:v>
                </c:pt>
                <c:pt idx="413">
                  <c:v>1350.5215053763443</c:v>
                </c:pt>
                <c:pt idx="414">
                  <c:v>1350.5215053763443</c:v>
                </c:pt>
                <c:pt idx="415">
                  <c:v>1350.5215053763443</c:v>
                </c:pt>
                <c:pt idx="416">
                  <c:v>1350.5215053763443</c:v>
                </c:pt>
                <c:pt idx="417">
                  <c:v>1350.5215053763443</c:v>
                </c:pt>
                <c:pt idx="418">
                  <c:v>1350.5215053763443</c:v>
                </c:pt>
                <c:pt idx="419">
                  <c:v>1350.5215053763443</c:v>
                </c:pt>
                <c:pt idx="420">
                  <c:v>1350.5215053763443</c:v>
                </c:pt>
                <c:pt idx="421">
                  <c:v>1350.5215053763443</c:v>
                </c:pt>
                <c:pt idx="422">
                  <c:v>1350.5215053763443</c:v>
                </c:pt>
                <c:pt idx="423">
                  <c:v>1350.5215053763443</c:v>
                </c:pt>
                <c:pt idx="424">
                  <c:v>1350.5215053763443</c:v>
                </c:pt>
                <c:pt idx="425">
                  <c:v>1350.5215053763443</c:v>
                </c:pt>
                <c:pt idx="426">
                  <c:v>1350.5215053763443</c:v>
                </c:pt>
                <c:pt idx="427">
                  <c:v>1350.5215053763443</c:v>
                </c:pt>
                <c:pt idx="428">
                  <c:v>1350.5215053763443</c:v>
                </c:pt>
                <c:pt idx="429">
                  <c:v>1350.5215053763443</c:v>
                </c:pt>
                <c:pt idx="430">
                  <c:v>1350.5215053763443</c:v>
                </c:pt>
                <c:pt idx="431">
                  <c:v>1350.5215053763443</c:v>
                </c:pt>
                <c:pt idx="432">
                  <c:v>1350.5215053763443</c:v>
                </c:pt>
                <c:pt idx="433">
                  <c:v>1350.5215053763443</c:v>
                </c:pt>
                <c:pt idx="434">
                  <c:v>1350.5215053763443</c:v>
                </c:pt>
                <c:pt idx="435">
                  <c:v>1350.5215053763443</c:v>
                </c:pt>
                <c:pt idx="436">
                  <c:v>1350.5215053763443</c:v>
                </c:pt>
                <c:pt idx="437">
                  <c:v>1350.5215053763443</c:v>
                </c:pt>
                <c:pt idx="438">
                  <c:v>1350.5215053763443</c:v>
                </c:pt>
                <c:pt idx="439">
                  <c:v>1350.5215053763443</c:v>
                </c:pt>
                <c:pt idx="440">
                  <c:v>1350.5215053763443</c:v>
                </c:pt>
                <c:pt idx="441">
                  <c:v>1350.5215053763443</c:v>
                </c:pt>
                <c:pt idx="442">
                  <c:v>1350.5215053763443</c:v>
                </c:pt>
                <c:pt idx="443">
                  <c:v>1350.5215053763443</c:v>
                </c:pt>
                <c:pt idx="444">
                  <c:v>1350.5215053763443</c:v>
                </c:pt>
                <c:pt idx="445">
                  <c:v>1350.5215053763443</c:v>
                </c:pt>
                <c:pt idx="446">
                  <c:v>1350.5215053763443</c:v>
                </c:pt>
                <c:pt idx="447">
                  <c:v>1350.5215053763443</c:v>
                </c:pt>
                <c:pt idx="448">
                  <c:v>1350.5215053763443</c:v>
                </c:pt>
                <c:pt idx="449">
                  <c:v>1350.5215053763443</c:v>
                </c:pt>
                <c:pt idx="450">
                  <c:v>1350.5215053763443</c:v>
                </c:pt>
                <c:pt idx="451">
                  <c:v>1350.5215053763443</c:v>
                </c:pt>
                <c:pt idx="452">
                  <c:v>1350.5215053763443</c:v>
                </c:pt>
                <c:pt idx="453">
                  <c:v>1350.5215053763443</c:v>
                </c:pt>
                <c:pt idx="454">
                  <c:v>1350.5215053763443</c:v>
                </c:pt>
                <c:pt idx="455">
                  <c:v>1350.5215053763443</c:v>
                </c:pt>
                <c:pt idx="456">
                  <c:v>1350.5215053763443</c:v>
                </c:pt>
                <c:pt idx="457">
                  <c:v>1350.5215053763443</c:v>
                </c:pt>
                <c:pt idx="458">
                  <c:v>1350.5215053763443</c:v>
                </c:pt>
                <c:pt idx="459">
                  <c:v>1350.5215053763443</c:v>
                </c:pt>
                <c:pt idx="460">
                  <c:v>1350.5215053763443</c:v>
                </c:pt>
                <c:pt idx="461">
                  <c:v>1350.5215053763443</c:v>
                </c:pt>
                <c:pt idx="462">
                  <c:v>1350.5215053763443</c:v>
                </c:pt>
                <c:pt idx="463">
                  <c:v>1350.5215053763443</c:v>
                </c:pt>
                <c:pt idx="464">
                  <c:v>1350.5215053763443</c:v>
                </c:pt>
                <c:pt idx="465">
                  <c:v>1350.5215053763443</c:v>
                </c:pt>
                <c:pt idx="466">
                  <c:v>1350.5215053763443</c:v>
                </c:pt>
                <c:pt idx="467">
                  <c:v>1350.5215053763443</c:v>
                </c:pt>
                <c:pt idx="468">
                  <c:v>1350.5215053763443</c:v>
                </c:pt>
                <c:pt idx="469">
                  <c:v>1350.5215053763443</c:v>
                </c:pt>
                <c:pt idx="470">
                  <c:v>1350.5215053763443</c:v>
                </c:pt>
                <c:pt idx="471">
                  <c:v>1350.5215053763443</c:v>
                </c:pt>
                <c:pt idx="472">
                  <c:v>1350.5215053763443</c:v>
                </c:pt>
                <c:pt idx="473">
                  <c:v>1350.5215053763443</c:v>
                </c:pt>
                <c:pt idx="474">
                  <c:v>1350.5215053763443</c:v>
                </c:pt>
                <c:pt idx="475">
                  <c:v>1350.5215053763443</c:v>
                </c:pt>
                <c:pt idx="476">
                  <c:v>1350.5215053763443</c:v>
                </c:pt>
                <c:pt idx="477">
                  <c:v>1350.5215053763443</c:v>
                </c:pt>
                <c:pt idx="478">
                  <c:v>1350.5215053763443</c:v>
                </c:pt>
                <c:pt idx="479">
                  <c:v>1350.5215053763443</c:v>
                </c:pt>
                <c:pt idx="480">
                  <c:v>1350.5215053763443</c:v>
                </c:pt>
                <c:pt idx="481">
                  <c:v>1350.5215053763443</c:v>
                </c:pt>
                <c:pt idx="482">
                  <c:v>1350.5215053763443</c:v>
                </c:pt>
                <c:pt idx="483">
                  <c:v>1350.5215053763443</c:v>
                </c:pt>
                <c:pt idx="484">
                  <c:v>1350.5215053763443</c:v>
                </c:pt>
                <c:pt idx="485">
                  <c:v>1350.5215053763443</c:v>
                </c:pt>
                <c:pt idx="486">
                  <c:v>1350.5215053763443</c:v>
                </c:pt>
                <c:pt idx="487">
                  <c:v>1350.5215053763443</c:v>
                </c:pt>
                <c:pt idx="488">
                  <c:v>1350.5215053763443</c:v>
                </c:pt>
                <c:pt idx="489">
                  <c:v>1350.5215053763443</c:v>
                </c:pt>
                <c:pt idx="490">
                  <c:v>1350.5215053763443</c:v>
                </c:pt>
                <c:pt idx="491">
                  <c:v>1350.5215053763443</c:v>
                </c:pt>
                <c:pt idx="492">
                  <c:v>1350.5215053763443</c:v>
                </c:pt>
                <c:pt idx="493">
                  <c:v>1350.5215053763443</c:v>
                </c:pt>
                <c:pt idx="494">
                  <c:v>1350.5215053763443</c:v>
                </c:pt>
                <c:pt idx="495">
                  <c:v>1350.5215053763443</c:v>
                </c:pt>
                <c:pt idx="496">
                  <c:v>1350.5215053763443</c:v>
                </c:pt>
                <c:pt idx="497">
                  <c:v>1350.5215053763443</c:v>
                </c:pt>
                <c:pt idx="498">
                  <c:v>1350.5215053763443</c:v>
                </c:pt>
                <c:pt idx="499">
                  <c:v>1350.5215053763443</c:v>
                </c:pt>
                <c:pt idx="500">
                  <c:v>1350.5215053763443</c:v>
                </c:pt>
                <c:pt idx="501">
                  <c:v>1350.5215053763443</c:v>
                </c:pt>
                <c:pt idx="502">
                  <c:v>1350.5215053763443</c:v>
                </c:pt>
                <c:pt idx="503">
                  <c:v>1350.5215053763443</c:v>
                </c:pt>
                <c:pt idx="504">
                  <c:v>1350.5215053763443</c:v>
                </c:pt>
                <c:pt idx="505">
                  <c:v>1350.5215053763443</c:v>
                </c:pt>
                <c:pt idx="506">
                  <c:v>1350.5215053763443</c:v>
                </c:pt>
                <c:pt idx="507">
                  <c:v>1350.5215053763443</c:v>
                </c:pt>
                <c:pt idx="508">
                  <c:v>1350.5215053763443</c:v>
                </c:pt>
                <c:pt idx="509">
                  <c:v>1350.5215053763443</c:v>
                </c:pt>
                <c:pt idx="510">
                  <c:v>1350.5215053763443</c:v>
                </c:pt>
                <c:pt idx="511">
                  <c:v>1350.5215053763443</c:v>
                </c:pt>
                <c:pt idx="512">
                  <c:v>1350.5215053763443</c:v>
                </c:pt>
                <c:pt idx="513">
                  <c:v>1350.5215053763443</c:v>
                </c:pt>
                <c:pt idx="514">
                  <c:v>1350.5215053763443</c:v>
                </c:pt>
                <c:pt idx="515">
                  <c:v>1350.5215053763443</c:v>
                </c:pt>
                <c:pt idx="516">
                  <c:v>1350.5215053763443</c:v>
                </c:pt>
                <c:pt idx="517">
                  <c:v>1350.5215053763443</c:v>
                </c:pt>
                <c:pt idx="518">
                  <c:v>1350.5215053763443</c:v>
                </c:pt>
                <c:pt idx="519">
                  <c:v>1350.5215053763443</c:v>
                </c:pt>
                <c:pt idx="520">
                  <c:v>1350.5215053763443</c:v>
                </c:pt>
                <c:pt idx="521">
                  <c:v>1350.5215053763443</c:v>
                </c:pt>
                <c:pt idx="522">
                  <c:v>1350.5215053763443</c:v>
                </c:pt>
                <c:pt idx="523">
                  <c:v>1350.5215053763443</c:v>
                </c:pt>
                <c:pt idx="524">
                  <c:v>1350.5215053763443</c:v>
                </c:pt>
                <c:pt idx="525">
                  <c:v>1350.5215053763443</c:v>
                </c:pt>
                <c:pt idx="526">
                  <c:v>1350.5215053763443</c:v>
                </c:pt>
                <c:pt idx="527">
                  <c:v>1350.5215053763443</c:v>
                </c:pt>
                <c:pt idx="528">
                  <c:v>1350.5215053763443</c:v>
                </c:pt>
                <c:pt idx="529">
                  <c:v>1350.5215053763443</c:v>
                </c:pt>
                <c:pt idx="530">
                  <c:v>1350.5215053763443</c:v>
                </c:pt>
                <c:pt idx="531">
                  <c:v>1350.5215053763443</c:v>
                </c:pt>
                <c:pt idx="532">
                  <c:v>1350.5215053763443</c:v>
                </c:pt>
                <c:pt idx="533">
                  <c:v>1350.5215053763443</c:v>
                </c:pt>
                <c:pt idx="534">
                  <c:v>1350.5215053763443</c:v>
                </c:pt>
                <c:pt idx="535">
                  <c:v>1350.5215053763443</c:v>
                </c:pt>
                <c:pt idx="536">
                  <c:v>1350.5215053763443</c:v>
                </c:pt>
                <c:pt idx="537">
                  <c:v>1350.5215053763443</c:v>
                </c:pt>
                <c:pt idx="538">
                  <c:v>1350.5215053763443</c:v>
                </c:pt>
                <c:pt idx="539">
                  <c:v>1350.5215053763443</c:v>
                </c:pt>
                <c:pt idx="540">
                  <c:v>1350.5215053763443</c:v>
                </c:pt>
                <c:pt idx="541">
                  <c:v>1350.5215053763443</c:v>
                </c:pt>
                <c:pt idx="542">
                  <c:v>1350.5215053763443</c:v>
                </c:pt>
                <c:pt idx="543">
                  <c:v>1350.5215053763443</c:v>
                </c:pt>
                <c:pt idx="544">
                  <c:v>1350.5215053763443</c:v>
                </c:pt>
                <c:pt idx="545">
                  <c:v>1350.5215053763443</c:v>
                </c:pt>
                <c:pt idx="546">
                  <c:v>1350.5215053763443</c:v>
                </c:pt>
                <c:pt idx="547">
                  <c:v>1350.5215053763443</c:v>
                </c:pt>
                <c:pt idx="548">
                  <c:v>1350.5215053763443</c:v>
                </c:pt>
                <c:pt idx="549">
                  <c:v>1350.5215053763443</c:v>
                </c:pt>
                <c:pt idx="550">
                  <c:v>1350.5215053763443</c:v>
                </c:pt>
                <c:pt idx="551">
                  <c:v>1350.5215053763443</c:v>
                </c:pt>
                <c:pt idx="552">
                  <c:v>1350.5215053763443</c:v>
                </c:pt>
                <c:pt idx="553">
                  <c:v>1350.5215053763443</c:v>
                </c:pt>
                <c:pt idx="554">
                  <c:v>1350.5215053763443</c:v>
                </c:pt>
                <c:pt idx="555">
                  <c:v>1350.5215053763443</c:v>
                </c:pt>
                <c:pt idx="556">
                  <c:v>1350.5215053763443</c:v>
                </c:pt>
                <c:pt idx="557">
                  <c:v>1350.5215053763443</c:v>
                </c:pt>
                <c:pt idx="558">
                  <c:v>1350.5215053763443</c:v>
                </c:pt>
                <c:pt idx="559">
                  <c:v>1350.5215053763443</c:v>
                </c:pt>
                <c:pt idx="560">
                  <c:v>1350.5215053763443</c:v>
                </c:pt>
                <c:pt idx="561">
                  <c:v>1350.5215053763443</c:v>
                </c:pt>
                <c:pt idx="562">
                  <c:v>1350.5215053763443</c:v>
                </c:pt>
                <c:pt idx="563">
                  <c:v>1350.5215053763443</c:v>
                </c:pt>
                <c:pt idx="564">
                  <c:v>1350.5215053763443</c:v>
                </c:pt>
                <c:pt idx="565">
                  <c:v>1350.5215053763443</c:v>
                </c:pt>
                <c:pt idx="566">
                  <c:v>1350.5215053763443</c:v>
                </c:pt>
                <c:pt idx="567">
                  <c:v>1350.5215053763443</c:v>
                </c:pt>
                <c:pt idx="568">
                  <c:v>1350.5215053763443</c:v>
                </c:pt>
                <c:pt idx="569">
                  <c:v>1350.5215053763443</c:v>
                </c:pt>
                <c:pt idx="570">
                  <c:v>1350.5215053763443</c:v>
                </c:pt>
                <c:pt idx="571">
                  <c:v>1350.5215053763443</c:v>
                </c:pt>
                <c:pt idx="572">
                  <c:v>1350.5215053763443</c:v>
                </c:pt>
                <c:pt idx="573">
                  <c:v>1350.5215053763443</c:v>
                </c:pt>
                <c:pt idx="574">
                  <c:v>1350.5215053763443</c:v>
                </c:pt>
                <c:pt idx="575">
                  <c:v>1350.5215053763443</c:v>
                </c:pt>
                <c:pt idx="576">
                  <c:v>1350.5215053763443</c:v>
                </c:pt>
                <c:pt idx="577">
                  <c:v>1350.5215053763443</c:v>
                </c:pt>
                <c:pt idx="578">
                  <c:v>1350.5215053763443</c:v>
                </c:pt>
                <c:pt idx="579">
                  <c:v>1350.5215053763443</c:v>
                </c:pt>
                <c:pt idx="580">
                  <c:v>1350.5215053763443</c:v>
                </c:pt>
                <c:pt idx="581">
                  <c:v>1350.5215053763443</c:v>
                </c:pt>
                <c:pt idx="582">
                  <c:v>1350.5215053763443</c:v>
                </c:pt>
                <c:pt idx="583">
                  <c:v>1350.5215053763443</c:v>
                </c:pt>
                <c:pt idx="584">
                  <c:v>1350.5215053763443</c:v>
                </c:pt>
                <c:pt idx="585">
                  <c:v>1350.5215053763443</c:v>
                </c:pt>
                <c:pt idx="586">
                  <c:v>1350.5215053763443</c:v>
                </c:pt>
                <c:pt idx="587">
                  <c:v>1350.5215053763443</c:v>
                </c:pt>
                <c:pt idx="588">
                  <c:v>1350.5215053763443</c:v>
                </c:pt>
                <c:pt idx="589">
                  <c:v>1350.5215053763443</c:v>
                </c:pt>
                <c:pt idx="590">
                  <c:v>1350.5215053763443</c:v>
                </c:pt>
                <c:pt idx="591">
                  <c:v>1350.5215053763443</c:v>
                </c:pt>
                <c:pt idx="592">
                  <c:v>1350.5215053763443</c:v>
                </c:pt>
                <c:pt idx="593">
                  <c:v>1350.5215053763443</c:v>
                </c:pt>
                <c:pt idx="594">
                  <c:v>1350.5215053763443</c:v>
                </c:pt>
                <c:pt idx="595">
                  <c:v>1350.5215053763443</c:v>
                </c:pt>
                <c:pt idx="596">
                  <c:v>1350.5215053763443</c:v>
                </c:pt>
                <c:pt idx="597">
                  <c:v>1350.5215053763443</c:v>
                </c:pt>
                <c:pt idx="598">
                  <c:v>1350.5215053763443</c:v>
                </c:pt>
                <c:pt idx="599">
                  <c:v>1350.5215053763443</c:v>
                </c:pt>
                <c:pt idx="600">
                  <c:v>1350.5215053763443</c:v>
                </c:pt>
                <c:pt idx="601">
                  <c:v>1350.5215053763443</c:v>
                </c:pt>
                <c:pt idx="602">
                  <c:v>1350.5215053763443</c:v>
                </c:pt>
                <c:pt idx="603">
                  <c:v>1350.5215053763443</c:v>
                </c:pt>
                <c:pt idx="604">
                  <c:v>1350.5215053763443</c:v>
                </c:pt>
                <c:pt idx="605">
                  <c:v>1350.5215053763443</c:v>
                </c:pt>
                <c:pt idx="606">
                  <c:v>1350.5215053763443</c:v>
                </c:pt>
                <c:pt idx="607">
                  <c:v>1350.5215053763443</c:v>
                </c:pt>
                <c:pt idx="608">
                  <c:v>1350.5215053763443</c:v>
                </c:pt>
                <c:pt idx="609">
                  <c:v>1350.5215053763443</c:v>
                </c:pt>
                <c:pt idx="610">
                  <c:v>1350.5215053763443</c:v>
                </c:pt>
                <c:pt idx="611">
                  <c:v>1350.5215053763443</c:v>
                </c:pt>
                <c:pt idx="612">
                  <c:v>1350.5215053763443</c:v>
                </c:pt>
                <c:pt idx="613">
                  <c:v>1350.5215053763443</c:v>
                </c:pt>
                <c:pt idx="614">
                  <c:v>1350.5215053763443</c:v>
                </c:pt>
                <c:pt idx="615">
                  <c:v>1350.5215053763443</c:v>
                </c:pt>
                <c:pt idx="616">
                  <c:v>1350.5215053763443</c:v>
                </c:pt>
                <c:pt idx="617">
                  <c:v>1350.5215053763443</c:v>
                </c:pt>
                <c:pt idx="618">
                  <c:v>1350.5215053763443</c:v>
                </c:pt>
                <c:pt idx="619">
                  <c:v>1350.5215053763443</c:v>
                </c:pt>
                <c:pt idx="620">
                  <c:v>1350.5215053763443</c:v>
                </c:pt>
                <c:pt idx="621">
                  <c:v>1350.5215053763443</c:v>
                </c:pt>
                <c:pt idx="622">
                  <c:v>1350.5215053763443</c:v>
                </c:pt>
                <c:pt idx="623">
                  <c:v>1350.5215053763443</c:v>
                </c:pt>
                <c:pt idx="624">
                  <c:v>1350.5215053763443</c:v>
                </c:pt>
                <c:pt idx="625">
                  <c:v>1350.5215053763443</c:v>
                </c:pt>
                <c:pt idx="626">
                  <c:v>1350.5215053763443</c:v>
                </c:pt>
                <c:pt idx="627">
                  <c:v>1350.5215053763443</c:v>
                </c:pt>
                <c:pt idx="628">
                  <c:v>1350.5215053763443</c:v>
                </c:pt>
                <c:pt idx="629">
                  <c:v>1350.5215053763443</c:v>
                </c:pt>
                <c:pt idx="630">
                  <c:v>1350.5215053763443</c:v>
                </c:pt>
                <c:pt idx="631">
                  <c:v>1350.5215053763443</c:v>
                </c:pt>
                <c:pt idx="632">
                  <c:v>1350.5215053763443</c:v>
                </c:pt>
                <c:pt idx="633">
                  <c:v>1350.5215053763443</c:v>
                </c:pt>
                <c:pt idx="634">
                  <c:v>1350.5215053763443</c:v>
                </c:pt>
                <c:pt idx="635">
                  <c:v>1350.5215053763443</c:v>
                </c:pt>
                <c:pt idx="636">
                  <c:v>1350.5215053763443</c:v>
                </c:pt>
                <c:pt idx="637">
                  <c:v>1350.5215053763443</c:v>
                </c:pt>
                <c:pt idx="638">
                  <c:v>1350.5215053763443</c:v>
                </c:pt>
                <c:pt idx="639">
                  <c:v>1350.5215053763443</c:v>
                </c:pt>
                <c:pt idx="640">
                  <c:v>1350.5215053763443</c:v>
                </c:pt>
                <c:pt idx="641">
                  <c:v>1350.5215053763443</c:v>
                </c:pt>
                <c:pt idx="642">
                  <c:v>1350.5215053763443</c:v>
                </c:pt>
                <c:pt idx="643">
                  <c:v>1350.5215053763443</c:v>
                </c:pt>
                <c:pt idx="644">
                  <c:v>1350.5215053763443</c:v>
                </c:pt>
                <c:pt idx="645">
                  <c:v>1350.5215053763443</c:v>
                </c:pt>
                <c:pt idx="646">
                  <c:v>1350.5215053763443</c:v>
                </c:pt>
                <c:pt idx="647">
                  <c:v>1350.5215053763443</c:v>
                </c:pt>
                <c:pt idx="648">
                  <c:v>1350.5215053763443</c:v>
                </c:pt>
                <c:pt idx="649">
                  <c:v>1350.5215053763443</c:v>
                </c:pt>
                <c:pt idx="650">
                  <c:v>1350.5215053763443</c:v>
                </c:pt>
                <c:pt idx="651">
                  <c:v>1350.5215053763443</c:v>
                </c:pt>
                <c:pt idx="652">
                  <c:v>1350.5215053763443</c:v>
                </c:pt>
                <c:pt idx="653">
                  <c:v>1350.5215053763443</c:v>
                </c:pt>
                <c:pt idx="654">
                  <c:v>1350.5215053763443</c:v>
                </c:pt>
                <c:pt idx="655">
                  <c:v>1350.5215053763443</c:v>
                </c:pt>
                <c:pt idx="656">
                  <c:v>1350.5215053763443</c:v>
                </c:pt>
                <c:pt idx="657">
                  <c:v>1350.5215053763443</c:v>
                </c:pt>
                <c:pt idx="658">
                  <c:v>1350.5215053763443</c:v>
                </c:pt>
                <c:pt idx="659">
                  <c:v>1350.5215053763443</c:v>
                </c:pt>
                <c:pt idx="660">
                  <c:v>1350.5215053763443</c:v>
                </c:pt>
                <c:pt idx="661">
                  <c:v>1350.5215053763443</c:v>
                </c:pt>
                <c:pt idx="662">
                  <c:v>1350.5215053763443</c:v>
                </c:pt>
                <c:pt idx="663">
                  <c:v>1350.5215053763443</c:v>
                </c:pt>
                <c:pt idx="664">
                  <c:v>1350.5215053763443</c:v>
                </c:pt>
                <c:pt idx="665">
                  <c:v>1350.5215053763443</c:v>
                </c:pt>
                <c:pt idx="666">
                  <c:v>1350.5215053763443</c:v>
                </c:pt>
                <c:pt idx="667">
                  <c:v>1350.5215053763443</c:v>
                </c:pt>
                <c:pt idx="668">
                  <c:v>1350.5215053763443</c:v>
                </c:pt>
                <c:pt idx="669">
                  <c:v>1350.5215053763443</c:v>
                </c:pt>
                <c:pt idx="670">
                  <c:v>1350.5215053763443</c:v>
                </c:pt>
                <c:pt idx="671">
                  <c:v>1350.5215053763443</c:v>
                </c:pt>
                <c:pt idx="672">
                  <c:v>1350.5215053763443</c:v>
                </c:pt>
                <c:pt idx="673">
                  <c:v>1350.5215053763443</c:v>
                </c:pt>
                <c:pt idx="674">
                  <c:v>1350.5215053763443</c:v>
                </c:pt>
                <c:pt idx="675">
                  <c:v>1350.5215053763443</c:v>
                </c:pt>
                <c:pt idx="676">
                  <c:v>1350.5215053763443</c:v>
                </c:pt>
                <c:pt idx="677">
                  <c:v>1350.5215053763443</c:v>
                </c:pt>
                <c:pt idx="678">
                  <c:v>1350.5215053763443</c:v>
                </c:pt>
                <c:pt idx="679">
                  <c:v>1350.5215053763443</c:v>
                </c:pt>
                <c:pt idx="680">
                  <c:v>1350.5215053763443</c:v>
                </c:pt>
                <c:pt idx="681">
                  <c:v>1350.5215053763443</c:v>
                </c:pt>
                <c:pt idx="682">
                  <c:v>1350.5215053763443</c:v>
                </c:pt>
                <c:pt idx="683">
                  <c:v>1350.5215053763443</c:v>
                </c:pt>
                <c:pt idx="684">
                  <c:v>1350.5215053763443</c:v>
                </c:pt>
                <c:pt idx="685">
                  <c:v>1350.5215053763443</c:v>
                </c:pt>
                <c:pt idx="686">
                  <c:v>1350.5215053763443</c:v>
                </c:pt>
                <c:pt idx="687">
                  <c:v>1350.5215053763443</c:v>
                </c:pt>
                <c:pt idx="688">
                  <c:v>1350.5215053763443</c:v>
                </c:pt>
                <c:pt idx="689">
                  <c:v>1350.5215053763443</c:v>
                </c:pt>
                <c:pt idx="690">
                  <c:v>1350.5215053763443</c:v>
                </c:pt>
                <c:pt idx="691">
                  <c:v>1350.5215053763443</c:v>
                </c:pt>
                <c:pt idx="692">
                  <c:v>1350.5215053763443</c:v>
                </c:pt>
                <c:pt idx="693">
                  <c:v>1350.5215053763443</c:v>
                </c:pt>
                <c:pt idx="694">
                  <c:v>1350.5215053763443</c:v>
                </c:pt>
                <c:pt idx="695">
                  <c:v>1350.5215053763443</c:v>
                </c:pt>
                <c:pt idx="696">
                  <c:v>1350.5215053763443</c:v>
                </c:pt>
                <c:pt idx="697">
                  <c:v>1350.5215053763443</c:v>
                </c:pt>
                <c:pt idx="698">
                  <c:v>1350.5215053763443</c:v>
                </c:pt>
                <c:pt idx="699">
                  <c:v>1350.5215053763443</c:v>
                </c:pt>
                <c:pt idx="700">
                  <c:v>1350.5215053763443</c:v>
                </c:pt>
                <c:pt idx="701">
                  <c:v>1350.5215053763443</c:v>
                </c:pt>
                <c:pt idx="702">
                  <c:v>1350.5215053763443</c:v>
                </c:pt>
                <c:pt idx="703">
                  <c:v>1350.5215053763443</c:v>
                </c:pt>
                <c:pt idx="704">
                  <c:v>1350.5215053763443</c:v>
                </c:pt>
                <c:pt idx="705">
                  <c:v>1350.5215053763443</c:v>
                </c:pt>
                <c:pt idx="706">
                  <c:v>1350.5215053763443</c:v>
                </c:pt>
                <c:pt idx="707">
                  <c:v>1350.5215053763443</c:v>
                </c:pt>
                <c:pt idx="708">
                  <c:v>1350.5215053763443</c:v>
                </c:pt>
                <c:pt idx="709">
                  <c:v>1350.5215053763443</c:v>
                </c:pt>
                <c:pt idx="710">
                  <c:v>1350.5215053763443</c:v>
                </c:pt>
                <c:pt idx="711">
                  <c:v>1350.5215053763443</c:v>
                </c:pt>
                <c:pt idx="712">
                  <c:v>1350.5215053763443</c:v>
                </c:pt>
                <c:pt idx="713">
                  <c:v>1350.5215053763443</c:v>
                </c:pt>
                <c:pt idx="714">
                  <c:v>1350.5215053763443</c:v>
                </c:pt>
                <c:pt idx="715">
                  <c:v>1350.5215053763443</c:v>
                </c:pt>
                <c:pt idx="716">
                  <c:v>1350.5215053763443</c:v>
                </c:pt>
                <c:pt idx="717">
                  <c:v>1350.5215053763443</c:v>
                </c:pt>
                <c:pt idx="718">
                  <c:v>1350.5215053763443</c:v>
                </c:pt>
                <c:pt idx="719">
                  <c:v>1350.5215053763443</c:v>
                </c:pt>
                <c:pt idx="720">
                  <c:v>1350.5215053763443</c:v>
                </c:pt>
                <c:pt idx="721">
                  <c:v>1350.5215053763443</c:v>
                </c:pt>
                <c:pt idx="722">
                  <c:v>1350.5215053763443</c:v>
                </c:pt>
                <c:pt idx="723">
                  <c:v>1350.5215053763443</c:v>
                </c:pt>
                <c:pt idx="724">
                  <c:v>1350.5215053763443</c:v>
                </c:pt>
                <c:pt idx="725">
                  <c:v>1350.5215053763443</c:v>
                </c:pt>
                <c:pt idx="726">
                  <c:v>1350.5215053763443</c:v>
                </c:pt>
                <c:pt idx="727">
                  <c:v>1350.5215053763443</c:v>
                </c:pt>
                <c:pt idx="728">
                  <c:v>1350.5215053763443</c:v>
                </c:pt>
                <c:pt idx="729">
                  <c:v>1350.5215053763443</c:v>
                </c:pt>
                <c:pt idx="730">
                  <c:v>1350.5215053763443</c:v>
                </c:pt>
                <c:pt idx="731">
                  <c:v>1350.5215053763443</c:v>
                </c:pt>
                <c:pt idx="732">
                  <c:v>1350.5215053763443</c:v>
                </c:pt>
                <c:pt idx="733">
                  <c:v>1350.5215053763443</c:v>
                </c:pt>
                <c:pt idx="734">
                  <c:v>1350.5215053763443</c:v>
                </c:pt>
                <c:pt idx="735">
                  <c:v>1350.5215053763443</c:v>
                </c:pt>
                <c:pt idx="736">
                  <c:v>1350.5215053763443</c:v>
                </c:pt>
                <c:pt idx="737">
                  <c:v>1350.5215053763443</c:v>
                </c:pt>
                <c:pt idx="738">
                  <c:v>1350.5215053763443</c:v>
                </c:pt>
                <c:pt idx="739">
                  <c:v>1350.5215053763443</c:v>
                </c:pt>
                <c:pt idx="740">
                  <c:v>1350.5215053763443</c:v>
                </c:pt>
                <c:pt idx="741">
                  <c:v>1350.5215053763443</c:v>
                </c:pt>
                <c:pt idx="742">
                  <c:v>1350.5215053763443</c:v>
                </c:pt>
                <c:pt idx="743">
                  <c:v>1350.5215053763443</c:v>
                </c:pt>
              </c:numCache>
            </c:numRef>
          </c:val>
        </c:ser>
        <c:marker val="1"/>
        <c:axId val="115876608"/>
        <c:axId val="115878144"/>
      </c:lineChart>
      <c:catAx>
        <c:axId val="115876608"/>
        <c:scaling>
          <c:orientation val="minMax"/>
        </c:scaling>
        <c:axPos val="b"/>
        <c:numFmt formatCode="General" sourceLinked="1"/>
        <c:majorTickMark val="none"/>
        <c:tickLblPos val="nextTo"/>
        <c:crossAx val="115878144"/>
        <c:crosses val="autoZero"/>
        <c:auto val="1"/>
        <c:lblAlgn val="ctr"/>
        <c:lblOffset val="100"/>
        <c:tickLblSkip val="24"/>
      </c:catAx>
      <c:valAx>
        <c:axId val="115878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8766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-495</c:v>
                </c:pt>
                <c:pt idx="1">
                  <c:v>-495</c:v>
                </c:pt>
                <c:pt idx="2">
                  <c:v>-495</c:v>
                </c:pt>
                <c:pt idx="3">
                  <c:v>-1369</c:v>
                </c:pt>
                <c:pt idx="4">
                  <c:v>-1369</c:v>
                </c:pt>
                <c:pt idx="5">
                  <c:v>-1369</c:v>
                </c:pt>
                <c:pt idx="6">
                  <c:v>101</c:v>
                </c:pt>
                <c:pt idx="7">
                  <c:v>-327</c:v>
                </c:pt>
                <c:pt idx="8">
                  <c:v>-624</c:v>
                </c:pt>
                <c:pt idx="9">
                  <c:v>-1396</c:v>
                </c:pt>
                <c:pt idx="10">
                  <c:v>-1495</c:v>
                </c:pt>
                <c:pt idx="11">
                  <c:v>-1495</c:v>
                </c:pt>
                <c:pt idx="12">
                  <c:v>-1495</c:v>
                </c:pt>
                <c:pt idx="13">
                  <c:v>-1495</c:v>
                </c:pt>
                <c:pt idx="14">
                  <c:v>-1425</c:v>
                </c:pt>
                <c:pt idx="15">
                  <c:v>-1424</c:v>
                </c:pt>
                <c:pt idx="16">
                  <c:v>-1339</c:v>
                </c:pt>
                <c:pt idx="17">
                  <c:v>-1399</c:v>
                </c:pt>
                <c:pt idx="18">
                  <c:v>-1399</c:v>
                </c:pt>
                <c:pt idx="19">
                  <c:v>-1373</c:v>
                </c:pt>
                <c:pt idx="20">
                  <c:v>-1500</c:v>
                </c:pt>
                <c:pt idx="21">
                  <c:v>-1500</c:v>
                </c:pt>
                <c:pt idx="22">
                  <c:v>-1497</c:v>
                </c:pt>
                <c:pt idx="23">
                  <c:v>-1499</c:v>
                </c:pt>
                <c:pt idx="24">
                  <c:v>-1500</c:v>
                </c:pt>
                <c:pt idx="25">
                  <c:v>-1350</c:v>
                </c:pt>
                <c:pt idx="26">
                  <c:v>-1350</c:v>
                </c:pt>
                <c:pt idx="27">
                  <c:v>-1350</c:v>
                </c:pt>
                <c:pt idx="28">
                  <c:v>-1350</c:v>
                </c:pt>
                <c:pt idx="29">
                  <c:v>-1350</c:v>
                </c:pt>
                <c:pt idx="30">
                  <c:v>-58</c:v>
                </c:pt>
                <c:pt idx="31">
                  <c:v>42</c:v>
                </c:pt>
                <c:pt idx="32">
                  <c:v>-658</c:v>
                </c:pt>
                <c:pt idx="33">
                  <c:v>-847</c:v>
                </c:pt>
                <c:pt idx="34">
                  <c:v>-1192</c:v>
                </c:pt>
                <c:pt idx="35">
                  <c:v>-1485</c:v>
                </c:pt>
                <c:pt idx="36">
                  <c:v>-1495</c:v>
                </c:pt>
                <c:pt idx="37">
                  <c:v>-1499</c:v>
                </c:pt>
                <c:pt idx="38">
                  <c:v>-1460</c:v>
                </c:pt>
                <c:pt idx="39">
                  <c:v>-1078</c:v>
                </c:pt>
                <c:pt idx="40">
                  <c:v>-1008</c:v>
                </c:pt>
                <c:pt idx="41">
                  <c:v>-1332</c:v>
                </c:pt>
                <c:pt idx="42">
                  <c:v>-1361</c:v>
                </c:pt>
                <c:pt idx="43">
                  <c:v>-1296</c:v>
                </c:pt>
                <c:pt idx="44">
                  <c:v>-1500</c:v>
                </c:pt>
                <c:pt idx="45">
                  <c:v>-1500</c:v>
                </c:pt>
                <c:pt idx="46">
                  <c:v>-1498</c:v>
                </c:pt>
                <c:pt idx="47">
                  <c:v>-1498</c:v>
                </c:pt>
                <c:pt idx="48">
                  <c:v>-2000</c:v>
                </c:pt>
                <c:pt idx="49">
                  <c:v>-1799</c:v>
                </c:pt>
                <c:pt idx="50">
                  <c:v>-1799</c:v>
                </c:pt>
                <c:pt idx="51">
                  <c:v>-1800</c:v>
                </c:pt>
                <c:pt idx="52">
                  <c:v>-1799</c:v>
                </c:pt>
                <c:pt idx="53">
                  <c:v>-1800</c:v>
                </c:pt>
                <c:pt idx="54">
                  <c:v>-1885</c:v>
                </c:pt>
                <c:pt idx="55">
                  <c:v>-2000</c:v>
                </c:pt>
                <c:pt idx="56">
                  <c:v>-2000</c:v>
                </c:pt>
                <c:pt idx="57">
                  <c:v>-2000</c:v>
                </c:pt>
                <c:pt idx="58">
                  <c:v>-1965</c:v>
                </c:pt>
                <c:pt idx="59">
                  <c:v>-1994</c:v>
                </c:pt>
                <c:pt idx="60">
                  <c:v>-1995</c:v>
                </c:pt>
                <c:pt idx="61">
                  <c:v>-2000</c:v>
                </c:pt>
                <c:pt idx="62">
                  <c:v>-1975</c:v>
                </c:pt>
                <c:pt idx="63">
                  <c:v>-2000</c:v>
                </c:pt>
                <c:pt idx="64">
                  <c:v>-1900</c:v>
                </c:pt>
                <c:pt idx="65">
                  <c:v>-1899</c:v>
                </c:pt>
                <c:pt idx="66">
                  <c:v>-2000</c:v>
                </c:pt>
                <c:pt idx="67">
                  <c:v>-2000</c:v>
                </c:pt>
                <c:pt idx="68">
                  <c:v>-1999</c:v>
                </c:pt>
                <c:pt idx="69">
                  <c:v>-2000</c:v>
                </c:pt>
                <c:pt idx="70">
                  <c:v>-2000</c:v>
                </c:pt>
                <c:pt idx="71">
                  <c:v>-1926</c:v>
                </c:pt>
                <c:pt idx="72">
                  <c:v>-2000</c:v>
                </c:pt>
                <c:pt idx="73">
                  <c:v>-1797</c:v>
                </c:pt>
                <c:pt idx="74">
                  <c:v>-1797</c:v>
                </c:pt>
                <c:pt idx="75">
                  <c:v>-1797</c:v>
                </c:pt>
                <c:pt idx="76">
                  <c:v>-1779</c:v>
                </c:pt>
                <c:pt idx="77">
                  <c:v>-1797</c:v>
                </c:pt>
                <c:pt idx="78">
                  <c:v>-1269</c:v>
                </c:pt>
                <c:pt idx="79">
                  <c:v>-1279</c:v>
                </c:pt>
                <c:pt idx="80">
                  <c:v>-1606</c:v>
                </c:pt>
                <c:pt idx="81">
                  <c:v>-1798</c:v>
                </c:pt>
                <c:pt idx="82">
                  <c:v>-1795</c:v>
                </c:pt>
                <c:pt idx="83">
                  <c:v>-1798</c:v>
                </c:pt>
                <c:pt idx="84">
                  <c:v>-1771</c:v>
                </c:pt>
                <c:pt idx="85">
                  <c:v>-1798</c:v>
                </c:pt>
                <c:pt idx="86">
                  <c:v>-1620</c:v>
                </c:pt>
                <c:pt idx="87">
                  <c:v>-1923</c:v>
                </c:pt>
                <c:pt idx="88">
                  <c:v>-1815</c:v>
                </c:pt>
                <c:pt idx="89">
                  <c:v>-1971</c:v>
                </c:pt>
                <c:pt idx="90">
                  <c:v>-1998</c:v>
                </c:pt>
                <c:pt idx="91">
                  <c:v>-2000</c:v>
                </c:pt>
                <c:pt idx="92">
                  <c:v>-2000</c:v>
                </c:pt>
                <c:pt idx="93">
                  <c:v>-2000</c:v>
                </c:pt>
                <c:pt idx="94">
                  <c:v>-1933</c:v>
                </c:pt>
                <c:pt idx="95">
                  <c:v>-1875</c:v>
                </c:pt>
                <c:pt idx="96">
                  <c:v>-1852</c:v>
                </c:pt>
                <c:pt idx="97">
                  <c:v>-1852</c:v>
                </c:pt>
                <c:pt idx="98">
                  <c:v>-1852</c:v>
                </c:pt>
                <c:pt idx="99">
                  <c:v>-1851</c:v>
                </c:pt>
                <c:pt idx="100">
                  <c:v>-1852</c:v>
                </c:pt>
                <c:pt idx="101">
                  <c:v>-1852</c:v>
                </c:pt>
                <c:pt idx="102">
                  <c:v>-1852</c:v>
                </c:pt>
                <c:pt idx="103">
                  <c:v>-1852</c:v>
                </c:pt>
                <c:pt idx="104">
                  <c:v>-2000</c:v>
                </c:pt>
                <c:pt idx="105">
                  <c:v>-2000</c:v>
                </c:pt>
                <c:pt idx="106">
                  <c:v>-2000</c:v>
                </c:pt>
                <c:pt idx="107">
                  <c:v>-2000</c:v>
                </c:pt>
                <c:pt idx="108">
                  <c:v>-2000</c:v>
                </c:pt>
                <c:pt idx="109">
                  <c:v>-1999</c:v>
                </c:pt>
                <c:pt idx="110">
                  <c:v>-2000</c:v>
                </c:pt>
                <c:pt idx="111">
                  <c:v>-2000</c:v>
                </c:pt>
                <c:pt idx="112">
                  <c:v>-2000</c:v>
                </c:pt>
                <c:pt idx="113">
                  <c:v>-2000</c:v>
                </c:pt>
                <c:pt idx="114">
                  <c:v>-2000</c:v>
                </c:pt>
                <c:pt idx="115">
                  <c:v>-2000</c:v>
                </c:pt>
                <c:pt idx="116">
                  <c:v>-2000</c:v>
                </c:pt>
                <c:pt idx="117">
                  <c:v>-2000</c:v>
                </c:pt>
                <c:pt idx="118">
                  <c:v>-2000</c:v>
                </c:pt>
                <c:pt idx="119">
                  <c:v>-2000</c:v>
                </c:pt>
                <c:pt idx="120">
                  <c:v>-1703</c:v>
                </c:pt>
                <c:pt idx="121">
                  <c:v>-1703</c:v>
                </c:pt>
                <c:pt idx="122">
                  <c:v>-1703</c:v>
                </c:pt>
                <c:pt idx="123">
                  <c:v>-1703</c:v>
                </c:pt>
                <c:pt idx="124">
                  <c:v>-1703</c:v>
                </c:pt>
                <c:pt idx="125">
                  <c:v>-1702</c:v>
                </c:pt>
                <c:pt idx="126">
                  <c:v>-1702</c:v>
                </c:pt>
                <c:pt idx="127">
                  <c:v>-1703</c:v>
                </c:pt>
                <c:pt idx="128">
                  <c:v>-1703</c:v>
                </c:pt>
                <c:pt idx="129">
                  <c:v>-2000</c:v>
                </c:pt>
                <c:pt idx="130">
                  <c:v>-2000</c:v>
                </c:pt>
                <c:pt idx="131">
                  <c:v>-2000</c:v>
                </c:pt>
                <c:pt idx="132">
                  <c:v>-2000</c:v>
                </c:pt>
                <c:pt idx="133">
                  <c:v>-2000</c:v>
                </c:pt>
                <c:pt idx="134">
                  <c:v>-2000</c:v>
                </c:pt>
                <c:pt idx="135">
                  <c:v>-2000</c:v>
                </c:pt>
                <c:pt idx="136">
                  <c:v>-2000</c:v>
                </c:pt>
                <c:pt idx="137">
                  <c:v>-2000</c:v>
                </c:pt>
                <c:pt idx="138">
                  <c:v>-2000</c:v>
                </c:pt>
                <c:pt idx="139">
                  <c:v>-2000</c:v>
                </c:pt>
                <c:pt idx="140">
                  <c:v>-2000</c:v>
                </c:pt>
                <c:pt idx="141">
                  <c:v>-2000</c:v>
                </c:pt>
                <c:pt idx="142">
                  <c:v>-2000</c:v>
                </c:pt>
                <c:pt idx="143">
                  <c:v>-2000</c:v>
                </c:pt>
                <c:pt idx="144">
                  <c:v>-1772</c:v>
                </c:pt>
                <c:pt idx="145">
                  <c:v>-1704</c:v>
                </c:pt>
                <c:pt idx="146">
                  <c:v>-1704</c:v>
                </c:pt>
                <c:pt idx="147">
                  <c:v>-1693</c:v>
                </c:pt>
                <c:pt idx="148">
                  <c:v>-1704</c:v>
                </c:pt>
                <c:pt idx="149">
                  <c:v>-1648</c:v>
                </c:pt>
                <c:pt idx="150">
                  <c:v>-199</c:v>
                </c:pt>
                <c:pt idx="151">
                  <c:v>147</c:v>
                </c:pt>
                <c:pt idx="152">
                  <c:v>55</c:v>
                </c:pt>
                <c:pt idx="153">
                  <c:v>-268</c:v>
                </c:pt>
                <c:pt idx="154">
                  <c:v>-402</c:v>
                </c:pt>
                <c:pt idx="155">
                  <c:v>-539</c:v>
                </c:pt>
                <c:pt idx="156">
                  <c:v>-1078</c:v>
                </c:pt>
                <c:pt idx="157">
                  <c:v>-1035</c:v>
                </c:pt>
                <c:pt idx="158">
                  <c:v>-792</c:v>
                </c:pt>
                <c:pt idx="159">
                  <c:v>-671</c:v>
                </c:pt>
                <c:pt idx="160">
                  <c:v>-803</c:v>
                </c:pt>
                <c:pt idx="161">
                  <c:v>-1047</c:v>
                </c:pt>
                <c:pt idx="162">
                  <c:v>-1154</c:v>
                </c:pt>
                <c:pt idx="163">
                  <c:v>-1137</c:v>
                </c:pt>
                <c:pt idx="164">
                  <c:v>-2000</c:v>
                </c:pt>
                <c:pt idx="165">
                  <c:v>-1884</c:v>
                </c:pt>
                <c:pt idx="166">
                  <c:v>-1877</c:v>
                </c:pt>
                <c:pt idx="167">
                  <c:v>-1376</c:v>
                </c:pt>
                <c:pt idx="168">
                  <c:v>-1955</c:v>
                </c:pt>
                <c:pt idx="169">
                  <c:v>-1627</c:v>
                </c:pt>
                <c:pt idx="170">
                  <c:v>-1676</c:v>
                </c:pt>
                <c:pt idx="171">
                  <c:v>-1676</c:v>
                </c:pt>
                <c:pt idx="172">
                  <c:v>-1676</c:v>
                </c:pt>
                <c:pt idx="173">
                  <c:v>-1593</c:v>
                </c:pt>
                <c:pt idx="174">
                  <c:v>553</c:v>
                </c:pt>
                <c:pt idx="175">
                  <c:v>311</c:v>
                </c:pt>
                <c:pt idx="176">
                  <c:v>-469</c:v>
                </c:pt>
                <c:pt idx="177">
                  <c:v>-593</c:v>
                </c:pt>
                <c:pt idx="178">
                  <c:v>-801</c:v>
                </c:pt>
                <c:pt idx="179">
                  <c:v>-1081</c:v>
                </c:pt>
                <c:pt idx="180">
                  <c:v>-1354</c:v>
                </c:pt>
                <c:pt idx="181">
                  <c:v>-1486</c:v>
                </c:pt>
                <c:pt idx="182">
                  <c:v>-1224</c:v>
                </c:pt>
                <c:pt idx="183">
                  <c:v>-973</c:v>
                </c:pt>
                <c:pt idx="184">
                  <c:v>-1369</c:v>
                </c:pt>
                <c:pt idx="185">
                  <c:v>-1686</c:v>
                </c:pt>
                <c:pt idx="186">
                  <c:v>-1814</c:v>
                </c:pt>
                <c:pt idx="187">
                  <c:v>-1826</c:v>
                </c:pt>
                <c:pt idx="188">
                  <c:v>-2000</c:v>
                </c:pt>
                <c:pt idx="189">
                  <c:v>-1887</c:v>
                </c:pt>
                <c:pt idx="190">
                  <c:v>-1931</c:v>
                </c:pt>
                <c:pt idx="191">
                  <c:v>-1549</c:v>
                </c:pt>
                <c:pt idx="192">
                  <c:v>-2000</c:v>
                </c:pt>
                <c:pt idx="193">
                  <c:v>-1778</c:v>
                </c:pt>
                <c:pt idx="194">
                  <c:v>-1778</c:v>
                </c:pt>
                <c:pt idx="195">
                  <c:v>-1778</c:v>
                </c:pt>
                <c:pt idx="196">
                  <c:v>-1778</c:v>
                </c:pt>
                <c:pt idx="197">
                  <c:v>-1778</c:v>
                </c:pt>
                <c:pt idx="198">
                  <c:v>-528</c:v>
                </c:pt>
                <c:pt idx="199">
                  <c:v>-300</c:v>
                </c:pt>
                <c:pt idx="200">
                  <c:v>-1558</c:v>
                </c:pt>
                <c:pt idx="201">
                  <c:v>-1914</c:v>
                </c:pt>
                <c:pt idx="202">
                  <c:v>-1987</c:v>
                </c:pt>
                <c:pt idx="203">
                  <c:v>-1898</c:v>
                </c:pt>
                <c:pt idx="204">
                  <c:v>-1860</c:v>
                </c:pt>
                <c:pt idx="205">
                  <c:v>-1888</c:v>
                </c:pt>
                <c:pt idx="206">
                  <c:v>-1398</c:v>
                </c:pt>
                <c:pt idx="207">
                  <c:v>-1252</c:v>
                </c:pt>
                <c:pt idx="208">
                  <c:v>-1158</c:v>
                </c:pt>
                <c:pt idx="209">
                  <c:v>-1501</c:v>
                </c:pt>
                <c:pt idx="210">
                  <c:v>-1520</c:v>
                </c:pt>
                <c:pt idx="211">
                  <c:v>-1881</c:v>
                </c:pt>
                <c:pt idx="212">
                  <c:v>-1999</c:v>
                </c:pt>
                <c:pt idx="213">
                  <c:v>-1880</c:v>
                </c:pt>
                <c:pt idx="214">
                  <c:v>-2000</c:v>
                </c:pt>
                <c:pt idx="215">
                  <c:v>-1485</c:v>
                </c:pt>
                <c:pt idx="216">
                  <c:v>-747</c:v>
                </c:pt>
                <c:pt idx="217">
                  <c:v>-1398</c:v>
                </c:pt>
                <c:pt idx="218">
                  <c:v>-1630</c:v>
                </c:pt>
                <c:pt idx="219">
                  <c:v>-1651</c:v>
                </c:pt>
                <c:pt idx="220">
                  <c:v>-1633</c:v>
                </c:pt>
                <c:pt idx="221">
                  <c:v>-1668</c:v>
                </c:pt>
                <c:pt idx="222">
                  <c:v>767</c:v>
                </c:pt>
                <c:pt idx="223">
                  <c:v>404</c:v>
                </c:pt>
                <c:pt idx="224">
                  <c:v>138</c:v>
                </c:pt>
                <c:pt idx="225">
                  <c:v>-554</c:v>
                </c:pt>
                <c:pt idx="226">
                  <c:v>-637</c:v>
                </c:pt>
                <c:pt idx="227">
                  <c:v>-569</c:v>
                </c:pt>
                <c:pt idx="228">
                  <c:v>-536</c:v>
                </c:pt>
                <c:pt idx="229">
                  <c:v>-544</c:v>
                </c:pt>
                <c:pt idx="230">
                  <c:v>-320</c:v>
                </c:pt>
                <c:pt idx="231">
                  <c:v>-322</c:v>
                </c:pt>
                <c:pt idx="232">
                  <c:v>-316</c:v>
                </c:pt>
                <c:pt idx="233">
                  <c:v>-616</c:v>
                </c:pt>
                <c:pt idx="234">
                  <c:v>-571</c:v>
                </c:pt>
                <c:pt idx="235">
                  <c:v>-678</c:v>
                </c:pt>
                <c:pt idx="236">
                  <c:v>-1000</c:v>
                </c:pt>
                <c:pt idx="237">
                  <c:v>-962</c:v>
                </c:pt>
                <c:pt idx="238">
                  <c:v>-958</c:v>
                </c:pt>
                <c:pt idx="239">
                  <c:v>-922</c:v>
                </c:pt>
                <c:pt idx="240">
                  <c:v>-755</c:v>
                </c:pt>
                <c:pt idx="241">
                  <c:v>-863</c:v>
                </c:pt>
                <c:pt idx="242">
                  <c:v>-926</c:v>
                </c:pt>
                <c:pt idx="243">
                  <c:v>-926</c:v>
                </c:pt>
                <c:pt idx="244">
                  <c:v>-926</c:v>
                </c:pt>
                <c:pt idx="245">
                  <c:v>-923</c:v>
                </c:pt>
                <c:pt idx="246">
                  <c:v>-76</c:v>
                </c:pt>
                <c:pt idx="247">
                  <c:v>110</c:v>
                </c:pt>
                <c:pt idx="248">
                  <c:v>-191</c:v>
                </c:pt>
                <c:pt idx="249">
                  <c:v>-708</c:v>
                </c:pt>
                <c:pt idx="250">
                  <c:v>-824</c:v>
                </c:pt>
                <c:pt idx="251">
                  <c:v>-439</c:v>
                </c:pt>
                <c:pt idx="252">
                  <c:v>-518</c:v>
                </c:pt>
                <c:pt idx="253">
                  <c:v>-399</c:v>
                </c:pt>
                <c:pt idx="254">
                  <c:v>-266</c:v>
                </c:pt>
                <c:pt idx="255">
                  <c:v>-177</c:v>
                </c:pt>
                <c:pt idx="256">
                  <c:v>-353</c:v>
                </c:pt>
                <c:pt idx="257">
                  <c:v>-892</c:v>
                </c:pt>
                <c:pt idx="258">
                  <c:v>-522</c:v>
                </c:pt>
                <c:pt idx="259">
                  <c:v>-987</c:v>
                </c:pt>
                <c:pt idx="260">
                  <c:v>-1000</c:v>
                </c:pt>
                <c:pt idx="261">
                  <c:v>-521</c:v>
                </c:pt>
                <c:pt idx="262">
                  <c:v>-866</c:v>
                </c:pt>
                <c:pt idx="263">
                  <c:v>-362</c:v>
                </c:pt>
                <c:pt idx="264">
                  <c:v>-1000</c:v>
                </c:pt>
                <c:pt idx="265">
                  <c:v>-727</c:v>
                </c:pt>
                <c:pt idx="266">
                  <c:v>-727</c:v>
                </c:pt>
                <c:pt idx="267">
                  <c:v>-727</c:v>
                </c:pt>
                <c:pt idx="268">
                  <c:v>-727</c:v>
                </c:pt>
                <c:pt idx="269">
                  <c:v>-727</c:v>
                </c:pt>
                <c:pt idx="270">
                  <c:v>-727</c:v>
                </c:pt>
                <c:pt idx="271">
                  <c:v>-727</c:v>
                </c:pt>
                <c:pt idx="272">
                  <c:v>-1000</c:v>
                </c:pt>
                <c:pt idx="273">
                  <c:v>-985</c:v>
                </c:pt>
                <c:pt idx="274">
                  <c:v>-982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-999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-876</c:v>
                </c:pt>
                <c:pt idx="289">
                  <c:v>-876</c:v>
                </c:pt>
                <c:pt idx="290">
                  <c:v>-876</c:v>
                </c:pt>
                <c:pt idx="291">
                  <c:v>-876</c:v>
                </c:pt>
                <c:pt idx="292">
                  <c:v>-876</c:v>
                </c:pt>
                <c:pt idx="293">
                  <c:v>-876</c:v>
                </c:pt>
                <c:pt idx="294">
                  <c:v>-876</c:v>
                </c:pt>
                <c:pt idx="295">
                  <c:v>-876</c:v>
                </c:pt>
                <c:pt idx="296">
                  <c:v>-876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-925</c:v>
                </c:pt>
                <c:pt idx="313">
                  <c:v>-925</c:v>
                </c:pt>
                <c:pt idx="314">
                  <c:v>-925</c:v>
                </c:pt>
                <c:pt idx="315">
                  <c:v>-925</c:v>
                </c:pt>
                <c:pt idx="316">
                  <c:v>-925</c:v>
                </c:pt>
                <c:pt idx="317">
                  <c:v>-925</c:v>
                </c:pt>
                <c:pt idx="318">
                  <c:v>-184</c:v>
                </c:pt>
                <c:pt idx="319">
                  <c:v>14</c:v>
                </c:pt>
                <c:pt idx="320">
                  <c:v>3</c:v>
                </c:pt>
                <c:pt idx="321">
                  <c:v>-385</c:v>
                </c:pt>
                <c:pt idx="322">
                  <c:v>-463</c:v>
                </c:pt>
                <c:pt idx="323">
                  <c:v>-411</c:v>
                </c:pt>
                <c:pt idx="324">
                  <c:v>-418</c:v>
                </c:pt>
                <c:pt idx="325">
                  <c:v>-486</c:v>
                </c:pt>
                <c:pt idx="326">
                  <c:v>-645</c:v>
                </c:pt>
                <c:pt idx="327">
                  <c:v>-557</c:v>
                </c:pt>
                <c:pt idx="328">
                  <c:v>-666</c:v>
                </c:pt>
                <c:pt idx="329">
                  <c:v>-604</c:v>
                </c:pt>
                <c:pt idx="330">
                  <c:v>-845</c:v>
                </c:pt>
                <c:pt idx="331">
                  <c:v>-1000</c:v>
                </c:pt>
                <c:pt idx="332">
                  <c:v>-1000</c:v>
                </c:pt>
                <c:pt idx="333">
                  <c:v>-898</c:v>
                </c:pt>
                <c:pt idx="334">
                  <c:v>-941</c:v>
                </c:pt>
                <c:pt idx="335">
                  <c:v>-1000</c:v>
                </c:pt>
                <c:pt idx="336">
                  <c:v>-999</c:v>
                </c:pt>
                <c:pt idx="337">
                  <c:v>-974</c:v>
                </c:pt>
                <c:pt idx="338">
                  <c:v>-974</c:v>
                </c:pt>
                <c:pt idx="339">
                  <c:v>-974</c:v>
                </c:pt>
                <c:pt idx="340">
                  <c:v>-974</c:v>
                </c:pt>
                <c:pt idx="341">
                  <c:v>-974</c:v>
                </c:pt>
                <c:pt idx="342">
                  <c:v>-993</c:v>
                </c:pt>
                <c:pt idx="343">
                  <c:v>-795</c:v>
                </c:pt>
                <c:pt idx="344">
                  <c:v>-801</c:v>
                </c:pt>
                <c:pt idx="345">
                  <c:v>-931</c:v>
                </c:pt>
                <c:pt idx="346">
                  <c:v>-916</c:v>
                </c:pt>
                <c:pt idx="347">
                  <c:v>-904</c:v>
                </c:pt>
                <c:pt idx="348">
                  <c:v>-571</c:v>
                </c:pt>
                <c:pt idx="349">
                  <c:v>-591</c:v>
                </c:pt>
                <c:pt idx="350">
                  <c:v>-550</c:v>
                </c:pt>
                <c:pt idx="351">
                  <c:v>-203</c:v>
                </c:pt>
                <c:pt idx="352">
                  <c:v>-617</c:v>
                </c:pt>
                <c:pt idx="353">
                  <c:v>-538</c:v>
                </c:pt>
                <c:pt idx="354">
                  <c:v>-667</c:v>
                </c:pt>
                <c:pt idx="355">
                  <c:v>-705</c:v>
                </c:pt>
                <c:pt idx="356">
                  <c:v>-999</c:v>
                </c:pt>
                <c:pt idx="357">
                  <c:v>-999</c:v>
                </c:pt>
                <c:pt idx="358">
                  <c:v>-286</c:v>
                </c:pt>
                <c:pt idx="359">
                  <c:v>-484</c:v>
                </c:pt>
                <c:pt idx="360">
                  <c:v>-1000</c:v>
                </c:pt>
                <c:pt idx="361">
                  <c:v>-877</c:v>
                </c:pt>
                <c:pt idx="362">
                  <c:v>-877</c:v>
                </c:pt>
                <c:pt idx="363">
                  <c:v>-877</c:v>
                </c:pt>
                <c:pt idx="364">
                  <c:v>-877</c:v>
                </c:pt>
                <c:pt idx="365">
                  <c:v>-877</c:v>
                </c:pt>
                <c:pt idx="366">
                  <c:v>-682</c:v>
                </c:pt>
                <c:pt idx="367">
                  <c:v>-4</c:v>
                </c:pt>
                <c:pt idx="368">
                  <c:v>-271</c:v>
                </c:pt>
                <c:pt idx="369">
                  <c:v>-828</c:v>
                </c:pt>
                <c:pt idx="370">
                  <c:v>-824</c:v>
                </c:pt>
                <c:pt idx="371">
                  <c:v>-787</c:v>
                </c:pt>
                <c:pt idx="372">
                  <c:v>-626</c:v>
                </c:pt>
                <c:pt idx="373">
                  <c:v>-362</c:v>
                </c:pt>
                <c:pt idx="374">
                  <c:v>-170</c:v>
                </c:pt>
                <c:pt idx="375">
                  <c:v>-510</c:v>
                </c:pt>
                <c:pt idx="376">
                  <c:v>-626</c:v>
                </c:pt>
                <c:pt idx="377">
                  <c:v>-850</c:v>
                </c:pt>
                <c:pt idx="378">
                  <c:v>-776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-605</c:v>
                </c:pt>
                <c:pt idx="384">
                  <c:v>-1000</c:v>
                </c:pt>
                <c:pt idx="385">
                  <c:v>-850</c:v>
                </c:pt>
                <c:pt idx="386">
                  <c:v>-850</c:v>
                </c:pt>
                <c:pt idx="387">
                  <c:v>-850</c:v>
                </c:pt>
                <c:pt idx="388">
                  <c:v>-850</c:v>
                </c:pt>
                <c:pt idx="389">
                  <c:v>-850</c:v>
                </c:pt>
                <c:pt idx="390">
                  <c:v>-454</c:v>
                </c:pt>
                <c:pt idx="391">
                  <c:v>-430</c:v>
                </c:pt>
                <c:pt idx="392">
                  <c:v>-294</c:v>
                </c:pt>
                <c:pt idx="393">
                  <c:v>-651</c:v>
                </c:pt>
                <c:pt idx="394">
                  <c:v>-734</c:v>
                </c:pt>
                <c:pt idx="395">
                  <c:v>-570</c:v>
                </c:pt>
                <c:pt idx="396">
                  <c:v>-810</c:v>
                </c:pt>
                <c:pt idx="397">
                  <c:v>-621</c:v>
                </c:pt>
                <c:pt idx="398">
                  <c:v>-924</c:v>
                </c:pt>
                <c:pt idx="399">
                  <c:v>-850</c:v>
                </c:pt>
                <c:pt idx="400">
                  <c:v>-950</c:v>
                </c:pt>
                <c:pt idx="401">
                  <c:v>-1000</c:v>
                </c:pt>
                <c:pt idx="402">
                  <c:v>-986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-702</c:v>
                </c:pt>
                <c:pt idx="407">
                  <c:v>-773</c:v>
                </c:pt>
                <c:pt idx="408">
                  <c:v>-1000</c:v>
                </c:pt>
                <c:pt idx="409">
                  <c:v>-900</c:v>
                </c:pt>
                <c:pt idx="410">
                  <c:v>-900</c:v>
                </c:pt>
                <c:pt idx="411">
                  <c:v>-900</c:v>
                </c:pt>
                <c:pt idx="412">
                  <c:v>-900</c:v>
                </c:pt>
                <c:pt idx="413">
                  <c:v>-900</c:v>
                </c:pt>
                <c:pt idx="414">
                  <c:v>-900</c:v>
                </c:pt>
                <c:pt idx="415">
                  <c:v>-664</c:v>
                </c:pt>
                <c:pt idx="416">
                  <c:v>-644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-862</c:v>
                </c:pt>
                <c:pt idx="434">
                  <c:v>-875</c:v>
                </c:pt>
                <c:pt idx="435">
                  <c:v>-875</c:v>
                </c:pt>
                <c:pt idx="436">
                  <c:v>-875</c:v>
                </c:pt>
                <c:pt idx="437">
                  <c:v>-875</c:v>
                </c:pt>
                <c:pt idx="438">
                  <c:v>-875</c:v>
                </c:pt>
                <c:pt idx="439">
                  <c:v>-873</c:v>
                </c:pt>
                <c:pt idx="440">
                  <c:v>-987</c:v>
                </c:pt>
                <c:pt idx="441">
                  <c:v>-999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-852</c:v>
                </c:pt>
                <c:pt idx="457">
                  <c:v>-852</c:v>
                </c:pt>
                <c:pt idx="458">
                  <c:v>-852</c:v>
                </c:pt>
                <c:pt idx="459">
                  <c:v>-852</c:v>
                </c:pt>
                <c:pt idx="460">
                  <c:v>-852</c:v>
                </c:pt>
                <c:pt idx="461">
                  <c:v>-852</c:v>
                </c:pt>
                <c:pt idx="462">
                  <c:v>-852</c:v>
                </c:pt>
                <c:pt idx="463">
                  <c:v>-852</c:v>
                </c:pt>
                <c:pt idx="464">
                  <c:v>-852</c:v>
                </c:pt>
                <c:pt idx="465">
                  <c:v>-1000</c:v>
                </c:pt>
                <c:pt idx="466">
                  <c:v>-1000</c:v>
                </c:pt>
                <c:pt idx="467">
                  <c:v>-1000</c:v>
                </c:pt>
                <c:pt idx="468">
                  <c:v>-1000</c:v>
                </c:pt>
                <c:pt idx="469">
                  <c:v>-1000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-1000</c:v>
                </c:pt>
                <c:pt idx="474">
                  <c:v>-999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-999</c:v>
                </c:pt>
                <c:pt idx="480">
                  <c:v>-901</c:v>
                </c:pt>
                <c:pt idx="481">
                  <c:v>-901</c:v>
                </c:pt>
                <c:pt idx="482">
                  <c:v>-901</c:v>
                </c:pt>
                <c:pt idx="483">
                  <c:v>-901</c:v>
                </c:pt>
                <c:pt idx="484">
                  <c:v>-901</c:v>
                </c:pt>
                <c:pt idx="485">
                  <c:v>-901</c:v>
                </c:pt>
                <c:pt idx="486">
                  <c:v>-883</c:v>
                </c:pt>
                <c:pt idx="487">
                  <c:v>-1000</c:v>
                </c:pt>
                <c:pt idx="488">
                  <c:v>-969</c:v>
                </c:pt>
                <c:pt idx="489">
                  <c:v>-995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-999</c:v>
                </c:pt>
                <c:pt idx="498">
                  <c:v>-996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-992</c:v>
                </c:pt>
                <c:pt idx="504">
                  <c:v>-1000</c:v>
                </c:pt>
                <c:pt idx="505">
                  <c:v>-801</c:v>
                </c:pt>
                <c:pt idx="506">
                  <c:v>-801</c:v>
                </c:pt>
                <c:pt idx="507">
                  <c:v>-801</c:v>
                </c:pt>
                <c:pt idx="508">
                  <c:v>-801</c:v>
                </c:pt>
                <c:pt idx="509">
                  <c:v>-797</c:v>
                </c:pt>
                <c:pt idx="510">
                  <c:v>-718</c:v>
                </c:pt>
                <c:pt idx="511">
                  <c:v>-831</c:v>
                </c:pt>
                <c:pt idx="512">
                  <c:v>-998</c:v>
                </c:pt>
                <c:pt idx="513">
                  <c:v>-997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-926</c:v>
                </c:pt>
                <c:pt idx="530">
                  <c:v>-926</c:v>
                </c:pt>
                <c:pt idx="531">
                  <c:v>-926</c:v>
                </c:pt>
                <c:pt idx="532">
                  <c:v>-926</c:v>
                </c:pt>
                <c:pt idx="533">
                  <c:v>-926</c:v>
                </c:pt>
                <c:pt idx="534">
                  <c:v>-1000</c:v>
                </c:pt>
                <c:pt idx="535">
                  <c:v>-852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-985</c:v>
                </c:pt>
                <c:pt idx="551">
                  <c:v>-769</c:v>
                </c:pt>
                <c:pt idx="552">
                  <c:v>-1000</c:v>
                </c:pt>
                <c:pt idx="553">
                  <c:v>-877</c:v>
                </c:pt>
                <c:pt idx="554">
                  <c:v>-877</c:v>
                </c:pt>
                <c:pt idx="555">
                  <c:v>-877</c:v>
                </c:pt>
                <c:pt idx="556">
                  <c:v>-877</c:v>
                </c:pt>
                <c:pt idx="557">
                  <c:v>-877</c:v>
                </c:pt>
                <c:pt idx="558">
                  <c:v>-911</c:v>
                </c:pt>
                <c:pt idx="559">
                  <c:v>-1000</c:v>
                </c:pt>
                <c:pt idx="560">
                  <c:v>-950</c:v>
                </c:pt>
                <c:pt idx="561">
                  <c:v>-1000</c:v>
                </c:pt>
                <c:pt idx="562">
                  <c:v>-1000</c:v>
                </c:pt>
                <c:pt idx="563">
                  <c:v>-994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-994</c:v>
                </c:pt>
                <c:pt idx="575">
                  <c:v>-1000</c:v>
                </c:pt>
                <c:pt idx="576">
                  <c:v>-1000</c:v>
                </c:pt>
                <c:pt idx="577">
                  <c:v>-926</c:v>
                </c:pt>
                <c:pt idx="578">
                  <c:v>-926</c:v>
                </c:pt>
                <c:pt idx="579">
                  <c:v>-926</c:v>
                </c:pt>
                <c:pt idx="580">
                  <c:v>-926</c:v>
                </c:pt>
                <c:pt idx="581">
                  <c:v>-926</c:v>
                </c:pt>
                <c:pt idx="582">
                  <c:v>-988</c:v>
                </c:pt>
                <c:pt idx="583">
                  <c:v>-796</c:v>
                </c:pt>
                <c:pt idx="584">
                  <c:v>-994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-1373</c:v>
                </c:pt>
                <c:pt idx="594">
                  <c:v>-1400</c:v>
                </c:pt>
                <c:pt idx="595">
                  <c:v>-1729</c:v>
                </c:pt>
                <c:pt idx="596">
                  <c:v>-1749</c:v>
                </c:pt>
                <c:pt idx="597">
                  <c:v>-1979</c:v>
                </c:pt>
                <c:pt idx="598">
                  <c:v>-1857</c:v>
                </c:pt>
                <c:pt idx="599">
                  <c:v>-1640</c:v>
                </c:pt>
                <c:pt idx="600">
                  <c:v>-1696</c:v>
                </c:pt>
                <c:pt idx="601">
                  <c:v>-1424</c:v>
                </c:pt>
                <c:pt idx="602">
                  <c:v>-1473</c:v>
                </c:pt>
                <c:pt idx="603">
                  <c:v>-1473</c:v>
                </c:pt>
                <c:pt idx="604">
                  <c:v>-1498</c:v>
                </c:pt>
                <c:pt idx="605">
                  <c:v>-1498</c:v>
                </c:pt>
                <c:pt idx="606">
                  <c:v>-1696</c:v>
                </c:pt>
                <c:pt idx="607">
                  <c:v>-1494</c:v>
                </c:pt>
                <c:pt idx="608">
                  <c:v>-1491</c:v>
                </c:pt>
                <c:pt idx="609">
                  <c:v>-1491</c:v>
                </c:pt>
                <c:pt idx="610">
                  <c:v>-1491</c:v>
                </c:pt>
                <c:pt idx="611">
                  <c:v>-1491</c:v>
                </c:pt>
                <c:pt idx="612">
                  <c:v>-1491</c:v>
                </c:pt>
                <c:pt idx="613">
                  <c:v>-1491</c:v>
                </c:pt>
                <c:pt idx="614">
                  <c:v>-1491</c:v>
                </c:pt>
                <c:pt idx="615">
                  <c:v>-1491</c:v>
                </c:pt>
                <c:pt idx="616">
                  <c:v>-1491</c:v>
                </c:pt>
                <c:pt idx="617">
                  <c:v>-1491</c:v>
                </c:pt>
                <c:pt idx="618">
                  <c:v>-1491</c:v>
                </c:pt>
                <c:pt idx="619">
                  <c:v>-1491</c:v>
                </c:pt>
                <c:pt idx="620">
                  <c:v>-1491</c:v>
                </c:pt>
                <c:pt idx="621">
                  <c:v>-1491</c:v>
                </c:pt>
                <c:pt idx="622">
                  <c:v>-1491</c:v>
                </c:pt>
                <c:pt idx="623">
                  <c:v>-1491</c:v>
                </c:pt>
                <c:pt idx="624">
                  <c:v>-1060</c:v>
                </c:pt>
                <c:pt idx="625">
                  <c:v>-1060</c:v>
                </c:pt>
                <c:pt idx="626">
                  <c:v>-1060</c:v>
                </c:pt>
                <c:pt idx="627">
                  <c:v>-1060</c:v>
                </c:pt>
                <c:pt idx="628">
                  <c:v>-1060</c:v>
                </c:pt>
                <c:pt idx="629">
                  <c:v>-1060</c:v>
                </c:pt>
                <c:pt idx="630">
                  <c:v>-1060</c:v>
                </c:pt>
                <c:pt idx="631">
                  <c:v>-1060</c:v>
                </c:pt>
                <c:pt idx="632">
                  <c:v>-1060</c:v>
                </c:pt>
                <c:pt idx="633">
                  <c:v>-1499</c:v>
                </c:pt>
                <c:pt idx="634">
                  <c:v>-1499</c:v>
                </c:pt>
                <c:pt idx="635">
                  <c:v>-1499</c:v>
                </c:pt>
                <c:pt idx="636">
                  <c:v>-1499</c:v>
                </c:pt>
                <c:pt idx="637">
                  <c:v>-1499</c:v>
                </c:pt>
                <c:pt idx="638">
                  <c:v>-1499</c:v>
                </c:pt>
                <c:pt idx="639">
                  <c:v>-1499</c:v>
                </c:pt>
                <c:pt idx="640">
                  <c:v>-1499</c:v>
                </c:pt>
                <c:pt idx="641">
                  <c:v>-1499</c:v>
                </c:pt>
                <c:pt idx="642">
                  <c:v>-1499</c:v>
                </c:pt>
                <c:pt idx="643">
                  <c:v>-1499</c:v>
                </c:pt>
                <c:pt idx="644">
                  <c:v>-1499</c:v>
                </c:pt>
                <c:pt idx="645">
                  <c:v>-1499</c:v>
                </c:pt>
                <c:pt idx="646">
                  <c:v>-1499</c:v>
                </c:pt>
                <c:pt idx="647">
                  <c:v>-1499</c:v>
                </c:pt>
                <c:pt idx="648">
                  <c:v>-1303</c:v>
                </c:pt>
                <c:pt idx="649">
                  <c:v>-1303</c:v>
                </c:pt>
                <c:pt idx="650">
                  <c:v>-1303</c:v>
                </c:pt>
                <c:pt idx="651">
                  <c:v>-1303</c:v>
                </c:pt>
                <c:pt idx="652">
                  <c:v>-1303</c:v>
                </c:pt>
                <c:pt idx="653">
                  <c:v>-1303</c:v>
                </c:pt>
                <c:pt idx="654">
                  <c:v>-1303</c:v>
                </c:pt>
                <c:pt idx="655">
                  <c:v>-1500</c:v>
                </c:pt>
                <c:pt idx="656">
                  <c:v>-993</c:v>
                </c:pt>
                <c:pt idx="657">
                  <c:v>-993</c:v>
                </c:pt>
                <c:pt idx="658">
                  <c:v>-993</c:v>
                </c:pt>
                <c:pt idx="659">
                  <c:v>-1500</c:v>
                </c:pt>
                <c:pt idx="660">
                  <c:v>-1500</c:v>
                </c:pt>
                <c:pt idx="661">
                  <c:v>-1500</c:v>
                </c:pt>
                <c:pt idx="662">
                  <c:v>-1500</c:v>
                </c:pt>
                <c:pt idx="663">
                  <c:v>-1500</c:v>
                </c:pt>
                <c:pt idx="664">
                  <c:v>-1495</c:v>
                </c:pt>
                <c:pt idx="665">
                  <c:v>-1499</c:v>
                </c:pt>
                <c:pt idx="666">
                  <c:v>-1492</c:v>
                </c:pt>
                <c:pt idx="667">
                  <c:v>-1492</c:v>
                </c:pt>
                <c:pt idx="668">
                  <c:v>-1492</c:v>
                </c:pt>
                <c:pt idx="669">
                  <c:v>-1492</c:v>
                </c:pt>
                <c:pt idx="670">
                  <c:v>-1492</c:v>
                </c:pt>
                <c:pt idx="671">
                  <c:v>-1492</c:v>
                </c:pt>
                <c:pt idx="672">
                  <c:v>-1499</c:v>
                </c:pt>
                <c:pt idx="673">
                  <c:v>-1375</c:v>
                </c:pt>
                <c:pt idx="674">
                  <c:v>-1375</c:v>
                </c:pt>
                <c:pt idx="675">
                  <c:v>-1373</c:v>
                </c:pt>
                <c:pt idx="676">
                  <c:v>-1373</c:v>
                </c:pt>
                <c:pt idx="677">
                  <c:v>-1375</c:v>
                </c:pt>
                <c:pt idx="678">
                  <c:v>-1366</c:v>
                </c:pt>
                <c:pt idx="679">
                  <c:v>-1082</c:v>
                </c:pt>
                <c:pt idx="680">
                  <c:v>-1439</c:v>
                </c:pt>
                <c:pt idx="681">
                  <c:v>-1496</c:v>
                </c:pt>
                <c:pt idx="682">
                  <c:v>-1499</c:v>
                </c:pt>
                <c:pt idx="683">
                  <c:v>-1499</c:v>
                </c:pt>
                <c:pt idx="684">
                  <c:v>-1499</c:v>
                </c:pt>
                <c:pt idx="685">
                  <c:v>-1499</c:v>
                </c:pt>
                <c:pt idx="686">
                  <c:v>-1499</c:v>
                </c:pt>
                <c:pt idx="687">
                  <c:v>-1499</c:v>
                </c:pt>
                <c:pt idx="688">
                  <c:v>-1499</c:v>
                </c:pt>
                <c:pt idx="689">
                  <c:v>-1498</c:v>
                </c:pt>
                <c:pt idx="690">
                  <c:v>-1499</c:v>
                </c:pt>
                <c:pt idx="691">
                  <c:v>-1499</c:v>
                </c:pt>
                <c:pt idx="692">
                  <c:v>-1499</c:v>
                </c:pt>
                <c:pt idx="693">
                  <c:v>-1499</c:v>
                </c:pt>
                <c:pt idx="694">
                  <c:v>-1499</c:v>
                </c:pt>
                <c:pt idx="695">
                  <c:v>-1499</c:v>
                </c:pt>
                <c:pt idx="696">
                  <c:v>-1123</c:v>
                </c:pt>
                <c:pt idx="697">
                  <c:v>-1099</c:v>
                </c:pt>
                <c:pt idx="698">
                  <c:v>-1148</c:v>
                </c:pt>
                <c:pt idx="699">
                  <c:v>-1198</c:v>
                </c:pt>
                <c:pt idx="700">
                  <c:v>-1247</c:v>
                </c:pt>
                <c:pt idx="701">
                  <c:v>-1222</c:v>
                </c:pt>
                <c:pt idx="702">
                  <c:v>-1311</c:v>
                </c:pt>
                <c:pt idx="703">
                  <c:v>-846</c:v>
                </c:pt>
                <c:pt idx="704">
                  <c:v>-1003</c:v>
                </c:pt>
                <c:pt idx="705">
                  <c:v>-1278</c:v>
                </c:pt>
                <c:pt idx="706">
                  <c:v>-1292</c:v>
                </c:pt>
                <c:pt idx="707">
                  <c:v>-1291</c:v>
                </c:pt>
                <c:pt idx="708">
                  <c:v>-1285</c:v>
                </c:pt>
                <c:pt idx="709">
                  <c:v>-1292</c:v>
                </c:pt>
                <c:pt idx="710">
                  <c:v>-1494</c:v>
                </c:pt>
                <c:pt idx="711">
                  <c:v>-1487</c:v>
                </c:pt>
                <c:pt idx="712">
                  <c:v>-1443</c:v>
                </c:pt>
                <c:pt idx="713">
                  <c:v>-1393</c:v>
                </c:pt>
                <c:pt idx="714">
                  <c:v>-1196</c:v>
                </c:pt>
                <c:pt idx="715">
                  <c:v>-1196</c:v>
                </c:pt>
                <c:pt idx="716">
                  <c:v>-1500</c:v>
                </c:pt>
                <c:pt idx="717">
                  <c:v>-1499</c:v>
                </c:pt>
                <c:pt idx="718">
                  <c:v>-1499</c:v>
                </c:pt>
                <c:pt idx="719">
                  <c:v>-1471</c:v>
                </c:pt>
                <c:pt idx="720">
                  <c:v>-1490</c:v>
                </c:pt>
                <c:pt idx="721">
                  <c:v>-1500</c:v>
                </c:pt>
                <c:pt idx="722">
                  <c:v>-1500</c:v>
                </c:pt>
                <c:pt idx="723">
                  <c:v>-1500</c:v>
                </c:pt>
                <c:pt idx="724">
                  <c:v>-1500</c:v>
                </c:pt>
                <c:pt idx="725">
                  <c:v>-1500</c:v>
                </c:pt>
                <c:pt idx="726">
                  <c:v>-1241</c:v>
                </c:pt>
                <c:pt idx="727">
                  <c:v>-1500</c:v>
                </c:pt>
                <c:pt idx="728">
                  <c:v>-1439</c:v>
                </c:pt>
                <c:pt idx="729">
                  <c:v>-1459</c:v>
                </c:pt>
                <c:pt idx="730">
                  <c:v>-1499</c:v>
                </c:pt>
                <c:pt idx="731">
                  <c:v>-1499</c:v>
                </c:pt>
                <c:pt idx="732">
                  <c:v>-1500</c:v>
                </c:pt>
                <c:pt idx="733">
                  <c:v>-1500</c:v>
                </c:pt>
                <c:pt idx="734">
                  <c:v>-1500</c:v>
                </c:pt>
                <c:pt idx="735">
                  <c:v>-1500</c:v>
                </c:pt>
                <c:pt idx="736">
                  <c:v>-1500</c:v>
                </c:pt>
                <c:pt idx="737">
                  <c:v>-1492</c:v>
                </c:pt>
                <c:pt idx="738">
                  <c:v>-1500</c:v>
                </c:pt>
                <c:pt idx="739">
                  <c:v>-1500</c:v>
                </c:pt>
                <c:pt idx="740">
                  <c:v>-1500</c:v>
                </c:pt>
                <c:pt idx="741">
                  <c:v>-1500</c:v>
                </c:pt>
                <c:pt idx="742">
                  <c:v>-1500</c:v>
                </c:pt>
                <c:pt idx="743">
                  <c:v>-1500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-1174.383064516129</c:v>
                </c:pt>
                <c:pt idx="1">
                  <c:v>-1174.383064516129</c:v>
                </c:pt>
                <c:pt idx="2">
                  <c:v>-1174.383064516129</c:v>
                </c:pt>
                <c:pt idx="3">
                  <c:v>-1174.383064516129</c:v>
                </c:pt>
                <c:pt idx="4">
                  <c:v>-1174.383064516129</c:v>
                </c:pt>
                <c:pt idx="5">
                  <c:v>-1174.383064516129</c:v>
                </c:pt>
                <c:pt idx="6">
                  <c:v>-1174.383064516129</c:v>
                </c:pt>
                <c:pt idx="7">
                  <c:v>-1174.383064516129</c:v>
                </c:pt>
                <c:pt idx="8">
                  <c:v>-1174.383064516129</c:v>
                </c:pt>
                <c:pt idx="9">
                  <c:v>-1174.383064516129</c:v>
                </c:pt>
                <c:pt idx="10">
                  <c:v>-1174.383064516129</c:v>
                </c:pt>
                <c:pt idx="11">
                  <c:v>-1174.383064516129</c:v>
                </c:pt>
                <c:pt idx="12">
                  <c:v>-1174.383064516129</c:v>
                </c:pt>
                <c:pt idx="13">
                  <c:v>-1174.383064516129</c:v>
                </c:pt>
                <c:pt idx="14">
                  <c:v>-1174.383064516129</c:v>
                </c:pt>
                <c:pt idx="15">
                  <c:v>-1174.383064516129</c:v>
                </c:pt>
                <c:pt idx="16">
                  <c:v>-1174.383064516129</c:v>
                </c:pt>
                <c:pt idx="17">
                  <c:v>-1174.383064516129</c:v>
                </c:pt>
                <c:pt idx="18">
                  <c:v>-1174.383064516129</c:v>
                </c:pt>
                <c:pt idx="19">
                  <c:v>-1174.383064516129</c:v>
                </c:pt>
                <c:pt idx="20">
                  <c:v>-1174.383064516129</c:v>
                </c:pt>
                <c:pt idx="21">
                  <c:v>-1174.383064516129</c:v>
                </c:pt>
                <c:pt idx="22">
                  <c:v>-1174.383064516129</c:v>
                </c:pt>
                <c:pt idx="23">
                  <c:v>-1174.383064516129</c:v>
                </c:pt>
                <c:pt idx="24">
                  <c:v>-1174.383064516129</c:v>
                </c:pt>
                <c:pt idx="25">
                  <c:v>-1174.383064516129</c:v>
                </c:pt>
                <c:pt idx="26">
                  <c:v>-1174.383064516129</c:v>
                </c:pt>
                <c:pt idx="27">
                  <c:v>-1174.383064516129</c:v>
                </c:pt>
                <c:pt idx="28">
                  <c:v>-1174.383064516129</c:v>
                </c:pt>
                <c:pt idx="29">
                  <c:v>-1174.383064516129</c:v>
                </c:pt>
                <c:pt idx="30">
                  <c:v>-1174.383064516129</c:v>
                </c:pt>
                <c:pt idx="31">
                  <c:v>-1174.383064516129</c:v>
                </c:pt>
                <c:pt idx="32">
                  <c:v>-1174.383064516129</c:v>
                </c:pt>
                <c:pt idx="33">
                  <c:v>-1174.383064516129</c:v>
                </c:pt>
                <c:pt idx="34">
                  <c:v>-1174.383064516129</c:v>
                </c:pt>
                <c:pt idx="35">
                  <c:v>-1174.383064516129</c:v>
                </c:pt>
                <c:pt idx="36">
                  <c:v>-1174.383064516129</c:v>
                </c:pt>
                <c:pt idx="37">
                  <c:v>-1174.383064516129</c:v>
                </c:pt>
                <c:pt idx="38">
                  <c:v>-1174.383064516129</c:v>
                </c:pt>
                <c:pt idx="39">
                  <c:v>-1174.383064516129</c:v>
                </c:pt>
                <c:pt idx="40">
                  <c:v>-1174.383064516129</c:v>
                </c:pt>
                <c:pt idx="41">
                  <c:v>-1174.383064516129</c:v>
                </c:pt>
                <c:pt idx="42">
                  <c:v>-1174.383064516129</c:v>
                </c:pt>
                <c:pt idx="43">
                  <c:v>-1174.383064516129</c:v>
                </c:pt>
                <c:pt idx="44">
                  <c:v>-1174.383064516129</c:v>
                </c:pt>
                <c:pt idx="45">
                  <c:v>-1174.383064516129</c:v>
                </c:pt>
                <c:pt idx="46">
                  <c:v>-1174.383064516129</c:v>
                </c:pt>
                <c:pt idx="47">
                  <c:v>-1174.383064516129</c:v>
                </c:pt>
                <c:pt idx="48">
                  <c:v>-1174.383064516129</c:v>
                </c:pt>
                <c:pt idx="49">
                  <c:v>-1174.383064516129</c:v>
                </c:pt>
                <c:pt idx="50">
                  <c:v>-1174.383064516129</c:v>
                </c:pt>
                <c:pt idx="51">
                  <c:v>-1174.383064516129</c:v>
                </c:pt>
                <c:pt idx="52">
                  <c:v>-1174.383064516129</c:v>
                </c:pt>
                <c:pt idx="53">
                  <c:v>-1174.383064516129</c:v>
                </c:pt>
                <c:pt idx="54">
                  <c:v>-1174.383064516129</c:v>
                </c:pt>
                <c:pt idx="55">
                  <c:v>-1174.383064516129</c:v>
                </c:pt>
                <c:pt idx="56">
                  <c:v>-1174.383064516129</c:v>
                </c:pt>
                <c:pt idx="57">
                  <c:v>-1174.383064516129</c:v>
                </c:pt>
                <c:pt idx="58">
                  <c:v>-1174.383064516129</c:v>
                </c:pt>
                <c:pt idx="59">
                  <c:v>-1174.383064516129</c:v>
                </c:pt>
                <c:pt idx="60">
                  <c:v>-1174.383064516129</c:v>
                </c:pt>
                <c:pt idx="61">
                  <c:v>-1174.383064516129</c:v>
                </c:pt>
                <c:pt idx="62">
                  <c:v>-1174.383064516129</c:v>
                </c:pt>
                <c:pt idx="63">
                  <c:v>-1174.383064516129</c:v>
                </c:pt>
                <c:pt idx="64">
                  <c:v>-1174.383064516129</c:v>
                </c:pt>
                <c:pt idx="65">
                  <c:v>-1174.383064516129</c:v>
                </c:pt>
                <c:pt idx="66">
                  <c:v>-1174.383064516129</c:v>
                </c:pt>
                <c:pt idx="67">
                  <c:v>-1174.383064516129</c:v>
                </c:pt>
                <c:pt idx="68">
                  <c:v>-1174.383064516129</c:v>
                </c:pt>
                <c:pt idx="69">
                  <c:v>-1174.383064516129</c:v>
                </c:pt>
                <c:pt idx="70">
                  <c:v>-1174.383064516129</c:v>
                </c:pt>
                <c:pt idx="71">
                  <c:v>-1174.383064516129</c:v>
                </c:pt>
                <c:pt idx="72">
                  <c:v>-1174.383064516129</c:v>
                </c:pt>
                <c:pt idx="73">
                  <c:v>-1174.383064516129</c:v>
                </c:pt>
                <c:pt idx="74">
                  <c:v>-1174.383064516129</c:v>
                </c:pt>
                <c:pt idx="75">
                  <c:v>-1174.383064516129</c:v>
                </c:pt>
                <c:pt idx="76">
                  <c:v>-1174.383064516129</c:v>
                </c:pt>
                <c:pt idx="77">
                  <c:v>-1174.383064516129</c:v>
                </c:pt>
                <c:pt idx="78">
                  <c:v>-1174.383064516129</c:v>
                </c:pt>
                <c:pt idx="79">
                  <c:v>-1174.383064516129</c:v>
                </c:pt>
                <c:pt idx="80">
                  <c:v>-1174.383064516129</c:v>
                </c:pt>
                <c:pt idx="81">
                  <c:v>-1174.383064516129</c:v>
                </c:pt>
                <c:pt idx="82">
                  <c:v>-1174.383064516129</c:v>
                </c:pt>
                <c:pt idx="83">
                  <c:v>-1174.383064516129</c:v>
                </c:pt>
                <c:pt idx="84">
                  <c:v>-1174.383064516129</c:v>
                </c:pt>
                <c:pt idx="85">
                  <c:v>-1174.383064516129</c:v>
                </c:pt>
                <c:pt idx="86">
                  <c:v>-1174.383064516129</c:v>
                </c:pt>
                <c:pt idx="87">
                  <c:v>-1174.383064516129</c:v>
                </c:pt>
                <c:pt idx="88">
                  <c:v>-1174.383064516129</c:v>
                </c:pt>
                <c:pt idx="89">
                  <c:v>-1174.383064516129</c:v>
                </c:pt>
                <c:pt idx="90">
                  <c:v>-1174.383064516129</c:v>
                </c:pt>
                <c:pt idx="91">
                  <c:v>-1174.383064516129</c:v>
                </c:pt>
                <c:pt idx="92">
                  <c:v>-1174.383064516129</c:v>
                </c:pt>
                <c:pt idx="93">
                  <c:v>-1174.383064516129</c:v>
                </c:pt>
                <c:pt idx="94">
                  <c:v>-1174.383064516129</c:v>
                </c:pt>
                <c:pt idx="95">
                  <c:v>-1174.383064516129</c:v>
                </c:pt>
                <c:pt idx="96">
                  <c:v>-1174.383064516129</c:v>
                </c:pt>
                <c:pt idx="97">
                  <c:v>-1174.383064516129</c:v>
                </c:pt>
                <c:pt idx="98">
                  <c:v>-1174.383064516129</c:v>
                </c:pt>
                <c:pt idx="99">
                  <c:v>-1174.383064516129</c:v>
                </c:pt>
                <c:pt idx="100">
                  <c:v>-1174.383064516129</c:v>
                </c:pt>
                <c:pt idx="101">
                  <c:v>-1174.383064516129</c:v>
                </c:pt>
                <c:pt idx="102">
                  <c:v>-1174.383064516129</c:v>
                </c:pt>
                <c:pt idx="103">
                  <c:v>-1174.383064516129</c:v>
                </c:pt>
                <c:pt idx="104">
                  <c:v>-1174.383064516129</c:v>
                </c:pt>
                <c:pt idx="105">
                  <c:v>-1174.383064516129</c:v>
                </c:pt>
                <c:pt idx="106">
                  <c:v>-1174.383064516129</c:v>
                </c:pt>
                <c:pt idx="107">
                  <c:v>-1174.383064516129</c:v>
                </c:pt>
                <c:pt idx="108">
                  <c:v>-1174.383064516129</c:v>
                </c:pt>
                <c:pt idx="109">
                  <c:v>-1174.383064516129</c:v>
                </c:pt>
                <c:pt idx="110">
                  <c:v>-1174.383064516129</c:v>
                </c:pt>
                <c:pt idx="111">
                  <c:v>-1174.383064516129</c:v>
                </c:pt>
                <c:pt idx="112">
                  <c:v>-1174.383064516129</c:v>
                </c:pt>
                <c:pt idx="113">
                  <c:v>-1174.383064516129</c:v>
                </c:pt>
                <c:pt idx="114">
                  <c:v>-1174.383064516129</c:v>
                </c:pt>
                <c:pt idx="115">
                  <c:v>-1174.383064516129</c:v>
                </c:pt>
                <c:pt idx="116">
                  <c:v>-1174.383064516129</c:v>
                </c:pt>
                <c:pt idx="117">
                  <c:v>-1174.383064516129</c:v>
                </c:pt>
                <c:pt idx="118">
                  <c:v>-1174.383064516129</c:v>
                </c:pt>
                <c:pt idx="119">
                  <c:v>-1174.383064516129</c:v>
                </c:pt>
                <c:pt idx="120">
                  <c:v>-1174.383064516129</c:v>
                </c:pt>
                <c:pt idx="121">
                  <c:v>-1174.383064516129</c:v>
                </c:pt>
                <c:pt idx="122">
                  <c:v>-1174.383064516129</c:v>
                </c:pt>
                <c:pt idx="123">
                  <c:v>-1174.383064516129</c:v>
                </c:pt>
                <c:pt idx="124">
                  <c:v>-1174.383064516129</c:v>
                </c:pt>
                <c:pt idx="125">
                  <c:v>-1174.383064516129</c:v>
                </c:pt>
                <c:pt idx="126">
                  <c:v>-1174.383064516129</c:v>
                </c:pt>
                <c:pt idx="127">
                  <c:v>-1174.383064516129</c:v>
                </c:pt>
                <c:pt idx="128">
                  <c:v>-1174.383064516129</c:v>
                </c:pt>
                <c:pt idx="129">
                  <c:v>-1174.383064516129</c:v>
                </c:pt>
                <c:pt idx="130">
                  <c:v>-1174.383064516129</c:v>
                </c:pt>
                <c:pt idx="131">
                  <c:v>-1174.383064516129</c:v>
                </c:pt>
                <c:pt idx="132">
                  <c:v>-1174.383064516129</c:v>
                </c:pt>
                <c:pt idx="133">
                  <c:v>-1174.383064516129</c:v>
                </c:pt>
                <c:pt idx="134">
                  <c:v>-1174.383064516129</c:v>
                </c:pt>
                <c:pt idx="135">
                  <c:v>-1174.383064516129</c:v>
                </c:pt>
                <c:pt idx="136">
                  <c:v>-1174.383064516129</c:v>
                </c:pt>
                <c:pt idx="137">
                  <c:v>-1174.383064516129</c:v>
                </c:pt>
                <c:pt idx="138">
                  <c:v>-1174.383064516129</c:v>
                </c:pt>
                <c:pt idx="139">
                  <c:v>-1174.383064516129</c:v>
                </c:pt>
                <c:pt idx="140">
                  <c:v>-1174.383064516129</c:v>
                </c:pt>
                <c:pt idx="141">
                  <c:v>-1174.383064516129</c:v>
                </c:pt>
                <c:pt idx="142">
                  <c:v>-1174.383064516129</c:v>
                </c:pt>
                <c:pt idx="143">
                  <c:v>-1174.383064516129</c:v>
                </c:pt>
                <c:pt idx="144">
                  <c:v>-1174.383064516129</c:v>
                </c:pt>
                <c:pt idx="145">
                  <c:v>-1174.383064516129</c:v>
                </c:pt>
                <c:pt idx="146">
                  <c:v>-1174.383064516129</c:v>
                </c:pt>
                <c:pt idx="147">
                  <c:v>-1174.383064516129</c:v>
                </c:pt>
                <c:pt idx="148">
                  <c:v>-1174.383064516129</c:v>
                </c:pt>
                <c:pt idx="149">
                  <c:v>-1174.383064516129</c:v>
                </c:pt>
                <c:pt idx="150">
                  <c:v>-1174.383064516129</c:v>
                </c:pt>
                <c:pt idx="151">
                  <c:v>-1174.383064516129</c:v>
                </c:pt>
                <c:pt idx="152">
                  <c:v>-1174.383064516129</c:v>
                </c:pt>
                <c:pt idx="153">
                  <c:v>-1174.383064516129</c:v>
                </c:pt>
                <c:pt idx="154">
                  <c:v>-1174.383064516129</c:v>
                </c:pt>
                <c:pt idx="155">
                  <c:v>-1174.383064516129</c:v>
                </c:pt>
                <c:pt idx="156">
                  <c:v>-1174.383064516129</c:v>
                </c:pt>
                <c:pt idx="157">
                  <c:v>-1174.383064516129</c:v>
                </c:pt>
                <c:pt idx="158">
                  <c:v>-1174.383064516129</c:v>
                </c:pt>
                <c:pt idx="159">
                  <c:v>-1174.383064516129</c:v>
                </c:pt>
                <c:pt idx="160">
                  <c:v>-1174.383064516129</c:v>
                </c:pt>
                <c:pt idx="161">
                  <c:v>-1174.383064516129</c:v>
                </c:pt>
                <c:pt idx="162">
                  <c:v>-1174.383064516129</c:v>
                </c:pt>
                <c:pt idx="163">
                  <c:v>-1174.383064516129</c:v>
                </c:pt>
                <c:pt idx="164">
                  <c:v>-1174.383064516129</c:v>
                </c:pt>
                <c:pt idx="165">
                  <c:v>-1174.383064516129</c:v>
                </c:pt>
                <c:pt idx="166">
                  <c:v>-1174.383064516129</c:v>
                </c:pt>
                <c:pt idx="167">
                  <c:v>-1174.383064516129</c:v>
                </c:pt>
                <c:pt idx="168">
                  <c:v>-1174.383064516129</c:v>
                </c:pt>
                <c:pt idx="169">
                  <c:v>-1174.383064516129</c:v>
                </c:pt>
                <c:pt idx="170">
                  <c:v>-1174.383064516129</c:v>
                </c:pt>
                <c:pt idx="171">
                  <c:v>-1174.383064516129</c:v>
                </c:pt>
                <c:pt idx="172">
                  <c:v>-1174.383064516129</c:v>
                </c:pt>
                <c:pt idx="173">
                  <c:v>-1174.383064516129</c:v>
                </c:pt>
                <c:pt idx="174">
                  <c:v>-1174.383064516129</c:v>
                </c:pt>
                <c:pt idx="175">
                  <c:v>-1174.383064516129</c:v>
                </c:pt>
                <c:pt idx="176">
                  <c:v>-1174.383064516129</c:v>
                </c:pt>
                <c:pt idx="177">
                  <c:v>-1174.383064516129</c:v>
                </c:pt>
                <c:pt idx="178">
                  <c:v>-1174.383064516129</c:v>
                </c:pt>
                <c:pt idx="179">
                  <c:v>-1174.383064516129</c:v>
                </c:pt>
                <c:pt idx="180">
                  <c:v>-1174.383064516129</c:v>
                </c:pt>
                <c:pt idx="181">
                  <c:v>-1174.383064516129</c:v>
                </c:pt>
                <c:pt idx="182">
                  <c:v>-1174.383064516129</c:v>
                </c:pt>
                <c:pt idx="183">
                  <c:v>-1174.383064516129</c:v>
                </c:pt>
                <c:pt idx="184">
                  <c:v>-1174.383064516129</c:v>
                </c:pt>
                <c:pt idx="185">
                  <c:v>-1174.383064516129</c:v>
                </c:pt>
                <c:pt idx="186">
                  <c:v>-1174.383064516129</c:v>
                </c:pt>
                <c:pt idx="187">
                  <c:v>-1174.383064516129</c:v>
                </c:pt>
                <c:pt idx="188">
                  <c:v>-1174.383064516129</c:v>
                </c:pt>
                <c:pt idx="189">
                  <c:v>-1174.383064516129</c:v>
                </c:pt>
                <c:pt idx="190">
                  <c:v>-1174.383064516129</c:v>
                </c:pt>
                <c:pt idx="191">
                  <c:v>-1174.383064516129</c:v>
                </c:pt>
                <c:pt idx="192">
                  <c:v>-1174.383064516129</c:v>
                </c:pt>
                <c:pt idx="193">
                  <c:v>-1174.383064516129</c:v>
                </c:pt>
                <c:pt idx="194">
                  <c:v>-1174.383064516129</c:v>
                </c:pt>
                <c:pt idx="195">
                  <c:v>-1174.383064516129</c:v>
                </c:pt>
                <c:pt idx="196">
                  <c:v>-1174.383064516129</c:v>
                </c:pt>
                <c:pt idx="197">
                  <c:v>-1174.383064516129</c:v>
                </c:pt>
                <c:pt idx="198">
                  <c:v>-1174.383064516129</c:v>
                </c:pt>
                <c:pt idx="199">
                  <c:v>-1174.383064516129</c:v>
                </c:pt>
                <c:pt idx="200">
                  <c:v>-1174.383064516129</c:v>
                </c:pt>
                <c:pt idx="201">
                  <c:v>-1174.383064516129</c:v>
                </c:pt>
                <c:pt idx="202">
                  <c:v>-1174.383064516129</c:v>
                </c:pt>
                <c:pt idx="203">
                  <c:v>-1174.383064516129</c:v>
                </c:pt>
                <c:pt idx="204">
                  <c:v>-1174.383064516129</c:v>
                </c:pt>
                <c:pt idx="205">
                  <c:v>-1174.383064516129</c:v>
                </c:pt>
                <c:pt idx="206">
                  <c:v>-1174.383064516129</c:v>
                </c:pt>
                <c:pt idx="207">
                  <c:v>-1174.383064516129</c:v>
                </c:pt>
                <c:pt idx="208">
                  <c:v>-1174.383064516129</c:v>
                </c:pt>
                <c:pt idx="209">
                  <c:v>-1174.383064516129</c:v>
                </c:pt>
                <c:pt idx="210">
                  <c:v>-1174.383064516129</c:v>
                </c:pt>
                <c:pt idx="211">
                  <c:v>-1174.383064516129</c:v>
                </c:pt>
                <c:pt idx="212">
                  <c:v>-1174.383064516129</c:v>
                </c:pt>
                <c:pt idx="213">
                  <c:v>-1174.383064516129</c:v>
                </c:pt>
                <c:pt idx="214">
                  <c:v>-1174.383064516129</c:v>
                </c:pt>
                <c:pt idx="215">
                  <c:v>-1174.383064516129</c:v>
                </c:pt>
                <c:pt idx="216">
                  <c:v>-1174.383064516129</c:v>
                </c:pt>
                <c:pt idx="217">
                  <c:v>-1174.383064516129</c:v>
                </c:pt>
                <c:pt idx="218">
                  <c:v>-1174.383064516129</c:v>
                </c:pt>
                <c:pt idx="219">
                  <c:v>-1174.383064516129</c:v>
                </c:pt>
                <c:pt idx="220">
                  <c:v>-1174.383064516129</c:v>
                </c:pt>
                <c:pt idx="221">
                  <c:v>-1174.383064516129</c:v>
                </c:pt>
                <c:pt idx="222">
                  <c:v>-1174.383064516129</c:v>
                </c:pt>
                <c:pt idx="223">
                  <c:v>-1174.383064516129</c:v>
                </c:pt>
                <c:pt idx="224">
                  <c:v>-1174.383064516129</c:v>
                </c:pt>
                <c:pt idx="225">
                  <c:v>-1174.383064516129</c:v>
                </c:pt>
                <c:pt idx="226">
                  <c:v>-1174.383064516129</c:v>
                </c:pt>
                <c:pt idx="227">
                  <c:v>-1174.383064516129</c:v>
                </c:pt>
                <c:pt idx="228">
                  <c:v>-1174.383064516129</c:v>
                </c:pt>
                <c:pt idx="229">
                  <c:v>-1174.383064516129</c:v>
                </c:pt>
                <c:pt idx="230">
                  <c:v>-1174.383064516129</c:v>
                </c:pt>
                <c:pt idx="231">
                  <c:v>-1174.383064516129</c:v>
                </c:pt>
                <c:pt idx="232">
                  <c:v>-1174.383064516129</c:v>
                </c:pt>
                <c:pt idx="233">
                  <c:v>-1174.383064516129</c:v>
                </c:pt>
                <c:pt idx="234">
                  <c:v>-1174.383064516129</c:v>
                </c:pt>
                <c:pt idx="235">
                  <c:v>-1174.383064516129</c:v>
                </c:pt>
                <c:pt idx="236">
                  <c:v>-1174.383064516129</c:v>
                </c:pt>
                <c:pt idx="237">
                  <c:v>-1174.383064516129</c:v>
                </c:pt>
                <c:pt idx="238">
                  <c:v>-1174.383064516129</c:v>
                </c:pt>
                <c:pt idx="239">
                  <c:v>-1174.383064516129</c:v>
                </c:pt>
                <c:pt idx="240">
                  <c:v>-1174.383064516129</c:v>
                </c:pt>
                <c:pt idx="241">
                  <c:v>-1174.383064516129</c:v>
                </c:pt>
                <c:pt idx="242">
                  <c:v>-1174.383064516129</c:v>
                </c:pt>
                <c:pt idx="243">
                  <c:v>-1174.383064516129</c:v>
                </c:pt>
                <c:pt idx="244">
                  <c:v>-1174.383064516129</c:v>
                </c:pt>
                <c:pt idx="245">
                  <c:v>-1174.383064516129</c:v>
                </c:pt>
                <c:pt idx="246">
                  <c:v>-1174.383064516129</c:v>
                </c:pt>
                <c:pt idx="247">
                  <c:v>-1174.383064516129</c:v>
                </c:pt>
                <c:pt idx="248">
                  <c:v>-1174.383064516129</c:v>
                </c:pt>
                <c:pt idx="249">
                  <c:v>-1174.383064516129</c:v>
                </c:pt>
                <c:pt idx="250">
                  <c:v>-1174.383064516129</c:v>
                </c:pt>
                <c:pt idx="251">
                  <c:v>-1174.383064516129</c:v>
                </c:pt>
                <c:pt idx="252">
                  <c:v>-1174.383064516129</c:v>
                </c:pt>
                <c:pt idx="253">
                  <c:v>-1174.383064516129</c:v>
                </c:pt>
                <c:pt idx="254">
                  <c:v>-1174.383064516129</c:v>
                </c:pt>
                <c:pt idx="255">
                  <c:v>-1174.383064516129</c:v>
                </c:pt>
                <c:pt idx="256">
                  <c:v>-1174.383064516129</c:v>
                </c:pt>
                <c:pt idx="257">
                  <c:v>-1174.383064516129</c:v>
                </c:pt>
                <c:pt idx="258">
                  <c:v>-1174.383064516129</c:v>
                </c:pt>
                <c:pt idx="259">
                  <c:v>-1174.383064516129</c:v>
                </c:pt>
                <c:pt idx="260">
                  <c:v>-1174.383064516129</c:v>
                </c:pt>
                <c:pt idx="261">
                  <c:v>-1174.383064516129</c:v>
                </c:pt>
                <c:pt idx="262">
                  <c:v>-1174.383064516129</c:v>
                </c:pt>
                <c:pt idx="263">
                  <c:v>-1174.383064516129</c:v>
                </c:pt>
                <c:pt idx="264">
                  <c:v>-1174.383064516129</c:v>
                </c:pt>
                <c:pt idx="265">
                  <c:v>-1174.383064516129</c:v>
                </c:pt>
                <c:pt idx="266">
                  <c:v>-1174.383064516129</c:v>
                </c:pt>
                <c:pt idx="267">
                  <c:v>-1174.383064516129</c:v>
                </c:pt>
                <c:pt idx="268">
                  <c:v>-1174.383064516129</c:v>
                </c:pt>
                <c:pt idx="269">
                  <c:v>-1174.383064516129</c:v>
                </c:pt>
                <c:pt idx="270">
                  <c:v>-1174.383064516129</c:v>
                </c:pt>
                <c:pt idx="271">
                  <c:v>-1174.383064516129</c:v>
                </c:pt>
                <c:pt idx="272">
                  <c:v>-1174.383064516129</c:v>
                </c:pt>
                <c:pt idx="273">
                  <c:v>-1174.383064516129</c:v>
                </c:pt>
                <c:pt idx="274">
                  <c:v>-1174.383064516129</c:v>
                </c:pt>
                <c:pt idx="275">
                  <c:v>-1174.383064516129</c:v>
                </c:pt>
                <c:pt idx="276">
                  <c:v>-1174.383064516129</c:v>
                </c:pt>
                <c:pt idx="277">
                  <c:v>-1174.383064516129</c:v>
                </c:pt>
                <c:pt idx="278">
                  <c:v>-1174.383064516129</c:v>
                </c:pt>
                <c:pt idx="279">
                  <c:v>-1174.383064516129</c:v>
                </c:pt>
                <c:pt idx="280">
                  <c:v>-1174.383064516129</c:v>
                </c:pt>
                <c:pt idx="281">
                  <c:v>-1174.383064516129</c:v>
                </c:pt>
                <c:pt idx="282">
                  <c:v>-1174.383064516129</c:v>
                </c:pt>
                <c:pt idx="283">
                  <c:v>-1174.383064516129</c:v>
                </c:pt>
                <c:pt idx="284">
                  <c:v>-1174.383064516129</c:v>
                </c:pt>
                <c:pt idx="285">
                  <c:v>-1174.383064516129</c:v>
                </c:pt>
                <c:pt idx="286">
                  <c:v>-1174.383064516129</c:v>
                </c:pt>
                <c:pt idx="287">
                  <c:v>-1174.383064516129</c:v>
                </c:pt>
                <c:pt idx="288">
                  <c:v>-1174.383064516129</c:v>
                </c:pt>
                <c:pt idx="289">
                  <c:v>-1174.383064516129</c:v>
                </c:pt>
                <c:pt idx="290">
                  <c:v>-1174.383064516129</c:v>
                </c:pt>
                <c:pt idx="291">
                  <c:v>-1174.383064516129</c:v>
                </c:pt>
                <c:pt idx="292">
                  <c:v>-1174.383064516129</c:v>
                </c:pt>
                <c:pt idx="293">
                  <c:v>-1174.383064516129</c:v>
                </c:pt>
                <c:pt idx="294">
                  <c:v>-1174.383064516129</c:v>
                </c:pt>
                <c:pt idx="295">
                  <c:v>-1174.383064516129</c:v>
                </c:pt>
                <c:pt idx="296">
                  <c:v>-1174.383064516129</c:v>
                </c:pt>
                <c:pt idx="297">
                  <c:v>-1174.383064516129</c:v>
                </c:pt>
                <c:pt idx="298">
                  <c:v>-1174.383064516129</c:v>
                </c:pt>
                <c:pt idx="299">
                  <c:v>-1174.383064516129</c:v>
                </c:pt>
                <c:pt idx="300">
                  <c:v>-1174.383064516129</c:v>
                </c:pt>
                <c:pt idx="301">
                  <c:v>-1174.383064516129</c:v>
                </c:pt>
                <c:pt idx="302">
                  <c:v>-1174.383064516129</c:v>
                </c:pt>
                <c:pt idx="303">
                  <c:v>-1174.383064516129</c:v>
                </c:pt>
                <c:pt idx="304">
                  <c:v>-1174.383064516129</c:v>
                </c:pt>
                <c:pt idx="305">
                  <c:v>-1174.383064516129</c:v>
                </c:pt>
                <c:pt idx="306">
                  <c:v>-1174.383064516129</c:v>
                </c:pt>
                <c:pt idx="307">
                  <c:v>-1174.383064516129</c:v>
                </c:pt>
                <c:pt idx="308">
                  <c:v>-1174.383064516129</c:v>
                </c:pt>
                <c:pt idx="309">
                  <c:v>-1174.383064516129</c:v>
                </c:pt>
                <c:pt idx="310">
                  <c:v>-1174.383064516129</c:v>
                </c:pt>
                <c:pt idx="311">
                  <c:v>-1174.383064516129</c:v>
                </c:pt>
                <c:pt idx="312">
                  <c:v>-1174.383064516129</c:v>
                </c:pt>
                <c:pt idx="313">
                  <c:v>-1174.383064516129</c:v>
                </c:pt>
                <c:pt idx="314">
                  <c:v>-1174.383064516129</c:v>
                </c:pt>
                <c:pt idx="315">
                  <c:v>-1174.383064516129</c:v>
                </c:pt>
                <c:pt idx="316">
                  <c:v>-1174.383064516129</c:v>
                </c:pt>
                <c:pt idx="317">
                  <c:v>-1174.383064516129</c:v>
                </c:pt>
                <c:pt idx="318">
                  <c:v>-1174.383064516129</c:v>
                </c:pt>
                <c:pt idx="319">
                  <c:v>-1174.383064516129</c:v>
                </c:pt>
                <c:pt idx="320">
                  <c:v>-1174.383064516129</c:v>
                </c:pt>
                <c:pt idx="321">
                  <c:v>-1174.383064516129</c:v>
                </c:pt>
                <c:pt idx="322">
                  <c:v>-1174.383064516129</c:v>
                </c:pt>
                <c:pt idx="323">
                  <c:v>-1174.383064516129</c:v>
                </c:pt>
                <c:pt idx="324">
                  <c:v>-1174.383064516129</c:v>
                </c:pt>
                <c:pt idx="325">
                  <c:v>-1174.383064516129</c:v>
                </c:pt>
                <c:pt idx="326">
                  <c:v>-1174.383064516129</c:v>
                </c:pt>
                <c:pt idx="327">
                  <c:v>-1174.383064516129</c:v>
                </c:pt>
                <c:pt idx="328">
                  <c:v>-1174.383064516129</c:v>
                </c:pt>
                <c:pt idx="329">
                  <c:v>-1174.383064516129</c:v>
                </c:pt>
                <c:pt idx="330">
                  <c:v>-1174.383064516129</c:v>
                </c:pt>
                <c:pt idx="331">
                  <c:v>-1174.383064516129</c:v>
                </c:pt>
                <c:pt idx="332">
                  <c:v>-1174.383064516129</c:v>
                </c:pt>
                <c:pt idx="333">
                  <c:v>-1174.383064516129</c:v>
                </c:pt>
                <c:pt idx="334">
                  <c:v>-1174.383064516129</c:v>
                </c:pt>
                <c:pt idx="335">
                  <c:v>-1174.383064516129</c:v>
                </c:pt>
                <c:pt idx="336">
                  <c:v>-1174.383064516129</c:v>
                </c:pt>
                <c:pt idx="337">
                  <c:v>-1174.383064516129</c:v>
                </c:pt>
                <c:pt idx="338">
                  <c:v>-1174.383064516129</c:v>
                </c:pt>
                <c:pt idx="339">
                  <c:v>-1174.383064516129</c:v>
                </c:pt>
                <c:pt idx="340">
                  <c:v>-1174.383064516129</c:v>
                </c:pt>
                <c:pt idx="341">
                  <c:v>-1174.383064516129</c:v>
                </c:pt>
                <c:pt idx="342">
                  <c:v>-1174.383064516129</c:v>
                </c:pt>
                <c:pt idx="343">
                  <c:v>-1174.383064516129</c:v>
                </c:pt>
                <c:pt idx="344">
                  <c:v>-1174.383064516129</c:v>
                </c:pt>
                <c:pt idx="345">
                  <c:v>-1174.383064516129</c:v>
                </c:pt>
                <c:pt idx="346">
                  <c:v>-1174.383064516129</c:v>
                </c:pt>
                <c:pt idx="347">
                  <c:v>-1174.383064516129</c:v>
                </c:pt>
                <c:pt idx="348">
                  <c:v>-1174.383064516129</c:v>
                </c:pt>
                <c:pt idx="349">
                  <c:v>-1174.383064516129</c:v>
                </c:pt>
                <c:pt idx="350">
                  <c:v>-1174.383064516129</c:v>
                </c:pt>
                <c:pt idx="351">
                  <c:v>-1174.383064516129</c:v>
                </c:pt>
                <c:pt idx="352">
                  <c:v>-1174.383064516129</c:v>
                </c:pt>
                <c:pt idx="353">
                  <c:v>-1174.383064516129</c:v>
                </c:pt>
                <c:pt idx="354">
                  <c:v>-1174.383064516129</c:v>
                </c:pt>
                <c:pt idx="355">
                  <c:v>-1174.383064516129</c:v>
                </c:pt>
                <c:pt idx="356">
                  <c:v>-1174.383064516129</c:v>
                </c:pt>
                <c:pt idx="357">
                  <c:v>-1174.383064516129</c:v>
                </c:pt>
                <c:pt idx="358">
                  <c:v>-1174.383064516129</c:v>
                </c:pt>
                <c:pt idx="359">
                  <c:v>-1174.383064516129</c:v>
                </c:pt>
                <c:pt idx="360">
                  <c:v>-1174.383064516129</c:v>
                </c:pt>
                <c:pt idx="361">
                  <c:v>-1174.383064516129</c:v>
                </c:pt>
                <c:pt idx="362">
                  <c:v>-1174.383064516129</c:v>
                </c:pt>
                <c:pt idx="363">
                  <c:v>-1174.383064516129</c:v>
                </c:pt>
                <c:pt idx="364">
                  <c:v>-1174.383064516129</c:v>
                </c:pt>
                <c:pt idx="365">
                  <c:v>-1174.383064516129</c:v>
                </c:pt>
                <c:pt idx="366">
                  <c:v>-1174.383064516129</c:v>
                </c:pt>
                <c:pt idx="367">
                  <c:v>-1174.383064516129</c:v>
                </c:pt>
                <c:pt idx="368">
                  <c:v>-1174.383064516129</c:v>
                </c:pt>
                <c:pt idx="369">
                  <c:v>-1174.383064516129</c:v>
                </c:pt>
                <c:pt idx="370">
                  <c:v>-1174.383064516129</c:v>
                </c:pt>
                <c:pt idx="371">
                  <c:v>-1174.383064516129</c:v>
                </c:pt>
                <c:pt idx="372">
                  <c:v>-1174.383064516129</c:v>
                </c:pt>
                <c:pt idx="373">
                  <c:v>-1174.383064516129</c:v>
                </c:pt>
                <c:pt idx="374">
                  <c:v>-1174.383064516129</c:v>
                </c:pt>
                <c:pt idx="375">
                  <c:v>-1174.383064516129</c:v>
                </c:pt>
                <c:pt idx="376">
                  <c:v>-1174.383064516129</c:v>
                </c:pt>
                <c:pt idx="377">
                  <c:v>-1174.383064516129</c:v>
                </c:pt>
                <c:pt idx="378">
                  <c:v>-1174.383064516129</c:v>
                </c:pt>
                <c:pt idx="379">
                  <c:v>-1174.383064516129</c:v>
                </c:pt>
                <c:pt idx="380">
                  <c:v>-1174.383064516129</c:v>
                </c:pt>
                <c:pt idx="381">
                  <c:v>-1174.383064516129</c:v>
                </c:pt>
                <c:pt idx="382">
                  <c:v>-1174.383064516129</c:v>
                </c:pt>
                <c:pt idx="383">
                  <c:v>-1174.383064516129</c:v>
                </c:pt>
                <c:pt idx="384">
                  <c:v>-1174.383064516129</c:v>
                </c:pt>
                <c:pt idx="385">
                  <c:v>-1174.383064516129</c:v>
                </c:pt>
                <c:pt idx="386">
                  <c:v>-1174.383064516129</c:v>
                </c:pt>
                <c:pt idx="387">
                  <c:v>-1174.383064516129</c:v>
                </c:pt>
                <c:pt idx="388">
                  <c:v>-1174.383064516129</c:v>
                </c:pt>
                <c:pt idx="389">
                  <c:v>-1174.383064516129</c:v>
                </c:pt>
                <c:pt idx="390">
                  <c:v>-1174.383064516129</c:v>
                </c:pt>
                <c:pt idx="391">
                  <c:v>-1174.383064516129</c:v>
                </c:pt>
                <c:pt idx="392">
                  <c:v>-1174.383064516129</c:v>
                </c:pt>
                <c:pt idx="393">
                  <c:v>-1174.383064516129</c:v>
                </c:pt>
                <c:pt idx="394">
                  <c:v>-1174.383064516129</c:v>
                </c:pt>
                <c:pt idx="395">
                  <c:v>-1174.383064516129</c:v>
                </c:pt>
                <c:pt idx="396">
                  <c:v>-1174.383064516129</c:v>
                </c:pt>
                <c:pt idx="397">
                  <c:v>-1174.383064516129</c:v>
                </c:pt>
                <c:pt idx="398">
                  <c:v>-1174.383064516129</c:v>
                </c:pt>
                <c:pt idx="399">
                  <c:v>-1174.383064516129</c:v>
                </c:pt>
                <c:pt idx="400">
                  <c:v>-1174.383064516129</c:v>
                </c:pt>
                <c:pt idx="401">
                  <c:v>-1174.383064516129</c:v>
                </c:pt>
                <c:pt idx="402">
                  <c:v>-1174.383064516129</c:v>
                </c:pt>
                <c:pt idx="403">
                  <c:v>-1174.383064516129</c:v>
                </c:pt>
                <c:pt idx="404">
                  <c:v>-1174.383064516129</c:v>
                </c:pt>
                <c:pt idx="405">
                  <c:v>-1174.383064516129</c:v>
                </c:pt>
                <c:pt idx="406">
                  <c:v>-1174.383064516129</c:v>
                </c:pt>
                <c:pt idx="407">
                  <c:v>-1174.383064516129</c:v>
                </c:pt>
                <c:pt idx="408">
                  <c:v>-1174.383064516129</c:v>
                </c:pt>
                <c:pt idx="409">
                  <c:v>-1174.383064516129</c:v>
                </c:pt>
                <c:pt idx="410">
                  <c:v>-1174.383064516129</c:v>
                </c:pt>
                <c:pt idx="411">
                  <c:v>-1174.383064516129</c:v>
                </c:pt>
                <c:pt idx="412">
                  <c:v>-1174.383064516129</c:v>
                </c:pt>
                <c:pt idx="413">
                  <c:v>-1174.383064516129</c:v>
                </c:pt>
                <c:pt idx="414">
                  <c:v>-1174.383064516129</c:v>
                </c:pt>
                <c:pt idx="415">
                  <c:v>-1174.383064516129</c:v>
                </c:pt>
                <c:pt idx="416">
                  <c:v>-1174.383064516129</c:v>
                </c:pt>
                <c:pt idx="417">
                  <c:v>-1174.383064516129</c:v>
                </c:pt>
                <c:pt idx="418">
                  <c:v>-1174.383064516129</c:v>
                </c:pt>
                <c:pt idx="419">
                  <c:v>-1174.383064516129</c:v>
                </c:pt>
                <c:pt idx="420">
                  <c:v>-1174.383064516129</c:v>
                </c:pt>
                <c:pt idx="421">
                  <c:v>-1174.383064516129</c:v>
                </c:pt>
                <c:pt idx="422">
                  <c:v>-1174.383064516129</c:v>
                </c:pt>
                <c:pt idx="423">
                  <c:v>-1174.383064516129</c:v>
                </c:pt>
                <c:pt idx="424">
                  <c:v>-1174.383064516129</c:v>
                </c:pt>
                <c:pt idx="425">
                  <c:v>-1174.383064516129</c:v>
                </c:pt>
                <c:pt idx="426">
                  <c:v>-1174.383064516129</c:v>
                </c:pt>
                <c:pt idx="427">
                  <c:v>-1174.383064516129</c:v>
                </c:pt>
                <c:pt idx="428">
                  <c:v>-1174.383064516129</c:v>
                </c:pt>
                <c:pt idx="429">
                  <c:v>-1174.383064516129</c:v>
                </c:pt>
                <c:pt idx="430">
                  <c:v>-1174.383064516129</c:v>
                </c:pt>
                <c:pt idx="431">
                  <c:v>-1174.383064516129</c:v>
                </c:pt>
                <c:pt idx="432">
                  <c:v>-1174.383064516129</c:v>
                </c:pt>
                <c:pt idx="433">
                  <c:v>-1174.383064516129</c:v>
                </c:pt>
                <c:pt idx="434">
                  <c:v>-1174.383064516129</c:v>
                </c:pt>
                <c:pt idx="435">
                  <c:v>-1174.383064516129</c:v>
                </c:pt>
                <c:pt idx="436">
                  <c:v>-1174.383064516129</c:v>
                </c:pt>
                <c:pt idx="437">
                  <c:v>-1174.383064516129</c:v>
                </c:pt>
                <c:pt idx="438">
                  <c:v>-1174.383064516129</c:v>
                </c:pt>
                <c:pt idx="439">
                  <c:v>-1174.383064516129</c:v>
                </c:pt>
                <c:pt idx="440">
                  <c:v>-1174.383064516129</c:v>
                </c:pt>
                <c:pt idx="441">
                  <c:v>-1174.383064516129</c:v>
                </c:pt>
                <c:pt idx="442">
                  <c:v>-1174.383064516129</c:v>
                </c:pt>
                <c:pt idx="443">
                  <c:v>-1174.383064516129</c:v>
                </c:pt>
                <c:pt idx="444">
                  <c:v>-1174.383064516129</c:v>
                </c:pt>
                <c:pt idx="445">
                  <c:v>-1174.383064516129</c:v>
                </c:pt>
                <c:pt idx="446">
                  <c:v>-1174.383064516129</c:v>
                </c:pt>
                <c:pt idx="447">
                  <c:v>-1174.383064516129</c:v>
                </c:pt>
                <c:pt idx="448">
                  <c:v>-1174.383064516129</c:v>
                </c:pt>
                <c:pt idx="449">
                  <c:v>-1174.383064516129</c:v>
                </c:pt>
                <c:pt idx="450">
                  <c:v>-1174.383064516129</c:v>
                </c:pt>
                <c:pt idx="451">
                  <c:v>-1174.383064516129</c:v>
                </c:pt>
                <c:pt idx="452">
                  <c:v>-1174.383064516129</c:v>
                </c:pt>
                <c:pt idx="453">
                  <c:v>-1174.383064516129</c:v>
                </c:pt>
                <c:pt idx="454">
                  <c:v>-1174.383064516129</c:v>
                </c:pt>
                <c:pt idx="455">
                  <c:v>-1174.383064516129</c:v>
                </c:pt>
                <c:pt idx="456">
                  <c:v>-1174.383064516129</c:v>
                </c:pt>
                <c:pt idx="457">
                  <c:v>-1174.383064516129</c:v>
                </c:pt>
                <c:pt idx="458">
                  <c:v>-1174.383064516129</c:v>
                </c:pt>
                <c:pt idx="459">
                  <c:v>-1174.383064516129</c:v>
                </c:pt>
                <c:pt idx="460">
                  <c:v>-1174.383064516129</c:v>
                </c:pt>
                <c:pt idx="461">
                  <c:v>-1174.383064516129</c:v>
                </c:pt>
                <c:pt idx="462">
                  <c:v>-1174.383064516129</c:v>
                </c:pt>
                <c:pt idx="463">
                  <c:v>-1174.383064516129</c:v>
                </c:pt>
                <c:pt idx="464">
                  <c:v>-1174.383064516129</c:v>
                </c:pt>
                <c:pt idx="465">
                  <c:v>-1174.383064516129</c:v>
                </c:pt>
                <c:pt idx="466">
                  <c:v>-1174.383064516129</c:v>
                </c:pt>
                <c:pt idx="467">
                  <c:v>-1174.383064516129</c:v>
                </c:pt>
                <c:pt idx="468">
                  <c:v>-1174.383064516129</c:v>
                </c:pt>
                <c:pt idx="469">
                  <c:v>-1174.383064516129</c:v>
                </c:pt>
                <c:pt idx="470">
                  <c:v>-1174.383064516129</c:v>
                </c:pt>
                <c:pt idx="471">
                  <c:v>-1174.383064516129</c:v>
                </c:pt>
                <c:pt idx="472">
                  <c:v>-1174.383064516129</c:v>
                </c:pt>
                <c:pt idx="473">
                  <c:v>-1174.383064516129</c:v>
                </c:pt>
                <c:pt idx="474">
                  <c:v>-1174.383064516129</c:v>
                </c:pt>
                <c:pt idx="475">
                  <c:v>-1174.383064516129</c:v>
                </c:pt>
                <c:pt idx="476">
                  <c:v>-1174.383064516129</c:v>
                </c:pt>
                <c:pt idx="477">
                  <c:v>-1174.383064516129</c:v>
                </c:pt>
                <c:pt idx="478">
                  <c:v>-1174.383064516129</c:v>
                </c:pt>
                <c:pt idx="479">
                  <c:v>-1174.383064516129</c:v>
                </c:pt>
                <c:pt idx="480">
                  <c:v>-1174.383064516129</c:v>
                </c:pt>
                <c:pt idx="481">
                  <c:v>-1174.383064516129</c:v>
                </c:pt>
                <c:pt idx="482">
                  <c:v>-1174.383064516129</c:v>
                </c:pt>
                <c:pt idx="483">
                  <c:v>-1174.383064516129</c:v>
                </c:pt>
                <c:pt idx="484">
                  <c:v>-1174.383064516129</c:v>
                </c:pt>
                <c:pt idx="485">
                  <c:v>-1174.383064516129</c:v>
                </c:pt>
                <c:pt idx="486">
                  <c:v>-1174.383064516129</c:v>
                </c:pt>
                <c:pt idx="487">
                  <c:v>-1174.383064516129</c:v>
                </c:pt>
                <c:pt idx="488">
                  <c:v>-1174.383064516129</c:v>
                </c:pt>
                <c:pt idx="489">
                  <c:v>-1174.383064516129</c:v>
                </c:pt>
                <c:pt idx="490">
                  <c:v>-1174.383064516129</c:v>
                </c:pt>
                <c:pt idx="491">
                  <c:v>-1174.383064516129</c:v>
                </c:pt>
                <c:pt idx="492">
                  <c:v>-1174.383064516129</c:v>
                </c:pt>
                <c:pt idx="493">
                  <c:v>-1174.383064516129</c:v>
                </c:pt>
                <c:pt idx="494">
                  <c:v>-1174.383064516129</c:v>
                </c:pt>
                <c:pt idx="495">
                  <c:v>-1174.383064516129</c:v>
                </c:pt>
                <c:pt idx="496">
                  <c:v>-1174.383064516129</c:v>
                </c:pt>
                <c:pt idx="497">
                  <c:v>-1174.383064516129</c:v>
                </c:pt>
                <c:pt idx="498">
                  <c:v>-1174.383064516129</c:v>
                </c:pt>
                <c:pt idx="499">
                  <c:v>-1174.383064516129</c:v>
                </c:pt>
                <c:pt idx="500">
                  <c:v>-1174.383064516129</c:v>
                </c:pt>
                <c:pt idx="501">
                  <c:v>-1174.383064516129</c:v>
                </c:pt>
                <c:pt idx="502">
                  <c:v>-1174.383064516129</c:v>
                </c:pt>
                <c:pt idx="503">
                  <c:v>-1174.383064516129</c:v>
                </c:pt>
                <c:pt idx="504">
                  <c:v>-1174.383064516129</c:v>
                </c:pt>
                <c:pt idx="505">
                  <c:v>-1174.383064516129</c:v>
                </c:pt>
                <c:pt idx="506">
                  <c:v>-1174.383064516129</c:v>
                </c:pt>
                <c:pt idx="507">
                  <c:v>-1174.383064516129</c:v>
                </c:pt>
                <c:pt idx="508">
                  <c:v>-1174.383064516129</c:v>
                </c:pt>
                <c:pt idx="509">
                  <c:v>-1174.383064516129</c:v>
                </c:pt>
                <c:pt idx="510">
                  <c:v>-1174.383064516129</c:v>
                </c:pt>
                <c:pt idx="511">
                  <c:v>-1174.383064516129</c:v>
                </c:pt>
                <c:pt idx="512">
                  <c:v>-1174.383064516129</c:v>
                </c:pt>
                <c:pt idx="513">
                  <c:v>-1174.383064516129</c:v>
                </c:pt>
                <c:pt idx="514">
                  <c:v>-1174.383064516129</c:v>
                </c:pt>
                <c:pt idx="515">
                  <c:v>-1174.383064516129</c:v>
                </c:pt>
                <c:pt idx="516">
                  <c:v>-1174.383064516129</c:v>
                </c:pt>
                <c:pt idx="517">
                  <c:v>-1174.383064516129</c:v>
                </c:pt>
                <c:pt idx="518">
                  <c:v>-1174.383064516129</c:v>
                </c:pt>
                <c:pt idx="519">
                  <c:v>-1174.383064516129</c:v>
                </c:pt>
                <c:pt idx="520">
                  <c:v>-1174.383064516129</c:v>
                </c:pt>
                <c:pt idx="521">
                  <c:v>-1174.383064516129</c:v>
                </c:pt>
                <c:pt idx="522">
                  <c:v>-1174.383064516129</c:v>
                </c:pt>
                <c:pt idx="523">
                  <c:v>-1174.383064516129</c:v>
                </c:pt>
                <c:pt idx="524">
                  <c:v>-1174.383064516129</c:v>
                </c:pt>
                <c:pt idx="525">
                  <c:v>-1174.383064516129</c:v>
                </c:pt>
                <c:pt idx="526">
                  <c:v>-1174.383064516129</c:v>
                </c:pt>
                <c:pt idx="527">
                  <c:v>-1174.383064516129</c:v>
                </c:pt>
                <c:pt idx="528">
                  <c:v>-1174.383064516129</c:v>
                </c:pt>
                <c:pt idx="529">
                  <c:v>-1174.383064516129</c:v>
                </c:pt>
                <c:pt idx="530">
                  <c:v>-1174.383064516129</c:v>
                </c:pt>
                <c:pt idx="531">
                  <c:v>-1174.383064516129</c:v>
                </c:pt>
                <c:pt idx="532">
                  <c:v>-1174.383064516129</c:v>
                </c:pt>
                <c:pt idx="533">
                  <c:v>-1174.383064516129</c:v>
                </c:pt>
                <c:pt idx="534">
                  <c:v>-1174.383064516129</c:v>
                </c:pt>
                <c:pt idx="535">
                  <c:v>-1174.383064516129</c:v>
                </c:pt>
                <c:pt idx="536">
                  <c:v>-1174.383064516129</c:v>
                </c:pt>
                <c:pt idx="537">
                  <c:v>-1174.383064516129</c:v>
                </c:pt>
                <c:pt idx="538">
                  <c:v>-1174.383064516129</c:v>
                </c:pt>
                <c:pt idx="539">
                  <c:v>-1174.383064516129</c:v>
                </c:pt>
                <c:pt idx="540">
                  <c:v>-1174.383064516129</c:v>
                </c:pt>
                <c:pt idx="541">
                  <c:v>-1174.383064516129</c:v>
                </c:pt>
                <c:pt idx="542">
                  <c:v>-1174.383064516129</c:v>
                </c:pt>
                <c:pt idx="543">
                  <c:v>-1174.383064516129</c:v>
                </c:pt>
                <c:pt idx="544">
                  <c:v>-1174.383064516129</c:v>
                </c:pt>
                <c:pt idx="545">
                  <c:v>-1174.383064516129</c:v>
                </c:pt>
                <c:pt idx="546">
                  <c:v>-1174.383064516129</c:v>
                </c:pt>
                <c:pt idx="547">
                  <c:v>-1174.383064516129</c:v>
                </c:pt>
                <c:pt idx="548">
                  <c:v>-1174.383064516129</c:v>
                </c:pt>
                <c:pt idx="549">
                  <c:v>-1174.383064516129</c:v>
                </c:pt>
                <c:pt idx="550">
                  <c:v>-1174.383064516129</c:v>
                </c:pt>
                <c:pt idx="551">
                  <c:v>-1174.383064516129</c:v>
                </c:pt>
                <c:pt idx="552">
                  <c:v>-1174.383064516129</c:v>
                </c:pt>
                <c:pt idx="553">
                  <c:v>-1174.383064516129</c:v>
                </c:pt>
                <c:pt idx="554">
                  <c:v>-1174.383064516129</c:v>
                </c:pt>
                <c:pt idx="555">
                  <c:v>-1174.383064516129</c:v>
                </c:pt>
                <c:pt idx="556">
                  <c:v>-1174.383064516129</c:v>
                </c:pt>
                <c:pt idx="557">
                  <c:v>-1174.383064516129</c:v>
                </c:pt>
                <c:pt idx="558">
                  <c:v>-1174.383064516129</c:v>
                </c:pt>
                <c:pt idx="559">
                  <c:v>-1174.383064516129</c:v>
                </c:pt>
                <c:pt idx="560">
                  <c:v>-1174.383064516129</c:v>
                </c:pt>
                <c:pt idx="561">
                  <c:v>-1174.383064516129</c:v>
                </c:pt>
                <c:pt idx="562">
                  <c:v>-1174.383064516129</c:v>
                </c:pt>
                <c:pt idx="563">
                  <c:v>-1174.383064516129</c:v>
                </c:pt>
                <c:pt idx="564">
                  <c:v>-1174.383064516129</c:v>
                </c:pt>
                <c:pt idx="565">
                  <c:v>-1174.383064516129</c:v>
                </c:pt>
                <c:pt idx="566">
                  <c:v>-1174.383064516129</c:v>
                </c:pt>
                <c:pt idx="567">
                  <c:v>-1174.383064516129</c:v>
                </c:pt>
                <c:pt idx="568">
                  <c:v>-1174.383064516129</c:v>
                </c:pt>
                <c:pt idx="569">
                  <c:v>-1174.383064516129</c:v>
                </c:pt>
                <c:pt idx="570">
                  <c:v>-1174.383064516129</c:v>
                </c:pt>
                <c:pt idx="571">
                  <c:v>-1174.383064516129</c:v>
                </c:pt>
                <c:pt idx="572">
                  <c:v>-1174.383064516129</c:v>
                </c:pt>
                <c:pt idx="573">
                  <c:v>-1174.383064516129</c:v>
                </c:pt>
                <c:pt idx="574">
                  <c:v>-1174.383064516129</c:v>
                </c:pt>
                <c:pt idx="575">
                  <c:v>-1174.383064516129</c:v>
                </c:pt>
                <c:pt idx="576">
                  <c:v>-1174.383064516129</c:v>
                </c:pt>
                <c:pt idx="577">
                  <c:v>-1174.383064516129</c:v>
                </c:pt>
                <c:pt idx="578">
                  <c:v>-1174.383064516129</c:v>
                </c:pt>
                <c:pt idx="579">
                  <c:v>-1174.383064516129</c:v>
                </c:pt>
                <c:pt idx="580">
                  <c:v>-1174.383064516129</c:v>
                </c:pt>
                <c:pt idx="581">
                  <c:v>-1174.383064516129</c:v>
                </c:pt>
                <c:pt idx="582">
                  <c:v>-1174.383064516129</c:v>
                </c:pt>
                <c:pt idx="583">
                  <c:v>-1174.383064516129</c:v>
                </c:pt>
                <c:pt idx="584">
                  <c:v>-1174.383064516129</c:v>
                </c:pt>
                <c:pt idx="585">
                  <c:v>-1174.383064516129</c:v>
                </c:pt>
                <c:pt idx="586">
                  <c:v>-1174.383064516129</c:v>
                </c:pt>
                <c:pt idx="587">
                  <c:v>-1174.383064516129</c:v>
                </c:pt>
                <c:pt idx="588">
                  <c:v>-1174.383064516129</c:v>
                </c:pt>
                <c:pt idx="589">
                  <c:v>-1174.383064516129</c:v>
                </c:pt>
                <c:pt idx="590">
                  <c:v>-1174.383064516129</c:v>
                </c:pt>
                <c:pt idx="591">
                  <c:v>-1174.383064516129</c:v>
                </c:pt>
                <c:pt idx="592">
                  <c:v>-1174.383064516129</c:v>
                </c:pt>
                <c:pt idx="593">
                  <c:v>-1174.383064516129</c:v>
                </c:pt>
                <c:pt idx="594">
                  <c:v>-1174.383064516129</c:v>
                </c:pt>
                <c:pt idx="595">
                  <c:v>-1174.383064516129</c:v>
                </c:pt>
                <c:pt idx="596">
                  <c:v>-1174.383064516129</c:v>
                </c:pt>
                <c:pt idx="597">
                  <c:v>-1174.383064516129</c:v>
                </c:pt>
                <c:pt idx="598">
                  <c:v>-1174.383064516129</c:v>
                </c:pt>
                <c:pt idx="599">
                  <c:v>-1174.383064516129</c:v>
                </c:pt>
                <c:pt idx="600">
                  <c:v>-1174.383064516129</c:v>
                </c:pt>
                <c:pt idx="601">
                  <c:v>-1174.383064516129</c:v>
                </c:pt>
                <c:pt idx="602">
                  <c:v>-1174.383064516129</c:v>
                </c:pt>
                <c:pt idx="603">
                  <c:v>-1174.383064516129</c:v>
                </c:pt>
                <c:pt idx="604">
                  <c:v>-1174.383064516129</c:v>
                </c:pt>
                <c:pt idx="605">
                  <c:v>-1174.383064516129</c:v>
                </c:pt>
                <c:pt idx="606">
                  <c:v>-1174.383064516129</c:v>
                </c:pt>
                <c:pt idx="607">
                  <c:v>-1174.383064516129</c:v>
                </c:pt>
                <c:pt idx="608">
                  <c:v>-1174.383064516129</c:v>
                </c:pt>
                <c:pt idx="609">
                  <c:v>-1174.383064516129</c:v>
                </c:pt>
                <c:pt idx="610">
                  <c:v>-1174.383064516129</c:v>
                </c:pt>
                <c:pt idx="611">
                  <c:v>-1174.383064516129</c:v>
                </c:pt>
                <c:pt idx="612">
                  <c:v>-1174.383064516129</c:v>
                </c:pt>
                <c:pt idx="613">
                  <c:v>-1174.383064516129</c:v>
                </c:pt>
                <c:pt idx="614">
                  <c:v>-1174.383064516129</c:v>
                </c:pt>
                <c:pt idx="615">
                  <c:v>-1174.383064516129</c:v>
                </c:pt>
                <c:pt idx="616">
                  <c:v>-1174.383064516129</c:v>
                </c:pt>
                <c:pt idx="617">
                  <c:v>-1174.383064516129</c:v>
                </c:pt>
                <c:pt idx="618">
                  <c:v>-1174.383064516129</c:v>
                </c:pt>
                <c:pt idx="619">
                  <c:v>-1174.383064516129</c:v>
                </c:pt>
                <c:pt idx="620">
                  <c:v>-1174.383064516129</c:v>
                </c:pt>
                <c:pt idx="621">
                  <c:v>-1174.383064516129</c:v>
                </c:pt>
                <c:pt idx="622">
                  <c:v>-1174.383064516129</c:v>
                </c:pt>
                <c:pt idx="623">
                  <c:v>-1174.383064516129</c:v>
                </c:pt>
                <c:pt idx="624">
                  <c:v>-1174.383064516129</c:v>
                </c:pt>
                <c:pt idx="625">
                  <c:v>-1174.383064516129</c:v>
                </c:pt>
                <c:pt idx="626">
                  <c:v>-1174.383064516129</c:v>
                </c:pt>
                <c:pt idx="627">
                  <c:v>-1174.383064516129</c:v>
                </c:pt>
                <c:pt idx="628">
                  <c:v>-1174.383064516129</c:v>
                </c:pt>
                <c:pt idx="629">
                  <c:v>-1174.383064516129</c:v>
                </c:pt>
                <c:pt idx="630">
                  <c:v>-1174.383064516129</c:v>
                </c:pt>
                <c:pt idx="631">
                  <c:v>-1174.383064516129</c:v>
                </c:pt>
                <c:pt idx="632">
                  <c:v>-1174.383064516129</c:v>
                </c:pt>
                <c:pt idx="633">
                  <c:v>-1174.383064516129</c:v>
                </c:pt>
                <c:pt idx="634">
                  <c:v>-1174.383064516129</c:v>
                </c:pt>
                <c:pt idx="635">
                  <c:v>-1174.383064516129</c:v>
                </c:pt>
                <c:pt idx="636">
                  <c:v>-1174.383064516129</c:v>
                </c:pt>
                <c:pt idx="637">
                  <c:v>-1174.383064516129</c:v>
                </c:pt>
                <c:pt idx="638">
                  <c:v>-1174.383064516129</c:v>
                </c:pt>
                <c:pt idx="639">
                  <c:v>-1174.383064516129</c:v>
                </c:pt>
                <c:pt idx="640">
                  <c:v>-1174.383064516129</c:v>
                </c:pt>
                <c:pt idx="641">
                  <c:v>-1174.383064516129</c:v>
                </c:pt>
                <c:pt idx="642">
                  <c:v>-1174.383064516129</c:v>
                </c:pt>
                <c:pt idx="643">
                  <c:v>-1174.383064516129</c:v>
                </c:pt>
                <c:pt idx="644">
                  <c:v>-1174.383064516129</c:v>
                </c:pt>
                <c:pt idx="645">
                  <c:v>-1174.383064516129</c:v>
                </c:pt>
                <c:pt idx="646">
                  <c:v>-1174.383064516129</c:v>
                </c:pt>
                <c:pt idx="647">
                  <c:v>-1174.383064516129</c:v>
                </c:pt>
                <c:pt idx="648">
                  <c:v>-1174.383064516129</c:v>
                </c:pt>
                <c:pt idx="649">
                  <c:v>-1174.383064516129</c:v>
                </c:pt>
                <c:pt idx="650">
                  <c:v>-1174.383064516129</c:v>
                </c:pt>
                <c:pt idx="651">
                  <c:v>-1174.383064516129</c:v>
                </c:pt>
                <c:pt idx="652">
                  <c:v>-1174.383064516129</c:v>
                </c:pt>
                <c:pt idx="653">
                  <c:v>-1174.383064516129</c:v>
                </c:pt>
                <c:pt idx="654">
                  <c:v>-1174.383064516129</c:v>
                </c:pt>
                <c:pt idx="655">
                  <c:v>-1174.383064516129</c:v>
                </c:pt>
                <c:pt idx="656">
                  <c:v>-1174.383064516129</c:v>
                </c:pt>
                <c:pt idx="657">
                  <c:v>-1174.383064516129</c:v>
                </c:pt>
                <c:pt idx="658">
                  <c:v>-1174.383064516129</c:v>
                </c:pt>
                <c:pt idx="659">
                  <c:v>-1174.383064516129</c:v>
                </c:pt>
                <c:pt idx="660">
                  <c:v>-1174.383064516129</c:v>
                </c:pt>
                <c:pt idx="661">
                  <c:v>-1174.383064516129</c:v>
                </c:pt>
                <c:pt idx="662">
                  <c:v>-1174.383064516129</c:v>
                </c:pt>
                <c:pt idx="663">
                  <c:v>-1174.383064516129</c:v>
                </c:pt>
                <c:pt idx="664">
                  <c:v>-1174.383064516129</c:v>
                </c:pt>
                <c:pt idx="665">
                  <c:v>-1174.383064516129</c:v>
                </c:pt>
                <c:pt idx="666">
                  <c:v>-1174.383064516129</c:v>
                </c:pt>
                <c:pt idx="667">
                  <c:v>-1174.383064516129</c:v>
                </c:pt>
                <c:pt idx="668">
                  <c:v>-1174.383064516129</c:v>
                </c:pt>
                <c:pt idx="669">
                  <c:v>-1174.383064516129</c:v>
                </c:pt>
                <c:pt idx="670">
                  <c:v>-1174.383064516129</c:v>
                </c:pt>
                <c:pt idx="671">
                  <c:v>-1174.383064516129</c:v>
                </c:pt>
                <c:pt idx="672">
                  <c:v>-1174.383064516129</c:v>
                </c:pt>
                <c:pt idx="673">
                  <c:v>-1174.383064516129</c:v>
                </c:pt>
                <c:pt idx="674">
                  <c:v>-1174.383064516129</c:v>
                </c:pt>
                <c:pt idx="675">
                  <c:v>-1174.383064516129</c:v>
                </c:pt>
                <c:pt idx="676">
                  <c:v>-1174.383064516129</c:v>
                </c:pt>
                <c:pt idx="677">
                  <c:v>-1174.383064516129</c:v>
                </c:pt>
                <c:pt idx="678">
                  <c:v>-1174.383064516129</c:v>
                </c:pt>
                <c:pt idx="679">
                  <c:v>-1174.383064516129</c:v>
                </c:pt>
                <c:pt idx="680">
                  <c:v>-1174.383064516129</c:v>
                </c:pt>
                <c:pt idx="681">
                  <c:v>-1174.383064516129</c:v>
                </c:pt>
                <c:pt idx="682">
                  <c:v>-1174.383064516129</c:v>
                </c:pt>
                <c:pt idx="683">
                  <c:v>-1174.383064516129</c:v>
                </c:pt>
                <c:pt idx="684">
                  <c:v>-1174.383064516129</c:v>
                </c:pt>
                <c:pt idx="685">
                  <c:v>-1174.383064516129</c:v>
                </c:pt>
                <c:pt idx="686">
                  <c:v>-1174.383064516129</c:v>
                </c:pt>
                <c:pt idx="687">
                  <c:v>-1174.383064516129</c:v>
                </c:pt>
                <c:pt idx="688">
                  <c:v>-1174.383064516129</c:v>
                </c:pt>
                <c:pt idx="689">
                  <c:v>-1174.383064516129</c:v>
                </c:pt>
                <c:pt idx="690">
                  <c:v>-1174.383064516129</c:v>
                </c:pt>
                <c:pt idx="691">
                  <c:v>-1174.383064516129</c:v>
                </c:pt>
                <c:pt idx="692">
                  <c:v>-1174.383064516129</c:v>
                </c:pt>
                <c:pt idx="693">
                  <c:v>-1174.383064516129</c:v>
                </c:pt>
                <c:pt idx="694">
                  <c:v>-1174.383064516129</c:v>
                </c:pt>
                <c:pt idx="695">
                  <c:v>-1174.383064516129</c:v>
                </c:pt>
                <c:pt idx="696">
                  <c:v>-1174.383064516129</c:v>
                </c:pt>
                <c:pt idx="697">
                  <c:v>-1174.383064516129</c:v>
                </c:pt>
                <c:pt idx="698">
                  <c:v>-1174.383064516129</c:v>
                </c:pt>
                <c:pt idx="699">
                  <c:v>-1174.383064516129</c:v>
                </c:pt>
                <c:pt idx="700">
                  <c:v>-1174.383064516129</c:v>
                </c:pt>
                <c:pt idx="701">
                  <c:v>-1174.383064516129</c:v>
                </c:pt>
                <c:pt idx="702">
                  <c:v>-1174.383064516129</c:v>
                </c:pt>
                <c:pt idx="703">
                  <c:v>-1174.383064516129</c:v>
                </c:pt>
                <c:pt idx="704">
                  <c:v>-1174.383064516129</c:v>
                </c:pt>
                <c:pt idx="705">
                  <c:v>-1174.383064516129</c:v>
                </c:pt>
                <c:pt idx="706">
                  <c:v>-1174.383064516129</c:v>
                </c:pt>
                <c:pt idx="707">
                  <c:v>-1174.383064516129</c:v>
                </c:pt>
                <c:pt idx="708">
                  <c:v>-1174.383064516129</c:v>
                </c:pt>
                <c:pt idx="709">
                  <c:v>-1174.383064516129</c:v>
                </c:pt>
                <c:pt idx="710">
                  <c:v>-1174.383064516129</c:v>
                </c:pt>
                <c:pt idx="711">
                  <c:v>-1174.383064516129</c:v>
                </c:pt>
                <c:pt idx="712">
                  <c:v>-1174.383064516129</c:v>
                </c:pt>
                <c:pt idx="713">
                  <c:v>-1174.383064516129</c:v>
                </c:pt>
                <c:pt idx="714">
                  <c:v>-1174.383064516129</c:v>
                </c:pt>
                <c:pt idx="715">
                  <c:v>-1174.383064516129</c:v>
                </c:pt>
                <c:pt idx="716">
                  <c:v>-1174.383064516129</c:v>
                </c:pt>
                <c:pt idx="717">
                  <c:v>-1174.383064516129</c:v>
                </c:pt>
                <c:pt idx="718">
                  <c:v>-1174.383064516129</c:v>
                </c:pt>
                <c:pt idx="719">
                  <c:v>-1174.383064516129</c:v>
                </c:pt>
                <c:pt idx="720">
                  <c:v>-1174.383064516129</c:v>
                </c:pt>
                <c:pt idx="721">
                  <c:v>-1174.383064516129</c:v>
                </c:pt>
                <c:pt idx="722">
                  <c:v>-1174.383064516129</c:v>
                </c:pt>
                <c:pt idx="723">
                  <c:v>-1174.383064516129</c:v>
                </c:pt>
                <c:pt idx="724">
                  <c:v>-1174.383064516129</c:v>
                </c:pt>
                <c:pt idx="725">
                  <c:v>-1174.383064516129</c:v>
                </c:pt>
                <c:pt idx="726">
                  <c:v>-1174.383064516129</c:v>
                </c:pt>
                <c:pt idx="727">
                  <c:v>-1174.383064516129</c:v>
                </c:pt>
                <c:pt idx="728">
                  <c:v>-1174.383064516129</c:v>
                </c:pt>
                <c:pt idx="729">
                  <c:v>-1174.383064516129</c:v>
                </c:pt>
                <c:pt idx="730">
                  <c:v>-1174.383064516129</c:v>
                </c:pt>
                <c:pt idx="731">
                  <c:v>-1174.383064516129</c:v>
                </c:pt>
                <c:pt idx="732">
                  <c:v>-1174.383064516129</c:v>
                </c:pt>
                <c:pt idx="733">
                  <c:v>-1174.383064516129</c:v>
                </c:pt>
                <c:pt idx="734">
                  <c:v>-1174.383064516129</c:v>
                </c:pt>
                <c:pt idx="735">
                  <c:v>-1174.383064516129</c:v>
                </c:pt>
                <c:pt idx="736">
                  <c:v>-1174.383064516129</c:v>
                </c:pt>
                <c:pt idx="737">
                  <c:v>-1174.383064516129</c:v>
                </c:pt>
                <c:pt idx="738">
                  <c:v>-1174.383064516129</c:v>
                </c:pt>
                <c:pt idx="739">
                  <c:v>-1174.383064516129</c:v>
                </c:pt>
                <c:pt idx="740">
                  <c:v>-1174.383064516129</c:v>
                </c:pt>
                <c:pt idx="741">
                  <c:v>-1174.383064516129</c:v>
                </c:pt>
                <c:pt idx="742">
                  <c:v>-1174.383064516129</c:v>
                </c:pt>
                <c:pt idx="743">
                  <c:v>-1174.383064516129</c:v>
                </c:pt>
              </c:numCache>
            </c:numRef>
          </c:val>
        </c:ser>
        <c:marker val="1"/>
        <c:axId val="115902720"/>
        <c:axId val="115920896"/>
      </c:lineChart>
      <c:catAx>
        <c:axId val="115902720"/>
        <c:scaling>
          <c:orientation val="minMax"/>
        </c:scaling>
        <c:axPos val="b"/>
        <c:numFmt formatCode="General" sourceLinked="1"/>
        <c:majorTickMark val="none"/>
        <c:tickLblPos val="nextTo"/>
        <c:crossAx val="115920896"/>
        <c:crosses val="autoZero"/>
        <c:auto val="1"/>
        <c:lblAlgn val="ctr"/>
        <c:lblOffset val="100"/>
        <c:tickLblSkip val="24"/>
      </c:catAx>
      <c:valAx>
        <c:axId val="115920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9027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-1713</c:v>
                </c:pt>
                <c:pt idx="1">
                  <c:v>-1935</c:v>
                </c:pt>
                <c:pt idx="2">
                  <c:v>-1931</c:v>
                </c:pt>
                <c:pt idx="3">
                  <c:v>-1875</c:v>
                </c:pt>
                <c:pt idx="4">
                  <c:v>-1883</c:v>
                </c:pt>
                <c:pt idx="5">
                  <c:v>-1462</c:v>
                </c:pt>
                <c:pt idx="6">
                  <c:v>-1660</c:v>
                </c:pt>
                <c:pt idx="7">
                  <c:v>-1691</c:v>
                </c:pt>
                <c:pt idx="8">
                  <c:v>-1806</c:v>
                </c:pt>
                <c:pt idx="9">
                  <c:v>-1514</c:v>
                </c:pt>
                <c:pt idx="10">
                  <c:v>-1206</c:v>
                </c:pt>
                <c:pt idx="11">
                  <c:v>-1393</c:v>
                </c:pt>
                <c:pt idx="12">
                  <c:v>-1382</c:v>
                </c:pt>
                <c:pt idx="13">
                  <c:v>-1193</c:v>
                </c:pt>
                <c:pt idx="14">
                  <c:v>-505</c:v>
                </c:pt>
                <c:pt idx="15">
                  <c:v>-523</c:v>
                </c:pt>
                <c:pt idx="16">
                  <c:v>-437</c:v>
                </c:pt>
                <c:pt idx="17">
                  <c:v>-1177</c:v>
                </c:pt>
                <c:pt idx="18">
                  <c:v>-1218</c:v>
                </c:pt>
                <c:pt idx="19">
                  <c:v>-1602</c:v>
                </c:pt>
                <c:pt idx="20">
                  <c:v>-1393</c:v>
                </c:pt>
                <c:pt idx="21">
                  <c:v>-1280</c:v>
                </c:pt>
                <c:pt idx="22">
                  <c:v>-1578</c:v>
                </c:pt>
                <c:pt idx="23">
                  <c:v>-1381</c:v>
                </c:pt>
                <c:pt idx="24">
                  <c:v>-641</c:v>
                </c:pt>
                <c:pt idx="25">
                  <c:v>-987</c:v>
                </c:pt>
                <c:pt idx="26">
                  <c:v>-984</c:v>
                </c:pt>
                <c:pt idx="27">
                  <c:v>-971</c:v>
                </c:pt>
                <c:pt idx="28">
                  <c:v>-926</c:v>
                </c:pt>
                <c:pt idx="29">
                  <c:v>-756</c:v>
                </c:pt>
                <c:pt idx="30">
                  <c:v>-941</c:v>
                </c:pt>
                <c:pt idx="31">
                  <c:v>-655</c:v>
                </c:pt>
                <c:pt idx="32">
                  <c:v>-69</c:v>
                </c:pt>
                <c:pt idx="33">
                  <c:v>-114</c:v>
                </c:pt>
                <c:pt idx="34">
                  <c:v>49</c:v>
                </c:pt>
                <c:pt idx="35">
                  <c:v>607</c:v>
                </c:pt>
                <c:pt idx="36">
                  <c:v>779</c:v>
                </c:pt>
                <c:pt idx="37">
                  <c:v>401</c:v>
                </c:pt>
                <c:pt idx="38">
                  <c:v>1014</c:v>
                </c:pt>
                <c:pt idx="39">
                  <c:v>358</c:v>
                </c:pt>
                <c:pt idx="40">
                  <c:v>-56</c:v>
                </c:pt>
                <c:pt idx="41">
                  <c:v>-1335</c:v>
                </c:pt>
                <c:pt idx="42">
                  <c:v>-765</c:v>
                </c:pt>
                <c:pt idx="43">
                  <c:v>-401</c:v>
                </c:pt>
                <c:pt idx="44">
                  <c:v>-645</c:v>
                </c:pt>
                <c:pt idx="45">
                  <c:v>-1287</c:v>
                </c:pt>
                <c:pt idx="46">
                  <c:v>-1450</c:v>
                </c:pt>
                <c:pt idx="47">
                  <c:v>-1144</c:v>
                </c:pt>
                <c:pt idx="48">
                  <c:v>-1117</c:v>
                </c:pt>
                <c:pt idx="49">
                  <c:v>-1581</c:v>
                </c:pt>
                <c:pt idx="50">
                  <c:v>-1371</c:v>
                </c:pt>
                <c:pt idx="51">
                  <c:v>-1165</c:v>
                </c:pt>
                <c:pt idx="52">
                  <c:v>-1244</c:v>
                </c:pt>
                <c:pt idx="53">
                  <c:v>-1383</c:v>
                </c:pt>
                <c:pt idx="54">
                  <c:v>-967</c:v>
                </c:pt>
                <c:pt idx="55">
                  <c:v>-1052</c:v>
                </c:pt>
                <c:pt idx="56">
                  <c:v>-1630</c:v>
                </c:pt>
                <c:pt idx="57">
                  <c:v>-1581</c:v>
                </c:pt>
                <c:pt idx="58">
                  <c:v>-1237</c:v>
                </c:pt>
                <c:pt idx="59">
                  <c:v>-407</c:v>
                </c:pt>
                <c:pt idx="60">
                  <c:v>-304</c:v>
                </c:pt>
                <c:pt idx="61">
                  <c:v>-120</c:v>
                </c:pt>
                <c:pt idx="62">
                  <c:v>-450</c:v>
                </c:pt>
                <c:pt idx="63">
                  <c:v>-598</c:v>
                </c:pt>
                <c:pt idx="64">
                  <c:v>-935</c:v>
                </c:pt>
                <c:pt idx="65">
                  <c:v>-1145</c:v>
                </c:pt>
                <c:pt idx="66">
                  <c:v>-423</c:v>
                </c:pt>
                <c:pt idx="67">
                  <c:v>-465</c:v>
                </c:pt>
                <c:pt idx="68">
                  <c:v>-431</c:v>
                </c:pt>
                <c:pt idx="69">
                  <c:v>-664</c:v>
                </c:pt>
                <c:pt idx="70">
                  <c:v>-123</c:v>
                </c:pt>
                <c:pt idx="71">
                  <c:v>225</c:v>
                </c:pt>
                <c:pt idx="72">
                  <c:v>-385</c:v>
                </c:pt>
                <c:pt idx="73">
                  <c:v>-1108</c:v>
                </c:pt>
                <c:pt idx="74">
                  <c:v>-1460</c:v>
                </c:pt>
                <c:pt idx="75">
                  <c:v>-1363</c:v>
                </c:pt>
                <c:pt idx="76">
                  <c:v>-1431</c:v>
                </c:pt>
                <c:pt idx="77">
                  <c:v>-1606</c:v>
                </c:pt>
                <c:pt idx="78">
                  <c:v>-987</c:v>
                </c:pt>
                <c:pt idx="79">
                  <c:v>-210</c:v>
                </c:pt>
                <c:pt idx="80">
                  <c:v>-142</c:v>
                </c:pt>
                <c:pt idx="81">
                  <c:v>-244</c:v>
                </c:pt>
                <c:pt idx="82">
                  <c:v>-254</c:v>
                </c:pt>
                <c:pt idx="83">
                  <c:v>30</c:v>
                </c:pt>
                <c:pt idx="84">
                  <c:v>169</c:v>
                </c:pt>
                <c:pt idx="85">
                  <c:v>332</c:v>
                </c:pt>
                <c:pt idx="86">
                  <c:v>946</c:v>
                </c:pt>
                <c:pt idx="87">
                  <c:v>758</c:v>
                </c:pt>
                <c:pt idx="88">
                  <c:v>448</c:v>
                </c:pt>
                <c:pt idx="89">
                  <c:v>-78</c:v>
                </c:pt>
                <c:pt idx="90">
                  <c:v>-80</c:v>
                </c:pt>
                <c:pt idx="91">
                  <c:v>-55</c:v>
                </c:pt>
                <c:pt idx="92">
                  <c:v>-148</c:v>
                </c:pt>
                <c:pt idx="93">
                  <c:v>-327</c:v>
                </c:pt>
                <c:pt idx="94">
                  <c:v>-240</c:v>
                </c:pt>
                <c:pt idx="95">
                  <c:v>328</c:v>
                </c:pt>
                <c:pt idx="96">
                  <c:v>-1017</c:v>
                </c:pt>
                <c:pt idx="97">
                  <c:v>-1474</c:v>
                </c:pt>
                <c:pt idx="98">
                  <c:v>-1611</c:v>
                </c:pt>
                <c:pt idx="99">
                  <c:v>-1625</c:v>
                </c:pt>
                <c:pt idx="100">
                  <c:v>-1664</c:v>
                </c:pt>
                <c:pt idx="101">
                  <c:v>-1722</c:v>
                </c:pt>
                <c:pt idx="102">
                  <c:v>-1394</c:v>
                </c:pt>
                <c:pt idx="103">
                  <c:v>-1311</c:v>
                </c:pt>
                <c:pt idx="104">
                  <c:v>-1487</c:v>
                </c:pt>
                <c:pt idx="105">
                  <c:v>-1811</c:v>
                </c:pt>
                <c:pt idx="106">
                  <c:v>-1736</c:v>
                </c:pt>
                <c:pt idx="107">
                  <c:v>-1869</c:v>
                </c:pt>
                <c:pt idx="108">
                  <c:v>-1620</c:v>
                </c:pt>
                <c:pt idx="109">
                  <c:v>-1621</c:v>
                </c:pt>
                <c:pt idx="110">
                  <c:v>-1683</c:v>
                </c:pt>
                <c:pt idx="111">
                  <c:v>-1600</c:v>
                </c:pt>
                <c:pt idx="112">
                  <c:v>-1695</c:v>
                </c:pt>
                <c:pt idx="113">
                  <c:v>-1928</c:v>
                </c:pt>
                <c:pt idx="114">
                  <c:v>-2208</c:v>
                </c:pt>
                <c:pt idx="115">
                  <c:v>-1858</c:v>
                </c:pt>
                <c:pt idx="116">
                  <c:v>-2204</c:v>
                </c:pt>
                <c:pt idx="117">
                  <c:v>-2049</c:v>
                </c:pt>
                <c:pt idx="118">
                  <c:v>-1961</c:v>
                </c:pt>
                <c:pt idx="119">
                  <c:v>-1813</c:v>
                </c:pt>
                <c:pt idx="120">
                  <c:v>-1473</c:v>
                </c:pt>
                <c:pt idx="121">
                  <c:v>-1286</c:v>
                </c:pt>
                <c:pt idx="122">
                  <c:v>-1825</c:v>
                </c:pt>
                <c:pt idx="123">
                  <c:v>-2058</c:v>
                </c:pt>
                <c:pt idx="124">
                  <c:v>-1953</c:v>
                </c:pt>
                <c:pt idx="125">
                  <c:v>-1852</c:v>
                </c:pt>
                <c:pt idx="126">
                  <c:v>-1956</c:v>
                </c:pt>
                <c:pt idx="127">
                  <c:v>-1830</c:v>
                </c:pt>
                <c:pt idx="128">
                  <c:v>-1375</c:v>
                </c:pt>
                <c:pt idx="129">
                  <c:v>-1479</c:v>
                </c:pt>
                <c:pt idx="130">
                  <c:v>-1499</c:v>
                </c:pt>
                <c:pt idx="131">
                  <c:v>-1556</c:v>
                </c:pt>
                <c:pt idx="132">
                  <c:v>-1477</c:v>
                </c:pt>
                <c:pt idx="133">
                  <c:v>-1272</c:v>
                </c:pt>
                <c:pt idx="134">
                  <c:v>-1183</c:v>
                </c:pt>
                <c:pt idx="135">
                  <c:v>-1090</c:v>
                </c:pt>
                <c:pt idx="136">
                  <c:v>-1386</c:v>
                </c:pt>
                <c:pt idx="137">
                  <c:v>-1481</c:v>
                </c:pt>
                <c:pt idx="138">
                  <c:v>-1176</c:v>
                </c:pt>
                <c:pt idx="139">
                  <c:v>-1679</c:v>
                </c:pt>
                <c:pt idx="140">
                  <c:v>-1706</c:v>
                </c:pt>
                <c:pt idx="141">
                  <c:v>-1790</c:v>
                </c:pt>
                <c:pt idx="142">
                  <c:v>-1758</c:v>
                </c:pt>
                <c:pt idx="143">
                  <c:v>-1636</c:v>
                </c:pt>
                <c:pt idx="144">
                  <c:v>-1325</c:v>
                </c:pt>
                <c:pt idx="145">
                  <c:v>-1927</c:v>
                </c:pt>
                <c:pt idx="146">
                  <c:v>-1804</c:v>
                </c:pt>
                <c:pt idx="147">
                  <c:v>-1819</c:v>
                </c:pt>
                <c:pt idx="148">
                  <c:v>-1674</c:v>
                </c:pt>
                <c:pt idx="149">
                  <c:v>-1179</c:v>
                </c:pt>
                <c:pt idx="150">
                  <c:v>-1090</c:v>
                </c:pt>
                <c:pt idx="151">
                  <c:v>-694</c:v>
                </c:pt>
                <c:pt idx="152">
                  <c:v>319</c:v>
                </c:pt>
                <c:pt idx="153">
                  <c:v>394</c:v>
                </c:pt>
                <c:pt idx="154">
                  <c:v>411</c:v>
                </c:pt>
                <c:pt idx="155">
                  <c:v>628</c:v>
                </c:pt>
                <c:pt idx="156">
                  <c:v>686</c:v>
                </c:pt>
                <c:pt idx="157">
                  <c:v>736</c:v>
                </c:pt>
                <c:pt idx="158">
                  <c:v>906</c:v>
                </c:pt>
                <c:pt idx="159">
                  <c:v>690</c:v>
                </c:pt>
                <c:pt idx="160">
                  <c:v>710</c:v>
                </c:pt>
                <c:pt idx="161">
                  <c:v>450</c:v>
                </c:pt>
                <c:pt idx="162">
                  <c:v>645</c:v>
                </c:pt>
                <c:pt idx="163">
                  <c:v>344</c:v>
                </c:pt>
                <c:pt idx="164">
                  <c:v>-197</c:v>
                </c:pt>
                <c:pt idx="165">
                  <c:v>-289</c:v>
                </c:pt>
                <c:pt idx="166">
                  <c:v>87</c:v>
                </c:pt>
                <c:pt idx="167">
                  <c:v>-1121</c:v>
                </c:pt>
                <c:pt idx="168">
                  <c:v>-1669</c:v>
                </c:pt>
                <c:pt idx="169">
                  <c:v>-1398</c:v>
                </c:pt>
                <c:pt idx="170">
                  <c:v>-1991</c:v>
                </c:pt>
                <c:pt idx="171">
                  <c:v>-2345</c:v>
                </c:pt>
                <c:pt idx="172">
                  <c:v>-2370</c:v>
                </c:pt>
                <c:pt idx="173">
                  <c:v>-1032</c:v>
                </c:pt>
                <c:pt idx="174">
                  <c:v>-997</c:v>
                </c:pt>
                <c:pt idx="175">
                  <c:v>-736</c:v>
                </c:pt>
                <c:pt idx="176">
                  <c:v>-142</c:v>
                </c:pt>
                <c:pt idx="177">
                  <c:v>-304</c:v>
                </c:pt>
                <c:pt idx="178">
                  <c:v>-144</c:v>
                </c:pt>
                <c:pt idx="179">
                  <c:v>-107</c:v>
                </c:pt>
                <c:pt idx="180">
                  <c:v>507</c:v>
                </c:pt>
                <c:pt idx="181">
                  <c:v>544</c:v>
                </c:pt>
                <c:pt idx="182">
                  <c:v>359</c:v>
                </c:pt>
                <c:pt idx="183">
                  <c:v>100</c:v>
                </c:pt>
                <c:pt idx="184">
                  <c:v>-212</c:v>
                </c:pt>
                <c:pt idx="185">
                  <c:v>-484</c:v>
                </c:pt>
                <c:pt idx="186">
                  <c:v>-433</c:v>
                </c:pt>
                <c:pt idx="187">
                  <c:v>-510</c:v>
                </c:pt>
                <c:pt idx="188">
                  <c:v>-558</c:v>
                </c:pt>
                <c:pt idx="189">
                  <c:v>-920</c:v>
                </c:pt>
                <c:pt idx="190">
                  <c:v>-1052</c:v>
                </c:pt>
                <c:pt idx="191">
                  <c:v>-906</c:v>
                </c:pt>
                <c:pt idx="192">
                  <c:v>-1161</c:v>
                </c:pt>
                <c:pt idx="193">
                  <c:v>-1264</c:v>
                </c:pt>
                <c:pt idx="194">
                  <c:v>-2027</c:v>
                </c:pt>
                <c:pt idx="195">
                  <c:v>-2155</c:v>
                </c:pt>
                <c:pt idx="196">
                  <c:v>-2060</c:v>
                </c:pt>
                <c:pt idx="197">
                  <c:v>-1418</c:v>
                </c:pt>
                <c:pt idx="198">
                  <c:v>-1022</c:v>
                </c:pt>
                <c:pt idx="199">
                  <c:v>-990</c:v>
                </c:pt>
                <c:pt idx="200">
                  <c:v>-215</c:v>
                </c:pt>
                <c:pt idx="201">
                  <c:v>-459</c:v>
                </c:pt>
                <c:pt idx="202">
                  <c:v>-669</c:v>
                </c:pt>
                <c:pt idx="203">
                  <c:v>-596</c:v>
                </c:pt>
                <c:pt idx="204">
                  <c:v>-138</c:v>
                </c:pt>
                <c:pt idx="205">
                  <c:v>142</c:v>
                </c:pt>
                <c:pt idx="206">
                  <c:v>517</c:v>
                </c:pt>
                <c:pt idx="207">
                  <c:v>445</c:v>
                </c:pt>
                <c:pt idx="208">
                  <c:v>299</c:v>
                </c:pt>
                <c:pt idx="209">
                  <c:v>58</c:v>
                </c:pt>
                <c:pt idx="210">
                  <c:v>360</c:v>
                </c:pt>
                <c:pt idx="211">
                  <c:v>279</c:v>
                </c:pt>
                <c:pt idx="212">
                  <c:v>352</c:v>
                </c:pt>
                <c:pt idx="213">
                  <c:v>225</c:v>
                </c:pt>
                <c:pt idx="214">
                  <c:v>785</c:v>
                </c:pt>
                <c:pt idx="215">
                  <c:v>-537</c:v>
                </c:pt>
                <c:pt idx="216">
                  <c:v>-1292</c:v>
                </c:pt>
                <c:pt idx="217">
                  <c:v>-1881</c:v>
                </c:pt>
                <c:pt idx="218">
                  <c:v>-1626</c:v>
                </c:pt>
                <c:pt idx="219">
                  <c:v>-1660</c:v>
                </c:pt>
                <c:pt idx="220">
                  <c:v>-1694</c:v>
                </c:pt>
                <c:pt idx="221">
                  <c:v>-1326</c:v>
                </c:pt>
                <c:pt idx="222">
                  <c:v>-1214</c:v>
                </c:pt>
                <c:pt idx="223">
                  <c:v>-681</c:v>
                </c:pt>
                <c:pt idx="224">
                  <c:v>290</c:v>
                </c:pt>
                <c:pt idx="225">
                  <c:v>82</c:v>
                </c:pt>
                <c:pt idx="226">
                  <c:v>-4</c:v>
                </c:pt>
                <c:pt idx="227">
                  <c:v>230</c:v>
                </c:pt>
                <c:pt idx="228">
                  <c:v>453</c:v>
                </c:pt>
                <c:pt idx="229">
                  <c:v>442</c:v>
                </c:pt>
                <c:pt idx="230">
                  <c:v>373</c:v>
                </c:pt>
                <c:pt idx="231">
                  <c:v>75</c:v>
                </c:pt>
                <c:pt idx="232">
                  <c:v>-36</c:v>
                </c:pt>
                <c:pt idx="233">
                  <c:v>-274</c:v>
                </c:pt>
                <c:pt idx="234">
                  <c:v>210</c:v>
                </c:pt>
                <c:pt idx="235">
                  <c:v>179</c:v>
                </c:pt>
                <c:pt idx="236">
                  <c:v>-378</c:v>
                </c:pt>
                <c:pt idx="237">
                  <c:v>-790</c:v>
                </c:pt>
                <c:pt idx="238">
                  <c:v>-1153</c:v>
                </c:pt>
                <c:pt idx="239">
                  <c:v>-175</c:v>
                </c:pt>
                <c:pt idx="240">
                  <c:v>-408</c:v>
                </c:pt>
                <c:pt idx="241">
                  <c:v>-1243</c:v>
                </c:pt>
                <c:pt idx="242">
                  <c:v>-1000</c:v>
                </c:pt>
                <c:pt idx="243">
                  <c:v>-2135</c:v>
                </c:pt>
                <c:pt idx="244">
                  <c:v>-2116</c:v>
                </c:pt>
                <c:pt idx="245">
                  <c:v>-867</c:v>
                </c:pt>
                <c:pt idx="246">
                  <c:v>-175</c:v>
                </c:pt>
                <c:pt idx="247">
                  <c:v>7</c:v>
                </c:pt>
                <c:pt idx="248">
                  <c:v>453</c:v>
                </c:pt>
                <c:pt idx="249">
                  <c:v>330</c:v>
                </c:pt>
                <c:pt idx="250">
                  <c:v>2</c:v>
                </c:pt>
                <c:pt idx="251">
                  <c:v>-135</c:v>
                </c:pt>
                <c:pt idx="252">
                  <c:v>-170</c:v>
                </c:pt>
                <c:pt idx="253">
                  <c:v>26</c:v>
                </c:pt>
                <c:pt idx="254">
                  <c:v>2</c:v>
                </c:pt>
                <c:pt idx="255">
                  <c:v>-137</c:v>
                </c:pt>
                <c:pt idx="256">
                  <c:v>-149</c:v>
                </c:pt>
                <c:pt idx="257">
                  <c:v>-356</c:v>
                </c:pt>
                <c:pt idx="258">
                  <c:v>167</c:v>
                </c:pt>
                <c:pt idx="259">
                  <c:v>695</c:v>
                </c:pt>
                <c:pt idx="260">
                  <c:v>81</c:v>
                </c:pt>
                <c:pt idx="261">
                  <c:v>-74</c:v>
                </c:pt>
                <c:pt idx="262">
                  <c:v>-52</c:v>
                </c:pt>
                <c:pt idx="263">
                  <c:v>120</c:v>
                </c:pt>
                <c:pt idx="264">
                  <c:v>-1118</c:v>
                </c:pt>
                <c:pt idx="265">
                  <c:v>-1204</c:v>
                </c:pt>
                <c:pt idx="266">
                  <c:v>-1084</c:v>
                </c:pt>
                <c:pt idx="267">
                  <c:v>-2230</c:v>
                </c:pt>
                <c:pt idx="268">
                  <c:v>-2212</c:v>
                </c:pt>
                <c:pt idx="269">
                  <c:v>-1467</c:v>
                </c:pt>
                <c:pt idx="270">
                  <c:v>-1361</c:v>
                </c:pt>
                <c:pt idx="271">
                  <c:v>-1148</c:v>
                </c:pt>
                <c:pt idx="272">
                  <c:v>-1427</c:v>
                </c:pt>
                <c:pt idx="273">
                  <c:v>-1195</c:v>
                </c:pt>
                <c:pt idx="274">
                  <c:v>-1530</c:v>
                </c:pt>
                <c:pt idx="275">
                  <c:v>-1548</c:v>
                </c:pt>
                <c:pt idx="276">
                  <c:v>-1147</c:v>
                </c:pt>
                <c:pt idx="277">
                  <c:v>-845</c:v>
                </c:pt>
                <c:pt idx="278">
                  <c:v>-406</c:v>
                </c:pt>
                <c:pt idx="279">
                  <c:v>-1188</c:v>
                </c:pt>
                <c:pt idx="280">
                  <c:v>-1576</c:v>
                </c:pt>
                <c:pt idx="281">
                  <c:v>-1943</c:v>
                </c:pt>
                <c:pt idx="282">
                  <c:v>-1817</c:v>
                </c:pt>
                <c:pt idx="283">
                  <c:v>-1544</c:v>
                </c:pt>
                <c:pt idx="284">
                  <c:v>-874</c:v>
                </c:pt>
                <c:pt idx="285">
                  <c:v>-1041</c:v>
                </c:pt>
                <c:pt idx="286">
                  <c:v>-295</c:v>
                </c:pt>
                <c:pt idx="287">
                  <c:v>-116</c:v>
                </c:pt>
                <c:pt idx="288">
                  <c:v>-643</c:v>
                </c:pt>
                <c:pt idx="289">
                  <c:v>-224</c:v>
                </c:pt>
                <c:pt idx="290">
                  <c:v>-321</c:v>
                </c:pt>
                <c:pt idx="291">
                  <c:v>-1385</c:v>
                </c:pt>
                <c:pt idx="292">
                  <c:v>-1308</c:v>
                </c:pt>
                <c:pt idx="293">
                  <c:v>-1382</c:v>
                </c:pt>
                <c:pt idx="294">
                  <c:v>-1329</c:v>
                </c:pt>
                <c:pt idx="295">
                  <c:v>-536</c:v>
                </c:pt>
                <c:pt idx="296">
                  <c:v>-373</c:v>
                </c:pt>
                <c:pt idx="297">
                  <c:v>-662</c:v>
                </c:pt>
                <c:pt idx="298">
                  <c:v>-468</c:v>
                </c:pt>
                <c:pt idx="299">
                  <c:v>-478</c:v>
                </c:pt>
                <c:pt idx="300">
                  <c:v>-733</c:v>
                </c:pt>
                <c:pt idx="301">
                  <c:v>-1926</c:v>
                </c:pt>
                <c:pt idx="302">
                  <c:v>-1726</c:v>
                </c:pt>
                <c:pt idx="303">
                  <c:v>-1549</c:v>
                </c:pt>
                <c:pt idx="304">
                  <c:v>-1501</c:v>
                </c:pt>
                <c:pt idx="305">
                  <c:v>-1103</c:v>
                </c:pt>
                <c:pt idx="306">
                  <c:v>-1513</c:v>
                </c:pt>
                <c:pt idx="307">
                  <c:v>-1201</c:v>
                </c:pt>
                <c:pt idx="308">
                  <c:v>-928</c:v>
                </c:pt>
                <c:pt idx="309">
                  <c:v>-979</c:v>
                </c:pt>
                <c:pt idx="310">
                  <c:v>-912</c:v>
                </c:pt>
                <c:pt idx="311">
                  <c:v>-180</c:v>
                </c:pt>
                <c:pt idx="312">
                  <c:v>-487</c:v>
                </c:pt>
                <c:pt idx="313">
                  <c:v>-274</c:v>
                </c:pt>
                <c:pt idx="314">
                  <c:v>-140</c:v>
                </c:pt>
                <c:pt idx="315">
                  <c:v>-792</c:v>
                </c:pt>
                <c:pt idx="316">
                  <c:v>-958</c:v>
                </c:pt>
                <c:pt idx="317">
                  <c:v>-967</c:v>
                </c:pt>
                <c:pt idx="318">
                  <c:v>-217</c:v>
                </c:pt>
                <c:pt idx="319">
                  <c:v>639</c:v>
                </c:pt>
                <c:pt idx="320">
                  <c:v>966</c:v>
                </c:pt>
                <c:pt idx="321">
                  <c:v>878</c:v>
                </c:pt>
                <c:pt idx="322">
                  <c:v>962</c:v>
                </c:pt>
                <c:pt idx="323">
                  <c:v>571</c:v>
                </c:pt>
                <c:pt idx="324">
                  <c:v>823</c:v>
                </c:pt>
                <c:pt idx="325">
                  <c:v>642</c:v>
                </c:pt>
                <c:pt idx="326">
                  <c:v>684</c:v>
                </c:pt>
                <c:pt idx="327">
                  <c:v>637</c:v>
                </c:pt>
                <c:pt idx="328">
                  <c:v>378</c:v>
                </c:pt>
                <c:pt idx="329">
                  <c:v>-69</c:v>
                </c:pt>
                <c:pt idx="330">
                  <c:v>34</c:v>
                </c:pt>
                <c:pt idx="331">
                  <c:v>-34</c:v>
                </c:pt>
                <c:pt idx="332">
                  <c:v>-84</c:v>
                </c:pt>
                <c:pt idx="333">
                  <c:v>-700</c:v>
                </c:pt>
                <c:pt idx="334">
                  <c:v>76</c:v>
                </c:pt>
                <c:pt idx="335">
                  <c:v>-417</c:v>
                </c:pt>
                <c:pt idx="336">
                  <c:v>-427</c:v>
                </c:pt>
                <c:pt idx="337">
                  <c:v>-867</c:v>
                </c:pt>
                <c:pt idx="338">
                  <c:v>-821</c:v>
                </c:pt>
                <c:pt idx="339">
                  <c:v>-1341</c:v>
                </c:pt>
                <c:pt idx="340">
                  <c:v>-1426</c:v>
                </c:pt>
                <c:pt idx="341">
                  <c:v>-1110</c:v>
                </c:pt>
                <c:pt idx="342">
                  <c:v>-212</c:v>
                </c:pt>
                <c:pt idx="343">
                  <c:v>117</c:v>
                </c:pt>
                <c:pt idx="344">
                  <c:v>75</c:v>
                </c:pt>
                <c:pt idx="345">
                  <c:v>-140</c:v>
                </c:pt>
                <c:pt idx="346">
                  <c:v>-328</c:v>
                </c:pt>
                <c:pt idx="347">
                  <c:v>39</c:v>
                </c:pt>
                <c:pt idx="348">
                  <c:v>389</c:v>
                </c:pt>
                <c:pt idx="349">
                  <c:v>480</c:v>
                </c:pt>
                <c:pt idx="350">
                  <c:v>431</c:v>
                </c:pt>
                <c:pt idx="351">
                  <c:v>279</c:v>
                </c:pt>
                <c:pt idx="352">
                  <c:v>116</c:v>
                </c:pt>
                <c:pt idx="353">
                  <c:v>-155</c:v>
                </c:pt>
                <c:pt idx="354">
                  <c:v>195</c:v>
                </c:pt>
                <c:pt idx="355">
                  <c:v>-104</c:v>
                </c:pt>
                <c:pt idx="356">
                  <c:v>131</c:v>
                </c:pt>
                <c:pt idx="357">
                  <c:v>66</c:v>
                </c:pt>
                <c:pt idx="358">
                  <c:v>-195</c:v>
                </c:pt>
                <c:pt idx="359">
                  <c:v>-1452</c:v>
                </c:pt>
                <c:pt idx="360">
                  <c:v>-570</c:v>
                </c:pt>
                <c:pt idx="361">
                  <c:v>-1235</c:v>
                </c:pt>
                <c:pt idx="362">
                  <c:v>-1726</c:v>
                </c:pt>
                <c:pt idx="363">
                  <c:v>-1810</c:v>
                </c:pt>
                <c:pt idx="364">
                  <c:v>-1828</c:v>
                </c:pt>
                <c:pt idx="365">
                  <c:v>-1843</c:v>
                </c:pt>
                <c:pt idx="366">
                  <c:v>-887</c:v>
                </c:pt>
                <c:pt idx="367">
                  <c:v>-438</c:v>
                </c:pt>
                <c:pt idx="368">
                  <c:v>-398</c:v>
                </c:pt>
                <c:pt idx="369">
                  <c:v>-130</c:v>
                </c:pt>
                <c:pt idx="370">
                  <c:v>-230</c:v>
                </c:pt>
                <c:pt idx="371">
                  <c:v>-59</c:v>
                </c:pt>
                <c:pt idx="372">
                  <c:v>-1</c:v>
                </c:pt>
                <c:pt idx="373">
                  <c:v>-89</c:v>
                </c:pt>
                <c:pt idx="374">
                  <c:v>12</c:v>
                </c:pt>
                <c:pt idx="375">
                  <c:v>59</c:v>
                </c:pt>
                <c:pt idx="376">
                  <c:v>84</c:v>
                </c:pt>
                <c:pt idx="377">
                  <c:v>54</c:v>
                </c:pt>
                <c:pt idx="378">
                  <c:v>531</c:v>
                </c:pt>
                <c:pt idx="379">
                  <c:v>618</c:v>
                </c:pt>
                <c:pt idx="380">
                  <c:v>802</c:v>
                </c:pt>
                <c:pt idx="381">
                  <c:v>179</c:v>
                </c:pt>
                <c:pt idx="382">
                  <c:v>219</c:v>
                </c:pt>
                <c:pt idx="383">
                  <c:v>-128</c:v>
                </c:pt>
                <c:pt idx="384">
                  <c:v>-397</c:v>
                </c:pt>
                <c:pt idx="385">
                  <c:v>-1437</c:v>
                </c:pt>
                <c:pt idx="386">
                  <c:v>-1193</c:v>
                </c:pt>
                <c:pt idx="387">
                  <c:v>-1070</c:v>
                </c:pt>
                <c:pt idx="388">
                  <c:v>-1066</c:v>
                </c:pt>
                <c:pt idx="389">
                  <c:v>-1144</c:v>
                </c:pt>
                <c:pt idx="390">
                  <c:v>-362</c:v>
                </c:pt>
                <c:pt idx="391">
                  <c:v>415</c:v>
                </c:pt>
                <c:pt idx="392">
                  <c:v>473</c:v>
                </c:pt>
                <c:pt idx="393">
                  <c:v>691</c:v>
                </c:pt>
                <c:pt idx="394">
                  <c:v>672</c:v>
                </c:pt>
                <c:pt idx="395">
                  <c:v>860</c:v>
                </c:pt>
                <c:pt idx="396">
                  <c:v>891</c:v>
                </c:pt>
                <c:pt idx="397">
                  <c:v>841</c:v>
                </c:pt>
                <c:pt idx="398">
                  <c:v>951</c:v>
                </c:pt>
                <c:pt idx="399">
                  <c:v>737</c:v>
                </c:pt>
                <c:pt idx="400">
                  <c:v>447</c:v>
                </c:pt>
                <c:pt idx="401">
                  <c:v>-171</c:v>
                </c:pt>
                <c:pt idx="402">
                  <c:v>201</c:v>
                </c:pt>
                <c:pt idx="403">
                  <c:v>257</c:v>
                </c:pt>
                <c:pt idx="404">
                  <c:v>465</c:v>
                </c:pt>
                <c:pt idx="405">
                  <c:v>-12</c:v>
                </c:pt>
                <c:pt idx="406">
                  <c:v>143</c:v>
                </c:pt>
                <c:pt idx="407">
                  <c:v>183</c:v>
                </c:pt>
                <c:pt idx="408">
                  <c:v>-816</c:v>
                </c:pt>
                <c:pt idx="409">
                  <c:v>-1203</c:v>
                </c:pt>
                <c:pt idx="410">
                  <c:v>-1627</c:v>
                </c:pt>
                <c:pt idx="411">
                  <c:v>-1787</c:v>
                </c:pt>
                <c:pt idx="412">
                  <c:v>-1840</c:v>
                </c:pt>
                <c:pt idx="413">
                  <c:v>-2141</c:v>
                </c:pt>
                <c:pt idx="414">
                  <c:v>-506</c:v>
                </c:pt>
                <c:pt idx="415">
                  <c:v>-282</c:v>
                </c:pt>
                <c:pt idx="416">
                  <c:v>-263</c:v>
                </c:pt>
                <c:pt idx="417">
                  <c:v>-768</c:v>
                </c:pt>
                <c:pt idx="418">
                  <c:v>-1425</c:v>
                </c:pt>
                <c:pt idx="419">
                  <c:v>-1563</c:v>
                </c:pt>
                <c:pt idx="420">
                  <c:v>-1048</c:v>
                </c:pt>
                <c:pt idx="421">
                  <c:v>-1486</c:v>
                </c:pt>
                <c:pt idx="422">
                  <c:v>-1338</c:v>
                </c:pt>
                <c:pt idx="423">
                  <c:v>-1360</c:v>
                </c:pt>
                <c:pt idx="424">
                  <c:v>-1990</c:v>
                </c:pt>
                <c:pt idx="425">
                  <c:v>-1647</c:v>
                </c:pt>
                <c:pt idx="426">
                  <c:v>-1233</c:v>
                </c:pt>
                <c:pt idx="427">
                  <c:v>-451</c:v>
                </c:pt>
                <c:pt idx="428">
                  <c:v>-774</c:v>
                </c:pt>
                <c:pt idx="429">
                  <c:v>-1444</c:v>
                </c:pt>
                <c:pt idx="430">
                  <c:v>-1556</c:v>
                </c:pt>
                <c:pt idx="431">
                  <c:v>-965</c:v>
                </c:pt>
                <c:pt idx="432">
                  <c:v>-1159</c:v>
                </c:pt>
                <c:pt idx="433">
                  <c:v>-711</c:v>
                </c:pt>
                <c:pt idx="434">
                  <c:v>-1321</c:v>
                </c:pt>
                <c:pt idx="435">
                  <c:v>-1342</c:v>
                </c:pt>
                <c:pt idx="436">
                  <c:v>-1357</c:v>
                </c:pt>
                <c:pt idx="437">
                  <c:v>-1325</c:v>
                </c:pt>
                <c:pt idx="438">
                  <c:v>-712</c:v>
                </c:pt>
                <c:pt idx="439">
                  <c:v>-998</c:v>
                </c:pt>
                <c:pt idx="440">
                  <c:v>-442</c:v>
                </c:pt>
                <c:pt idx="441">
                  <c:v>-1622</c:v>
                </c:pt>
                <c:pt idx="442">
                  <c:v>-1704</c:v>
                </c:pt>
                <c:pt idx="443">
                  <c:v>-1476</c:v>
                </c:pt>
                <c:pt idx="444">
                  <c:v>-1360</c:v>
                </c:pt>
                <c:pt idx="445">
                  <c:v>-1592</c:v>
                </c:pt>
                <c:pt idx="446">
                  <c:v>-1558</c:v>
                </c:pt>
                <c:pt idx="447">
                  <c:v>-1461</c:v>
                </c:pt>
                <c:pt idx="448">
                  <c:v>-1420</c:v>
                </c:pt>
                <c:pt idx="449">
                  <c:v>-1594</c:v>
                </c:pt>
                <c:pt idx="450">
                  <c:v>-1216</c:v>
                </c:pt>
                <c:pt idx="451">
                  <c:v>-1344</c:v>
                </c:pt>
                <c:pt idx="452">
                  <c:v>-1533</c:v>
                </c:pt>
                <c:pt idx="453">
                  <c:v>-1587</c:v>
                </c:pt>
                <c:pt idx="454">
                  <c:v>-1569</c:v>
                </c:pt>
                <c:pt idx="455">
                  <c:v>-1386</c:v>
                </c:pt>
                <c:pt idx="456">
                  <c:v>-759</c:v>
                </c:pt>
                <c:pt idx="457">
                  <c:v>-827</c:v>
                </c:pt>
                <c:pt idx="458">
                  <c:v>-690</c:v>
                </c:pt>
                <c:pt idx="459">
                  <c:v>-1373</c:v>
                </c:pt>
                <c:pt idx="460">
                  <c:v>-1343</c:v>
                </c:pt>
                <c:pt idx="461">
                  <c:v>-1296</c:v>
                </c:pt>
                <c:pt idx="462">
                  <c:v>-1342</c:v>
                </c:pt>
                <c:pt idx="463">
                  <c:v>-699</c:v>
                </c:pt>
                <c:pt idx="464">
                  <c:v>-771</c:v>
                </c:pt>
                <c:pt idx="465">
                  <c:v>-1029</c:v>
                </c:pt>
                <c:pt idx="466">
                  <c:v>-1307</c:v>
                </c:pt>
                <c:pt idx="467">
                  <c:v>-1256</c:v>
                </c:pt>
                <c:pt idx="468">
                  <c:v>-1400</c:v>
                </c:pt>
                <c:pt idx="469">
                  <c:v>-1282</c:v>
                </c:pt>
                <c:pt idx="470">
                  <c:v>-1095</c:v>
                </c:pt>
                <c:pt idx="471">
                  <c:v>-1643</c:v>
                </c:pt>
                <c:pt idx="472">
                  <c:v>-1758</c:v>
                </c:pt>
                <c:pt idx="473">
                  <c:v>-1662</c:v>
                </c:pt>
                <c:pt idx="474">
                  <c:v>-1768</c:v>
                </c:pt>
                <c:pt idx="475">
                  <c:v>-1403</c:v>
                </c:pt>
                <c:pt idx="476">
                  <c:v>-1332</c:v>
                </c:pt>
                <c:pt idx="477">
                  <c:v>-1861</c:v>
                </c:pt>
                <c:pt idx="478">
                  <c:v>-1576</c:v>
                </c:pt>
                <c:pt idx="479">
                  <c:v>-1257</c:v>
                </c:pt>
                <c:pt idx="480">
                  <c:v>-823</c:v>
                </c:pt>
                <c:pt idx="481">
                  <c:v>-1504</c:v>
                </c:pt>
                <c:pt idx="482">
                  <c:v>-1343</c:v>
                </c:pt>
                <c:pt idx="483">
                  <c:v>-1248</c:v>
                </c:pt>
                <c:pt idx="484">
                  <c:v>-1340</c:v>
                </c:pt>
                <c:pt idx="485">
                  <c:v>-1155</c:v>
                </c:pt>
                <c:pt idx="486">
                  <c:v>-368</c:v>
                </c:pt>
                <c:pt idx="487">
                  <c:v>-398</c:v>
                </c:pt>
                <c:pt idx="488">
                  <c:v>58</c:v>
                </c:pt>
                <c:pt idx="489">
                  <c:v>-528</c:v>
                </c:pt>
                <c:pt idx="490">
                  <c:v>-779</c:v>
                </c:pt>
                <c:pt idx="491">
                  <c:v>-912</c:v>
                </c:pt>
                <c:pt idx="492">
                  <c:v>-483</c:v>
                </c:pt>
                <c:pt idx="493">
                  <c:v>-1057</c:v>
                </c:pt>
                <c:pt idx="494">
                  <c:v>-1504</c:v>
                </c:pt>
                <c:pt idx="495">
                  <c:v>-1251</c:v>
                </c:pt>
                <c:pt idx="496">
                  <c:v>-1367</c:v>
                </c:pt>
                <c:pt idx="497">
                  <c:v>-1791</c:v>
                </c:pt>
                <c:pt idx="498">
                  <c:v>-1658</c:v>
                </c:pt>
                <c:pt idx="499">
                  <c:v>-1194</c:v>
                </c:pt>
                <c:pt idx="500">
                  <c:v>-553</c:v>
                </c:pt>
                <c:pt idx="501">
                  <c:v>-1425</c:v>
                </c:pt>
                <c:pt idx="502">
                  <c:v>-1619</c:v>
                </c:pt>
                <c:pt idx="503">
                  <c:v>-1495</c:v>
                </c:pt>
                <c:pt idx="504">
                  <c:v>-797</c:v>
                </c:pt>
                <c:pt idx="505">
                  <c:v>-991</c:v>
                </c:pt>
                <c:pt idx="506">
                  <c:v>-1283</c:v>
                </c:pt>
                <c:pt idx="507">
                  <c:v>-1184</c:v>
                </c:pt>
                <c:pt idx="508">
                  <c:v>-1206</c:v>
                </c:pt>
                <c:pt idx="509">
                  <c:v>-1504</c:v>
                </c:pt>
                <c:pt idx="510">
                  <c:v>-1255</c:v>
                </c:pt>
                <c:pt idx="511">
                  <c:v>-1334</c:v>
                </c:pt>
                <c:pt idx="512">
                  <c:v>-1326</c:v>
                </c:pt>
                <c:pt idx="513">
                  <c:v>-1726</c:v>
                </c:pt>
                <c:pt idx="514">
                  <c:v>-1821</c:v>
                </c:pt>
                <c:pt idx="515">
                  <c:v>-1618</c:v>
                </c:pt>
                <c:pt idx="516">
                  <c:v>-1163</c:v>
                </c:pt>
                <c:pt idx="517">
                  <c:v>-1092</c:v>
                </c:pt>
                <c:pt idx="518">
                  <c:v>-1266</c:v>
                </c:pt>
                <c:pt idx="519">
                  <c:v>-1443</c:v>
                </c:pt>
                <c:pt idx="520">
                  <c:v>-1620</c:v>
                </c:pt>
                <c:pt idx="521">
                  <c:v>-2061</c:v>
                </c:pt>
                <c:pt idx="522">
                  <c:v>-1678</c:v>
                </c:pt>
                <c:pt idx="523">
                  <c:v>-1757</c:v>
                </c:pt>
                <c:pt idx="524">
                  <c:v>-1446</c:v>
                </c:pt>
                <c:pt idx="525">
                  <c:v>-1542</c:v>
                </c:pt>
                <c:pt idx="526">
                  <c:v>-1722</c:v>
                </c:pt>
                <c:pt idx="527">
                  <c:v>-1350</c:v>
                </c:pt>
                <c:pt idx="528">
                  <c:v>-1084</c:v>
                </c:pt>
                <c:pt idx="529">
                  <c:v>-1540</c:v>
                </c:pt>
                <c:pt idx="530">
                  <c:v>-1440</c:v>
                </c:pt>
                <c:pt idx="531">
                  <c:v>-1370</c:v>
                </c:pt>
                <c:pt idx="532">
                  <c:v>-1424</c:v>
                </c:pt>
                <c:pt idx="533">
                  <c:v>-1734</c:v>
                </c:pt>
                <c:pt idx="534">
                  <c:v>-1356</c:v>
                </c:pt>
                <c:pt idx="535">
                  <c:v>-2010</c:v>
                </c:pt>
                <c:pt idx="536">
                  <c:v>-1323</c:v>
                </c:pt>
                <c:pt idx="537">
                  <c:v>-1500</c:v>
                </c:pt>
                <c:pt idx="538">
                  <c:v>-1721</c:v>
                </c:pt>
                <c:pt idx="539">
                  <c:v>-1546</c:v>
                </c:pt>
                <c:pt idx="540">
                  <c:v>-1070</c:v>
                </c:pt>
                <c:pt idx="541">
                  <c:v>-1095</c:v>
                </c:pt>
                <c:pt idx="542">
                  <c:v>-1031</c:v>
                </c:pt>
                <c:pt idx="543">
                  <c:v>-1383</c:v>
                </c:pt>
                <c:pt idx="544">
                  <c:v>-1765</c:v>
                </c:pt>
                <c:pt idx="545">
                  <c:v>-2077</c:v>
                </c:pt>
                <c:pt idx="546">
                  <c:v>-1459</c:v>
                </c:pt>
                <c:pt idx="547">
                  <c:v>-1755</c:v>
                </c:pt>
                <c:pt idx="548">
                  <c:v>-1429</c:v>
                </c:pt>
                <c:pt idx="549">
                  <c:v>-1624</c:v>
                </c:pt>
                <c:pt idx="550">
                  <c:v>-1761</c:v>
                </c:pt>
                <c:pt idx="551">
                  <c:v>-1784</c:v>
                </c:pt>
                <c:pt idx="552">
                  <c:v>-1523</c:v>
                </c:pt>
                <c:pt idx="553">
                  <c:v>-2072</c:v>
                </c:pt>
                <c:pt idx="554">
                  <c:v>-2112</c:v>
                </c:pt>
                <c:pt idx="555">
                  <c:v>-2077</c:v>
                </c:pt>
                <c:pt idx="556">
                  <c:v>-2175</c:v>
                </c:pt>
                <c:pt idx="557">
                  <c:v>-2175</c:v>
                </c:pt>
                <c:pt idx="558">
                  <c:v>-2150</c:v>
                </c:pt>
                <c:pt idx="559">
                  <c:v>-2165</c:v>
                </c:pt>
                <c:pt idx="560">
                  <c:v>-1549</c:v>
                </c:pt>
                <c:pt idx="561">
                  <c:v>-2070</c:v>
                </c:pt>
                <c:pt idx="562">
                  <c:v>-2190</c:v>
                </c:pt>
                <c:pt idx="563">
                  <c:v>-2220</c:v>
                </c:pt>
                <c:pt idx="564">
                  <c:v>-2055</c:v>
                </c:pt>
                <c:pt idx="565">
                  <c:v>-2092</c:v>
                </c:pt>
                <c:pt idx="566">
                  <c:v>-2220</c:v>
                </c:pt>
                <c:pt idx="567">
                  <c:v>-2273</c:v>
                </c:pt>
                <c:pt idx="568">
                  <c:v>-2278</c:v>
                </c:pt>
                <c:pt idx="569">
                  <c:v>-2326</c:v>
                </c:pt>
                <c:pt idx="570">
                  <c:v>-2156</c:v>
                </c:pt>
                <c:pt idx="571">
                  <c:v>-1884</c:v>
                </c:pt>
                <c:pt idx="572">
                  <c:v>-2134</c:v>
                </c:pt>
                <c:pt idx="573">
                  <c:v>-2187</c:v>
                </c:pt>
                <c:pt idx="574">
                  <c:v>-2201</c:v>
                </c:pt>
                <c:pt idx="575">
                  <c:v>-2150</c:v>
                </c:pt>
                <c:pt idx="576">
                  <c:v>-1659</c:v>
                </c:pt>
                <c:pt idx="577">
                  <c:v>-2150</c:v>
                </c:pt>
                <c:pt idx="578">
                  <c:v>-1918</c:v>
                </c:pt>
                <c:pt idx="579">
                  <c:v>-1754</c:v>
                </c:pt>
                <c:pt idx="580">
                  <c:v>-1780</c:v>
                </c:pt>
                <c:pt idx="581">
                  <c:v>-1725</c:v>
                </c:pt>
                <c:pt idx="582">
                  <c:v>-1963</c:v>
                </c:pt>
                <c:pt idx="583">
                  <c:v>-1600</c:v>
                </c:pt>
                <c:pt idx="584">
                  <c:v>-1362</c:v>
                </c:pt>
                <c:pt idx="585">
                  <c:v>-1625</c:v>
                </c:pt>
                <c:pt idx="586">
                  <c:v>-2229</c:v>
                </c:pt>
                <c:pt idx="587">
                  <c:v>-2189</c:v>
                </c:pt>
                <c:pt idx="588">
                  <c:v>-2226</c:v>
                </c:pt>
                <c:pt idx="589">
                  <c:v>-2054</c:v>
                </c:pt>
                <c:pt idx="590">
                  <c:v>-1911</c:v>
                </c:pt>
                <c:pt idx="591">
                  <c:v>-1900</c:v>
                </c:pt>
                <c:pt idx="592">
                  <c:v>-1988</c:v>
                </c:pt>
                <c:pt idx="593">
                  <c:v>-2182</c:v>
                </c:pt>
                <c:pt idx="594">
                  <c:v>-1932</c:v>
                </c:pt>
                <c:pt idx="595">
                  <c:v>-1821</c:v>
                </c:pt>
                <c:pt idx="596">
                  <c:v>-2175</c:v>
                </c:pt>
                <c:pt idx="597">
                  <c:v>-2113</c:v>
                </c:pt>
                <c:pt idx="598">
                  <c:v>-2150</c:v>
                </c:pt>
                <c:pt idx="599">
                  <c:v>-1874</c:v>
                </c:pt>
                <c:pt idx="600">
                  <c:v>-1453</c:v>
                </c:pt>
                <c:pt idx="601">
                  <c:v>-982</c:v>
                </c:pt>
                <c:pt idx="602">
                  <c:v>-713</c:v>
                </c:pt>
                <c:pt idx="603">
                  <c:v>-1422</c:v>
                </c:pt>
                <c:pt idx="604">
                  <c:v>-1324</c:v>
                </c:pt>
                <c:pt idx="605">
                  <c:v>-1328</c:v>
                </c:pt>
                <c:pt idx="606">
                  <c:v>-1490</c:v>
                </c:pt>
                <c:pt idx="607">
                  <c:v>-1190</c:v>
                </c:pt>
                <c:pt idx="608">
                  <c:v>-1250</c:v>
                </c:pt>
                <c:pt idx="609">
                  <c:v>-1614</c:v>
                </c:pt>
                <c:pt idx="610">
                  <c:v>-1567</c:v>
                </c:pt>
                <c:pt idx="611">
                  <c:v>-1514</c:v>
                </c:pt>
                <c:pt idx="612">
                  <c:v>-1282</c:v>
                </c:pt>
                <c:pt idx="613">
                  <c:v>-1106</c:v>
                </c:pt>
                <c:pt idx="614">
                  <c:v>-1148</c:v>
                </c:pt>
                <c:pt idx="615">
                  <c:v>-1321</c:v>
                </c:pt>
                <c:pt idx="616">
                  <c:v>-1144</c:v>
                </c:pt>
                <c:pt idx="617">
                  <c:v>-1534</c:v>
                </c:pt>
                <c:pt idx="618">
                  <c:v>-1349</c:v>
                </c:pt>
                <c:pt idx="619">
                  <c:v>-1510</c:v>
                </c:pt>
                <c:pt idx="620">
                  <c:v>-1304</c:v>
                </c:pt>
                <c:pt idx="621">
                  <c:v>-1749</c:v>
                </c:pt>
                <c:pt idx="622">
                  <c:v>-1753</c:v>
                </c:pt>
                <c:pt idx="623">
                  <c:v>-1374</c:v>
                </c:pt>
                <c:pt idx="624">
                  <c:v>-792</c:v>
                </c:pt>
                <c:pt idx="625">
                  <c:v>-53</c:v>
                </c:pt>
                <c:pt idx="626">
                  <c:v>-693</c:v>
                </c:pt>
                <c:pt idx="627">
                  <c:v>-374</c:v>
                </c:pt>
                <c:pt idx="628">
                  <c:v>-381</c:v>
                </c:pt>
                <c:pt idx="629">
                  <c:v>-351</c:v>
                </c:pt>
                <c:pt idx="630">
                  <c:v>-595</c:v>
                </c:pt>
                <c:pt idx="631">
                  <c:v>-36</c:v>
                </c:pt>
                <c:pt idx="632">
                  <c:v>-251</c:v>
                </c:pt>
                <c:pt idx="633">
                  <c:v>-290</c:v>
                </c:pt>
                <c:pt idx="634">
                  <c:v>-634</c:v>
                </c:pt>
                <c:pt idx="635">
                  <c:v>-794</c:v>
                </c:pt>
                <c:pt idx="636">
                  <c:v>-872</c:v>
                </c:pt>
                <c:pt idx="637">
                  <c:v>-1504</c:v>
                </c:pt>
                <c:pt idx="638">
                  <c:v>-1304</c:v>
                </c:pt>
                <c:pt idx="639">
                  <c:v>-1016</c:v>
                </c:pt>
                <c:pt idx="640">
                  <c:v>-646</c:v>
                </c:pt>
                <c:pt idx="641">
                  <c:v>-1384</c:v>
                </c:pt>
                <c:pt idx="642">
                  <c:v>-1339</c:v>
                </c:pt>
                <c:pt idx="643">
                  <c:v>-1149</c:v>
                </c:pt>
                <c:pt idx="644">
                  <c:v>-1066</c:v>
                </c:pt>
                <c:pt idx="645">
                  <c:v>-1300</c:v>
                </c:pt>
                <c:pt idx="646">
                  <c:v>-761</c:v>
                </c:pt>
                <c:pt idx="647">
                  <c:v>-910</c:v>
                </c:pt>
                <c:pt idx="648">
                  <c:v>-815</c:v>
                </c:pt>
                <c:pt idx="649">
                  <c:v>-629</c:v>
                </c:pt>
                <c:pt idx="650">
                  <c:v>-650</c:v>
                </c:pt>
                <c:pt idx="651">
                  <c:v>-545</c:v>
                </c:pt>
                <c:pt idx="652">
                  <c:v>-869</c:v>
                </c:pt>
                <c:pt idx="653">
                  <c:v>-1211</c:v>
                </c:pt>
                <c:pt idx="654">
                  <c:v>-1166</c:v>
                </c:pt>
                <c:pt idx="655">
                  <c:v>-1758</c:v>
                </c:pt>
                <c:pt idx="656">
                  <c:v>-1962</c:v>
                </c:pt>
                <c:pt idx="657">
                  <c:v>-2170</c:v>
                </c:pt>
                <c:pt idx="658">
                  <c:v>-2187</c:v>
                </c:pt>
                <c:pt idx="659">
                  <c:v>-2207</c:v>
                </c:pt>
                <c:pt idx="660">
                  <c:v>-1903</c:v>
                </c:pt>
                <c:pt idx="661">
                  <c:v>-1878</c:v>
                </c:pt>
                <c:pt idx="662">
                  <c:v>-1906</c:v>
                </c:pt>
                <c:pt idx="663">
                  <c:v>-1906</c:v>
                </c:pt>
                <c:pt idx="664">
                  <c:v>-2022</c:v>
                </c:pt>
                <c:pt idx="665">
                  <c:v>-2256</c:v>
                </c:pt>
                <c:pt idx="666">
                  <c:v>-2317</c:v>
                </c:pt>
                <c:pt idx="667">
                  <c:v>-1807</c:v>
                </c:pt>
                <c:pt idx="668">
                  <c:v>-1381</c:v>
                </c:pt>
                <c:pt idx="669">
                  <c:v>-1605</c:v>
                </c:pt>
                <c:pt idx="670">
                  <c:v>-1615</c:v>
                </c:pt>
                <c:pt idx="671">
                  <c:v>-1236</c:v>
                </c:pt>
                <c:pt idx="672">
                  <c:v>-798</c:v>
                </c:pt>
                <c:pt idx="673">
                  <c:v>-1424</c:v>
                </c:pt>
                <c:pt idx="674">
                  <c:v>-1350</c:v>
                </c:pt>
                <c:pt idx="675">
                  <c:v>-1459</c:v>
                </c:pt>
                <c:pt idx="676">
                  <c:v>-1466</c:v>
                </c:pt>
                <c:pt idx="677">
                  <c:v>-1798</c:v>
                </c:pt>
                <c:pt idx="678">
                  <c:v>-1330</c:v>
                </c:pt>
                <c:pt idx="679">
                  <c:v>-1594</c:v>
                </c:pt>
                <c:pt idx="680">
                  <c:v>-1146</c:v>
                </c:pt>
                <c:pt idx="681">
                  <c:v>-1284</c:v>
                </c:pt>
                <c:pt idx="682">
                  <c:v>-976</c:v>
                </c:pt>
                <c:pt idx="683">
                  <c:v>-971</c:v>
                </c:pt>
                <c:pt idx="684">
                  <c:v>-690</c:v>
                </c:pt>
                <c:pt idx="685">
                  <c:v>-818</c:v>
                </c:pt>
                <c:pt idx="686">
                  <c:v>-1320</c:v>
                </c:pt>
                <c:pt idx="687">
                  <c:v>-1458</c:v>
                </c:pt>
                <c:pt idx="688">
                  <c:v>-1787</c:v>
                </c:pt>
                <c:pt idx="689">
                  <c:v>-2140</c:v>
                </c:pt>
                <c:pt idx="690">
                  <c:v>-1902</c:v>
                </c:pt>
                <c:pt idx="691">
                  <c:v>-1272</c:v>
                </c:pt>
                <c:pt idx="692">
                  <c:v>-1320</c:v>
                </c:pt>
                <c:pt idx="693">
                  <c:v>-1432</c:v>
                </c:pt>
                <c:pt idx="694">
                  <c:v>-1092</c:v>
                </c:pt>
                <c:pt idx="695">
                  <c:v>-1362</c:v>
                </c:pt>
                <c:pt idx="696">
                  <c:v>-1388</c:v>
                </c:pt>
                <c:pt idx="697">
                  <c:v>-1611</c:v>
                </c:pt>
                <c:pt idx="698">
                  <c:v>-2113</c:v>
                </c:pt>
                <c:pt idx="699">
                  <c:v>-2179</c:v>
                </c:pt>
                <c:pt idx="700">
                  <c:v>-2184</c:v>
                </c:pt>
                <c:pt idx="701">
                  <c:v>-2321</c:v>
                </c:pt>
                <c:pt idx="702">
                  <c:v>-2393</c:v>
                </c:pt>
                <c:pt idx="703">
                  <c:v>-2400</c:v>
                </c:pt>
                <c:pt idx="704">
                  <c:v>-1627</c:v>
                </c:pt>
                <c:pt idx="705">
                  <c:v>-1419</c:v>
                </c:pt>
                <c:pt idx="706">
                  <c:v>-1588</c:v>
                </c:pt>
                <c:pt idx="707">
                  <c:v>-1321</c:v>
                </c:pt>
                <c:pt idx="708">
                  <c:v>-1399</c:v>
                </c:pt>
                <c:pt idx="709">
                  <c:v>-1698</c:v>
                </c:pt>
                <c:pt idx="710">
                  <c:v>-1680</c:v>
                </c:pt>
                <c:pt idx="711">
                  <c:v>-2024</c:v>
                </c:pt>
                <c:pt idx="712">
                  <c:v>-1954</c:v>
                </c:pt>
                <c:pt idx="713">
                  <c:v>-1618</c:v>
                </c:pt>
                <c:pt idx="714">
                  <c:v>-1508</c:v>
                </c:pt>
                <c:pt idx="715">
                  <c:v>-885</c:v>
                </c:pt>
                <c:pt idx="716">
                  <c:v>-1065</c:v>
                </c:pt>
                <c:pt idx="717">
                  <c:v>-1653</c:v>
                </c:pt>
                <c:pt idx="718">
                  <c:v>-1920</c:v>
                </c:pt>
                <c:pt idx="719">
                  <c:v>-1825</c:v>
                </c:pt>
                <c:pt idx="720">
                  <c:v>-267</c:v>
                </c:pt>
                <c:pt idx="721">
                  <c:v>-904</c:v>
                </c:pt>
                <c:pt idx="722">
                  <c:v>-1146</c:v>
                </c:pt>
                <c:pt idx="723">
                  <c:v>-1563</c:v>
                </c:pt>
                <c:pt idx="724">
                  <c:v>-1287</c:v>
                </c:pt>
                <c:pt idx="725">
                  <c:v>-387</c:v>
                </c:pt>
                <c:pt idx="726">
                  <c:v>-98</c:v>
                </c:pt>
                <c:pt idx="727">
                  <c:v>-823</c:v>
                </c:pt>
                <c:pt idx="728">
                  <c:v>46</c:v>
                </c:pt>
                <c:pt idx="729">
                  <c:v>-745</c:v>
                </c:pt>
                <c:pt idx="730">
                  <c:v>-1126</c:v>
                </c:pt>
                <c:pt idx="731">
                  <c:v>-1258</c:v>
                </c:pt>
                <c:pt idx="732">
                  <c:v>-1187</c:v>
                </c:pt>
                <c:pt idx="733">
                  <c:v>-1101</c:v>
                </c:pt>
                <c:pt idx="734">
                  <c:v>-1084</c:v>
                </c:pt>
                <c:pt idx="735">
                  <c:v>-1055</c:v>
                </c:pt>
                <c:pt idx="736">
                  <c:v>-1457</c:v>
                </c:pt>
                <c:pt idx="737">
                  <c:v>-1683</c:v>
                </c:pt>
                <c:pt idx="738">
                  <c:v>-1074</c:v>
                </c:pt>
                <c:pt idx="739">
                  <c:v>-402</c:v>
                </c:pt>
                <c:pt idx="740">
                  <c:v>-1100</c:v>
                </c:pt>
                <c:pt idx="741">
                  <c:v>-1697</c:v>
                </c:pt>
                <c:pt idx="742">
                  <c:v>-1911</c:v>
                </c:pt>
                <c:pt idx="743">
                  <c:v>-1852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-997.34811827956992</c:v>
                </c:pt>
                <c:pt idx="1">
                  <c:v>-997.34811827956992</c:v>
                </c:pt>
                <c:pt idx="2">
                  <c:v>-997.34811827956992</c:v>
                </c:pt>
                <c:pt idx="3">
                  <c:v>-997.34811827956992</c:v>
                </c:pt>
                <c:pt idx="4">
                  <c:v>-997.34811827956992</c:v>
                </c:pt>
                <c:pt idx="5">
                  <c:v>-997.34811827956992</c:v>
                </c:pt>
                <c:pt idx="6">
                  <c:v>-997.34811827956992</c:v>
                </c:pt>
                <c:pt idx="7">
                  <c:v>-997.34811827956992</c:v>
                </c:pt>
                <c:pt idx="8">
                  <c:v>-997.34811827956992</c:v>
                </c:pt>
                <c:pt idx="9">
                  <c:v>-997.34811827956992</c:v>
                </c:pt>
                <c:pt idx="10">
                  <c:v>-997.34811827956992</c:v>
                </c:pt>
                <c:pt idx="11">
                  <c:v>-997.34811827956992</c:v>
                </c:pt>
                <c:pt idx="12">
                  <c:v>-997.34811827956992</c:v>
                </c:pt>
                <c:pt idx="13">
                  <c:v>-997.34811827956992</c:v>
                </c:pt>
                <c:pt idx="14">
                  <c:v>-997.34811827956992</c:v>
                </c:pt>
                <c:pt idx="15">
                  <c:v>-997.34811827956992</c:v>
                </c:pt>
                <c:pt idx="16">
                  <c:v>-997.34811827956992</c:v>
                </c:pt>
                <c:pt idx="17">
                  <c:v>-997.34811827956992</c:v>
                </c:pt>
                <c:pt idx="18">
                  <c:v>-997.34811827956992</c:v>
                </c:pt>
                <c:pt idx="19">
                  <c:v>-997.34811827956992</c:v>
                </c:pt>
                <c:pt idx="20">
                  <c:v>-997.34811827956992</c:v>
                </c:pt>
                <c:pt idx="21">
                  <c:v>-997.34811827956992</c:v>
                </c:pt>
                <c:pt idx="22">
                  <c:v>-997.34811827956992</c:v>
                </c:pt>
                <c:pt idx="23">
                  <c:v>-997.34811827956992</c:v>
                </c:pt>
                <c:pt idx="24">
                  <c:v>-997.34811827956992</c:v>
                </c:pt>
                <c:pt idx="25">
                  <c:v>-997.34811827956992</c:v>
                </c:pt>
                <c:pt idx="26">
                  <c:v>-997.34811827956992</c:v>
                </c:pt>
                <c:pt idx="27">
                  <c:v>-997.34811827956992</c:v>
                </c:pt>
                <c:pt idx="28">
                  <c:v>-997.34811827956992</c:v>
                </c:pt>
                <c:pt idx="29">
                  <c:v>-997.34811827956992</c:v>
                </c:pt>
                <c:pt idx="30">
                  <c:v>-997.34811827956992</c:v>
                </c:pt>
                <c:pt idx="31">
                  <c:v>-997.34811827956992</c:v>
                </c:pt>
                <c:pt idx="32">
                  <c:v>-997.34811827956992</c:v>
                </c:pt>
                <c:pt idx="33">
                  <c:v>-997.34811827956992</c:v>
                </c:pt>
                <c:pt idx="34">
                  <c:v>-997.34811827956992</c:v>
                </c:pt>
                <c:pt idx="35">
                  <c:v>-997.34811827956992</c:v>
                </c:pt>
                <c:pt idx="36">
                  <c:v>-997.34811827956992</c:v>
                </c:pt>
                <c:pt idx="37">
                  <c:v>-997.34811827956992</c:v>
                </c:pt>
                <c:pt idx="38">
                  <c:v>-997.34811827956992</c:v>
                </c:pt>
                <c:pt idx="39">
                  <c:v>-997.34811827956992</c:v>
                </c:pt>
                <c:pt idx="40">
                  <c:v>-997.34811827956992</c:v>
                </c:pt>
                <c:pt idx="41">
                  <c:v>-997.34811827956992</c:v>
                </c:pt>
                <c:pt idx="42">
                  <c:v>-997.34811827956992</c:v>
                </c:pt>
                <c:pt idx="43">
                  <c:v>-997.34811827956992</c:v>
                </c:pt>
                <c:pt idx="44">
                  <c:v>-997.34811827956992</c:v>
                </c:pt>
                <c:pt idx="45">
                  <c:v>-997.34811827956992</c:v>
                </c:pt>
                <c:pt idx="46">
                  <c:v>-997.34811827956992</c:v>
                </c:pt>
                <c:pt idx="47">
                  <c:v>-997.34811827956992</c:v>
                </c:pt>
                <c:pt idx="48">
                  <c:v>-997.34811827956992</c:v>
                </c:pt>
                <c:pt idx="49">
                  <c:v>-997.34811827956992</c:v>
                </c:pt>
                <c:pt idx="50">
                  <c:v>-997.34811827956992</c:v>
                </c:pt>
                <c:pt idx="51">
                  <c:v>-997.34811827956992</c:v>
                </c:pt>
                <c:pt idx="52">
                  <c:v>-997.34811827956992</c:v>
                </c:pt>
                <c:pt idx="53">
                  <c:v>-997.34811827956992</c:v>
                </c:pt>
                <c:pt idx="54">
                  <c:v>-997.34811827956992</c:v>
                </c:pt>
                <c:pt idx="55">
                  <c:v>-997.34811827956992</c:v>
                </c:pt>
                <c:pt idx="56">
                  <c:v>-997.34811827956992</c:v>
                </c:pt>
                <c:pt idx="57">
                  <c:v>-997.34811827956992</c:v>
                </c:pt>
                <c:pt idx="58">
                  <c:v>-997.34811827956992</c:v>
                </c:pt>
                <c:pt idx="59">
                  <c:v>-997.34811827956992</c:v>
                </c:pt>
                <c:pt idx="60">
                  <c:v>-997.34811827956992</c:v>
                </c:pt>
                <c:pt idx="61">
                  <c:v>-997.34811827956992</c:v>
                </c:pt>
                <c:pt idx="62">
                  <c:v>-997.34811827956992</c:v>
                </c:pt>
                <c:pt idx="63">
                  <c:v>-997.34811827956992</c:v>
                </c:pt>
                <c:pt idx="64">
                  <c:v>-997.34811827956992</c:v>
                </c:pt>
                <c:pt idx="65">
                  <c:v>-997.34811827956992</c:v>
                </c:pt>
                <c:pt idx="66">
                  <c:v>-997.34811827956992</c:v>
                </c:pt>
                <c:pt idx="67">
                  <c:v>-997.34811827956992</c:v>
                </c:pt>
                <c:pt idx="68">
                  <c:v>-997.34811827956992</c:v>
                </c:pt>
                <c:pt idx="69">
                  <c:v>-997.34811827956992</c:v>
                </c:pt>
                <c:pt idx="70">
                  <c:v>-997.34811827956992</c:v>
                </c:pt>
                <c:pt idx="71">
                  <c:v>-997.34811827956992</c:v>
                </c:pt>
                <c:pt idx="72">
                  <c:v>-997.34811827956992</c:v>
                </c:pt>
                <c:pt idx="73">
                  <c:v>-997.34811827956992</c:v>
                </c:pt>
                <c:pt idx="74">
                  <c:v>-997.34811827956992</c:v>
                </c:pt>
                <c:pt idx="75">
                  <c:v>-997.34811827956992</c:v>
                </c:pt>
                <c:pt idx="76">
                  <c:v>-997.34811827956992</c:v>
                </c:pt>
                <c:pt idx="77">
                  <c:v>-997.34811827956992</c:v>
                </c:pt>
                <c:pt idx="78">
                  <c:v>-997.34811827956992</c:v>
                </c:pt>
                <c:pt idx="79">
                  <c:v>-997.34811827956992</c:v>
                </c:pt>
                <c:pt idx="80">
                  <c:v>-997.34811827956992</c:v>
                </c:pt>
                <c:pt idx="81">
                  <c:v>-997.34811827956992</c:v>
                </c:pt>
                <c:pt idx="82">
                  <c:v>-997.34811827956992</c:v>
                </c:pt>
                <c:pt idx="83">
                  <c:v>-997.34811827956992</c:v>
                </c:pt>
                <c:pt idx="84">
                  <c:v>-997.34811827956992</c:v>
                </c:pt>
                <c:pt idx="85">
                  <c:v>-997.34811827956992</c:v>
                </c:pt>
                <c:pt idx="86">
                  <c:v>-997.34811827956992</c:v>
                </c:pt>
                <c:pt idx="87">
                  <c:v>-997.34811827956992</c:v>
                </c:pt>
                <c:pt idx="88">
                  <c:v>-997.34811827956992</c:v>
                </c:pt>
                <c:pt idx="89">
                  <c:v>-997.34811827956992</c:v>
                </c:pt>
                <c:pt idx="90">
                  <c:v>-997.34811827956992</c:v>
                </c:pt>
                <c:pt idx="91">
                  <c:v>-997.34811827956992</c:v>
                </c:pt>
                <c:pt idx="92">
                  <c:v>-997.34811827956992</c:v>
                </c:pt>
                <c:pt idx="93">
                  <c:v>-997.34811827956992</c:v>
                </c:pt>
                <c:pt idx="94">
                  <c:v>-997.34811827956992</c:v>
                </c:pt>
                <c:pt idx="95">
                  <c:v>-997.34811827956992</c:v>
                </c:pt>
                <c:pt idx="96">
                  <c:v>-997.34811827956992</c:v>
                </c:pt>
                <c:pt idx="97">
                  <c:v>-997.34811827956992</c:v>
                </c:pt>
                <c:pt idx="98">
                  <c:v>-997.34811827956992</c:v>
                </c:pt>
                <c:pt idx="99">
                  <c:v>-997.34811827956992</c:v>
                </c:pt>
                <c:pt idx="100">
                  <c:v>-997.34811827956992</c:v>
                </c:pt>
                <c:pt idx="101">
                  <c:v>-997.34811827956992</c:v>
                </c:pt>
                <c:pt idx="102">
                  <c:v>-997.34811827956992</c:v>
                </c:pt>
                <c:pt idx="103">
                  <c:v>-997.34811827956992</c:v>
                </c:pt>
                <c:pt idx="104">
                  <c:v>-997.34811827956992</c:v>
                </c:pt>
                <c:pt idx="105">
                  <c:v>-997.34811827956992</c:v>
                </c:pt>
                <c:pt idx="106">
                  <c:v>-997.34811827956992</c:v>
                </c:pt>
                <c:pt idx="107">
                  <c:v>-997.34811827956992</c:v>
                </c:pt>
                <c:pt idx="108">
                  <c:v>-997.34811827956992</c:v>
                </c:pt>
                <c:pt idx="109">
                  <c:v>-997.34811827956992</c:v>
                </c:pt>
                <c:pt idx="110">
                  <c:v>-997.34811827956992</c:v>
                </c:pt>
                <c:pt idx="111">
                  <c:v>-997.34811827956992</c:v>
                </c:pt>
                <c:pt idx="112">
                  <c:v>-997.34811827956992</c:v>
                </c:pt>
                <c:pt idx="113">
                  <c:v>-997.34811827956992</c:v>
                </c:pt>
                <c:pt idx="114">
                  <c:v>-997.34811827956992</c:v>
                </c:pt>
                <c:pt idx="115">
                  <c:v>-997.34811827956992</c:v>
                </c:pt>
                <c:pt idx="116">
                  <c:v>-997.34811827956992</c:v>
                </c:pt>
                <c:pt idx="117">
                  <c:v>-997.34811827956992</c:v>
                </c:pt>
                <c:pt idx="118">
                  <c:v>-997.34811827956992</c:v>
                </c:pt>
                <c:pt idx="119">
                  <c:v>-997.34811827956992</c:v>
                </c:pt>
                <c:pt idx="120">
                  <c:v>-997.34811827956992</c:v>
                </c:pt>
                <c:pt idx="121">
                  <c:v>-997.34811827956992</c:v>
                </c:pt>
                <c:pt idx="122">
                  <c:v>-997.34811827956992</c:v>
                </c:pt>
                <c:pt idx="123">
                  <c:v>-997.34811827956992</c:v>
                </c:pt>
                <c:pt idx="124">
                  <c:v>-997.34811827956992</c:v>
                </c:pt>
                <c:pt idx="125">
                  <c:v>-997.34811827956992</c:v>
                </c:pt>
                <c:pt idx="126">
                  <c:v>-997.34811827956992</c:v>
                </c:pt>
                <c:pt idx="127">
                  <c:v>-997.34811827956992</c:v>
                </c:pt>
                <c:pt idx="128">
                  <c:v>-997.34811827956992</c:v>
                </c:pt>
                <c:pt idx="129">
                  <c:v>-997.34811827956992</c:v>
                </c:pt>
                <c:pt idx="130">
                  <c:v>-997.34811827956992</c:v>
                </c:pt>
                <c:pt idx="131">
                  <c:v>-997.34811827956992</c:v>
                </c:pt>
                <c:pt idx="132">
                  <c:v>-997.34811827956992</c:v>
                </c:pt>
                <c:pt idx="133">
                  <c:v>-997.34811827956992</c:v>
                </c:pt>
                <c:pt idx="134">
                  <c:v>-997.34811827956992</c:v>
                </c:pt>
                <c:pt idx="135">
                  <c:v>-997.34811827956992</c:v>
                </c:pt>
                <c:pt idx="136">
                  <c:v>-997.34811827956992</c:v>
                </c:pt>
                <c:pt idx="137">
                  <c:v>-997.34811827956992</c:v>
                </c:pt>
                <c:pt idx="138">
                  <c:v>-997.34811827956992</c:v>
                </c:pt>
                <c:pt idx="139">
                  <c:v>-997.34811827956992</c:v>
                </c:pt>
                <c:pt idx="140">
                  <c:v>-997.34811827956992</c:v>
                </c:pt>
                <c:pt idx="141">
                  <c:v>-997.34811827956992</c:v>
                </c:pt>
                <c:pt idx="142">
                  <c:v>-997.34811827956992</c:v>
                </c:pt>
                <c:pt idx="143">
                  <c:v>-997.34811827956992</c:v>
                </c:pt>
                <c:pt idx="144">
                  <c:v>-997.34811827956992</c:v>
                </c:pt>
                <c:pt idx="145">
                  <c:v>-997.34811827956992</c:v>
                </c:pt>
                <c:pt idx="146">
                  <c:v>-997.34811827956992</c:v>
                </c:pt>
                <c:pt idx="147">
                  <c:v>-997.34811827956992</c:v>
                </c:pt>
                <c:pt idx="148">
                  <c:v>-997.34811827956992</c:v>
                </c:pt>
                <c:pt idx="149">
                  <c:v>-997.34811827956992</c:v>
                </c:pt>
                <c:pt idx="150">
                  <c:v>-997.34811827956992</c:v>
                </c:pt>
                <c:pt idx="151">
                  <c:v>-997.34811827956992</c:v>
                </c:pt>
                <c:pt idx="152">
                  <c:v>-997.34811827956992</c:v>
                </c:pt>
                <c:pt idx="153">
                  <c:v>-997.34811827956992</c:v>
                </c:pt>
                <c:pt idx="154">
                  <c:v>-997.34811827956992</c:v>
                </c:pt>
                <c:pt idx="155">
                  <c:v>-997.34811827956992</c:v>
                </c:pt>
                <c:pt idx="156">
                  <c:v>-997.34811827956992</c:v>
                </c:pt>
                <c:pt idx="157">
                  <c:v>-997.34811827956992</c:v>
                </c:pt>
                <c:pt idx="158">
                  <c:v>-997.34811827956992</c:v>
                </c:pt>
                <c:pt idx="159">
                  <c:v>-997.34811827956992</c:v>
                </c:pt>
                <c:pt idx="160">
                  <c:v>-997.34811827956992</c:v>
                </c:pt>
                <c:pt idx="161">
                  <c:v>-997.34811827956992</c:v>
                </c:pt>
                <c:pt idx="162">
                  <c:v>-997.34811827956992</c:v>
                </c:pt>
                <c:pt idx="163">
                  <c:v>-997.34811827956992</c:v>
                </c:pt>
                <c:pt idx="164">
                  <c:v>-997.34811827956992</c:v>
                </c:pt>
                <c:pt idx="165">
                  <c:v>-997.34811827956992</c:v>
                </c:pt>
                <c:pt idx="166">
                  <c:v>-997.34811827956992</c:v>
                </c:pt>
                <c:pt idx="167">
                  <c:v>-997.34811827956992</c:v>
                </c:pt>
                <c:pt idx="168">
                  <c:v>-997.34811827956992</c:v>
                </c:pt>
                <c:pt idx="169">
                  <c:v>-997.34811827956992</c:v>
                </c:pt>
                <c:pt idx="170">
                  <c:v>-997.34811827956992</c:v>
                </c:pt>
                <c:pt idx="171">
                  <c:v>-997.34811827956992</c:v>
                </c:pt>
                <c:pt idx="172">
                  <c:v>-997.34811827956992</c:v>
                </c:pt>
                <c:pt idx="173">
                  <c:v>-997.34811827956992</c:v>
                </c:pt>
                <c:pt idx="174">
                  <c:v>-997.34811827956992</c:v>
                </c:pt>
                <c:pt idx="175">
                  <c:v>-997.34811827956992</c:v>
                </c:pt>
                <c:pt idx="176">
                  <c:v>-997.34811827956992</c:v>
                </c:pt>
                <c:pt idx="177">
                  <c:v>-997.34811827956992</c:v>
                </c:pt>
                <c:pt idx="178">
                  <c:v>-997.34811827956992</c:v>
                </c:pt>
                <c:pt idx="179">
                  <c:v>-997.34811827956992</c:v>
                </c:pt>
                <c:pt idx="180">
                  <c:v>-997.34811827956992</c:v>
                </c:pt>
                <c:pt idx="181">
                  <c:v>-997.34811827956992</c:v>
                </c:pt>
                <c:pt idx="182">
                  <c:v>-997.34811827956992</c:v>
                </c:pt>
                <c:pt idx="183">
                  <c:v>-997.34811827956992</c:v>
                </c:pt>
                <c:pt idx="184">
                  <c:v>-997.34811827956992</c:v>
                </c:pt>
                <c:pt idx="185">
                  <c:v>-997.34811827956992</c:v>
                </c:pt>
                <c:pt idx="186">
                  <c:v>-997.34811827956992</c:v>
                </c:pt>
                <c:pt idx="187">
                  <c:v>-997.34811827956992</c:v>
                </c:pt>
                <c:pt idx="188">
                  <c:v>-997.34811827956992</c:v>
                </c:pt>
                <c:pt idx="189">
                  <c:v>-997.34811827956992</c:v>
                </c:pt>
                <c:pt idx="190">
                  <c:v>-997.34811827956992</c:v>
                </c:pt>
                <c:pt idx="191">
                  <c:v>-997.34811827956992</c:v>
                </c:pt>
                <c:pt idx="192">
                  <c:v>-997.34811827956992</c:v>
                </c:pt>
                <c:pt idx="193">
                  <c:v>-997.34811827956992</c:v>
                </c:pt>
                <c:pt idx="194">
                  <c:v>-997.34811827956992</c:v>
                </c:pt>
                <c:pt idx="195">
                  <c:v>-997.34811827956992</c:v>
                </c:pt>
                <c:pt idx="196">
                  <c:v>-997.34811827956992</c:v>
                </c:pt>
                <c:pt idx="197">
                  <c:v>-997.34811827956992</c:v>
                </c:pt>
                <c:pt idx="198">
                  <c:v>-997.34811827956992</c:v>
                </c:pt>
                <c:pt idx="199">
                  <c:v>-997.34811827956992</c:v>
                </c:pt>
                <c:pt idx="200">
                  <c:v>-997.34811827956992</c:v>
                </c:pt>
                <c:pt idx="201">
                  <c:v>-997.34811827956992</c:v>
                </c:pt>
                <c:pt idx="202">
                  <c:v>-997.34811827956992</c:v>
                </c:pt>
                <c:pt idx="203">
                  <c:v>-997.34811827956992</c:v>
                </c:pt>
                <c:pt idx="204">
                  <c:v>-997.34811827956992</c:v>
                </c:pt>
                <c:pt idx="205">
                  <c:v>-997.34811827956992</c:v>
                </c:pt>
                <c:pt idx="206">
                  <c:v>-997.34811827956992</c:v>
                </c:pt>
                <c:pt idx="207">
                  <c:v>-997.34811827956992</c:v>
                </c:pt>
                <c:pt idx="208">
                  <c:v>-997.34811827956992</c:v>
                </c:pt>
                <c:pt idx="209">
                  <c:v>-997.34811827956992</c:v>
                </c:pt>
                <c:pt idx="210">
                  <c:v>-997.34811827956992</c:v>
                </c:pt>
                <c:pt idx="211">
                  <c:v>-997.34811827956992</c:v>
                </c:pt>
                <c:pt idx="212">
                  <c:v>-997.34811827956992</c:v>
                </c:pt>
                <c:pt idx="213">
                  <c:v>-997.34811827956992</c:v>
                </c:pt>
                <c:pt idx="214">
                  <c:v>-997.34811827956992</c:v>
                </c:pt>
                <c:pt idx="215">
                  <c:v>-997.34811827956992</c:v>
                </c:pt>
                <c:pt idx="216">
                  <c:v>-997.34811827956992</c:v>
                </c:pt>
                <c:pt idx="217">
                  <c:v>-997.34811827956992</c:v>
                </c:pt>
                <c:pt idx="218">
                  <c:v>-997.34811827956992</c:v>
                </c:pt>
                <c:pt idx="219">
                  <c:v>-997.34811827956992</c:v>
                </c:pt>
                <c:pt idx="220">
                  <c:v>-997.34811827956992</c:v>
                </c:pt>
                <c:pt idx="221">
                  <c:v>-997.34811827956992</c:v>
                </c:pt>
                <c:pt idx="222">
                  <c:v>-997.34811827956992</c:v>
                </c:pt>
                <c:pt idx="223">
                  <c:v>-997.34811827956992</c:v>
                </c:pt>
                <c:pt idx="224">
                  <c:v>-997.34811827956992</c:v>
                </c:pt>
                <c:pt idx="225">
                  <c:v>-997.34811827956992</c:v>
                </c:pt>
                <c:pt idx="226">
                  <c:v>-997.34811827956992</c:v>
                </c:pt>
                <c:pt idx="227">
                  <c:v>-997.34811827956992</c:v>
                </c:pt>
                <c:pt idx="228">
                  <c:v>-997.34811827956992</c:v>
                </c:pt>
                <c:pt idx="229">
                  <c:v>-997.34811827956992</c:v>
                </c:pt>
                <c:pt idx="230">
                  <c:v>-997.34811827956992</c:v>
                </c:pt>
                <c:pt idx="231">
                  <c:v>-997.34811827956992</c:v>
                </c:pt>
                <c:pt idx="232">
                  <c:v>-997.34811827956992</c:v>
                </c:pt>
                <c:pt idx="233">
                  <c:v>-997.34811827956992</c:v>
                </c:pt>
                <c:pt idx="234">
                  <c:v>-997.34811827956992</c:v>
                </c:pt>
                <c:pt idx="235">
                  <c:v>-997.34811827956992</c:v>
                </c:pt>
                <c:pt idx="236">
                  <c:v>-997.34811827956992</c:v>
                </c:pt>
                <c:pt idx="237">
                  <c:v>-997.34811827956992</c:v>
                </c:pt>
                <c:pt idx="238">
                  <c:v>-997.34811827956992</c:v>
                </c:pt>
                <c:pt idx="239">
                  <c:v>-997.34811827956992</c:v>
                </c:pt>
                <c:pt idx="240">
                  <c:v>-997.34811827956992</c:v>
                </c:pt>
                <c:pt idx="241">
                  <c:v>-997.34811827956992</c:v>
                </c:pt>
                <c:pt idx="242">
                  <c:v>-997.34811827956992</c:v>
                </c:pt>
                <c:pt idx="243">
                  <c:v>-997.34811827956992</c:v>
                </c:pt>
                <c:pt idx="244">
                  <c:v>-997.34811827956992</c:v>
                </c:pt>
                <c:pt idx="245">
                  <c:v>-997.34811827956992</c:v>
                </c:pt>
                <c:pt idx="246">
                  <c:v>-997.34811827956992</c:v>
                </c:pt>
                <c:pt idx="247">
                  <c:v>-997.34811827956992</c:v>
                </c:pt>
                <c:pt idx="248">
                  <c:v>-997.34811827956992</c:v>
                </c:pt>
                <c:pt idx="249">
                  <c:v>-997.34811827956992</c:v>
                </c:pt>
                <c:pt idx="250">
                  <c:v>-997.34811827956992</c:v>
                </c:pt>
                <c:pt idx="251">
                  <c:v>-997.34811827956992</c:v>
                </c:pt>
                <c:pt idx="252">
                  <c:v>-997.34811827956992</c:v>
                </c:pt>
                <c:pt idx="253">
                  <c:v>-997.34811827956992</c:v>
                </c:pt>
                <c:pt idx="254">
                  <c:v>-997.34811827956992</c:v>
                </c:pt>
                <c:pt idx="255">
                  <c:v>-997.34811827956992</c:v>
                </c:pt>
                <c:pt idx="256">
                  <c:v>-997.34811827956992</c:v>
                </c:pt>
                <c:pt idx="257">
                  <c:v>-997.34811827956992</c:v>
                </c:pt>
                <c:pt idx="258">
                  <c:v>-997.34811827956992</c:v>
                </c:pt>
                <c:pt idx="259">
                  <c:v>-997.34811827956992</c:v>
                </c:pt>
                <c:pt idx="260">
                  <c:v>-997.34811827956992</c:v>
                </c:pt>
                <c:pt idx="261">
                  <c:v>-997.34811827956992</c:v>
                </c:pt>
                <c:pt idx="262">
                  <c:v>-997.34811827956992</c:v>
                </c:pt>
                <c:pt idx="263">
                  <c:v>-997.34811827956992</c:v>
                </c:pt>
                <c:pt idx="264">
                  <c:v>-997.34811827956992</c:v>
                </c:pt>
                <c:pt idx="265">
                  <c:v>-997.34811827956992</c:v>
                </c:pt>
                <c:pt idx="266">
                  <c:v>-997.34811827956992</c:v>
                </c:pt>
                <c:pt idx="267">
                  <c:v>-997.34811827956992</c:v>
                </c:pt>
                <c:pt idx="268">
                  <c:v>-997.34811827956992</c:v>
                </c:pt>
                <c:pt idx="269">
                  <c:v>-997.34811827956992</c:v>
                </c:pt>
                <c:pt idx="270">
                  <c:v>-997.34811827956992</c:v>
                </c:pt>
                <c:pt idx="271">
                  <c:v>-997.34811827956992</c:v>
                </c:pt>
                <c:pt idx="272">
                  <c:v>-997.34811827956992</c:v>
                </c:pt>
                <c:pt idx="273">
                  <c:v>-997.34811827956992</c:v>
                </c:pt>
                <c:pt idx="274">
                  <c:v>-997.34811827956992</c:v>
                </c:pt>
                <c:pt idx="275">
                  <c:v>-997.34811827956992</c:v>
                </c:pt>
                <c:pt idx="276">
                  <c:v>-997.34811827956992</c:v>
                </c:pt>
                <c:pt idx="277">
                  <c:v>-997.34811827956992</c:v>
                </c:pt>
                <c:pt idx="278">
                  <c:v>-997.34811827956992</c:v>
                </c:pt>
                <c:pt idx="279">
                  <c:v>-997.34811827956992</c:v>
                </c:pt>
                <c:pt idx="280">
                  <c:v>-997.34811827956992</c:v>
                </c:pt>
                <c:pt idx="281">
                  <c:v>-997.34811827956992</c:v>
                </c:pt>
                <c:pt idx="282">
                  <c:v>-997.34811827956992</c:v>
                </c:pt>
                <c:pt idx="283">
                  <c:v>-997.34811827956992</c:v>
                </c:pt>
                <c:pt idx="284">
                  <c:v>-997.34811827956992</c:v>
                </c:pt>
                <c:pt idx="285">
                  <c:v>-997.34811827956992</c:v>
                </c:pt>
                <c:pt idx="286">
                  <c:v>-997.34811827956992</c:v>
                </c:pt>
                <c:pt idx="287">
                  <c:v>-997.34811827956992</c:v>
                </c:pt>
                <c:pt idx="288">
                  <c:v>-997.34811827956992</c:v>
                </c:pt>
                <c:pt idx="289">
                  <c:v>-997.34811827956992</c:v>
                </c:pt>
                <c:pt idx="290">
                  <c:v>-997.34811827956992</c:v>
                </c:pt>
                <c:pt idx="291">
                  <c:v>-997.34811827956992</c:v>
                </c:pt>
                <c:pt idx="292">
                  <c:v>-997.34811827956992</c:v>
                </c:pt>
                <c:pt idx="293">
                  <c:v>-997.34811827956992</c:v>
                </c:pt>
                <c:pt idx="294">
                  <c:v>-997.34811827956992</c:v>
                </c:pt>
                <c:pt idx="295">
                  <c:v>-997.34811827956992</c:v>
                </c:pt>
                <c:pt idx="296">
                  <c:v>-997.34811827956992</c:v>
                </c:pt>
                <c:pt idx="297">
                  <c:v>-997.34811827956992</c:v>
                </c:pt>
                <c:pt idx="298">
                  <c:v>-997.34811827956992</c:v>
                </c:pt>
                <c:pt idx="299">
                  <c:v>-997.34811827956992</c:v>
                </c:pt>
                <c:pt idx="300">
                  <c:v>-997.34811827956992</c:v>
                </c:pt>
                <c:pt idx="301">
                  <c:v>-997.34811827956992</c:v>
                </c:pt>
                <c:pt idx="302">
                  <c:v>-997.34811827956992</c:v>
                </c:pt>
                <c:pt idx="303">
                  <c:v>-997.34811827956992</c:v>
                </c:pt>
                <c:pt idx="304">
                  <c:v>-997.34811827956992</c:v>
                </c:pt>
                <c:pt idx="305">
                  <c:v>-997.34811827956992</c:v>
                </c:pt>
                <c:pt idx="306">
                  <c:v>-997.34811827956992</c:v>
                </c:pt>
                <c:pt idx="307">
                  <c:v>-997.34811827956992</c:v>
                </c:pt>
                <c:pt idx="308">
                  <c:v>-997.34811827956992</c:v>
                </c:pt>
                <c:pt idx="309">
                  <c:v>-997.34811827956992</c:v>
                </c:pt>
                <c:pt idx="310">
                  <c:v>-997.34811827956992</c:v>
                </c:pt>
                <c:pt idx="311">
                  <c:v>-997.34811827956992</c:v>
                </c:pt>
                <c:pt idx="312">
                  <c:v>-997.34811827956992</c:v>
                </c:pt>
                <c:pt idx="313">
                  <c:v>-997.34811827956992</c:v>
                </c:pt>
                <c:pt idx="314">
                  <c:v>-997.34811827956992</c:v>
                </c:pt>
                <c:pt idx="315">
                  <c:v>-997.34811827956992</c:v>
                </c:pt>
                <c:pt idx="316">
                  <c:v>-997.34811827956992</c:v>
                </c:pt>
                <c:pt idx="317">
                  <c:v>-997.34811827956992</c:v>
                </c:pt>
                <c:pt idx="318">
                  <c:v>-997.34811827956992</c:v>
                </c:pt>
                <c:pt idx="319">
                  <c:v>-997.34811827956992</c:v>
                </c:pt>
                <c:pt idx="320">
                  <c:v>-997.34811827956992</c:v>
                </c:pt>
                <c:pt idx="321">
                  <c:v>-997.34811827956992</c:v>
                </c:pt>
                <c:pt idx="322">
                  <c:v>-997.34811827956992</c:v>
                </c:pt>
                <c:pt idx="323">
                  <c:v>-997.34811827956992</c:v>
                </c:pt>
                <c:pt idx="324">
                  <c:v>-997.34811827956992</c:v>
                </c:pt>
                <c:pt idx="325">
                  <c:v>-997.34811827956992</c:v>
                </c:pt>
                <c:pt idx="326">
                  <c:v>-997.34811827956992</c:v>
                </c:pt>
                <c:pt idx="327">
                  <c:v>-997.34811827956992</c:v>
                </c:pt>
                <c:pt idx="328">
                  <c:v>-997.34811827956992</c:v>
                </c:pt>
                <c:pt idx="329">
                  <c:v>-997.34811827956992</c:v>
                </c:pt>
                <c:pt idx="330">
                  <c:v>-997.34811827956992</c:v>
                </c:pt>
                <c:pt idx="331">
                  <c:v>-997.34811827956992</c:v>
                </c:pt>
                <c:pt idx="332">
                  <c:v>-997.34811827956992</c:v>
                </c:pt>
                <c:pt idx="333">
                  <c:v>-997.34811827956992</c:v>
                </c:pt>
                <c:pt idx="334">
                  <c:v>-997.34811827956992</c:v>
                </c:pt>
                <c:pt idx="335">
                  <c:v>-997.34811827956992</c:v>
                </c:pt>
                <c:pt idx="336">
                  <c:v>-997.34811827956992</c:v>
                </c:pt>
                <c:pt idx="337">
                  <c:v>-997.34811827956992</c:v>
                </c:pt>
                <c:pt idx="338">
                  <c:v>-997.34811827956992</c:v>
                </c:pt>
                <c:pt idx="339">
                  <c:v>-997.34811827956992</c:v>
                </c:pt>
                <c:pt idx="340">
                  <c:v>-997.34811827956992</c:v>
                </c:pt>
                <c:pt idx="341">
                  <c:v>-997.34811827956992</c:v>
                </c:pt>
                <c:pt idx="342">
                  <c:v>-997.34811827956992</c:v>
                </c:pt>
                <c:pt idx="343">
                  <c:v>-997.34811827956992</c:v>
                </c:pt>
                <c:pt idx="344">
                  <c:v>-997.34811827956992</c:v>
                </c:pt>
                <c:pt idx="345">
                  <c:v>-997.34811827956992</c:v>
                </c:pt>
                <c:pt idx="346">
                  <c:v>-997.34811827956992</c:v>
                </c:pt>
                <c:pt idx="347">
                  <c:v>-997.34811827956992</c:v>
                </c:pt>
                <c:pt idx="348">
                  <c:v>-997.34811827956992</c:v>
                </c:pt>
                <c:pt idx="349">
                  <c:v>-997.34811827956992</c:v>
                </c:pt>
                <c:pt idx="350">
                  <c:v>-997.34811827956992</c:v>
                </c:pt>
                <c:pt idx="351">
                  <c:v>-997.34811827956992</c:v>
                </c:pt>
                <c:pt idx="352">
                  <c:v>-997.34811827956992</c:v>
                </c:pt>
                <c:pt idx="353">
                  <c:v>-997.34811827956992</c:v>
                </c:pt>
                <c:pt idx="354">
                  <c:v>-997.34811827956992</c:v>
                </c:pt>
                <c:pt idx="355">
                  <c:v>-997.34811827956992</c:v>
                </c:pt>
                <c:pt idx="356">
                  <c:v>-997.34811827956992</c:v>
                </c:pt>
                <c:pt idx="357">
                  <c:v>-997.34811827956992</c:v>
                </c:pt>
                <c:pt idx="358">
                  <c:v>-997.34811827956992</c:v>
                </c:pt>
                <c:pt idx="359">
                  <c:v>-997.34811827956992</c:v>
                </c:pt>
                <c:pt idx="360">
                  <c:v>-997.34811827956992</c:v>
                </c:pt>
                <c:pt idx="361">
                  <c:v>-997.34811827956992</c:v>
                </c:pt>
                <c:pt idx="362">
                  <c:v>-997.34811827956992</c:v>
                </c:pt>
                <c:pt idx="363">
                  <c:v>-997.34811827956992</c:v>
                </c:pt>
                <c:pt idx="364">
                  <c:v>-997.34811827956992</c:v>
                </c:pt>
                <c:pt idx="365">
                  <c:v>-997.34811827956992</c:v>
                </c:pt>
                <c:pt idx="366">
                  <c:v>-997.34811827956992</c:v>
                </c:pt>
                <c:pt idx="367">
                  <c:v>-997.34811827956992</c:v>
                </c:pt>
                <c:pt idx="368">
                  <c:v>-997.34811827956992</c:v>
                </c:pt>
                <c:pt idx="369">
                  <c:v>-997.34811827956992</c:v>
                </c:pt>
                <c:pt idx="370">
                  <c:v>-997.34811827956992</c:v>
                </c:pt>
                <c:pt idx="371">
                  <c:v>-997.34811827956992</c:v>
                </c:pt>
                <c:pt idx="372">
                  <c:v>-997.34811827956992</c:v>
                </c:pt>
                <c:pt idx="373">
                  <c:v>-997.34811827956992</c:v>
                </c:pt>
                <c:pt idx="374">
                  <c:v>-997.34811827956992</c:v>
                </c:pt>
                <c:pt idx="375">
                  <c:v>-997.34811827956992</c:v>
                </c:pt>
                <c:pt idx="376">
                  <c:v>-997.34811827956992</c:v>
                </c:pt>
                <c:pt idx="377">
                  <c:v>-997.34811827956992</c:v>
                </c:pt>
                <c:pt idx="378">
                  <c:v>-997.34811827956992</c:v>
                </c:pt>
                <c:pt idx="379">
                  <c:v>-997.34811827956992</c:v>
                </c:pt>
                <c:pt idx="380">
                  <c:v>-997.34811827956992</c:v>
                </c:pt>
                <c:pt idx="381">
                  <c:v>-997.34811827956992</c:v>
                </c:pt>
                <c:pt idx="382">
                  <c:v>-997.34811827956992</c:v>
                </c:pt>
                <c:pt idx="383">
                  <c:v>-997.34811827956992</c:v>
                </c:pt>
                <c:pt idx="384">
                  <c:v>-997.34811827956992</c:v>
                </c:pt>
                <c:pt idx="385">
                  <c:v>-997.34811827956992</c:v>
                </c:pt>
                <c:pt idx="386">
                  <c:v>-997.34811827956992</c:v>
                </c:pt>
                <c:pt idx="387">
                  <c:v>-997.34811827956992</c:v>
                </c:pt>
                <c:pt idx="388">
                  <c:v>-997.34811827956992</c:v>
                </c:pt>
                <c:pt idx="389">
                  <c:v>-997.34811827956992</c:v>
                </c:pt>
                <c:pt idx="390">
                  <c:v>-997.34811827956992</c:v>
                </c:pt>
                <c:pt idx="391">
                  <c:v>-997.34811827956992</c:v>
                </c:pt>
                <c:pt idx="392">
                  <c:v>-997.34811827956992</c:v>
                </c:pt>
                <c:pt idx="393">
                  <c:v>-997.34811827956992</c:v>
                </c:pt>
                <c:pt idx="394">
                  <c:v>-997.34811827956992</c:v>
                </c:pt>
                <c:pt idx="395">
                  <c:v>-997.34811827956992</c:v>
                </c:pt>
                <c:pt idx="396">
                  <c:v>-997.34811827956992</c:v>
                </c:pt>
                <c:pt idx="397">
                  <c:v>-997.34811827956992</c:v>
                </c:pt>
                <c:pt idx="398">
                  <c:v>-997.34811827956992</c:v>
                </c:pt>
                <c:pt idx="399">
                  <c:v>-997.34811827956992</c:v>
                </c:pt>
                <c:pt idx="400">
                  <c:v>-997.34811827956992</c:v>
                </c:pt>
                <c:pt idx="401">
                  <c:v>-997.34811827956992</c:v>
                </c:pt>
                <c:pt idx="402">
                  <c:v>-997.34811827956992</c:v>
                </c:pt>
                <c:pt idx="403">
                  <c:v>-997.34811827956992</c:v>
                </c:pt>
                <c:pt idx="404">
                  <c:v>-997.34811827956992</c:v>
                </c:pt>
                <c:pt idx="405">
                  <c:v>-997.34811827956992</c:v>
                </c:pt>
                <c:pt idx="406">
                  <c:v>-997.34811827956992</c:v>
                </c:pt>
                <c:pt idx="407">
                  <c:v>-997.34811827956992</c:v>
                </c:pt>
                <c:pt idx="408">
                  <c:v>-997.34811827956992</c:v>
                </c:pt>
                <c:pt idx="409">
                  <c:v>-997.34811827956992</c:v>
                </c:pt>
                <c:pt idx="410">
                  <c:v>-997.34811827956992</c:v>
                </c:pt>
                <c:pt idx="411">
                  <c:v>-997.34811827956992</c:v>
                </c:pt>
                <c:pt idx="412">
                  <c:v>-997.34811827956992</c:v>
                </c:pt>
                <c:pt idx="413">
                  <c:v>-997.34811827956992</c:v>
                </c:pt>
                <c:pt idx="414">
                  <c:v>-997.34811827956992</c:v>
                </c:pt>
                <c:pt idx="415">
                  <c:v>-997.34811827956992</c:v>
                </c:pt>
                <c:pt idx="416">
                  <c:v>-997.34811827956992</c:v>
                </c:pt>
                <c:pt idx="417">
                  <c:v>-997.34811827956992</c:v>
                </c:pt>
                <c:pt idx="418">
                  <c:v>-997.34811827956992</c:v>
                </c:pt>
                <c:pt idx="419">
                  <c:v>-997.34811827956992</c:v>
                </c:pt>
                <c:pt idx="420">
                  <c:v>-997.34811827956992</c:v>
                </c:pt>
                <c:pt idx="421">
                  <c:v>-997.34811827956992</c:v>
                </c:pt>
                <c:pt idx="422">
                  <c:v>-997.34811827956992</c:v>
                </c:pt>
                <c:pt idx="423">
                  <c:v>-997.34811827956992</c:v>
                </c:pt>
                <c:pt idx="424">
                  <c:v>-997.34811827956992</c:v>
                </c:pt>
                <c:pt idx="425">
                  <c:v>-997.34811827956992</c:v>
                </c:pt>
                <c:pt idx="426">
                  <c:v>-997.34811827956992</c:v>
                </c:pt>
                <c:pt idx="427">
                  <c:v>-997.34811827956992</c:v>
                </c:pt>
                <c:pt idx="428">
                  <c:v>-997.34811827956992</c:v>
                </c:pt>
                <c:pt idx="429">
                  <c:v>-997.34811827956992</c:v>
                </c:pt>
                <c:pt idx="430">
                  <c:v>-997.34811827956992</c:v>
                </c:pt>
                <c:pt idx="431">
                  <c:v>-997.34811827956992</c:v>
                </c:pt>
                <c:pt idx="432">
                  <c:v>-997.34811827956992</c:v>
                </c:pt>
                <c:pt idx="433">
                  <c:v>-997.34811827956992</c:v>
                </c:pt>
                <c:pt idx="434">
                  <c:v>-997.34811827956992</c:v>
                </c:pt>
                <c:pt idx="435">
                  <c:v>-997.34811827956992</c:v>
                </c:pt>
                <c:pt idx="436">
                  <c:v>-997.34811827956992</c:v>
                </c:pt>
                <c:pt idx="437">
                  <c:v>-997.34811827956992</c:v>
                </c:pt>
                <c:pt idx="438">
                  <c:v>-997.34811827956992</c:v>
                </c:pt>
                <c:pt idx="439">
                  <c:v>-997.34811827956992</c:v>
                </c:pt>
                <c:pt idx="440">
                  <c:v>-997.34811827956992</c:v>
                </c:pt>
                <c:pt idx="441">
                  <c:v>-997.34811827956992</c:v>
                </c:pt>
                <c:pt idx="442">
                  <c:v>-997.34811827956992</c:v>
                </c:pt>
                <c:pt idx="443">
                  <c:v>-997.34811827956992</c:v>
                </c:pt>
                <c:pt idx="444">
                  <c:v>-997.34811827956992</c:v>
                </c:pt>
                <c:pt idx="445">
                  <c:v>-997.34811827956992</c:v>
                </c:pt>
                <c:pt idx="446">
                  <c:v>-997.34811827956992</c:v>
                </c:pt>
                <c:pt idx="447">
                  <c:v>-997.34811827956992</c:v>
                </c:pt>
                <c:pt idx="448">
                  <c:v>-997.34811827956992</c:v>
                </c:pt>
                <c:pt idx="449">
                  <c:v>-997.34811827956992</c:v>
                </c:pt>
                <c:pt idx="450">
                  <c:v>-997.34811827956992</c:v>
                </c:pt>
                <c:pt idx="451">
                  <c:v>-997.34811827956992</c:v>
                </c:pt>
                <c:pt idx="452">
                  <c:v>-997.34811827956992</c:v>
                </c:pt>
                <c:pt idx="453">
                  <c:v>-997.34811827956992</c:v>
                </c:pt>
                <c:pt idx="454">
                  <c:v>-997.34811827956992</c:v>
                </c:pt>
                <c:pt idx="455">
                  <c:v>-997.34811827956992</c:v>
                </c:pt>
                <c:pt idx="456">
                  <c:v>-997.34811827956992</c:v>
                </c:pt>
                <c:pt idx="457">
                  <c:v>-997.34811827956992</c:v>
                </c:pt>
                <c:pt idx="458">
                  <c:v>-997.34811827956992</c:v>
                </c:pt>
                <c:pt idx="459">
                  <c:v>-997.34811827956992</c:v>
                </c:pt>
                <c:pt idx="460">
                  <c:v>-997.34811827956992</c:v>
                </c:pt>
                <c:pt idx="461">
                  <c:v>-997.34811827956992</c:v>
                </c:pt>
                <c:pt idx="462">
                  <c:v>-997.34811827956992</c:v>
                </c:pt>
                <c:pt idx="463">
                  <c:v>-997.34811827956992</c:v>
                </c:pt>
                <c:pt idx="464">
                  <c:v>-997.34811827956992</c:v>
                </c:pt>
                <c:pt idx="465">
                  <c:v>-997.34811827956992</c:v>
                </c:pt>
                <c:pt idx="466">
                  <c:v>-997.34811827956992</c:v>
                </c:pt>
                <c:pt idx="467">
                  <c:v>-997.34811827956992</c:v>
                </c:pt>
                <c:pt idx="468">
                  <c:v>-997.34811827956992</c:v>
                </c:pt>
                <c:pt idx="469">
                  <c:v>-997.34811827956992</c:v>
                </c:pt>
                <c:pt idx="470">
                  <c:v>-997.34811827956992</c:v>
                </c:pt>
                <c:pt idx="471">
                  <c:v>-997.34811827956992</c:v>
                </c:pt>
                <c:pt idx="472">
                  <c:v>-997.34811827956992</c:v>
                </c:pt>
                <c:pt idx="473">
                  <c:v>-997.34811827956992</c:v>
                </c:pt>
                <c:pt idx="474">
                  <c:v>-997.34811827956992</c:v>
                </c:pt>
                <c:pt idx="475">
                  <c:v>-997.34811827956992</c:v>
                </c:pt>
                <c:pt idx="476">
                  <c:v>-997.34811827956992</c:v>
                </c:pt>
                <c:pt idx="477">
                  <c:v>-997.34811827956992</c:v>
                </c:pt>
                <c:pt idx="478">
                  <c:v>-997.34811827956992</c:v>
                </c:pt>
                <c:pt idx="479">
                  <c:v>-997.34811827956992</c:v>
                </c:pt>
                <c:pt idx="480">
                  <c:v>-997.34811827956992</c:v>
                </c:pt>
                <c:pt idx="481">
                  <c:v>-997.34811827956992</c:v>
                </c:pt>
                <c:pt idx="482">
                  <c:v>-997.34811827956992</c:v>
                </c:pt>
                <c:pt idx="483">
                  <c:v>-997.34811827956992</c:v>
                </c:pt>
                <c:pt idx="484">
                  <c:v>-997.34811827956992</c:v>
                </c:pt>
                <c:pt idx="485">
                  <c:v>-997.34811827956992</c:v>
                </c:pt>
                <c:pt idx="486">
                  <c:v>-997.34811827956992</c:v>
                </c:pt>
                <c:pt idx="487">
                  <c:v>-997.34811827956992</c:v>
                </c:pt>
                <c:pt idx="488">
                  <c:v>-997.34811827956992</c:v>
                </c:pt>
                <c:pt idx="489">
                  <c:v>-997.34811827956992</c:v>
                </c:pt>
                <c:pt idx="490">
                  <c:v>-997.34811827956992</c:v>
                </c:pt>
                <c:pt idx="491">
                  <c:v>-997.34811827956992</c:v>
                </c:pt>
                <c:pt idx="492">
                  <c:v>-997.34811827956992</c:v>
                </c:pt>
                <c:pt idx="493">
                  <c:v>-997.34811827956992</c:v>
                </c:pt>
                <c:pt idx="494">
                  <c:v>-997.34811827956992</c:v>
                </c:pt>
                <c:pt idx="495">
                  <c:v>-997.34811827956992</c:v>
                </c:pt>
                <c:pt idx="496">
                  <c:v>-997.34811827956992</c:v>
                </c:pt>
                <c:pt idx="497">
                  <c:v>-997.34811827956992</c:v>
                </c:pt>
                <c:pt idx="498">
                  <c:v>-997.34811827956992</c:v>
                </c:pt>
                <c:pt idx="499">
                  <c:v>-997.34811827956992</c:v>
                </c:pt>
                <c:pt idx="500">
                  <c:v>-997.34811827956992</c:v>
                </c:pt>
                <c:pt idx="501">
                  <c:v>-997.34811827956992</c:v>
                </c:pt>
                <c:pt idx="502">
                  <c:v>-997.34811827956992</c:v>
                </c:pt>
                <c:pt idx="503">
                  <c:v>-997.34811827956992</c:v>
                </c:pt>
                <c:pt idx="504">
                  <c:v>-997.34811827956992</c:v>
                </c:pt>
                <c:pt idx="505">
                  <c:v>-997.34811827956992</c:v>
                </c:pt>
                <c:pt idx="506">
                  <c:v>-997.34811827956992</c:v>
                </c:pt>
                <c:pt idx="507">
                  <c:v>-997.34811827956992</c:v>
                </c:pt>
                <c:pt idx="508">
                  <c:v>-997.34811827956992</c:v>
                </c:pt>
                <c:pt idx="509">
                  <c:v>-997.34811827956992</c:v>
                </c:pt>
                <c:pt idx="510">
                  <c:v>-997.34811827956992</c:v>
                </c:pt>
                <c:pt idx="511">
                  <c:v>-997.34811827956992</c:v>
                </c:pt>
                <c:pt idx="512">
                  <c:v>-997.34811827956992</c:v>
                </c:pt>
                <c:pt idx="513">
                  <c:v>-997.34811827956992</c:v>
                </c:pt>
                <c:pt idx="514">
                  <c:v>-997.34811827956992</c:v>
                </c:pt>
                <c:pt idx="515">
                  <c:v>-997.34811827956992</c:v>
                </c:pt>
                <c:pt idx="516">
                  <c:v>-997.34811827956992</c:v>
                </c:pt>
                <c:pt idx="517">
                  <c:v>-997.34811827956992</c:v>
                </c:pt>
                <c:pt idx="518">
                  <c:v>-997.34811827956992</c:v>
                </c:pt>
                <c:pt idx="519">
                  <c:v>-997.34811827956992</c:v>
                </c:pt>
                <c:pt idx="520">
                  <c:v>-997.34811827956992</c:v>
                </c:pt>
                <c:pt idx="521">
                  <c:v>-997.34811827956992</c:v>
                </c:pt>
                <c:pt idx="522">
                  <c:v>-997.34811827956992</c:v>
                </c:pt>
                <c:pt idx="523">
                  <c:v>-997.34811827956992</c:v>
                </c:pt>
                <c:pt idx="524">
                  <c:v>-997.34811827956992</c:v>
                </c:pt>
                <c:pt idx="525">
                  <c:v>-997.34811827956992</c:v>
                </c:pt>
                <c:pt idx="526">
                  <c:v>-997.34811827956992</c:v>
                </c:pt>
                <c:pt idx="527">
                  <c:v>-997.34811827956992</c:v>
                </c:pt>
                <c:pt idx="528">
                  <c:v>-997.34811827956992</c:v>
                </c:pt>
                <c:pt idx="529">
                  <c:v>-997.34811827956992</c:v>
                </c:pt>
                <c:pt idx="530">
                  <c:v>-997.34811827956992</c:v>
                </c:pt>
                <c:pt idx="531">
                  <c:v>-997.34811827956992</c:v>
                </c:pt>
                <c:pt idx="532">
                  <c:v>-997.34811827956992</c:v>
                </c:pt>
                <c:pt idx="533">
                  <c:v>-997.34811827956992</c:v>
                </c:pt>
                <c:pt idx="534">
                  <c:v>-997.34811827956992</c:v>
                </c:pt>
                <c:pt idx="535">
                  <c:v>-997.34811827956992</c:v>
                </c:pt>
                <c:pt idx="536">
                  <c:v>-997.34811827956992</c:v>
                </c:pt>
                <c:pt idx="537">
                  <c:v>-997.34811827956992</c:v>
                </c:pt>
                <c:pt idx="538">
                  <c:v>-997.34811827956992</c:v>
                </c:pt>
                <c:pt idx="539">
                  <c:v>-997.34811827956992</c:v>
                </c:pt>
                <c:pt idx="540">
                  <c:v>-997.34811827956992</c:v>
                </c:pt>
                <c:pt idx="541">
                  <c:v>-997.34811827956992</c:v>
                </c:pt>
                <c:pt idx="542">
                  <c:v>-997.34811827956992</c:v>
                </c:pt>
                <c:pt idx="543">
                  <c:v>-997.34811827956992</c:v>
                </c:pt>
                <c:pt idx="544">
                  <c:v>-997.34811827956992</c:v>
                </c:pt>
                <c:pt idx="545">
                  <c:v>-997.34811827956992</c:v>
                </c:pt>
                <c:pt idx="546">
                  <c:v>-997.34811827956992</c:v>
                </c:pt>
                <c:pt idx="547">
                  <c:v>-997.34811827956992</c:v>
                </c:pt>
                <c:pt idx="548">
                  <c:v>-997.34811827956992</c:v>
                </c:pt>
                <c:pt idx="549">
                  <c:v>-997.34811827956992</c:v>
                </c:pt>
                <c:pt idx="550">
                  <c:v>-997.34811827956992</c:v>
                </c:pt>
                <c:pt idx="551">
                  <c:v>-997.34811827956992</c:v>
                </c:pt>
                <c:pt idx="552">
                  <c:v>-997.34811827956992</c:v>
                </c:pt>
                <c:pt idx="553">
                  <c:v>-997.34811827956992</c:v>
                </c:pt>
                <c:pt idx="554">
                  <c:v>-997.34811827956992</c:v>
                </c:pt>
                <c:pt idx="555">
                  <c:v>-997.34811827956992</c:v>
                </c:pt>
                <c:pt idx="556">
                  <c:v>-997.34811827956992</c:v>
                </c:pt>
                <c:pt idx="557">
                  <c:v>-997.34811827956992</c:v>
                </c:pt>
                <c:pt idx="558">
                  <c:v>-997.34811827956992</c:v>
                </c:pt>
                <c:pt idx="559">
                  <c:v>-997.34811827956992</c:v>
                </c:pt>
                <c:pt idx="560">
                  <c:v>-997.34811827956992</c:v>
                </c:pt>
                <c:pt idx="561">
                  <c:v>-997.34811827956992</c:v>
                </c:pt>
                <c:pt idx="562">
                  <c:v>-997.34811827956992</c:v>
                </c:pt>
                <c:pt idx="563">
                  <c:v>-997.34811827956992</c:v>
                </c:pt>
                <c:pt idx="564">
                  <c:v>-997.34811827956992</c:v>
                </c:pt>
                <c:pt idx="565">
                  <c:v>-997.34811827956992</c:v>
                </c:pt>
                <c:pt idx="566">
                  <c:v>-997.34811827956992</c:v>
                </c:pt>
                <c:pt idx="567">
                  <c:v>-997.34811827956992</c:v>
                </c:pt>
                <c:pt idx="568">
                  <c:v>-997.34811827956992</c:v>
                </c:pt>
                <c:pt idx="569">
                  <c:v>-997.34811827956992</c:v>
                </c:pt>
                <c:pt idx="570">
                  <c:v>-997.34811827956992</c:v>
                </c:pt>
                <c:pt idx="571">
                  <c:v>-997.34811827956992</c:v>
                </c:pt>
                <c:pt idx="572">
                  <c:v>-997.34811827956992</c:v>
                </c:pt>
                <c:pt idx="573">
                  <c:v>-997.34811827956992</c:v>
                </c:pt>
                <c:pt idx="574">
                  <c:v>-997.34811827956992</c:v>
                </c:pt>
                <c:pt idx="575">
                  <c:v>-997.34811827956992</c:v>
                </c:pt>
                <c:pt idx="576">
                  <c:v>-997.34811827956992</c:v>
                </c:pt>
                <c:pt idx="577">
                  <c:v>-997.34811827956992</c:v>
                </c:pt>
                <c:pt idx="578">
                  <c:v>-997.34811827956992</c:v>
                </c:pt>
                <c:pt idx="579">
                  <c:v>-997.34811827956992</c:v>
                </c:pt>
                <c:pt idx="580">
                  <c:v>-997.34811827956992</c:v>
                </c:pt>
                <c:pt idx="581">
                  <c:v>-997.34811827956992</c:v>
                </c:pt>
                <c:pt idx="582">
                  <c:v>-997.34811827956992</c:v>
                </c:pt>
                <c:pt idx="583">
                  <c:v>-997.34811827956992</c:v>
                </c:pt>
                <c:pt idx="584">
                  <c:v>-997.34811827956992</c:v>
                </c:pt>
                <c:pt idx="585">
                  <c:v>-997.34811827956992</c:v>
                </c:pt>
                <c:pt idx="586">
                  <c:v>-997.34811827956992</c:v>
                </c:pt>
                <c:pt idx="587">
                  <c:v>-997.34811827956992</c:v>
                </c:pt>
                <c:pt idx="588">
                  <c:v>-997.34811827956992</c:v>
                </c:pt>
                <c:pt idx="589">
                  <c:v>-997.34811827956992</c:v>
                </c:pt>
                <c:pt idx="590">
                  <c:v>-997.34811827956992</c:v>
                </c:pt>
                <c:pt idx="591">
                  <c:v>-997.34811827956992</c:v>
                </c:pt>
                <c:pt idx="592">
                  <c:v>-997.34811827956992</c:v>
                </c:pt>
                <c:pt idx="593">
                  <c:v>-997.34811827956992</c:v>
                </c:pt>
                <c:pt idx="594">
                  <c:v>-997.34811827956992</c:v>
                </c:pt>
                <c:pt idx="595">
                  <c:v>-997.34811827956992</c:v>
                </c:pt>
                <c:pt idx="596">
                  <c:v>-997.34811827956992</c:v>
                </c:pt>
                <c:pt idx="597">
                  <c:v>-997.34811827956992</c:v>
                </c:pt>
                <c:pt idx="598">
                  <c:v>-997.34811827956992</c:v>
                </c:pt>
                <c:pt idx="599">
                  <c:v>-997.34811827956992</c:v>
                </c:pt>
                <c:pt idx="600">
                  <c:v>-997.34811827956992</c:v>
                </c:pt>
                <c:pt idx="601">
                  <c:v>-997.34811827956992</c:v>
                </c:pt>
                <c:pt idx="602">
                  <c:v>-997.34811827956992</c:v>
                </c:pt>
                <c:pt idx="603">
                  <c:v>-997.34811827956992</c:v>
                </c:pt>
                <c:pt idx="604">
                  <c:v>-997.34811827956992</c:v>
                </c:pt>
                <c:pt idx="605">
                  <c:v>-997.34811827956992</c:v>
                </c:pt>
                <c:pt idx="606">
                  <c:v>-997.34811827956992</c:v>
                </c:pt>
                <c:pt idx="607">
                  <c:v>-997.34811827956992</c:v>
                </c:pt>
                <c:pt idx="608">
                  <c:v>-997.34811827956992</c:v>
                </c:pt>
                <c:pt idx="609">
                  <c:v>-997.34811827956992</c:v>
                </c:pt>
                <c:pt idx="610">
                  <c:v>-997.34811827956992</c:v>
                </c:pt>
                <c:pt idx="611">
                  <c:v>-997.34811827956992</c:v>
                </c:pt>
                <c:pt idx="612">
                  <c:v>-997.34811827956992</c:v>
                </c:pt>
                <c:pt idx="613">
                  <c:v>-997.34811827956992</c:v>
                </c:pt>
                <c:pt idx="614">
                  <c:v>-997.34811827956992</c:v>
                </c:pt>
                <c:pt idx="615">
                  <c:v>-997.34811827956992</c:v>
                </c:pt>
                <c:pt idx="616">
                  <c:v>-997.34811827956992</c:v>
                </c:pt>
                <c:pt idx="617">
                  <c:v>-997.34811827956992</c:v>
                </c:pt>
                <c:pt idx="618">
                  <c:v>-997.34811827956992</c:v>
                </c:pt>
                <c:pt idx="619">
                  <c:v>-997.34811827956992</c:v>
                </c:pt>
                <c:pt idx="620">
                  <c:v>-997.34811827956992</c:v>
                </c:pt>
                <c:pt idx="621">
                  <c:v>-997.34811827956992</c:v>
                </c:pt>
                <c:pt idx="622">
                  <c:v>-997.34811827956992</c:v>
                </c:pt>
                <c:pt idx="623">
                  <c:v>-997.34811827956992</c:v>
                </c:pt>
                <c:pt idx="624">
                  <c:v>-997.34811827956992</c:v>
                </c:pt>
                <c:pt idx="625">
                  <c:v>-997.34811827956992</c:v>
                </c:pt>
                <c:pt idx="626">
                  <c:v>-997.34811827956992</c:v>
                </c:pt>
                <c:pt idx="627">
                  <c:v>-997.34811827956992</c:v>
                </c:pt>
                <c:pt idx="628">
                  <c:v>-997.34811827956992</c:v>
                </c:pt>
                <c:pt idx="629">
                  <c:v>-997.34811827956992</c:v>
                </c:pt>
                <c:pt idx="630">
                  <c:v>-997.34811827956992</c:v>
                </c:pt>
                <c:pt idx="631">
                  <c:v>-997.34811827956992</c:v>
                </c:pt>
                <c:pt idx="632">
                  <c:v>-997.34811827956992</c:v>
                </c:pt>
                <c:pt idx="633">
                  <c:v>-997.34811827956992</c:v>
                </c:pt>
                <c:pt idx="634">
                  <c:v>-997.34811827956992</c:v>
                </c:pt>
                <c:pt idx="635">
                  <c:v>-997.34811827956992</c:v>
                </c:pt>
                <c:pt idx="636">
                  <c:v>-997.34811827956992</c:v>
                </c:pt>
                <c:pt idx="637">
                  <c:v>-997.34811827956992</c:v>
                </c:pt>
                <c:pt idx="638">
                  <c:v>-997.34811827956992</c:v>
                </c:pt>
                <c:pt idx="639">
                  <c:v>-997.34811827956992</c:v>
                </c:pt>
                <c:pt idx="640">
                  <c:v>-997.34811827956992</c:v>
                </c:pt>
                <c:pt idx="641">
                  <c:v>-997.34811827956992</c:v>
                </c:pt>
                <c:pt idx="642">
                  <c:v>-997.34811827956992</c:v>
                </c:pt>
                <c:pt idx="643">
                  <c:v>-997.34811827956992</c:v>
                </c:pt>
                <c:pt idx="644">
                  <c:v>-997.34811827956992</c:v>
                </c:pt>
                <c:pt idx="645">
                  <c:v>-997.34811827956992</c:v>
                </c:pt>
                <c:pt idx="646">
                  <c:v>-997.34811827956992</c:v>
                </c:pt>
                <c:pt idx="647">
                  <c:v>-997.34811827956992</c:v>
                </c:pt>
                <c:pt idx="648">
                  <c:v>-997.34811827956992</c:v>
                </c:pt>
                <c:pt idx="649">
                  <c:v>-997.34811827956992</c:v>
                </c:pt>
                <c:pt idx="650">
                  <c:v>-997.34811827956992</c:v>
                </c:pt>
                <c:pt idx="651">
                  <c:v>-997.34811827956992</c:v>
                </c:pt>
                <c:pt idx="652">
                  <c:v>-997.34811827956992</c:v>
                </c:pt>
                <c:pt idx="653">
                  <c:v>-997.34811827956992</c:v>
                </c:pt>
                <c:pt idx="654">
                  <c:v>-997.34811827956992</c:v>
                </c:pt>
                <c:pt idx="655">
                  <c:v>-997.34811827956992</c:v>
                </c:pt>
                <c:pt idx="656">
                  <c:v>-997.34811827956992</c:v>
                </c:pt>
                <c:pt idx="657">
                  <c:v>-997.34811827956992</c:v>
                </c:pt>
                <c:pt idx="658">
                  <c:v>-997.34811827956992</c:v>
                </c:pt>
                <c:pt idx="659">
                  <c:v>-997.34811827956992</c:v>
                </c:pt>
                <c:pt idx="660">
                  <c:v>-997.34811827956992</c:v>
                </c:pt>
                <c:pt idx="661">
                  <c:v>-997.34811827956992</c:v>
                </c:pt>
                <c:pt idx="662">
                  <c:v>-997.34811827956992</c:v>
                </c:pt>
                <c:pt idx="663">
                  <c:v>-997.34811827956992</c:v>
                </c:pt>
                <c:pt idx="664">
                  <c:v>-997.34811827956992</c:v>
                </c:pt>
                <c:pt idx="665">
                  <c:v>-997.34811827956992</c:v>
                </c:pt>
                <c:pt idx="666">
                  <c:v>-997.34811827956992</c:v>
                </c:pt>
                <c:pt idx="667">
                  <c:v>-997.34811827956992</c:v>
                </c:pt>
                <c:pt idx="668">
                  <c:v>-997.34811827956992</c:v>
                </c:pt>
                <c:pt idx="669">
                  <c:v>-997.34811827956992</c:v>
                </c:pt>
                <c:pt idx="670">
                  <c:v>-997.34811827956992</c:v>
                </c:pt>
                <c:pt idx="671">
                  <c:v>-997.34811827956992</c:v>
                </c:pt>
                <c:pt idx="672">
                  <c:v>-997.34811827956992</c:v>
                </c:pt>
                <c:pt idx="673">
                  <c:v>-997.34811827956992</c:v>
                </c:pt>
                <c:pt idx="674">
                  <c:v>-997.34811827956992</c:v>
                </c:pt>
                <c:pt idx="675">
                  <c:v>-997.34811827956992</c:v>
                </c:pt>
                <c:pt idx="676">
                  <c:v>-997.34811827956992</c:v>
                </c:pt>
                <c:pt idx="677">
                  <c:v>-997.34811827956992</c:v>
                </c:pt>
                <c:pt idx="678">
                  <c:v>-997.34811827956992</c:v>
                </c:pt>
                <c:pt idx="679">
                  <c:v>-997.34811827956992</c:v>
                </c:pt>
                <c:pt idx="680">
                  <c:v>-997.34811827956992</c:v>
                </c:pt>
                <c:pt idx="681">
                  <c:v>-997.34811827956992</c:v>
                </c:pt>
                <c:pt idx="682">
                  <c:v>-997.34811827956992</c:v>
                </c:pt>
                <c:pt idx="683">
                  <c:v>-997.34811827956992</c:v>
                </c:pt>
                <c:pt idx="684">
                  <c:v>-997.34811827956992</c:v>
                </c:pt>
                <c:pt idx="685">
                  <c:v>-997.34811827956992</c:v>
                </c:pt>
                <c:pt idx="686">
                  <c:v>-997.34811827956992</c:v>
                </c:pt>
                <c:pt idx="687">
                  <c:v>-997.34811827956992</c:v>
                </c:pt>
                <c:pt idx="688">
                  <c:v>-997.34811827956992</c:v>
                </c:pt>
                <c:pt idx="689">
                  <c:v>-997.34811827956992</c:v>
                </c:pt>
                <c:pt idx="690">
                  <c:v>-997.34811827956992</c:v>
                </c:pt>
                <c:pt idx="691">
                  <c:v>-997.34811827956992</c:v>
                </c:pt>
                <c:pt idx="692">
                  <c:v>-997.34811827956992</c:v>
                </c:pt>
                <c:pt idx="693">
                  <c:v>-997.34811827956992</c:v>
                </c:pt>
                <c:pt idx="694">
                  <c:v>-997.34811827956992</c:v>
                </c:pt>
                <c:pt idx="695">
                  <c:v>-997.34811827956992</c:v>
                </c:pt>
                <c:pt idx="696">
                  <c:v>-997.34811827956992</c:v>
                </c:pt>
                <c:pt idx="697">
                  <c:v>-997.34811827956992</c:v>
                </c:pt>
                <c:pt idx="698">
                  <c:v>-997.34811827956992</c:v>
                </c:pt>
                <c:pt idx="699">
                  <c:v>-997.34811827956992</c:v>
                </c:pt>
                <c:pt idx="700">
                  <c:v>-997.34811827956992</c:v>
                </c:pt>
                <c:pt idx="701">
                  <c:v>-997.34811827956992</c:v>
                </c:pt>
                <c:pt idx="702">
                  <c:v>-997.34811827956992</c:v>
                </c:pt>
                <c:pt idx="703">
                  <c:v>-997.34811827956992</c:v>
                </c:pt>
                <c:pt idx="704">
                  <c:v>-997.34811827956992</c:v>
                </c:pt>
                <c:pt idx="705">
                  <c:v>-997.34811827956992</c:v>
                </c:pt>
                <c:pt idx="706">
                  <c:v>-997.34811827956992</c:v>
                </c:pt>
                <c:pt idx="707">
                  <c:v>-997.34811827956992</c:v>
                </c:pt>
                <c:pt idx="708">
                  <c:v>-997.34811827956992</c:v>
                </c:pt>
                <c:pt idx="709">
                  <c:v>-997.34811827956992</c:v>
                </c:pt>
                <c:pt idx="710">
                  <c:v>-997.34811827956992</c:v>
                </c:pt>
                <c:pt idx="711">
                  <c:v>-997.34811827956992</c:v>
                </c:pt>
                <c:pt idx="712">
                  <c:v>-997.34811827956992</c:v>
                </c:pt>
                <c:pt idx="713">
                  <c:v>-997.34811827956992</c:v>
                </c:pt>
                <c:pt idx="714">
                  <c:v>-997.34811827956992</c:v>
                </c:pt>
                <c:pt idx="715">
                  <c:v>-997.34811827956992</c:v>
                </c:pt>
                <c:pt idx="716">
                  <c:v>-997.34811827956992</c:v>
                </c:pt>
                <c:pt idx="717">
                  <c:v>-997.34811827956992</c:v>
                </c:pt>
                <c:pt idx="718">
                  <c:v>-997.34811827956992</c:v>
                </c:pt>
                <c:pt idx="719">
                  <c:v>-997.34811827956992</c:v>
                </c:pt>
                <c:pt idx="720">
                  <c:v>-997.34811827956992</c:v>
                </c:pt>
                <c:pt idx="721">
                  <c:v>-997.34811827956992</c:v>
                </c:pt>
                <c:pt idx="722">
                  <c:v>-997.34811827956992</c:v>
                </c:pt>
                <c:pt idx="723">
                  <c:v>-997.34811827956992</c:v>
                </c:pt>
                <c:pt idx="724">
                  <c:v>-997.34811827956992</c:v>
                </c:pt>
                <c:pt idx="725">
                  <c:v>-997.34811827956992</c:v>
                </c:pt>
                <c:pt idx="726">
                  <c:v>-997.34811827956992</c:v>
                </c:pt>
                <c:pt idx="727">
                  <c:v>-997.34811827956992</c:v>
                </c:pt>
                <c:pt idx="728">
                  <c:v>-997.34811827956992</c:v>
                </c:pt>
                <c:pt idx="729">
                  <c:v>-997.34811827956992</c:v>
                </c:pt>
                <c:pt idx="730">
                  <c:v>-997.34811827956992</c:v>
                </c:pt>
                <c:pt idx="731">
                  <c:v>-997.34811827956992</c:v>
                </c:pt>
                <c:pt idx="732">
                  <c:v>-997.34811827956992</c:v>
                </c:pt>
                <c:pt idx="733">
                  <c:v>-997.34811827956992</c:v>
                </c:pt>
                <c:pt idx="734">
                  <c:v>-997.34811827956992</c:v>
                </c:pt>
                <c:pt idx="735">
                  <c:v>-997.34811827956992</c:v>
                </c:pt>
                <c:pt idx="736">
                  <c:v>-997.34811827956992</c:v>
                </c:pt>
                <c:pt idx="737">
                  <c:v>-997.34811827956992</c:v>
                </c:pt>
                <c:pt idx="738">
                  <c:v>-997.34811827956992</c:v>
                </c:pt>
                <c:pt idx="739">
                  <c:v>-997.34811827956992</c:v>
                </c:pt>
                <c:pt idx="740">
                  <c:v>-997.34811827956992</c:v>
                </c:pt>
                <c:pt idx="741">
                  <c:v>-997.34811827956992</c:v>
                </c:pt>
                <c:pt idx="742">
                  <c:v>-997.34811827956992</c:v>
                </c:pt>
                <c:pt idx="743">
                  <c:v>-997.34811827956992</c:v>
                </c:pt>
              </c:numCache>
            </c:numRef>
          </c:val>
        </c:ser>
        <c:marker val="1"/>
        <c:axId val="116080640"/>
        <c:axId val="116082176"/>
      </c:lineChart>
      <c:catAx>
        <c:axId val="116080640"/>
        <c:scaling>
          <c:orientation val="minMax"/>
        </c:scaling>
        <c:axPos val="b"/>
        <c:numFmt formatCode="General" sourceLinked="1"/>
        <c:majorTickMark val="none"/>
        <c:tickLblPos val="nextTo"/>
        <c:crossAx val="116082176"/>
        <c:crosses val="autoZero"/>
        <c:auto val="1"/>
        <c:lblAlgn val="ctr"/>
        <c:lblOffset val="100"/>
        <c:tickLblSkip val="24"/>
      </c:catAx>
      <c:valAx>
        <c:axId val="116082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080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4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-4791.6129032258068</c:v>
                </c:pt>
                <c:pt idx="1">
                  <c:v>-5794.8709677419356</c:v>
                </c:pt>
                <c:pt idx="2">
                  <c:v>-6286.3870967741932</c:v>
                </c:pt>
                <c:pt idx="3">
                  <c:v>-7366.5483870967746</c:v>
                </c:pt>
                <c:pt idx="4">
                  <c:v>-8204.6290322580644</c:v>
                </c:pt>
                <c:pt idx="5">
                  <c:v>-8041.6451612903229</c:v>
                </c:pt>
                <c:pt idx="6">
                  <c:v>-7036.1612903225805</c:v>
                </c:pt>
                <c:pt idx="7">
                  <c:v>-5811.2096774193551</c:v>
                </c:pt>
                <c:pt idx="8">
                  <c:v>-5030.1451612903229</c:v>
                </c:pt>
                <c:pt idx="9">
                  <c:v>-4558.3709677419356</c:v>
                </c:pt>
                <c:pt idx="10">
                  <c:v>-4500.3709677419356</c:v>
                </c:pt>
                <c:pt idx="11">
                  <c:v>-4472.3387096774195</c:v>
                </c:pt>
                <c:pt idx="12">
                  <c:v>-4201.1935483870966</c:v>
                </c:pt>
                <c:pt idx="13">
                  <c:v>-4386.9193548387093</c:v>
                </c:pt>
                <c:pt idx="14">
                  <c:v>-4653.0161290322585</c:v>
                </c:pt>
                <c:pt idx="15">
                  <c:v>-5228.5161290322585</c:v>
                </c:pt>
                <c:pt idx="16">
                  <c:v>-5858.3064516129034</c:v>
                </c:pt>
                <c:pt idx="17">
                  <c:v>-6440.1451612903229</c:v>
                </c:pt>
                <c:pt idx="18">
                  <c:v>-6061.6935483870966</c:v>
                </c:pt>
                <c:pt idx="19">
                  <c:v>-4720.5322580645161</c:v>
                </c:pt>
                <c:pt idx="20">
                  <c:v>-4691.0483870967746</c:v>
                </c:pt>
                <c:pt idx="21">
                  <c:v>-5692.1129032258068</c:v>
                </c:pt>
                <c:pt idx="22">
                  <c:v>-5618.7741935483873</c:v>
                </c:pt>
                <c:pt idx="23">
                  <c:v>-4557.8387096774195</c:v>
                </c:pt>
              </c:numCache>
            </c:numRef>
          </c:val>
        </c:ser>
        <c:marker val="1"/>
        <c:axId val="95607040"/>
        <c:axId val="963788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96381952"/>
        <c:axId val="96380416"/>
      </c:lineChart>
      <c:catAx>
        <c:axId val="95607040"/>
        <c:scaling>
          <c:orientation val="minMax"/>
        </c:scaling>
        <c:axPos val="b"/>
        <c:numFmt formatCode="General" sourceLinked="1"/>
        <c:majorTickMark val="none"/>
        <c:tickLblPos val="nextTo"/>
        <c:crossAx val="96378880"/>
        <c:crosses val="autoZero"/>
        <c:auto val="1"/>
        <c:lblAlgn val="ctr"/>
        <c:lblOffset val="100"/>
        <c:tickLblSkip val="1"/>
      </c:catAx>
      <c:valAx>
        <c:axId val="96378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5607040"/>
        <c:crosses val="autoZero"/>
        <c:crossBetween val="between"/>
      </c:valAx>
      <c:valAx>
        <c:axId val="96380416"/>
        <c:scaling>
          <c:orientation val="minMax"/>
          <c:min val="35000"/>
        </c:scaling>
        <c:axPos val="r"/>
        <c:numFmt formatCode="0" sourceLinked="0"/>
        <c:tickLblPos val="nextTo"/>
        <c:crossAx val="96381952"/>
        <c:crosses val="max"/>
        <c:crossBetween val="between"/>
        <c:majorUnit val="5000"/>
      </c:valAx>
      <c:catAx>
        <c:axId val="96381952"/>
        <c:scaling>
          <c:orientation val="minMax"/>
        </c:scaling>
        <c:delete val="1"/>
        <c:axPos val="b"/>
        <c:numFmt formatCode="General" sourceLinked="1"/>
        <c:tickLblPos val="none"/>
        <c:crossAx val="963804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-1000</c:v>
                </c:pt>
                <c:pt idx="1">
                  <c:v>-1200</c:v>
                </c:pt>
                <c:pt idx="2">
                  <c:v>-529</c:v>
                </c:pt>
                <c:pt idx="3">
                  <c:v>-292</c:v>
                </c:pt>
                <c:pt idx="4">
                  <c:v>451</c:v>
                </c:pt>
                <c:pt idx="5">
                  <c:v>733</c:v>
                </c:pt>
                <c:pt idx="6">
                  <c:v>1100</c:v>
                </c:pt>
                <c:pt idx="7">
                  <c:v>1000</c:v>
                </c:pt>
                <c:pt idx="8">
                  <c:v>1000</c:v>
                </c:pt>
                <c:pt idx="9">
                  <c:v>892</c:v>
                </c:pt>
                <c:pt idx="10">
                  <c:v>561</c:v>
                </c:pt>
                <c:pt idx="11">
                  <c:v>55</c:v>
                </c:pt>
                <c:pt idx="12">
                  <c:v>-714</c:v>
                </c:pt>
                <c:pt idx="13">
                  <c:v>-493</c:v>
                </c:pt>
                <c:pt idx="14">
                  <c:v>238</c:v>
                </c:pt>
                <c:pt idx="15">
                  <c:v>-706</c:v>
                </c:pt>
                <c:pt idx="16">
                  <c:v>-1000</c:v>
                </c:pt>
                <c:pt idx="17">
                  <c:v>-1000</c:v>
                </c:pt>
                <c:pt idx="18">
                  <c:v>376</c:v>
                </c:pt>
                <c:pt idx="19">
                  <c:v>1000</c:v>
                </c:pt>
                <c:pt idx="20">
                  <c:v>-999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-1200</c:v>
                </c:pt>
                <c:pt idx="26">
                  <c:v>-1200</c:v>
                </c:pt>
                <c:pt idx="27">
                  <c:v>-1200</c:v>
                </c:pt>
                <c:pt idx="28">
                  <c:v>-1200</c:v>
                </c:pt>
                <c:pt idx="29">
                  <c:v>-1200</c:v>
                </c:pt>
                <c:pt idx="30">
                  <c:v>-1200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-993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-998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-999</c:v>
                </c:pt>
                <c:pt idx="48">
                  <c:v>-741</c:v>
                </c:pt>
                <c:pt idx="49">
                  <c:v>-1181</c:v>
                </c:pt>
                <c:pt idx="50">
                  <c:v>-943</c:v>
                </c:pt>
                <c:pt idx="51">
                  <c:v>-873</c:v>
                </c:pt>
                <c:pt idx="52">
                  <c:v>-80</c:v>
                </c:pt>
                <c:pt idx="53">
                  <c:v>136</c:v>
                </c:pt>
                <c:pt idx="54">
                  <c:v>151</c:v>
                </c:pt>
                <c:pt idx="55">
                  <c:v>645</c:v>
                </c:pt>
                <c:pt idx="56">
                  <c:v>554</c:v>
                </c:pt>
                <c:pt idx="57">
                  <c:v>-220</c:v>
                </c:pt>
                <c:pt idx="58">
                  <c:v>-218</c:v>
                </c:pt>
                <c:pt idx="59">
                  <c:v>294</c:v>
                </c:pt>
                <c:pt idx="60">
                  <c:v>178</c:v>
                </c:pt>
                <c:pt idx="61">
                  <c:v>222</c:v>
                </c:pt>
                <c:pt idx="62">
                  <c:v>536</c:v>
                </c:pt>
                <c:pt idx="63">
                  <c:v>924</c:v>
                </c:pt>
                <c:pt idx="64">
                  <c:v>611</c:v>
                </c:pt>
                <c:pt idx="65">
                  <c:v>185</c:v>
                </c:pt>
                <c:pt idx="66">
                  <c:v>378</c:v>
                </c:pt>
                <c:pt idx="67">
                  <c:v>721</c:v>
                </c:pt>
                <c:pt idx="68">
                  <c:v>-386</c:v>
                </c:pt>
                <c:pt idx="69">
                  <c:v>-373</c:v>
                </c:pt>
                <c:pt idx="70">
                  <c:v>-488</c:v>
                </c:pt>
                <c:pt idx="71">
                  <c:v>-584</c:v>
                </c:pt>
                <c:pt idx="72">
                  <c:v>-1000</c:v>
                </c:pt>
                <c:pt idx="73">
                  <c:v>-1200</c:v>
                </c:pt>
                <c:pt idx="74">
                  <c:v>-1200</c:v>
                </c:pt>
                <c:pt idx="75">
                  <c:v>-1200</c:v>
                </c:pt>
                <c:pt idx="76">
                  <c:v>-1200</c:v>
                </c:pt>
                <c:pt idx="77">
                  <c:v>-1200</c:v>
                </c:pt>
                <c:pt idx="78">
                  <c:v>-1200</c:v>
                </c:pt>
                <c:pt idx="79">
                  <c:v>-927</c:v>
                </c:pt>
                <c:pt idx="80">
                  <c:v>-964</c:v>
                </c:pt>
                <c:pt idx="81">
                  <c:v>-850</c:v>
                </c:pt>
                <c:pt idx="82">
                  <c:v>-912</c:v>
                </c:pt>
                <c:pt idx="83">
                  <c:v>-814</c:v>
                </c:pt>
                <c:pt idx="84">
                  <c:v>-900</c:v>
                </c:pt>
                <c:pt idx="85">
                  <c:v>-896</c:v>
                </c:pt>
                <c:pt idx="86">
                  <c:v>-824</c:v>
                </c:pt>
                <c:pt idx="87">
                  <c:v>-786</c:v>
                </c:pt>
                <c:pt idx="88">
                  <c:v>-798</c:v>
                </c:pt>
                <c:pt idx="89">
                  <c:v>-625</c:v>
                </c:pt>
                <c:pt idx="90">
                  <c:v>-479</c:v>
                </c:pt>
                <c:pt idx="91">
                  <c:v>-307</c:v>
                </c:pt>
                <c:pt idx="92">
                  <c:v>-1000</c:v>
                </c:pt>
                <c:pt idx="93">
                  <c:v>-1000</c:v>
                </c:pt>
                <c:pt idx="94">
                  <c:v>-948</c:v>
                </c:pt>
                <c:pt idx="95">
                  <c:v>-1000</c:v>
                </c:pt>
                <c:pt idx="96">
                  <c:v>-1000</c:v>
                </c:pt>
                <c:pt idx="97">
                  <c:v>-1000</c:v>
                </c:pt>
                <c:pt idx="98">
                  <c:v>-1200</c:v>
                </c:pt>
                <c:pt idx="99">
                  <c:v>-1200</c:v>
                </c:pt>
                <c:pt idx="100">
                  <c:v>-1200</c:v>
                </c:pt>
                <c:pt idx="101">
                  <c:v>-1200</c:v>
                </c:pt>
                <c:pt idx="102">
                  <c:v>-1200</c:v>
                </c:pt>
                <c:pt idx="103">
                  <c:v>-1200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-984</c:v>
                </c:pt>
                <c:pt idx="108">
                  <c:v>-994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-483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-763</c:v>
                </c:pt>
                <c:pt idx="120">
                  <c:v>-1000</c:v>
                </c:pt>
                <c:pt idx="121">
                  <c:v>-1200</c:v>
                </c:pt>
                <c:pt idx="122">
                  <c:v>-1200</c:v>
                </c:pt>
                <c:pt idx="123">
                  <c:v>-1200</c:v>
                </c:pt>
                <c:pt idx="124">
                  <c:v>-1084</c:v>
                </c:pt>
                <c:pt idx="125">
                  <c:v>-1118</c:v>
                </c:pt>
                <c:pt idx="126">
                  <c:v>-425</c:v>
                </c:pt>
                <c:pt idx="127">
                  <c:v>-404</c:v>
                </c:pt>
                <c:pt idx="128">
                  <c:v>-265</c:v>
                </c:pt>
                <c:pt idx="129">
                  <c:v>-523</c:v>
                </c:pt>
                <c:pt idx="130">
                  <c:v>-906</c:v>
                </c:pt>
                <c:pt idx="131">
                  <c:v>-995</c:v>
                </c:pt>
                <c:pt idx="132">
                  <c:v>-1100</c:v>
                </c:pt>
                <c:pt idx="133">
                  <c:v>-1200</c:v>
                </c:pt>
                <c:pt idx="134">
                  <c:v>-1200</c:v>
                </c:pt>
                <c:pt idx="135">
                  <c:v>-725</c:v>
                </c:pt>
                <c:pt idx="136">
                  <c:v>-483</c:v>
                </c:pt>
                <c:pt idx="137">
                  <c:v>-189</c:v>
                </c:pt>
                <c:pt idx="138">
                  <c:v>140</c:v>
                </c:pt>
                <c:pt idx="139">
                  <c:v>894</c:v>
                </c:pt>
                <c:pt idx="140">
                  <c:v>-593</c:v>
                </c:pt>
                <c:pt idx="141">
                  <c:v>-1000</c:v>
                </c:pt>
                <c:pt idx="142">
                  <c:v>-1000</c:v>
                </c:pt>
                <c:pt idx="143">
                  <c:v>-533</c:v>
                </c:pt>
                <c:pt idx="144">
                  <c:v>-1000</c:v>
                </c:pt>
                <c:pt idx="145">
                  <c:v>-1200</c:v>
                </c:pt>
                <c:pt idx="146">
                  <c:v>-1200</c:v>
                </c:pt>
                <c:pt idx="147">
                  <c:v>-1200</c:v>
                </c:pt>
                <c:pt idx="148">
                  <c:v>-1200</c:v>
                </c:pt>
                <c:pt idx="149">
                  <c:v>-1200</c:v>
                </c:pt>
                <c:pt idx="150">
                  <c:v>-713</c:v>
                </c:pt>
                <c:pt idx="151">
                  <c:v>-808</c:v>
                </c:pt>
                <c:pt idx="152">
                  <c:v>-900</c:v>
                </c:pt>
                <c:pt idx="153">
                  <c:v>-1000</c:v>
                </c:pt>
                <c:pt idx="154">
                  <c:v>-900</c:v>
                </c:pt>
                <c:pt idx="155">
                  <c:v>-900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-464</c:v>
                </c:pt>
                <c:pt idx="163">
                  <c:v>1000</c:v>
                </c:pt>
                <c:pt idx="164">
                  <c:v>-995</c:v>
                </c:pt>
                <c:pt idx="165">
                  <c:v>-888</c:v>
                </c:pt>
                <c:pt idx="166">
                  <c:v>-782</c:v>
                </c:pt>
                <c:pt idx="167">
                  <c:v>-561</c:v>
                </c:pt>
                <c:pt idx="168">
                  <c:v>-1000</c:v>
                </c:pt>
                <c:pt idx="169">
                  <c:v>-1200</c:v>
                </c:pt>
                <c:pt idx="170">
                  <c:v>-1200</c:v>
                </c:pt>
                <c:pt idx="171">
                  <c:v>-1200</c:v>
                </c:pt>
                <c:pt idx="172">
                  <c:v>-1200</c:v>
                </c:pt>
                <c:pt idx="173">
                  <c:v>-1200</c:v>
                </c:pt>
                <c:pt idx="174">
                  <c:v>-848</c:v>
                </c:pt>
                <c:pt idx="175">
                  <c:v>-750</c:v>
                </c:pt>
                <c:pt idx="176">
                  <c:v>-675</c:v>
                </c:pt>
                <c:pt idx="177">
                  <c:v>-625</c:v>
                </c:pt>
                <c:pt idx="178">
                  <c:v>-549</c:v>
                </c:pt>
                <c:pt idx="179">
                  <c:v>5</c:v>
                </c:pt>
                <c:pt idx="180">
                  <c:v>-168</c:v>
                </c:pt>
                <c:pt idx="181">
                  <c:v>-252</c:v>
                </c:pt>
                <c:pt idx="182">
                  <c:v>-294</c:v>
                </c:pt>
                <c:pt idx="183">
                  <c:v>-288</c:v>
                </c:pt>
                <c:pt idx="184">
                  <c:v>-245</c:v>
                </c:pt>
                <c:pt idx="185">
                  <c:v>-273</c:v>
                </c:pt>
                <c:pt idx="186">
                  <c:v>445</c:v>
                </c:pt>
                <c:pt idx="187">
                  <c:v>1000</c:v>
                </c:pt>
                <c:pt idx="188">
                  <c:v>-693</c:v>
                </c:pt>
                <c:pt idx="189">
                  <c:v>-1000</c:v>
                </c:pt>
                <c:pt idx="190">
                  <c:v>-598</c:v>
                </c:pt>
                <c:pt idx="191">
                  <c:v>640</c:v>
                </c:pt>
                <c:pt idx="192">
                  <c:v>-338</c:v>
                </c:pt>
                <c:pt idx="193">
                  <c:v>-242</c:v>
                </c:pt>
                <c:pt idx="194">
                  <c:v>-127</c:v>
                </c:pt>
                <c:pt idx="195">
                  <c:v>26</c:v>
                </c:pt>
                <c:pt idx="196">
                  <c:v>621</c:v>
                </c:pt>
                <c:pt idx="197">
                  <c:v>-25</c:v>
                </c:pt>
                <c:pt idx="198">
                  <c:v>1100</c:v>
                </c:pt>
                <c:pt idx="199">
                  <c:v>1000</c:v>
                </c:pt>
                <c:pt idx="200">
                  <c:v>1000</c:v>
                </c:pt>
                <c:pt idx="201">
                  <c:v>1000</c:v>
                </c:pt>
                <c:pt idx="202">
                  <c:v>1000</c:v>
                </c:pt>
                <c:pt idx="203">
                  <c:v>1000</c:v>
                </c:pt>
                <c:pt idx="204">
                  <c:v>979</c:v>
                </c:pt>
                <c:pt idx="205">
                  <c:v>814</c:v>
                </c:pt>
                <c:pt idx="206">
                  <c:v>754</c:v>
                </c:pt>
                <c:pt idx="207">
                  <c:v>747</c:v>
                </c:pt>
                <c:pt idx="208">
                  <c:v>139</c:v>
                </c:pt>
                <c:pt idx="209">
                  <c:v>297</c:v>
                </c:pt>
                <c:pt idx="210">
                  <c:v>884</c:v>
                </c:pt>
                <c:pt idx="211">
                  <c:v>1000</c:v>
                </c:pt>
                <c:pt idx="212">
                  <c:v>-689</c:v>
                </c:pt>
                <c:pt idx="213">
                  <c:v>-901</c:v>
                </c:pt>
                <c:pt idx="214">
                  <c:v>-822</c:v>
                </c:pt>
                <c:pt idx="215">
                  <c:v>34</c:v>
                </c:pt>
                <c:pt idx="216">
                  <c:v>-260</c:v>
                </c:pt>
                <c:pt idx="217">
                  <c:v>-268</c:v>
                </c:pt>
                <c:pt idx="218">
                  <c:v>-604</c:v>
                </c:pt>
                <c:pt idx="219">
                  <c:v>-841</c:v>
                </c:pt>
                <c:pt idx="220">
                  <c:v>-468</c:v>
                </c:pt>
                <c:pt idx="221">
                  <c:v>-219</c:v>
                </c:pt>
                <c:pt idx="222">
                  <c:v>367</c:v>
                </c:pt>
                <c:pt idx="223">
                  <c:v>742</c:v>
                </c:pt>
                <c:pt idx="224">
                  <c:v>604</c:v>
                </c:pt>
                <c:pt idx="225">
                  <c:v>924</c:v>
                </c:pt>
                <c:pt idx="226">
                  <c:v>1000</c:v>
                </c:pt>
                <c:pt idx="227">
                  <c:v>1000</c:v>
                </c:pt>
                <c:pt idx="228">
                  <c:v>596</c:v>
                </c:pt>
                <c:pt idx="229">
                  <c:v>657</c:v>
                </c:pt>
                <c:pt idx="230">
                  <c:v>1000</c:v>
                </c:pt>
                <c:pt idx="231">
                  <c:v>1000</c:v>
                </c:pt>
                <c:pt idx="232">
                  <c:v>1000</c:v>
                </c:pt>
                <c:pt idx="233">
                  <c:v>999</c:v>
                </c:pt>
                <c:pt idx="234">
                  <c:v>1000</c:v>
                </c:pt>
                <c:pt idx="235">
                  <c:v>1000</c:v>
                </c:pt>
                <c:pt idx="236">
                  <c:v>172</c:v>
                </c:pt>
                <c:pt idx="237">
                  <c:v>-900</c:v>
                </c:pt>
                <c:pt idx="238">
                  <c:v>0</c:v>
                </c:pt>
                <c:pt idx="239">
                  <c:v>726</c:v>
                </c:pt>
                <c:pt idx="240">
                  <c:v>-675</c:v>
                </c:pt>
                <c:pt idx="241">
                  <c:v>-15</c:v>
                </c:pt>
                <c:pt idx="242">
                  <c:v>-396</c:v>
                </c:pt>
                <c:pt idx="243">
                  <c:v>-373</c:v>
                </c:pt>
                <c:pt idx="244">
                  <c:v>-524</c:v>
                </c:pt>
                <c:pt idx="245">
                  <c:v>-548</c:v>
                </c:pt>
                <c:pt idx="246">
                  <c:v>-241</c:v>
                </c:pt>
                <c:pt idx="247">
                  <c:v>420</c:v>
                </c:pt>
                <c:pt idx="248">
                  <c:v>659</c:v>
                </c:pt>
                <c:pt idx="249">
                  <c:v>940</c:v>
                </c:pt>
                <c:pt idx="250">
                  <c:v>940</c:v>
                </c:pt>
                <c:pt idx="251">
                  <c:v>1000</c:v>
                </c:pt>
                <c:pt idx="252">
                  <c:v>950</c:v>
                </c:pt>
                <c:pt idx="253">
                  <c:v>516</c:v>
                </c:pt>
                <c:pt idx="254">
                  <c:v>691</c:v>
                </c:pt>
                <c:pt idx="255">
                  <c:v>520</c:v>
                </c:pt>
                <c:pt idx="256">
                  <c:v>641</c:v>
                </c:pt>
                <c:pt idx="257">
                  <c:v>999</c:v>
                </c:pt>
                <c:pt idx="258">
                  <c:v>1000</c:v>
                </c:pt>
                <c:pt idx="259">
                  <c:v>1000</c:v>
                </c:pt>
                <c:pt idx="260">
                  <c:v>761</c:v>
                </c:pt>
                <c:pt idx="261">
                  <c:v>-614</c:v>
                </c:pt>
                <c:pt idx="262">
                  <c:v>254</c:v>
                </c:pt>
                <c:pt idx="263">
                  <c:v>249</c:v>
                </c:pt>
                <c:pt idx="264">
                  <c:v>-725</c:v>
                </c:pt>
                <c:pt idx="265">
                  <c:v>-1025</c:v>
                </c:pt>
                <c:pt idx="266">
                  <c:v>-1200</c:v>
                </c:pt>
                <c:pt idx="267">
                  <c:v>-1200</c:v>
                </c:pt>
                <c:pt idx="268">
                  <c:v>-1200</c:v>
                </c:pt>
                <c:pt idx="269">
                  <c:v>-1200</c:v>
                </c:pt>
                <c:pt idx="270">
                  <c:v>-1200</c:v>
                </c:pt>
                <c:pt idx="271">
                  <c:v>-1200</c:v>
                </c:pt>
                <c:pt idx="272">
                  <c:v>-337</c:v>
                </c:pt>
                <c:pt idx="273">
                  <c:v>-140</c:v>
                </c:pt>
                <c:pt idx="274">
                  <c:v>-236</c:v>
                </c:pt>
                <c:pt idx="275">
                  <c:v>-136</c:v>
                </c:pt>
                <c:pt idx="276">
                  <c:v>-62</c:v>
                </c:pt>
                <c:pt idx="277">
                  <c:v>-661</c:v>
                </c:pt>
                <c:pt idx="278">
                  <c:v>-1135</c:v>
                </c:pt>
                <c:pt idx="279">
                  <c:v>-1199</c:v>
                </c:pt>
                <c:pt idx="280">
                  <c:v>-1200</c:v>
                </c:pt>
                <c:pt idx="281">
                  <c:v>-849</c:v>
                </c:pt>
                <c:pt idx="282">
                  <c:v>461</c:v>
                </c:pt>
                <c:pt idx="283">
                  <c:v>1000</c:v>
                </c:pt>
                <c:pt idx="284">
                  <c:v>-608</c:v>
                </c:pt>
                <c:pt idx="285">
                  <c:v>-735</c:v>
                </c:pt>
                <c:pt idx="286">
                  <c:v>-364</c:v>
                </c:pt>
                <c:pt idx="287">
                  <c:v>11</c:v>
                </c:pt>
                <c:pt idx="288">
                  <c:v>-1000</c:v>
                </c:pt>
                <c:pt idx="289">
                  <c:v>-1200</c:v>
                </c:pt>
                <c:pt idx="290">
                  <c:v>-1200</c:v>
                </c:pt>
                <c:pt idx="291">
                  <c:v>-1200</c:v>
                </c:pt>
                <c:pt idx="292">
                  <c:v>-1200</c:v>
                </c:pt>
                <c:pt idx="293">
                  <c:v>-1200</c:v>
                </c:pt>
                <c:pt idx="294">
                  <c:v>-1128</c:v>
                </c:pt>
                <c:pt idx="295">
                  <c:v>-1200</c:v>
                </c:pt>
                <c:pt idx="296">
                  <c:v>-1093</c:v>
                </c:pt>
                <c:pt idx="297">
                  <c:v>-956</c:v>
                </c:pt>
                <c:pt idx="298">
                  <c:v>-1150</c:v>
                </c:pt>
                <c:pt idx="299">
                  <c:v>-1083</c:v>
                </c:pt>
                <c:pt idx="300">
                  <c:v>-1149</c:v>
                </c:pt>
                <c:pt idx="301">
                  <c:v>-1200</c:v>
                </c:pt>
                <c:pt idx="302">
                  <c:v>-1200</c:v>
                </c:pt>
                <c:pt idx="303">
                  <c:v>-1200</c:v>
                </c:pt>
                <c:pt idx="304">
                  <c:v>-1200</c:v>
                </c:pt>
                <c:pt idx="305">
                  <c:v>-1134</c:v>
                </c:pt>
                <c:pt idx="306">
                  <c:v>-1000</c:v>
                </c:pt>
                <c:pt idx="307">
                  <c:v>31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-883</c:v>
                </c:pt>
                <c:pt idx="312">
                  <c:v>-1000</c:v>
                </c:pt>
                <c:pt idx="313">
                  <c:v>-1200</c:v>
                </c:pt>
                <c:pt idx="314">
                  <c:v>-1200</c:v>
                </c:pt>
                <c:pt idx="315">
                  <c:v>-1131</c:v>
                </c:pt>
                <c:pt idx="316">
                  <c:v>-1200</c:v>
                </c:pt>
                <c:pt idx="317">
                  <c:v>-1200</c:v>
                </c:pt>
                <c:pt idx="318">
                  <c:v>-1049</c:v>
                </c:pt>
                <c:pt idx="319">
                  <c:v>-521</c:v>
                </c:pt>
                <c:pt idx="320">
                  <c:v>-1000</c:v>
                </c:pt>
                <c:pt idx="321">
                  <c:v>-985</c:v>
                </c:pt>
                <c:pt idx="322">
                  <c:v>-985</c:v>
                </c:pt>
                <c:pt idx="323">
                  <c:v>-960</c:v>
                </c:pt>
                <c:pt idx="324">
                  <c:v>-1000</c:v>
                </c:pt>
                <c:pt idx="325">
                  <c:v>-1000</c:v>
                </c:pt>
                <c:pt idx="326">
                  <c:v>-875</c:v>
                </c:pt>
                <c:pt idx="327">
                  <c:v>-972</c:v>
                </c:pt>
                <c:pt idx="328">
                  <c:v>-733</c:v>
                </c:pt>
                <c:pt idx="329">
                  <c:v>-321</c:v>
                </c:pt>
                <c:pt idx="330">
                  <c:v>318</c:v>
                </c:pt>
                <c:pt idx="331">
                  <c:v>600</c:v>
                </c:pt>
                <c:pt idx="332">
                  <c:v>-1000</c:v>
                </c:pt>
                <c:pt idx="333">
                  <c:v>-1000</c:v>
                </c:pt>
                <c:pt idx="334">
                  <c:v>-579</c:v>
                </c:pt>
                <c:pt idx="335">
                  <c:v>-609</c:v>
                </c:pt>
                <c:pt idx="336">
                  <c:v>-847</c:v>
                </c:pt>
                <c:pt idx="337">
                  <c:v>-896</c:v>
                </c:pt>
                <c:pt idx="338">
                  <c:v>-910</c:v>
                </c:pt>
                <c:pt idx="339">
                  <c:v>-1200</c:v>
                </c:pt>
                <c:pt idx="340">
                  <c:v>-674</c:v>
                </c:pt>
                <c:pt idx="341">
                  <c:v>-238</c:v>
                </c:pt>
                <c:pt idx="342">
                  <c:v>740</c:v>
                </c:pt>
                <c:pt idx="343">
                  <c:v>600</c:v>
                </c:pt>
                <c:pt idx="344">
                  <c:v>600</c:v>
                </c:pt>
                <c:pt idx="345">
                  <c:v>500</c:v>
                </c:pt>
                <c:pt idx="346">
                  <c:v>349</c:v>
                </c:pt>
                <c:pt idx="347">
                  <c:v>539</c:v>
                </c:pt>
                <c:pt idx="348">
                  <c:v>209</c:v>
                </c:pt>
                <c:pt idx="349">
                  <c:v>404</c:v>
                </c:pt>
                <c:pt idx="350">
                  <c:v>600</c:v>
                </c:pt>
                <c:pt idx="351">
                  <c:v>600</c:v>
                </c:pt>
                <c:pt idx="352">
                  <c:v>585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-656</c:v>
                </c:pt>
                <c:pt idx="357">
                  <c:v>-500</c:v>
                </c:pt>
                <c:pt idx="358">
                  <c:v>-219</c:v>
                </c:pt>
                <c:pt idx="359">
                  <c:v>572</c:v>
                </c:pt>
                <c:pt idx="360">
                  <c:v>595</c:v>
                </c:pt>
                <c:pt idx="361">
                  <c:v>696</c:v>
                </c:pt>
                <c:pt idx="362">
                  <c:v>207</c:v>
                </c:pt>
                <c:pt idx="363">
                  <c:v>43</c:v>
                </c:pt>
                <c:pt idx="364">
                  <c:v>29</c:v>
                </c:pt>
                <c:pt idx="365">
                  <c:v>283</c:v>
                </c:pt>
                <c:pt idx="366">
                  <c:v>948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550</c:v>
                </c:pt>
                <c:pt idx="373">
                  <c:v>191</c:v>
                </c:pt>
                <c:pt idx="374">
                  <c:v>-123</c:v>
                </c:pt>
                <c:pt idx="375">
                  <c:v>-687</c:v>
                </c:pt>
                <c:pt idx="376">
                  <c:v>-669</c:v>
                </c:pt>
                <c:pt idx="377">
                  <c:v>-206</c:v>
                </c:pt>
                <c:pt idx="378">
                  <c:v>574</c:v>
                </c:pt>
                <c:pt idx="379">
                  <c:v>600</c:v>
                </c:pt>
                <c:pt idx="380">
                  <c:v>-954</c:v>
                </c:pt>
                <c:pt idx="381">
                  <c:v>-917</c:v>
                </c:pt>
                <c:pt idx="382">
                  <c:v>-53</c:v>
                </c:pt>
                <c:pt idx="383">
                  <c:v>-430</c:v>
                </c:pt>
                <c:pt idx="384">
                  <c:v>-1000</c:v>
                </c:pt>
                <c:pt idx="385">
                  <c:v>-1200</c:v>
                </c:pt>
                <c:pt idx="386">
                  <c:v>-1200</c:v>
                </c:pt>
                <c:pt idx="387">
                  <c:v>-1200</c:v>
                </c:pt>
                <c:pt idx="388">
                  <c:v>-1200</c:v>
                </c:pt>
                <c:pt idx="389">
                  <c:v>-1200</c:v>
                </c:pt>
                <c:pt idx="390">
                  <c:v>-1200</c:v>
                </c:pt>
                <c:pt idx="391">
                  <c:v>-1000</c:v>
                </c:pt>
                <c:pt idx="392">
                  <c:v>-930</c:v>
                </c:pt>
                <c:pt idx="393">
                  <c:v>-898</c:v>
                </c:pt>
                <c:pt idx="394">
                  <c:v>-1000</c:v>
                </c:pt>
                <c:pt idx="395">
                  <c:v>-786</c:v>
                </c:pt>
                <c:pt idx="396">
                  <c:v>-845</c:v>
                </c:pt>
                <c:pt idx="397">
                  <c:v>-843</c:v>
                </c:pt>
                <c:pt idx="398">
                  <c:v>-777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-986</c:v>
                </c:pt>
                <c:pt idx="403">
                  <c:v>581</c:v>
                </c:pt>
                <c:pt idx="404">
                  <c:v>-850</c:v>
                </c:pt>
                <c:pt idx="405">
                  <c:v>-756</c:v>
                </c:pt>
                <c:pt idx="406">
                  <c:v>-665</c:v>
                </c:pt>
                <c:pt idx="407">
                  <c:v>-443</c:v>
                </c:pt>
                <c:pt idx="408">
                  <c:v>-1000</c:v>
                </c:pt>
                <c:pt idx="409">
                  <c:v>-1200</c:v>
                </c:pt>
                <c:pt idx="410">
                  <c:v>-1139</c:v>
                </c:pt>
                <c:pt idx="411">
                  <c:v>-1200</c:v>
                </c:pt>
                <c:pt idx="412">
                  <c:v>-1200</c:v>
                </c:pt>
                <c:pt idx="413">
                  <c:v>-699</c:v>
                </c:pt>
                <c:pt idx="414">
                  <c:v>-548</c:v>
                </c:pt>
                <c:pt idx="415">
                  <c:v>320</c:v>
                </c:pt>
                <c:pt idx="416">
                  <c:v>550</c:v>
                </c:pt>
                <c:pt idx="417">
                  <c:v>40</c:v>
                </c:pt>
                <c:pt idx="418">
                  <c:v>191</c:v>
                </c:pt>
                <c:pt idx="419">
                  <c:v>441</c:v>
                </c:pt>
                <c:pt idx="420">
                  <c:v>-246</c:v>
                </c:pt>
                <c:pt idx="421">
                  <c:v>188</c:v>
                </c:pt>
                <c:pt idx="422">
                  <c:v>338</c:v>
                </c:pt>
                <c:pt idx="423">
                  <c:v>-61</c:v>
                </c:pt>
                <c:pt idx="424">
                  <c:v>-44</c:v>
                </c:pt>
                <c:pt idx="425">
                  <c:v>-3</c:v>
                </c:pt>
                <c:pt idx="426">
                  <c:v>700</c:v>
                </c:pt>
                <c:pt idx="427">
                  <c:v>875</c:v>
                </c:pt>
                <c:pt idx="428">
                  <c:v>-402</c:v>
                </c:pt>
                <c:pt idx="429">
                  <c:v>-1099</c:v>
                </c:pt>
                <c:pt idx="430">
                  <c:v>-679</c:v>
                </c:pt>
                <c:pt idx="431">
                  <c:v>-329</c:v>
                </c:pt>
                <c:pt idx="432">
                  <c:v>-1100</c:v>
                </c:pt>
                <c:pt idx="433">
                  <c:v>-1100</c:v>
                </c:pt>
                <c:pt idx="434">
                  <c:v>-1200</c:v>
                </c:pt>
                <c:pt idx="435">
                  <c:v>-1200</c:v>
                </c:pt>
                <c:pt idx="436">
                  <c:v>-1200</c:v>
                </c:pt>
                <c:pt idx="437">
                  <c:v>-1057</c:v>
                </c:pt>
                <c:pt idx="438">
                  <c:v>-947</c:v>
                </c:pt>
                <c:pt idx="439">
                  <c:v>-237</c:v>
                </c:pt>
                <c:pt idx="440">
                  <c:v>177</c:v>
                </c:pt>
                <c:pt idx="441">
                  <c:v>18</c:v>
                </c:pt>
                <c:pt idx="442">
                  <c:v>-1063</c:v>
                </c:pt>
                <c:pt idx="443">
                  <c:v>-1100</c:v>
                </c:pt>
                <c:pt idx="444">
                  <c:v>-1099</c:v>
                </c:pt>
                <c:pt idx="445">
                  <c:v>-1100</c:v>
                </c:pt>
                <c:pt idx="446">
                  <c:v>-1100</c:v>
                </c:pt>
                <c:pt idx="447">
                  <c:v>-700</c:v>
                </c:pt>
                <c:pt idx="448">
                  <c:v>-988</c:v>
                </c:pt>
                <c:pt idx="449">
                  <c:v>-961</c:v>
                </c:pt>
                <c:pt idx="450">
                  <c:v>-984</c:v>
                </c:pt>
                <c:pt idx="451">
                  <c:v>-101</c:v>
                </c:pt>
                <c:pt idx="452">
                  <c:v>-1010</c:v>
                </c:pt>
                <c:pt idx="453">
                  <c:v>-565</c:v>
                </c:pt>
                <c:pt idx="454">
                  <c:v>-409</c:v>
                </c:pt>
                <c:pt idx="455">
                  <c:v>-475</c:v>
                </c:pt>
                <c:pt idx="456">
                  <c:v>-1100</c:v>
                </c:pt>
                <c:pt idx="457">
                  <c:v>-1200</c:v>
                </c:pt>
                <c:pt idx="458">
                  <c:v>-1200</c:v>
                </c:pt>
                <c:pt idx="459">
                  <c:v>-1200</c:v>
                </c:pt>
                <c:pt idx="460">
                  <c:v>-1200</c:v>
                </c:pt>
                <c:pt idx="461">
                  <c:v>-1200</c:v>
                </c:pt>
                <c:pt idx="462">
                  <c:v>-1200</c:v>
                </c:pt>
                <c:pt idx="463">
                  <c:v>-1200</c:v>
                </c:pt>
                <c:pt idx="464">
                  <c:v>-300</c:v>
                </c:pt>
                <c:pt idx="465">
                  <c:v>-300</c:v>
                </c:pt>
                <c:pt idx="466">
                  <c:v>-300</c:v>
                </c:pt>
                <c:pt idx="467">
                  <c:v>-287</c:v>
                </c:pt>
                <c:pt idx="468">
                  <c:v>-200</c:v>
                </c:pt>
                <c:pt idx="469">
                  <c:v>-286</c:v>
                </c:pt>
                <c:pt idx="470">
                  <c:v>-105</c:v>
                </c:pt>
                <c:pt idx="471">
                  <c:v>-300</c:v>
                </c:pt>
                <c:pt idx="472">
                  <c:v>-756</c:v>
                </c:pt>
                <c:pt idx="473">
                  <c:v>-274</c:v>
                </c:pt>
                <c:pt idx="474">
                  <c:v>-335</c:v>
                </c:pt>
                <c:pt idx="475">
                  <c:v>305</c:v>
                </c:pt>
                <c:pt idx="476">
                  <c:v>-527</c:v>
                </c:pt>
                <c:pt idx="477">
                  <c:v>-744</c:v>
                </c:pt>
                <c:pt idx="478">
                  <c:v>-486</c:v>
                </c:pt>
                <c:pt idx="479">
                  <c:v>-525</c:v>
                </c:pt>
                <c:pt idx="480">
                  <c:v>-1100</c:v>
                </c:pt>
                <c:pt idx="481">
                  <c:v>-1200</c:v>
                </c:pt>
                <c:pt idx="482">
                  <c:v>-1200</c:v>
                </c:pt>
                <c:pt idx="483">
                  <c:v>-1200</c:v>
                </c:pt>
                <c:pt idx="484">
                  <c:v>-1200</c:v>
                </c:pt>
                <c:pt idx="485">
                  <c:v>-1100</c:v>
                </c:pt>
                <c:pt idx="486">
                  <c:v>-273</c:v>
                </c:pt>
                <c:pt idx="487">
                  <c:v>607</c:v>
                </c:pt>
                <c:pt idx="488">
                  <c:v>454</c:v>
                </c:pt>
                <c:pt idx="489">
                  <c:v>253</c:v>
                </c:pt>
                <c:pt idx="490">
                  <c:v>550</c:v>
                </c:pt>
                <c:pt idx="491">
                  <c:v>281</c:v>
                </c:pt>
                <c:pt idx="492">
                  <c:v>55</c:v>
                </c:pt>
                <c:pt idx="493">
                  <c:v>218</c:v>
                </c:pt>
                <c:pt idx="494">
                  <c:v>196</c:v>
                </c:pt>
                <c:pt idx="495">
                  <c:v>-24</c:v>
                </c:pt>
                <c:pt idx="496">
                  <c:v>467</c:v>
                </c:pt>
                <c:pt idx="497">
                  <c:v>832</c:v>
                </c:pt>
                <c:pt idx="498">
                  <c:v>1000</c:v>
                </c:pt>
                <c:pt idx="499">
                  <c:v>1000</c:v>
                </c:pt>
                <c:pt idx="500">
                  <c:v>450</c:v>
                </c:pt>
                <c:pt idx="501">
                  <c:v>-944</c:v>
                </c:pt>
                <c:pt idx="502">
                  <c:v>-786</c:v>
                </c:pt>
                <c:pt idx="503">
                  <c:v>221</c:v>
                </c:pt>
                <c:pt idx="504">
                  <c:v>565</c:v>
                </c:pt>
                <c:pt idx="505">
                  <c:v>676</c:v>
                </c:pt>
                <c:pt idx="506">
                  <c:v>305</c:v>
                </c:pt>
                <c:pt idx="507">
                  <c:v>299</c:v>
                </c:pt>
                <c:pt idx="508">
                  <c:v>870</c:v>
                </c:pt>
                <c:pt idx="509">
                  <c:v>956</c:v>
                </c:pt>
                <c:pt idx="510">
                  <c:v>1100</c:v>
                </c:pt>
                <c:pt idx="511">
                  <c:v>1000</c:v>
                </c:pt>
                <c:pt idx="512">
                  <c:v>1000</c:v>
                </c:pt>
                <c:pt idx="513">
                  <c:v>1000</c:v>
                </c:pt>
                <c:pt idx="514">
                  <c:v>920</c:v>
                </c:pt>
                <c:pt idx="515">
                  <c:v>863</c:v>
                </c:pt>
                <c:pt idx="516">
                  <c:v>615</c:v>
                </c:pt>
                <c:pt idx="517">
                  <c:v>274</c:v>
                </c:pt>
                <c:pt idx="518">
                  <c:v>394</c:v>
                </c:pt>
                <c:pt idx="519">
                  <c:v>81</c:v>
                </c:pt>
                <c:pt idx="520">
                  <c:v>207</c:v>
                </c:pt>
                <c:pt idx="521">
                  <c:v>89</c:v>
                </c:pt>
                <c:pt idx="522">
                  <c:v>970</c:v>
                </c:pt>
                <c:pt idx="523">
                  <c:v>1000</c:v>
                </c:pt>
                <c:pt idx="524">
                  <c:v>85</c:v>
                </c:pt>
                <c:pt idx="525">
                  <c:v>-459</c:v>
                </c:pt>
                <c:pt idx="526">
                  <c:v>645</c:v>
                </c:pt>
                <c:pt idx="527">
                  <c:v>967</c:v>
                </c:pt>
                <c:pt idx="528">
                  <c:v>-465</c:v>
                </c:pt>
                <c:pt idx="529">
                  <c:v>-530</c:v>
                </c:pt>
                <c:pt idx="530">
                  <c:v>-522</c:v>
                </c:pt>
                <c:pt idx="531">
                  <c:v>-273</c:v>
                </c:pt>
                <c:pt idx="532">
                  <c:v>164</c:v>
                </c:pt>
                <c:pt idx="533">
                  <c:v>-379</c:v>
                </c:pt>
                <c:pt idx="534">
                  <c:v>490</c:v>
                </c:pt>
                <c:pt idx="535">
                  <c:v>-293</c:v>
                </c:pt>
                <c:pt idx="536">
                  <c:v>-425</c:v>
                </c:pt>
                <c:pt idx="537">
                  <c:v>-364</c:v>
                </c:pt>
                <c:pt idx="538">
                  <c:v>-479</c:v>
                </c:pt>
                <c:pt idx="539">
                  <c:v>-475</c:v>
                </c:pt>
                <c:pt idx="540">
                  <c:v>-588</c:v>
                </c:pt>
                <c:pt idx="541">
                  <c:v>-700</c:v>
                </c:pt>
                <c:pt idx="542">
                  <c:v>-675</c:v>
                </c:pt>
                <c:pt idx="543">
                  <c:v>-700</c:v>
                </c:pt>
                <c:pt idx="544">
                  <c:v>-700</c:v>
                </c:pt>
                <c:pt idx="545">
                  <c:v>-700</c:v>
                </c:pt>
                <c:pt idx="546">
                  <c:v>-477</c:v>
                </c:pt>
                <c:pt idx="547">
                  <c:v>200</c:v>
                </c:pt>
                <c:pt idx="548">
                  <c:v>-700</c:v>
                </c:pt>
                <c:pt idx="549">
                  <c:v>-700</c:v>
                </c:pt>
                <c:pt idx="550">
                  <c:v>-700</c:v>
                </c:pt>
                <c:pt idx="551">
                  <c:v>-700</c:v>
                </c:pt>
                <c:pt idx="552">
                  <c:v>-700</c:v>
                </c:pt>
                <c:pt idx="553">
                  <c:v>-500</c:v>
                </c:pt>
                <c:pt idx="554">
                  <c:v>-500</c:v>
                </c:pt>
                <c:pt idx="555">
                  <c:v>-500</c:v>
                </c:pt>
                <c:pt idx="556">
                  <c:v>-500</c:v>
                </c:pt>
                <c:pt idx="557">
                  <c:v>-500</c:v>
                </c:pt>
                <c:pt idx="558">
                  <c:v>-306</c:v>
                </c:pt>
                <c:pt idx="559">
                  <c:v>170</c:v>
                </c:pt>
                <c:pt idx="560">
                  <c:v>102</c:v>
                </c:pt>
                <c:pt idx="561">
                  <c:v>57</c:v>
                </c:pt>
                <c:pt idx="562">
                  <c:v>120</c:v>
                </c:pt>
                <c:pt idx="563">
                  <c:v>155</c:v>
                </c:pt>
                <c:pt idx="564">
                  <c:v>181</c:v>
                </c:pt>
                <c:pt idx="565">
                  <c:v>200</c:v>
                </c:pt>
                <c:pt idx="566">
                  <c:v>200</c:v>
                </c:pt>
                <c:pt idx="567">
                  <c:v>-195</c:v>
                </c:pt>
                <c:pt idx="568">
                  <c:v>150</c:v>
                </c:pt>
                <c:pt idx="569">
                  <c:v>200</c:v>
                </c:pt>
                <c:pt idx="570">
                  <c:v>200</c:v>
                </c:pt>
                <c:pt idx="571">
                  <c:v>200</c:v>
                </c:pt>
                <c:pt idx="572">
                  <c:v>142</c:v>
                </c:pt>
                <c:pt idx="573">
                  <c:v>-695</c:v>
                </c:pt>
                <c:pt idx="574">
                  <c:v>-292</c:v>
                </c:pt>
                <c:pt idx="575">
                  <c:v>137</c:v>
                </c:pt>
                <c:pt idx="576">
                  <c:v>-463</c:v>
                </c:pt>
                <c:pt idx="577">
                  <c:v>-69</c:v>
                </c:pt>
                <c:pt idx="578">
                  <c:v>46</c:v>
                </c:pt>
                <c:pt idx="579">
                  <c:v>22</c:v>
                </c:pt>
                <c:pt idx="580">
                  <c:v>-315</c:v>
                </c:pt>
                <c:pt idx="581">
                  <c:v>-374</c:v>
                </c:pt>
                <c:pt idx="582">
                  <c:v>165</c:v>
                </c:pt>
                <c:pt idx="583">
                  <c:v>105</c:v>
                </c:pt>
                <c:pt idx="584">
                  <c:v>200</c:v>
                </c:pt>
                <c:pt idx="585">
                  <c:v>-362</c:v>
                </c:pt>
                <c:pt idx="586">
                  <c:v>-685</c:v>
                </c:pt>
                <c:pt idx="587">
                  <c:v>-700</c:v>
                </c:pt>
                <c:pt idx="588">
                  <c:v>-609</c:v>
                </c:pt>
                <c:pt idx="589">
                  <c:v>-700</c:v>
                </c:pt>
                <c:pt idx="590">
                  <c:v>-625</c:v>
                </c:pt>
                <c:pt idx="591">
                  <c:v>-700</c:v>
                </c:pt>
                <c:pt idx="592">
                  <c:v>-700</c:v>
                </c:pt>
                <c:pt idx="593">
                  <c:v>-700</c:v>
                </c:pt>
                <c:pt idx="594">
                  <c:v>-371</c:v>
                </c:pt>
                <c:pt idx="595">
                  <c:v>130</c:v>
                </c:pt>
                <c:pt idx="596">
                  <c:v>-514</c:v>
                </c:pt>
                <c:pt idx="597">
                  <c:v>-420</c:v>
                </c:pt>
                <c:pt idx="598">
                  <c:v>-158</c:v>
                </c:pt>
                <c:pt idx="599">
                  <c:v>-353</c:v>
                </c:pt>
                <c:pt idx="600">
                  <c:v>-800</c:v>
                </c:pt>
                <c:pt idx="601">
                  <c:v>-800</c:v>
                </c:pt>
                <c:pt idx="602">
                  <c:v>-600</c:v>
                </c:pt>
                <c:pt idx="603">
                  <c:v>-600</c:v>
                </c:pt>
                <c:pt idx="604">
                  <c:v>-600</c:v>
                </c:pt>
                <c:pt idx="605">
                  <c:v>-600</c:v>
                </c:pt>
                <c:pt idx="606">
                  <c:v>-600</c:v>
                </c:pt>
                <c:pt idx="607">
                  <c:v>-600</c:v>
                </c:pt>
                <c:pt idx="608">
                  <c:v>-800</c:v>
                </c:pt>
                <c:pt idx="609">
                  <c:v>-800</c:v>
                </c:pt>
                <c:pt idx="610">
                  <c:v>-741</c:v>
                </c:pt>
                <c:pt idx="611">
                  <c:v>-800</c:v>
                </c:pt>
                <c:pt idx="612">
                  <c:v>-800</c:v>
                </c:pt>
                <c:pt idx="613">
                  <c:v>-800</c:v>
                </c:pt>
                <c:pt idx="614">
                  <c:v>-800</c:v>
                </c:pt>
                <c:pt idx="615">
                  <c:v>-800</c:v>
                </c:pt>
                <c:pt idx="616">
                  <c:v>-680</c:v>
                </c:pt>
                <c:pt idx="617">
                  <c:v>-253</c:v>
                </c:pt>
                <c:pt idx="618">
                  <c:v>143</c:v>
                </c:pt>
                <c:pt idx="619">
                  <c:v>-37</c:v>
                </c:pt>
                <c:pt idx="620">
                  <c:v>-534</c:v>
                </c:pt>
                <c:pt idx="621">
                  <c:v>-800</c:v>
                </c:pt>
                <c:pt idx="622">
                  <c:v>-734</c:v>
                </c:pt>
                <c:pt idx="623">
                  <c:v>-800</c:v>
                </c:pt>
                <c:pt idx="624">
                  <c:v>-800</c:v>
                </c:pt>
                <c:pt idx="625">
                  <c:v>-600</c:v>
                </c:pt>
                <c:pt idx="626">
                  <c:v>-600</c:v>
                </c:pt>
                <c:pt idx="627">
                  <c:v>-600</c:v>
                </c:pt>
                <c:pt idx="628">
                  <c:v>-600</c:v>
                </c:pt>
                <c:pt idx="629">
                  <c:v>-600</c:v>
                </c:pt>
                <c:pt idx="630">
                  <c:v>-600</c:v>
                </c:pt>
                <c:pt idx="631">
                  <c:v>-600</c:v>
                </c:pt>
                <c:pt idx="632">
                  <c:v>-600</c:v>
                </c:pt>
                <c:pt idx="633">
                  <c:v>-600</c:v>
                </c:pt>
                <c:pt idx="634">
                  <c:v>-600</c:v>
                </c:pt>
                <c:pt idx="635">
                  <c:v>-600</c:v>
                </c:pt>
                <c:pt idx="636">
                  <c:v>-600</c:v>
                </c:pt>
                <c:pt idx="637">
                  <c:v>-600</c:v>
                </c:pt>
                <c:pt idx="638">
                  <c:v>-600</c:v>
                </c:pt>
                <c:pt idx="639">
                  <c:v>-600</c:v>
                </c:pt>
                <c:pt idx="640">
                  <c:v>-600</c:v>
                </c:pt>
                <c:pt idx="641">
                  <c:v>-550</c:v>
                </c:pt>
                <c:pt idx="642">
                  <c:v>-754</c:v>
                </c:pt>
                <c:pt idx="643">
                  <c:v>-800</c:v>
                </c:pt>
                <c:pt idx="644">
                  <c:v>-800</c:v>
                </c:pt>
                <c:pt idx="645">
                  <c:v>-800</c:v>
                </c:pt>
                <c:pt idx="646">
                  <c:v>-800</c:v>
                </c:pt>
                <c:pt idx="647">
                  <c:v>-800</c:v>
                </c:pt>
                <c:pt idx="648">
                  <c:v>-800</c:v>
                </c:pt>
                <c:pt idx="649">
                  <c:v>-418</c:v>
                </c:pt>
                <c:pt idx="650">
                  <c:v>-207</c:v>
                </c:pt>
                <c:pt idx="651">
                  <c:v>-274</c:v>
                </c:pt>
                <c:pt idx="652">
                  <c:v>289</c:v>
                </c:pt>
                <c:pt idx="653">
                  <c:v>248</c:v>
                </c:pt>
                <c:pt idx="654">
                  <c:v>-125</c:v>
                </c:pt>
                <c:pt idx="655">
                  <c:v>-393</c:v>
                </c:pt>
                <c:pt idx="656">
                  <c:v>-725</c:v>
                </c:pt>
                <c:pt idx="657">
                  <c:v>-800</c:v>
                </c:pt>
                <c:pt idx="658">
                  <c:v>-800</c:v>
                </c:pt>
                <c:pt idx="659">
                  <c:v>-800</c:v>
                </c:pt>
                <c:pt idx="660">
                  <c:v>-800</c:v>
                </c:pt>
                <c:pt idx="661">
                  <c:v>-800</c:v>
                </c:pt>
                <c:pt idx="662">
                  <c:v>-700</c:v>
                </c:pt>
                <c:pt idx="663">
                  <c:v>-800</c:v>
                </c:pt>
                <c:pt idx="664">
                  <c:v>-691</c:v>
                </c:pt>
                <c:pt idx="665">
                  <c:v>-257</c:v>
                </c:pt>
                <c:pt idx="666">
                  <c:v>200</c:v>
                </c:pt>
                <c:pt idx="667">
                  <c:v>200</c:v>
                </c:pt>
                <c:pt idx="668">
                  <c:v>-206</c:v>
                </c:pt>
                <c:pt idx="669">
                  <c:v>-781</c:v>
                </c:pt>
                <c:pt idx="670">
                  <c:v>-798</c:v>
                </c:pt>
                <c:pt idx="671">
                  <c:v>-800</c:v>
                </c:pt>
                <c:pt idx="672">
                  <c:v>-800</c:v>
                </c:pt>
                <c:pt idx="673">
                  <c:v>-600</c:v>
                </c:pt>
                <c:pt idx="674">
                  <c:v>-591</c:v>
                </c:pt>
                <c:pt idx="675">
                  <c:v>-600</c:v>
                </c:pt>
                <c:pt idx="676">
                  <c:v>-600</c:v>
                </c:pt>
                <c:pt idx="677">
                  <c:v>-600</c:v>
                </c:pt>
                <c:pt idx="678">
                  <c:v>-455</c:v>
                </c:pt>
                <c:pt idx="679">
                  <c:v>-54</c:v>
                </c:pt>
                <c:pt idx="680">
                  <c:v>185</c:v>
                </c:pt>
                <c:pt idx="681">
                  <c:v>200</c:v>
                </c:pt>
                <c:pt idx="682">
                  <c:v>80</c:v>
                </c:pt>
                <c:pt idx="683">
                  <c:v>-23</c:v>
                </c:pt>
                <c:pt idx="684">
                  <c:v>-24</c:v>
                </c:pt>
                <c:pt idx="685">
                  <c:v>79</c:v>
                </c:pt>
                <c:pt idx="686">
                  <c:v>200</c:v>
                </c:pt>
                <c:pt idx="687">
                  <c:v>168</c:v>
                </c:pt>
                <c:pt idx="688">
                  <c:v>200</c:v>
                </c:pt>
                <c:pt idx="689">
                  <c:v>200</c:v>
                </c:pt>
                <c:pt idx="690">
                  <c:v>200</c:v>
                </c:pt>
                <c:pt idx="691">
                  <c:v>200</c:v>
                </c:pt>
                <c:pt idx="692">
                  <c:v>90</c:v>
                </c:pt>
                <c:pt idx="693">
                  <c:v>-376</c:v>
                </c:pt>
                <c:pt idx="694">
                  <c:v>104</c:v>
                </c:pt>
                <c:pt idx="695">
                  <c:v>147</c:v>
                </c:pt>
                <c:pt idx="696">
                  <c:v>-779</c:v>
                </c:pt>
                <c:pt idx="697">
                  <c:v>-474</c:v>
                </c:pt>
                <c:pt idx="698">
                  <c:v>-400</c:v>
                </c:pt>
                <c:pt idx="699">
                  <c:v>-575</c:v>
                </c:pt>
                <c:pt idx="700">
                  <c:v>-537</c:v>
                </c:pt>
                <c:pt idx="701">
                  <c:v>85</c:v>
                </c:pt>
                <c:pt idx="702">
                  <c:v>330</c:v>
                </c:pt>
                <c:pt idx="703">
                  <c:v>125</c:v>
                </c:pt>
                <c:pt idx="704">
                  <c:v>200</c:v>
                </c:pt>
                <c:pt idx="705">
                  <c:v>200</c:v>
                </c:pt>
                <c:pt idx="706">
                  <c:v>200</c:v>
                </c:pt>
                <c:pt idx="707">
                  <c:v>200</c:v>
                </c:pt>
                <c:pt idx="708">
                  <c:v>117</c:v>
                </c:pt>
                <c:pt idx="709">
                  <c:v>-84</c:v>
                </c:pt>
                <c:pt idx="710">
                  <c:v>-95</c:v>
                </c:pt>
                <c:pt idx="711">
                  <c:v>150</c:v>
                </c:pt>
                <c:pt idx="712">
                  <c:v>199</c:v>
                </c:pt>
                <c:pt idx="713">
                  <c:v>200</c:v>
                </c:pt>
                <c:pt idx="714">
                  <c:v>200</c:v>
                </c:pt>
                <c:pt idx="715">
                  <c:v>200</c:v>
                </c:pt>
                <c:pt idx="716">
                  <c:v>200</c:v>
                </c:pt>
                <c:pt idx="717">
                  <c:v>-315</c:v>
                </c:pt>
                <c:pt idx="718">
                  <c:v>-49</c:v>
                </c:pt>
                <c:pt idx="719">
                  <c:v>200</c:v>
                </c:pt>
                <c:pt idx="720">
                  <c:v>-800</c:v>
                </c:pt>
                <c:pt idx="721">
                  <c:v>-600</c:v>
                </c:pt>
                <c:pt idx="722">
                  <c:v>-600</c:v>
                </c:pt>
                <c:pt idx="723">
                  <c:v>-600</c:v>
                </c:pt>
                <c:pt idx="724">
                  <c:v>-600</c:v>
                </c:pt>
                <c:pt idx="725">
                  <c:v>-600</c:v>
                </c:pt>
                <c:pt idx="726">
                  <c:v>-600</c:v>
                </c:pt>
                <c:pt idx="727">
                  <c:v>-476</c:v>
                </c:pt>
                <c:pt idx="728">
                  <c:v>-427</c:v>
                </c:pt>
                <c:pt idx="729">
                  <c:v>-270</c:v>
                </c:pt>
                <c:pt idx="730">
                  <c:v>-517</c:v>
                </c:pt>
                <c:pt idx="731">
                  <c:v>-371</c:v>
                </c:pt>
                <c:pt idx="732">
                  <c:v>-615</c:v>
                </c:pt>
                <c:pt idx="733">
                  <c:v>-750</c:v>
                </c:pt>
                <c:pt idx="734">
                  <c:v>-700</c:v>
                </c:pt>
                <c:pt idx="735">
                  <c:v>-750</c:v>
                </c:pt>
                <c:pt idx="736">
                  <c:v>-745</c:v>
                </c:pt>
                <c:pt idx="737">
                  <c:v>0</c:v>
                </c:pt>
                <c:pt idx="738">
                  <c:v>199</c:v>
                </c:pt>
                <c:pt idx="739">
                  <c:v>-359</c:v>
                </c:pt>
                <c:pt idx="740">
                  <c:v>-800</c:v>
                </c:pt>
                <c:pt idx="741">
                  <c:v>-800</c:v>
                </c:pt>
                <c:pt idx="742">
                  <c:v>-800</c:v>
                </c:pt>
                <c:pt idx="743">
                  <c:v>-800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-382.02016129032256</c:v>
                </c:pt>
                <c:pt idx="1">
                  <c:v>-382.02016129032256</c:v>
                </c:pt>
                <c:pt idx="2">
                  <c:v>-382.02016129032256</c:v>
                </c:pt>
                <c:pt idx="3">
                  <c:v>-382.02016129032256</c:v>
                </c:pt>
                <c:pt idx="4">
                  <c:v>-382.02016129032256</c:v>
                </c:pt>
                <c:pt idx="5">
                  <c:v>-382.02016129032256</c:v>
                </c:pt>
                <c:pt idx="6">
                  <c:v>-382.02016129032256</c:v>
                </c:pt>
                <c:pt idx="7">
                  <c:v>-382.02016129032256</c:v>
                </c:pt>
                <c:pt idx="8">
                  <c:v>-382.02016129032256</c:v>
                </c:pt>
                <c:pt idx="9">
                  <c:v>-382.02016129032256</c:v>
                </c:pt>
                <c:pt idx="10">
                  <c:v>-382.02016129032256</c:v>
                </c:pt>
                <c:pt idx="11">
                  <c:v>-382.02016129032256</c:v>
                </c:pt>
                <c:pt idx="12">
                  <c:v>-382.02016129032256</c:v>
                </c:pt>
                <c:pt idx="13">
                  <c:v>-382.02016129032256</c:v>
                </c:pt>
                <c:pt idx="14">
                  <c:v>-382.02016129032256</c:v>
                </c:pt>
                <c:pt idx="15">
                  <c:v>-382.02016129032256</c:v>
                </c:pt>
                <c:pt idx="16">
                  <c:v>-382.02016129032256</c:v>
                </c:pt>
                <c:pt idx="17">
                  <c:v>-382.02016129032256</c:v>
                </c:pt>
                <c:pt idx="18">
                  <c:v>-382.02016129032256</c:v>
                </c:pt>
                <c:pt idx="19">
                  <c:v>-382.02016129032256</c:v>
                </c:pt>
                <c:pt idx="20">
                  <c:v>-382.02016129032256</c:v>
                </c:pt>
                <c:pt idx="21">
                  <c:v>-382.02016129032256</c:v>
                </c:pt>
                <c:pt idx="22">
                  <c:v>-382.02016129032256</c:v>
                </c:pt>
                <c:pt idx="23">
                  <c:v>-382.02016129032256</c:v>
                </c:pt>
                <c:pt idx="24">
                  <c:v>-382.02016129032256</c:v>
                </c:pt>
                <c:pt idx="25">
                  <c:v>-382.02016129032256</c:v>
                </c:pt>
                <c:pt idx="26">
                  <c:v>-382.02016129032256</c:v>
                </c:pt>
                <c:pt idx="27">
                  <c:v>-382.02016129032256</c:v>
                </c:pt>
                <c:pt idx="28">
                  <c:v>-382.02016129032256</c:v>
                </c:pt>
                <c:pt idx="29">
                  <c:v>-382.02016129032256</c:v>
                </c:pt>
                <c:pt idx="30">
                  <c:v>-382.02016129032256</c:v>
                </c:pt>
                <c:pt idx="31">
                  <c:v>-382.02016129032256</c:v>
                </c:pt>
                <c:pt idx="32">
                  <c:v>-382.02016129032256</c:v>
                </c:pt>
                <c:pt idx="33">
                  <c:v>-382.02016129032256</c:v>
                </c:pt>
                <c:pt idx="34">
                  <c:v>-382.02016129032256</c:v>
                </c:pt>
                <c:pt idx="35">
                  <c:v>-382.02016129032256</c:v>
                </c:pt>
                <c:pt idx="36">
                  <c:v>-382.02016129032256</c:v>
                </c:pt>
                <c:pt idx="37">
                  <c:v>-382.02016129032256</c:v>
                </c:pt>
                <c:pt idx="38">
                  <c:v>-382.02016129032256</c:v>
                </c:pt>
                <c:pt idx="39">
                  <c:v>-382.02016129032256</c:v>
                </c:pt>
                <c:pt idx="40">
                  <c:v>-382.02016129032256</c:v>
                </c:pt>
                <c:pt idx="41">
                  <c:v>-382.02016129032256</c:v>
                </c:pt>
                <c:pt idx="42">
                  <c:v>-382.02016129032256</c:v>
                </c:pt>
                <c:pt idx="43">
                  <c:v>-382.02016129032256</c:v>
                </c:pt>
                <c:pt idx="44">
                  <c:v>-382.02016129032256</c:v>
                </c:pt>
                <c:pt idx="45">
                  <c:v>-382.02016129032256</c:v>
                </c:pt>
                <c:pt idx="46">
                  <c:v>-382.02016129032256</c:v>
                </c:pt>
                <c:pt idx="47">
                  <c:v>-382.02016129032256</c:v>
                </c:pt>
                <c:pt idx="48">
                  <c:v>-382.02016129032256</c:v>
                </c:pt>
                <c:pt idx="49">
                  <c:v>-382.02016129032256</c:v>
                </c:pt>
                <c:pt idx="50">
                  <c:v>-382.02016129032256</c:v>
                </c:pt>
                <c:pt idx="51">
                  <c:v>-382.02016129032256</c:v>
                </c:pt>
                <c:pt idx="52">
                  <c:v>-382.02016129032256</c:v>
                </c:pt>
                <c:pt idx="53">
                  <c:v>-382.02016129032256</c:v>
                </c:pt>
                <c:pt idx="54">
                  <c:v>-382.02016129032256</c:v>
                </c:pt>
                <c:pt idx="55">
                  <c:v>-382.02016129032256</c:v>
                </c:pt>
                <c:pt idx="56">
                  <c:v>-382.02016129032256</c:v>
                </c:pt>
                <c:pt idx="57">
                  <c:v>-382.02016129032256</c:v>
                </c:pt>
                <c:pt idx="58">
                  <c:v>-382.02016129032256</c:v>
                </c:pt>
                <c:pt idx="59">
                  <c:v>-382.02016129032256</c:v>
                </c:pt>
                <c:pt idx="60">
                  <c:v>-382.02016129032256</c:v>
                </c:pt>
                <c:pt idx="61">
                  <c:v>-382.02016129032256</c:v>
                </c:pt>
                <c:pt idx="62">
                  <c:v>-382.02016129032256</c:v>
                </c:pt>
                <c:pt idx="63">
                  <c:v>-382.02016129032256</c:v>
                </c:pt>
                <c:pt idx="64">
                  <c:v>-382.02016129032256</c:v>
                </c:pt>
                <c:pt idx="65">
                  <c:v>-382.02016129032256</c:v>
                </c:pt>
                <c:pt idx="66">
                  <c:v>-382.02016129032256</c:v>
                </c:pt>
                <c:pt idx="67">
                  <c:v>-382.02016129032256</c:v>
                </c:pt>
                <c:pt idx="68">
                  <c:v>-382.02016129032256</c:v>
                </c:pt>
                <c:pt idx="69">
                  <c:v>-382.02016129032256</c:v>
                </c:pt>
                <c:pt idx="70">
                  <c:v>-382.02016129032256</c:v>
                </c:pt>
                <c:pt idx="71">
                  <c:v>-382.02016129032256</c:v>
                </c:pt>
                <c:pt idx="72">
                  <c:v>-382.02016129032256</c:v>
                </c:pt>
                <c:pt idx="73">
                  <c:v>-382.02016129032256</c:v>
                </c:pt>
                <c:pt idx="74">
                  <c:v>-382.02016129032256</c:v>
                </c:pt>
                <c:pt idx="75">
                  <c:v>-382.02016129032256</c:v>
                </c:pt>
                <c:pt idx="76">
                  <c:v>-382.02016129032256</c:v>
                </c:pt>
                <c:pt idx="77">
                  <c:v>-382.02016129032256</c:v>
                </c:pt>
                <c:pt idx="78">
                  <c:v>-382.02016129032256</c:v>
                </c:pt>
                <c:pt idx="79">
                  <c:v>-382.02016129032256</c:v>
                </c:pt>
                <c:pt idx="80">
                  <c:v>-382.02016129032256</c:v>
                </c:pt>
                <c:pt idx="81">
                  <c:v>-382.02016129032256</c:v>
                </c:pt>
                <c:pt idx="82">
                  <c:v>-382.02016129032256</c:v>
                </c:pt>
                <c:pt idx="83">
                  <c:v>-382.02016129032256</c:v>
                </c:pt>
                <c:pt idx="84">
                  <c:v>-382.02016129032256</c:v>
                </c:pt>
                <c:pt idx="85">
                  <c:v>-382.02016129032256</c:v>
                </c:pt>
                <c:pt idx="86">
                  <c:v>-382.02016129032256</c:v>
                </c:pt>
                <c:pt idx="87">
                  <c:v>-382.02016129032256</c:v>
                </c:pt>
                <c:pt idx="88">
                  <c:v>-382.02016129032256</c:v>
                </c:pt>
                <c:pt idx="89">
                  <c:v>-382.02016129032256</c:v>
                </c:pt>
                <c:pt idx="90">
                  <c:v>-382.02016129032256</c:v>
                </c:pt>
                <c:pt idx="91">
                  <c:v>-382.02016129032256</c:v>
                </c:pt>
                <c:pt idx="92">
                  <c:v>-382.02016129032256</c:v>
                </c:pt>
                <c:pt idx="93">
                  <c:v>-382.02016129032256</c:v>
                </c:pt>
                <c:pt idx="94">
                  <c:v>-382.02016129032256</c:v>
                </c:pt>
                <c:pt idx="95">
                  <c:v>-382.02016129032256</c:v>
                </c:pt>
                <c:pt idx="96">
                  <c:v>-382.02016129032256</c:v>
                </c:pt>
                <c:pt idx="97">
                  <c:v>-382.02016129032256</c:v>
                </c:pt>
                <c:pt idx="98">
                  <c:v>-382.02016129032256</c:v>
                </c:pt>
                <c:pt idx="99">
                  <c:v>-382.02016129032256</c:v>
                </c:pt>
                <c:pt idx="100">
                  <c:v>-382.02016129032256</c:v>
                </c:pt>
                <c:pt idx="101">
                  <c:v>-382.02016129032256</c:v>
                </c:pt>
                <c:pt idx="102">
                  <c:v>-382.02016129032256</c:v>
                </c:pt>
                <c:pt idx="103">
                  <c:v>-382.02016129032256</c:v>
                </c:pt>
                <c:pt idx="104">
                  <c:v>-382.02016129032256</c:v>
                </c:pt>
                <c:pt idx="105">
                  <c:v>-382.02016129032256</c:v>
                </c:pt>
                <c:pt idx="106">
                  <c:v>-382.02016129032256</c:v>
                </c:pt>
                <c:pt idx="107">
                  <c:v>-382.02016129032256</c:v>
                </c:pt>
                <c:pt idx="108">
                  <c:v>-382.02016129032256</c:v>
                </c:pt>
                <c:pt idx="109">
                  <c:v>-382.02016129032256</c:v>
                </c:pt>
                <c:pt idx="110">
                  <c:v>-382.02016129032256</c:v>
                </c:pt>
                <c:pt idx="111">
                  <c:v>-382.02016129032256</c:v>
                </c:pt>
                <c:pt idx="112">
                  <c:v>-382.02016129032256</c:v>
                </c:pt>
                <c:pt idx="113">
                  <c:v>-382.02016129032256</c:v>
                </c:pt>
                <c:pt idx="114">
                  <c:v>-382.02016129032256</c:v>
                </c:pt>
                <c:pt idx="115">
                  <c:v>-382.02016129032256</c:v>
                </c:pt>
                <c:pt idx="116">
                  <c:v>-382.02016129032256</c:v>
                </c:pt>
                <c:pt idx="117">
                  <c:v>-382.02016129032256</c:v>
                </c:pt>
                <c:pt idx="118">
                  <c:v>-382.02016129032256</c:v>
                </c:pt>
                <c:pt idx="119">
                  <c:v>-382.02016129032256</c:v>
                </c:pt>
                <c:pt idx="120">
                  <c:v>-382.02016129032256</c:v>
                </c:pt>
                <c:pt idx="121">
                  <c:v>-382.02016129032256</c:v>
                </c:pt>
                <c:pt idx="122">
                  <c:v>-382.02016129032256</c:v>
                </c:pt>
                <c:pt idx="123">
                  <c:v>-382.02016129032256</c:v>
                </c:pt>
                <c:pt idx="124">
                  <c:v>-382.02016129032256</c:v>
                </c:pt>
                <c:pt idx="125">
                  <c:v>-382.02016129032256</c:v>
                </c:pt>
                <c:pt idx="126">
                  <c:v>-382.02016129032256</c:v>
                </c:pt>
                <c:pt idx="127">
                  <c:v>-382.02016129032256</c:v>
                </c:pt>
                <c:pt idx="128">
                  <c:v>-382.02016129032256</c:v>
                </c:pt>
                <c:pt idx="129">
                  <c:v>-382.02016129032256</c:v>
                </c:pt>
                <c:pt idx="130">
                  <c:v>-382.02016129032256</c:v>
                </c:pt>
                <c:pt idx="131">
                  <c:v>-382.02016129032256</c:v>
                </c:pt>
                <c:pt idx="132">
                  <c:v>-382.02016129032256</c:v>
                </c:pt>
                <c:pt idx="133">
                  <c:v>-382.02016129032256</c:v>
                </c:pt>
                <c:pt idx="134">
                  <c:v>-382.02016129032256</c:v>
                </c:pt>
                <c:pt idx="135">
                  <c:v>-382.02016129032256</c:v>
                </c:pt>
                <c:pt idx="136">
                  <c:v>-382.02016129032256</c:v>
                </c:pt>
                <c:pt idx="137">
                  <c:v>-382.02016129032256</c:v>
                </c:pt>
                <c:pt idx="138">
                  <c:v>-382.02016129032256</c:v>
                </c:pt>
                <c:pt idx="139">
                  <c:v>-382.02016129032256</c:v>
                </c:pt>
                <c:pt idx="140">
                  <c:v>-382.02016129032256</c:v>
                </c:pt>
                <c:pt idx="141">
                  <c:v>-382.02016129032256</c:v>
                </c:pt>
                <c:pt idx="142">
                  <c:v>-382.02016129032256</c:v>
                </c:pt>
                <c:pt idx="143">
                  <c:v>-382.02016129032256</c:v>
                </c:pt>
                <c:pt idx="144">
                  <c:v>-382.02016129032256</c:v>
                </c:pt>
                <c:pt idx="145">
                  <c:v>-382.02016129032256</c:v>
                </c:pt>
                <c:pt idx="146">
                  <c:v>-382.02016129032256</c:v>
                </c:pt>
                <c:pt idx="147">
                  <c:v>-382.02016129032256</c:v>
                </c:pt>
                <c:pt idx="148">
                  <c:v>-382.02016129032256</c:v>
                </c:pt>
                <c:pt idx="149">
                  <c:v>-382.02016129032256</c:v>
                </c:pt>
                <c:pt idx="150">
                  <c:v>-382.02016129032256</c:v>
                </c:pt>
                <c:pt idx="151">
                  <c:v>-382.02016129032256</c:v>
                </c:pt>
                <c:pt idx="152">
                  <c:v>-382.02016129032256</c:v>
                </c:pt>
                <c:pt idx="153">
                  <c:v>-382.02016129032256</c:v>
                </c:pt>
                <c:pt idx="154">
                  <c:v>-382.02016129032256</c:v>
                </c:pt>
                <c:pt idx="155">
                  <c:v>-382.02016129032256</c:v>
                </c:pt>
                <c:pt idx="156">
                  <c:v>-382.02016129032256</c:v>
                </c:pt>
                <c:pt idx="157">
                  <c:v>-382.02016129032256</c:v>
                </c:pt>
                <c:pt idx="158">
                  <c:v>-382.02016129032256</c:v>
                </c:pt>
                <c:pt idx="159">
                  <c:v>-382.02016129032256</c:v>
                </c:pt>
                <c:pt idx="160">
                  <c:v>-382.02016129032256</c:v>
                </c:pt>
                <c:pt idx="161">
                  <c:v>-382.02016129032256</c:v>
                </c:pt>
                <c:pt idx="162">
                  <c:v>-382.02016129032256</c:v>
                </c:pt>
                <c:pt idx="163">
                  <c:v>-382.02016129032256</c:v>
                </c:pt>
                <c:pt idx="164">
                  <c:v>-382.02016129032256</c:v>
                </c:pt>
                <c:pt idx="165">
                  <c:v>-382.02016129032256</c:v>
                </c:pt>
                <c:pt idx="166">
                  <c:v>-382.02016129032256</c:v>
                </c:pt>
                <c:pt idx="167">
                  <c:v>-382.02016129032256</c:v>
                </c:pt>
                <c:pt idx="168">
                  <c:v>-382.02016129032256</c:v>
                </c:pt>
                <c:pt idx="169">
                  <c:v>-382.02016129032256</c:v>
                </c:pt>
                <c:pt idx="170">
                  <c:v>-382.02016129032256</c:v>
                </c:pt>
                <c:pt idx="171">
                  <c:v>-382.02016129032256</c:v>
                </c:pt>
                <c:pt idx="172">
                  <c:v>-382.02016129032256</c:v>
                </c:pt>
                <c:pt idx="173">
                  <c:v>-382.02016129032256</c:v>
                </c:pt>
                <c:pt idx="174">
                  <c:v>-382.02016129032256</c:v>
                </c:pt>
                <c:pt idx="175">
                  <c:v>-382.02016129032256</c:v>
                </c:pt>
                <c:pt idx="176">
                  <c:v>-382.02016129032256</c:v>
                </c:pt>
                <c:pt idx="177">
                  <c:v>-382.02016129032256</c:v>
                </c:pt>
                <c:pt idx="178">
                  <c:v>-382.02016129032256</c:v>
                </c:pt>
                <c:pt idx="179">
                  <c:v>-382.02016129032256</c:v>
                </c:pt>
                <c:pt idx="180">
                  <c:v>-382.02016129032256</c:v>
                </c:pt>
                <c:pt idx="181">
                  <c:v>-382.02016129032256</c:v>
                </c:pt>
                <c:pt idx="182">
                  <c:v>-382.02016129032256</c:v>
                </c:pt>
                <c:pt idx="183">
                  <c:v>-382.02016129032256</c:v>
                </c:pt>
                <c:pt idx="184">
                  <c:v>-382.02016129032256</c:v>
                </c:pt>
                <c:pt idx="185">
                  <c:v>-382.02016129032256</c:v>
                </c:pt>
                <c:pt idx="186">
                  <c:v>-382.02016129032256</c:v>
                </c:pt>
                <c:pt idx="187">
                  <c:v>-382.02016129032256</c:v>
                </c:pt>
                <c:pt idx="188">
                  <c:v>-382.02016129032256</c:v>
                </c:pt>
                <c:pt idx="189">
                  <c:v>-382.02016129032256</c:v>
                </c:pt>
                <c:pt idx="190">
                  <c:v>-382.02016129032256</c:v>
                </c:pt>
                <c:pt idx="191">
                  <c:v>-382.02016129032256</c:v>
                </c:pt>
                <c:pt idx="192">
                  <c:v>-382.02016129032256</c:v>
                </c:pt>
                <c:pt idx="193">
                  <c:v>-382.02016129032256</c:v>
                </c:pt>
                <c:pt idx="194">
                  <c:v>-382.02016129032256</c:v>
                </c:pt>
                <c:pt idx="195">
                  <c:v>-382.02016129032256</c:v>
                </c:pt>
                <c:pt idx="196">
                  <c:v>-382.02016129032256</c:v>
                </c:pt>
                <c:pt idx="197">
                  <c:v>-382.02016129032256</c:v>
                </c:pt>
                <c:pt idx="198">
                  <c:v>-382.02016129032256</c:v>
                </c:pt>
                <c:pt idx="199">
                  <c:v>-382.02016129032256</c:v>
                </c:pt>
                <c:pt idx="200">
                  <c:v>-382.02016129032256</c:v>
                </c:pt>
                <c:pt idx="201">
                  <c:v>-382.02016129032256</c:v>
                </c:pt>
                <c:pt idx="202">
                  <c:v>-382.02016129032256</c:v>
                </c:pt>
                <c:pt idx="203">
                  <c:v>-382.02016129032256</c:v>
                </c:pt>
                <c:pt idx="204">
                  <c:v>-382.02016129032256</c:v>
                </c:pt>
                <c:pt idx="205">
                  <c:v>-382.02016129032256</c:v>
                </c:pt>
                <c:pt idx="206">
                  <c:v>-382.02016129032256</c:v>
                </c:pt>
                <c:pt idx="207">
                  <c:v>-382.02016129032256</c:v>
                </c:pt>
                <c:pt idx="208">
                  <c:v>-382.02016129032256</c:v>
                </c:pt>
                <c:pt idx="209">
                  <c:v>-382.02016129032256</c:v>
                </c:pt>
                <c:pt idx="210">
                  <c:v>-382.02016129032256</c:v>
                </c:pt>
                <c:pt idx="211">
                  <c:v>-382.02016129032256</c:v>
                </c:pt>
                <c:pt idx="212">
                  <c:v>-382.02016129032256</c:v>
                </c:pt>
                <c:pt idx="213">
                  <c:v>-382.02016129032256</c:v>
                </c:pt>
                <c:pt idx="214">
                  <c:v>-382.02016129032256</c:v>
                </c:pt>
                <c:pt idx="215">
                  <c:v>-382.02016129032256</c:v>
                </c:pt>
                <c:pt idx="216">
                  <c:v>-382.02016129032256</c:v>
                </c:pt>
                <c:pt idx="217">
                  <c:v>-382.02016129032256</c:v>
                </c:pt>
                <c:pt idx="218">
                  <c:v>-382.02016129032256</c:v>
                </c:pt>
                <c:pt idx="219">
                  <c:v>-382.02016129032256</c:v>
                </c:pt>
                <c:pt idx="220">
                  <c:v>-382.02016129032256</c:v>
                </c:pt>
                <c:pt idx="221">
                  <c:v>-382.02016129032256</c:v>
                </c:pt>
                <c:pt idx="222">
                  <c:v>-382.02016129032256</c:v>
                </c:pt>
                <c:pt idx="223">
                  <c:v>-382.02016129032256</c:v>
                </c:pt>
                <c:pt idx="224">
                  <c:v>-382.02016129032256</c:v>
                </c:pt>
                <c:pt idx="225">
                  <c:v>-382.02016129032256</c:v>
                </c:pt>
                <c:pt idx="226">
                  <c:v>-382.02016129032256</c:v>
                </c:pt>
                <c:pt idx="227">
                  <c:v>-382.02016129032256</c:v>
                </c:pt>
                <c:pt idx="228">
                  <c:v>-382.02016129032256</c:v>
                </c:pt>
                <c:pt idx="229">
                  <c:v>-382.02016129032256</c:v>
                </c:pt>
                <c:pt idx="230">
                  <c:v>-382.02016129032256</c:v>
                </c:pt>
                <c:pt idx="231">
                  <c:v>-382.02016129032256</c:v>
                </c:pt>
                <c:pt idx="232">
                  <c:v>-382.02016129032256</c:v>
                </c:pt>
                <c:pt idx="233">
                  <c:v>-382.02016129032256</c:v>
                </c:pt>
                <c:pt idx="234">
                  <c:v>-382.02016129032256</c:v>
                </c:pt>
                <c:pt idx="235">
                  <c:v>-382.02016129032256</c:v>
                </c:pt>
                <c:pt idx="236">
                  <c:v>-382.02016129032256</c:v>
                </c:pt>
                <c:pt idx="237">
                  <c:v>-382.02016129032256</c:v>
                </c:pt>
                <c:pt idx="238">
                  <c:v>-382.02016129032256</c:v>
                </c:pt>
                <c:pt idx="239">
                  <c:v>-382.02016129032256</c:v>
                </c:pt>
                <c:pt idx="240">
                  <c:v>-382.02016129032256</c:v>
                </c:pt>
                <c:pt idx="241">
                  <c:v>-382.02016129032256</c:v>
                </c:pt>
                <c:pt idx="242">
                  <c:v>-382.02016129032256</c:v>
                </c:pt>
                <c:pt idx="243">
                  <c:v>-382.02016129032256</c:v>
                </c:pt>
                <c:pt idx="244">
                  <c:v>-382.02016129032256</c:v>
                </c:pt>
                <c:pt idx="245">
                  <c:v>-382.02016129032256</c:v>
                </c:pt>
                <c:pt idx="246">
                  <c:v>-382.02016129032256</c:v>
                </c:pt>
                <c:pt idx="247">
                  <c:v>-382.02016129032256</c:v>
                </c:pt>
                <c:pt idx="248">
                  <c:v>-382.02016129032256</c:v>
                </c:pt>
                <c:pt idx="249">
                  <c:v>-382.02016129032256</c:v>
                </c:pt>
                <c:pt idx="250">
                  <c:v>-382.02016129032256</c:v>
                </c:pt>
                <c:pt idx="251">
                  <c:v>-382.02016129032256</c:v>
                </c:pt>
                <c:pt idx="252">
                  <c:v>-382.02016129032256</c:v>
                </c:pt>
                <c:pt idx="253">
                  <c:v>-382.02016129032256</c:v>
                </c:pt>
                <c:pt idx="254">
                  <c:v>-382.02016129032256</c:v>
                </c:pt>
                <c:pt idx="255">
                  <c:v>-382.02016129032256</c:v>
                </c:pt>
                <c:pt idx="256">
                  <c:v>-382.02016129032256</c:v>
                </c:pt>
                <c:pt idx="257">
                  <c:v>-382.02016129032256</c:v>
                </c:pt>
                <c:pt idx="258">
                  <c:v>-382.02016129032256</c:v>
                </c:pt>
                <c:pt idx="259">
                  <c:v>-382.02016129032256</c:v>
                </c:pt>
                <c:pt idx="260">
                  <c:v>-382.02016129032256</c:v>
                </c:pt>
                <c:pt idx="261">
                  <c:v>-382.02016129032256</c:v>
                </c:pt>
                <c:pt idx="262">
                  <c:v>-382.02016129032256</c:v>
                </c:pt>
                <c:pt idx="263">
                  <c:v>-382.02016129032256</c:v>
                </c:pt>
                <c:pt idx="264">
                  <c:v>-382.02016129032256</c:v>
                </c:pt>
                <c:pt idx="265">
                  <c:v>-382.02016129032256</c:v>
                </c:pt>
                <c:pt idx="266">
                  <c:v>-382.02016129032256</c:v>
                </c:pt>
                <c:pt idx="267">
                  <c:v>-382.02016129032256</c:v>
                </c:pt>
                <c:pt idx="268">
                  <c:v>-382.02016129032256</c:v>
                </c:pt>
                <c:pt idx="269">
                  <c:v>-382.02016129032256</c:v>
                </c:pt>
                <c:pt idx="270">
                  <c:v>-382.02016129032256</c:v>
                </c:pt>
                <c:pt idx="271">
                  <c:v>-382.02016129032256</c:v>
                </c:pt>
                <c:pt idx="272">
                  <c:v>-382.02016129032256</c:v>
                </c:pt>
                <c:pt idx="273">
                  <c:v>-382.02016129032256</c:v>
                </c:pt>
                <c:pt idx="274">
                  <c:v>-382.02016129032256</c:v>
                </c:pt>
                <c:pt idx="275">
                  <c:v>-382.02016129032256</c:v>
                </c:pt>
                <c:pt idx="276">
                  <c:v>-382.02016129032256</c:v>
                </c:pt>
                <c:pt idx="277">
                  <c:v>-382.02016129032256</c:v>
                </c:pt>
                <c:pt idx="278">
                  <c:v>-382.02016129032256</c:v>
                </c:pt>
                <c:pt idx="279">
                  <c:v>-382.02016129032256</c:v>
                </c:pt>
                <c:pt idx="280">
                  <c:v>-382.02016129032256</c:v>
                </c:pt>
                <c:pt idx="281">
                  <c:v>-382.02016129032256</c:v>
                </c:pt>
                <c:pt idx="282">
                  <c:v>-382.02016129032256</c:v>
                </c:pt>
                <c:pt idx="283">
                  <c:v>-382.02016129032256</c:v>
                </c:pt>
                <c:pt idx="284">
                  <c:v>-382.02016129032256</c:v>
                </c:pt>
                <c:pt idx="285">
                  <c:v>-382.02016129032256</c:v>
                </c:pt>
                <c:pt idx="286">
                  <c:v>-382.02016129032256</c:v>
                </c:pt>
                <c:pt idx="287">
                  <c:v>-382.02016129032256</c:v>
                </c:pt>
                <c:pt idx="288">
                  <c:v>-382.02016129032256</c:v>
                </c:pt>
                <c:pt idx="289">
                  <c:v>-382.02016129032256</c:v>
                </c:pt>
                <c:pt idx="290">
                  <c:v>-382.02016129032256</c:v>
                </c:pt>
                <c:pt idx="291">
                  <c:v>-382.02016129032256</c:v>
                </c:pt>
                <c:pt idx="292">
                  <c:v>-382.02016129032256</c:v>
                </c:pt>
                <c:pt idx="293">
                  <c:v>-382.02016129032256</c:v>
                </c:pt>
                <c:pt idx="294">
                  <c:v>-382.02016129032256</c:v>
                </c:pt>
                <c:pt idx="295">
                  <c:v>-382.02016129032256</c:v>
                </c:pt>
                <c:pt idx="296">
                  <c:v>-382.02016129032256</c:v>
                </c:pt>
                <c:pt idx="297">
                  <c:v>-382.02016129032256</c:v>
                </c:pt>
                <c:pt idx="298">
                  <c:v>-382.02016129032256</c:v>
                </c:pt>
                <c:pt idx="299">
                  <c:v>-382.02016129032256</c:v>
                </c:pt>
                <c:pt idx="300">
                  <c:v>-382.02016129032256</c:v>
                </c:pt>
                <c:pt idx="301">
                  <c:v>-382.02016129032256</c:v>
                </c:pt>
                <c:pt idx="302">
                  <c:v>-382.02016129032256</c:v>
                </c:pt>
                <c:pt idx="303">
                  <c:v>-382.02016129032256</c:v>
                </c:pt>
                <c:pt idx="304">
                  <c:v>-382.02016129032256</c:v>
                </c:pt>
                <c:pt idx="305">
                  <c:v>-382.02016129032256</c:v>
                </c:pt>
                <c:pt idx="306">
                  <c:v>-382.02016129032256</c:v>
                </c:pt>
                <c:pt idx="307">
                  <c:v>-382.02016129032256</c:v>
                </c:pt>
                <c:pt idx="308">
                  <c:v>-382.02016129032256</c:v>
                </c:pt>
                <c:pt idx="309">
                  <c:v>-382.02016129032256</c:v>
                </c:pt>
                <c:pt idx="310">
                  <c:v>-382.02016129032256</c:v>
                </c:pt>
                <c:pt idx="311">
                  <c:v>-382.02016129032256</c:v>
                </c:pt>
                <c:pt idx="312">
                  <c:v>-382.02016129032256</c:v>
                </c:pt>
                <c:pt idx="313">
                  <c:v>-382.02016129032256</c:v>
                </c:pt>
                <c:pt idx="314">
                  <c:v>-382.02016129032256</c:v>
                </c:pt>
                <c:pt idx="315">
                  <c:v>-382.02016129032256</c:v>
                </c:pt>
                <c:pt idx="316">
                  <c:v>-382.02016129032256</c:v>
                </c:pt>
                <c:pt idx="317">
                  <c:v>-382.02016129032256</c:v>
                </c:pt>
                <c:pt idx="318">
                  <c:v>-382.02016129032256</c:v>
                </c:pt>
                <c:pt idx="319">
                  <c:v>-382.02016129032256</c:v>
                </c:pt>
                <c:pt idx="320">
                  <c:v>-382.02016129032256</c:v>
                </c:pt>
                <c:pt idx="321">
                  <c:v>-382.02016129032256</c:v>
                </c:pt>
                <c:pt idx="322">
                  <c:v>-382.02016129032256</c:v>
                </c:pt>
                <c:pt idx="323">
                  <c:v>-382.02016129032256</c:v>
                </c:pt>
                <c:pt idx="324">
                  <c:v>-382.02016129032256</c:v>
                </c:pt>
                <c:pt idx="325">
                  <c:v>-382.02016129032256</c:v>
                </c:pt>
                <c:pt idx="326">
                  <c:v>-382.02016129032256</c:v>
                </c:pt>
                <c:pt idx="327">
                  <c:v>-382.02016129032256</c:v>
                </c:pt>
                <c:pt idx="328">
                  <c:v>-382.02016129032256</c:v>
                </c:pt>
                <c:pt idx="329">
                  <c:v>-382.02016129032256</c:v>
                </c:pt>
                <c:pt idx="330">
                  <c:v>-382.02016129032256</c:v>
                </c:pt>
                <c:pt idx="331">
                  <c:v>-382.02016129032256</c:v>
                </c:pt>
                <c:pt idx="332">
                  <c:v>-382.02016129032256</c:v>
                </c:pt>
                <c:pt idx="333">
                  <c:v>-382.02016129032256</c:v>
                </c:pt>
                <c:pt idx="334">
                  <c:v>-382.02016129032256</c:v>
                </c:pt>
                <c:pt idx="335">
                  <c:v>-382.02016129032256</c:v>
                </c:pt>
                <c:pt idx="336">
                  <c:v>-382.02016129032256</c:v>
                </c:pt>
                <c:pt idx="337">
                  <c:v>-382.02016129032256</c:v>
                </c:pt>
                <c:pt idx="338">
                  <c:v>-382.02016129032256</c:v>
                </c:pt>
                <c:pt idx="339">
                  <c:v>-382.02016129032256</c:v>
                </c:pt>
                <c:pt idx="340">
                  <c:v>-382.02016129032256</c:v>
                </c:pt>
                <c:pt idx="341">
                  <c:v>-382.02016129032256</c:v>
                </c:pt>
                <c:pt idx="342">
                  <c:v>-382.02016129032256</c:v>
                </c:pt>
                <c:pt idx="343">
                  <c:v>-382.02016129032256</c:v>
                </c:pt>
                <c:pt idx="344">
                  <c:v>-382.02016129032256</c:v>
                </c:pt>
                <c:pt idx="345">
                  <c:v>-382.02016129032256</c:v>
                </c:pt>
                <c:pt idx="346">
                  <c:v>-382.02016129032256</c:v>
                </c:pt>
                <c:pt idx="347">
                  <c:v>-382.02016129032256</c:v>
                </c:pt>
                <c:pt idx="348">
                  <c:v>-382.02016129032256</c:v>
                </c:pt>
                <c:pt idx="349">
                  <c:v>-382.02016129032256</c:v>
                </c:pt>
                <c:pt idx="350">
                  <c:v>-382.02016129032256</c:v>
                </c:pt>
                <c:pt idx="351">
                  <c:v>-382.02016129032256</c:v>
                </c:pt>
                <c:pt idx="352">
                  <c:v>-382.02016129032256</c:v>
                </c:pt>
                <c:pt idx="353">
                  <c:v>-382.02016129032256</c:v>
                </c:pt>
                <c:pt idx="354">
                  <c:v>-382.02016129032256</c:v>
                </c:pt>
                <c:pt idx="355">
                  <c:v>-382.02016129032256</c:v>
                </c:pt>
                <c:pt idx="356">
                  <c:v>-382.02016129032256</c:v>
                </c:pt>
                <c:pt idx="357">
                  <c:v>-382.02016129032256</c:v>
                </c:pt>
                <c:pt idx="358">
                  <c:v>-382.02016129032256</c:v>
                </c:pt>
                <c:pt idx="359">
                  <c:v>-382.02016129032256</c:v>
                </c:pt>
                <c:pt idx="360">
                  <c:v>-382.02016129032256</c:v>
                </c:pt>
                <c:pt idx="361">
                  <c:v>-382.02016129032256</c:v>
                </c:pt>
                <c:pt idx="362">
                  <c:v>-382.02016129032256</c:v>
                </c:pt>
                <c:pt idx="363">
                  <c:v>-382.02016129032256</c:v>
                </c:pt>
                <c:pt idx="364">
                  <c:v>-382.02016129032256</c:v>
                </c:pt>
                <c:pt idx="365">
                  <c:v>-382.02016129032256</c:v>
                </c:pt>
                <c:pt idx="366">
                  <c:v>-382.02016129032256</c:v>
                </c:pt>
                <c:pt idx="367">
                  <c:v>-382.02016129032256</c:v>
                </c:pt>
                <c:pt idx="368">
                  <c:v>-382.02016129032256</c:v>
                </c:pt>
                <c:pt idx="369">
                  <c:v>-382.02016129032256</c:v>
                </c:pt>
                <c:pt idx="370">
                  <c:v>-382.02016129032256</c:v>
                </c:pt>
                <c:pt idx="371">
                  <c:v>-382.02016129032256</c:v>
                </c:pt>
                <c:pt idx="372">
                  <c:v>-382.02016129032256</c:v>
                </c:pt>
                <c:pt idx="373">
                  <c:v>-382.02016129032256</c:v>
                </c:pt>
                <c:pt idx="374">
                  <c:v>-382.02016129032256</c:v>
                </c:pt>
                <c:pt idx="375">
                  <c:v>-382.02016129032256</c:v>
                </c:pt>
                <c:pt idx="376">
                  <c:v>-382.02016129032256</c:v>
                </c:pt>
                <c:pt idx="377">
                  <c:v>-382.02016129032256</c:v>
                </c:pt>
                <c:pt idx="378">
                  <c:v>-382.02016129032256</c:v>
                </c:pt>
                <c:pt idx="379">
                  <c:v>-382.02016129032256</c:v>
                </c:pt>
                <c:pt idx="380">
                  <c:v>-382.02016129032256</c:v>
                </c:pt>
                <c:pt idx="381">
                  <c:v>-382.02016129032256</c:v>
                </c:pt>
                <c:pt idx="382">
                  <c:v>-382.02016129032256</c:v>
                </c:pt>
                <c:pt idx="383">
                  <c:v>-382.02016129032256</c:v>
                </c:pt>
                <c:pt idx="384">
                  <c:v>-382.02016129032256</c:v>
                </c:pt>
                <c:pt idx="385">
                  <c:v>-382.02016129032256</c:v>
                </c:pt>
                <c:pt idx="386">
                  <c:v>-382.02016129032256</c:v>
                </c:pt>
                <c:pt idx="387">
                  <c:v>-382.02016129032256</c:v>
                </c:pt>
                <c:pt idx="388">
                  <c:v>-382.02016129032256</c:v>
                </c:pt>
                <c:pt idx="389">
                  <c:v>-382.02016129032256</c:v>
                </c:pt>
                <c:pt idx="390">
                  <c:v>-382.02016129032256</c:v>
                </c:pt>
                <c:pt idx="391">
                  <c:v>-382.02016129032256</c:v>
                </c:pt>
                <c:pt idx="392">
                  <c:v>-382.02016129032256</c:v>
                </c:pt>
                <c:pt idx="393">
                  <c:v>-382.02016129032256</c:v>
                </c:pt>
                <c:pt idx="394">
                  <c:v>-382.02016129032256</c:v>
                </c:pt>
                <c:pt idx="395">
                  <c:v>-382.02016129032256</c:v>
                </c:pt>
                <c:pt idx="396">
                  <c:v>-382.02016129032256</c:v>
                </c:pt>
                <c:pt idx="397">
                  <c:v>-382.02016129032256</c:v>
                </c:pt>
                <c:pt idx="398">
                  <c:v>-382.02016129032256</c:v>
                </c:pt>
                <c:pt idx="399">
                  <c:v>-382.02016129032256</c:v>
                </c:pt>
                <c:pt idx="400">
                  <c:v>-382.02016129032256</c:v>
                </c:pt>
                <c:pt idx="401">
                  <c:v>-382.02016129032256</c:v>
                </c:pt>
                <c:pt idx="402">
                  <c:v>-382.02016129032256</c:v>
                </c:pt>
                <c:pt idx="403">
                  <c:v>-382.02016129032256</c:v>
                </c:pt>
                <c:pt idx="404">
                  <c:v>-382.02016129032256</c:v>
                </c:pt>
                <c:pt idx="405">
                  <c:v>-382.02016129032256</c:v>
                </c:pt>
                <c:pt idx="406">
                  <c:v>-382.02016129032256</c:v>
                </c:pt>
                <c:pt idx="407">
                  <c:v>-382.02016129032256</c:v>
                </c:pt>
                <c:pt idx="408">
                  <c:v>-382.02016129032256</c:v>
                </c:pt>
                <c:pt idx="409">
                  <c:v>-382.02016129032256</c:v>
                </c:pt>
                <c:pt idx="410">
                  <c:v>-382.02016129032256</c:v>
                </c:pt>
                <c:pt idx="411">
                  <c:v>-382.02016129032256</c:v>
                </c:pt>
                <c:pt idx="412">
                  <c:v>-382.02016129032256</c:v>
                </c:pt>
                <c:pt idx="413">
                  <c:v>-382.02016129032256</c:v>
                </c:pt>
                <c:pt idx="414">
                  <c:v>-382.02016129032256</c:v>
                </c:pt>
                <c:pt idx="415">
                  <c:v>-382.02016129032256</c:v>
                </c:pt>
                <c:pt idx="416">
                  <c:v>-382.02016129032256</c:v>
                </c:pt>
                <c:pt idx="417">
                  <c:v>-382.02016129032256</c:v>
                </c:pt>
                <c:pt idx="418">
                  <c:v>-382.02016129032256</c:v>
                </c:pt>
                <c:pt idx="419">
                  <c:v>-382.02016129032256</c:v>
                </c:pt>
                <c:pt idx="420">
                  <c:v>-382.02016129032256</c:v>
                </c:pt>
                <c:pt idx="421">
                  <c:v>-382.02016129032256</c:v>
                </c:pt>
                <c:pt idx="422">
                  <c:v>-382.02016129032256</c:v>
                </c:pt>
                <c:pt idx="423">
                  <c:v>-382.02016129032256</c:v>
                </c:pt>
                <c:pt idx="424">
                  <c:v>-382.02016129032256</c:v>
                </c:pt>
                <c:pt idx="425">
                  <c:v>-382.02016129032256</c:v>
                </c:pt>
                <c:pt idx="426">
                  <c:v>-382.02016129032256</c:v>
                </c:pt>
                <c:pt idx="427">
                  <c:v>-382.02016129032256</c:v>
                </c:pt>
                <c:pt idx="428">
                  <c:v>-382.02016129032256</c:v>
                </c:pt>
                <c:pt idx="429">
                  <c:v>-382.02016129032256</c:v>
                </c:pt>
                <c:pt idx="430">
                  <c:v>-382.02016129032256</c:v>
                </c:pt>
                <c:pt idx="431">
                  <c:v>-382.02016129032256</c:v>
                </c:pt>
                <c:pt idx="432">
                  <c:v>-382.02016129032256</c:v>
                </c:pt>
                <c:pt idx="433">
                  <c:v>-382.02016129032256</c:v>
                </c:pt>
                <c:pt idx="434">
                  <c:v>-382.02016129032256</c:v>
                </c:pt>
                <c:pt idx="435">
                  <c:v>-382.02016129032256</c:v>
                </c:pt>
                <c:pt idx="436">
                  <c:v>-382.02016129032256</c:v>
                </c:pt>
                <c:pt idx="437">
                  <c:v>-382.02016129032256</c:v>
                </c:pt>
                <c:pt idx="438">
                  <c:v>-382.02016129032256</c:v>
                </c:pt>
                <c:pt idx="439">
                  <c:v>-382.02016129032256</c:v>
                </c:pt>
                <c:pt idx="440">
                  <c:v>-382.02016129032256</c:v>
                </c:pt>
                <c:pt idx="441">
                  <c:v>-382.02016129032256</c:v>
                </c:pt>
                <c:pt idx="442">
                  <c:v>-382.02016129032256</c:v>
                </c:pt>
                <c:pt idx="443">
                  <c:v>-382.02016129032256</c:v>
                </c:pt>
                <c:pt idx="444">
                  <c:v>-382.02016129032256</c:v>
                </c:pt>
                <c:pt idx="445">
                  <c:v>-382.02016129032256</c:v>
                </c:pt>
                <c:pt idx="446">
                  <c:v>-382.02016129032256</c:v>
                </c:pt>
                <c:pt idx="447">
                  <c:v>-382.02016129032256</c:v>
                </c:pt>
                <c:pt idx="448">
                  <c:v>-382.02016129032256</c:v>
                </c:pt>
                <c:pt idx="449">
                  <c:v>-382.02016129032256</c:v>
                </c:pt>
                <c:pt idx="450">
                  <c:v>-382.02016129032256</c:v>
                </c:pt>
                <c:pt idx="451">
                  <c:v>-382.02016129032256</c:v>
                </c:pt>
                <c:pt idx="452">
                  <c:v>-382.02016129032256</c:v>
                </c:pt>
                <c:pt idx="453">
                  <c:v>-382.02016129032256</c:v>
                </c:pt>
                <c:pt idx="454">
                  <c:v>-382.02016129032256</c:v>
                </c:pt>
                <c:pt idx="455">
                  <c:v>-382.02016129032256</c:v>
                </c:pt>
                <c:pt idx="456">
                  <c:v>-382.02016129032256</c:v>
                </c:pt>
                <c:pt idx="457">
                  <c:v>-382.02016129032256</c:v>
                </c:pt>
                <c:pt idx="458">
                  <c:v>-382.02016129032256</c:v>
                </c:pt>
                <c:pt idx="459">
                  <c:v>-382.02016129032256</c:v>
                </c:pt>
                <c:pt idx="460">
                  <c:v>-382.02016129032256</c:v>
                </c:pt>
                <c:pt idx="461">
                  <c:v>-382.02016129032256</c:v>
                </c:pt>
                <c:pt idx="462">
                  <c:v>-382.02016129032256</c:v>
                </c:pt>
                <c:pt idx="463">
                  <c:v>-382.02016129032256</c:v>
                </c:pt>
                <c:pt idx="464">
                  <c:v>-382.02016129032256</c:v>
                </c:pt>
                <c:pt idx="465">
                  <c:v>-382.02016129032256</c:v>
                </c:pt>
                <c:pt idx="466">
                  <c:v>-382.02016129032256</c:v>
                </c:pt>
                <c:pt idx="467">
                  <c:v>-382.02016129032256</c:v>
                </c:pt>
                <c:pt idx="468">
                  <c:v>-382.02016129032256</c:v>
                </c:pt>
                <c:pt idx="469">
                  <c:v>-382.02016129032256</c:v>
                </c:pt>
                <c:pt idx="470">
                  <c:v>-382.02016129032256</c:v>
                </c:pt>
                <c:pt idx="471">
                  <c:v>-382.02016129032256</c:v>
                </c:pt>
                <c:pt idx="472">
                  <c:v>-382.02016129032256</c:v>
                </c:pt>
                <c:pt idx="473">
                  <c:v>-382.02016129032256</c:v>
                </c:pt>
                <c:pt idx="474">
                  <c:v>-382.02016129032256</c:v>
                </c:pt>
                <c:pt idx="475">
                  <c:v>-382.02016129032256</c:v>
                </c:pt>
                <c:pt idx="476">
                  <c:v>-382.02016129032256</c:v>
                </c:pt>
                <c:pt idx="477">
                  <c:v>-382.02016129032256</c:v>
                </c:pt>
                <c:pt idx="478">
                  <c:v>-382.02016129032256</c:v>
                </c:pt>
                <c:pt idx="479">
                  <c:v>-382.02016129032256</c:v>
                </c:pt>
                <c:pt idx="480">
                  <c:v>-382.02016129032256</c:v>
                </c:pt>
                <c:pt idx="481">
                  <c:v>-382.02016129032256</c:v>
                </c:pt>
                <c:pt idx="482">
                  <c:v>-382.02016129032256</c:v>
                </c:pt>
                <c:pt idx="483">
                  <c:v>-382.02016129032256</c:v>
                </c:pt>
                <c:pt idx="484">
                  <c:v>-382.02016129032256</c:v>
                </c:pt>
                <c:pt idx="485">
                  <c:v>-382.02016129032256</c:v>
                </c:pt>
                <c:pt idx="486">
                  <c:v>-382.02016129032256</c:v>
                </c:pt>
                <c:pt idx="487">
                  <c:v>-382.02016129032256</c:v>
                </c:pt>
                <c:pt idx="488">
                  <c:v>-382.02016129032256</c:v>
                </c:pt>
                <c:pt idx="489">
                  <c:v>-382.02016129032256</c:v>
                </c:pt>
                <c:pt idx="490">
                  <c:v>-382.02016129032256</c:v>
                </c:pt>
                <c:pt idx="491">
                  <c:v>-382.02016129032256</c:v>
                </c:pt>
                <c:pt idx="492">
                  <c:v>-382.02016129032256</c:v>
                </c:pt>
                <c:pt idx="493">
                  <c:v>-382.02016129032256</c:v>
                </c:pt>
                <c:pt idx="494">
                  <c:v>-382.02016129032256</c:v>
                </c:pt>
                <c:pt idx="495">
                  <c:v>-382.02016129032256</c:v>
                </c:pt>
                <c:pt idx="496">
                  <c:v>-382.02016129032256</c:v>
                </c:pt>
                <c:pt idx="497">
                  <c:v>-382.02016129032256</c:v>
                </c:pt>
                <c:pt idx="498">
                  <c:v>-382.02016129032256</c:v>
                </c:pt>
                <c:pt idx="499">
                  <c:v>-382.02016129032256</c:v>
                </c:pt>
                <c:pt idx="500">
                  <c:v>-382.02016129032256</c:v>
                </c:pt>
                <c:pt idx="501">
                  <c:v>-382.02016129032256</c:v>
                </c:pt>
                <c:pt idx="502">
                  <c:v>-382.02016129032256</c:v>
                </c:pt>
                <c:pt idx="503">
                  <c:v>-382.02016129032256</c:v>
                </c:pt>
                <c:pt idx="504">
                  <c:v>-382.02016129032256</c:v>
                </c:pt>
                <c:pt idx="505">
                  <c:v>-382.02016129032256</c:v>
                </c:pt>
                <c:pt idx="506">
                  <c:v>-382.02016129032256</c:v>
                </c:pt>
                <c:pt idx="507">
                  <c:v>-382.02016129032256</c:v>
                </c:pt>
                <c:pt idx="508">
                  <c:v>-382.02016129032256</c:v>
                </c:pt>
                <c:pt idx="509">
                  <c:v>-382.02016129032256</c:v>
                </c:pt>
                <c:pt idx="510">
                  <c:v>-382.02016129032256</c:v>
                </c:pt>
                <c:pt idx="511">
                  <c:v>-382.02016129032256</c:v>
                </c:pt>
                <c:pt idx="512">
                  <c:v>-382.02016129032256</c:v>
                </c:pt>
                <c:pt idx="513">
                  <c:v>-382.02016129032256</c:v>
                </c:pt>
                <c:pt idx="514">
                  <c:v>-382.02016129032256</c:v>
                </c:pt>
                <c:pt idx="515">
                  <c:v>-382.02016129032256</c:v>
                </c:pt>
                <c:pt idx="516">
                  <c:v>-382.02016129032256</c:v>
                </c:pt>
                <c:pt idx="517">
                  <c:v>-382.02016129032256</c:v>
                </c:pt>
                <c:pt idx="518">
                  <c:v>-382.02016129032256</c:v>
                </c:pt>
                <c:pt idx="519">
                  <c:v>-382.02016129032256</c:v>
                </c:pt>
                <c:pt idx="520">
                  <c:v>-382.02016129032256</c:v>
                </c:pt>
                <c:pt idx="521">
                  <c:v>-382.02016129032256</c:v>
                </c:pt>
                <c:pt idx="522">
                  <c:v>-382.02016129032256</c:v>
                </c:pt>
                <c:pt idx="523">
                  <c:v>-382.02016129032256</c:v>
                </c:pt>
                <c:pt idx="524">
                  <c:v>-382.02016129032256</c:v>
                </c:pt>
                <c:pt idx="525">
                  <c:v>-382.02016129032256</c:v>
                </c:pt>
                <c:pt idx="526">
                  <c:v>-382.02016129032256</c:v>
                </c:pt>
                <c:pt idx="527">
                  <c:v>-382.02016129032256</c:v>
                </c:pt>
                <c:pt idx="528">
                  <c:v>-382.02016129032256</c:v>
                </c:pt>
                <c:pt idx="529">
                  <c:v>-382.02016129032256</c:v>
                </c:pt>
                <c:pt idx="530">
                  <c:v>-382.02016129032256</c:v>
                </c:pt>
                <c:pt idx="531">
                  <c:v>-382.02016129032256</c:v>
                </c:pt>
                <c:pt idx="532">
                  <c:v>-382.02016129032256</c:v>
                </c:pt>
                <c:pt idx="533">
                  <c:v>-382.02016129032256</c:v>
                </c:pt>
                <c:pt idx="534">
                  <c:v>-382.02016129032256</c:v>
                </c:pt>
                <c:pt idx="535">
                  <c:v>-382.02016129032256</c:v>
                </c:pt>
                <c:pt idx="536">
                  <c:v>-382.02016129032256</c:v>
                </c:pt>
                <c:pt idx="537">
                  <c:v>-382.02016129032256</c:v>
                </c:pt>
                <c:pt idx="538">
                  <c:v>-382.02016129032256</c:v>
                </c:pt>
                <c:pt idx="539">
                  <c:v>-382.02016129032256</c:v>
                </c:pt>
                <c:pt idx="540">
                  <c:v>-382.02016129032256</c:v>
                </c:pt>
                <c:pt idx="541">
                  <c:v>-382.02016129032256</c:v>
                </c:pt>
                <c:pt idx="542">
                  <c:v>-382.02016129032256</c:v>
                </c:pt>
                <c:pt idx="543">
                  <c:v>-382.02016129032256</c:v>
                </c:pt>
                <c:pt idx="544">
                  <c:v>-382.02016129032256</c:v>
                </c:pt>
                <c:pt idx="545">
                  <c:v>-382.02016129032256</c:v>
                </c:pt>
                <c:pt idx="546">
                  <c:v>-382.02016129032256</c:v>
                </c:pt>
                <c:pt idx="547">
                  <c:v>-382.02016129032256</c:v>
                </c:pt>
                <c:pt idx="548">
                  <c:v>-382.02016129032256</c:v>
                </c:pt>
                <c:pt idx="549">
                  <c:v>-382.02016129032256</c:v>
                </c:pt>
                <c:pt idx="550">
                  <c:v>-382.02016129032256</c:v>
                </c:pt>
                <c:pt idx="551">
                  <c:v>-382.02016129032256</c:v>
                </c:pt>
                <c:pt idx="552">
                  <c:v>-382.02016129032256</c:v>
                </c:pt>
                <c:pt idx="553">
                  <c:v>-382.02016129032256</c:v>
                </c:pt>
                <c:pt idx="554">
                  <c:v>-382.02016129032256</c:v>
                </c:pt>
                <c:pt idx="555">
                  <c:v>-382.02016129032256</c:v>
                </c:pt>
                <c:pt idx="556">
                  <c:v>-382.02016129032256</c:v>
                </c:pt>
                <c:pt idx="557">
                  <c:v>-382.02016129032256</c:v>
                </c:pt>
                <c:pt idx="558">
                  <c:v>-382.02016129032256</c:v>
                </c:pt>
                <c:pt idx="559">
                  <c:v>-382.02016129032256</c:v>
                </c:pt>
                <c:pt idx="560">
                  <c:v>-382.02016129032256</c:v>
                </c:pt>
                <c:pt idx="561">
                  <c:v>-382.02016129032256</c:v>
                </c:pt>
                <c:pt idx="562">
                  <c:v>-382.02016129032256</c:v>
                </c:pt>
                <c:pt idx="563">
                  <c:v>-382.02016129032256</c:v>
                </c:pt>
                <c:pt idx="564">
                  <c:v>-382.02016129032256</c:v>
                </c:pt>
                <c:pt idx="565">
                  <c:v>-382.02016129032256</c:v>
                </c:pt>
                <c:pt idx="566">
                  <c:v>-382.02016129032256</c:v>
                </c:pt>
                <c:pt idx="567">
                  <c:v>-382.02016129032256</c:v>
                </c:pt>
                <c:pt idx="568">
                  <c:v>-382.02016129032256</c:v>
                </c:pt>
                <c:pt idx="569">
                  <c:v>-382.02016129032256</c:v>
                </c:pt>
                <c:pt idx="570">
                  <c:v>-382.02016129032256</c:v>
                </c:pt>
                <c:pt idx="571">
                  <c:v>-382.02016129032256</c:v>
                </c:pt>
                <c:pt idx="572">
                  <c:v>-382.02016129032256</c:v>
                </c:pt>
                <c:pt idx="573">
                  <c:v>-382.02016129032256</c:v>
                </c:pt>
                <c:pt idx="574">
                  <c:v>-382.02016129032256</c:v>
                </c:pt>
                <c:pt idx="575">
                  <c:v>-382.02016129032256</c:v>
                </c:pt>
                <c:pt idx="576">
                  <c:v>-382.02016129032256</c:v>
                </c:pt>
                <c:pt idx="577">
                  <c:v>-382.02016129032256</c:v>
                </c:pt>
                <c:pt idx="578">
                  <c:v>-382.02016129032256</c:v>
                </c:pt>
                <c:pt idx="579">
                  <c:v>-382.02016129032256</c:v>
                </c:pt>
                <c:pt idx="580">
                  <c:v>-382.02016129032256</c:v>
                </c:pt>
                <c:pt idx="581">
                  <c:v>-382.02016129032256</c:v>
                </c:pt>
                <c:pt idx="582">
                  <c:v>-382.02016129032256</c:v>
                </c:pt>
                <c:pt idx="583">
                  <c:v>-382.02016129032256</c:v>
                </c:pt>
                <c:pt idx="584">
                  <c:v>-382.02016129032256</c:v>
                </c:pt>
                <c:pt idx="585">
                  <c:v>-382.02016129032256</c:v>
                </c:pt>
                <c:pt idx="586">
                  <c:v>-382.02016129032256</c:v>
                </c:pt>
                <c:pt idx="587">
                  <c:v>-382.02016129032256</c:v>
                </c:pt>
                <c:pt idx="588">
                  <c:v>-382.02016129032256</c:v>
                </c:pt>
                <c:pt idx="589">
                  <c:v>-382.02016129032256</c:v>
                </c:pt>
                <c:pt idx="590">
                  <c:v>-382.02016129032256</c:v>
                </c:pt>
                <c:pt idx="591">
                  <c:v>-382.02016129032256</c:v>
                </c:pt>
                <c:pt idx="592">
                  <c:v>-382.02016129032256</c:v>
                </c:pt>
                <c:pt idx="593">
                  <c:v>-382.02016129032256</c:v>
                </c:pt>
                <c:pt idx="594">
                  <c:v>-382.02016129032256</c:v>
                </c:pt>
                <c:pt idx="595">
                  <c:v>-382.02016129032256</c:v>
                </c:pt>
                <c:pt idx="596">
                  <c:v>-382.02016129032256</c:v>
                </c:pt>
                <c:pt idx="597">
                  <c:v>-382.02016129032256</c:v>
                </c:pt>
                <c:pt idx="598">
                  <c:v>-382.02016129032256</c:v>
                </c:pt>
                <c:pt idx="599">
                  <c:v>-382.02016129032256</c:v>
                </c:pt>
                <c:pt idx="600">
                  <c:v>-382.02016129032256</c:v>
                </c:pt>
                <c:pt idx="601">
                  <c:v>-382.02016129032256</c:v>
                </c:pt>
                <c:pt idx="602">
                  <c:v>-382.02016129032256</c:v>
                </c:pt>
                <c:pt idx="603">
                  <c:v>-382.02016129032256</c:v>
                </c:pt>
                <c:pt idx="604">
                  <c:v>-382.02016129032256</c:v>
                </c:pt>
                <c:pt idx="605">
                  <c:v>-382.02016129032256</c:v>
                </c:pt>
                <c:pt idx="606">
                  <c:v>-382.02016129032256</c:v>
                </c:pt>
                <c:pt idx="607">
                  <c:v>-382.02016129032256</c:v>
                </c:pt>
                <c:pt idx="608">
                  <c:v>-382.02016129032256</c:v>
                </c:pt>
                <c:pt idx="609">
                  <c:v>-382.02016129032256</c:v>
                </c:pt>
                <c:pt idx="610">
                  <c:v>-382.02016129032256</c:v>
                </c:pt>
                <c:pt idx="611">
                  <c:v>-382.02016129032256</c:v>
                </c:pt>
                <c:pt idx="612">
                  <c:v>-382.02016129032256</c:v>
                </c:pt>
                <c:pt idx="613">
                  <c:v>-382.02016129032256</c:v>
                </c:pt>
                <c:pt idx="614">
                  <c:v>-382.02016129032256</c:v>
                </c:pt>
                <c:pt idx="615">
                  <c:v>-382.02016129032256</c:v>
                </c:pt>
                <c:pt idx="616">
                  <c:v>-382.02016129032256</c:v>
                </c:pt>
                <c:pt idx="617">
                  <c:v>-382.02016129032256</c:v>
                </c:pt>
                <c:pt idx="618">
                  <c:v>-382.02016129032256</c:v>
                </c:pt>
                <c:pt idx="619">
                  <c:v>-382.02016129032256</c:v>
                </c:pt>
                <c:pt idx="620">
                  <c:v>-382.02016129032256</c:v>
                </c:pt>
                <c:pt idx="621">
                  <c:v>-382.02016129032256</c:v>
                </c:pt>
                <c:pt idx="622">
                  <c:v>-382.02016129032256</c:v>
                </c:pt>
                <c:pt idx="623">
                  <c:v>-382.02016129032256</c:v>
                </c:pt>
                <c:pt idx="624">
                  <c:v>-382.02016129032256</c:v>
                </c:pt>
                <c:pt idx="625">
                  <c:v>-382.02016129032256</c:v>
                </c:pt>
                <c:pt idx="626">
                  <c:v>-382.02016129032256</c:v>
                </c:pt>
                <c:pt idx="627">
                  <c:v>-382.02016129032256</c:v>
                </c:pt>
                <c:pt idx="628">
                  <c:v>-382.02016129032256</c:v>
                </c:pt>
                <c:pt idx="629">
                  <c:v>-382.02016129032256</c:v>
                </c:pt>
                <c:pt idx="630">
                  <c:v>-382.02016129032256</c:v>
                </c:pt>
                <c:pt idx="631">
                  <c:v>-382.02016129032256</c:v>
                </c:pt>
                <c:pt idx="632">
                  <c:v>-382.02016129032256</c:v>
                </c:pt>
                <c:pt idx="633">
                  <c:v>-382.02016129032256</c:v>
                </c:pt>
                <c:pt idx="634">
                  <c:v>-382.02016129032256</c:v>
                </c:pt>
                <c:pt idx="635">
                  <c:v>-382.02016129032256</c:v>
                </c:pt>
                <c:pt idx="636">
                  <c:v>-382.02016129032256</c:v>
                </c:pt>
                <c:pt idx="637">
                  <c:v>-382.02016129032256</c:v>
                </c:pt>
                <c:pt idx="638">
                  <c:v>-382.02016129032256</c:v>
                </c:pt>
                <c:pt idx="639">
                  <c:v>-382.02016129032256</c:v>
                </c:pt>
                <c:pt idx="640">
                  <c:v>-382.02016129032256</c:v>
                </c:pt>
                <c:pt idx="641">
                  <c:v>-382.02016129032256</c:v>
                </c:pt>
                <c:pt idx="642">
                  <c:v>-382.02016129032256</c:v>
                </c:pt>
                <c:pt idx="643">
                  <c:v>-382.02016129032256</c:v>
                </c:pt>
                <c:pt idx="644">
                  <c:v>-382.02016129032256</c:v>
                </c:pt>
                <c:pt idx="645">
                  <c:v>-382.02016129032256</c:v>
                </c:pt>
                <c:pt idx="646">
                  <c:v>-382.02016129032256</c:v>
                </c:pt>
                <c:pt idx="647">
                  <c:v>-382.02016129032256</c:v>
                </c:pt>
                <c:pt idx="648">
                  <c:v>-382.02016129032256</c:v>
                </c:pt>
                <c:pt idx="649">
                  <c:v>-382.02016129032256</c:v>
                </c:pt>
                <c:pt idx="650">
                  <c:v>-382.02016129032256</c:v>
                </c:pt>
                <c:pt idx="651">
                  <c:v>-382.02016129032256</c:v>
                </c:pt>
                <c:pt idx="652">
                  <c:v>-382.02016129032256</c:v>
                </c:pt>
                <c:pt idx="653">
                  <c:v>-382.02016129032256</c:v>
                </c:pt>
                <c:pt idx="654">
                  <c:v>-382.02016129032256</c:v>
                </c:pt>
                <c:pt idx="655">
                  <c:v>-382.02016129032256</c:v>
                </c:pt>
                <c:pt idx="656">
                  <c:v>-382.02016129032256</c:v>
                </c:pt>
                <c:pt idx="657">
                  <c:v>-382.02016129032256</c:v>
                </c:pt>
                <c:pt idx="658">
                  <c:v>-382.02016129032256</c:v>
                </c:pt>
                <c:pt idx="659">
                  <c:v>-382.02016129032256</c:v>
                </c:pt>
                <c:pt idx="660">
                  <c:v>-382.02016129032256</c:v>
                </c:pt>
                <c:pt idx="661">
                  <c:v>-382.02016129032256</c:v>
                </c:pt>
                <c:pt idx="662">
                  <c:v>-382.02016129032256</c:v>
                </c:pt>
                <c:pt idx="663">
                  <c:v>-382.02016129032256</c:v>
                </c:pt>
                <c:pt idx="664">
                  <c:v>-382.02016129032256</c:v>
                </c:pt>
                <c:pt idx="665">
                  <c:v>-382.02016129032256</c:v>
                </c:pt>
                <c:pt idx="666">
                  <c:v>-382.02016129032256</c:v>
                </c:pt>
                <c:pt idx="667">
                  <c:v>-382.02016129032256</c:v>
                </c:pt>
                <c:pt idx="668">
                  <c:v>-382.02016129032256</c:v>
                </c:pt>
                <c:pt idx="669">
                  <c:v>-382.02016129032256</c:v>
                </c:pt>
                <c:pt idx="670">
                  <c:v>-382.02016129032256</c:v>
                </c:pt>
                <c:pt idx="671">
                  <c:v>-382.02016129032256</c:v>
                </c:pt>
                <c:pt idx="672">
                  <c:v>-382.02016129032256</c:v>
                </c:pt>
                <c:pt idx="673">
                  <c:v>-382.02016129032256</c:v>
                </c:pt>
                <c:pt idx="674">
                  <c:v>-382.02016129032256</c:v>
                </c:pt>
                <c:pt idx="675">
                  <c:v>-382.02016129032256</c:v>
                </c:pt>
                <c:pt idx="676">
                  <c:v>-382.02016129032256</c:v>
                </c:pt>
                <c:pt idx="677">
                  <c:v>-382.02016129032256</c:v>
                </c:pt>
                <c:pt idx="678">
                  <c:v>-382.02016129032256</c:v>
                </c:pt>
                <c:pt idx="679">
                  <c:v>-382.02016129032256</c:v>
                </c:pt>
                <c:pt idx="680">
                  <c:v>-382.02016129032256</c:v>
                </c:pt>
                <c:pt idx="681">
                  <c:v>-382.02016129032256</c:v>
                </c:pt>
                <c:pt idx="682">
                  <c:v>-382.02016129032256</c:v>
                </c:pt>
                <c:pt idx="683">
                  <c:v>-382.02016129032256</c:v>
                </c:pt>
                <c:pt idx="684">
                  <c:v>-382.02016129032256</c:v>
                </c:pt>
                <c:pt idx="685">
                  <c:v>-382.02016129032256</c:v>
                </c:pt>
                <c:pt idx="686">
                  <c:v>-382.02016129032256</c:v>
                </c:pt>
                <c:pt idx="687">
                  <c:v>-382.02016129032256</c:v>
                </c:pt>
                <c:pt idx="688">
                  <c:v>-382.02016129032256</c:v>
                </c:pt>
                <c:pt idx="689">
                  <c:v>-382.02016129032256</c:v>
                </c:pt>
                <c:pt idx="690">
                  <c:v>-382.02016129032256</c:v>
                </c:pt>
                <c:pt idx="691">
                  <c:v>-382.02016129032256</c:v>
                </c:pt>
                <c:pt idx="692">
                  <c:v>-382.02016129032256</c:v>
                </c:pt>
                <c:pt idx="693">
                  <c:v>-382.02016129032256</c:v>
                </c:pt>
                <c:pt idx="694">
                  <c:v>-382.02016129032256</c:v>
                </c:pt>
                <c:pt idx="695">
                  <c:v>-382.02016129032256</c:v>
                </c:pt>
                <c:pt idx="696">
                  <c:v>-382.02016129032256</c:v>
                </c:pt>
                <c:pt idx="697">
                  <c:v>-382.02016129032256</c:v>
                </c:pt>
                <c:pt idx="698">
                  <c:v>-382.02016129032256</c:v>
                </c:pt>
                <c:pt idx="699">
                  <c:v>-382.02016129032256</c:v>
                </c:pt>
                <c:pt idx="700">
                  <c:v>-382.02016129032256</c:v>
                </c:pt>
                <c:pt idx="701">
                  <c:v>-382.02016129032256</c:v>
                </c:pt>
                <c:pt idx="702">
                  <c:v>-382.02016129032256</c:v>
                </c:pt>
                <c:pt idx="703">
                  <c:v>-382.02016129032256</c:v>
                </c:pt>
                <c:pt idx="704">
                  <c:v>-382.02016129032256</c:v>
                </c:pt>
                <c:pt idx="705">
                  <c:v>-382.02016129032256</c:v>
                </c:pt>
                <c:pt idx="706">
                  <c:v>-382.02016129032256</c:v>
                </c:pt>
                <c:pt idx="707">
                  <c:v>-382.02016129032256</c:v>
                </c:pt>
                <c:pt idx="708">
                  <c:v>-382.02016129032256</c:v>
                </c:pt>
                <c:pt idx="709">
                  <c:v>-382.02016129032256</c:v>
                </c:pt>
                <c:pt idx="710">
                  <c:v>-382.02016129032256</c:v>
                </c:pt>
                <c:pt idx="711">
                  <c:v>-382.02016129032256</c:v>
                </c:pt>
                <c:pt idx="712">
                  <c:v>-382.02016129032256</c:v>
                </c:pt>
                <c:pt idx="713">
                  <c:v>-382.02016129032256</c:v>
                </c:pt>
                <c:pt idx="714">
                  <c:v>-382.02016129032256</c:v>
                </c:pt>
                <c:pt idx="715">
                  <c:v>-382.02016129032256</c:v>
                </c:pt>
                <c:pt idx="716">
                  <c:v>-382.02016129032256</c:v>
                </c:pt>
                <c:pt idx="717">
                  <c:v>-382.02016129032256</c:v>
                </c:pt>
                <c:pt idx="718">
                  <c:v>-382.02016129032256</c:v>
                </c:pt>
                <c:pt idx="719">
                  <c:v>-382.02016129032256</c:v>
                </c:pt>
                <c:pt idx="720">
                  <c:v>-382.02016129032256</c:v>
                </c:pt>
                <c:pt idx="721">
                  <c:v>-382.02016129032256</c:v>
                </c:pt>
                <c:pt idx="722">
                  <c:v>-382.02016129032256</c:v>
                </c:pt>
                <c:pt idx="723">
                  <c:v>-382.02016129032256</c:v>
                </c:pt>
                <c:pt idx="724">
                  <c:v>-382.02016129032256</c:v>
                </c:pt>
                <c:pt idx="725">
                  <c:v>-382.02016129032256</c:v>
                </c:pt>
                <c:pt idx="726">
                  <c:v>-382.02016129032256</c:v>
                </c:pt>
                <c:pt idx="727">
                  <c:v>-382.02016129032256</c:v>
                </c:pt>
                <c:pt idx="728">
                  <c:v>-382.02016129032256</c:v>
                </c:pt>
                <c:pt idx="729">
                  <c:v>-382.02016129032256</c:v>
                </c:pt>
                <c:pt idx="730">
                  <c:v>-382.02016129032256</c:v>
                </c:pt>
                <c:pt idx="731">
                  <c:v>-382.02016129032256</c:v>
                </c:pt>
                <c:pt idx="732">
                  <c:v>-382.02016129032256</c:v>
                </c:pt>
                <c:pt idx="733">
                  <c:v>-382.02016129032256</c:v>
                </c:pt>
                <c:pt idx="734">
                  <c:v>-382.02016129032256</c:v>
                </c:pt>
                <c:pt idx="735">
                  <c:v>-382.02016129032256</c:v>
                </c:pt>
                <c:pt idx="736">
                  <c:v>-382.02016129032256</c:v>
                </c:pt>
                <c:pt idx="737">
                  <c:v>-382.02016129032256</c:v>
                </c:pt>
                <c:pt idx="738">
                  <c:v>-382.02016129032256</c:v>
                </c:pt>
                <c:pt idx="739">
                  <c:v>-382.02016129032256</c:v>
                </c:pt>
                <c:pt idx="740">
                  <c:v>-382.02016129032256</c:v>
                </c:pt>
                <c:pt idx="741">
                  <c:v>-382.02016129032256</c:v>
                </c:pt>
                <c:pt idx="742">
                  <c:v>-382.02016129032256</c:v>
                </c:pt>
                <c:pt idx="743">
                  <c:v>-382.02016129032256</c:v>
                </c:pt>
              </c:numCache>
            </c:numRef>
          </c:val>
        </c:ser>
        <c:marker val="1"/>
        <c:axId val="116094848"/>
        <c:axId val="116096384"/>
      </c:lineChart>
      <c:catAx>
        <c:axId val="116094848"/>
        <c:scaling>
          <c:orientation val="minMax"/>
        </c:scaling>
        <c:axPos val="b"/>
        <c:numFmt formatCode="General" sourceLinked="1"/>
        <c:majorTickMark val="none"/>
        <c:tickLblPos val="nextTo"/>
        <c:crossAx val="116096384"/>
        <c:crosses val="autoZero"/>
        <c:auto val="1"/>
        <c:lblAlgn val="ctr"/>
        <c:lblOffset val="100"/>
        <c:tickLblSkip val="24"/>
      </c:catAx>
      <c:valAx>
        <c:axId val="116096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0948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7"/>
          <c:y val="2.7011287893677231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-2598</c:v>
                </c:pt>
                <c:pt idx="1">
                  <c:v>-2597</c:v>
                </c:pt>
                <c:pt idx="2">
                  <c:v>-2598</c:v>
                </c:pt>
                <c:pt idx="3">
                  <c:v>-2598</c:v>
                </c:pt>
                <c:pt idx="4">
                  <c:v>-2598</c:v>
                </c:pt>
                <c:pt idx="5">
                  <c:v>-2598</c:v>
                </c:pt>
                <c:pt idx="6">
                  <c:v>-2598</c:v>
                </c:pt>
                <c:pt idx="7">
                  <c:v>-2678</c:v>
                </c:pt>
                <c:pt idx="8">
                  <c:v>-2753</c:v>
                </c:pt>
                <c:pt idx="9">
                  <c:v>-2753</c:v>
                </c:pt>
                <c:pt idx="10">
                  <c:v>-2753</c:v>
                </c:pt>
                <c:pt idx="11">
                  <c:v>-2750</c:v>
                </c:pt>
                <c:pt idx="12">
                  <c:v>-2429</c:v>
                </c:pt>
                <c:pt idx="13">
                  <c:v>-2193</c:v>
                </c:pt>
                <c:pt idx="14">
                  <c:v>-2710</c:v>
                </c:pt>
                <c:pt idx="15">
                  <c:v>-2753</c:v>
                </c:pt>
                <c:pt idx="16">
                  <c:v>-2753</c:v>
                </c:pt>
                <c:pt idx="17">
                  <c:v>-2753</c:v>
                </c:pt>
                <c:pt idx="18">
                  <c:v>-2753</c:v>
                </c:pt>
                <c:pt idx="19">
                  <c:v>-2753</c:v>
                </c:pt>
                <c:pt idx="20">
                  <c:v>-2753</c:v>
                </c:pt>
                <c:pt idx="21">
                  <c:v>-2753</c:v>
                </c:pt>
                <c:pt idx="22">
                  <c:v>-2753</c:v>
                </c:pt>
                <c:pt idx="23">
                  <c:v>-2598</c:v>
                </c:pt>
                <c:pt idx="24">
                  <c:v>-2598</c:v>
                </c:pt>
                <c:pt idx="25">
                  <c:v>-2598</c:v>
                </c:pt>
                <c:pt idx="26">
                  <c:v>-2598</c:v>
                </c:pt>
                <c:pt idx="27">
                  <c:v>-2598</c:v>
                </c:pt>
                <c:pt idx="28">
                  <c:v>-2598</c:v>
                </c:pt>
                <c:pt idx="29">
                  <c:v>-2598</c:v>
                </c:pt>
                <c:pt idx="30">
                  <c:v>-2598</c:v>
                </c:pt>
                <c:pt idx="31">
                  <c:v>-2753</c:v>
                </c:pt>
                <c:pt idx="32">
                  <c:v>-2753</c:v>
                </c:pt>
                <c:pt idx="33">
                  <c:v>-2753</c:v>
                </c:pt>
                <c:pt idx="34">
                  <c:v>-2753</c:v>
                </c:pt>
                <c:pt idx="35">
                  <c:v>-2753</c:v>
                </c:pt>
                <c:pt idx="36">
                  <c:v>-2565</c:v>
                </c:pt>
                <c:pt idx="37">
                  <c:v>-2280</c:v>
                </c:pt>
                <c:pt idx="38">
                  <c:v>-2752</c:v>
                </c:pt>
                <c:pt idx="39">
                  <c:v>-2753</c:v>
                </c:pt>
                <c:pt idx="40">
                  <c:v>-2753</c:v>
                </c:pt>
                <c:pt idx="41">
                  <c:v>-2753</c:v>
                </c:pt>
                <c:pt idx="42">
                  <c:v>-2753</c:v>
                </c:pt>
                <c:pt idx="43">
                  <c:v>-2753</c:v>
                </c:pt>
                <c:pt idx="44">
                  <c:v>-2753</c:v>
                </c:pt>
                <c:pt idx="45">
                  <c:v>-2753</c:v>
                </c:pt>
                <c:pt idx="46">
                  <c:v>-2753</c:v>
                </c:pt>
                <c:pt idx="47">
                  <c:v>-2598</c:v>
                </c:pt>
                <c:pt idx="48">
                  <c:v>-2594</c:v>
                </c:pt>
                <c:pt idx="49">
                  <c:v>-2595</c:v>
                </c:pt>
                <c:pt idx="50">
                  <c:v>-2594</c:v>
                </c:pt>
                <c:pt idx="51">
                  <c:v>-2594</c:v>
                </c:pt>
                <c:pt idx="52">
                  <c:v>-2598</c:v>
                </c:pt>
                <c:pt idx="53">
                  <c:v>-2598</c:v>
                </c:pt>
                <c:pt idx="54">
                  <c:v>-2598</c:v>
                </c:pt>
                <c:pt idx="55">
                  <c:v>-2753</c:v>
                </c:pt>
                <c:pt idx="56">
                  <c:v>-2753</c:v>
                </c:pt>
                <c:pt idx="57">
                  <c:v>-2753</c:v>
                </c:pt>
                <c:pt idx="58">
                  <c:v>-2747</c:v>
                </c:pt>
                <c:pt idx="59">
                  <c:v>-2753</c:v>
                </c:pt>
                <c:pt idx="60">
                  <c:v>-2703</c:v>
                </c:pt>
                <c:pt idx="61">
                  <c:v>-2753</c:v>
                </c:pt>
                <c:pt idx="62">
                  <c:v>-2753</c:v>
                </c:pt>
                <c:pt idx="63">
                  <c:v>-2750</c:v>
                </c:pt>
                <c:pt idx="64">
                  <c:v>-2753</c:v>
                </c:pt>
                <c:pt idx="65">
                  <c:v>-2752</c:v>
                </c:pt>
                <c:pt idx="66">
                  <c:v>-2753</c:v>
                </c:pt>
                <c:pt idx="67">
                  <c:v>-2753</c:v>
                </c:pt>
                <c:pt idx="68">
                  <c:v>-2753</c:v>
                </c:pt>
                <c:pt idx="69">
                  <c:v>-2753</c:v>
                </c:pt>
                <c:pt idx="70">
                  <c:v>-2753</c:v>
                </c:pt>
                <c:pt idx="71">
                  <c:v>-2598</c:v>
                </c:pt>
                <c:pt idx="72">
                  <c:v>-2597</c:v>
                </c:pt>
                <c:pt idx="73">
                  <c:v>-2597</c:v>
                </c:pt>
                <c:pt idx="74">
                  <c:v>-2597</c:v>
                </c:pt>
                <c:pt idx="75">
                  <c:v>-2597</c:v>
                </c:pt>
                <c:pt idx="76">
                  <c:v>-2597</c:v>
                </c:pt>
                <c:pt idx="77">
                  <c:v>-2597</c:v>
                </c:pt>
                <c:pt idx="78">
                  <c:v>-2597</c:v>
                </c:pt>
                <c:pt idx="79">
                  <c:v>-2261</c:v>
                </c:pt>
                <c:pt idx="80">
                  <c:v>-2752</c:v>
                </c:pt>
                <c:pt idx="81">
                  <c:v>-2752</c:v>
                </c:pt>
                <c:pt idx="82">
                  <c:v>-2602</c:v>
                </c:pt>
                <c:pt idx="83">
                  <c:v>-2752</c:v>
                </c:pt>
                <c:pt idx="84">
                  <c:v>-2252</c:v>
                </c:pt>
                <c:pt idx="85">
                  <c:v>-2235</c:v>
                </c:pt>
                <c:pt idx="86">
                  <c:v>-2658</c:v>
                </c:pt>
                <c:pt idx="87">
                  <c:v>-2752</c:v>
                </c:pt>
                <c:pt idx="88">
                  <c:v>-2752</c:v>
                </c:pt>
                <c:pt idx="89">
                  <c:v>-2612</c:v>
                </c:pt>
                <c:pt idx="90">
                  <c:v>-2752</c:v>
                </c:pt>
                <c:pt idx="91">
                  <c:v>-2752</c:v>
                </c:pt>
                <c:pt idx="92">
                  <c:v>-2612</c:v>
                </c:pt>
                <c:pt idx="93">
                  <c:v>-2326</c:v>
                </c:pt>
                <c:pt idx="94">
                  <c:v>-1898</c:v>
                </c:pt>
                <c:pt idx="95">
                  <c:v>-1470</c:v>
                </c:pt>
                <c:pt idx="96">
                  <c:v>-1042</c:v>
                </c:pt>
                <c:pt idx="97">
                  <c:v>-1042</c:v>
                </c:pt>
                <c:pt idx="98">
                  <c:v>-1042</c:v>
                </c:pt>
                <c:pt idx="99">
                  <c:v>-1042</c:v>
                </c:pt>
                <c:pt idx="100">
                  <c:v>-1042</c:v>
                </c:pt>
                <c:pt idx="101">
                  <c:v>-1042</c:v>
                </c:pt>
                <c:pt idx="102">
                  <c:v>-1042</c:v>
                </c:pt>
                <c:pt idx="103">
                  <c:v>-1215</c:v>
                </c:pt>
                <c:pt idx="104">
                  <c:v>-1215</c:v>
                </c:pt>
                <c:pt idx="105">
                  <c:v>-1215</c:v>
                </c:pt>
                <c:pt idx="106">
                  <c:v>-1215</c:v>
                </c:pt>
                <c:pt idx="107">
                  <c:v>-1215</c:v>
                </c:pt>
                <c:pt idx="108">
                  <c:v>-1215</c:v>
                </c:pt>
                <c:pt idx="109">
                  <c:v>-1215</c:v>
                </c:pt>
                <c:pt idx="110">
                  <c:v>-1215</c:v>
                </c:pt>
                <c:pt idx="111">
                  <c:v>-1215</c:v>
                </c:pt>
                <c:pt idx="112">
                  <c:v>-1215</c:v>
                </c:pt>
                <c:pt idx="113">
                  <c:v>-1215</c:v>
                </c:pt>
                <c:pt idx="114">
                  <c:v>-1215</c:v>
                </c:pt>
                <c:pt idx="115">
                  <c:v>-1215</c:v>
                </c:pt>
                <c:pt idx="116">
                  <c:v>-1215</c:v>
                </c:pt>
                <c:pt idx="117">
                  <c:v>-1215</c:v>
                </c:pt>
                <c:pt idx="118">
                  <c:v>-1215</c:v>
                </c:pt>
                <c:pt idx="119">
                  <c:v>-1042</c:v>
                </c:pt>
                <c:pt idx="120">
                  <c:v>-1042</c:v>
                </c:pt>
                <c:pt idx="121">
                  <c:v>-1042</c:v>
                </c:pt>
                <c:pt idx="122">
                  <c:v>-1042</c:v>
                </c:pt>
                <c:pt idx="123">
                  <c:v>-1042</c:v>
                </c:pt>
                <c:pt idx="124">
                  <c:v>-1042</c:v>
                </c:pt>
                <c:pt idx="125">
                  <c:v>-1042</c:v>
                </c:pt>
                <c:pt idx="126">
                  <c:v>-1042</c:v>
                </c:pt>
                <c:pt idx="127">
                  <c:v>-1215</c:v>
                </c:pt>
                <c:pt idx="128">
                  <c:v>-1215</c:v>
                </c:pt>
                <c:pt idx="129">
                  <c:v>-1215</c:v>
                </c:pt>
                <c:pt idx="130">
                  <c:v>-1215</c:v>
                </c:pt>
                <c:pt idx="131">
                  <c:v>-1215</c:v>
                </c:pt>
                <c:pt idx="132">
                  <c:v>-1215</c:v>
                </c:pt>
                <c:pt idx="133">
                  <c:v>-1215</c:v>
                </c:pt>
                <c:pt idx="134">
                  <c:v>-1215</c:v>
                </c:pt>
                <c:pt idx="135">
                  <c:v>-1215</c:v>
                </c:pt>
                <c:pt idx="136">
                  <c:v>-1215</c:v>
                </c:pt>
                <c:pt idx="137">
                  <c:v>-1215</c:v>
                </c:pt>
                <c:pt idx="138">
                  <c:v>-1215</c:v>
                </c:pt>
                <c:pt idx="139">
                  <c:v>-1215</c:v>
                </c:pt>
                <c:pt idx="140">
                  <c:v>-1215</c:v>
                </c:pt>
                <c:pt idx="141">
                  <c:v>-1215</c:v>
                </c:pt>
                <c:pt idx="142">
                  <c:v>-1215</c:v>
                </c:pt>
                <c:pt idx="143">
                  <c:v>-1042</c:v>
                </c:pt>
                <c:pt idx="144">
                  <c:v>-1042</c:v>
                </c:pt>
                <c:pt idx="145">
                  <c:v>-1042</c:v>
                </c:pt>
                <c:pt idx="146">
                  <c:v>-1042</c:v>
                </c:pt>
                <c:pt idx="147">
                  <c:v>-1042</c:v>
                </c:pt>
                <c:pt idx="148">
                  <c:v>-1042</c:v>
                </c:pt>
                <c:pt idx="149">
                  <c:v>-1042</c:v>
                </c:pt>
                <c:pt idx="150">
                  <c:v>-1415</c:v>
                </c:pt>
                <c:pt idx="151">
                  <c:v>-1478</c:v>
                </c:pt>
                <c:pt idx="152">
                  <c:v>-2062</c:v>
                </c:pt>
                <c:pt idx="153">
                  <c:v>-2477</c:v>
                </c:pt>
                <c:pt idx="154">
                  <c:v>-2417</c:v>
                </c:pt>
                <c:pt idx="155">
                  <c:v>-2742</c:v>
                </c:pt>
                <c:pt idx="156">
                  <c:v>-2387</c:v>
                </c:pt>
                <c:pt idx="157">
                  <c:v>-2394</c:v>
                </c:pt>
                <c:pt idx="158">
                  <c:v>-2750</c:v>
                </c:pt>
                <c:pt idx="159">
                  <c:v>-2752</c:v>
                </c:pt>
                <c:pt idx="160">
                  <c:v>-2752</c:v>
                </c:pt>
                <c:pt idx="161">
                  <c:v>-2752</c:v>
                </c:pt>
                <c:pt idx="162">
                  <c:v>-2610</c:v>
                </c:pt>
                <c:pt idx="163">
                  <c:v>-2752</c:v>
                </c:pt>
                <c:pt idx="164">
                  <c:v>-2202</c:v>
                </c:pt>
                <c:pt idx="165">
                  <c:v>-2667</c:v>
                </c:pt>
                <c:pt idx="166">
                  <c:v>-2517</c:v>
                </c:pt>
                <c:pt idx="167">
                  <c:v>-2597</c:v>
                </c:pt>
                <c:pt idx="168">
                  <c:v>-2597</c:v>
                </c:pt>
                <c:pt idx="169">
                  <c:v>-2597</c:v>
                </c:pt>
                <c:pt idx="170">
                  <c:v>-2597</c:v>
                </c:pt>
                <c:pt idx="171">
                  <c:v>-2597</c:v>
                </c:pt>
                <c:pt idx="172">
                  <c:v>-2597</c:v>
                </c:pt>
                <c:pt idx="173">
                  <c:v>-2597</c:v>
                </c:pt>
                <c:pt idx="174">
                  <c:v>-2597</c:v>
                </c:pt>
                <c:pt idx="175">
                  <c:v>-2652</c:v>
                </c:pt>
                <c:pt idx="176">
                  <c:v>-2752</c:v>
                </c:pt>
                <c:pt idx="177">
                  <c:v>-2752</c:v>
                </c:pt>
                <c:pt idx="178">
                  <c:v>-2752</c:v>
                </c:pt>
                <c:pt idx="179">
                  <c:v>-2752</c:v>
                </c:pt>
                <c:pt idx="180">
                  <c:v>-2738</c:v>
                </c:pt>
                <c:pt idx="181">
                  <c:v>-2752</c:v>
                </c:pt>
                <c:pt idx="182">
                  <c:v>-2752</c:v>
                </c:pt>
                <c:pt idx="183">
                  <c:v>-2752</c:v>
                </c:pt>
                <c:pt idx="184">
                  <c:v>-2752</c:v>
                </c:pt>
                <c:pt idx="185">
                  <c:v>-2752</c:v>
                </c:pt>
                <c:pt idx="186">
                  <c:v>-2752</c:v>
                </c:pt>
                <c:pt idx="187">
                  <c:v>-2752</c:v>
                </c:pt>
                <c:pt idx="188">
                  <c:v>-2752</c:v>
                </c:pt>
                <c:pt idx="189">
                  <c:v>-2752</c:v>
                </c:pt>
                <c:pt idx="190">
                  <c:v>-2752</c:v>
                </c:pt>
                <c:pt idx="191">
                  <c:v>-2597</c:v>
                </c:pt>
                <c:pt idx="192">
                  <c:v>-2597</c:v>
                </c:pt>
                <c:pt idx="193">
                  <c:v>-2597</c:v>
                </c:pt>
                <c:pt idx="194">
                  <c:v>-2597</c:v>
                </c:pt>
                <c:pt idx="195">
                  <c:v>-2597</c:v>
                </c:pt>
                <c:pt idx="196">
                  <c:v>-2597</c:v>
                </c:pt>
                <c:pt idx="197">
                  <c:v>-2597</c:v>
                </c:pt>
                <c:pt idx="198">
                  <c:v>-2597</c:v>
                </c:pt>
                <c:pt idx="199">
                  <c:v>-2602</c:v>
                </c:pt>
                <c:pt idx="200">
                  <c:v>-2228</c:v>
                </c:pt>
                <c:pt idx="201">
                  <c:v>-2107</c:v>
                </c:pt>
                <c:pt idx="202">
                  <c:v>-1987</c:v>
                </c:pt>
                <c:pt idx="203">
                  <c:v>-1998</c:v>
                </c:pt>
                <c:pt idx="204">
                  <c:v>-1822</c:v>
                </c:pt>
                <c:pt idx="205">
                  <c:v>-2127</c:v>
                </c:pt>
                <c:pt idx="206">
                  <c:v>-2694</c:v>
                </c:pt>
                <c:pt idx="207">
                  <c:v>-2729</c:v>
                </c:pt>
                <c:pt idx="208">
                  <c:v>-2752</c:v>
                </c:pt>
                <c:pt idx="209">
                  <c:v>-2752</c:v>
                </c:pt>
                <c:pt idx="210">
                  <c:v>-2752</c:v>
                </c:pt>
                <c:pt idx="211">
                  <c:v>-2648</c:v>
                </c:pt>
                <c:pt idx="212">
                  <c:v>-2461</c:v>
                </c:pt>
                <c:pt idx="213">
                  <c:v>-2752</c:v>
                </c:pt>
                <c:pt idx="214">
                  <c:v>-2752</c:v>
                </c:pt>
                <c:pt idx="215">
                  <c:v>-2597</c:v>
                </c:pt>
                <c:pt idx="216">
                  <c:v>-2601</c:v>
                </c:pt>
                <c:pt idx="217">
                  <c:v>-2601</c:v>
                </c:pt>
                <c:pt idx="218">
                  <c:v>-2601</c:v>
                </c:pt>
                <c:pt idx="219">
                  <c:v>-2601</c:v>
                </c:pt>
                <c:pt idx="220">
                  <c:v>-2601</c:v>
                </c:pt>
                <c:pt idx="221">
                  <c:v>-2601</c:v>
                </c:pt>
                <c:pt idx="222">
                  <c:v>-2601</c:v>
                </c:pt>
                <c:pt idx="223">
                  <c:v>-2496</c:v>
                </c:pt>
                <c:pt idx="224">
                  <c:v>-2756</c:v>
                </c:pt>
                <c:pt idx="225">
                  <c:v>-2727</c:v>
                </c:pt>
                <c:pt idx="226">
                  <c:v>-2756</c:v>
                </c:pt>
                <c:pt idx="227">
                  <c:v>-2580</c:v>
                </c:pt>
                <c:pt idx="228">
                  <c:v>-2525</c:v>
                </c:pt>
                <c:pt idx="229">
                  <c:v>-2451</c:v>
                </c:pt>
                <c:pt idx="230">
                  <c:v>-2646</c:v>
                </c:pt>
                <c:pt idx="231">
                  <c:v>-2756</c:v>
                </c:pt>
                <c:pt idx="232">
                  <c:v>-2727</c:v>
                </c:pt>
                <c:pt idx="233">
                  <c:v>-2706</c:v>
                </c:pt>
                <c:pt idx="234">
                  <c:v>-2706</c:v>
                </c:pt>
                <c:pt idx="235">
                  <c:v>-2689</c:v>
                </c:pt>
                <c:pt idx="236">
                  <c:v>-2756</c:v>
                </c:pt>
                <c:pt idx="237">
                  <c:v>-2756</c:v>
                </c:pt>
                <c:pt idx="238">
                  <c:v>-2756</c:v>
                </c:pt>
                <c:pt idx="239">
                  <c:v>-2478</c:v>
                </c:pt>
                <c:pt idx="240">
                  <c:v>-2601</c:v>
                </c:pt>
                <c:pt idx="241">
                  <c:v>-2521</c:v>
                </c:pt>
                <c:pt idx="242">
                  <c:v>-2485</c:v>
                </c:pt>
                <c:pt idx="243">
                  <c:v>-2556</c:v>
                </c:pt>
                <c:pt idx="244">
                  <c:v>-2591</c:v>
                </c:pt>
                <c:pt idx="245">
                  <c:v>-2601</c:v>
                </c:pt>
                <c:pt idx="246">
                  <c:v>-2601</c:v>
                </c:pt>
                <c:pt idx="247">
                  <c:v>-2706</c:v>
                </c:pt>
                <c:pt idx="248">
                  <c:v>-2756</c:v>
                </c:pt>
                <c:pt idx="249">
                  <c:v>-2756</c:v>
                </c:pt>
                <c:pt idx="250">
                  <c:v>-2566</c:v>
                </c:pt>
                <c:pt idx="251">
                  <c:v>-2388</c:v>
                </c:pt>
                <c:pt idx="252">
                  <c:v>-1992</c:v>
                </c:pt>
                <c:pt idx="253">
                  <c:v>-2013</c:v>
                </c:pt>
                <c:pt idx="254">
                  <c:v>-2731</c:v>
                </c:pt>
                <c:pt idx="255">
                  <c:v>-2756</c:v>
                </c:pt>
                <c:pt idx="256">
                  <c:v>-2529</c:v>
                </c:pt>
                <c:pt idx="257">
                  <c:v>-2706</c:v>
                </c:pt>
                <c:pt idx="258">
                  <c:v>-2756</c:v>
                </c:pt>
                <c:pt idx="259">
                  <c:v>-2756</c:v>
                </c:pt>
                <c:pt idx="260">
                  <c:v>-2535</c:v>
                </c:pt>
                <c:pt idx="261">
                  <c:v>-2320</c:v>
                </c:pt>
                <c:pt idx="262">
                  <c:v>-1846</c:v>
                </c:pt>
                <c:pt idx="263">
                  <c:v>-1474</c:v>
                </c:pt>
                <c:pt idx="264">
                  <c:v>-1046</c:v>
                </c:pt>
                <c:pt idx="265">
                  <c:v>-1046</c:v>
                </c:pt>
                <c:pt idx="266">
                  <c:v>-1046</c:v>
                </c:pt>
                <c:pt idx="267">
                  <c:v>-1046</c:v>
                </c:pt>
                <c:pt idx="268">
                  <c:v>-1046</c:v>
                </c:pt>
                <c:pt idx="269">
                  <c:v>-1046</c:v>
                </c:pt>
                <c:pt idx="270">
                  <c:v>-1046</c:v>
                </c:pt>
                <c:pt idx="271">
                  <c:v>-1219</c:v>
                </c:pt>
                <c:pt idx="272">
                  <c:v>-1219</c:v>
                </c:pt>
                <c:pt idx="273">
                  <c:v>-1219</c:v>
                </c:pt>
                <c:pt idx="274">
                  <c:v>-1209</c:v>
                </c:pt>
                <c:pt idx="275">
                  <c:v>-1209</c:v>
                </c:pt>
                <c:pt idx="276">
                  <c:v>-1184</c:v>
                </c:pt>
                <c:pt idx="277">
                  <c:v>-1177</c:v>
                </c:pt>
                <c:pt idx="278">
                  <c:v>-1219</c:v>
                </c:pt>
                <c:pt idx="279">
                  <c:v>-1219</c:v>
                </c:pt>
                <c:pt idx="280">
                  <c:v>-1219</c:v>
                </c:pt>
                <c:pt idx="281">
                  <c:v>-1219</c:v>
                </c:pt>
                <c:pt idx="282">
                  <c:v>-1219</c:v>
                </c:pt>
                <c:pt idx="283">
                  <c:v>-1219</c:v>
                </c:pt>
                <c:pt idx="284">
                  <c:v>-1219</c:v>
                </c:pt>
                <c:pt idx="285">
                  <c:v>-1219</c:v>
                </c:pt>
                <c:pt idx="286">
                  <c:v>-1205</c:v>
                </c:pt>
                <c:pt idx="287">
                  <c:v>-1046</c:v>
                </c:pt>
                <c:pt idx="288">
                  <c:v>-1046</c:v>
                </c:pt>
                <c:pt idx="289">
                  <c:v>-1046</c:v>
                </c:pt>
                <c:pt idx="290">
                  <c:v>-1046</c:v>
                </c:pt>
                <c:pt idx="291">
                  <c:v>-1046</c:v>
                </c:pt>
                <c:pt idx="292">
                  <c:v>-1046</c:v>
                </c:pt>
                <c:pt idx="293">
                  <c:v>-1046</c:v>
                </c:pt>
                <c:pt idx="294">
                  <c:v>-1046</c:v>
                </c:pt>
                <c:pt idx="295">
                  <c:v>-1219</c:v>
                </c:pt>
                <c:pt idx="296">
                  <c:v>-1219</c:v>
                </c:pt>
                <c:pt idx="297">
                  <c:v>-1219</c:v>
                </c:pt>
                <c:pt idx="298">
                  <c:v>-1219</c:v>
                </c:pt>
                <c:pt idx="299">
                  <c:v>-1211</c:v>
                </c:pt>
                <c:pt idx="300">
                  <c:v>-740</c:v>
                </c:pt>
                <c:pt idx="301">
                  <c:v>-630</c:v>
                </c:pt>
                <c:pt idx="302">
                  <c:v>-916</c:v>
                </c:pt>
                <c:pt idx="303">
                  <c:v>-1219</c:v>
                </c:pt>
                <c:pt idx="304">
                  <c:v>-1219</c:v>
                </c:pt>
                <c:pt idx="305">
                  <c:v>-1219</c:v>
                </c:pt>
                <c:pt idx="306">
                  <c:v>-1219</c:v>
                </c:pt>
                <c:pt idx="307">
                  <c:v>-1219</c:v>
                </c:pt>
                <c:pt idx="308">
                  <c:v>-1219</c:v>
                </c:pt>
                <c:pt idx="309">
                  <c:v>-1219</c:v>
                </c:pt>
                <c:pt idx="310">
                  <c:v>-1219</c:v>
                </c:pt>
                <c:pt idx="311">
                  <c:v>-1046</c:v>
                </c:pt>
                <c:pt idx="312">
                  <c:v>-1046</c:v>
                </c:pt>
                <c:pt idx="313">
                  <c:v>-1046</c:v>
                </c:pt>
                <c:pt idx="314">
                  <c:v>-1046</c:v>
                </c:pt>
                <c:pt idx="315">
                  <c:v>-1046</c:v>
                </c:pt>
                <c:pt idx="316">
                  <c:v>-1046</c:v>
                </c:pt>
                <c:pt idx="317">
                  <c:v>-1046</c:v>
                </c:pt>
                <c:pt idx="318">
                  <c:v>-1474</c:v>
                </c:pt>
                <c:pt idx="319">
                  <c:v>-1902</c:v>
                </c:pt>
                <c:pt idx="320">
                  <c:v>-2330</c:v>
                </c:pt>
                <c:pt idx="321">
                  <c:v>-2756</c:v>
                </c:pt>
                <c:pt idx="322">
                  <c:v>-2756</c:v>
                </c:pt>
                <c:pt idx="323">
                  <c:v>-2730</c:v>
                </c:pt>
                <c:pt idx="324">
                  <c:v>-2450</c:v>
                </c:pt>
                <c:pt idx="325">
                  <c:v>-2588</c:v>
                </c:pt>
                <c:pt idx="326">
                  <c:v>-2562</c:v>
                </c:pt>
                <c:pt idx="327">
                  <c:v>-2756</c:v>
                </c:pt>
                <c:pt idx="328">
                  <c:v>-2756</c:v>
                </c:pt>
                <c:pt idx="329">
                  <c:v>-2756</c:v>
                </c:pt>
                <c:pt idx="330">
                  <c:v>-2756</c:v>
                </c:pt>
                <c:pt idx="331">
                  <c:v>-2756</c:v>
                </c:pt>
                <c:pt idx="332">
                  <c:v>-2730</c:v>
                </c:pt>
                <c:pt idx="333">
                  <c:v>-2756</c:v>
                </c:pt>
                <c:pt idx="334">
                  <c:v>-2756</c:v>
                </c:pt>
                <c:pt idx="335">
                  <c:v>-2601</c:v>
                </c:pt>
                <c:pt idx="336">
                  <c:v>-2601</c:v>
                </c:pt>
                <c:pt idx="337">
                  <c:v>-2601</c:v>
                </c:pt>
                <c:pt idx="338">
                  <c:v>-2521</c:v>
                </c:pt>
                <c:pt idx="339">
                  <c:v>-2579</c:v>
                </c:pt>
                <c:pt idx="340">
                  <c:v>-2601</c:v>
                </c:pt>
                <c:pt idx="341">
                  <c:v>-2601</c:v>
                </c:pt>
                <c:pt idx="342">
                  <c:v>-2601</c:v>
                </c:pt>
                <c:pt idx="343">
                  <c:v>-2756</c:v>
                </c:pt>
                <c:pt idx="344">
                  <c:v>-2756</c:v>
                </c:pt>
                <c:pt idx="345">
                  <c:v>-2756</c:v>
                </c:pt>
                <c:pt idx="346">
                  <c:v>-2755</c:v>
                </c:pt>
                <c:pt idx="347">
                  <c:v>-2676</c:v>
                </c:pt>
                <c:pt idx="348">
                  <c:v>-2636</c:v>
                </c:pt>
                <c:pt idx="349">
                  <c:v>-2696</c:v>
                </c:pt>
                <c:pt idx="350">
                  <c:v>-2756</c:v>
                </c:pt>
                <c:pt idx="351">
                  <c:v>-2756</c:v>
                </c:pt>
                <c:pt idx="352">
                  <c:v>-2756</c:v>
                </c:pt>
                <c:pt idx="353">
                  <c:v>-2706</c:v>
                </c:pt>
                <c:pt idx="354">
                  <c:v>-2706</c:v>
                </c:pt>
                <c:pt idx="355">
                  <c:v>-2706</c:v>
                </c:pt>
                <c:pt idx="356">
                  <c:v>-2756</c:v>
                </c:pt>
                <c:pt idx="357">
                  <c:v>-2756</c:v>
                </c:pt>
                <c:pt idx="358">
                  <c:v>-2756</c:v>
                </c:pt>
                <c:pt idx="359">
                  <c:v>-2601</c:v>
                </c:pt>
                <c:pt idx="360">
                  <c:v>-1800</c:v>
                </c:pt>
                <c:pt idx="361">
                  <c:v>-2211</c:v>
                </c:pt>
                <c:pt idx="362">
                  <c:v>-2204</c:v>
                </c:pt>
                <c:pt idx="363">
                  <c:v>-2401</c:v>
                </c:pt>
                <c:pt idx="364">
                  <c:v>-2600</c:v>
                </c:pt>
                <c:pt idx="365">
                  <c:v>-2601</c:v>
                </c:pt>
                <c:pt idx="366">
                  <c:v>-2601</c:v>
                </c:pt>
                <c:pt idx="367">
                  <c:v>-2756</c:v>
                </c:pt>
                <c:pt idx="368">
                  <c:v>-2756</c:v>
                </c:pt>
                <c:pt idx="369">
                  <c:v>-2756</c:v>
                </c:pt>
                <c:pt idx="370">
                  <c:v>-2756</c:v>
                </c:pt>
                <c:pt idx="371">
                  <c:v>-2363</c:v>
                </c:pt>
                <c:pt idx="372">
                  <c:v>-1731</c:v>
                </c:pt>
                <c:pt idx="373">
                  <c:v>-2249</c:v>
                </c:pt>
                <c:pt idx="374">
                  <c:v>-2720</c:v>
                </c:pt>
                <c:pt idx="375">
                  <c:v>-2756</c:v>
                </c:pt>
                <c:pt idx="376">
                  <c:v>-2756</c:v>
                </c:pt>
                <c:pt idx="377">
                  <c:v>-2756</c:v>
                </c:pt>
                <c:pt idx="378">
                  <c:v>-2756</c:v>
                </c:pt>
                <c:pt idx="379">
                  <c:v>-2756</c:v>
                </c:pt>
                <c:pt idx="380">
                  <c:v>-2753</c:v>
                </c:pt>
                <c:pt idx="381">
                  <c:v>-2756</c:v>
                </c:pt>
                <c:pt idx="382">
                  <c:v>-2756</c:v>
                </c:pt>
                <c:pt idx="383">
                  <c:v>-2600</c:v>
                </c:pt>
                <c:pt idx="384">
                  <c:v>-2601</c:v>
                </c:pt>
                <c:pt idx="385">
                  <c:v>-2599</c:v>
                </c:pt>
                <c:pt idx="386">
                  <c:v>-2601</c:v>
                </c:pt>
                <c:pt idx="387">
                  <c:v>-2601</c:v>
                </c:pt>
                <c:pt idx="388">
                  <c:v>-2601</c:v>
                </c:pt>
                <c:pt idx="389">
                  <c:v>-2601</c:v>
                </c:pt>
                <c:pt idx="390">
                  <c:v>-2601</c:v>
                </c:pt>
                <c:pt idx="391">
                  <c:v>-2756</c:v>
                </c:pt>
                <c:pt idx="392">
                  <c:v>-2756</c:v>
                </c:pt>
                <c:pt idx="393">
                  <c:v>-2756</c:v>
                </c:pt>
                <c:pt idx="394">
                  <c:v>-2662</c:v>
                </c:pt>
                <c:pt idx="395">
                  <c:v>-2519</c:v>
                </c:pt>
                <c:pt idx="396">
                  <c:v>-2176</c:v>
                </c:pt>
                <c:pt idx="397">
                  <c:v>-2281</c:v>
                </c:pt>
                <c:pt idx="398">
                  <c:v>-2756</c:v>
                </c:pt>
                <c:pt idx="399">
                  <c:v>-2756</c:v>
                </c:pt>
                <c:pt idx="400">
                  <c:v>-2756</c:v>
                </c:pt>
                <c:pt idx="401">
                  <c:v>-2756</c:v>
                </c:pt>
                <c:pt idx="402">
                  <c:v>-2756</c:v>
                </c:pt>
                <c:pt idx="403">
                  <c:v>-2756</c:v>
                </c:pt>
                <c:pt idx="404">
                  <c:v>-2756</c:v>
                </c:pt>
                <c:pt idx="405">
                  <c:v>-2756</c:v>
                </c:pt>
                <c:pt idx="406">
                  <c:v>-2726</c:v>
                </c:pt>
                <c:pt idx="407">
                  <c:v>-2591</c:v>
                </c:pt>
                <c:pt idx="408">
                  <c:v>-2601</c:v>
                </c:pt>
                <c:pt idx="409">
                  <c:v>-2601</c:v>
                </c:pt>
                <c:pt idx="410">
                  <c:v>-2601</c:v>
                </c:pt>
                <c:pt idx="411">
                  <c:v>-2601</c:v>
                </c:pt>
                <c:pt idx="412">
                  <c:v>-2601</c:v>
                </c:pt>
                <c:pt idx="413">
                  <c:v>-2601</c:v>
                </c:pt>
                <c:pt idx="414">
                  <c:v>-2601</c:v>
                </c:pt>
                <c:pt idx="415">
                  <c:v>-2756</c:v>
                </c:pt>
                <c:pt idx="416">
                  <c:v>-2756</c:v>
                </c:pt>
                <c:pt idx="417">
                  <c:v>-2373</c:v>
                </c:pt>
                <c:pt idx="418">
                  <c:v>-2336</c:v>
                </c:pt>
                <c:pt idx="419">
                  <c:v>-2478</c:v>
                </c:pt>
                <c:pt idx="420">
                  <c:v>-1972</c:v>
                </c:pt>
                <c:pt idx="421">
                  <c:v>-2236</c:v>
                </c:pt>
                <c:pt idx="422">
                  <c:v>-2722</c:v>
                </c:pt>
                <c:pt idx="423">
                  <c:v>-2756</c:v>
                </c:pt>
                <c:pt idx="424">
                  <c:v>-2756</c:v>
                </c:pt>
                <c:pt idx="425">
                  <c:v>-2756</c:v>
                </c:pt>
                <c:pt idx="426">
                  <c:v>-2756</c:v>
                </c:pt>
                <c:pt idx="427">
                  <c:v>-2756</c:v>
                </c:pt>
                <c:pt idx="428">
                  <c:v>-2756</c:v>
                </c:pt>
                <c:pt idx="429">
                  <c:v>-2756</c:v>
                </c:pt>
                <c:pt idx="430">
                  <c:v>-2756</c:v>
                </c:pt>
                <c:pt idx="431">
                  <c:v>-2601</c:v>
                </c:pt>
                <c:pt idx="432">
                  <c:v>-2601</c:v>
                </c:pt>
                <c:pt idx="433">
                  <c:v>-2601</c:v>
                </c:pt>
                <c:pt idx="434">
                  <c:v>-2601</c:v>
                </c:pt>
                <c:pt idx="435">
                  <c:v>-2601</c:v>
                </c:pt>
                <c:pt idx="436">
                  <c:v>-2601</c:v>
                </c:pt>
                <c:pt idx="437">
                  <c:v>-2601</c:v>
                </c:pt>
                <c:pt idx="438">
                  <c:v>-2601</c:v>
                </c:pt>
                <c:pt idx="439">
                  <c:v>-2756</c:v>
                </c:pt>
                <c:pt idx="440">
                  <c:v>-2756</c:v>
                </c:pt>
                <c:pt idx="441">
                  <c:v>-2756</c:v>
                </c:pt>
                <c:pt idx="442">
                  <c:v>-2756</c:v>
                </c:pt>
                <c:pt idx="443">
                  <c:v>-2756</c:v>
                </c:pt>
                <c:pt idx="444">
                  <c:v>-2706</c:v>
                </c:pt>
                <c:pt idx="445">
                  <c:v>-2564</c:v>
                </c:pt>
                <c:pt idx="446">
                  <c:v>-2756</c:v>
                </c:pt>
                <c:pt idx="447">
                  <c:v>-2756</c:v>
                </c:pt>
                <c:pt idx="448">
                  <c:v>-2756</c:v>
                </c:pt>
                <c:pt idx="449">
                  <c:v>-2756</c:v>
                </c:pt>
                <c:pt idx="450">
                  <c:v>-2756</c:v>
                </c:pt>
                <c:pt idx="451">
                  <c:v>-2756</c:v>
                </c:pt>
                <c:pt idx="452">
                  <c:v>-2756</c:v>
                </c:pt>
                <c:pt idx="453">
                  <c:v>-2756</c:v>
                </c:pt>
                <c:pt idx="454">
                  <c:v>-2756</c:v>
                </c:pt>
                <c:pt idx="455">
                  <c:v>-2601</c:v>
                </c:pt>
                <c:pt idx="456">
                  <c:v>-2601</c:v>
                </c:pt>
                <c:pt idx="457">
                  <c:v>-2601</c:v>
                </c:pt>
                <c:pt idx="458">
                  <c:v>-2601</c:v>
                </c:pt>
                <c:pt idx="459">
                  <c:v>-2601</c:v>
                </c:pt>
                <c:pt idx="460">
                  <c:v>-2601</c:v>
                </c:pt>
                <c:pt idx="461">
                  <c:v>-2601</c:v>
                </c:pt>
                <c:pt idx="462">
                  <c:v>-2601</c:v>
                </c:pt>
                <c:pt idx="463">
                  <c:v>-2601</c:v>
                </c:pt>
                <c:pt idx="464">
                  <c:v>-2601</c:v>
                </c:pt>
                <c:pt idx="465">
                  <c:v>-2601</c:v>
                </c:pt>
                <c:pt idx="466">
                  <c:v>-2601</c:v>
                </c:pt>
                <c:pt idx="467">
                  <c:v>-2601</c:v>
                </c:pt>
                <c:pt idx="468">
                  <c:v>-2501</c:v>
                </c:pt>
                <c:pt idx="469">
                  <c:v>-2456</c:v>
                </c:pt>
                <c:pt idx="470">
                  <c:v>-2554</c:v>
                </c:pt>
                <c:pt idx="471">
                  <c:v>-2601</c:v>
                </c:pt>
                <c:pt idx="472">
                  <c:v>-2601</c:v>
                </c:pt>
                <c:pt idx="473">
                  <c:v>-2601</c:v>
                </c:pt>
                <c:pt idx="474">
                  <c:v>-2601</c:v>
                </c:pt>
                <c:pt idx="475">
                  <c:v>-2601</c:v>
                </c:pt>
                <c:pt idx="476">
                  <c:v>-2601</c:v>
                </c:pt>
                <c:pt idx="477">
                  <c:v>-2601</c:v>
                </c:pt>
                <c:pt idx="478">
                  <c:v>-2601</c:v>
                </c:pt>
                <c:pt idx="479">
                  <c:v>-2601</c:v>
                </c:pt>
                <c:pt idx="480">
                  <c:v>-2601</c:v>
                </c:pt>
                <c:pt idx="481">
                  <c:v>-2601</c:v>
                </c:pt>
                <c:pt idx="482">
                  <c:v>-2601</c:v>
                </c:pt>
                <c:pt idx="483">
                  <c:v>-2601</c:v>
                </c:pt>
                <c:pt idx="484">
                  <c:v>-2601</c:v>
                </c:pt>
                <c:pt idx="485">
                  <c:v>-2601</c:v>
                </c:pt>
                <c:pt idx="486">
                  <c:v>-2601</c:v>
                </c:pt>
                <c:pt idx="487">
                  <c:v>-2756</c:v>
                </c:pt>
                <c:pt idx="488">
                  <c:v>-2756</c:v>
                </c:pt>
                <c:pt idx="489">
                  <c:v>-2756</c:v>
                </c:pt>
                <c:pt idx="490">
                  <c:v>-2756</c:v>
                </c:pt>
                <c:pt idx="491">
                  <c:v>-2756</c:v>
                </c:pt>
                <c:pt idx="492">
                  <c:v>-2756</c:v>
                </c:pt>
                <c:pt idx="493">
                  <c:v>-2756</c:v>
                </c:pt>
                <c:pt idx="494">
                  <c:v>-2756</c:v>
                </c:pt>
                <c:pt idx="495">
                  <c:v>-2756</c:v>
                </c:pt>
                <c:pt idx="496">
                  <c:v>-2756</c:v>
                </c:pt>
                <c:pt idx="497">
                  <c:v>-2756</c:v>
                </c:pt>
                <c:pt idx="498">
                  <c:v>-2756</c:v>
                </c:pt>
                <c:pt idx="499">
                  <c:v>-2756</c:v>
                </c:pt>
                <c:pt idx="500">
                  <c:v>-2756</c:v>
                </c:pt>
                <c:pt idx="501">
                  <c:v>-2756</c:v>
                </c:pt>
                <c:pt idx="502">
                  <c:v>-2756</c:v>
                </c:pt>
                <c:pt idx="503">
                  <c:v>-2601</c:v>
                </c:pt>
                <c:pt idx="504">
                  <c:v>-2601</c:v>
                </c:pt>
                <c:pt idx="505">
                  <c:v>-2601</c:v>
                </c:pt>
                <c:pt idx="506">
                  <c:v>-2601</c:v>
                </c:pt>
                <c:pt idx="507">
                  <c:v>-2601</c:v>
                </c:pt>
                <c:pt idx="508">
                  <c:v>-2601</c:v>
                </c:pt>
                <c:pt idx="509">
                  <c:v>-2601</c:v>
                </c:pt>
                <c:pt idx="510">
                  <c:v>-2601</c:v>
                </c:pt>
                <c:pt idx="511">
                  <c:v>-2756</c:v>
                </c:pt>
                <c:pt idx="512">
                  <c:v>-2756</c:v>
                </c:pt>
                <c:pt idx="513">
                  <c:v>-2756</c:v>
                </c:pt>
                <c:pt idx="514">
                  <c:v>-2756</c:v>
                </c:pt>
                <c:pt idx="515">
                  <c:v>-2756</c:v>
                </c:pt>
                <c:pt idx="516">
                  <c:v>-2756</c:v>
                </c:pt>
                <c:pt idx="517">
                  <c:v>-2756</c:v>
                </c:pt>
                <c:pt idx="518">
                  <c:v>-2756</c:v>
                </c:pt>
                <c:pt idx="519">
                  <c:v>-2756</c:v>
                </c:pt>
                <c:pt idx="520">
                  <c:v>-2756</c:v>
                </c:pt>
                <c:pt idx="521">
                  <c:v>-2756</c:v>
                </c:pt>
                <c:pt idx="522">
                  <c:v>-2756</c:v>
                </c:pt>
                <c:pt idx="523">
                  <c:v>-2756</c:v>
                </c:pt>
                <c:pt idx="524">
                  <c:v>-2756</c:v>
                </c:pt>
                <c:pt idx="525">
                  <c:v>-2756</c:v>
                </c:pt>
                <c:pt idx="526">
                  <c:v>-2756</c:v>
                </c:pt>
                <c:pt idx="527">
                  <c:v>-2601</c:v>
                </c:pt>
                <c:pt idx="528">
                  <c:v>-2601</c:v>
                </c:pt>
                <c:pt idx="529">
                  <c:v>-2601</c:v>
                </c:pt>
                <c:pt idx="530">
                  <c:v>-2601</c:v>
                </c:pt>
                <c:pt idx="531">
                  <c:v>-2601</c:v>
                </c:pt>
                <c:pt idx="532">
                  <c:v>-2601</c:v>
                </c:pt>
                <c:pt idx="533">
                  <c:v>-2601</c:v>
                </c:pt>
                <c:pt idx="534">
                  <c:v>-2601</c:v>
                </c:pt>
                <c:pt idx="535">
                  <c:v>-2756</c:v>
                </c:pt>
                <c:pt idx="536">
                  <c:v>-2756</c:v>
                </c:pt>
                <c:pt idx="537">
                  <c:v>-2756</c:v>
                </c:pt>
                <c:pt idx="538">
                  <c:v>-2756</c:v>
                </c:pt>
                <c:pt idx="539">
                  <c:v>-2756</c:v>
                </c:pt>
                <c:pt idx="540">
                  <c:v>-2606</c:v>
                </c:pt>
                <c:pt idx="541">
                  <c:v>-2756</c:v>
                </c:pt>
                <c:pt idx="542">
                  <c:v>-2756</c:v>
                </c:pt>
                <c:pt idx="543">
                  <c:v>-2756</c:v>
                </c:pt>
                <c:pt idx="544">
                  <c:v>-2756</c:v>
                </c:pt>
                <c:pt idx="545">
                  <c:v>-2756</c:v>
                </c:pt>
                <c:pt idx="546">
                  <c:v>-2756</c:v>
                </c:pt>
                <c:pt idx="547">
                  <c:v>-2756</c:v>
                </c:pt>
                <c:pt idx="548">
                  <c:v>-2756</c:v>
                </c:pt>
                <c:pt idx="549">
                  <c:v>-2756</c:v>
                </c:pt>
                <c:pt idx="550">
                  <c:v>-2756</c:v>
                </c:pt>
                <c:pt idx="551">
                  <c:v>-2601</c:v>
                </c:pt>
                <c:pt idx="552">
                  <c:v>-2602</c:v>
                </c:pt>
                <c:pt idx="553">
                  <c:v>-2602</c:v>
                </c:pt>
                <c:pt idx="554">
                  <c:v>-2602</c:v>
                </c:pt>
                <c:pt idx="555">
                  <c:v>-2602</c:v>
                </c:pt>
                <c:pt idx="556">
                  <c:v>-2602</c:v>
                </c:pt>
                <c:pt idx="557">
                  <c:v>-2602</c:v>
                </c:pt>
                <c:pt idx="558">
                  <c:v>-2602</c:v>
                </c:pt>
                <c:pt idx="559">
                  <c:v>-2757</c:v>
                </c:pt>
                <c:pt idx="560">
                  <c:v>-2757</c:v>
                </c:pt>
                <c:pt idx="561">
                  <c:v>-2757</c:v>
                </c:pt>
                <c:pt idx="562">
                  <c:v>-2757</c:v>
                </c:pt>
                <c:pt idx="563">
                  <c:v>-2757</c:v>
                </c:pt>
                <c:pt idx="564">
                  <c:v>-2757</c:v>
                </c:pt>
                <c:pt idx="565">
                  <c:v>-2757</c:v>
                </c:pt>
                <c:pt idx="566">
                  <c:v>-2757</c:v>
                </c:pt>
                <c:pt idx="567">
                  <c:v>-2757</c:v>
                </c:pt>
                <c:pt idx="568">
                  <c:v>-2757</c:v>
                </c:pt>
                <c:pt idx="569">
                  <c:v>-2757</c:v>
                </c:pt>
                <c:pt idx="570">
                  <c:v>-2757</c:v>
                </c:pt>
                <c:pt idx="571">
                  <c:v>-2691</c:v>
                </c:pt>
                <c:pt idx="572">
                  <c:v>-2757</c:v>
                </c:pt>
                <c:pt idx="573">
                  <c:v>-2757</c:v>
                </c:pt>
                <c:pt idx="574">
                  <c:v>-2757</c:v>
                </c:pt>
                <c:pt idx="575">
                  <c:v>-2502</c:v>
                </c:pt>
                <c:pt idx="576">
                  <c:v>-2602</c:v>
                </c:pt>
                <c:pt idx="577">
                  <c:v>-2602</c:v>
                </c:pt>
                <c:pt idx="578">
                  <c:v>-2602</c:v>
                </c:pt>
                <c:pt idx="579">
                  <c:v>-2602</c:v>
                </c:pt>
                <c:pt idx="580">
                  <c:v>-2602</c:v>
                </c:pt>
                <c:pt idx="581">
                  <c:v>-2602</c:v>
                </c:pt>
                <c:pt idx="582">
                  <c:v>-2602</c:v>
                </c:pt>
                <c:pt idx="583">
                  <c:v>-2756</c:v>
                </c:pt>
                <c:pt idx="584">
                  <c:v>-2757</c:v>
                </c:pt>
                <c:pt idx="585">
                  <c:v>-2757</c:v>
                </c:pt>
                <c:pt idx="586">
                  <c:v>-2757</c:v>
                </c:pt>
                <c:pt idx="587">
                  <c:v>-2757</c:v>
                </c:pt>
                <c:pt idx="588">
                  <c:v>-2757</c:v>
                </c:pt>
                <c:pt idx="589">
                  <c:v>-2757</c:v>
                </c:pt>
                <c:pt idx="590">
                  <c:v>-2757</c:v>
                </c:pt>
                <c:pt idx="591">
                  <c:v>-2757</c:v>
                </c:pt>
                <c:pt idx="592">
                  <c:v>-2757</c:v>
                </c:pt>
                <c:pt idx="593">
                  <c:v>-2757</c:v>
                </c:pt>
                <c:pt idx="594">
                  <c:v>-2757</c:v>
                </c:pt>
                <c:pt idx="595">
                  <c:v>-2730</c:v>
                </c:pt>
                <c:pt idx="596">
                  <c:v>-2707</c:v>
                </c:pt>
                <c:pt idx="597">
                  <c:v>-2684</c:v>
                </c:pt>
                <c:pt idx="598">
                  <c:v>-2757</c:v>
                </c:pt>
                <c:pt idx="599">
                  <c:v>-2602</c:v>
                </c:pt>
                <c:pt idx="600">
                  <c:v>-2602</c:v>
                </c:pt>
                <c:pt idx="601">
                  <c:v>-2602</c:v>
                </c:pt>
                <c:pt idx="602">
                  <c:v>-2602</c:v>
                </c:pt>
                <c:pt idx="603">
                  <c:v>-2602</c:v>
                </c:pt>
                <c:pt idx="604">
                  <c:v>-2602</c:v>
                </c:pt>
                <c:pt idx="605">
                  <c:v>-2602</c:v>
                </c:pt>
                <c:pt idx="606">
                  <c:v>-2602</c:v>
                </c:pt>
                <c:pt idx="607">
                  <c:v>-2757</c:v>
                </c:pt>
                <c:pt idx="608">
                  <c:v>-2757</c:v>
                </c:pt>
                <c:pt idx="609">
                  <c:v>-2757</c:v>
                </c:pt>
                <c:pt idx="610">
                  <c:v>-2757</c:v>
                </c:pt>
                <c:pt idx="611">
                  <c:v>-2757</c:v>
                </c:pt>
                <c:pt idx="612">
                  <c:v>-2695</c:v>
                </c:pt>
                <c:pt idx="613">
                  <c:v>-2598</c:v>
                </c:pt>
                <c:pt idx="614">
                  <c:v>-2664</c:v>
                </c:pt>
                <c:pt idx="615">
                  <c:v>-2757</c:v>
                </c:pt>
                <c:pt idx="616">
                  <c:v>-2757</c:v>
                </c:pt>
                <c:pt idx="617">
                  <c:v>-2757</c:v>
                </c:pt>
                <c:pt idx="618">
                  <c:v>-2757</c:v>
                </c:pt>
                <c:pt idx="619">
                  <c:v>-2757</c:v>
                </c:pt>
                <c:pt idx="620">
                  <c:v>-2757</c:v>
                </c:pt>
                <c:pt idx="621">
                  <c:v>-2757</c:v>
                </c:pt>
                <c:pt idx="622">
                  <c:v>-2757</c:v>
                </c:pt>
                <c:pt idx="623">
                  <c:v>-2602</c:v>
                </c:pt>
                <c:pt idx="624">
                  <c:v>-2602</c:v>
                </c:pt>
                <c:pt idx="625">
                  <c:v>-2602</c:v>
                </c:pt>
                <c:pt idx="626">
                  <c:v>-2232</c:v>
                </c:pt>
                <c:pt idx="627">
                  <c:v>-2219</c:v>
                </c:pt>
                <c:pt idx="628">
                  <c:v>-2202</c:v>
                </c:pt>
                <c:pt idx="629">
                  <c:v>-2202</c:v>
                </c:pt>
                <c:pt idx="630">
                  <c:v>-2232</c:v>
                </c:pt>
                <c:pt idx="631">
                  <c:v>-2211</c:v>
                </c:pt>
                <c:pt idx="632">
                  <c:v>-2602</c:v>
                </c:pt>
                <c:pt idx="633">
                  <c:v>-2597</c:v>
                </c:pt>
                <c:pt idx="634">
                  <c:v>-2588</c:v>
                </c:pt>
                <c:pt idx="635">
                  <c:v>-2409</c:v>
                </c:pt>
                <c:pt idx="636">
                  <c:v>-2472</c:v>
                </c:pt>
                <c:pt idx="637">
                  <c:v>-2372</c:v>
                </c:pt>
                <c:pt idx="638">
                  <c:v>-2577</c:v>
                </c:pt>
                <c:pt idx="639">
                  <c:v>-2602</c:v>
                </c:pt>
                <c:pt idx="640">
                  <c:v>-2602</c:v>
                </c:pt>
                <c:pt idx="641">
                  <c:v>-2602</c:v>
                </c:pt>
                <c:pt idx="642">
                  <c:v>-2602</c:v>
                </c:pt>
                <c:pt idx="643">
                  <c:v>-2602</c:v>
                </c:pt>
                <c:pt idx="644">
                  <c:v>-2602</c:v>
                </c:pt>
                <c:pt idx="645">
                  <c:v>-2602</c:v>
                </c:pt>
                <c:pt idx="646">
                  <c:v>-2602</c:v>
                </c:pt>
                <c:pt idx="647">
                  <c:v>-2602</c:v>
                </c:pt>
                <c:pt idx="648">
                  <c:v>-2602</c:v>
                </c:pt>
                <c:pt idx="649">
                  <c:v>-2577</c:v>
                </c:pt>
                <c:pt idx="650">
                  <c:v>-2452</c:v>
                </c:pt>
                <c:pt idx="651">
                  <c:v>-2402</c:v>
                </c:pt>
                <c:pt idx="652">
                  <c:v>-2452</c:v>
                </c:pt>
                <c:pt idx="653">
                  <c:v>-2602</c:v>
                </c:pt>
                <c:pt idx="654">
                  <c:v>-2602</c:v>
                </c:pt>
                <c:pt idx="655">
                  <c:v>-2757</c:v>
                </c:pt>
                <c:pt idx="656">
                  <c:v>-2757</c:v>
                </c:pt>
                <c:pt idx="657">
                  <c:v>-2757</c:v>
                </c:pt>
                <c:pt idx="658">
                  <c:v>-2757</c:v>
                </c:pt>
                <c:pt idx="659">
                  <c:v>-2757</c:v>
                </c:pt>
                <c:pt idx="660">
                  <c:v>-2757</c:v>
                </c:pt>
                <c:pt idx="661">
                  <c:v>-2757</c:v>
                </c:pt>
                <c:pt idx="662">
                  <c:v>-2757</c:v>
                </c:pt>
                <c:pt idx="663">
                  <c:v>-2757</c:v>
                </c:pt>
                <c:pt idx="664">
                  <c:v>-2757</c:v>
                </c:pt>
                <c:pt idx="665">
                  <c:v>-2757</c:v>
                </c:pt>
                <c:pt idx="666">
                  <c:v>-2757</c:v>
                </c:pt>
                <c:pt idx="667">
                  <c:v>-2757</c:v>
                </c:pt>
                <c:pt idx="668">
                  <c:v>-2757</c:v>
                </c:pt>
                <c:pt idx="669">
                  <c:v>-2757</c:v>
                </c:pt>
                <c:pt idx="670">
                  <c:v>-2757</c:v>
                </c:pt>
                <c:pt idx="671">
                  <c:v>-2602</c:v>
                </c:pt>
                <c:pt idx="672">
                  <c:v>-2579</c:v>
                </c:pt>
                <c:pt idx="673">
                  <c:v>-2435</c:v>
                </c:pt>
                <c:pt idx="674">
                  <c:v>-2412</c:v>
                </c:pt>
                <c:pt idx="675">
                  <c:v>-2592</c:v>
                </c:pt>
                <c:pt idx="676">
                  <c:v>-2602</c:v>
                </c:pt>
                <c:pt idx="677">
                  <c:v>-2602</c:v>
                </c:pt>
                <c:pt idx="678">
                  <c:v>-2602</c:v>
                </c:pt>
                <c:pt idx="679">
                  <c:v>-2752</c:v>
                </c:pt>
                <c:pt idx="680">
                  <c:v>-2732</c:v>
                </c:pt>
                <c:pt idx="681">
                  <c:v>-2707</c:v>
                </c:pt>
                <c:pt idx="682">
                  <c:v>-2732</c:v>
                </c:pt>
                <c:pt idx="683">
                  <c:v>-2754</c:v>
                </c:pt>
                <c:pt idx="684">
                  <c:v>-2732</c:v>
                </c:pt>
                <c:pt idx="685">
                  <c:v>-2757</c:v>
                </c:pt>
                <c:pt idx="686">
                  <c:v>-2757</c:v>
                </c:pt>
                <c:pt idx="687">
                  <c:v>-2757</c:v>
                </c:pt>
                <c:pt idx="688">
                  <c:v>-2757</c:v>
                </c:pt>
                <c:pt idx="689">
                  <c:v>-2757</c:v>
                </c:pt>
                <c:pt idx="690">
                  <c:v>-2757</c:v>
                </c:pt>
                <c:pt idx="691">
                  <c:v>-2757</c:v>
                </c:pt>
                <c:pt idx="692">
                  <c:v>-2757</c:v>
                </c:pt>
                <c:pt idx="693">
                  <c:v>-2757</c:v>
                </c:pt>
                <c:pt idx="694">
                  <c:v>-2757</c:v>
                </c:pt>
                <c:pt idx="695">
                  <c:v>-2602</c:v>
                </c:pt>
                <c:pt idx="696">
                  <c:v>-2602</c:v>
                </c:pt>
                <c:pt idx="697">
                  <c:v>-2602</c:v>
                </c:pt>
                <c:pt idx="698">
                  <c:v>-2502</c:v>
                </c:pt>
                <c:pt idx="699">
                  <c:v>-2570</c:v>
                </c:pt>
                <c:pt idx="700">
                  <c:v>-2602</c:v>
                </c:pt>
                <c:pt idx="701">
                  <c:v>-2602</c:v>
                </c:pt>
                <c:pt idx="702">
                  <c:v>-2602</c:v>
                </c:pt>
                <c:pt idx="703">
                  <c:v>-2757</c:v>
                </c:pt>
                <c:pt idx="704">
                  <c:v>-2757</c:v>
                </c:pt>
                <c:pt idx="705">
                  <c:v>-2757</c:v>
                </c:pt>
                <c:pt idx="706">
                  <c:v>-2757</c:v>
                </c:pt>
                <c:pt idx="707">
                  <c:v>-2756</c:v>
                </c:pt>
                <c:pt idx="708">
                  <c:v>-2637</c:v>
                </c:pt>
                <c:pt idx="709">
                  <c:v>-2757</c:v>
                </c:pt>
                <c:pt idx="710">
                  <c:v>-2757</c:v>
                </c:pt>
                <c:pt idx="711">
                  <c:v>-2757</c:v>
                </c:pt>
                <c:pt idx="712">
                  <c:v>-2757</c:v>
                </c:pt>
                <c:pt idx="713">
                  <c:v>-2757</c:v>
                </c:pt>
                <c:pt idx="714">
                  <c:v>-2568</c:v>
                </c:pt>
                <c:pt idx="715">
                  <c:v>-2482</c:v>
                </c:pt>
                <c:pt idx="716">
                  <c:v>-2757</c:v>
                </c:pt>
                <c:pt idx="717">
                  <c:v>-2757</c:v>
                </c:pt>
                <c:pt idx="718">
                  <c:v>-2589</c:v>
                </c:pt>
                <c:pt idx="719">
                  <c:v>-2602</c:v>
                </c:pt>
                <c:pt idx="720">
                  <c:v>-2595</c:v>
                </c:pt>
                <c:pt idx="721">
                  <c:v>-2595</c:v>
                </c:pt>
                <c:pt idx="722">
                  <c:v>-2465</c:v>
                </c:pt>
                <c:pt idx="723">
                  <c:v>-2559</c:v>
                </c:pt>
                <c:pt idx="724">
                  <c:v>-2454</c:v>
                </c:pt>
                <c:pt idx="725">
                  <c:v>-2595</c:v>
                </c:pt>
                <c:pt idx="726">
                  <c:v>-2594</c:v>
                </c:pt>
                <c:pt idx="727">
                  <c:v>-2749</c:v>
                </c:pt>
                <c:pt idx="728">
                  <c:v>-2750</c:v>
                </c:pt>
                <c:pt idx="729">
                  <c:v>-2750</c:v>
                </c:pt>
                <c:pt idx="730">
                  <c:v>-2683</c:v>
                </c:pt>
                <c:pt idx="731">
                  <c:v>-2680</c:v>
                </c:pt>
                <c:pt idx="732">
                  <c:v>-2436</c:v>
                </c:pt>
                <c:pt idx="733">
                  <c:v>-2592</c:v>
                </c:pt>
                <c:pt idx="734">
                  <c:v>-2750</c:v>
                </c:pt>
                <c:pt idx="735">
                  <c:v>-2750</c:v>
                </c:pt>
                <c:pt idx="736">
                  <c:v>-2750</c:v>
                </c:pt>
                <c:pt idx="737">
                  <c:v>-2750</c:v>
                </c:pt>
                <c:pt idx="738">
                  <c:v>-2750</c:v>
                </c:pt>
                <c:pt idx="739">
                  <c:v>-2750</c:v>
                </c:pt>
                <c:pt idx="740">
                  <c:v>-2630</c:v>
                </c:pt>
                <c:pt idx="741">
                  <c:v>-2279</c:v>
                </c:pt>
                <c:pt idx="742">
                  <c:v>-1808</c:v>
                </c:pt>
                <c:pt idx="743">
                  <c:v>-1337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-2410.5497311827958</c:v>
                </c:pt>
                <c:pt idx="1">
                  <c:v>-2410.5497311827958</c:v>
                </c:pt>
                <c:pt idx="2">
                  <c:v>-2410.5497311827958</c:v>
                </c:pt>
                <c:pt idx="3">
                  <c:v>-2410.5497311827958</c:v>
                </c:pt>
                <c:pt idx="4">
                  <c:v>-2410.5497311827958</c:v>
                </c:pt>
                <c:pt idx="5">
                  <c:v>-2410.5497311827958</c:v>
                </c:pt>
                <c:pt idx="6">
                  <c:v>-2410.5497311827958</c:v>
                </c:pt>
                <c:pt idx="7">
                  <c:v>-2410.5497311827958</c:v>
                </c:pt>
                <c:pt idx="8">
                  <c:v>-2410.5497311827958</c:v>
                </c:pt>
                <c:pt idx="9">
                  <c:v>-2410.5497311827958</c:v>
                </c:pt>
                <c:pt idx="10">
                  <c:v>-2410.5497311827958</c:v>
                </c:pt>
                <c:pt idx="11">
                  <c:v>-2410.5497311827958</c:v>
                </c:pt>
                <c:pt idx="12">
                  <c:v>-2410.5497311827958</c:v>
                </c:pt>
                <c:pt idx="13">
                  <c:v>-2410.5497311827958</c:v>
                </c:pt>
                <c:pt idx="14">
                  <c:v>-2410.5497311827958</c:v>
                </c:pt>
                <c:pt idx="15">
                  <c:v>-2410.5497311827958</c:v>
                </c:pt>
                <c:pt idx="16">
                  <c:v>-2410.5497311827958</c:v>
                </c:pt>
                <c:pt idx="17">
                  <c:v>-2410.5497311827958</c:v>
                </c:pt>
                <c:pt idx="18">
                  <c:v>-2410.5497311827958</c:v>
                </c:pt>
                <c:pt idx="19">
                  <c:v>-2410.5497311827958</c:v>
                </c:pt>
                <c:pt idx="20">
                  <c:v>-2410.5497311827958</c:v>
                </c:pt>
                <c:pt idx="21">
                  <c:v>-2410.5497311827958</c:v>
                </c:pt>
                <c:pt idx="22">
                  <c:v>-2410.5497311827958</c:v>
                </c:pt>
                <c:pt idx="23">
                  <c:v>-2410.5497311827958</c:v>
                </c:pt>
                <c:pt idx="24">
                  <c:v>-2410.5497311827958</c:v>
                </c:pt>
                <c:pt idx="25">
                  <c:v>-2410.5497311827958</c:v>
                </c:pt>
                <c:pt idx="26">
                  <c:v>-2410.5497311827958</c:v>
                </c:pt>
                <c:pt idx="27">
                  <c:v>-2410.5497311827958</c:v>
                </c:pt>
                <c:pt idx="28">
                  <c:v>-2410.5497311827958</c:v>
                </c:pt>
                <c:pt idx="29">
                  <c:v>-2410.5497311827958</c:v>
                </c:pt>
                <c:pt idx="30">
                  <c:v>-2410.5497311827958</c:v>
                </c:pt>
                <c:pt idx="31">
                  <c:v>-2410.5497311827958</c:v>
                </c:pt>
                <c:pt idx="32">
                  <c:v>-2410.5497311827958</c:v>
                </c:pt>
                <c:pt idx="33">
                  <c:v>-2410.5497311827958</c:v>
                </c:pt>
                <c:pt idx="34">
                  <c:v>-2410.5497311827958</c:v>
                </c:pt>
                <c:pt idx="35">
                  <c:v>-2410.5497311827958</c:v>
                </c:pt>
                <c:pt idx="36">
                  <c:v>-2410.5497311827958</c:v>
                </c:pt>
                <c:pt idx="37">
                  <c:v>-2410.5497311827958</c:v>
                </c:pt>
                <c:pt idx="38">
                  <c:v>-2410.5497311827958</c:v>
                </c:pt>
                <c:pt idx="39">
                  <c:v>-2410.5497311827958</c:v>
                </c:pt>
                <c:pt idx="40">
                  <c:v>-2410.5497311827958</c:v>
                </c:pt>
                <c:pt idx="41">
                  <c:v>-2410.5497311827958</c:v>
                </c:pt>
                <c:pt idx="42">
                  <c:v>-2410.5497311827958</c:v>
                </c:pt>
                <c:pt idx="43">
                  <c:v>-2410.5497311827958</c:v>
                </c:pt>
                <c:pt idx="44">
                  <c:v>-2410.5497311827958</c:v>
                </c:pt>
                <c:pt idx="45">
                  <c:v>-2410.5497311827958</c:v>
                </c:pt>
                <c:pt idx="46">
                  <c:v>-2410.5497311827958</c:v>
                </c:pt>
                <c:pt idx="47">
                  <c:v>-2410.5497311827958</c:v>
                </c:pt>
                <c:pt idx="48">
                  <c:v>-2410.5497311827958</c:v>
                </c:pt>
                <c:pt idx="49">
                  <c:v>-2410.5497311827958</c:v>
                </c:pt>
                <c:pt idx="50">
                  <c:v>-2410.5497311827958</c:v>
                </c:pt>
                <c:pt idx="51">
                  <c:v>-2410.5497311827958</c:v>
                </c:pt>
                <c:pt idx="52">
                  <c:v>-2410.5497311827958</c:v>
                </c:pt>
                <c:pt idx="53">
                  <c:v>-2410.5497311827958</c:v>
                </c:pt>
                <c:pt idx="54">
                  <c:v>-2410.5497311827958</c:v>
                </c:pt>
                <c:pt idx="55">
                  <c:v>-2410.5497311827958</c:v>
                </c:pt>
                <c:pt idx="56">
                  <c:v>-2410.5497311827958</c:v>
                </c:pt>
                <c:pt idx="57">
                  <c:v>-2410.5497311827958</c:v>
                </c:pt>
                <c:pt idx="58">
                  <c:v>-2410.5497311827958</c:v>
                </c:pt>
                <c:pt idx="59">
                  <c:v>-2410.5497311827958</c:v>
                </c:pt>
                <c:pt idx="60">
                  <c:v>-2410.5497311827958</c:v>
                </c:pt>
                <c:pt idx="61">
                  <c:v>-2410.5497311827958</c:v>
                </c:pt>
                <c:pt idx="62">
                  <c:v>-2410.5497311827958</c:v>
                </c:pt>
                <c:pt idx="63">
                  <c:v>-2410.5497311827958</c:v>
                </c:pt>
                <c:pt idx="64">
                  <c:v>-2410.5497311827958</c:v>
                </c:pt>
                <c:pt idx="65">
                  <c:v>-2410.5497311827958</c:v>
                </c:pt>
                <c:pt idx="66">
                  <c:v>-2410.5497311827958</c:v>
                </c:pt>
                <c:pt idx="67">
                  <c:v>-2410.5497311827958</c:v>
                </c:pt>
                <c:pt idx="68">
                  <c:v>-2410.5497311827958</c:v>
                </c:pt>
                <c:pt idx="69">
                  <c:v>-2410.5497311827958</c:v>
                </c:pt>
                <c:pt idx="70">
                  <c:v>-2410.5497311827958</c:v>
                </c:pt>
                <c:pt idx="71">
                  <c:v>-2410.5497311827958</c:v>
                </c:pt>
                <c:pt idx="72">
                  <c:v>-2410.5497311827958</c:v>
                </c:pt>
                <c:pt idx="73">
                  <c:v>-2410.5497311827958</c:v>
                </c:pt>
                <c:pt idx="74">
                  <c:v>-2410.5497311827958</c:v>
                </c:pt>
                <c:pt idx="75">
                  <c:v>-2410.5497311827958</c:v>
                </c:pt>
                <c:pt idx="76">
                  <c:v>-2410.5497311827958</c:v>
                </c:pt>
                <c:pt idx="77">
                  <c:v>-2410.5497311827958</c:v>
                </c:pt>
                <c:pt idx="78">
                  <c:v>-2410.5497311827958</c:v>
                </c:pt>
                <c:pt idx="79">
                  <c:v>-2410.5497311827958</c:v>
                </c:pt>
                <c:pt idx="80">
                  <c:v>-2410.5497311827958</c:v>
                </c:pt>
                <c:pt idx="81">
                  <c:v>-2410.5497311827958</c:v>
                </c:pt>
                <c:pt idx="82">
                  <c:v>-2410.5497311827958</c:v>
                </c:pt>
                <c:pt idx="83">
                  <c:v>-2410.5497311827958</c:v>
                </c:pt>
                <c:pt idx="84">
                  <c:v>-2410.5497311827958</c:v>
                </c:pt>
                <c:pt idx="85">
                  <c:v>-2410.5497311827958</c:v>
                </c:pt>
                <c:pt idx="86">
                  <c:v>-2410.5497311827958</c:v>
                </c:pt>
                <c:pt idx="87">
                  <c:v>-2410.5497311827958</c:v>
                </c:pt>
                <c:pt idx="88">
                  <c:v>-2410.5497311827958</c:v>
                </c:pt>
                <c:pt idx="89">
                  <c:v>-2410.5497311827958</c:v>
                </c:pt>
                <c:pt idx="90">
                  <c:v>-2410.5497311827958</c:v>
                </c:pt>
                <c:pt idx="91">
                  <c:v>-2410.5497311827958</c:v>
                </c:pt>
                <c:pt idx="92">
                  <c:v>-2410.5497311827958</c:v>
                </c:pt>
                <c:pt idx="93">
                  <c:v>-2410.5497311827958</c:v>
                </c:pt>
                <c:pt idx="94">
                  <c:v>-2410.5497311827958</c:v>
                </c:pt>
                <c:pt idx="95">
                  <c:v>-2410.5497311827958</c:v>
                </c:pt>
                <c:pt idx="96">
                  <c:v>-2410.5497311827958</c:v>
                </c:pt>
                <c:pt idx="97">
                  <c:v>-2410.5497311827958</c:v>
                </c:pt>
                <c:pt idx="98">
                  <c:v>-2410.5497311827958</c:v>
                </c:pt>
                <c:pt idx="99">
                  <c:v>-2410.5497311827958</c:v>
                </c:pt>
                <c:pt idx="100">
                  <c:v>-2410.5497311827958</c:v>
                </c:pt>
                <c:pt idx="101">
                  <c:v>-2410.5497311827958</c:v>
                </c:pt>
                <c:pt idx="102">
                  <c:v>-2410.5497311827958</c:v>
                </c:pt>
                <c:pt idx="103">
                  <c:v>-2410.5497311827958</c:v>
                </c:pt>
                <c:pt idx="104">
                  <c:v>-2410.5497311827958</c:v>
                </c:pt>
                <c:pt idx="105">
                  <c:v>-2410.5497311827958</c:v>
                </c:pt>
                <c:pt idx="106">
                  <c:v>-2410.5497311827958</c:v>
                </c:pt>
                <c:pt idx="107">
                  <c:v>-2410.5497311827958</c:v>
                </c:pt>
                <c:pt idx="108">
                  <c:v>-2410.5497311827958</c:v>
                </c:pt>
                <c:pt idx="109">
                  <c:v>-2410.5497311827958</c:v>
                </c:pt>
                <c:pt idx="110">
                  <c:v>-2410.5497311827958</c:v>
                </c:pt>
                <c:pt idx="111">
                  <c:v>-2410.5497311827958</c:v>
                </c:pt>
                <c:pt idx="112">
                  <c:v>-2410.5497311827958</c:v>
                </c:pt>
                <c:pt idx="113">
                  <c:v>-2410.5497311827958</c:v>
                </c:pt>
                <c:pt idx="114">
                  <c:v>-2410.5497311827958</c:v>
                </c:pt>
                <c:pt idx="115">
                  <c:v>-2410.5497311827958</c:v>
                </c:pt>
                <c:pt idx="116">
                  <c:v>-2410.5497311827958</c:v>
                </c:pt>
                <c:pt idx="117">
                  <c:v>-2410.5497311827958</c:v>
                </c:pt>
                <c:pt idx="118">
                  <c:v>-2410.5497311827958</c:v>
                </c:pt>
                <c:pt idx="119">
                  <c:v>-2410.5497311827958</c:v>
                </c:pt>
                <c:pt idx="120">
                  <c:v>-2410.5497311827958</c:v>
                </c:pt>
                <c:pt idx="121">
                  <c:v>-2410.5497311827958</c:v>
                </c:pt>
                <c:pt idx="122">
                  <c:v>-2410.5497311827958</c:v>
                </c:pt>
                <c:pt idx="123">
                  <c:v>-2410.5497311827958</c:v>
                </c:pt>
                <c:pt idx="124">
                  <c:v>-2410.5497311827958</c:v>
                </c:pt>
                <c:pt idx="125">
                  <c:v>-2410.5497311827958</c:v>
                </c:pt>
                <c:pt idx="126">
                  <c:v>-2410.5497311827958</c:v>
                </c:pt>
                <c:pt idx="127">
                  <c:v>-2410.5497311827958</c:v>
                </c:pt>
                <c:pt idx="128">
                  <c:v>-2410.5497311827958</c:v>
                </c:pt>
                <c:pt idx="129">
                  <c:v>-2410.5497311827958</c:v>
                </c:pt>
                <c:pt idx="130">
                  <c:v>-2410.5497311827958</c:v>
                </c:pt>
                <c:pt idx="131">
                  <c:v>-2410.5497311827958</c:v>
                </c:pt>
                <c:pt idx="132">
                  <c:v>-2410.5497311827958</c:v>
                </c:pt>
                <c:pt idx="133">
                  <c:v>-2410.5497311827958</c:v>
                </c:pt>
                <c:pt idx="134">
                  <c:v>-2410.5497311827958</c:v>
                </c:pt>
                <c:pt idx="135">
                  <c:v>-2410.5497311827958</c:v>
                </c:pt>
                <c:pt idx="136">
                  <c:v>-2410.5497311827958</c:v>
                </c:pt>
                <c:pt idx="137">
                  <c:v>-2410.5497311827958</c:v>
                </c:pt>
                <c:pt idx="138">
                  <c:v>-2410.5497311827958</c:v>
                </c:pt>
                <c:pt idx="139">
                  <c:v>-2410.5497311827958</c:v>
                </c:pt>
                <c:pt idx="140">
                  <c:v>-2410.5497311827958</c:v>
                </c:pt>
                <c:pt idx="141">
                  <c:v>-2410.5497311827958</c:v>
                </c:pt>
                <c:pt idx="142">
                  <c:v>-2410.5497311827958</c:v>
                </c:pt>
                <c:pt idx="143">
                  <c:v>-2410.5497311827958</c:v>
                </c:pt>
                <c:pt idx="144">
                  <c:v>-2410.5497311827958</c:v>
                </c:pt>
                <c:pt idx="145">
                  <c:v>-2410.5497311827958</c:v>
                </c:pt>
                <c:pt idx="146">
                  <c:v>-2410.5497311827958</c:v>
                </c:pt>
                <c:pt idx="147">
                  <c:v>-2410.5497311827958</c:v>
                </c:pt>
                <c:pt idx="148">
                  <c:v>-2410.5497311827958</c:v>
                </c:pt>
                <c:pt idx="149">
                  <c:v>-2410.5497311827958</c:v>
                </c:pt>
                <c:pt idx="150">
                  <c:v>-2410.5497311827958</c:v>
                </c:pt>
                <c:pt idx="151">
                  <c:v>-2410.5497311827958</c:v>
                </c:pt>
                <c:pt idx="152">
                  <c:v>-2410.5497311827958</c:v>
                </c:pt>
                <c:pt idx="153">
                  <c:v>-2410.5497311827958</c:v>
                </c:pt>
                <c:pt idx="154">
                  <c:v>-2410.5497311827958</c:v>
                </c:pt>
                <c:pt idx="155">
                  <c:v>-2410.5497311827958</c:v>
                </c:pt>
                <c:pt idx="156">
                  <c:v>-2410.5497311827958</c:v>
                </c:pt>
                <c:pt idx="157">
                  <c:v>-2410.5497311827958</c:v>
                </c:pt>
                <c:pt idx="158">
                  <c:v>-2410.5497311827958</c:v>
                </c:pt>
                <c:pt idx="159">
                  <c:v>-2410.5497311827958</c:v>
                </c:pt>
                <c:pt idx="160">
                  <c:v>-2410.5497311827958</c:v>
                </c:pt>
                <c:pt idx="161">
                  <c:v>-2410.5497311827958</c:v>
                </c:pt>
                <c:pt idx="162">
                  <c:v>-2410.5497311827958</c:v>
                </c:pt>
                <c:pt idx="163">
                  <c:v>-2410.5497311827958</c:v>
                </c:pt>
                <c:pt idx="164">
                  <c:v>-2410.5497311827958</c:v>
                </c:pt>
                <c:pt idx="165">
                  <c:v>-2410.5497311827958</c:v>
                </c:pt>
                <c:pt idx="166">
                  <c:v>-2410.5497311827958</c:v>
                </c:pt>
                <c:pt idx="167">
                  <c:v>-2410.5497311827958</c:v>
                </c:pt>
                <c:pt idx="168">
                  <c:v>-2410.5497311827958</c:v>
                </c:pt>
                <c:pt idx="169">
                  <c:v>-2410.5497311827958</c:v>
                </c:pt>
                <c:pt idx="170">
                  <c:v>-2410.5497311827958</c:v>
                </c:pt>
                <c:pt idx="171">
                  <c:v>-2410.5497311827958</c:v>
                </c:pt>
                <c:pt idx="172">
                  <c:v>-2410.5497311827958</c:v>
                </c:pt>
                <c:pt idx="173">
                  <c:v>-2410.5497311827958</c:v>
                </c:pt>
                <c:pt idx="174">
                  <c:v>-2410.5497311827958</c:v>
                </c:pt>
                <c:pt idx="175">
                  <c:v>-2410.5497311827958</c:v>
                </c:pt>
                <c:pt idx="176">
                  <c:v>-2410.5497311827958</c:v>
                </c:pt>
                <c:pt idx="177">
                  <c:v>-2410.5497311827958</c:v>
                </c:pt>
                <c:pt idx="178">
                  <c:v>-2410.5497311827958</c:v>
                </c:pt>
                <c:pt idx="179">
                  <c:v>-2410.5497311827958</c:v>
                </c:pt>
                <c:pt idx="180">
                  <c:v>-2410.5497311827958</c:v>
                </c:pt>
                <c:pt idx="181">
                  <c:v>-2410.5497311827958</c:v>
                </c:pt>
                <c:pt idx="182">
                  <c:v>-2410.5497311827958</c:v>
                </c:pt>
                <c:pt idx="183">
                  <c:v>-2410.5497311827958</c:v>
                </c:pt>
                <c:pt idx="184">
                  <c:v>-2410.5497311827958</c:v>
                </c:pt>
                <c:pt idx="185">
                  <c:v>-2410.5497311827958</c:v>
                </c:pt>
                <c:pt idx="186">
                  <c:v>-2410.5497311827958</c:v>
                </c:pt>
                <c:pt idx="187">
                  <c:v>-2410.5497311827958</c:v>
                </c:pt>
                <c:pt idx="188">
                  <c:v>-2410.5497311827958</c:v>
                </c:pt>
                <c:pt idx="189">
                  <c:v>-2410.5497311827958</c:v>
                </c:pt>
                <c:pt idx="190">
                  <c:v>-2410.5497311827958</c:v>
                </c:pt>
                <c:pt idx="191">
                  <c:v>-2410.5497311827958</c:v>
                </c:pt>
                <c:pt idx="192">
                  <c:v>-2410.5497311827958</c:v>
                </c:pt>
                <c:pt idx="193">
                  <c:v>-2410.5497311827958</c:v>
                </c:pt>
                <c:pt idx="194">
                  <c:v>-2410.5497311827958</c:v>
                </c:pt>
                <c:pt idx="195">
                  <c:v>-2410.5497311827958</c:v>
                </c:pt>
                <c:pt idx="196">
                  <c:v>-2410.5497311827958</c:v>
                </c:pt>
                <c:pt idx="197">
                  <c:v>-2410.5497311827958</c:v>
                </c:pt>
                <c:pt idx="198">
                  <c:v>-2410.5497311827958</c:v>
                </c:pt>
                <c:pt idx="199">
                  <c:v>-2410.5497311827958</c:v>
                </c:pt>
                <c:pt idx="200">
                  <c:v>-2410.5497311827958</c:v>
                </c:pt>
                <c:pt idx="201">
                  <c:v>-2410.5497311827958</c:v>
                </c:pt>
                <c:pt idx="202">
                  <c:v>-2410.5497311827958</c:v>
                </c:pt>
                <c:pt idx="203">
                  <c:v>-2410.5497311827958</c:v>
                </c:pt>
                <c:pt idx="204">
                  <c:v>-2410.5497311827958</c:v>
                </c:pt>
                <c:pt idx="205">
                  <c:v>-2410.5497311827958</c:v>
                </c:pt>
                <c:pt idx="206">
                  <c:v>-2410.5497311827958</c:v>
                </c:pt>
                <c:pt idx="207">
                  <c:v>-2410.5497311827958</c:v>
                </c:pt>
                <c:pt idx="208">
                  <c:v>-2410.5497311827958</c:v>
                </c:pt>
                <c:pt idx="209">
                  <c:v>-2410.5497311827958</c:v>
                </c:pt>
                <c:pt idx="210">
                  <c:v>-2410.5497311827958</c:v>
                </c:pt>
                <c:pt idx="211">
                  <c:v>-2410.5497311827958</c:v>
                </c:pt>
                <c:pt idx="212">
                  <c:v>-2410.5497311827958</c:v>
                </c:pt>
                <c:pt idx="213">
                  <c:v>-2410.5497311827958</c:v>
                </c:pt>
                <c:pt idx="214">
                  <c:v>-2410.5497311827958</c:v>
                </c:pt>
                <c:pt idx="215">
                  <c:v>-2410.5497311827958</c:v>
                </c:pt>
                <c:pt idx="216">
                  <c:v>-2410.5497311827958</c:v>
                </c:pt>
                <c:pt idx="217">
                  <c:v>-2410.5497311827958</c:v>
                </c:pt>
                <c:pt idx="218">
                  <c:v>-2410.5497311827958</c:v>
                </c:pt>
                <c:pt idx="219">
                  <c:v>-2410.5497311827958</c:v>
                </c:pt>
                <c:pt idx="220">
                  <c:v>-2410.5497311827958</c:v>
                </c:pt>
                <c:pt idx="221">
                  <c:v>-2410.5497311827958</c:v>
                </c:pt>
                <c:pt idx="222">
                  <c:v>-2410.5497311827958</c:v>
                </c:pt>
                <c:pt idx="223">
                  <c:v>-2410.5497311827958</c:v>
                </c:pt>
                <c:pt idx="224">
                  <c:v>-2410.5497311827958</c:v>
                </c:pt>
                <c:pt idx="225">
                  <c:v>-2410.5497311827958</c:v>
                </c:pt>
                <c:pt idx="226">
                  <c:v>-2410.5497311827958</c:v>
                </c:pt>
                <c:pt idx="227">
                  <c:v>-2410.5497311827958</c:v>
                </c:pt>
                <c:pt idx="228">
                  <c:v>-2410.5497311827958</c:v>
                </c:pt>
                <c:pt idx="229">
                  <c:v>-2410.5497311827958</c:v>
                </c:pt>
                <c:pt idx="230">
                  <c:v>-2410.5497311827958</c:v>
                </c:pt>
                <c:pt idx="231">
                  <c:v>-2410.5497311827958</c:v>
                </c:pt>
                <c:pt idx="232">
                  <c:v>-2410.5497311827958</c:v>
                </c:pt>
                <c:pt idx="233">
                  <c:v>-2410.5497311827958</c:v>
                </c:pt>
                <c:pt idx="234">
                  <c:v>-2410.5497311827958</c:v>
                </c:pt>
                <c:pt idx="235">
                  <c:v>-2410.5497311827958</c:v>
                </c:pt>
                <c:pt idx="236">
                  <c:v>-2410.5497311827958</c:v>
                </c:pt>
                <c:pt idx="237">
                  <c:v>-2410.5497311827958</c:v>
                </c:pt>
                <c:pt idx="238">
                  <c:v>-2410.5497311827958</c:v>
                </c:pt>
                <c:pt idx="239">
                  <c:v>-2410.5497311827958</c:v>
                </c:pt>
                <c:pt idx="240">
                  <c:v>-2410.5497311827958</c:v>
                </c:pt>
                <c:pt idx="241">
                  <c:v>-2410.5497311827958</c:v>
                </c:pt>
                <c:pt idx="242">
                  <c:v>-2410.5497311827958</c:v>
                </c:pt>
                <c:pt idx="243">
                  <c:v>-2410.5497311827958</c:v>
                </c:pt>
                <c:pt idx="244">
                  <c:v>-2410.5497311827958</c:v>
                </c:pt>
                <c:pt idx="245">
                  <c:v>-2410.5497311827958</c:v>
                </c:pt>
                <c:pt idx="246">
                  <c:v>-2410.5497311827958</c:v>
                </c:pt>
                <c:pt idx="247">
                  <c:v>-2410.5497311827958</c:v>
                </c:pt>
                <c:pt idx="248">
                  <c:v>-2410.5497311827958</c:v>
                </c:pt>
                <c:pt idx="249">
                  <c:v>-2410.5497311827958</c:v>
                </c:pt>
                <c:pt idx="250">
                  <c:v>-2410.5497311827958</c:v>
                </c:pt>
                <c:pt idx="251">
                  <c:v>-2410.5497311827958</c:v>
                </c:pt>
                <c:pt idx="252">
                  <c:v>-2410.5497311827958</c:v>
                </c:pt>
                <c:pt idx="253">
                  <c:v>-2410.5497311827958</c:v>
                </c:pt>
                <c:pt idx="254">
                  <c:v>-2410.5497311827958</c:v>
                </c:pt>
                <c:pt idx="255">
                  <c:v>-2410.5497311827958</c:v>
                </c:pt>
                <c:pt idx="256">
                  <c:v>-2410.5497311827958</c:v>
                </c:pt>
                <c:pt idx="257">
                  <c:v>-2410.5497311827958</c:v>
                </c:pt>
                <c:pt idx="258">
                  <c:v>-2410.5497311827958</c:v>
                </c:pt>
                <c:pt idx="259">
                  <c:v>-2410.5497311827958</c:v>
                </c:pt>
                <c:pt idx="260">
                  <c:v>-2410.5497311827958</c:v>
                </c:pt>
                <c:pt idx="261">
                  <c:v>-2410.5497311827958</c:v>
                </c:pt>
                <c:pt idx="262">
                  <c:v>-2410.5497311827958</c:v>
                </c:pt>
                <c:pt idx="263">
                  <c:v>-2410.5497311827958</c:v>
                </c:pt>
                <c:pt idx="264">
                  <c:v>-2410.5497311827958</c:v>
                </c:pt>
                <c:pt idx="265">
                  <c:v>-2410.5497311827958</c:v>
                </c:pt>
                <c:pt idx="266">
                  <c:v>-2410.5497311827958</c:v>
                </c:pt>
                <c:pt idx="267">
                  <c:v>-2410.5497311827958</c:v>
                </c:pt>
                <c:pt idx="268">
                  <c:v>-2410.5497311827958</c:v>
                </c:pt>
                <c:pt idx="269">
                  <c:v>-2410.5497311827958</c:v>
                </c:pt>
                <c:pt idx="270">
                  <c:v>-2410.5497311827958</c:v>
                </c:pt>
                <c:pt idx="271">
                  <c:v>-2410.5497311827958</c:v>
                </c:pt>
                <c:pt idx="272">
                  <c:v>-2410.5497311827958</c:v>
                </c:pt>
                <c:pt idx="273">
                  <c:v>-2410.5497311827958</c:v>
                </c:pt>
                <c:pt idx="274">
                  <c:v>-2410.5497311827958</c:v>
                </c:pt>
                <c:pt idx="275">
                  <c:v>-2410.5497311827958</c:v>
                </c:pt>
                <c:pt idx="276">
                  <c:v>-2410.5497311827958</c:v>
                </c:pt>
                <c:pt idx="277">
                  <c:v>-2410.5497311827958</c:v>
                </c:pt>
                <c:pt idx="278">
                  <c:v>-2410.5497311827958</c:v>
                </c:pt>
                <c:pt idx="279">
                  <c:v>-2410.5497311827958</c:v>
                </c:pt>
                <c:pt idx="280">
                  <c:v>-2410.5497311827958</c:v>
                </c:pt>
                <c:pt idx="281">
                  <c:v>-2410.5497311827958</c:v>
                </c:pt>
                <c:pt idx="282">
                  <c:v>-2410.5497311827958</c:v>
                </c:pt>
                <c:pt idx="283">
                  <c:v>-2410.5497311827958</c:v>
                </c:pt>
                <c:pt idx="284">
                  <c:v>-2410.5497311827958</c:v>
                </c:pt>
                <c:pt idx="285">
                  <c:v>-2410.5497311827958</c:v>
                </c:pt>
                <c:pt idx="286">
                  <c:v>-2410.5497311827958</c:v>
                </c:pt>
                <c:pt idx="287">
                  <c:v>-2410.5497311827958</c:v>
                </c:pt>
                <c:pt idx="288">
                  <c:v>-2410.5497311827958</c:v>
                </c:pt>
                <c:pt idx="289">
                  <c:v>-2410.5497311827958</c:v>
                </c:pt>
                <c:pt idx="290">
                  <c:v>-2410.5497311827958</c:v>
                </c:pt>
                <c:pt idx="291">
                  <c:v>-2410.5497311827958</c:v>
                </c:pt>
                <c:pt idx="292">
                  <c:v>-2410.5497311827958</c:v>
                </c:pt>
                <c:pt idx="293">
                  <c:v>-2410.5497311827958</c:v>
                </c:pt>
                <c:pt idx="294">
                  <c:v>-2410.5497311827958</c:v>
                </c:pt>
                <c:pt idx="295">
                  <c:v>-2410.5497311827958</c:v>
                </c:pt>
                <c:pt idx="296">
                  <c:v>-2410.5497311827958</c:v>
                </c:pt>
                <c:pt idx="297">
                  <c:v>-2410.5497311827958</c:v>
                </c:pt>
                <c:pt idx="298">
                  <c:v>-2410.5497311827958</c:v>
                </c:pt>
                <c:pt idx="299">
                  <c:v>-2410.5497311827958</c:v>
                </c:pt>
                <c:pt idx="300">
                  <c:v>-2410.5497311827958</c:v>
                </c:pt>
                <c:pt idx="301">
                  <c:v>-2410.5497311827958</c:v>
                </c:pt>
                <c:pt idx="302">
                  <c:v>-2410.5497311827958</c:v>
                </c:pt>
                <c:pt idx="303">
                  <c:v>-2410.5497311827958</c:v>
                </c:pt>
                <c:pt idx="304">
                  <c:v>-2410.5497311827958</c:v>
                </c:pt>
                <c:pt idx="305">
                  <c:v>-2410.5497311827958</c:v>
                </c:pt>
                <c:pt idx="306">
                  <c:v>-2410.5497311827958</c:v>
                </c:pt>
                <c:pt idx="307">
                  <c:v>-2410.5497311827958</c:v>
                </c:pt>
                <c:pt idx="308">
                  <c:v>-2410.5497311827958</c:v>
                </c:pt>
                <c:pt idx="309">
                  <c:v>-2410.5497311827958</c:v>
                </c:pt>
                <c:pt idx="310">
                  <c:v>-2410.5497311827958</c:v>
                </c:pt>
                <c:pt idx="311">
                  <c:v>-2410.5497311827958</c:v>
                </c:pt>
                <c:pt idx="312">
                  <c:v>-2410.5497311827958</c:v>
                </c:pt>
                <c:pt idx="313">
                  <c:v>-2410.5497311827958</c:v>
                </c:pt>
                <c:pt idx="314">
                  <c:v>-2410.5497311827958</c:v>
                </c:pt>
                <c:pt idx="315">
                  <c:v>-2410.5497311827958</c:v>
                </c:pt>
                <c:pt idx="316">
                  <c:v>-2410.5497311827958</c:v>
                </c:pt>
                <c:pt idx="317">
                  <c:v>-2410.5497311827958</c:v>
                </c:pt>
                <c:pt idx="318">
                  <c:v>-2410.5497311827958</c:v>
                </c:pt>
                <c:pt idx="319">
                  <c:v>-2410.5497311827958</c:v>
                </c:pt>
                <c:pt idx="320">
                  <c:v>-2410.5497311827958</c:v>
                </c:pt>
                <c:pt idx="321">
                  <c:v>-2410.5497311827958</c:v>
                </c:pt>
                <c:pt idx="322">
                  <c:v>-2410.5497311827958</c:v>
                </c:pt>
                <c:pt idx="323">
                  <c:v>-2410.5497311827958</c:v>
                </c:pt>
                <c:pt idx="324">
                  <c:v>-2410.5497311827958</c:v>
                </c:pt>
                <c:pt idx="325">
                  <c:v>-2410.5497311827958</c:v>
                </c:pt>
                <c:pt idx="326">
                  <c:v>-2410.5497311827958</c:v>
                </c:pt>
                <c:pt idx="327">
                  <c:v>-2410.5497311827958</c:v>
                </c:pt>
                <c:pt idx="328">
                  <c:v>-2410.5497311827958</c:v>
                </c:pt>
                <c:pt idx="329">
                  <c:v>-2410.5497311827958</c:v>
                </c:pt>
                <c:pt idx="330">
                  <c:v>-2410.5497311827958</c:v>
                </c:pt>
                <c:pt idx="331">
                  <c:v>-2410.5497311827958</c:v>
                </c:pt>
                <c:pt idx="332">
                  <c:v>-2410.5497311827958</c:v>
                </c:pt>
                <c:pt idx="333">
                  <c:v>-2410.5497311827958</c:v>
                </c:pt>
                <c:pt idx="334">
                  <c:v>-2410.5497311827958</c:v>
                </c:pt>
                <c:pt idx="335">
                  <c:v>-2410.5497311827958</c:v>
                </c:pt>
                <c:pt idx="336">
                  <c:v>-2410.5497311827958</c:v>
                </c:pt>
                <c:pt idx="337">
                  <c:v>-2410.5497311827958</c:v>
                </c:pt>
                <c:pt idx="338">
                  <c:v>-2410.5497311827958</c:v>
                </c:pt>
                <c:pt idx="339">
                  <c:v>-2410.5497311827958</c:v>
                </c:pt>
                <c:pt idx="340">
                  <c:v>-2410.5497311827958</c:v>
                </c:pt>
                <c:pt idx="341">
                  <c:v>-2410.5497311827958</c:v>
                </c:pt>
                <c:pt idx="342">
                  <c:v>-2410.5497311827958</c:v>
                </c:pt>
                <c:pt idx="343">
                  <c:v>-2410.5497311827958</c:v>
                </c:pt>
                <c:pt idx="344">
                  <c:v>-2410.5497311827958</c:v>
                </c:pt>
                <c:pt idx="345">
                  <c:v>-2410.5497311827958</c:v>
                </c:pt>
                <c:pt idx="346">
                  <c:v>-2410.5497311827958</c:v>
                </c:pt>
                <c:pt idx="347">
                  <c:v>-2410.5497311827958</c:v>
                </c:pt>
                <c:pt idx="348">
                  <c:v>-2410.5497311827958</c:v>
                </c:pt>
                <c:pt idx="349">
                  <c:v>-2410.5497311827958</c:v>
                </c:pt>
                <c:pt idx="350">
                  <c:v>-2410.5497311827958</c:v>
                </c:pt>
                <c:pt idx="351">
                  <c:v>-2410.5497311827958</c:v>
                </c:pt>
                <c:pt idx="352">
                  <c:v>-2410.5497311827958</c:v>
                </c:pt>
                <c:pt idx="353">
                  <c:v>-2410.5497311827958</c:v>
                </c:pt>
                <c:pt idx="354">
                  <c:v>-2410.5497311827958</c:v>
                </c:pt>
                <c:pt idx="355">
                  <c:v>-2410.5497311827958</c:v>
                </c:pt>
                <c:pt idx="356">
                  <c:v>-2410.5497311827958</c:v>
                </c:pt>
                <c:pt idx="357">
                  <c:v>-2410.5497311827958</c:v>
                </c:pt>
                <c:pt idx="358">
                  <c:v>-2410.5497311827958</c:v>
                </c:pt>
                <c:pt idx="359">
                  <c:v>-2410.5497311827958</c:v>
                </c:pt>
                <c:pt idx="360">
                  <c:v>-2410.5497311827958</c:v>
                </c:pt>
                <c:pt idx="361">
                  <c:v>-2410.5497311827958</c:v>
                </c:pt>
                <c:pt idx="362">
                  <c:v>-2410.5497311827958</c:v>
                </c:pt>
                <c:pt idx="363">
                  <c:v>-2410.5497311827958</c:v>
                </c:pt>
                <c:pt idx="364">
                  <c:v>-2410.5497311827958</c:v>
                </c:pt>
                <c:pt idx="365">
                  <c:v>-2410.5497311827958</c:v>
                </c:pt>
                <c:pt idx="366">
                  <c:v>-2410.5497311827958</c:v>
                </c:pt>
                <c:pt idx="367">
                  <c:v>-2410.5497311827958</c:v>
                </c:pt>
                <c:pt idx="368">
                  <c:v>-2410.5497311827958</c:v>
                </c:pt>
                <c:pt idx="369">
                  <c:v>-2410.5497311827958</c:v>
                </c:pt>
                <c:pt idx="370">
                  <c:v>-2410.5497311827958</c:v>
                </c:pt>
                <c:pt idx="371">
                  <c:v>-2410.5497311827958</c:v>
                </c:pt>
                <c:pt idx="372">
                  <c:v>-2410.5497311827958</c:v>
                </c:pt>
                <c:pt idx="373">
                  <c:v>-2410.5497311827958</c:v>
                </c:pt>
                <c:pt idx="374">
                  <c:v>-2410.5497311827958</c:v>
                </c:pt>
                <c:pt idx="375">
                  <c:v>-2410.5497311827958</c:v>
                </c:pt>
                <c:pt idx="376">
                  <c:v>-2410.5497311827958</c:v>
                </c:pt>
                <c:pt idx="377">
                  <c:v>-2410.5497311827958</c:v>
                </c:pt>
                <c:pt idx="378">
                  <c:v>-2410.5497311827958</c:v>
                </c:pt>
                <c:pt idx="379">
                  <c:v>-2410.5497311827958</c:v>
                </c:pt>
                <c:pt idx="380">
                  <c:v>-2410.5497311827958</c:v>
                </c:pt>
                <c:pt idx="381">
                  <c:v>-2410.5497311827958</c:v>
                </c:pt>
                <c:pt idx="382">
                  <c:v>-2410.5497311827958</c:v>
                </c:pt>
                <c:pt idx="383">
                  <c:v>-2410.5497311827958</c:v>
                </c:pt>
                <c:pt idx="384">
                  <c:v>-2410.5497311827958</c:v>
                </c:pt>
                <c:pt idx="385">
                  <c:v>-2410.5497311827958</c:v>
                </c:pt>
                <c:pt idx="386">
                  <c:v>-2410.5497311827958</c:v>
                </c:pt>
                <c:pt idx="387">
                  <c:v>-2410.5497311827958</c:v>
                </c:pt>
                <c:pt idx="388">
                  <c:v>-2410.5497311827958</c:v>
                </c:pt>
                <c:pt idx="389">
                  <c:v>-2410.5497311827958</c:v>
                </c:pt>
                <c:pt idx="390">
                  <c:v>-2410.5497311827958</c:v>
                </c:pt>
                <c:pt idx="391">
                  <c:v>-2410.5497311827958</c:v>
                </c:pt>
                <c:pt idx="392">
                  <c:v>-2410.5497311827958</c:v>
                </c:pt>
                <c:pt idx="393">
                  <c:v>-2410.5497311827958</c:v>
                </c:pt>
                <c:pt idx="394">
                  <c:v>-2410.5497311827958</c:v>
                </c:pt>
                <c:pt idx="395">
                  <c:v>-2410.5497311827958</c:v>
                </c:pt>
                <c:pt idx="396">
                  <c:v>-2410.5497311827958</c:v>
                </c:pt>
                <c:pt idx="397">
                  <c:v>-2410.5497311827958</c:v>
                </c:pt>
                <c:pt idx="398">
                  <c:v>-2410.5497311827958</c:v>
                </c:pt>
                <c:pt idx="399">
                  <c:v>-2410.5497311827958</c:v>
                </c:pt>
                <c:pt idx="400">
                  <c:v>-2410.5497311827958</c:v>
                </c:pt>
                <c:pt idx="401">
                  <c:v>-2410.5497311827958</c:v>
                </c:pt>
                <c:pt idx="402">
                  <c:v>-2410.5497311827958</c:v>
                </c:pt>
                <c:pt idx="403">
                  <c:v>-2410.5497311827958</c:v>
                </c:pt>
                <c:pt idx="404">
                  <c:v>-2410.5497311827958</c:v>
                </c:pt>
                <c:pt idx="405">
                  <c:v>-2410.5497311827958</c:v>
                </c:pt>
                <c:pt idx="406">
                  <c:v>-2410.5497311827958</c:v>
                </c:pt>
                <c:pt idx="407">
                  <c:v>-2410.5497311827958</c:v>
                </c:pt>
                <c:pt idx="408">
                  <c:v>-2410.5497311827958</c:v>
                </c:pt>
                <c:pt idx="409">
                  <c:v>-2410.5497311827958</c:v>
                </c:pt>
                <c:pt idx="410">
                  <c:v>-2410.5497311827958</c:v>
                </c:pt>
                <c:pt idx="411">
                  <c:v>-2410.5497311827958</c:v>
                </c:pt>
                <c:pt idx="412">
                  <c:v>-2410.5497311827958</c:v>
                </c:pt>
                <c:pt idx="413">
                  <c:v>-2410.5497311827958</c:v>
                </c:pt>
                <c:pt idx="414">
                  <c:v>-2410.5497311827958</c:v>
                </c:pt>
                <c:pt idx="415">
                  <c:v>-2410.5497311827958</c:v>
                </c:pt>
                <c:pt idx="416">
                  <c:v>-2410.5497311827958</c:v>
                </c:pt>
                <c:pt idx="417">
                  <c:v>-2410.5497311827958</c:v>
                </c:pt>
                <c:pt idx="418">
                  <c:v>-2410.5497311827958</c:v>
                </c:pt>
                <c:pt idx="419">
                  <c:v>-2410.5497311827958</c:v>
                </c:pt>
                <c:pt idx="420">
                  <c:v>-2410.5497311827958</c:v>
                </c:pt>
                <c:pt idx="421">
                  <c:v>-2410.5497311827958</c:v>
                </c:pt>
                <c:pt idx="422">
                  <c:v>-2410.5497311827958</c:v>
                </c:pt>
                <c:pt idx="423">
                  <c:v>-2410.5497311827958</c:v>
                </c:pt>
                <c:pt idx="424">
                  <c:v>-2410.5497311827958</c:v>
                </c:pt>
                <c:pt idx="425">
                  <c:v>-2410.5497311827958</c:v>
                </c:pt>
                <c:pt idx="426">
                  <c:v>-2410.5497311827958</c:v>
                </c:pt>
                <c:pt idx="427">
                  <c:v>-2410.5497311827958</c:v>
                </c:pt>
                <c:pt idx="428">
                  <c:v>-2410.5497311827958</c:v>
                </c:pt>
                <c:pt idx="429">
                  <c:v>-2410.5497311827958</c:v>
                </c:pt>
                <c:pt idx="430">
                  <c:v>-2410.5497311827958</c:v>
                </c:pt>
                <c:pt idx="431">
                  <c:v>-2410.5497311827958</c:v>
                </c:pt>
                <c:pt idx="432">
                  <c:v>-2410.5497311827958</c:v>
                </c:pt>
                <c:pt idx="433">
                  <c:v>-2410.5497311827958</c:v>
                </c:pt>
                <c:pt idx="434">
                  <c:v>-2410.5497311827958</c:v>
                </c:pt>
                <c:pt idx="435">
                  <c:v>-2410.5497311827958</c:v>
                </c:pt>
                <c:pt idx="436">
                  <c:v>-2410.5497311827958</c:v>
                </c:pt>
                <c:pt idx="437">
                  <c:v>-2410.5497311827958</c:v>
                </c:pt>
                <c:pt idx="438">
                  <c:v>-2410.5497311827958</c:v>
                </c:pt>
                <c:pt idx="439">
                  <c:v>-2410.5497311827958</c:v>
                </c:pt>
                <c:pt idx="440">
                  <c:v>-2410.5497311827958</c:v>
                </c:pt>
                <c:pt idx="441">
                  <c:v>-2410.5497311827958</c:v>
                </c:pt>
                <c:pt idx="442">
                  <c:v>-2410.5497311827958</c:v>
                </c:pt>
                <c:pt idx="443">
                  <c:v>-2410.5497311827958</c:v>
                </c:pt>
                <c:pt idx="444">
                  <c:v>-2410.5497311827958</c:v>
                </c:pt>
                <c:pt idx="445">
                  <c:v>-2410.5497311827958</c:v>
                </c:pt>
                <c:pt idx="446">
                  <c:v>-2410.5497311827958</c:v>
                </c:pt>
                <c:pt idx="447">
                  <c:v>-2410.5497311827958</c:v>
                </c:pt>
                <c:pt idx="448">
                  <c:v>-2410.5497311827958</c:v>
                </c:pt>
                <c:pt idx="449">
                  <c:v>-2410.5497311827958</c:v>
                </c:pt>
                <c:pt idx="450">
                  <c:v>-2410.5497311827958</c:v>
                </c:pt>
                <c:pt idx="451">
                  <c:v>-2410.5497311827958</c:v>
                </c:pt>
                <c:pt idx="452">
                  <c:v>-2410.5497311827958</c:v>
                </c:pt>
                <c:pt idx="453">
                  <c:v>-2410.5497311827958</c:v>
                </c:pt>
                <c:pt idx="454">
                  <c:v>-2410.5497311827958</c:v>
                </c:pt>
                <c:pt idx="455">
                  <c:v>-2410.5497311827958</c:v>
                </c:pt>
                <c:pt idx="456">
                  <c:v>-2410.5497311827958</c:v>
                </c:pt>
                <c:pt idx="457">
                  <c:v>-2410.5497311827958</c:v>
                </c:pt>
                <c:pt idx="458">
                  <c:v>-2410.5497311827958</c:v>
                </c:pt>
                <c:pt idx="459">
                  <c:v>-2410.5497311827958</c:v>
                </c:pt>
                <c:pt idx="460">
                  <c:v>-2410.5497311827958</c:v>
                </c:pt>
                <c:pt idx="461">
                  <c:v>-2410.5497311827958</c:v>
                </c:pt>
                <c:pt idx="462">
                  <c:v>-2410.5497311827958</c:v>
                </c:pt>
                <c:pt idx="463">
                  <c:v>-2410.5497311827958</c:v>
                </c:pt>
                <c:pt idx="464">
                  <c:v>-2410.5497311827958</c:v>
                </c:pt>
                <c:pt idx="465">
                  <c:v>-2410.5497311827958</c:v>
                </c:pt>
                <c:pt idx="466">
                  <c:v>-2410.5497311827958</c:v>
                </c:pt>
                <c:pt idx="467">
                  <c:v>-2410.5497311827958</c:v>
                </c:pt>
                <c:pt idx="468">
                  <c:v>-2410.5497311827958</c:v>
                </c:pt>
                <c:pt idx="469">
                  <c:v>-2410.5497311827958</c:v>
                </c:pt>
                <c:pt idx="470">
                  <c:v>-2410.5497311827958</c:v>
                </c:pt>
                <c:pt idx="471">
                  <c:v>-2410.5497311827958</c:v>
                </c:pt>
                <c:pt idx="472">
                  <c:v>-2410.5497311827958</c:v>
                </c:pt>
                <c:pt idx="473">
                  <c:v>-2410.5497311827958</c:v>
                </c:pt>
                <c:pt idx="474">
                  <c:v>-2410.5497311827958</c:v>
                </c:pt>
                <c:pt idx="475">
                  <c:v>-2410.5497311827958</c:v>
                </c:pt>
                <c:pt idx="476">
                  <c:v>-2410.5497311827958</c:v>
                </c:pt>
                <c:pt idx="477">
                  <c:v>-2410.5497311827958</c:v>
                </c:pt>
                <c:pt idx="478">
                  <c:v>-2410.5497311827958</c:v>
                </c:pt>
                <c:pt idx="479">
                  <c:v>-2410.5497311827958</c:v>
                </c:pt>
                <c:pt idx="480">
                  <c:v>-2410.5497311827958</c:v>
                </c:pt>
                <c:pt idx="481">
                  <c:v>-2410.5497311827958</c:v>
                </c:pt>
                <c:pt idx="482">
                  <c:v>-2410.5497311827958</c:v>
                </c:pt>
                <c:pt idx="483">
                  <c:v>-2410.5497311827958</c:v>
                </c:pt>
                <c:pt idx="484">
                  <c:v>-2410.5497311827958</c:v>
                </c:pt>
                <c:pt idx="485">
                  <c:v>-2410.5497311827958</c:v>
                </c:pt>
                <c:pt idx="486">
                  <c:v>-2410.5497311827958</c:v>
                </c:pt>
                <c:pt idx="487">
                  <c:v>-2410.5497311827958</c:v>
                </c:pt>
                <c:pt idx="488">
                  <c:v>-2410.5497311827958</c:v>
                </c:pt>
                <c:pt idx="489">
                  <c:v>-2410.5497311827958</c:v>
                </c:pt>
                <c:pt idx="490">
                  <c:v>-2410.5497311827958</c:v>
                </c:pt>
                <c:pt idx="491">
                  <c:v>-2410.5497311827958</c:v>
                </c:pt>
                <c:pt idx="492">
                  <c:v>-2410.5497311827958</c:v>
                </c:pt>
                <c:pt idx="493">
                  <c:v>-2410.5497311827958</c:v>
                </c:pt>
                <c:pt idx="494">
                  <c:v>-2410.5497311827958</c:v>
                </c:pt>
                <c:pt idx="495">
                  <c:v>-2410.5497311827958</c:v>
                </c:pt>
                <c:pt idx="496">
                  <c:v>-2410.5497311827958</c:v>
                </c:pt>
                <c:pt idx="497">
                  <c:v>-2410.5497311827958</c:v>
                </c:pt>
                <c:pt idx="498">
                  <c:v>-2410.5497311827958</c:v>
                </c:pt>
                <c:pt idx="499">
                  <c:v>-2410.5497311827958</c:v>
                </c:pt>
                <c:pt idx="500">
                  <c:v>-2410.5497311827958</c:v>
                </c:pt>
                <c:pt idx="501">
                  <c:v>-2410.5497311827958</c:v>
                </c:pt>
                <c:pt idx="502">
                  <c:v>-2410.5497311827958</c:v>
                </c:pt>
                <c:pt idx="503">
                  <c:v>-2410.5497311827958</c:v>
                </c:pt>
                <c:pt idx="504">
                  <c:v>-2410.5497311827958</c:v>
                </c:pt>
                <c:pt idx="505">
                  <c:v>-2410.5497311827958</c:v>
                </c:pt>
                <c:pt idx="506">
                  <c:v>-2410.5497311827958</c:v>
                </c:pt>
                <c:pt idx="507">
                  <c:v>-2410.5497311827958</c:v>
                </c:pt>
                <c:pt idx="508">
                  <c:v>-2410.5497311827958</c:v>
                </c:pt>
                <c:pt idx="509">
                  <c:v>-2410.5497311827958</c:v>
                </c:pt>
                <c:pt idx="510">
                  <c:v>-2410.5497311827958</c:v>
                </c:pt>
                <c:pt idx="511">
                  <c:v>-2410.5497311827958</c:v>
                </c:pt>
                <c:pt idx="512">
                  <c:v>-2410.5497311827958</c:v>
                </c:pt>
                <c:pt idx="513">
                  <c:v>-2410.5497311827958</c:v>
                </c:pt>
                <c:pt idx="514">
                  <c:v>-2410.5497311827958</c:v>
                </c:pt>
                <c:pt idx="515">
                  <c:v>-2410.5497311827958</c:v>
                </c:pt>
                <c:pt idx="516">
                  <c:v>-2410.5497311827958</c:v>
                </c:pt>
                <c:pt idx="517">
                  <c:v>-2410.5497311827958</c:v>
                </c:pt>
                <c:pt idx="518">
                  <c:v>-2410.5497311827958</c:v>
                </c:pt>
                <c:pt idx="519">
                  <c:v>-2410.5497311827958</c:v>
                </c:pt>
                <c:pt idx="520">
                  <c:v>-2410.5497311827958</c:v>
                </c:pt>
                <c:pt idx="521">
                  <c:v>-2410.5497311827958</c:v>
                </c:pt>
                <c:pt idx="522">
                  <c:v>-2410.5497311827958</c:v>
                </c:pt>
                <c:pt idx="523">
                  <c:v>-2410.5497311827958</c:v>
                </c:pt>
                <c:pt idx="524">
                  <c:v>-2410.5497311827958</c:v>
                </c:pt>
                <c:pt idx="525">
                  <c:v>-2410.5497311827958</c:v>
                </c:pt>
                <c:pt idx="526">
                  <c:v>-2410.5497311827958</c:v>
                </c:pt>
                <c:pt idx="527">
                  <c:v>-2410.5497311827958</c:v>
                </c:pt>
                <c:pt idx="528">
                  <c:v>-2410.5497311827958</c:v>
                </c:pt>
                <c:pt idx="529">
                  <c:v>-2410.5497311827958</c:v>
                </c:pt>
                <c:pt idx="530">
                  <c:v>-2410.5497311827958</c:v>
                </c:pt>
                <c:pt idx="531">
                  <c:v>-2410.5497311827958</c:v>
                </c:pt>
                <c:pt idx="532">
                  <c:v>-2410.5497311827958</c:v>
                </c:pt>
                <c:pt idx="533">
                  <c:v>-2410.5497311827958</c:v>
                </c:pt>
                <c:pt idx="534">
                  <c:v>-2410.5497311827958</c:v>
                </c:pt>
                <c:pt idx="535">
                  <c:v>-2410.5497311827958</c:v>
                </c:pt>
                <c:pt idx="536">
                  <c:v>-2410.5497311827958</c:v>
                </c:pt>
                <c:pt idx="537">
                  <c:v>-2410.5497311827958</c:v>
                </c:pt>
                <c:pt idx="538">
                  <c:v>-2410.5497311827958</c:v>
                </c:pt>
                <c:pt idx="539">
                  <c:v>-2410.5497311827958</c:v>
                </c:pt>
                <c:pt idx="540">
                  <c:v>-2410.5497311827958</c:v>
                </c:pt>
                <c:pt idx="541">
                  <c:v>-2410.5497311827958</c:v>
                </c:pt>
                <c:pt idx="542">
                  <c:v>-2410.5497311827958</c:v>
                </c:pt>
                <c:pt idx="543">
                  <c:v>-2410.5497311827958</c:v>
                </c:pt>
                <c:pt idx="544">
                  <c:v>-2410.5497311827958</c:v>
                </c:pt>
                <c:pt idx="545">
                  <c:v>-2410.5497311827958</c:v>
                </c:pt>
                <c:pt idx="546">
                  <c:v>-2410.5497311827958</c:v>
                </c:pt>
                <c:pt idx="547">
                  <c:v>-2410.5497311827958</c:v>
                </c:pt>
                <c:pt idx="548">
                  <c:v>-2410.5497311827958</c:v>
                </c:pt>
                <c:pt idx="549">
                  <c:v>-2410.5497311827958</c:v>
                </c:pt>
                <c:pt idx="550">
                  <c:v>-2410.5497311827958</c:v>
                </c:pt>
                <c:pt idx="551">
                  <c:v>-2410.5497311827958</c:v>
                </c:pt>
                <c:pt idx="552">
                  <c:v>-2410.5497311827958</c:v>
                </c:pt>
                <c:pt idx="553">
                  <c:v>-2410.5497311827958</c:v>
                </c:pt>
                <c:pt idx="554">
                  <c:v>-2410.5497311827958</c:v>
                </c:pt>
                <c:pt idx="555">
                  <c:v>-2410.5497311827958</c:v>
                </c:pt>
                <c:pt idx="556">
                  <c:v>-2410.5497311827958</c:v>
                </c:pt>
                <c:pt idx="557">
                  <c:v>-2410.5497311827958</c:v>
                </c:pt>
                <c:pt idx="558">
                  <c:v>-2410.5497311827958</c:v>
                </c:pt>
                <c:pt idx="559">
                  <c:v>-2410.5497311827958</c:v>
                </c:pt>
                <c:pt idx="560">
                  <c:v>-2410.5497311827958</c:v>
                </c:pt>
                <c:pt idx="561">
                  <c:v>-2410.5497311827958</c:v>
                </c:pt>
                <c:pt idx="562">
                  <c:v>-2410.5497311827958</c:v>
                </c:pt>
                <c:pt idx="563">
                  <c:v>-2410.5497311827958</c:v>
                </c:pt>
                <c:pt idx="564">
                  <c:v>-2410.5497311827958</c:v>
                </c:pt>
                <c:pt idx="565">
                  <c:v>-2410.5497311827958</c:v>
                </c:pt>
                <c:pt idx="566">
                  <c:v>-2410.5497311827958</c:v>
                </c:pt>
                <c:pt idx="567">
                  <c:v>-2410.5497311827958</c:v>
                </c:pt>
                <c:pt idx="568">
                  <c:v>-2410.5497311827958</c:v>
                </c:pt>
                <c:pt idx="569">
                  <c:v>-2410.5497311827958</c:v>
                </c:pt>
                <c:pt idx="570">
                  <c:v>-2410.5497311827958</c:v>
                </c:pt>
                <c:pt idx="571">
                  <c:v>-2410.5497311827958</c:v>
                </c:pt>
                <c:pt idx="572">
                  <c:v>-2410.5497311827958</c:v>
                </c:pt>
                <c:pt idx="573">
                  <c:v>-2410.5497311827958</c:v>
                </c:pt>
                <c:pt idx="574">
                  <c:v>-2410.5497311827958</c:v>
                </c:pt>
                <c:pt idx="575">
                  <c:v>-2410.5497311827958</c:v>
                </c:pt>
                <c:pt idx="576">
                  <c:v>-2410.5497311827958</c:v>
                </c:pt>
                <c:pt idx="577">
                  <c:v>-2410.5497311827958</c:v>
                </c:pt>
                <c:pt idx="578">
                  <c:v>-2410.5497311827958</c:v>
                </c:pt>
                <c:pt idx="579">
                  <c:v>-2410.5497311827958</c:v>
                </c:pt>
                <c:pt idx="580">
                  <c:v>-2410.5497311827958</c:v>
                </c:pt>
                <c:pt idx="581">
                  <c:v>-2410.5497311827958</c:v>
                </c:pt>
                <c:pt idx="582">
                  <c:v>-2410.5497311827958</c:v>
                </c:pt>
                <c:pt idx="583">
                  <c:v>-2410.5497311827958</c:v>
                </c:pt>
                <c:pt idx="584">
                  <c:v>-2410.5497311827958</c:v>
                </c:pt>
                <c:pt idx="585">
                  <c:v>-2410.5497311827958</c:v>
                </c:pt>
                <c:pt idx="586">
                  <c:v>-2410.5497311827958</c:v>
                </c:pt>
                <c:pt idx="587">
                  <c:v>-2410.5497311827958</c:v>
                </c:pt>
                <c:pt idx="588">
                  <c:v>-2410.5497311827958</c:v>
                </c:pt>
                <c:pt idx="589">
                  <c:v>-2410.5497311827958</c:v>
                </c:pt>
                <c:pt idx="590">
                  <c:v>-2410.5497311827958</c:v>
                </c:pt>
                <c:pt idx="591">
                  <c:v>-2410.5497311827958</c:v>
                </c:pt>
                <c:pt idx="592">
                  <c:v>-2410.5497311827958</c:v>
                </c:pt>
                <c:pt idx="593">
                  <c:v>-2410.5497311827958</c:v>
                </c:pt>
                <c:pt idx="594">
                  <c:v>-2410.5497311827958</c:v>
                </c:pt>
                <c:pt idx="595">
                  <c:v>-2410.5497311827958</c:v>
                </c:pt>
                <c:pt idx="596">
                  <c:v>-2410.5497311827958</c:v>
                </c:pt>
                <c:pt idx="597">
                  <c:v>-2410.5497311827958</c:v>
                </c:pt>
                <c:pt idx="598">
                  <c:v>-2410.5497311827958</c:v>
                </c:pt>
                <c:pt idx="599">
                  <c:v>-2410.5497311827958</c:v>
                </c:pt>
                <c:pt idx="600">
                  <c:v>-2410.5497311827958</c:v>
                </c:pt>
                <c:pt idx="601">
                  <c:v>-2410.5497311827958</c:v>
                </c:pt>
                <c:pt idx="602">
                  <c:v>-2410.5497311827958</c:v>
                </c:pt>
                <c:pt idx="603">
                  <c:v>-2410.5497311827958</c:v>
                </c:pt>
                <c:pt idx="604">
                  <c:v>-2410.5497311827958</c:v>
                </c:pt>
                <c:pt idx="605">
                  <c:v>-2410.5497311827958</c:v>
                </c:pt>
                <c:pt idx="606">
                  <c:v>-2410.5497311827958</c:v>
                </c:pt>
                <c:pt idx="607">
                  <c:v>-2410.5497311827958</c:v>
                </c:pt>
                <c:pt idx="608">
                  <c:v>-2410.5497311827958</c:v>
                </c:pt>
                <c:pt idx="609">
                  <c:v>-2410.5497311827958</c:v>
                </c:pt>
                <c:pt idx="610">
                  <c:v>-2410.5497311827958</c:v>
                </c:pt>
                <c:pt idx="611">
                  <c:v>-2410.5497311827958</c:v>
                </c:pt>
                <c:pt idx="612">
                  <c:v>-2410.5497311827958</c:v>
                </c:pt>
                <c:pt idx="613">
                  <c:v>-2410.5497311827958</c:v>
                </c:pt>
                <c:pt idx="614">
                  <c:v>-2410.5497311827958</c:v>
                </c:pt>
                <c:pt idx="615">
                  <c:v>-2410.5497311827958</c:v>
                </c:pt>
                <c:pt idx="616">
                  <c:v>-2410.5497311827958</c:v>
                </c:pt>
                <c:pt idx="617">
                  <c:v>-2410.5497311827958</c:v>
                </c:pt>
                <c:pt idx="618">
                  <c:v>-2410.5497311827958</c:v>
                </c:pt>
                <c:pt idx="619">
                  <c:v>-2410.5497311827958</c:v>
                </c:pt>
                <c:pt idx="620">
                  <c:v>-2410.5497311827958</c:v>
                </c:pt>
                <c:pt idx="621">
                  <c:v>-2410.5497311827958</c:v>
                </c:pt>
                <c:pt idx="622">
                  <c:v>-2410.5497311827958</c:v>
                </c:pt>
                <c:pt idx="623">
                  <c:v>-2410.5497311827958</c:v>
                </c:pt>
                <c:pt idx="624">
                  <c:v>-2410.5497311827958</c:v>
                </c:pt>
                <c:pt idx="625">
                  <c:v>-2410.5497311827958</c:v>
                </c:pt>
                <c:pt idx="626">
                  <c:v>-2410.5497311827958</c:v>
                </c:pt>
                <c:pt idx="627">
                  <c:v>-2410.5497311827958</c:v>
                </c:pt>
                <c:pt idx="628">
                  <c:v>-2410.5497311827958</c:v>
                </c:pt>
                <c:pt idx="629">
                  <c:v>-2410.5497311827958</c:v>
                </c:pt>
                <c:pt idx="630">
                  <c:v>-2410.5497311827958</c:v>
                </c:pt>
                <c:pt idx="631">
                  <c:v>-2410.5497311827958</c:v>
                </c:pt>
                <c:pt idx="632">
                  <c:v>-2410.5497311827958</c:v>
                </c:pt>
                <c:pt idx="633">
                  <c:v>-2410.5497311827958</c:v>
                </c:pt>
                <c:pt idx="634">
                  <c:v>-2410.5497311827958</c:v>
                </c:pt>
                <c:pt idx="635">
                  <c:v>-2410.5497311827958</c:v>
                </c:pt>
                <c:pt idx="636">
                  <c:v>-2410.5497311827958</c:v>
                </c:pt>
                <c:pt idx="637">
                  <c:v>-2410.5497311827958</c:v>
                </c:pt>
                <c:pt idx="638">
                  <c:v>-2410.5497311827958</c:v>
                </c:pt>
                <c:pt idx="639">
                  <c:v>-2410.5497311827958</c:v>
                </c:pt>
                <c:pt idx="640">
                  <c:v>-2410.5497311827958</c:v>
                </c:pt>
                <c:pt idx="641">
                  <c:v>-2410.5497311827958</c:v>
                </c:pt>
                <c:pt idx="642">
                  <c:v>-2410.5497311827958</c:v>
                </c:pt>
                <c:pt idx="643">
                  <c:v>-2410.5497311827958</c:v>
                </c:pt>
                <c:pt idx="644">
                  <c:v>-2410.5497311827958</c:v>
                </c:pt>
                <c:pt idx="645">
                  <c:v>-2410.5497311827958</c:v>
                </c:pt>
                <c:pt idx="646">
                  <c:v>-2410.5497311827958</c:v>
                </c:pt>
                <c:pt idx="647">
                  <c:v>-2410.5497311827958</c:v>
                </c:pt>
                <c:pt idx="648">
                  <c:v>-2410.5497311827958</c:v>
                </c:pt>
                <c:pt idx="649">
                  <c:v>-2410.5497311827958</c:v>
                </c:pt>
                <c:pt idx="650">
                  <c:v>-2410.5497311827958</c:v>
                </c:pt>
                <c:pt idx="651">
                  <c:v>-2410.5497311827958</c:v>
                </c:pt>
                <c:pt idx="652">
                  <c:v>-2410.5497311827958</c:v>
                </c:pt>
                <c:pt idx="653">
                  <c:v>-2410.5497311827958</c:v>
                </c:pt>
                <c:pt idx="654">
                  <c:v>-2410.5497311827958</c:v>
                </c:pt>
                <c:pt idx="655">
                  <c:v>-2410.5497311827958</c:v>
                </c:pt>
                <c:pt idx="656">
                  <c:v>-2410.5497311827958</c:v>
                </c:pt>
                <c:pt idx="657">
                  <c:v>-2410.5497311827958</c:v>
                </c:pt>
                <c:pt idx="658">
                  <c:v>-2410.5497311827958</c:v>
                </c:pt>
                <c:pt idx="659">
                  <c:v>-2410.5497311827958</c:v>
                </c:pt>
                <c:pt idx="660">
                  <c:v>-2410.5497311827958</c:v>
                </c:pt>
                <c:pt idx="661">
                  <c:v>-2410.5497311827958</c:v>
                </c:pt>
                <c:pt idx="662">
                  <c:v>-2410.5497311827958</c:v>
                </c:pt>
                <c:pt idx="663">
                  <c:v>-2410.5497311827958</c:v>
                </c:pt>
                <c:pt idx="664">
                  <c:v>-2410.5497311827958</c:v>
                </c:pt>
                <c:pt idx="665">
                  <c:v>-2410.5497311827958</c:v>
                </c:pt>
                <c:pt idx="666">
                  <c:v>-2410.5497311827958</c:v>
                </c:pt>
                <c:pt idx="667">
                  <c:v>-2410.5497311827958</c:v>
                </c:pt>
                <c:pt idx="668">
                  <c:v>-2410.5497311827958</c:v>
                </c:pt>
                <c:pt idx="669">
                  <c:v>-2410.5497311827958</c:v>
                </c:pt>
                <c:pt idx="670">
                  <c:v>-2410.5497311827958</c:v>
                </c:pt>
                <c:pt idx="671">
                  <c:v>-2410.5497311827958</c:v>
                </c:pt>
                <c:pt idx="672">
                  <c:v>-2410.5497311827958</c:v>
                </c:pt>
                <c:pt idx="673">
                  <c:v>-2410.5497311827958</c:v>
                </c:pt>
                <c:pt idx="674">
                  <c:v>-2410.5497311827958</c:v>
                </c:pt>
                <c:pt idx="675">
                  <c:v>-2410.5497311827958</c:v>
                </c:pt>
                <c:pt idx="676">
                  <c:v>-2410.5497311827958</c:v>
                </c:pt>
                <c:pt idx="677">
                  <c:v>-2410.5497311827958</c:v>
                </c:pt>
                <c:pt idx="678">
                  <c:v>-2410.5497311827958</c:v>
                </c:pt>
                <c:pt idx="679">
                  <c:v>-2410.5497311827958</c:v>
                </c:pt>
                <c:pt idx="680">
                  <c:v>-2410.5497311827958</c:v>
                </c:pt>
                <c:pt idx="681">
                  <c:v>-2410.5497311827958</c:v>
                </c:pt>
                <c:pt idx="682">
                  <c:v>-2410.5497311827958</c:v>
                </c:pt>
                <c:pt idx="683">
                  <c:v>-2410.5497311827958</c:v>
                </c:pt>
                <c:pt idx="684">
                  <c:v>-2410.5497311827958</c:v>
                </c:pt>
                <c:pt idx="685">
                  <c:v>-2410.5497311827958</c:v>
                </c:pt>
                <c:pt idx="686">
                  <c:v>-2410.5497311827958</c:v>
                </c:pt>
                <c:pt idx="687">
                  <c:v>-2410.5497311827958</c:v>
                </c:pt>
                <c:pt idx="688">
                  <c:v>-2410.5497311827958</c:v>
                </c:pt>
                <c:pt idx="689">
                  <c:v>-2410.5497311827958</c:v>
                </c:pt>
                <c:pt idx="690">
                  <c:v>-2410.5497311827958</c:v>
                </c:pt>
                <c:pt idx="691">
                  <c:v>-2410.5497311827958</c:v>
                </c:pt>
                <c:pt idx="692">
                  <c:v>-2410.5497311827958</c:v>
                </c:pt>
                <c:pt idx="693">
                  <c:v>-2410.5497311827958</c:v>
                </c:pt>
                <c:pt idx="694">
                  <c:v>-2410.5497311827958</c:v>
                </c:pt>
                <c:pt idx="695">
                  <c:v>-2410.5497311827958</c:v>
                </c:pt>
                <c:pt idx="696">
                  <c:v>-2410.5497311827958</c:v>
                </c:pt>
                <c:pt idx="697">
                  <c:v>-2410.5497311827958</c:v>
                </c:pt>
                <c:pt idx="698">
                  <c:v>-2410.5497311827958</c:v>
                </c:pt>
                <c:pt idx="699">
                  <c:v>-2410.5497311827958</c:v>
                </c:pt>
                <c:pt idx="700">
                  <c:v>-2410.5497311827958</c:v>
                </c:pt>
                <c:pt idx="701">
                  <c:v>-2410.5497311827958</c:v>
                </c:pt>
                <c:pt idx="702">
                  <c:v>-2410.5497311827958</c:v>
                </c:pt>
                <c:pt idx="703">
                  <c:v>-2410.5497311827958</c:v>
                </c:pt>
                <c:pt idx="704">
                  <c:v>-2410.5497311827958</c:v>
                </c:pt>
                <c:pt idx="705">
                  <c:v>-2410.5497311827958</c:v>
                </c:pt>
                <c:pt idx="706">
                  <c:v>-2410.5497311827958</c:v>
                </c:pt>
                <c:pt idx="707">
                  <c:v>-2410.5497311827958</c:v>
                </c:pt>
                <c:pt idx="708">
                  <c:v>-2410.5497311827958</c:v>
                </c:pt>
                <c:pt idx="709">
                  <c:v>-2410.5497311827958</c:v>
                </c:pt>
                <c:pt idx="710">
                  <c:v>-2410.5497311827958</c:v>
                </c:pt>
                <c:pt idx="711">
                  <c:v>-2410.5497311827958</c:v>
                </c:pt>
                <c:pt idx="712">
                  <c:v>-2410.5497311827958</c:v>
                </c:pt>
                <c:pt idx="713">
                  <c:v>-2410.5497311827958</c:v>
                </c:pt>
                <c:pt idx="714">
                  <c:v>-2410.5497311827958</c:v>
                </c:pt>
                <c:pt idx="715">
                  <c:v>-2410.5497311827958</c:v>
                </c:pt>
                <c:pt idx="716">
                  <c:v>-2410.5497311827958</c:v>
                </c:pt>
                <c:pt idx="717">
                  <c:v>-2410.5497311827958</c:v>
                </c:pt>
                <c:pt idx="718">
                  <c:v>-2410.5497311827958</c:v>
                </c:pt>
                <c:pt idx="719">
                  <c:v>-2410.5497311827958</c:v>
                </c:pt>
                <c:pt idx="720">
                  <c:v>-2410.5497311827958</c:v>
                </c:pt>
                <c:pt idx="721">
                  <c:v>-2410.5497311827958</c:v>
                </c:pt>
                <c:pt idx="722">
                  <c:v>-2410.5497311827958</c:v>
                </c:pt>
                <c:pt idx="723">
                  <c:v>-2410.5497311827958</c:v>
                </c:pt>
                <c:pt idx="724">
                  <c:v>-2410.5497311827958</c:v>
                </c:pt>
                <c:pt idx="725">
                  <c:v>-2410.5497311827958</c:v>
                </c:pt>
                <c:pt idx="726">
                  <c:v>-2410.5497311827958</c:v>
                </c:pt>
                <c:pt idx="727">
                  <c:v>-2410.5497311827958</c:v>
                </c:pt>
                <c:pt idx="728">
                  <c:v>-2410.5497311827958</c:v>
                </c:pt>
                <c:pt idx="729">
                  <c:v>-2410.5497311827958</c:v>
                </c:pt>
                <c:pt idx="730">
                  <c:v>-2410.5497311827958</c:v>
                </c:pt>
                <c:pt idx="731">
                  <c:v>-2410.5497311827958</c:v>
                </c:pt>
                <c:pt idx="732">
                  <c:v>-2410.5497311827958</c:v>
                </c:pt>
                <c:pt idx="733">
                  <c:v>-2410.5497311827958</c:v>
                </c:pt>
                <c:pt idx="734">
                  <c:v>-2410.5497311827958</c:v>
                </c:pt>
                <c:pt idx="735">
                  <c:v>-2410.5497311827958</c:v>
                </c:pt>
                <c:pt idx="736">
                  <c:v>-2410.5497311827958</c:v>
                </c:pt>
                <c:pt idx="737">
                  <c:v>-2410.5497311827958</c:v>
                </c:pt>
                <c:pt idx="738">
                  <c:v>-2410.5497311827958</c:v>
                </c:pt>
                <c:pt idx="739">
                  <c:v>-2410.5497311827958</c:v>
                </c:pt>
                <c:pt idx="740">
                  <c:v>-2410.5497311827958</c:v>
                </c:pt>
                <c:pt idx="741">
                  <c:v>-2410.5497311827958</c:v>
                </c:pt>
                <c:pt idx="742">
                  <c:v>-2410.5497311827958</c:v>
                </c:pt>
                <c:pt idx="743">
                  <c:v>-2410.5497311827958</c:v>
                </c:pt>
              </c:numCache>
            </c:numRef>
          </c:val>
        </c:ser>
        <c:marker val="1"/>
        <c:axId val="116129152"/>
        <c:axId val="116282496"/>
      </c:lineChart>
      <c:catAx>
        <c:axId val="116129152"/>
        <c:scaling>
          <c:orientation val="minMax"/>
        </c:scaling>
        <c:axPos val="b"/>
        <c:numFmt formatCode="General" sourceLinked="1"/>
        <c:majorTickMark val="none"/>
        <c:tickLblPos val="nextTo"/>
        <c:crossAx val="116282496"/>
        <c:crosses val="autoZero"/>
        <c:auto val="1"/>
        <c:lblAlgn val="ctr"/>
        <c:lblOffset val="100"/>
        <c:tickLblSkip val="24"/>
      </c:catAx>
      <c:valAx>
        <c:axId val="116282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129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8"/>
          <c:y val="2.7011287893677245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-865</c:v>
                </c:pt>
                <c:pt idx="1">
                  <c:v>-1163</c:v>
                </c:pt>
                <c:pt idx="2">
                  <c:v>-1932</c:v>
                </c:pt>
                <c:pt idx="3">
                  <c:v>-1853</c:v>
                </c:pt>
                <c:pt idx="4">
                  <c:v>-1885</c:v>
                </c:pt>
                <c:pt idx="5">
                  <c:v>-2162</c:v>
                </c:pt>
                <c:pt idx="6">
                  <c:v>-1868</c:v>
                </c:pt>
                <c:pt idx="7">
                  <c:v>-1112</c:v>
                </c:pt>
                <c:pt idx="8">
                  <c:v>-856</c:v>
                </c:pt>
                <c:pt idx="9">
                  <c:v>-242</c:v>
                </c:pt>
                <c:pt idx="10">
                  <c:v>-776</c:v>
                </c:pt>
                <c:pt idx="11">
                  <c:v>-1149</c:v>
                </c:pt>
                <c:pt idx="12">
                  <c:v>-235</c:v>
                </c:pt>
                <c:pt idx="13">
                  <c:v>-814</c:v>
                </c:pt>
                <c:pt idx="14">
                  <c:v>-1523</c:v>
                </c:pt>
                <c:pt idx="15">
                  <c:v>-1649</c:v>
                </c:pt>
                <c:pt idx="16">
                  <c:v>-1684</c:v>
                </c:pt>
                <c:pt idx="17">
                  <c:v>-1440</c:v>
                </c:pt>
                <c:pt idx="18">
                  <c:v>-978</c:v>
                </c:pt>
                <c:pt idx="19">
                  <c:v>248</c:v>
                </c:pt>
                <c:pt idx="20">
                  <c:v>540</c:v>
                </c:pt>
                <c:pt idx="21">
                  <c:v>-1274</c:v>
                </c:pt>
                <c:pt idx="22">
                  <c:v>-1115</c:v>
                </c:pt>
                <c:pt idx="23">
                  <c:v>-603</c:v>
                </c:pt>
                <c:pt idx="24">
                  <c:v>-1622</c:v>
                </c:pt>
                <c:pt idx="25">
                  <c:v>-1794</c:v>
                </c:pt>
                <c:pt idx="26">
                  <c:v>-2095</c:v>
                </c:pt>
                <c:pt idx="27">
                  <c:v>-2562</c:v>
                </c:pt>
                <c:pt idx="28">
                  <c:v>-2927</c:v>
                </c:pt>
                <c:pt idx="29">
                  <c:v>-2612</c:v>
                </c:pt>
                <c:pt idx="30">
                  <c:v>-2301</c:v>
                </c:pt>
                <c:pt idx="31">
                  <c:v>-2325</c:v>
                </c:pt>
                <c:pt idx="32">
                  <c:v>-1936</c:v>
                </c:pt>
                <c:pt idx="33">
                  <c:v>-1373</c:v>
                </c:pt>
                <c:pt idx="34">
                  <c:v>-1324</c:v>
                </c:pt>
                <c:pt idx="35">
                  <c:v>-1124</c:v>
                </c:pt>
                <c:pt idx="36">
                  <c:v>-1161</c:v>
                </c:pt>
                <c:pt idx="37">
                  <c:v>-1341</c:v>
                </c:pt>
                <c:pt idx="38">
                  <c:v>-1730</c:v>
                </c:pt>
                <c:pt idx="39">
                  <c:v>-1949</c:v>
                </c:pt>
                <c:pt idx="40">
                  <c:v>-1869</c:v>
                </c:pt>
                <c:pt idx="41">
                  <c:v>-1560</c:v>
                </c:pt>
                <c:pt idx="42">
                  <c:v>-1151</c:v>
                </c:pt>
                <c:pt idx="43">
                  <c:v>47</c:v>
                </c:pt>
                <c:pt idx="44">
                  <c:v>-361</c:v>
                </c:pt>
                <c:pt idx="45">
                  <c:v>-1407</c:v>
                </c:pt>
                <c:pt idx="46">
                  <c:v>-1556</c:v>
                </c:pt>
                <c:pt idx="47">
                  <c:v>-1128</c:v>
                </c:pt>
                <c:pt idx="48">
                  <c:v>-1499</c:v>
                </c:pt>
                <c:pt idx="49">
                  <c:v>-1318</c:v>
                </c:pt>
                <c:pt idx="50">
                  <c:v>-1247</c:v>
                </c:pt>
                <c:pt idx="51">
                  <c:v>-1417</c:v>
                </c:pt>
                <c:pt idx="52">
                  <c:v>-2289</c:v>
                </c:pt>
                <c:pt idx="53">
                  <c:v>-1562</c:v>
                </c:pt>
                <c:pt idx="54">
                  <c:v>-1880</c:v>
                </c:pt>
                <c:pt idx="55">
                  <c:v>-1532</c:v>
                </c:pt>
                <c:pt idx="56">
                  <c:v>-551</c:v>
                </c:pt>
                <c:pt idx="57">
                  <c:v>-662</c:v>
                </c:pt>
                <c:pt idx="58">
                  <c:v>-1083</c:v>
                </c:pt>
                <c:pt idx="59">
                  <c:v>-967</c:v>
                </c:pt>
                <c:pt idx="60">
                  <c:v>-459</c:v>
                </c:pt>
                <c:pt idx="61">
                  <c:v>-234</c:v>
                </c:pt>
                <c:pt idx="62">
                  <c:v>-547</c:v>
                </c:pt>
                <c:pt idx="63">
                  <c:v>-927</c:v>
                </c:pt>
                <c:pt idx="64">
                  <c:v>-1483</c:v>
                </c:pt>
                <c:pt idx="65">
                  <c:v>664</c:v>
                </c:pt>
                <c:pt idx="66">
                  <c:v>693</c:v>
                </c:pt>
                <c:pt idx="67">
                  <c:v>1100</c:v>
                </c:pt>
                <c:pt idx="68">
                  <c:v>1100</c:v>
                </c:pt>
                <c:pt idx="69">
                  <c:v>375</c:v>
                </c:pt>
                <c:pt idx="70">
                  <c:v>-767</c:v>
                </c:pt>
                <c:pt idx="71">
                  <c:v>-573</c:v>
                </c:pt>
                <c:pt idx="72">
                  <c:v>-1260</c:v>
                </c:pt>
                <c:pt idx="73">
                  <c:v>-1319</c:v>
                </c:pt>
                <c:pt idx="74">
                  <c:v>-1331</c:v>
                </c:pt>
                <c:pt idx="75">
                  <c:v>-1310</c:v>
                </c:pt>
                <c:pt idx="76">
                  <c:v>-1183</c:v>
                </c:pt>
                <c:pt idx="77">
                  <c:v>-1309</c:v>
                </c:pt>
                <c:pt idx="78">
                  <c:v>-472</c:v>
                </c:pt>
                <c:pt idx="79">
                  <c:v>-64</c:v>
                </c:pt>
                <c:pt idx="80">
                  <c:v>-59</c:v>
                </c:pt>
                <c:pt idx="81">
                  <c:v>238</c:v>
                </c:pt>
                <c:pt idx="82">
                  <c:v>-87</c:v>
                </c:pt>
                <c:pt idx="83">
                  <c:v>-306</c:v>
                </c:pt>
                <c:pt idx="84">
                  <c:v>8</c:v>
                </c:pt>
                <c:pt idx="85">
                  <c:v>-773</c:v>
                </c:pt>
                <c:pt idx="86">
                  <c:v>-926</c:v>
                </c:pt>
                <c:pt idx="87">
                  <c:v>-1525</c:v>
                </c:pt>
                <c:pt idx="88">
                  <c:v>-1453</c:v>
                </c:pt>
                <c:pt idx="89">
                  <c:v>-981</c:v>
                </c:pt>
                <c:pt idx="90">
                  <c:v>-751</c:v>
                </c:pt>
                <c:pt idx="91">
                  <c:v>192</c:v>
                </c:pt>
                <c:pt idx="92">
                  <c:v>-462</c:v>
                </c:pt>
                <c:pt idx="93">
                  <c:v>-1545</c:v>
                </c:pt>
                <c:pt idx="94">
                  <c:v>-1464</c:v>
                </c:pt>
                <c:pt idx="95">
                  <c:v>-1116</c:v>
                </c:pt>
                <c:pt idx="96">
                  <c:v>-792</c:v>
                </c:pt>
                <c:pt idx="97">
                  <c:v>-975</c:v>
                </c:pt>
                <c:pt idx="98">
                  <c:v>-1387</c:v>
                </c:pt>
                <c:pt idx="99">
                  <c:v>-2260</c:v>
                </c:pt>
                <c:pt idx="100">
                  <c:v>-2297</c:v>
                </c:pt>
                <c:pt idx="101">
                  <c:v>-2403</c:v>
                </c:pt>
                <c:pt idx="102">
                  <c:v>-2036</c:v>
                </c:pt>
                <c:pt idx="103">
                  <c:v>-1557</c:v>
                </c:pt>
                <c:pt idx="104">
                  <c:v>-1710</c:v>
                </c:pt>
                <c:pt idx="105">
                  <c:v>-1356</c:v>
                </c:pt>
                <c:pt idx="106">
                  <c:v>-1446</c:v>
                </c:pt>
                <c:pt idx="107">
                  <c:v>-1393</c:v>
                </c:pt>
                <c:pt idx="108">
                  <c:v>-994</c:v>
                </c:pt>
                <c:pt idx="109">
                  <c:v>-1187</c:v>
                </c:pt>
                <c:pt idx="110">
                  <c:v>-1187</c:v>
                </c:pt>
                <c:pt idx="111">
                  <c:v>-1518</c:v>
                </c:pt>
                <c:pt idx="112">
                  <c:v>-1566</c:v>
                </c:pt>
                <c:pt idx="113">
                  <c:v>-1600</c:v>
                </c:pt>
                <c:pt idx="114">
                  <c:v>-2090</c:v>
                </c:pt>
                <c:pt idx="115">
                  <c:v>-1875</c:v>
                </c:pt>
                <c:pt idx="116">
                  <c:v>-726</c:v>
                </c:pt>
                <c:pt idx="117">
                  <c:v>-394</c:v>
                </c:pt>
                <c:pt idx="118">
                  <c:v>-522</c:v>
                </c:pt>
                <c:pt idx="119">
                  <c:v>-203</c:v>
                </c:pt>
                <c:pt idx="120">
                  <c:v>-468</c:v>
                </c:pt>
                <c:pt idx="121">
                  <c:v>-396</c:v>
                </c:pt>
                <c:pt idx="122">
                  <c:v>-1910</c:v>
                </c:pt>
                <c:pt idx="123">
                  <c:v>-2065</c:v>
                </c:pt>
                <c:pt idx="124">
                  <c:v>-2390</c:v>
                </c:pt>
                <c:pt idx="125">
                  <c:v>-3008</c:v>
                </c:pt>
                <c:pt idx="126">
                  <c:v>-3155</c:v>
                </c:pt>
                <c:pt idx="127">
                  <c:v>-2866</c:v>
                </c:pt>
                <c:pt idx="128">
                  <c:v>-2908</c:v>
                </c:pt>
                <c:pt idx="129">
                  <c:v>-1987</c:v>
                </c:pt>
                <c:pt idx="130">
                  <c:v>-1648</c:v>
                </c:pt>
                <c:pt idx="131">
                  <c:v>-1765</c:v>
                </c:pt>
                <c:pt idx="132">
                  <c:v>-1489</c:v>
                </c:pt>
                <c:pt idx="133">
                  <c:v>-1408</c:v>
                </c:pt>
                <c:pt idx="134">
                  <c:v>-1603</c:v>
                </c:pt>
                <c:pt idx="135">
                  <c:v>-1802</c:v>
                </c:pt>
                <c:pt idx="136">
                  <c:v>-2240</c:v>
                </c:pt>
                <c:pt idx="137">
                  <c:v>-2514</c:v>
                </c:pt>
                <c:pt idx="138">
                  <c:v>-2149</c:v>
                </c:pt>
                <c:pt idx="139">
                  <c:v>-1737</c:v>
                </c:pt>
                <c:pt idx="140">
                  <c:v>-1232</c:v>
                </c:pt>
                <c:pt idx="141">
                  <c:v>-1733</c:v>
                </c:pt>
                <c:pt idx="142">
                  <c:v>-895</c:v>
                </c:pt>
                <c:pt idx="143">
                  <c:v>-495</c:v>
                </c:pt>
                <c:pt idx="144">
                  <c:v>-1299</c:v>
                </c:pt>
                <c:pt idx="145">
                  <c:v>-1450</c:v>
                </c:pt>
                <c:pt idx="146">
                  <c:v>-2011</c:v>
                </c:pt>
                <c:pt idx="147">
                  <c:v>-2173</c:v>
                </c:pt>
                <c:pt idx="148">
                  <c:v>-3000</c:v>
                </c:pt>
                <c:pt idx="149">
                  <c:v>-2367</c:v>
                </c:pt>
                <c:pt idx="150">
                  <c:v>-2360</c:v>
                </c:pt>
                <c:pt idx="151">
                  <c:v>-1665</c:v>
                </c:pt>
                <c:pt idx="152">
                  <c:v>-1242</c:v>
                </c:pt>
                <c:pt idx="153">
                  <c:v>-1329</c:v>
                </c:pt>
                <c:pt idx="154">
                  <c:v>-1071</c:v>
                </c:pt>
                <c:pt idx="155">
                  <c:v>-903</c:v>
                </c:pt>
                <c:pt idx="156">
                  <c:v>-666</c:v>
                </c:pt>
                <c:pt idx="157">
                  <c:v>-1496</c:v>
                </c:pt>
                <c:pt idx="158">
                  <c:v>-2518</c:v>
                </c:pt>
                <c:pt idx="159">
                  <c:v>-2410</c:v>
                </c:pt>
                <c:pt idx="160">
                  <c:v>-2438</c:v>
                </c:pt>
                <c:pt idx="161">
                  <c:v>-1869</c:v>
                </c:pt>
                <c:pt idx="162">
                  <c:v>-1212</c:v>
                </c:pt>
                <c:pt idx="163">
                  <c:v>-869</c:v>
                </c:pt>
                <c:pt idx="164">
                  <c:v>-1026</c:v>
                </c:pt>
                <c:pt idx="165">
                  <c:v>-1907</c:v>
                </c:pt>
                <c:pt idx="166">
                  <c:v>-1332</c:v>
                </c:pt>
                <c:pt idx="167">
                  <c:v>-1247</c:v>
                </c:pt>
                <c:pt idx="168">
                  <c:v>-1161</c:v>
                </c:pt>
                <c:pt idx="169">
                  <c:v>-1282</c:v>
                </c:pt>
                <c:pt idx="170">
                  <c:v>-1609</c:v>
                </c:pt>
                <c:pt idx="171">
                  <c:v>-2496</c:v>
                </c:pt>
                <c:pt idx="172">
                  <c:v>-2440</c:v>
                </c:pt>
                <c:pt idx="173">
                  <c:v>-2268</c:v>
                </c:pt>
                <c:pt idx="174">
                  <c:v>-2687</c:v>
                </c:pt>
                <c:pt idx="175">
                  <c:v>-2203</c:v>
                </c:pt>
                <c:pt idx="176">
                  <c:v>-1199</c:v>
                </c:pt>
                <c:pt idx="177">
                  <c:v>-762</c:v>
                </c:pt>
                <c:pt idx="178">
                  <c:v>-1040</c:v>
                </c:pt>
                <c:pt idx="179">
                  <c:v>-1581</c:v>
                </c:pt>
                <c:pt idx="180">
                  <c:v>-2326</c:v>
                </c:pt>
                <c:pt idx="181">
                  <c:v>-2223</c:v>
                </c:pt>
                <c:pt idx="182">
                  <c:v>-2383</c:v>
                </c:pt>
                <c:pt idx="183">
                  <c:v>-2291</c:v>
                </c:pt>
                <c:pt idx="184">
                  <c:v>-2276</c:v>
                </c:pt>
                <c:pt idx="185">
                  <c:v>-2445</c:v>
                </c:pt>
                <c:pt idx="186">
                  <c:v>-2231</c:v>
                </c:pt>
                <c:pt idx="187">
                  <c:v>-756</c:v>
                </c:pt>
                <c:pt idx="188">
                  <c:v>-856</c:v>
                </c:pt>
                <c:pt idx="189">
                  <c:v>-2041</c:v>
                </c:pt>
                <c:pt idx="190">
                  <c:v>-1752</c:v>
                </c:pt>
                <c:pt idx="191">
                  <c:v>-1186</c:v>
                </c:pt>
                <c:pt idx="192">
                  <c:v>-1501</c:v>
                </c:pt>
                <c:pt idx="193">
                  <c:v>-1598</c:v>
                </c:pt>
                <c:pt idx="194">
                  <c:v>-1992</c:v>
                </c:pt>
                <c:pt idx="195">
                  <c:v>-2481</c:v>
                </c:pt>
                <c:pt idx="196">
                  <c:v>-2474</c:v>
                </c:pt>
                <c:pt idx="197">
                  <c:v>-2353</c:v>
                </c:pt>
                <c:pt idx="198">
                  <c:v>-2476</c:v>
                </c:pt>
                <c:pt idx="199">
                  <c:v>-2230</c:v>
                </c:pt>
                <c:pt idx="200">
                  <c:v>-1223</c:v>
                </c:pt>
                <c:pt idx="201">
                  <c:v>-668</c:v>
                </c:pt>
                <c:pt idx="202">
                  <c:v>-662</c:v>
                </c:pt>
                <c:pt idx="203">
                  <c:v>-906</c:v>
                </c:pt>
                <c:pt idx="204">
                  <c:v>-1186</c:v>
                </c:pt>
                <c:pt idx="205">
                  <c:v>-1639</c:v>
                </c:pt>
                <c:pt idx="206">
                  <c:v>-2012</c:v>
                </c:pt>
                <c:pt idx="207">
                  <c:v>-2855</c:v>
                </c:pt>
                <c:pt idx="208">
                  <c:v>-2454</c:v>
                </c:pt>
                <c:pt idx="209">
                  <c:v>-2499</c:v>
                </c:pt>
                <c:pt idx="210">
                  <c:v>-1951</c:v>
                </c:pt>
                <c:pt idx="211">
                  <c:v>-758</c:v>
                </c:pt>
                <c:pt idx="212">
                  <c:v>-1484</c:v>
                </c:pt>
                <c:pt idx="213">
                  <c:v>-2063</c:v>
                </c:pt>
                <c:pt idx="214">
                  <c:v>-2090</c:v>
                </c:pt>
                <c:pt idx="215">
                  <c:v>-1414</c:v>
                </c:pt>
                <c:pt idx="216">
                  <c:v>-1833</c:v>
                </c:pt>
                <c:pt idx="217">
                  <c:v>-1878</c:v>
                </c:pt>
                <c:pt idx="218">
                  <c:v>-1813</c:v>
                </c:pt>
                <c:pt idx="219">
                  <c:v>-2627</c:v>
                </c:pt>
                <c:pt idx="220">
                  <c:v>-2591</c:v>
                </c:pt>
                <c:pt idx="221">
                  <c:v>-2282</c:v>
                </c:pt>
                <c:pt idx="222">
                  <c:v>-2442</c:v>
                </c:pt>
                <c:pt idx="223">
                  <c:v>-1976</c:v>
                </c:pt>
                <c:pt idx="224">
                  <c:v>-1613</c:v>
                </c:pt>
                <c:pt idx="225">
                  <c:v>-1238</c:v>
                </c:pt>
                <c:pt idx="226">
                  <c:v>-1392</c:v>
                </c:pt>
                <c:pt idx="227">
                  <c:v>-1735</c:v>
                </c:pt>
                <c:pt idx="228">
                  <c:v>-2445</c:v>
                </c:pt>
                <c:pt idx="229">
                  <c:v>-2615</c:v>
                </c:pt>
                <c:pt idx="230">
                  <c:v>-2654</c:v>
                </c:pt>
                <c:pt idx="231">
                  <c:v>-2836</c:v>
                </c:pt>
                <c:pt idx="232">
                  <c:v>-3099</c:v>
                </c:pt>
                <c:pt idx="233">
                  <c:v>-2858</c:v>
                </c:pt>
                <c:pt idx="234">
                  <c:v>-1848</c:v>
                </c:pt>
                <c:pt idx="235">
                  <c:v>-867</c:v>
                </c:pt>
                <c:pt idx="236">
                  <c:v>-1829</c:v>
                </c:pt>
                <c:pt idx="237">
                  <c:v>-2305</c:v>
                </c:pt>
                <c:pt idx="238">
                  <c:v>-2355</c:v>
                </c:pt>
                <c:pt idx="239">
                  <c:v>-1760</c:v>
                </c:pt>
                <c:pt idx="240">
                  <c:v>-1646</c:v>
                </c:pt>
                <c:pt idx="241">
                  <c:v>-1576</c:v>
                </c:pt>
                <c:pt idx="242">
                  <c:v>-1684</c:v>
                </c:pt>
                <c:pt idx="243">
                  <c:v>-1676</c:v>
                </c:pt>
                <c:pt idx="244">
                  <c:v>-2098</c:v>
                </c:pt>
                <c:pt idx="245">
                  <c:v>-1936</c:v>
                </c:pt>
                <c:pt idx="246">
                  <c:v>-2187</c:v>
                </c:pt>
                <c:pt idx="247">
                  <c:v>-2101</c:v>
                </c:pt>
                <c:pt idx="248">
                  <c:v>-901</c:v>
                </c:pt>
                <c:pt idx="249">
                  <c:v>-483</c:v>
                </c:pt>
                <c:pt idx="250">
                  <c:v>-767</c:v>
                </c:pt>
                <c:pt idx="251">
                  <c:v>-1153</c:v>
                </c:pt>
                <c:pt idx="252">
                  <c:v>-1430</c:v>
                </c:pt>
                <c:pt idx="253">
                  <c:v>-1562</c:v>
                </c:pt>
                <c:pt idx="254">
                  <c:v>-1928</c:v>
                </c:pt>
                <c:pt idx="255">
                  <c:v>-2358</c:v>
                </c:pt>
                <c:pt idx="256">
                  <c:v>-2390</c:v>
                </c:pt>
                <c:pt idx="257">
                  <c:v>-2029</c:v>
                </c:pt>
                <c:pt idx="258">
                  <c:v>-1724</c:v>
                </c:pt>
                <c:pt idx="259">
                  <c:v>177</c:v>
                </c:pt>
                <c:pt idx="260">
                  <c:v>-523</c:v>
                </c:pt>
                <c:pt idx="261">
                  <c:v>-1789</c:v>
                </c:pt>
                <c:pt idx="262">
                  <c:v>-1903</c:v>
                </c:pt>
                <c:pt idx="263">
                  <c:v>-1453</c:v>
                </c:pt>
                <c:pt idx="264">
                  <c:v>-962</c:v>
                </c:pt>
                <c:pt idx="265">
                  <c:v>-895</c:v>
                </c:pt>
                <c:pt idx="266">
                  <c:v>-1052</c:v>
                </c:pt>
                <c:pt idx="267">
                  <c:v>-1259</c:v>
                </c:pt>
                <c:pt idx="268">
                  <c:v>-1234</c:v>
                </c:pt>
                <c:pt idx="269">
                  <c:v>-1165</c:v>
                </c:pt>
                <c:pt idx="270">
                  <c:v>-974</c:v>
                </c:pt>
                <c:pt idx="271">
                  <c:v>-638</c:v>
                </c:pt>
                <c:pt idx="272">
                  <c:v>-829</c:v>
                </c:pt>
                <c:pt idx="273">
                  <c:v>-817</c:v>
                </c:pt>
                <c:pt idx="274">
                  <c:v>-921</c:v>
                </c:pt>
                <c:pt idx="275">
                  <c:v>-1054</c:v>
                </c:pt>
                <c:pt idx="276">
                  <c:v>-958</c:v>
                </c:pt>
                <c:pt idx="277">
                  <c:v>-1077</c:v>
                </c:pt>
                <c:pt idx="278">
                  <c:v>-1237</c:v>
                </c:pt>
                <c:pt idx="279">
                  <c:v>-1246</c:v>
                </c:pt>
                <c:pt idx="280">
                  <c:v>-1220</c:v>
                </c:pt>
                <c:pt idx="281">
                  <c:v>-1137</c:v>
                </c:pt>
                <c:pt idx="282">
                  <c:v>-1118</c:v>
                </c:pt>
                <c:pt idx="283">
                  <c:v>396</c:v>
                </c:pt>
                <c:pt idx="284">
                  <c:v>-221</c:v>
                </c:pt>
                <c:pt idx="285">
                  <c:v>-584</c:v>
                </c:pt>
                <c:pt idx="286">
                  <c:v>-739</c:v>
                </c:pt>
                <c:pt idx="287">
                  <c:v>-335</c:v>
                </c:pt>
                <c:pt idx="288">
                  <c:v>-567</c:v>
                </c:pt>
                <c:pt idx="289">
                  <c:v>-515</c:v>
                </c:pt>
                <c:pt idx="290">
                  <c:v>-615</c:v>
                </c:pt>
                <c:pt idx="291">
                  <c:v>-801</c:v>
                </c:pt>
                <c:pt idx="292">
                  <c:v>-1334</c:v>
                </c:pt>
                <c:pt idx="293">
                  <c:v>-1277</c:v>
                </c:pt>
                <c:pt idx="294">
                  <c:v>-884</c:v>
                </c:pt>
                <c:pt idx="295">
                  <c:v>-897</c:v>
                </c:pt>
                <c:pt idx="296">
                  <c:v>-862</c:v>
                </c:pt>
                <c:pt idx="297">
                  <c:v>-1156</c:v>
                </c:pt>
                <c:pt idx="298">
                  <c:v>-923</c:v>
                </c:pt>
                <c:pt idx="299">
                  <c:v>-738</c:v>
                </c:pt>
                <c:pt idx="300">
                  <c:v>-308</c:v>
                </c:pt>
                <c:pt idx="301">
                  <c:v>228</c:v>
                </c:pt>
                <c:pt idx="302">
                  <c:v>-745</c:v>
                </c:pt>
                <c:pt idx="303">
                  <c:v>-1082</c:v>
                </c:pt>
                <c:pt idx="304">
                  <c:v>-1212</c:v>
                </c:pt>
                <c:pt idx="305">
                  <c:v>-1315</c:v>
                </c:pt>
                <c:pt idx="306">
                  <c:v>-1620</c:v>
                </c:pt>
                <c:pt idx="307">
                  <c:v>-1062</c:v>
                </c:pt>
                <c:pt idx="308">
                  <c:v>-788</c:v>
                </c:pt>
                <c:pt idx="309">
                  <c:v>-1143</c:v>
                </c:pt>
                <c:pt idx="310">
                  <c:v>-1016</c:v>
                </c:pt>
                <c:pt idx="311">
                  <c:v>-770</c:v>
                </c:pt>
                <c:pt idx="312">
                  <c:v>-855</c:v>
                </c:pt>
                <c:pt idx="313">
                  <c:v>-1101</c:v>
                </c:pt>
                <c:pt idx="314">
                  <c:v>-1445</c:v>
                </c:pt>
                <c:pt idx="315">
                  <c:v>-1864</c:v>
                </c:pt>
                <c:pt idx="316">
                  <c:v>-1960</c:v>
                </c:pt>
                <c:pt idx="317">
                  <c:v>-1864</c:v>
                </c:pt>
                <c:pt idx="318">
                  <c:v>-1629</c:v>
                </c:pt>
                <c:pt idx="319">
                  <c:v>-1139</c:v>
                </c:pt>
                <c:pt idx="320">
                  <c:v>-1046</c:v>
                </c:pt>
                <c:pt idx="321">
                  <c:v>-329</c:v>
                </c:pt>
                <c:pt idx="322">
                  <c:v>-696</c:v>
                </c:pt>
                <c:pt idx="323">
                  <c:v>-386</c:v>
                </c:pt>
                <c:pt idx="324">
                  <c:v>-890</c:v>
                </c:pt>
                <c:pt idx="325">
                  <c:v>-1346</c:v>
                </c:pt>
                <c:pt idx="326">
                  <c:v>-1839</c:v>
                </c:pt>
                <c:pt idx="327">
                  <c:v>-2676</c:v>
                </c:pt>
                <c:pt idx="328">
                  <c:v>-2690</c:v>
                </c:pt>
                <c:pt idx="329">
                  <c:v>-2261</c:v>
                </c:pt>
                <c:pt idx="330">
                  <c:v>-1269</c:v>
                </c:pt>
                <c:pt idx="331">
                  <c:v>234</c:v>
                </c:pt>
                <c:pt idx="332">
                  <c:v>-547</c:v>
                </c:pt>
                <c:pt idx="333">
                  <c:v>-1992</c:v>
                </c:pt>
                <c:pt idx="334">
                  <c:v>-1907</c:v>
                </c:pt>
                <c:pt idx="335">
                  <c:v>-1441</c:v>
                </c:pt>
                <c:pt idx="336">
                  <c:v>-1193</c:v>
                </c:pt>
                <c:pt idx="337">
                  <c:v>-1189</c:v>
                </c:pt>
                <c:pt idx="338">
                  <c:v>-1314</c:v>
                </c:pt>
                <c:pt idx="339">
                  <c:v>-1338</c:v>
                </c:pt>
                <c:pt idx="340">
                  <c:v>-1301</c:v>
                </c:pt>
                <c:pt idx="341">
                  <c:v>-1482</c:v>
                </c:pt>
                <c:pt idx="342">
                  <c:v>-1879</c:v>
                </c:pt>
                <c:pt idx="343">
                  <c:v>-1244</c:v>
                </c:pt>
                <c:pt idx="344">
                  <c:v>-1010</c:v>
                </c:pt>
                <c:pt idx="345">
                  <c:v>-576</c:v>
                </c:pt>
                <c:pt idx="346">
                  <c:v>-204</c:v>
                </c:pt>
                <c:pt idx="347">
                  <c:v>-327</c:v>
                </c:pt>
                <c:pt idx="348">
                  <c:v>-666</c:v>
                </c:pt>
                <c:pt idx="349">
                  <c:v>-1189</c:v>
                </c:pt>
                <c:pt idx="350">
                  <c:v>-339</c:v>
                </c:pt>
                <c:pt idx="351">
                  <c:v>-1439</c:v>
                </c:pt>
                <c:pt idx="352">
                  <c:v>-1629</c:v>
                </c:pt>
                <c:pt idx="353">
                  <c:v>-1074</c:v>
                </c:pt>
                <c:pt idx="354">
                  <c:v>-283</c:v>
                </c:pt>
                <c:pt idx="355">
                  <c:v>976</c:v>
                </c:pt>
                <c:pt idx="356">
                  <c:v>375</c:v>
                </c:pt>
                <c:pt idx="357">
                  <c:v>-1599</c:v>
                </c:pt>
                <c:pt idx="358">
                  <c:v>-1421</c:v>
                </c:pt>
                <c:pt idx="359">
                  <c:v>-1022</c:v>
                </c:pt>
                <c:pt idx="360">
                  <c:v>-1248</c:v>
                </c:pt>
                <c:pt idx="361">
                  <c:v>-1205</c:v>
                </c:pt>
                <c:pt idx="362">
                  <c:v>-1366</c:v>
                </c:pt>
                <c:pt idx="363">
                  <c:v>-2208</c:v>
                </c:pt>
                <c:pt idx="364">
                  <c:v>-2191</c:v>
                </c:pt>
                <c:pt idx="365">
                  <c:v>-1872</c:v>
                </c:pt>
                <c:pt idx="366">
                  <c:v>-2089</c:v>
                </c:pt>
                <c:pt idx="367">
                  <c:v>-297</c:v>
                </c:pt>
                <c:pt idx="368">
                  <c:v>387</c:v>
                </c:pt>
                <c:pt idx="369">
                  <c:v>489</c:v>
                </c:pt>
                <c:pt idx="370">
                  <c:v>325</c:v>
                </c:pt>
                <c:pt idx="371">
                  <c:v>-83</c:v>
                </c:pt>
                <c:pt idx="372">
                  <c:v>-683</c:v>
                </c:pt>
                <c:pt idx="373">
                  <c:v>-1485</c:v>
                </c:pt>
                <c:pt idx="374">
                  <c:v>-2103</c:v>
                </c:pt>
                <c:pt idx="375">
                  <c:v>-2407</c:v>
                </c:pt>
                <c:pt idx="376">
                  <c:v>-2559</c:v>
                </c:pt>
                <c:pt idx="377">
                  <c:v>-2440</c:v>
                </c:pt>
                <c:pt idx="378">
                  <c:v>-2866</c:v>
                </c:pt>
                <c:pt idx="379">
                  <c:v>-2170</c:v>
                </c:pt>
                <c:pt idx="380">
                  <c:v>-2141</c:v>
                </c:pt>
                <c:pt idx="381">
                  <c:v>-2031</c:v>
                </c:pt>
                <c:pt idx="382">
                  <c:v>-1795</c:v>
                </c:pt>
                <c:pt idx="383">
                  <c:v>-1446</c:v>
                </c:pt>
                <c:pt idx="384">
                  <c:v>-1252</c:v>
                </c:pt>
                <c:pt idx="385">
                  <c:v>-1473</c:v>
                </c:pt>
                <c:pt idx="386">
                  <c:v>-1447</c:v>
                </c:pt>
                <c:pt idx="387">
                  <c:v>-1522</c:v>
                </c:pt>
                <c:pt idx="388">
                  <c:v>-1364</c:v>
                </c:pt>
                <c:pt idx="389">
                  <c:v>-1791</c:v>
                </c:pt>
                <c:pt idx="390">
                  <c:v>-1182</c:v>
                </c:pt>
                <c:pt idx="391">
                  <c:v>-469</c:v>
                </c:pt>
                <c:pt idx="392">
                  <c:v>-590</c:v>
                </c:pt>
                <c:pt idx="393">
                  <c:v>-336</c:v>
                </c:pt>
                <c:pt idx="394">
                  <c:v>-567</c:v>
                </c:pt>
                <c:pt idx="395">
                  <c:v>-869</c:v>
                </c:pt>
                <c:pt idx="396">
                  <c:v>-951</c:v>
                </c:pt>
                <c:pt idx="397">
                  <c:v>-1427</c:v>
                </c:pt>
                <c:pt idx="398">
                  <c:v>-1660</c:v>
                </c:pt>
                <c:pt idx="399">
                  <c:v>-2060</c:v>
                </c:pt>
                <c:pt idx="400">
                  <c:v>-2180</c:v>
                </c:pt>
                <c:pt idx="401">
                  <c:v>-1864</c:v>
                </c:pt>
                <c:pt idx="402">
                  <c:v>-718</c:v>
                </c:pt>
                <c:pt idx="403">
                  <c:v>522</c:v>
                </c:pt>
                <c:pt idx="404">
                  <c:v>-337</c:v>
                </c:pt>
                <c:pt idx="405">
                  <c:v>-1507</c:v>
                </c:pt>
                <c:pt idx="406">
                  <c:v>-1536</c:v>
                </c:pt>
                <c:pt idx="407">
                  <c:v>-1264</c:v>
                </c:pt>
                <c:pt idx="408">
                  <c:v>-1302</c:v>
                </c:pt>
                <c:pt idx="409">
                  <c:v>-475</c:v>
                </c:pt>
                <c:pt idx="410">
                  <c:v>-1376</c:v>
                </c:pt>
                <c:pt idx="411">
                  <c:v>-1448</c:v>
                </c:pt>
                <c:pt idx="412">
                  <c:v>-1443</c:v>
                </c:pt>
                <c:pt idx="413">
                  <c:v>-1692</c:v>
                </c:pt>
                <c:pt idx="414">
                  <c:v>-1771</c:v>
                </c:pt>
                <c:pt idx="415">
                  <c:v>-769</c:v>
                </c:pt>
                <c:pt idx="416">
                  <c:v>-333</c:v>
                </c:pt>
                <c:pt idx="417">
                  <c:v>-476</c:v>
                </c:pt>
                <c:pt idx="418">
                  <c:v>-709</c:v>
                </c:pt>
                <c:pt idx="419">
                  <c:v>-1149</c:v>
                </c:pt>
                <c:pt idx="420">
                  <c:v>-1013</c:v>
                </c:pt>
                <c:pt idx="421">
                  <c:v>-1418</c:v>
                </c:pt>
                <c:pt idx="422">
                  <c:v>-2207</c:v>
                </c:pt>
                <c:pt idx="423">
                  <c:v>-2113</c:v>
                </c:pt>
                <c:pt idx="424">
                  <c:v>-2126</c:v>
                </c:pt>
                <c:pt idx="425">
                  <c:v>-2212</c:v>
                </c:pt>
                <c:pt idx="426">
                  <c:v>-2299</c:v>
                </c:pt>
                <c:pt idx="427">
                  <c:v>-2140</c:v>
                </c:pt>
                <c:pt idx="428">
                  <c:v>-1925</c:v>
                </c:pt>
                <c:pt idx="429">
                  <c:v>-2022</c:v>
                </c:pt>
                <c:pt idx="430">
                  <c:v>-1709</c:v>
                </c:pt>
                <c:pt idx="431">
                  <c:v>-1244</c:v>
                </c:pt>
                <c:pt idx="432">
                  <c:v>-1687</c:v>
                </c:pt>
                <c:pt idx="433">
                  <c:v>-1748</c:v>
                </c:pt>
                <c:pt idx="434">
                  <c:v>-1979</c:v>
                </c:pt>
                <c:pt idx="435">
                  <c:v>-2505</c:v>
                </c:pt>
                <c:pt idx="436">
                  <c:v>-2514</c:v>
                </c:pt>
                <c:pt idx="437">
                  <c:v>-2222</c:v>
                </c:pt>
                <c:pt idx="438">
                  <c:v>-2800</c:v>
                </c:pt>
                <c:pt idx="439">
                  <c:v>-1419</c:v>
                </c:pt>
                <c:pt idx="440">
                  <c:v>-1480</c:v>
                </c:pt>
                <c:pt idx="441">
                  <c:v>-1536</c:v>
                </c:pt>
                <c:pt idx="442">
                  <c:v>-1235</c:v>
                </c:pt>
                <c:pt idx="443">
                  <c:v>-812</c:v>
                </c:pt>
                <c:pt idx="444">
                  <c:v>-306</c:v>
                </c:pt>
                <c:pt idx="445">
                  <c:v>-452</c:v>
                </c:pt>
                <c:pt idx="446">
                  <c:v>-566</c:v>
                </c:pt>
                <c:pt idx="447">
                  <c:v>-880</c:v>
                </c:pt>
                <c:pt idx="448">
                  <c:v>-1723</c:v>
                </c:pt>
                <c:pt idx="449">
                  <c:v>-1565</c:v>
                </c:pt>
                <c:pt idx="450">
                  <c:v>-1223</c:v>
                </c:pt>
                <c:pt idx="451">
                  <c:v>-950</c:v>
                </c:pt>
                <c:pt idx="452">
                  <c:v>-866</c:v>
                </c:pt>
                <c:pt idx="453">
                  <c:v>-1009</c:v>
                </c:pt>
                <c:pt idx="454">
                  <c:v>-1002</c:v>
                </c:pt>
                <c:pt idx="455">
                  <c:v>-1080</c:v>
                </c:pt>
                <c:pt idx="456">
                  <c:v>-1043</c:v>
                </c:pt>
                <c:pt idx="457">
                  <c:v>-1066</c:v>
                </c:pt>
                <c:pt idx="458">
                  <c:v>-1345</c:v>
                </c:pt>
                <c:pt idx="459">
                  <c:v>-2095</c:v>
                </c:pt>
                <c:pt idx="460">
                  <c:v>-1811</c:v>
                </c:pt>
                <c:pt idx="461">
                  <c:v>-2053</c:v>
                </c:pt>
                <c:pt idx="462">
                  <c:v>-1851</c:v>
                </c:pt>
                <c:pt idx="463">
                  <c:v>-2073</c:v>
                </c:pt>
                <c:pt idx="464">
                  <c:v>-2135</c:v>
                </c:pt>
                <c:pt idx="465">
                  <c:v>-2029</c:v>
                </c:pt>
                <c:pt idx="466">
                  <c:v>-1950</c:v>
                </c:pt>
                <c:pt idx="467">
                  <c:v>-1904</c:v>
                </c:pt>
                <c:pt idx="468">
                  <c:v>-1846</c:v>
                </c:pt>
                <c:pt idx="469">
                  <c:v>-1502</c:v>
                </c:pt>
                <c:pt idx="470">
                  <c:v>-2046</c:v>
                </c:pt>
                <c:pt idx="471">
                  <c:v>-2142</c:v>
                </c:pt>
                <c:pt idx="472">
                  <c:v>-2418</c:v>
                </c:pt>
                <c:pt idx="473">
                  <c:v>-2669</c:v>
                </c:pt>
                <c:pt idx="474">
                  <c:v>-2521</c:v>
                </c:pt>
                <c:pt idx="475">
                  <c:v>-2328</c:v>
                </c:pt>
                <c:pt idx="476">
                  <c:v>-1747</c:v>
                </c:pt>
                <c:pt idx="477">
                  <c:v>-1394</c:v>
                </c:pt>
                <c:pt idx="478">
                  <c:v>-1188</c:v>
                </c:pt>
                <c:pt idx="479">
                  <c:v>-991</c:v>
                </c:pt>
                <c:pt idx="480">
                  <c:v>-1445</c:v>
                </c:pt>
                <c:pt idx="481">
                  <c:v>-1309</c:v>
                </c:pt>
                <c:pt idx="482">
                  <c:v>-1463</c:v>
                </c:pt>
                <c:pt idx="483">
                  <c:v>-1723</c:v>
                </c:pt>
                <c:pt idx="484">
                  <c:v>-1812</c:v>
                </c:pt>
                <c:pt idx="485">
                  <c:v>-1881</c:v>
                </c:pt>
                <c:pt idx="486">
                  <c:v>-2199</c:v>
                </c:pt>
                <c:pt idx="487">
                  <c:v>-1994</c:v>
                </c:pt>
                <c:pt idx="488">
                  <c:v>-1669</c:v>
                </c:pt>
                <c:pt idx="489">
                  <c:v>-1510</c:v>
                </c:pt>
                <c:pt idx="490">
                  <c:v>-1951</c:v>
                </c:pt>
                <c:pt idx="491">
                  <c:v>-2277</c:v>
                </c:pt>
                <c:pt idx="492">
                  <c:v>-2205</c:v>
                </c:pt>
                <c:pt idx="493">
                  <c:v>-2543</c:v>
                </c:pt>
                <c:pt idx="494">
                  <c:v>-2691</c:v>
                </c:pt>
                <c:pt idx="495">
                  <c:v>-2823</c:v>
                </c:pt>
                <c:pt idx="496">
                  <c:v>-2695</c:v>
                </c:pt>
                <c:pt idx="497">
                  <c:v>-2553</c:v>
                </c:pt>
                <c:pt idx="498">
                  <c:v>-1625</c:v>
                </c:pt>
                <c:pt idx="499">
                  <c:v>-297</c:v>
                </c:pt>
                <c:pt idx="500">
                  <c:v>-1802</c:v>
                </c:pt>
                <c:pt idx="501">
                  <c:v>-2271</c:v>
                </c:pt>
                <c:pt idx="502">
                  <c:v>-1931</c:v>
                </c:pt>
                <c:pt idx="503">
                  <c:v>-1996</c:v>
                </c:pt>
                <c:pt idx="504">
                  <c:v>-2366</c:v>
                </c:pt>
                <c:pt idx="505">
                  <c:v>-2378</c:v>
                </c:pt>
                <c:pt idx="506">
                  <c:v>-2847</c:v>
                </c:pt>
                <c:pt idx="507">
                  <c:v>-3000</c:v>
                </c:pt>
                <c:pt idx="508">
                  <c:v>-3000</c:v>
                </c:pt>
                <c:pt idx="509">
                  <c:v>-3000</c:v>
                </c:pt>
                <c:pt idx="510">
                  <c:v>-2623</c:v>
                </c:pt>
                <c:pt idx="511">
                  <c:v>-2347</c:v>
                </c:pt>
                <c:pt idx="512">
                  <c:v>-1972</c:v>
                </c:pt>
                <c:pt idx="513">
                  <c:v>-2312</c:v>
                </c:pt>
                <c:pt idx="514">
                  <c:v>-2428</c:v>
                </c:pt>
                <c:pt idx="515">
                  <c:v>-2681</c:v>
                </c:pt>
                <c:pt idx="516">
                  <c:v>-2578</c:v>
                </c:pt>
                <c:pt idx="517">
                  <c:v>-2802</c:v>
                </c:pt>
                <c:pt idx="518">
                  <c:v>-2989</c:v>
                </c:pt>
                <c:pt idx="519">
                  <c:v>-2882</c:v>
                </c:pt>
                <c:pt idx="520">
                  <c:v>-2793</c:v>
                </c:pt>
                <c:pt idx="521">
                  <c:v>-2587</c:v>
                </c:pt>
                <c:pt idx="522">
                  <c:v>-2088</c:v>
                </c:pt>
                <c:pt idx="523">
                  <c:v>-896</c:v>
                </c:pt>
                <c:pt idx="524">
                  <c:v>-1313</c:v>
                </c:pt>
                <c:pt idx="525">
                  <c:v>-2055</c:v>
                </c:pt>
                <c:pt idx="526">
                  <c:v>-2345</c:v>
                </c:pt>
                <c:pt idx="527">
                  <c:v>-1945</c:v>
                </c:pt>
                <c:pt idx="528">
                  <c:v>-1774</c:v>
                </c:pt>
                <c:pt idx="529">
                  <c:v>-1835</c:v>
                </c:pt>
                <c:pt idx="530">
                  <c:v>-1774</c:v>
                </c:pt>
                <c:pt idx="531">
                  <c:v>-1773</c:v>
                </c:pt>
                <c:pt idx="532">
                  <c:v>-1769</c:v>
                </c:pt>
                <c:pt idx="533">
                  <c:v>-2611</c:v>
                </c:pt>
                <c:pt idx="534">
                  <c:v>-2192</c:v>
                </c:pt>
                <c:pt idx="535">
                  <c:v>-1615</c:v>
                </c:pt>
                <c:pt idx="536">
                  <c:v>-1442</c:v>
                </c:pt>
                <c:pt idx="537">
                  <c:v>-1250</c:v>
                </c:pt>
                <c:pt idx="538">
                  <c:v>-1155</c:v>
                </c:pt>
                <c:pt idx="539">
                  <c:v>-1350</c:v>
                </c:pt>
                <c:pt idx="540">
                  <c:v>-1483</c:v>
                </c:pt>
                <c:pt idx="541">
                  <c:v>-1791</c:v>
                </c:pt>
                <c:pt idx="542">
                  <c:v>-1973</c:v>
                </c:pt>
                <c:pt idx="543">
                  <c:v>-1916</c:v>
                </c:pt>
                <c:pt idx="544">
                  <c:v>-1907</c:v>
                </c:pt>
                <c:pt idx="545">
                  <c:v>-1362</c:v>
                </c:pt>
                <c:pt idx="546">
                  <c:v>-806</c:v>
                </c:pt>
                <c:pt idx="547">
                  <c:v>-203</c:v>
                </c:pt>
                <c:pt idx="548">
                  <c:v>-742</c:v>
                </c:pt>
                <c:pt idx="549">
                  <c:v>-1487</c:v>
                </c:pt>
                <c:pt idx="550">
                  <c:v>-956</c:v>
                </c:pt>
                <c:pt idx="551">
                  <c:v>-679</c:v>
                </c:pt>
                <c:pt idx="552">
                  <c:v>-774</c:v>
                </c:pt>
                <c:pt idx="553">
                  <c:v>-984</c:v>
                </c:pt>
                <c:pt idx="554">
                  <c:v>-1301</c:v>
                </c:pt>
                <c:pt idx="555">
                  <c:v>-2038</c:v>
                </c:pt>
                <c:pt idx="556">
                  <c:v>-1951</c:v>
                </c:pt>
                <c:pt idx="557">
                  <c:v>-1996</c:v>
                </c:pt>
                <c:pt idx="558">
                  <c:v>-2067</c:v>
                </c:pt>
                <c:pt idx="559">
                  <c:v>-1175</c:v>
                </c:pt>
                <c:pt idx="560">
                  <c:v>-1296</c:v>
                </c:pt>
                <c:pt idx="561">
                  <c:v>-547</c:v>
                </c:pt>
                <c:pt idx="562">
                  <c:v>-929</c:v>
                </c:pt>
                <c:pt idx="563">
                  <c:v>-1084</c:v>
                </c:pt>
                <c:pt idx="564">
                  <c:v>-1205</c:v>
                </c:pt>
                <c:pt idx="565">
                  <c:v>-1266</c:v>
                </c:pt>
                <c:pt idx="566">
                  <c:v>-1565</c:v>
                </c:pt>
                <c:pt idx="567">
                  <c:v>-1627</c:v>
                </c:pt>
                <c:pt idx="568">
                  <c:v>-1715</c:v>
                </c:pt>
                <c:pt idx="569">
                  <c:v>-1710</c:v>
                </c:pt>
                <c:pt idx="570">
                  <c:v>-1362</c:v>
                </c:pt>
                <c:pt idx="571">
                  <c:v>-452</c:v>
                </c:pt>
                <c:pt idx="572">
                  <c:v>-1780</c:v>
                </c:pt>
                <c:pt idx="573">
                  <c:v>-1886</c:v>
                </c:pt>
                <c:pt idx="574">
                  <c:v>-1617</c:v>
                </c:pt>
                <c:pt idx="575">
                  <c:v>-1556</c:v>
                </c:pt>
                <c:pt idx="576">
                  <c:v>-2172</c:v>
                </c:pt>
                <c:pt idx="577">
                  <c:v>-2219</c:v>
                </c:pt>
                <c:pt idx="578">
                  <c:v>-2797</c:v>
                </c:pt>
                <c:pt idx="579">
                  <c:v>-3000</c:v>
                </c:pt>
                <c:pt idx="580">
                  <c:v>-3000</c:v>
                </c:pt>
                <c:pt idx="581">
                  <c:v>-3000</c:v>
                </c:pt>
                <c:pt idx="582">
                  <c:v>-2428</c:v>
                </c:pt>
                <c:pt idx="583">
                  <c:v>-2207</c:v>
                </c:pt>
                <c:pt idx="584">
                  <c:v>-1565</c:v>
                </c:pt>
                <c:pt idx="585">
                  <c:v>-1628</c:v>
                </c:pt>
                <c:pt idx="586">
                  <c:v>-1372</c:v>
                </c:pt>
                <c:pt idx="587">
                  <c:v>-1458</c:v>
                </c:pt>
                <c:pt idx="588">
                  <c:v>-966</c:v>
                </c:pt>
                <c:pt idx="589">
                  <c:v>-912</c:v>
                </c:pt>
                <c:pt idx="590">
                  <c:v>-935</c:v>
                </c:pt>
                <c:pt idx="591">
                  <c:v>-1396</c:v>
                </c:pt>
                <c:pt idx="592">
                  <c:v>-1341</c:v>
                </c:pt>
                <c:pt idx="593">
                  <c:v>-1127</c:v>
                </c:pt>
                <c:pt idx="594">
                  <c:v>-1263</c:v>
                </c:pt>
                <c:pt idx="595">
                  <c:v>-554</c:v>
                </c:pt>
                <c:pt idx="596">
                  <c:v>-1553</c:v>
                </c:pt>
                <c:pt idx="597">
                  <c:v>-1681</c:v>
                </c:pt>
                <c:pt idx="598">
                  <c:v>-1904</c:v>
                </c:pt>
                <c:pt idx="599">
                  <c:v>-1477</c:v>
                </c:pt>
                <c:pt idx="600">
                  <c:v>-1847</c:v>
                </c:pt>
                <c:pt idx="601">
                  <c:v>-2101</c:v>
                </c:pt>
                <c:pt idx="602">
                  <c:v>-2419</c:v>
                </c:pt>
                <c:pt idx="603">
                  <c:v>-3000</c:v>
                </c:pt>
                <c:pt idx="604">
                  <c:v>-3000</c:v>
                </c:pt>
                <c:pt idx="605">
                  <c:v>-3000</c:v>
                </c:pt>
                <c:pt idx="606">
                  <c:v>-2773</c:v>
                </c:pt>
                <c:pt idx="607">
                  <c:v>-2539</c:v>
                </c:pt>
                <c:pt idx="608">
                  <c:v>-2326</c:v>
                </c:pt>
                <c:pt idx="609">
                  <c:v>-1886</c:v>
                </c:pt>
                <c:pt idx="610">
                  <c:v>-2027</c:v>
                </c:pt>
                <c:pt idx="611">
                  <c:v>-2108</c:v>
                </c:pt>
                <c:pt idx="612">
                  <c:v>-1694</c:v>
                </c:pt>
                <c:pt idx="613">
                  <c:v>-1326</c:v>
                </c:pt>
                <c:pt idx="614">
                  <c:v>-1931</c:v>
                </c:pt>
                <c:pt idx="615">
                  <c:v>-2482</c:v>
                </c:pt>
                <c:pt idx="616">
                  <c:v>-2548</c:v>
                </c:pt>
                <c:pt idx="617">
                  <c:v>-3000</c:v>
                </c:pt>
                <c:pt idx="618">
                  <c:v>-3000</c:v>
                </c:pt>
                <c:pt idx="619">
                  <c:v>-2303</c:v>
                </c:pt>
                <c:pt idx="620">
                  <c:v>-2723</c:v>
                </c:pt>
                <c:pt idx="621">
                  <c:v>-2812</c:v>
                </c:pt>
                <c:pt idx="622">
                  <c:v>-2428</c:v>
                </c:pt>
                <c:pt idx="623">
                  <c:v>-1897</c:v>
                </c:pt>
                <c:pt idx="624">
                  <c:v>-2160</c:v>
                </c:pt>
                <c:pt idx="625">
                  <c:v>-2171</c:v>
                </c:pt>
                <c:pt idx="626">
                  <c:v>-2077</c:v>
                </c:pt>
                <c:pt idx="627">
                  <c:v>-1986</c:v>
                </c:pt>
                <c:pt idx="628">
                  <c:v>-2073</c:v>
                </c:pt>
                <c:pt idx="629">
                  <c:v>-2239</c:v>
                </c:pt>
                <c:pt idx="630">
                  <c:v>-1821</c:v>
                </c:pt>
                <c:pt idx="631">
                  <c:v>-1722</c:v>
                </c:pt>
                <c:pt idx="632">
                  <c:v>-1766</c:v>
                </c:pt>
                <c:pt idx="633">
                  <c:v>-1692</c:v>
                </c:pt>
                <c:pt idx="634">
                  <c:v>-1533</c:v>
                </c:pt>
                <c:pt idx="635">
                  <c:v>-998</c:v>
                </c:pt>
                <c:pt idx="636">
                  <c:v>-1271</c:v>
                </c:pt>
                <c:pt idx="637">
                  <c:v>-1167</c:v>
                </c:pt>
                <c:pt idx="638">
                  <c:v>-1747</c:v>
                </c:pt>
                <c:pt idx="639">
                  <c:v>-2400</c:v>
                </c:pt>
                <c:pt idx="640">
                  <c:v>-2510</c:v>
                </c:pt>
                <c:pt idx="641">
                  <c:v>-3000</c:v>
                </c:pt>
                <c:pt idx="642">
                  <c:v>-2255</c:v>
                </c:pt>
                <c:pt idx="643">
                  <c:v>-2243</c:v>
                </c:pt>
                <c:pt idx="644">
                  <c:v>-2254</c:v>
                </c:pt>
                <c:pt idx="645">
                  <c:v>-2264</c:v>
                </c:pt>
                <c:pt idx="646">
                  <c:v>-2214</c:v>
                </c:pt>
                <c:pt idx="647">
                  <c:v>-2012</c:v>
                </c:pt>
                <c:pt idx="648">
                  <c:v>-1738</c:v>
                </c:pt>
                <c:pt idx="649">
                  <c:v>-1248</c:v>
                </c:pt>
                <c:pt idx="650">
                  <c:v>-1291</c:v>
                </c:pt>
                <c:pt idx="651">
                  <c:v>-1735</c:v>
                </c:pt>
                <c:pt idx="652">
                  <c:v>-1464</c:v>
                </c:pt>
                <c:pt idx="653">
                  <c:v>-1973</c:v>
                </c:pt>
                <c:pt idx="654">
                  <c:v>-2654</c:v>
                </c:pt>
                <c:pt idx="655">
                  <c:v>-3000</c:v>
                </c:pt>
                <c:pt idx="656">
                  <c:v>-2902</c:v>
                </c:pt>
                <c:pt idx="657">
                  <c:v>-2836</c:v>
                </c:pt>
                <c:pt idx="658">
                  <c:v>-2951</c:v>
                </c:pt>
                <c:pt idx="659">
                  <c:v>-2925</c:v>
                </c:pt>
                <c:pt idx="660">
                  <c:v>-2706</c:v>
                </c:pt>
                <c:pt idx="661">
                  <c:v>-2980</c:v>
                </c:pt>
                <c:pt idx="662">
                  <c:v>-2985</c:v>
                </c:pt>
                <c:pt idx="663">
                  <c:v>-3000</c:v>
                </c:pt>
                <c:pt idx="664">
                  <c:v>-2944</c:v>
                </c:pt>
                <c:pt idx="665">
                  <c:v>-2501</c:v>
                </c:pt>
                <c:pt idx="666">
                  <c:v>-1002</c:v>
                </c:pt>
                <c:pt idx="667">
                  <c:v>-1574</c:v>
                </c:pt>
                <c:pt idx="668">
                  <c:v>-2321</c:v>
                </c:pt>
                <c:pt idx="669">
                  <c:v>-2701</c:v>
                </c:pt>
                <c:pt idx="670">
                  <c:v>-2874</c:v>
                </c:pt>
                <c:pt idx="671">
                  <c:v>-2068</c:v>
                </c:pt>
                <c:pt idx="672">
                  <c:v>-2375</c:v>
                </c:pt>
                <c:pt idx="673">
                  <c:v>-2439</c:v>
                </c:pt>
                <c:pt idx="674">
                  <c:v>-2433</c:v>
                </c:pt>
                <c:pt idx="675">
                  <c:v>-2469</c:v>
                </c:pt>
                <c:pt idx="676">
                  <c:v>-2397</c:v>
                </c:pt>
                <c:pt idx="677">
                  <c:v>-2603</c:v>
                </c:pt>
                <c:pt idx="678">
                  <c:v>-2871</c:v>
                </c:pt>
                <c:pt idx="679">
                  <c:v>-2895</c:v>
                </c:pt>
                <c:pt idx="680">
                  <c:v>-2798</c:v>
                </c:pt>
                <c:pt idx="681">
                  <c:v>-2691</c:v>
                </c:pt>
                <c:pt idx="682">
                  <c:v>-2925</c:v>
                </c:pt>
                <c:pt idx="683">
                  <c:v>-2815</c:v>
                </c:pt>
                <c:pt idx="684">
                  <c:v>-2588</c:v>
                </c:pt>
                <c:pt idx="685">
                  <c:v>-2971</c:v>
                </c:pt>
                <c:pt idx="686">
                  <c:v>-3000</c:v>
                </c:pt>
                <c:pt idx="687">
                  <c:v>-3000</c:v>
                </c:pt>
                <c:pt idx="688">
                  <c:v>-3000</c:v>
                </c:pt>
                <c:pt idx="689">
                  <c:v>-2370</c:v>
                </c:pt>
                <c:pt idx="690">
                  <c:v>375</c:v>
                </c:pt>
                <c:pt idx="691">
                  <c:v>-818</c:v>
                </c:pt>
                <c:pt idx="692">
                  <c:v>-1948</c:v>
                </c:pt>
                <c:pt idx="693">
                  <c:v>-2351</c:v>
                </c:pt>
                <c:pt idx="694">
                  <c:v>-2501</c:v>
                </c:pt>
                <c:pt idx="695">
                  <c:v>-1939</c:v>
                </c:pt>
                <c:pt idx="696">
                  <c:v>-1954</c:v>
                </c:pt>
                <c:pt idx="697">
                  <c:v>-1952</c:v>
                </c:pt>
                <c:pt idx="698">
                  <c:v>-2111</c:v>
                </c:pt>
                <c:pt idx="699">
                  <c:v>-2409</c:v>
                </c:pt>
                <c:pt idx="700">
                  <c:v>-2356</c:v>
                </c:pt>
                <c:pt idx="701">
                  <c:v>-2468</c:v>
                </c:pt>
                <c:pt idx="702">
                  <c:v>-2621</c:v>
                </c:pt>
                <c:pt idx="703">
                  <c:v>-2538</c:v>
                </c:pt>
                <c:pt idx="704">
                  <c:v>-2255</c:v>
                </c:pt>
                <c:pt idx="705">
                  <c:v>-1946</c:v>
                </c:pt>
                <c:pt idx="706">
                  <c:v>-1945</c:v>
                </c:pt>
                <c:pt idx="707">
                  <c:v>-2067</c:v>
                </c:pt>
                <c:pt idx="708">
                  <c:v>-2291</c:v>
                </c:pt>
                <c:pt idx="709">
                  <c:v>-2390</c:v>
                </c:pt>
                <c:pt idx="710">
                  <c:v>-2044</c:v>
                </c:pt>
                <c:pt idx="711">
                  <c:v>-2246</c:v>
                </c:pt>
                <c:pt idx="712">
                  <c:v>-2545</c:v>
                </c:pt>
                <c:pt idx="713">
                  <c:v>-889</c:v>
                </c:pt>
                <c:pt idx="714">
                  <c:v>534</c:v>
                </c:pt>
                <c:pt idx="715">
                  <c:v>747</c:v>
                </c:pt>
                <c:pt idx="716">
                  <c:v>-2055</c:v>
                </c:pt>
                <c:pt idx="717">
                  <c:v>-2539</c:v>
                </c:pt>
                <c:pt idx="718">
                  <c:v>-2274</c:v>
                </c:pt>
                <c:pt idx="719">
                  <c:v>-1354</c:v>
                </c:pt>
                <c:pt idx="720">
                  <c:v>-2004</c:v>
                </c:pt>
                <c:pt idx="721">
                  <c:v>-2141</c:v>
                </c:pt>
                <c:pt idx="722">
                  <c:v>-1978</c:v>
                </c:pt>
                <c:pt idx="723">
                  <c:v>-2109</c:v>
                </c:pt>
                <c:pt idx="724">
                  <c:v>-2047</c:v>
                </c:pt>
                <c:pt idx="725">
                  <c:v>-2401</c:v>
                </c:pt>
                <c:pt idx="726">
                  <c:v>-2592</c:v>
                </c:pt>
                <c:pt idx="727">
                  <c:v>-1805</c:v>
                </c:pt>
                <c:pt idx="728">
                  <c:v>-1185</c:v>
                </c:pt>
                <c:pt idx="729">
                  <c:v>-1222</c:v>
                </c:pt>
                <c:pt idx="730">
                  <c:v>-1363</c:v>
                </c:pt>
                <c:pt idx="731">
                  <c:v>-1584</c:v>
                </c:pt>
                <c:pt idx="732">
                  <c:v>-1639</c:v>
                </c:pt>
                <c:pt idx="733">
                  <c:v>-1946</c:v>
                </c:pt>
                <c:pt idx="734">
                  <c:v>-2055</c:v>
                </c:pt>
                <c:pt idx="735">
                  <c:v>-2134</c:v>
                </c:pt>
                <c:pt idx="736">
                  <c:v>-2140</c:v>
                </c:pt>
                <c:pt idx="737">
                  <c:v>-1259</c:v>
                </c:pt>
                <c:pt idx="738">
                  <c:v>-114</c:v>
                </c:pt>
                <c:pt idx="739">
                  <c:v>-502</c:v>
                </c:pt>
                <c:pt idx="740">
                  <c:v>-977</c:v>
                </c:pt>
                <c:pt idx="741">
                  <c:v>-1733</c:v>
                </c:pt>
                <c:pt idx="742">
                  <c:v>-1259</c:v>
                </c:pt>
                <c:pt idx="743">
                  <c:v>-670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-1597.1438172043011</c:v>
                </c:pt>
                <c:pt idx="1">
                  <c:v>-1597.1438172043011</c:v>
                </c:pt>
                <c:pt idx="2">
                  <c:v>-1597.1438172043011</c:v>
                </c:pt>
                <c:pt idx="3">
                  <c:v>-1597.1438172043011</c:v>
                </c:pt>
                <c:pt idx="4">
                  <c:v>-1597.1438172043011</c:v>
                </c:pt>
                <c:pt idx="5">
                  <c:v>-1597.1438172043011</c:v>
                </c:pt>
                <c:pt idx="6">
                  <c:v>-1597.1438172043011</c:v>
                </c:pt>
                <c:pt idx="7">
                  <c:v>-1597.1438172043011</c:v>
                </c:pt>
                <c:pt idx="8">
                  <c:v>-1597.1438172043011</c:v>
                </c:pt>
                <c:pt idx="9">
                  <c:v>-1597.1438172043011</c:v>
                </c:pt>
                <c:pt idx="10">
                  <c:v>-1597.1438172043011</c:v>
                </c:pt>
                <c:pt idx="11">
                  <c:v>-1597.1438172043011</c:v>
                </c:pt>
                <c:pt idx="12">
                  <c:v>-1597.1438172043011</c:v>
                </c:pt>
                <c:pt idx="13">
                  <c:v>-1597.1438172043011</c:v>
                </c:pt>
                <c:pt idx="14">
                  <c:v>-1597.1438172043011</c:v>
                </c:pt>
                <c:pt idx="15">
                  <c:v>-1597.1438172043011</c:v>
                </c:pt>
                <c:pt idx="16">
                  <c:v>-1597.1438172043011</c:v>
                </c:pt>
                <c:pt idx="17">
                  <c:v>-1597.1438172043011</c:v>
                </c:pt>
                <c:pt idx="18">
                  <c:v>-1597.1438172043011</c:v>
                </c:pt>
                <c:pt idx="19">
                  <c:v>-1597.1438172043011</c:v>
                </c:pt>
                <c:pt idx="20">
                  <c:v>-1597.1438172043011</c:v>
                </c:pt>
                <c:pt idx="21">
                  <c:v>-1597.1438172043011</c:v>
                </c:pt>
                <c:pt idx="22">
                  <c:v>-1597.1438172043011</c:v>
                </c:pt>
                <c:pt idx="23">
                  <c:v>-1597.1438172043011</c:v>
                </c:pt>
                <c:pt idx="24">
                  <c:v>-1597.1438172043011</c:v>
                </c:pt>
                <c:pt idx="25">
                  <c:v>-1597.1438172043011</c:v>
                </c:pt>
                <c:pt idx="26">
                  <c:v>-1597.1438172043011</c:v>
                </c:pt>
                <c:pt idx="27">
                  <c:v>-1597.1438172043011</c:v>
                </c:pt>
                <c:pt idx="28">
                  <c:v>-1597.1438172043011</c:v>
                </c:pt>
                <c:pt idx="29">
                  <c:v>-1597.1438172043011</c:v>
                </c:pt>
                <c:pt idx="30">
                  <c:v>-1597.1438172043011</c:v>
                </c:pt>
                <c:pt idx="31">
                  <c:v>-1597.1438172043011</c:v>
                </c:pt>
                <c:pt idx="32">
                  <c:v>-1597.1438172043011</c:v>
                </c:pt>
                <c:pt idx="33">
                  <c:v>-1597.1438172043011</c:v>
                </c:pt>
                <c:pt idx="34">
                  <c:v>-1597.1438172043011</c:v>
                </c:pt>
                <c:pt idx="35">
                  <c:v>-1597.1438172043011</c:v>
                </c:pt>
                <c:pt idx="36">
                  <c:v>-1597.1438172043011</c:v>
                </c:pt>
                <c:pt idx="37">
                  <c:v>-1597.1438172043011</c:v>
                </c:pt>
                <c:pt idx="38">
                  <c:v>-1597.1438172043011</c:v>
                </c:pt>
                <c:pt idx="39">
                  <c:v>-1597.1438172043011</c:v>
                </c:pt>
                <c:pt idx="40">
                  <c:v>-1597.1438172043011</c:v>
                </c:pt>
                <c:pt idx="41">
                  <c:v>-1597.1438172043011</c:v>
                </c:pt>
                <c:pt idx="42">
                  <c:v>-1597.1438172043011</c:v>
                </c:pt>
                <c:pt idx="43">
                  <c:v>-1597.1438172043011</c:v>
                </c:pt>
                <c:pt idx="44">
                  <c:v>-1597.1438172043011</c:v>
                </c:pt>
                <c:pt idx="45">
                  <c:v>-1597.1438172043011</c:v>
                </c:pt>
                <c:pt idx="46">
                  <c:v>-1597.1438172043011</c:v>
                </c:pt>
                <c:pt idx="47">
                  <c:v>-1597.1438172043011</c:v>
                </c:pt>
                <c:pt idx="48">
                  <c:v>-1597.1438172043011</c:v>
                </c:pt>
                <c:pt idx="49">
                  <c:v>-1597.1438172043011</c:v>
                </c:pt>
                <c:pt idx="50">
                  <c:v>-1597.1438172043011</c:v>
                </c:pt>
                <c:pt idx="51">
                  <c:v>-1597.1438172043011</c:v>
                </c:pt>
                <c:pt idx="52">
                  <c:v>-1597.1438172043011</c:v>
                </c:pt>
                <c:pt idx="53">
                  <c:v>-1597.1438172043011</c:v>
                </c:pt>
                <c:pt idx="54">
                  <c:v>-1597.1438172043011</c:v>
                </c:pt>
                <c:pt idx="55">
                  <c:v>-1597.1438172043011</c:v>
                </c:pt>
                <c:pt idx="56">
                  <c:v>-1597.1438172043011</c:v>
                </c:pt>
                <c:pt idx="57">
                  <c:v>-1597.1438172043011</c:v>
                </c:pt>
                <c:pt idx="58">
                  <c:v>-1597.1438172043011</c:v>
                </c:pt>
                <c:pt idx="59">
                  <c:v>-1597.1438172043011</c:v>
                </c:pt>
                <c:pt idx="60">
                  <c:v>-1597.1438172043011</c:v>
                </c:pt>
                <c:pt idx="61">
                  <c:v>-1597.1438172043011</c:v>
                </c:pt>
                <c:pt idx="62">
                  <c:v>-1597.1438172043011</c:v>
                </c:pt>
                <c:pt idx="63">
                  <c:v>-1597.1438172043011</c:v>
                </c:pt>
                <c:pt idx="64">
                  <c:v>-1597.1438172043011</c:v>
                </c:pt>
                <c:pt idx="65">
                  <c:v>-1597.1438172043011</c:v>
                </c:pt>
                <c:pt idx="66">
                  <c:v>-1597.1438172043011</c:v>
                </c:pt>
                <c:pt idx="67">
                  <c:v>-1597.1438172043011</c:v>
                </c:pt>
                <c:pt idx="68">
                  <c:v>-1597.1438172043011</c:v>
                </c:pt>
                <c:pt idx="69">
                  <c:v>-1597.1438172043011</c:v>
                </c:pt>
                <c:pt idx="70">
                  <c:v>-1597.1438172043011</c:v>
                </c:pt>
                <c:pt idx="71">
                  <c:v>-1597.1438172043011</c:v>
                </c:pt>
                <c:pt idx="72">
                  <c:v>-1597.1438172043011</c:v>
                </c:pt>
                <c:pt idx="73">
                  <c:v>-1597.1438172043011</c:v>
                </c:pt>
                <c:pt idx="74">
                  <c:v>-1597.1438172043011</c:v>
                </c:pt>
                <c:pt idx="75">
                  <c:v>-1597.1438172043011</c:v>
                </c:pt>
                <c:pt idx="76">
                  <c:v>-1597.1438172043011</c:v>
                </c:pt>
                <c:pt idx="77">
                  <c:v>-1597.1438172043011</c:v>
                </c:pt>
                <c:pt idx="78">
                  <c:v>-1597.1438172043011</c:v>
                </c:pt>
                <c:pt idx="79">
                  <c:v>-1597.1438172043011</c:v>
                </c:pt>
                <c:pt idx="80">
                  <c:v>-1597.1438172043011</c:v>
                </c:pt>
                <c:pt idx="81">
                  <c:v>-1597.1438172043011</c:v>
                </c:pt>
                <c:pt idx="82">
                  <c:v>-1597.1438172043011</c:v>
                </c:pt>
                <c:pt idx="83">
                  <c:v>-1597.1438172043011</c:v>
                </c:pt>
                <c:pt idx="84">
                  <c:v>-1597.1438172043011</c:v>
                </c:pt>
                <c:pt idx="85">
                  <c:v>-1597.1438172043011</c:v>
                </c:pt>
                <c:pt idx="86">
                  <c:v>-1597.1438172043011</c:v>
                </c:pt>
                <c:pt idx="87">
                  <c:v>-1597.1438172043011</c:v>
                </c:pt>
                <c:pt idx="88">
                  <c:v>-1597.1438172043011</c:v>
                </c:pt>
                <c:pt idx="89">
                  <c:v>-1597.1438172043011</c:v>
                </c:pt>
                <c:pt idx="90">
                  <c:v>-1597.1438172043011</c:v>
                </c:pt>
                <c:pt idx="91">
                  <c:v>-1597.1438172043011</c:v>
                </c:pt>
                <c:pt idx="92">
                  <c:v>-1597.1438172043011</c:v>
                </c:pt>
                <c:pt idx="93">
                  <c:v>-1597.1438172043011</c:v>
                </c:pt>
                <c:pt idx="94">
                  <c:v>-1597.1438172043011</c:v>
                </c:pt>
                <c:pt idx="95">
                  <c:v>-1597.1438172043011</c:v>
                </c:pt>
                <c:pt idx="96">
                  <c:v>-1597.1438172043011</c:v>
                </c:pt>
                <c:pt idx="97">
                  <c:v>-1597.1438172043011</c:v>
                </c:pt>
                <c:pt idx="98">
                  <c:v>-1597.1438172043011</c:v>
                </c:pt>
                <c:pt idx="99">
                  <c:v>-1597.1438172043011</c:v>
                </c:pt>
                <c:pt idx="100">
                  <c:v>-1597.1438172043011</c:v>
                </c:pt>
                <c:pt idx="101">
                  <c:v>-1597.1438172043011</c:v>
                </c:pt>
                <c:pt idx="102">
                  <c:v>-1597.1438172043011</c:v>
                </c:pt>
                <c:pt idx="103">
                  <c:v>-1597.1438172043011</c:v>
                </c:pt>
                <c:pt idx="104">
                  <c:v>-1597.1438172043011</c:v>
                </c:pt>
                <c:pt idx="105">
                  <c:v>-1597.1438172043011</c:v>
                </c:pt>
                <c:pt idx="106">
                  <c:v>-1597.1438172043011</c:v>
                </c:pt>
                <c:pt idx="107">
                  <c:v>-1597.1438172043011</c:v>
                </c:pt>
                <c:pt idx="108">
                  <c:v>-1597.1438172043011</c:v>
                </c:pt>
                <c:pt idx="109">
                  <c:v>-1597.1438172043011</c:v>
                </c:pt>
                <c:pt idx="110">
                  <c:v>-1597.1438172043011</c:v>
                </c:pt>
                <c:pt idx="111">
                  <c:v>-1597.1438172043011</c:v>
                </c:pt>
                <c:pt idx="112">
                  <c:v>-1597.1438172043011</c:v>
                </c:pt>
                <c:pt idx="113">
                  <c:v>-1597.1438172043011</c:v>
                </c:pt>
                <c:pt idx="114">
                  <c:v>-1597.1438172043011</c:v>
                </c:pt>
                <c:pt idx="115">
                  <c:v>-1597.1438172043011</c:v>
                </c:pt>
                <c:pt idx="116">
                  <c:v>-1597.1438172043011</c:v>
                </c:pt>
                <c:pt idx="117">
                  <c:v>-1597.1438172043011</c:v>
                </c:pt>
                <c:pt idx="118">
                  <c:v>-1597.1438172043011</c:v>
                </c:pt>
                <c:pt idx="119">
                  <c:v>-1597.1438172043011</c:v>
                </c:pt>
                <c:pt idx="120">
                  <c:v>-1597.1438172043011</c:v>
                </c:pt>
                <c:pt idx="121">
                  <c:v>-1597.1438172043011</c:v>
                </c:pt>
                <c:pt idx="122">
                  <c:v>-1597.1438172043011</c:v>
                </c:pt>
                <c:pt idx="123">
                  <c:v>-1597.1438172043011</c:v>
                </c:pt>
                <c:pt idx="124">
                  <c:v>-1597.1438172043011</c:v>
                </c:pt>
                <c:pt idx="125">
                  <c:v>-1597.1438172043011</c:v>
                </c:pt>
                <c:pt idx="126">
                  <c:v>-1597.1438172043011</c:v>
                </c:pt>
                <c:pt idx="127">
                  <c:v>-1597.1438172043011</c:v>
                </c:pt>
                <c:pt idx="128">
                  <c:v>-1597.1438172043011</c:v>
                </c:pt>
                <c:pt idx="129">
                  <c:v>-1597.1438172043011</c:v>
                </c:pt>
                <c:pt idx="130">
                  <c:v>-1597.1438172043011</c:v>
                </c:pt>
                <c:pt idx="131">
                  <c:v>-1597.1438172043011</c:v>
                </c:pt>
                <c:pt idx="132">
                  <c:v>-1597.1438172043011</c:v>
                </c:pt>
                <c:pt idx="133">
                  <c:v>-1597.1438172043011</c:v>
                </c:pt>
                <c:pt idx="134">
                  <c:v>-1597.1438172043011</c:v>
                </c:pt>
                <c:pt idx="135">
                  <c:v>-1597.1438172043011</c:v>
                </c:pt>
                <c:pt idx="136">
                  <c:v>-1597.1438172043011</c:v>
                </c:pt>
                <c:pt idx="137">
                  <c:v>-1597.1438172043011</c:v>
                </c:pt>
                <c:pt idx="138">
                  <c:v>-1597.1438172043011</c:v>
                </c:pt>
                <c:pt idx="139">
                  <c:v>-1597.1438172043011</c:v>
                </c:pt>
                <c:pt idx="140">
                  <c:v>-1597.1438172043011</c:v>
                </c:pt>
                <c:pt idx="141">
                  <c:v>-1597.1438172043011</c:v>
                </c:pt>
                <c:pt idx="142">
                  <c:v>-1597.1438172043011</c:v>
                </c:pt>
                <c:pt idx="143">
                  <c:v>-1597.1438172043011</c:v>
                </c:pt>
                <c:pt idx="144">
                  <c:v>-1597.1438172043011</c:v>
                </c:pt>
                <c:pt idx="145">
                  <c:v>-1597.1438172043011</c:v>
                </c:pt>
                <c:pt idx="146">
                  <c:v>-1597.1438172043011</c:v>
                </c:pt>
                <c:pt idx="147">
                  <c:v>-1597.1438172043011</c:v>
                </c:pt>
                <c:pt idx="148">
                  <c:v>-1597.1438172043011</c:v>
                </c:pt>
                <c:pt idx="149">
                  <c:v>-1597.1438172043011</c:v>
                </c:pt>
                <c:pt idx="150">
                  <c:v>-1597.1438172043011</c:v>
                </c:pt>
                <c:pt idx="151">
                  <c:v>-1597.1438172043011</c:v>
                </c:pt>
                <c:pt idx="152">
                  <c:v>-1597.1438172043011</c:v>
                </c:pt>
                <c:pt idx="153">
                  <c:v>-1597.1438172043011</c:v>
                </c:pt>
                <c:pt idx="154">
                  <c:v>-1597.1438172043011</c:v>
                </c:pt>
                <c:pt idx="155">
                  <c:v>-1597.1438172043011</c:v>
                </c:pt>
                <c:pt idx="156">
                  <c:v>-1597.1438172043011</c:v>
                </c:pt>
                <c:pt idx="157">
                  <c:v>-1597.1438172043011</c:v>
                </c:pt>
                <c:pt idx="158">
                  <c:v>-1597.1438172043011</c:v>
                </c:pt>
                <c:pt idx="159">
                  <c:v>-1597.1438172043011</c:v>
                </c:pt>
                <c:pt idx="160">
                  <c:v>-1597.1438172043011</c:v>
                </c:pt>
                <c:pt idx="161">
                  <c:v>-1597.1438172043011</c:v>
                </c:pt>
                <c:pt idx="162">
                  <c:v>-1597.1438172043011</c:v>
                </c:pt>
                <c:pt idx="163">
                  <c:v>-1597.1438172043011</c:v>
                </c:pt>
                <c:pt idx="164">
                  <c:v>-1597.1438172043011</c:v>
                </c:pt>
                <c:pt idx="165">
                  <c:v>-1597.1438172043011</c:v>
                </c:pt>
                <c:pt idx="166">
                  <c:v>-1597.1438172043011</c:v>
                </c:pt>
                <c:pt idx="167">
                  <c:v>-1597.1438172043011</c:v>
                </c:pt>
                <c:pt idx="168">
                  <c:v>-1597.1438172043011</c:v>
                </c:pt>
                <c:pt idx="169">
                  <c:v>-1597.1438172043011</c:v>
                </c:pt>
                <c:pt idx="170">
                  <c:v>-1597.1438172043011</c:v>
                </c:pt>
                <c:pt idx="171">
                  <c:v>-1597.1438172043011</c:v>
                </c:pt>
                <c:pt idx="172">
                  <c:v>-1597.1438172043011</c:v>
                </c:pt>
                <c:pt idx="173">
                  <c:v>-1597.1438172043011</c:v>
                </c:pt>
                <c:pt idx="174">
                  <c:v>-1597.1438172043011</c:v>
                </c:pt>
                <c:pt idx="175">
                  <c:v>-1597.1438172043011</c:v>
                </c:pt>
                <c:pt idx="176">
                  <c:v>-1597.1438172043011</c:v>
                </c:pt>
                <c:pt idx="177">
                  <c:v>-1597.1438172043011</c:v>
                </c:pt>
                <c:pt idx="178">
                  <c:v>-1597.1438172043011</c:v>
                </c:pt>
                <c:pt idx="179">
                  <c:v>-1597.1438172043011</c:v>
                </c:pt>
                <c:pt idx="180">
                  <c:v>-1597.1438172043011</c:v>
                </c:pt>
                <c:pt idx="181">
                  <c:v>-1597.1438172043011</c:v>
                </c:pt>
                <c:pt idx="182">
                  <c:v>-1597.1438172043011</c:v>
                </c:pt>
                <c:pt idx="183">
                  <c:v>-1597.1438172043011</c:v>
                </c:pt>
                <c:pt idx="184">
                  <c:v>-1597.1438172043011</c:v>
                </c:pt>
                <c:pt idx="185">
                  <c:v>-1597.1438172043011</c:v>
                </c:pt>
                <c:pt idx="186">
                  <c:v>-1597.1438172043011</c:v>
                </c:pt>
                <c:pt idx="187">
                  <c:v>-1597.1438172043011</c:v>
                </c:pt>
                <c:pt idx="188">
                  <c:v>-1597.1438172043011</c:v>
                </c:pt>
                <c:pt idx="189">
                  <c:v>-1597.1438172043011</c:v>
                </c:pt>
                <c:pt idx="190">
                  <c:v>-1597.1438172043011</c:v>
                </c:pt>
                <c:pt idx="191">
                  <c:v>-1597.1438172043011</c:v>
                </c:pt>
                <c:pt idx="192">
                  <c:v>-1597.1438172043011</c:v>
                </c:pt>
                <c:pt idx="193">
                  <c:v>-1597.1438172043011</c:v>
                </c:pt>
                <c:pt idx="194">
                  <c:v>-1597.1438172043011</c:v>
                </c:pt>
                <c:pt idx="195">
                  <c:v>-1597.1438172043011</c:v>
                </c:pt>
                <c:pt idx="196">
                  <c:v>-1597.1438172043011</c:v>
                </c:pt>
                <c:pt idx="197">
                  <c:v>-1597.1438172043011</c:v>
                </c:pt>
                <c:pt idx="198">
                  <c:v>-1597.1438172043011</c:v>
                </c:pt>
                <c:pt idx="199">
                  <c:v>-1597.1438172043011</c:v>
                </c:pt>
                <c:pt idx="200">
                  <c:v>-1597.1438172043011</c:v>
                </c:pt>
                <c:pt idx="201">
                  <c:v>-1597.1438172043011</c:v>
                </c:pt>
                <c:pt idx="202">
                  <c:v>-1597.1438172043011</c:v>
                </c:pt>
                <c:pt idx="203">
                  <c:v>-1597.1438172043011</c:v>
                </c:pt>
                <c:pt idx="204">
                  <c:v>-1597.1438172043011</c:v>
                </c:pt>
                <c:pt idx="205">
                  <c:v>-1597.1438172043011</c:v>
                </c:pt>
                <c:pt idx="206">
                  <c:v>-1597.1438172043011</c:v>
                </c:pt>
                <c:pt idx="207">
                  <c:v>-1597.1438172043011</c:v>
                </c:pt>
                <c:pt idx="208">
                  <c:v>-1597.1438172043011</c:v>
                </c:pt>
                <c:pt idx="209">
                  <c:v>-1597.1438172043011</c:v>
                </c:pt>
                <c:pt idx="210">
                  <c:v>-1597.1438172043011</c:v>
                </c:pt>
                <c:pt idx="211">
                  <c:v>-1597.1438172043011</c:v>
                </c:pt>
                <c:pt idx="212">
                  <c:v>-1597.1438172043011</c:v>
                </c:pt>
                <c:pt idx="213">
                  <c:v>-1597.1438172043011</c:v>
                </c:pt>
                <c:pt idx="214">
                  <c:v>-1597.1438172043011</c:v>
                </c:pt>
                <c:pt idx="215">
                  <c:v>-1597.1438172043011</c:v>
                </c:pt>
                <c:pt idx="216">
                  <c:v>-1597.1438172043011</c:v>
                </c:pt>
                <c:pt idx="217">
                  <c:v>-1597.1438172043011</c:v>
                </c:pt>
                <c:pt idx="218">
                  <c:v>-1597.1438172043011</c:v>
                </c:pt>
                <c:pt idx="219">
                  <c:v>-1597.1438172043011</c:v>
                </c:pt>
                <c:pt idx="220">
                  <c:v>-1597.1438172043011</c:v>
                </c:pt>
                <c:pt idx="221">
                  <c:v>-1597.1438172043011</c:v>
                </c:pt>
                <c:pt idx="222">
                  <c:v>-1597.1438172043011</c:v>
                </c:pt>
                <c:pt idx="223">
                  <c:v>-1597.1438172043011</c:v>
                </c:pt>
                <c:pt idx="224">
                  <c:v>-1597.1438172043011</c:v>
                </c:pt>
                <c:pt idx="225">
                  <c:v>-1597.1438172043011</c:v>
                </c:pt>
                <c:pt idx="226">
                  <c:v>-1597.1438172043011</c:v>
                </c:pt>
                <c:pt idx="227">
                  <c:v>-1597.1438172043011</c:v>
                </c:pt>
                <c:pt idx="228">
                  <c:v>-1597.1438172043011</c:v>
                </c:pt>
                <c:pt idx="229">
                  <c:v>-1597.1438172043011</c:v>
                </c:pt>
                <c:pt idx="230">
                  <c:v>-1597.1438172043011</c:v>
                </c:pt>
                <c:pt idx="231">
                  <c:v>-1597.1438172043011</c:v>
                </c:pt>
                <c:pt idx="232">
                  <c:v>-1597.1438172043011</c:v>
                </c:pt>
                <c:pt idx="233">
                  <c:v>-1597.1438172043011</c:v>
                </c:pt>
                <c:pt idx="234">
                  <c:v>-1597.1438172043011</c:v>
                </c:pt>
                <c:pt idx="235">
                  <c:v>-1597.1438172043011</c:v>
                </c:pt>
                <c:pt idx="236">
                  <c:v>-1597.1438172043011</c:v>
                </c:pt>
                <c:pt idx="237">
                  <c:v>-1597.1438172043011</c:v>
                </c:pt>
                <c:pt idx="238">
                  <c:v>-1597.1438172043011</c:v>
                </c:pt>
                <c:pt idx="239">
                  <c:v>-1597.1438172043011</c:v>
                </c:pt>
                <c:pt idx="240">
                  <c:v>-1597.1438172043011</c:v>
                </c:pt>
                <c:pt idx="241">
                  <c:v>-1597.1438172043011</c:v>
                </c:pt>
                <c:pt idx="242">
                  <c:v>-1597.1438172043011</c:v>
                </c:pt>
                <c:pt idx="243">
                  <c:v>-1597.1438172043011</c:v>
                </c:pt>
                <c:pt idx="244">
                  <c:v>-1597.1438172043011</c:v>
                </c:pt>
                <c:pt idx="245">
                  <c:v>-1597.1438172043011</c:v>
                </c:pt>
                <c:pt idx="246">
                  <c:v>-1597.1438172043011</c:v>
                </c:pt>
                <c:pt idx="247">
                  <c:v>-1597.1438172043011</c:v>
                </c:pt>
                <c:pt idx="248">
                  <c:v>-1597.1438172043011</c:v>
                </c:pt>
                <c:pt idx="249">
                  <c:v>-1597.1438172043011</c:v>
                </c:pt>
                <c:pt idx="250">
                  <c:v>-1597.1438172043011</c:v>
                </c:pt>
                <c:pt idx="251">
                  <c:v>-1597.1438172043011</c:v>
                </c:pt>
                <c:pt idx="252">
                  <c:v>-1597.1438172043011</c:v>
                </c:pt>
                <c:pt idx="253">
                  <c:v>-1597.1438172043011</c:v>
                </c:pt>
                <c:pt idx="254">
                  <c:v>-1597.1438172043011</c:v>
                </c:pt>
                <c:pt idx="255">
                  <c:v>-1597.1438172043011</c:v>
                </c:pt>
                <c:pt idx="256">
                  <c:v>-1597.1438172043011</c:v>
                </c:pt>
                <c:pt idx="257">
                  <c:v>-1597.1438172043011</c:v>
                </c:pt>
                <c:pt idx="258">
                  <c:v>-1597.1438172043011</c:v>
                </c:pt>
                <c:pt idx="259">
                  <c:v>-1597.1438172043011</c:v>
                </c:pt>
                <c:pt idx="260">
                  <c:v>-1597.1438172043011</c:v>
                </c:pt>
                <c:pt idx="261">
                  <c:v>-1597.1438172043011</c:v>
                </c:pt>
                <c:pt idx="262">
                  <c:v>-1597.1438172043011</c:v>
                </c:pt>
                <c:pt idx="263">
                  <c:v>-1597.1438172043011</c:v>
                </c:pt>
                <c:pt idx="264">
                  <c:v>-1597.1438172043011</c:v>
                </c:pt>
                <c:pt idx="265">
                  <c:v>-1597.1438172043011</c:v>
                </c:pt>
                <c:pt idx="266">
                  <c:v>-1597.1438172043011</c:v>
                </c:pt>
                <c:pt idx="267">
                  <c:v>-1597.1438172043011</c:v>
                </c:pt>
                <c:pt idx="268">
                  <c:v>-1597.1438172043011</c:v>
                </c:pt>
                <c:pt idx="269">
                  <c:v>-1597.1438172043011</c:v>
                </c:pt>
                <c:pt idx="270">
                  <c:v>-1597.1438172043011</c:v>
                </c:pt>
                <c:pt idx="271">
                  <c:v>-1597.1438172043011</c:v>
                </c:pt>
                <c:pt idx="272">
                  <c:v>-1597.1438172043011</c:v>
                </c:pt>
                <c:pt idx="273">
                  <c:v>-1597.1438172043011</c:v>
                </c:pt>
                <c:pt idx="274">
                  <c:v>-1597.1438172043011</c:v>
                </c:pt>
                <c:pt idx="275">
                  <c:v>-1597.1438172043011</c:v>
                </c:pt>
                <c:pt idx="276">
                  <c:v>-1597.1438172043011</c:v>
                </c:pt>
                <c:pt idx="277">
                  <c:v>-1597.1438172043011</c:v>
                </c:pt>
                <c:pt idx="278">
                  <c:v>-1597.1438172043011</c:v>
                </c:pt>
                <c:pt idx="279">
                  <c:v>-1597.1438172043011</c:v>
                </c:pt>
                <c:pt idx="280">
                  <c:v>-1597.1438172043011</c:v>
                </c:pt>
                <c:pt idx="281">
                  <c:v>-1597.1438172043011</c:v>
                </c:pt>
                <c:pt idx="282">
                  <c:v>-1597.1438172043011</c:v>
                </c:pt>
                <c:pt idx="283">
                  <c:v>-1597.1438172043011</c:v>
                </c:pt>
                <c:pt idx="284">
                  <c:v>-1597.1438172043011</c:v>
                </c:pt>
                <c:pt idx="285">
                  <c:v>-1597.1438172043011</c:v>
                </c:pt>
                <c:pt idx="286">
                  <c:v>-1597.1438172043011</c:v>
                </c:pt>
                <c:pt idx="287">
                  <c:v>-1597.1438172043011</c:v>
                </c:pt>
                <c:pt idx="288">
                  <c:v>-1597.1438172043011</c:v>
                </c:pt>
                <c:pt idx="289">
                  <c:v>-1597.1438172043011</c:v>
                </c:pt>
                <c:pt idx="290">
                  <c:v>-1597.1438172043011</c:v>
                </c:pt>
                <c:pt idx="291">
                  <c:v>-1597.1438172043011</c:v>
                </c:pt>
                <c:pt idx="292">
                  <c:v>-1597.1438172043011</c:v>
                </c:pt>
                <c:pt idx="293">
                  <c:v>-1597.1438172043011</c:v>
                </c:pt>
                <c:pt idx="294">
                  <c:v>-1597.1438172043011</c:v>
                </c:pt>
                <c:pt idx="295">
                  <c:v>-1597.1438172043011</c:v>
                </c:pt>
                <c:pt idx="296">
                  <c:v>-1597.1438172043011</c:v>
                </c:pt>
                <c:pt idx="297">
                  <c:v>-1597.1438172043011</c:v>
                </c:pt>
                <c:pt idx="298">
                  <c:v>-1597.1438172043011</c:v>
                </c:pt>
                <c:pt idx="299">
                  <c:v>-1597.1438172043011</c:v>
                </c:pt>
                <c:pt idx="300">
                  <c:v>-1597.1438172043011</c:v>
                </c:pt>
                <c:pt idx="301">
                  <c:v>-1597.1438172043011</c:v>
                </c:pt>
                <c:pt idx="302">
                  <c:v>-1597.1438172043011</c:v>
                </c:pt>
                <c:pt idx="303">
                  <c:v>-1597.1438172043011</c:v>
                </c:pt>
                <c:pt idx="304">
                  <c:v>-1597.1438172043011</c:v>
                </c:pt>
                <c:pt idx="305">
                  <c:v>-1597.1438172043011</c:v>
                </c:pt>
                <c:pt idx="306">
                  <c:v>-1597.1438172043011</c:v>
                </c:pt>
                <c:pt idx="307">
                  <c:v>-1597.1438172043011</c:v>
                </c:pt>
                <c:pt idx="308">
                  <c:v>-1597.1438172043011</c:v>
                </c:pt>
                <c:pt idx="309">
                  <c:v>-1597.1438172043011</c:v>
                </c:pt>
                <c:pt idx="310">
                  <c:v>-1597.1438172043011</c:v>
                </c:pt>
                <c:pt idx="311">
                  <c:v>-1597.1438172043011</c:v>
                </c:pt>
                <c:pt idx="312">
                  <c:v>-1597.1438172043011</c:v>
                </c:pt>
                <c:pt idx="313">
                  <c:v>-1597.1438172043011</c:v>
                </c:pt>
                <c:pt idx="314">
                  <c:v>-1597.1438172043011</c:v>
                </c:pt>
                <c:pt idx="315">
                  <c:v>-1597.1438172043011</c:v>
                </c:pt>
                <c:pt idx="316">
                  <c:v>-1597.1438172043011</c:v>
                </c:pt>
                <c:pt idx="317">
                  <c:v>-1597.1438172043011</c:v>
                </c:pt>
                <c:pt idx="318">
                  <c:v>-1597.1438172043011</c:v>
                </c:pt>
                <c:pt idx="319">
                  <c:v>-1597.1438172043011</c:v>
                </c:pt>
                <c:pt idx="320">
                  <c:v>-1597.1438172043011</c:v>
                </c:pt>
                <c:pt idx="321">
                  <c:v>-1597.1438172043011</c:v>
                </c:pt>
                <c:pt idx="322">
                  <c:v>-1597.1438172043011</c:v>
                </c:pt>
                <c:pt idx="323">
                  <c:v>-1597.1438172043011</c:v>
                </c:pt>
                <c:pt idx="324">
                  <c:v>-1597.1438172043011</c:v>
                </c:pt>
                <c:pt idx="325">
                  <c:v>-1597.1438172043011</c:v>
                </c:pt>
                <c:pt idx="326">
                  <c:v>-1597.1438172043011</c:v>
                </c:pt>
                <c:pt idx="327">
                  <c:v>-1597.1438172043011</c:v>
                </c:pt>
                <c:pt idx="328">
                  <c:v>-1597.1438172043011</c:v>
                </c:pt>
                <c:pt idx="329">
                  <c:v>-1597.1438172043011</c:v>
                </c:pt>
                <c:pt idx="330">
                  <c:v>-1597.1438172043011</c:v>
                </c:pt>
                <c:pt idx="331">
                  <c:v>-1597.1438172043011</c:v>
                </c:pt>
                <c:pt idx="332">
                  <c:v>-1597.1438172043011</c:v>
                </c:pt>
                <c:pt idx="333">
                  <c:v>-1597.1438172043011</c:v>
                </c:pt>
                <c:pt idx="334">
                  <c:v>-1597.1438172043011</c:v>
                </c:pt>
                <c:pt idx="335">
                  <c:v>-1597.1438172043011</c:v>
                </c:pt>
                <c:pt idx="336">
                  <c:v>-1597.1438172043011</c:v>
                </c:pt>
                <c:pt idx="337">
                  <c:v>-1597.1438172043011</c:v>
                </c:pt>
                <c:pt idx="338">
                  <c:v>-1597.1438172043011</c:v>
                </c:pt>
                <c:pt idx="339">
                  <c:v>-1597.1438172043011</c:v>
                </c:pt>
                <c:pt idx="340">
                  <c:v>-1597.1438172043011</c:v>
                </c:pt>
                <c:pt idx="341">
                  <c:v>-1597.1438172043011</c:v>
                </c:pt>
                <c:pt idx="342">
                  <c:v>-1597.1438172043011</c:v>
                </c:pt>
                <c:pt idx="343">
                  <c:v>-1597.1438172043011</c:v>
                </c:pt>
                <c:pt idx="344">
                  <c:v>-1597.1438172043011</c:v>
                </c:pt>
                <c:pt idx="345">
                  <c:v>-1597.1438172043011</c:v>
                </c:pt>
                <c:pt idx="346">
                  <c:v>-1597.1438172043011</c:v>
                </c:pt>
                <c:pt idx="347">
                  <c:v>-1597.1438172043011</c:v>
                </c:pt>
                <c:pt idx="348">
                  <c:v>-1597.1438172043011</c:v>
                </c:pt>
                <c:pt idx="349">
                  <c:v>-1597.1438172043011</c:v>
                </c:pt>
                <c:pt idx="350">
                  <c:v>-1597.1438172043011</c:v>
                </c:pt>
                <c:pt idx="351">
                  <c:v>-1597.1438172043011</c:v>
                </c:pt>
                <c:pt idx="352">
                  <c:v>-1597.1438172043011</c:v>
                </c:pt>
                <c:pt idx="353">
                  <c:v>-1597.1438172043011</c:v>
                </c:pt>
                <c:pt idx="354">
                  <c:v>-1597.1438172043011</c:v>
                </c:pt>
                <c:pt idx="355">
                  <c:v>-1597.1438172043011</c:v>
                </c:pt>
                <c:pt idx="356">
                  <c:v>-1597.1438172043011</c:v>
                </c:pt>
                <c:pt idx="357">
                  <c:v>-1597.1438172043011</c:v>
                </c:pt>
                <c:pt idx="358">
                  <c:v>-1597.1438172043011</c:v>
                </c:pt>
                <c:pt idx="359">
                  <c:v>-1597.1438172043011</c:v>
                </c:pt>
                <c:pt idx="360">
                  <c:v>-1597.1438172043011</c:v>
                </c:pt>
                <c:pt idx="361">
                  <c:v>-1597.1438172043011</c:v>
                </c:pt>
                <c:pt idx="362">
                  <c:v>-1597.1438172043011</c:v>
                </c:pt>
                <c:pt idx="363">
                  <c:v>-1597.1438172043011</c:v>
                </c:pt>
                <c:pt idx="364">
                  <c:v>-1597.1438172043011</c:v>
                </c:pt>
                <c:pt idx="365">
                  <c:v>-1597.1438172043011</c:v>
                </c:pt>
                <c:pt idx="366">
                  <c:v>-1597.1438172043011</c:v>
                </c:pt>
                <c:pt idx="367">
                  <c:v>-1597.1438172043011</c:v>
                </c:pt>
                <c:pt idx="368">
                  <c:v>-1597.1438172043011</c:v>
                </c:pt>
                <c:pt idx="369">
                  <c:v>-1597.1438172043011</c:v>
                </c:pt>
                <c:pt idx="370">
                  <c:v>-1597.1438172043011</c:v>
                </c:pt>
                <c:pt idx="371">
                  <c:v>-1597.1438172043011</c:v>
                </c:pt>
                <c:pt idx="372">
                  <c:v>-1597.1438172043011</c:v>
                </c:pt>
                <c:pt idx="373">
                  <c:v>-1597.1438172043011</c:v>
                </c:pt>
                <c:pt idx="374">
                  <c:v>-1597.1438172043011</c:v>
                </c:pt>
                <c:pt idx="375">
                  <c:v>-1597.1438172043011</c:v>
                </c:pt>
                <c:pt idx="376">
                  <c:v>-1597.1438172043011</c:v>
                </c:pt>
                <c:pt idx="377">
                  <c:v>-1597.1438172043011</c:v>
                </c:pt>
                <c:pt idx="378">
                  <c:v>-1597.1438172043011</c:v>
                </c:pt>
                <c:pt idx="379">
                  <c:v>-1597.1438172043011</c:v>
                </c:pt>
                <c:pt idx="380">
                  <c:v>-1597.1438172043011</c:v>
                </c:pt>
                <c:pt idx="381">
                  <c:v>-1597.1438172043011</c:v>
                </c:pt>
                <c:pt idx="382">
                  <c:v>-1597.1438172043011</c:v>
                </c:pt>
                <c:pt idx="383">
                  <c:v>-1597.1438172043011</c:v>
                </c:pt>
                <c:pt idx="384">
                  <c:v>-1597.1438172043011</c:v>
                </c:pt>
                <c:pt idx="385">
                  <c:v>-1597.1438172043011</c:v>
                </c:pt>
                <c:pt idx="386">
                  <c:v>-1597.1438172043011</c:v>
                </c:pt>
                <c:pt idx="387">
                  <c:v>-1597.1438172043011</c:v>
                </c:pt>
                <c:pt idx="388">
                  <c:v>-1597.1438172043011</c:v>
                </c:pt>
                <c:pt idx="389">
                  <c:v>-1597.1438172043011</c:v>
                </c:pt>
                <c:pt idx="390">
                  <c:v>-1597.1438172043011</c:v>
                </c:pt>
                <c:pt idx="391">
                  <c:v>-1597.1438172043011</c:v>
                </c:pt>
                <c:pt idx="392">
                  <c:v>-1597.1438172043011</c:v>
                </c:pt>
                <c:pt idx="393">
                  <c:v>-1597.1438172043011</c:v>
                </c:pt>
                <c:pt idx="394">
                  <c:v>-1597.1438172043011</c:v>
                </c:pt>
                <c:pt idx="395">
                  <c:v>-1597.1438172043011</c:v>
                </c:pt>
                <c:pt idx="396">
                  <c:v>-1597.1438172043011</c:v>
                </c:pt>
                <c:pt idx="397">
                  <c:v>-1597.1438172043011</c:v>
                </c:pt>
                <c:pt idx="398">
                  <c:v>-1597.1438172043011</c:v>
                </c:pt>
                <c:pt idx="399">
                  <c:v>-1597.1438172043011</c:v>
                </c:pt>
                <c:pt idx="400">
                  <c:v>-1597.1438172043011</c:v>
                </c:pt>
                <c:pt idx="401">
                  <c:v>-1597.1438172043011</c:v>
                </c:pt>
                <c:pt idx="402">
                  <c:v>-1597.1438172043011</c:v>
                </c:pt>
                <c:pt idx="403">
                  <c:v>-1597.1438172043011</c:v>
                </c:pt>
                <c:pt idx="404">
                  <c:v>-1597.1438172043011</c:v>
                </c:pt>
                <c:pt idx="405">
                  <c:v>-1597.1438172043011</c:v>
                </c:pt>
                <c:pt idx="406">
                  <c:v>-1597.1438172043011</c:v>
                </c:pt>
                <c:pt idx="407">
                  <c:v>-1597.1438172043011</c:v>
                </c:pt>
                <c:pt idx="408">
                  <c:v>-1597.1438172043011</c:v>
                </c:pt>
                <c:pt idx="409">
                  <c:v>-1597.1438172043011</c:v>
                </c:pt>
                <c:pt idx="410">
                  <c:v>-1597.1438172043011</c:v>
                </c:pt>
                <c:pt idx="411">
                  <c:v>-1597.1438172043011</c:v>
                </c:pt>
                <c:pt idx="412">
                  <c:v>-1597.1438172043011</c:v>
                </c:pt>
                <c:pt idx="413">
                  <c:v>-1597.1438172043011</c:v>
                </c:pt>
                <c:pt idx="414">
                  <c:v>-1597.1438172043011</c:v>
                </c:pt>
                <c:pt idx="415">
                  <c:v>-1597.1438172043011</c:v>
                </c:pt>
                <c:pt idx="416">
                  <c:v>-1597.1438172043011</c:v>
                </c:pt>
                <c:pt idx="417">
                  <c:v>-1597.1438172043011</c:v>
                </c:pt>
                <c:pt idx="418">
                  <c:v>-1597.1438172043011</c:v>
                </c:pt>
                <c:pt idx="419">
                  <c:v>-1597.1438172043011</c:v>
                </c:pt>
                <c:pt idx="420">
                  <c:v>-1597.1438172043011</c:v>
                </c:pt>
                <c:pt idx="421">
                  <c:v>-1597.1438172043011</c:v>
                </c:pt>
                <c:pt idx="422">
                  <c:v>-1597.1438172043011</c:v>
                </c:pt>
                <c:pt idx="423">
                  <c:v>-1597.1438172043011</c:v>
                </c:pt>
                <c:pt idx="424">
                  <c:v>-1597.1438172043011</c:v>
                </c:pt>
                <c:pt idx="425">
                  <c:v>-1597.1438172043011</c:v>
                </c:pt>
                <c:pt idx="426">
                  <c:v>-1597.1438172043011</c:v>
                </c:pt>
                <c:pt idx="427">
                  <c:v>-1597.1438172043011</c:v>
                </c:pt>
                <c:pt idx="428">
                  <c:v>-1597.1438172043011</c:v>
                </c:pt>
                <c:pt idx="429">
                  <c:v>-1597.1438172043011</c:v>
                </c:pt>
                <c:pt idx="430">
                  <c:v>-1597.1438172043011</c:v>
                </c:pt>
                <c:pt idx="431">
                  <c:v>-1597.1438172043011</c:v>
                </c:pt>
                <c:pt idx="432">
                  <c:v>-1597.1438172043011</c:v>
                </c:pt>
                <c:pt idx="433">
                  <c:v>-1597.1438172043011</c:v>
                </c:pt>
                <c:pt idx="434">
                  <c:v>-1597.1438172043011</c:v>
                </c:pt>
                <c:pt idx="435">
                  <c:v>-1597.1438172043011</c:v>
                </c:pt>
                <c:pt idx="436">
                  <c:v>-1597.1438172043011</c:v>
                </c:pt>
                <c:pt idx="437">
                  <c:v>-1597.1438172043011</c:v>
                </c:pt>
                <c:pt idx="438">
                  <c:v>-1597.1438172043011</c:v>
                </c:pt>
                <c:pt idx="439">
                  <c:v>-1597.1438172043011</c:v>
                </c:pt>
                <c:pt idx="440">
                  <c:v>-1597.1438172043011</c:v>
                </c:pt>
                <c:pt idx="441">
                  <c:v>-1597.1438172043011</c:v>
                </c:pt>
                <c:pt idx="442">
                  <c:v>-1597.1438172043011</c:v>
                </c:pt>
                <c:pt idx="443">
                  <c:v>-1597.1438172043011</c:v>
                </c:pt>
                <c:pt idx="444">
                  <c:v>-1597.1438172043011</c:v>
                </c:pt>
                <c:pt idx="445">
                  <c:v>-1597.1438172043011</c:v>
                </c:pt>
                <c:pt idx="446">
                  <c:v>-1597.1438172043011</c:v>
                </c:pt>
                <c:pt idx="447">
                  <c:v>-1597.1438172043011</c:v>
                </c:pt>
                <c:pt idx="448">
                  <c:v>-1597.1438172043011</c:v>
                </c:pt>
                <c:pt idx="449">
                  <c:v>-1597.1438172043011</c:v>
                </c:pt>
                <c:pt idx="450">
                  <c:v>-1597.1438172043011</c:v>
                </c:pt>
                <c:pt idx="451">
                  <c:v>-1597.1438172043011</c:v>
                </c:pt>
                <c:pt idx="452">
                  <c:v>-1597.1438172043011</c:v>
                </c:pt>
                <c:pt idx="453">
                  <c:v>-1597.1438172043011</c:v>
                </c:pt>
                <c:pt idx="454">
                  <c:v>-1597.1438172043011</c:v>
                </c:pt>
                <c:pt idx="455">
                  <c:v>-1597.1438172043011</c:v>
                </c:pt>
                <c:pt idx="456">
                  <c:v>-1597.1438172043011</c:v>
                </c:pt>
                <c:pt idx="457">
                  <c:v>-1597.1438172043011</c:v>
                </c:pt>
                <c:pt idx="458">
                  <c:v>-1597.1438172043011</c:v>
                </c:pt>
                <c:pt idx="459">
                  <c:v>-1597.1438172043011</c:v>
                </c:pt>
                <c:pt idx="460">
                  <c:v>-1597.1438172043011</c:v>
                </c:pt>
                <c:pt idx="461">
                  <c:v>-1597.1438172043011</c:v>
                </c:pt>
                <c:pt idx="462">
                  <c:v>-1597.1438172043011</c:v>
                </c:pt>
                <c:pt idx="463">
                  <c:v>-1597.1438172043011</c:v>
                </c:pt>
                <c:pt idx="464">
                  <c:v>-1597.1438172043011</c:v>
                </c:pt>
                <c:pt idx="465">
                  <c:v>-1597.1438172043011</c:v>
                </c:pt>
                <c:pt idx="466">
                  <c:v>-1597.1438172043011</c:v>
                </c:pt>
                <c:pt idx="467">
                  <c:v>-1597.1438172043011</c:v>
                </c:pt>
                <c:pt idx="468">
                  <c:v>-1597.1438172043011</c:v>
                </c:pt>
                <c:pt idx="469">
                  <c:v>-1597.1438172043011</c:v>
                </c:pt>
                <c:pt idx="470">
                  <c:v>-1597.1438172043011</c:v>
                </c:pt>
                <c:pt idx="471">
                  <c:v>-1597.1438172043011</c:v>
                </c:pt>
                <c:pt idx="472">
                  <c:v>-1597.1438172043011</c:v>
                </c:pt>
                <c:pt idx="473">
                  <c:v>-1597.1438172043011</c:v>
                </c:pt>
                <c:pt idx="474">
                  <c:v>-1597.1438172043011</c:v>
                </c:pt>
                <c:pt idx="475">
                  <c:v>-1597.1438172043011</c:v>
                </c:pt>
                <c:pt idx="476">
                  <c:v>-1597.1438172043011</c:v>
                </c:pt>
                <c:pt idx="477">
                  <c:v>-1597.1438172043011</c:v>
                </c:pt>
                <c:pt idx="478">
                  <c:v>-1597.1438172043011</c:v>
                </c:pt>
                <c:pt idx="479">
                  <c:v>-1597.1438172043011</c:v>
                </c:pt>
                <c:pt idx="480">
                  <c:v>-1597.1438172043011</c:v>
                </c:pt>
                <c:pt idx="481">
                  <c:v>-1597.1438172043011</c:v>
                </c:pt>
                <c:pt idx="482">
                  <c:v>-1597.1438172043011</c:v>
                </c:pt>
                <c:pt idx="483">
                  <c:v>-1597.1438172043011</c:v>
                </c:pt>
                <c:pt idx="484">
                  <c:v>-1597.1438172043011</c:v>
                </c:pt>
                <c:pt idx="485">
                  <c:v>-1597.1438172043011</c:v>
                </c:pt>
                <c:pt idx="486">
                  <c:v>-1597.1438172043011</c:v>
                </c:pt>
                <c:pt idx="487">
                  <c:v>-1597.1438172043011</c:v>
                </c:pt>
                <c:pt idx="488">
                  <c:v>-1597.1438172043011</c:v>
                </c:pt>
                <c:pt idx="489">
                  <c:v>-1597.1438172043011</c:v>
                </c:pt>
                <c:pt idx="490">
                  <c:v>-1597.1438172043011</c:v>
                </c:pt>
                <c:pt idx="491">
                  <c:v>-1597.1438172043011</c:v>
                </c:pt>
                <c:pt idx="492">
                  <c:v>-1597.1438172043011</c:v>
                </c:pt>
                <c:pt idx="493">
                  <c:v>-1597.1438172043011</c:v>
                </c:pt>
                <c:pt idx="494">
                  <c:v>-1597.1438172043011</c:v>
                </c:pt>
                <c:pt idx="495">
                  <c:v>-1597.1438172043011</c:v>
                </c:pt>
                <c:pt idx="496">
                  <c:v>-1597.1438172043011</c:v>
                </c:pt>
                <c:pt idx="497">
                  <c:v>-1597.1438172043011</c:v>
                </c:pt>
                <c:pt idx="498">
                  <c:v>-1597.1438172043011</c:v>
                </c:pt>
                <c:pt idx="499">
                  <c:v>-1597.1438172043011</c:v>
                </c:pt>
                <c:pt idx="500">
                  <c:v>-1597.1438172043011</c:v>
                </c:pt>
                <c:pt idx="501">
                  <c:v>-1597.1438172043011</c:v>
                </c:pt>
                <c:pt idx="502">
                  <c:v>-1597.1438172043011</c:v>
                </c:pt>
                <c:pt idx="503">
                  <c:v>-1597.1438172043011</c:v>
                </c:pt>
                <c:pt idx="504">
                  <c:v>-1597.1438172043011</c:v>
                </c:pt>
                <c:pt idx="505">
                  <c:v>-1597.1438172043011</c:v>
                </c:pt>
                <c:pt idx="506">
                  <c:v>-1597.1438172043011</c:v>
                </c:pt>
                <c:pt idx="507">
                  <c:v>-1597.1438172043011</c:v>
                </c:pt>
                <c:pt idx="508">
                  <c:v>-1597.1438172043011</c:v>
                </c:pt>
                <c:pt idx="509">
                  <c:v>-1597.1438172043011</c:v>
                </c:pt>
                <c:pt idx="510">
                  <c:v>-1597.1438172043011</c:v>
                </c:pt>
                <c:pt idx="511">
                  <c:v>-1597.1438172043011</c:v>
                </c:pt>
                <c:pt idx="512">
                  <c:v>-1597.1438172043011</c:v>
                </c:pt>
                <c:pt idx="513">
                  <c:v>-1597.1438172043011</c:v>
                </c:pt>
                <c:pt idx="514">
                  <c:v>-1597.1438172043011</c:v>
                </c:pt>
                <c:pt idx="515">
                  <c:v>-1597.1438172043011</c:v>
                </c:pt>
                <c:pt idx="516">
                  <c:v>-1597.1438172043011</c:v>
                </c:pt>
                <c:pt idx="517">
                  <c:v>-1597.1438172043011</c:v>
                </c:pt>
                <c:pt idx="518">
                  <c:v>-1597.1438172043011</c:v>
                </c:pt>
                <c:pt idx="519">
                  <c:v>-1597.1438172043011</c:v>
                </c:pt>
                <c:pt idx="520">
                  <c:v>-1597.1438172043011</c:v>
                </c:pt>
                <c:pt idx="521">
                  <c:v>-1597.1438172043011</c:v>
                </c:pt>
                <c:pt idx="522">
                  <c:v>-1597.1438172043011</c:v>
                </c:pt>
                <c:pt idx="523">
                  <c:v>-1597.1438172043011</c:v>
                </c:pt>
                <c:pt idx="524">
                  <c:v>-1597.1438172043011</c:v>
                </c:pt>
                <c:pt idx="525">
                  <c:v>-1597.1438172043011</c:v>
                </c:pt>
                <c:pt idx="526">
                  <c:v>-1597.1438172043011</c:v>
                </c:pt>
                <c:pt idx="527">
                  <c:v>-1597.1438172043011</c:v>
                </c:pt>
                <c:pt idx="528">
                  <c:v>-1597.1438172043011</c:v>
                </c:pt>
                <c:pt idx="529">
                  <c:v>-1597.1438172043011</c:v>
                </c:pt>
                <c:pt idx="530">
                  <c:v>-1597.1438172043011</c:v>
                </c:pt>
                <c:pt idx="531">
                  <c:v>-1597.1438172043011</c:v>
                </c:pt>
                <c:pt idx="532">
                  <c:v>-1597.1438172043011</c:v>
                </c:pt>
                <c:pt idx="533">
                  <c:v>-1597.1438172043011</c:v>
                </c:pt>
                <c:pt idx="534">
                  <c:v>-1597.1438172043011</c:v>
                </c:pt>
                <c:pt idx="535">
                  <c:v>-1597.1438172043011</c:v>
                </c:pt>
                <c:pt idx="536">
                  <c:v>-1597.1438172043011</c:v>
                </c:pt>
                <c:pt idx="537">
                  <c:v>-1597.1438172043011</c:v>
                </c:pt>
                <c:pt idx="538">
                  <c:v>-1597.1438172043011</c:v>
                </c:pt>
                <c:pt idx="539">
                  <c:v>-1597.1438172043011</c:v>
                </c:pt>
                <c:pt idx="540">
                  <c:v>-1597.1438172043011</c:v>
                </c:pt>
                <c:pt idx="541">
                  <c:v>-1597.1438172043011</c:v>
                </c:pt>
                <c:pt idx="542">
                  <c:v>-1597.1438172043011</c:v>
                </c:pt>
                <c:pt idx="543">
                  <c:v>-1597.1438172043011</c:v>
                </c:pt>
                <c:pt idx="544">
                  <c:v>-1597.1438172043011</c:v>
                </c:pt>
                <c:pt idx="545">
                  <c:v>-1597.1438172043011</c:v>
                </c:pt>
                <c:pt idx="546">
                  <c:v>-1597.1438172043011</c:v>
                </c:pt>
                <c:pt idx="547">
                  <c:v>-1597.1438172043011</c:v>
                </c:pt>
                <c:pt idx="548">
                  <c:v>-1597.1438172043011</c:v>
                </c:pt>
                <c:pt idx="549">
                  <c:v>-1597.1438172043011</c:v>
                </c:pt>
                <c:pt idx="550">
                  <c:v>-1597.1438172043011</c:v>
                </c:pt>
                <c:pt idx="551">
                  <c:v>-1597.1438172043011</c:v>
                </c:pt>
                <c:pt idx="552">
                  <c:v>-1597.1438172043011</c:v>
                </c:pt>
                <c:pt idx="553">
                  <c:v>-1597.1438172043011</c:v>
                </c:pt>
                <c:pt idx="554">
                  <c:v>-1597.1438172043011</c:v>
                </c:pt>
                <c:pt idx="555">
                  <c:v>-1597.1438172043011</c:v>
                </c:pt>
                <c:pt idx="556">
                  <c:v>-1597.1438172043011</c:v>
                </c:pt>
                <c:pt idx="557">
                  <c:v>-1597.1438172043011</c:v>
                </c:pt>
                <c:pt idx="558">
                  <c:v>-1597.1438172043011</c:v>
                </c:pt>
                <c:pt idx="559">
                  <c:v>-1597.1438172043011</c:v>
                </c:pt>
                <c:pt idx="560">
                  <c:v>-1597.1438172043011</c:v>
                </c:pt>
                <c:pt idx="561">
                  <c:v>-1597.1438172043011</c:v>
                </c:pt>
                <c:pt idx="562">
                  <c:v>-1597.1438172043011</c:v>
                </c:pt>
                <c:pt idx="563">
                  <c:v>-1597.1438172043011</c:v>
                </c:pt>
                <c:pt idx="564">
                  <c:v>-1597.1438172043011</c:v>
                </c:pt>
                <c:pt idx="565">
                  <c:v>-1597.1438172043011</c:v>
                </c:pt>
                <c:pt idx="566">
                  <c:v>-1597.1438172043011</c:v>
                </c:pt>
                <c:pt idx="567">
                  <c:v>-1597.1438172043011</c:v>
                </c:pt>
                <c:pt idx="568">
                  <c:v>-1597.1438172043011</c:v>
                </c:pt>
                <c:pt idx="569">
                  <c:v>-1597.1438172043011</c:v>
                </c:pt>
                <c:pt idx="570">
                  <c:v>-1597.1438172043011</c:v>
                </c:pt>
                <c:pt idx="571">
                  <c:v>-1597.1438172043011</c:v>
                </c:pt>
                <c:pt idx="572">
                  <c:v>-1597.1438172043011</c:v>
                </c:pt>
                <c:pt idx="573">
                  <c:v>-1597.1438172043011</c:v>
                </c:pt>
                <c:pt idx="574">
                  <c:v>-1597.1438172043011</c:v>
                </c:pt>
                <c:pt idx="575">
                  <c:v>-1597.1438172043011</c:v>
                </c:pt>
                <c:pt idx="576">
                  <c:v>-1597.1438172043011</c:v>
                </c:pt>
                <c:pt idx="577">
                  <c:v>-1597.1438172043011</c:v>
                </c:pt>
                <c:pt idx="578">
                  <c:v>-1597.1438172043011</c:v>
                </c:pt>
                <c:pt idx="579">
                  <c:v>-1597.1438172043011</c:v>
                </c:pt>
                <c:pt idx="580">
                  <c:v>-1597.1438172043011</c:v>
                </c:pt>
                <c:pt idx="581">
                  <c:v>-1597.1438172043011</c:v>
                </c:pt>
                <c:pt idx="582">
                  <c:v>-1597.1438172043011</c:v>
                </c:pt>
                <c:pt idx="583">
                  <c:v>-1597.1438172043011</c:v>
                </c:pt>
                <c:pt idx="584">
                  <c:v>-1597.1438172043011</c:v>
                </c:pt>
                <c:pt idx="585">
                  <c:v>-1597.1438172043011</c:v>
                </c:pt>
                <c:pt idx="586">
                  <c:v>-1597.1438172043011</c:v>
                </c:pt>
                <c:pt idx="587">
                  <c:v>-1597.1438172043011</c:v>
                </c:pt>
                <c:pt idx="588">
                  <c:v>-1597.1438172043011</c:v>
                </c:pt>
                <c:pt idx="589">
                  <c:v>-1597.1438172043011</c:v>
                </c:pt>
                <c:pt idx="590">
                  <c:v>-1597.1438172043011</c:v>
                </c:pt>
                <c:pt idx="591">
                  <c:v>-1597.1438172043011</c:v>
                </c:pt>
                <c:pt idx="592">
                  <c:v>-1597.1438172043011</c:v>
                </c:pt>
                <c:pt idx="593">
                  <c:v>-1597.1438172043011</c:v>
                </c:pt>
                <c:pt idx="594">
                  <c:v>-1597.1438172043011</c:v>
                </c:pt>
                <c:pt idx="595">
                  <c:v>-1597.1438172043011</c:v>
                </c:pt>
                <c:pt idx="596">
                  <c:v>-1597.1438172043011</c:v>
                </c:pt>
                <c:pt idx="597">
                  <c:v>-1597.1438172043011</c:v>
                </c:pt>
                <c:pt idx="598">
                  <c:v>-1597.1438172043011</c:v>
                </c:pt>
                <c:pt idx="599">
                  <c:v>-1597.1438172043011</c:v>
                </c:pt>
                <c:pt idx="600">
                  <c:v>-1597.1438172043011</c:v>
                </c:pt>
                <c:pt idx="601">
                  <c:v>-1597.1438172043011</c:v>
                </c:pt>
                <c:pt idx="602">
                  <c:v>-1597.1438172043011</c:v>
                </c:pt>
                <c:pt idx="603">
                  <c:v>-1597.1438172043011</c:v>
                </c:pt>
                <c:pt idx="604">
                  <c:v>-1597.1438172043011</c:v>
                </c:pt>
                <c:pt idx="605">
                  <c:v>-1597.1438172043011</c:v>
                </c:pt>
                <c:pt idx="606">
                  <c:v>-1597.1438172043011</c:v>
                </c:pt>
                <c:pt idx="607">
                  <c:v>-1597.1438172043011</c:v>
                </c:pt>
                <c:pt idx="608">
                  <c:v>-1597.1438172043011</c:v>
                </c:pt>
                <c:pt idx="609">
                  <c:v>-1597.1438172043011</c:v>
                </c:pt>
                <c:pt idx="610">
                  <c:v>-1597.1438172043011</c:v>
                </c:pt>
                <c:pt idx="611">
                  <c:v>-1597.1438172043011</c:v>
                </c:pt>
                <c:pt idx="612">
                  <c:v>-1597.1438172043011</c:v>
                </c:pt>
                <c:pt idx="613">
                  <c:v>-1597.1438172043011</c:v>
                </c:pt>
                <c:pt idx="614">
                  <c:v>-1597.1438172043011</c:v>
                </c:pt>
                <c:pt idx="615">
                  <c:v>-1597.1438172043011</c:v>
                </c:pt>
                <c:pt idx="616">
                  <c:v>-1597.1438172043011</c:v>
                </c:pt>
                <c:pt idx="617">
                  <c:v>-1597.1438172043011</c:v>
                </c:pt>
                <c:pt idx="618">
                  <c:v>-1597.1438172043011</c:v>
                </c:pt>
                <c:pt idx="619">
                  <c:v>-1597.1438172043011</c:v>
                </c:pt>
                <c:pt idx="620">
                  <c:v>-1597.1438172043011</c:v>
                </c:pt>
                <c:pt idx="621">
                  <c:v>-1597.1438172043011</c:v>
                </c:pt>
                <c:pt idx="622">
                  <c:v>-1597.1438172043011</c:v>
                </c:pt>
                <c:pt idx="623">
                  <c:v>-1597.1438172043011</c:v>
                </c:pt>
                <c:pt idx="624">
                  <c:v>-1597.1438172043011</c:v>
                </c:pt>
                <c:pt idx="625">
                  <c:v>-1597.1438172043011</c:v>
                </c:pt>
                <c:pt idx="626">
                  <c:v>-1597.1438172043011</c:v>
                </c:pt>
                <c:pt idx="627">
                  <c:v>-1597.1438172043011</c:v>
                </c:pt>
                <c:pt idx="628">
                  <c:v>-1597.1438172043011</c:v>
                </c:pt>
                <c:pt idx="629">
                  <c:v>-1597.1438172043011</c:v>
                </c:pt>
                <c:pt idx="630">
                  <c:v>-1597.1438172043011</c:v>
                </c:pt>
                <c:pt idx="631">
                  <c:v>-1597.1438172043011</c:v>
                </c:pt>
                <c:pt idx="632">
                  <c:v>-1597.1438172043011</c:v>
                </c:pt>
                <c:pt idx="633">
                  <c:v>-1597.1438172043011</c:v>
                </c:pt>
                <c:pt idx="634">
                  <c:v>-1597.1438172043011</c:v>
                </c:pt>
                <c:pt idx="635">
                  <c:v>-1597.1438172043011</c:v>
                </c:pt>
                <c:pt idx="636">
                  <c:v>-1597.1438172043011</c:v>
                </c:pt>
                <c:pt idx="637">
                  <c:v>-1597.1438172043011</c:v>
                </c:pt>
                <c:pt idx="638">
                  <c:v>-1597.1438172043011</c:v>
                </c:pt>
                <c:pt idx="639">
                  <c:v>-1597.1438172043011</c:v>
                </c:pt>
                <c:pt idx="640">
                  <c:v>-1597.1438172043011</c:v>
                </c:pt>
                <c:pt idx="641">
                  <c:v>-1597.1438172043011</c:v>
                </c:pt>
                <c:pt idx="642">
                  <c:v>-1597.1438172043011</c:v>
                </c:pt>
                <c:pt idx="643">
                  <c:v>-1597.1438172043011</c:v>
                </c:pt>
                <c:pt idx="644">
                  <c:v>-1597.1438172043011</c:v>
                </c:pt>
                <c:pt idx="645">
                  <c:v>-1597.1438172043011</c:v>
                </c:pt>
                <c:pt idx="646">
                  <c:v>-1597.1438172043011</c:v>
                </c:pt>
                <c:pt idx="647">
                  <c:v>-1597.1438172043011</c:v>
                </c:pt>
                <c:pt idx="648">
                  <c:v>-1597.1438172043011</c:v>
                </c:pt>
                <c:pt idx="649">
                  <c:v>-1597.1438172043011</c:v>
                </c:pt>
                <c:pt idx="650">
                  <c:v>-1597.1438172043011</c:v>
                </c:pt>
                <c:pt idx="651">
                  <c:v>-1597.1438172043011</c:v>
                </c:pt>
                <c:pt idx="652">
                  <c:v>-1597.1438172043011</c:v>
                </c:pt>
                <c:pt idx="653">
                  <c:v>-1597.1438172043011</c:v>
                </c:pt>
                <c:pt idx="654">
                  <c:v>-1597.1438172043011</c:v>
                </c:pt>
                <c:pt idx="655">
                  <c:v>-1597.1438172043011</c:v>
                </c:pt>
                <c:pt idx="656">
                  <c:v>-1597.1438172043011</c:v>
                </c:pt>
                <c:pt idx="657">
                  <c:v>-1597.1438172043011</c:v>
                </c:pt>
                <c:pt idx="658">
                  <c:v>-1597.1438172043011</c:v>
                </c:pt>
                <c:pt idx="659">
                  <c:v>-1597.1438172043011</c:v>
                </c:pt>
                <c:pt idx="660">
                  <c:v>-1597.1438172043011</c:v>
                </c:pt>
                <c:pt idx="661">
                  <c:v>-1597.1438172043011</c:v>
                </c:pt>
                <c:pt idx="662">
                  <c:v>-1597.1438172043011</c:v>
                </c:pt>
                <c:pt idx="663">
                  <c:v>-1597.1438172043011</c:v>
                </c:pt>
                <c:pt idx="664">
                  <c:v>-1597.1438172043011</c:v>
                </c:pt>
                <c:pt idx="665">
                  <c:v>-1597.1438172043011</c:v>
                </c:pt>
                <c:pt idx="666">
                  <c:v>-1597.1438172043011</c:v>
                </c:pt>
                <c:pt idx="667">
                  <c:v>-1597.1438172043011</c:v>
                </c:pt>
                <c:pt idx="668">
                  <c:v>-1597.1438172043011</c:v>
                </c:pt>
                <c:pt idx="669">
                  <c:v>-1597.1438172043011</c:v>
                </c:pt>
                <c:pt idx="670">
                  <c:v>-1597.1438172043011</c:v>
                </c:pt>
                <c:pt idx="671">
                  <c:v>-1597.1438172043011</c:v>
                </c:pt>
                <c:pt idx="672">
                  <c:v>-1597.1438172043011</c:v>
                </c:pt>
                <c:pt idx="673">
                  <c:v>-1597.1438172043011</c:v>
                </c:pt>
                <c:pt idx="674">
                  <c:v>-1597.1438172043011</c:v>
                </c:pt>
                <c:pt idx="675">
                  <c:v>-1597.1438172043011</c:v>
                </c:pt>
                <c:pt idx="676">
                  <c:v>-1597.1438172043011</c:v>
                </c:pt>
                <c:pt idx="677">
                  <c:v>-1597.1438172043011</c:v>
                </c:pt>
                <c:pt idx="678">
                  <c:v>-1597.1438172043011</c:v>
                </c:pt>
                <c:pt idx="679">
                  <c:v>-1597.1438172043011</c:v>
                </c:pt>
                <c:pt idx="680">
                  <c:v>-1597.1438172043011</c:v>
                </c:pt>
                <c:pt idx="681">
                  <c:v>-1597.1438172043011</c:v>
                </c:pt>
                <c:pt idx="682">
                  <c:v>-1597.1438172043011</c:v>
                </c:pt>
                <c:pt idx="683">
                  <c:v>-1597.1438172043011</c:v>
                </c:pt>
                <c:pt idx="684">
                  <c:v>-1597.1438172043011</c:v>
                </c:pt>
                <c:pt idx="685">
                  <c:v>-1597.1438172043011</c:v>
                </c:pt>
                <c:pt idx="686">
                  <c:v>-1597.1438172043011</c:v>
                </c:pt>
                <c:pt idx="687">
                  <c:v>-1597.1438172043011</c:v>
                </c:pt>
                <c:pt idx="688">
                  <c:v>-1597.1438172043011</c:v>
                </c:pt>
                <c:pt idx="689">
                  <c:v>-1597.1438172043011</c:v>
                </c:pt>
                <c:pt idx="690">
                  <c:v>-1597.1438172043011</c:v>
                </c:pt>
                <c:pt idx="691">
                  <c:v>-1597.1438172043011</c:v>
                </c:pt>
                <c:pt idx="692">
                  <c:v>-1597.1438172043011</c:v>
                </c:pt>
                <c:pt idx="693">
                  <c:v>-1597.1438172043011</c:v>
                </c:pt>
                <c:pt idx="694">
                  <c:v>-1597.1438172043011</c:v>
                </c:pt>
                <c:pt idx="695">
                  <c:v>-1597.1438172043011</c:v>
                </c:pt>
                <c:pt idx="696">
                  <c:v>-1597.1438172043011</c:v>
                </c:pt>
                <c:pt idx="697">
                  <c:v>-1597.1438172043011</c:v>
                </c:pt>
                <c:pt idx="698">
                  <c:v>-1597.1438172043011</c:v>
                </c:pt>
                <c:pt idx="699">
                  <c:v>-1597.1438172043011</c:v>
                </c:pt>
                <c:pt idx="700">
                  <c:v>-1597.1438172043011</c:v>
                </c:pt>
                <c:pt idx="701">
                  <c:v>-1597.1438172043011</c:v>
                </c:pt>
                <c:pt idx="702">
                  <c:v>-1597.1438172043011</c:v>
                </c:pt>
                <c:pt idx="703">
                  <c:v>-1597.1438172043011</c:v>
                </c:pt>
                <c:pt idx="704">
                  <c:v>-1597.1438172043011</c:v>
                </c:pt>
                <c:pt idx="705">
                  <c:v>-1597.1438172043011</c:v>
                </c:pt>
                <c:pt idx="706">
                  <c:v>-1597.1438172043011</c:v>
                </c:pt>
                <c:pt idx="707">
                  <c:v>-1597.1438172043011</c:v>
                </c:pt>
                <c:pt idx="708">
                  <c:v>-1597.1438172043011</c:v>
                </c:pt>
                <c:pt idx="709">
                  <c:v>-1597.1438172043011</c:v>
                </c:pt>
                <c:pt idx="710">
                  <c:v>-1597.1438172043011</c:v>
                </c:pt>
                <c:pt idx="711">
                  <c:v>-1597.1438172043011</c:v>
                </c:pt>
                <c:pt idx="712">
                  <c:v>-1597.1438172043011</c:v>
                </c:pt>
                <c:pt idx="713">
                  <c:v>-1597.1438172043011</c:v>
                </c:pt>
                <c:pt idx="714">
                  <c:v>-1597.1438172043011</c:v>
                </c:pt>
                <c:pt idx="715">
                  <c:v>-1597.1438172043011</c:v>
                </c:pt>
                <c:pt idx="716">
                  <c:v>-1597.1438172043011</c:v>
                </c:pt>
                <c:pt idx="717">
                  <c:v>-1597.1438172043011</c:v>
                </c:pt>
                <c:pt idx="718">
                  <c:v>-1597.1438172043011</c:v>
                </c:pt>
                <c:pt idx="719">
                  <c:v>-1597.1438172043011</c:v>
                </c:pt>
                <c:pt idx="720">
                  <c:v>-1597.1438172043011</c:v>
                </c:pt>
                <c:pt idx="721">
                  <c:v>-1597.1438172043011</c:v>
                </c:pt>
                <c:pt idx="722">
                  <c:v>-1597.1438172043011</c:v>
                </c:pt>
                <c:pt idx="723">
                  <c:v>-1597.1438172043011</c:v>
                </c:pt>
                <c:pt idx="724">
                  <c:v>-1597.1438172043011</c:v>
                </c:pt>
                <c:pt idx="725">
                  <c:v>-1597.1438172043011</c:v>
                </c:pt>
                <c:pt idx="726">
                  <c:v>-1597.1438172043011</c:v>
                </c:pt>
                <c:pt idx="727">
                  <c:v>-1597.1438172043011</c:v>
                </c:pt>
                <c:pt idx="728">
                  <c:v>-1597.1438172043011</c:v>
                </c:pt>
                <c:pt idx="729">
                  <c:v>-1597.1438172043011</c:v>
                </c:pt>
                <c:pt idx="730">
                  <c:v>-1597.1438172043011</c:v>
                </c:pt>
                <c:pt idx="731">
                  <c:v>-1597.1438172043011</c:v>
                </c:pt>
                <c:pt idx="732">
                  <c:v>-1597.1438172043011</c:v>
                </c:pt>
                <c:pt idx="733">
                  <c:v>-1597.1438172043011</c:v>
                </c:pt>
                <c:pt idx="734">
                  <c:v>-1597.1438172043011</c:v>
                </c:pt>
                <c:pt idx="735">
                  <c:v>-1597.1438172043011</c:v>
                </c:pt>
                <c:pt idx="736">
                  <c:v>-1597.1438172043011</c:v>
                </c:pt>
                <c:pt idx="737">
                  <c:v>-1597.1438172043011</c:v>
                </c:pt>
                <c:pt idx="738">
                  <c:v>-1597.1438172043011</c:v>
                </c:pt>
                <c:pt idx="739">
                  <c:v>-1597.1438172043011</c:v>
                </c:pt>
                <c:pt idx="740">
                  <c:v>-1597.1438172043011</c:v>
                </c:pt>
                <c:pt idx="741">
                  <c:v>-1597.1438172043011</c:v>
                </c:pt>
                <c:pt idx="742">
                  <c:v>-1597.1438172043011</c:v>
                </c:pt>
                <c:pt idx="743">
                  <c:v>-1597.1438172043011</c:v>
                </c:pt>
              </c:numCache>
            </c:numRef>
          </c:val>
        </c:ser>
        <c:marker val="1"/>
        <c:axId val="116302976"/>
        <c:axId val="116304512"/>
      </c:lineChart>
      <c:catAx>
        <c:axId val="116302976"/>
        <c:scaling>
          <c:orientation val="minMax"/>
        </c:scaling>
        <c:axPos val="b"/>
        <c:numFmt formatCode="General" sourceLinked="1"/>
        <c:majorTickMark val="none"/>
        <c:tickLblPos val="nextTo"/>
        <c:crossAx val="116304512"/>
        <c:crosses val="autoZero"/>
        <c:auto val="1"/>
        <c:lblAlgn val="ctr"/>
        <c:lblOffset val="100"/>
        <c:tickLblSkip val="24"/>
      </c:catAx>
      <c:valAx>
        <c:axId val="1163045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3029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3"/>
          <c:y val="2.701128789367719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1040.9583333333333</c:v>
                </c:pt>
                <c:pt idx="1">
                  <c:v>1614.875</c:v>
                </c:pt>
                <c:pt idx="2">
                  <c:v>1390.2916666666667</c:v>
                </c:pt>
                <c:pt idx="3">
                  <c:v>1765.25</c:v>
                </c:pt>
                <c:pt idx="4">
                  <c:v>2069.375</c:v>
                </c:pt>
                <c:pt idx="5">
                  <c:v>387.75</c:v>
                </c:pt>
                <c:pt idx="6">
                  <c:v>-17.666666666666668</c:v>
                </c:pt>
                <c:pt idx="7">
                  <c:v>1212</c:v>
                </c:pt>
                <c:pt idx="8">
                  <c:v>1558.9583333333333</c:v>
                </c:pt>
                <c:pt idx="9">
                  <c:v>308.79166666666669</c:v>
                </c:pt>
                <c:pt idx="10">
                  <c:v>1978.6666666666667</c:v>
                </c:pt>
                <c:pt idx="11">
                  <c:v>2562.7083333333335</c:v>
                </c:pt>
                <c:pt idx="12">
                  <c:v>1973.375</c:v>
                </c:pt>
                <c:pt idx="13">
                  <c:v>1844</c:v>
                </c:pt>
                <c:pt idx="14">
                  <c:v>2294.9166666666665</c:v>
                </c:pt>
                <c:pt idx="15">
                  <c:v>2118.5833333333335</c:v>
                </c:pt>
                <c:pt idx="16">
                  <c:v>1425</c:v>
                </c:pt>
                <c:pt idx="17">
                  <c:v>1739.0416666666667</c:v>
                </c:pt>
                <c:pt idx="18">
                  <c:v>1874.4583333333333</c:v>
                </c:pt>
                <c:pt idx="19">
                  <c:v>1395.7083333333333</c:v>
                </c:pt>
                <c:pt idx="20">
                  <c:v>1106</c:v>
                </c:pt>
                <c:pt idx="21">
                  <c:v>826.95833333333337</c:v>
                </c:pt>
                <c:pt idx="22">
                  <c:v>1230.2083333333333</c:v>
                </c:pt>
                <c:pt idx="23">
                  <c:v>1654.2083333333333</c:v>
                </c:pt>
                <c:pt idx="24">
                  <c:v>1074.5416666666667</c:v>
                </c:pt>
                <c:pt idx="25">
                  <c:v>-627.45833333333337</c:v>
                </c:pt>
                <c:pt idx="26">
                  <c:v>-11.708333333333334</c:v>
                </c:pt>
                <c:pt idx="27">
                  <c:v>588.33333333333337</c:v>
                </c:pt>
                <c:pt idx="28">
                  <c:v>895.95833333333337</c:v>
                </c:pt>
                <c:pt idx="29">
                  <c:v>2288.875</c:v>
                </c:pt>
                <c:pt idx="30">
                  <c:v>2303.2083333333335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2977</c:v>
                </c:pt>
                <c:pt idx="1">
                  <c:v>3000</c:v>
                </c:pt>
                <c:pt idx="2">
                  <c:v>2500</c:v>
                </c:pt>
                <c:pt idx="3">
                  <c:v>2500</c:v>
                </c:pt>
                <c:pt idx="4">
                  <c:v>3000</c:v>
                </c:pt>
                <c:pt idx="5">
                  <c:v>2388</c:v>
                </c:pt>
                <c:pt idx="6">
                  <c:v>2625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2500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2500</c:v>
                </c:pt>
                <c:pt idx="17">
                  <c:v>3000</c:v>
                </c:pt>
                <c:pt idx="18">
                  <c:v>3000</c:v>
                </c:pt>
                <c:pt idx="19">
                  <c:v>2500</c:v>
                </c:pt>
                <c:pt idx="20">
                  <c:v>2515</c:v>
                </c:pt>
                <c:pt idx="21">
                  <c:v>3000</c:v>
                </c:pt>
                <c:pt idx="22">
                  <c:v>2500</c:v>
                </c:pt>
                <c:pt idx="23">
                  <c:v>3000</c:v>
                </c:pt>
                <c:pt idx="24">
                  <c:v>2717</c:v>
                </c:pt>
                <c:pt idx="25">
                  <c:v>1799</c:v>
                </c:pt>
                <c:pt idx="26">
                  <c:v>1200</c:v>
                </c:pt>
                <c:pt idx="27">
                  <c:v>1200</c:v>
                </c:pt>
                <c:pt idx="28">
                  <c:v>1200</c:v>
                </c:pt>
                <c:pt idx="29">
                  <c:v>2800</c:v>
                </c:pt>
                <c:pt idx="30">
                  <c:v>2500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-1800</c:v>
                </c:pt>
                <c:pt idx="1">
                  <c:v>-1800</c:v>
                </c:pt>
                <c:pt idx="2">
                  <c:v>-1638</c:v>
                </c:pt>
                <c:pt idx="3">
                  <c:v>-472</c:v>
                </c:pt>
                <c:pt idx="4">
                  <c:v>-1207</c:v>
                </c:pt>
                <c:pt idx="5">
                  <c:v>-1780</c:v>
                </c:pt>
                <c:pt idx="6">
                  <c:v>-1800</c:v>
                </c:pt>
                <c:pt idx="7">
                  <c:v>-356</c:v>
                </c:pt>
                <c:pt idx="8">
                  <c:v>97</c:v>
                </c:pt>
                <c:pt idx="9">
                  <c:v>-1739</c:v>
                </c:pt>
                <c:pt idx="10">
                  <c:v>1551</c:v>
                </c:pt>
                <c:pt idx="11">
                  <c:v>725</c:v>
                </c:pt>
                <c:pt idx="12">
                  <c:v>-211</c:v>
                </c:pt>
                <c:pt idx="13">
                  <c:v>-1723</c:v>
                </c:pt>
                <c:pt idx="14">
                  <c:v>420</c:v>
                </c:pt>
                <c:pt idx="15">
                  <c:v>519</c:v>
                </c:pt>
                <c:pt idx="16">
                  <c:v>-1264</c:v>
                </c:pt>
                <c:pt idx="17">
                  <c:v>-510</c:v>
                </c:pt>
                <c:pt idx="18">
                  <c:v>-784</c:v>
                </c:pt>
                <c:pt idx="19">
                  <c:v>-652</c:v>
                </c:pt>
                <c:pt idx="20">
                  <c:v>-1750</c:v>
                </c:pt>
                <c:pt idx="21">
                  <c:v>-1800</c:v>
                </c:pt>
                <c:pt idx="22">
                  <c:v>-1765</c:v>
                </c:pt>
                <c:pt idx="23">
                  <c:v>-400</c:v>
                </c:pt>
                <c:pt idx="24">
                  <c:v>-1800</c:v>
                </c:pt>
                <c:pt idx="25">
                  <c:v>-1800</c:v>
                </c:pt>
                <c:pt idx="26">
                  <c:v>-1800</c:v>
                </c:pt>
                <c:pt idx="27">
                  <c:v>-1754</c:v>
                </c:pt>
                <c:pt idx="28">
                  <c:v>-1151</c:v>
                </c:pt>
                <c:pt idx="29">
                  <c:v>1299</c:v>
                </c:pt>
                <c:pt idx="30">
                  <c:v>1469</c:v>
                </c:pt>
              </c:numCache>
            </c:numRef>
          </c:val>
        </c:ser>
        <c:marker val="1"/>
        <c:axId val="116465024"/>
        <c:axId val="116470912"/>
      </c:lineChart>
      <c:catAx>
        <c:axId val="116465024"/>
        <c:scaling>
          <c:orientation val="minMax"/>
        </c:scaling>
        <c:axPos val="b"/>
        <c:numFmt formatCode="General" sourceLinked="1"/>
        <c:majorTickMark val="none"/>
        <c:tickLblPos val="nextTo"/>
        <c:crossAx val="116470912"/>
        <c:crosses val="autoZero"/>
        <c:auto val="1"/>
        <c:lblAlgn val="ctr"/>
        <c:lblOffset val="100"/>
        <c:tickLblSkip val="1"/>
      </c:catAx>
      <c:valAx>
        <c:axId val="1164709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46502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44"/>
          <c:y val="2.701128789367720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-1173.875</c:v>
                </c:pt>
                <c:pt idx="1">
                  <c:v>-1207.2083333333333</c:v>
                </c:pt>
                <c:pt idx="2">
                  <c:v>-1938.9583333333333</c:v>
                </c:pt>
                <c:pt idx="3">
                  <c:v>-1800.6666666666667</c:v>
                </c:pt>
                <c:pt idx="4">
                  <c:v>-1950.5833333333333</c:v>
                </c:pt>
                <c:pt idx="5">
                  <c:v>-1888.5416666666667</c:v>
                </c:pt>
                <c:pt idx="6">
                  <c:v>-1095.2083333333333</c:v>
                </c:pt>
                <c:pt idx="7">
                  <c:v>-1307.5833333333333</c:v>
                </c:pt>
                <c:pt idx="8">
                  <c:v>-1620.7083333333333</c:v>
                </c:pt>
                <c:pt idx="9">
                  <c:v>-705.125</c:v>
                </c:pt>
                <c:pt idx="10">
                  <c:v>-596.25</c:v>
                </c:pt>
                <c:pt idx="11">
                  <c:v>-918.95833333333337</c:v>
                </c:pt>
                <c:pt idx="12">
                  <c:v>-953.5</c:v>
                </c:pt>
                <c:pt idx="13">
                  <c:v>-668.16666666666663</c:v>
                </c:pt>
                <c:pt idx="14">
                  <c:v>-767.45833333333337</c:v>
                </c:pt>
                <c:pt idx="15">
                  <c:v>-721.08333333333337</c:v>
                </c:pt>
                <c:pt idx="16">
                  <c:v>-791.625</c:v>
                </c:pt>
                <c:pt idx="17">
                  <c:v>-946.16666666666663</c:v>
                </c:pt>
                <c:pt idx="18">
                  <c:v>-962.33333333333337</c:v>
                </c:pt>
                <c:pt idx="19">
                  <c:v>-944.41666666666663</c:v>
                </c:pt>
                <c:pt idx="20">
                  <c:v>-968.33333333333337</c:v>
                </c:pt>
                <c:pt idx="21">
                  <c:v>-939.375</c:v>
                </c:pt>
                <c:pt idx="22">
                  <c:v>-968.16666666666663</c:v>
                </c:pt>
                <c:pt idx="23">
                  <c:v>-968.08333333333337</c:v>
                </c:pt>
                <c:pt idx="24">
                  <c:v>-1172.2916666666667</c:v>
                </c:pt>
                <c:pt idx="25">
                  <c:v>-1504.5</c:v>
                </c:pt>
                <c:pt idx="26">
                  <c:v>-1334.375</c:v>
                </c:pt>
                <c:pt idx="27">
                  <c:v>-1376.9166666666667</c:v>
                </c:pt>
                <c:pt idx="28">
                  <c:v>-1447.4166666666667</c:v>
                </c:pt>
                <c:pt idx="29">
                  <c:v>-1283.875</c:v>
                </c:pt>
                <c:pt idx="30">
                  <c:v>-1484.125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101</c:v>
                </c:pt>
                <c:pt idx="1">
                  <c:v>42</c:v>
                </c:pt>
                <c:pt idx="2">
                  <c:v>-1799</c:v>
                </c:pt>
                <c:pt idx="3">
                  <c:v>-1269</c:v>
                </c:pt>
                <c:pt idx="4">
                  <c:v>-1851</c:v>
                </c:pt>
                <c:pt idx="5">
                  <c:v>-1702</c:v>
                </c:pt>
                <c:pt idx="6">
                  <c:v>147</c:v>
                </c:pt>
                <c:pt idx="7">
                  <c:v>553</c:v>
                </c:pt>
                <c:pt idx="8">
                  <c:v>-300</c:v>
                </c:pt>
                <c:pt idx="9">
                  <c:v>767</c:v>
                </c:pt>
                <c:pt idx="10">
                  <c:v>110</c:v>
                </c:pt>
                <c:pt idx="11">
                  <c:v>-727</c:v>
                </c:pt>
                <c:pt idx="12">
                  <c:v>-876</c:v>
                </c:pt>
                <c:pt idx="13">
                  <c:v>14</c:v>
                </c:pt>
                <c:pt idx="14">
                  <c:v>-203</c:v>
                </c:pt>
                <c:pt idx="15">
                  <c:v>-4</c:v>
                </c:pt>
                <c:pt idx="16">
                  <c:v>-294</c:v>
                </c:pt>
                <c:pt idx="17">
                  <c:v>-644</c:v>
                </c:pt>
                <c:pt idx="18">
                  <c:v>-862</c:v>
                </c:pt>
                <c:pt idx="19">
                  <c:v>-852</c:v>
                </c:pt>
                <c:pt idx="20">
                  <c:v>-883</c:v>
                </c:pt>
                <c:pt idx="21">
                  <c:v>-718</c:v>
                </c:pt>
                <c:pt idx="22">
                  <c:v>-769</c:v>
                </c:pt>
                <c:pt idx="23">
                  <c:v>-877</c:v>
                </c:pt>
                <c:pt idx="24">
                  <c:v>-796</c:v>
                </c:pt>
                <c:pt idx="25">
                  <c:v>-1424</c:v>
                </c:pt>
                <c:pt idx="26">
                  <c:v>-1060</c:v>
                </c:pt>
                <c:pt idx="27">
                  <c:v>-993</c:v>
                </c:pt>
                <c:pt idx="28">
                  <c:v>-1082</c:v>
                </c:pt>
                <c:pt idx="29">
                  <c:v>-846</c:v>
                </c:pt>
                <c:pt idx="30">
                  <c:v>-1241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-2000</c:v>
                </c:pt>
                <c:pt idx="3">
                  <c:v>-2000</c:v>
                </c:pt>
                <c:pt idx="4">
                  <c:v>-2000</c:v>
                </c:pt>
                <c:pt idx="5">
                  <c:v>-2000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-1668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-999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-1979</c:v>
                </c:pt>
                <c:pt idx="25">
                  <c:v>-1696</c:v>
                </c:pt>
                <c:pt idx="26">
                  <c:v>-1499</c:v>
                </c:pt>
                <c:pt idx="27">
                  <c:v>-1500</c:v>
                </c:pt>
                <c:pt idx="28">
                  <c:v>-1499</c:v>
                </c:pt>
                <c:pt idx="29">
                  <c:v>-1500</c:v>
                </c:pt>
                <c:pt idx="30">
                  <c:v>-1500</c:v>
                </c:pt>
              </c:numCache>
            </c:numRef>
          </c:val>
        </c:ser>
        <c:marker val="1"/>
        <c:axId val="116508544"/>
        <c:axId val="116510080"/>
      </c:lineChart>
      <c:catAx>
        <c:axId val="116508544"/>
        <c:scaling>
          <c:orientation val="minMax"/>
        </c:scaling>
        <c:axPos val="b"/>
        <c:numFmt formatCode="General" sourceLinked="1"/>
        <c:majorTickMark val="none"/>
        <c:tickLblPos val="nextTo"/>
        <c:crossAx val="116510080"/>
        <c:crosses val="autoZero"/>
        <c:auto val="1"/>
        <c:lblAlgn val="ctr"/>
        <c:lblOffset val="100"/>
        <c:tickLblSkip val="1"/>
      </c:catAx>
      <c:valAx>
        <c:axId val="116510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5085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6"/>
          <c:y val="2.7011287893677217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-1405.75</c:v>
                </c:pt>
                <c:pt idx="1">
                  <c:v>-454.95833333333331</c:v>
                </c:pt>
                <c:pt idx="2">
                  <c:v>-840.33333333333337</c:v>
                </c:pt>
                <c:pt idx="3">
                  <c:v>-296.125</c:v>
                </c:pt>
                <c:pt idx="4">
                  <c:v>-1706.7083333333333</c:v>
                </c:pt>
                <c:pt idx="5">
                  <c:v>-1574</c:v>
                </c:pt>
                <c:pt idx="6">
                  <c:v>-254.70833333333334</c:v>
                </c:pt>
                <c:pt idx="7">
                  <c:v>-700</c:v>
                </c:pt>
                <c:pt idx="8">
                  <c:v>-468.70833333333331</c:v>
                </c:pt>
                <c:pt idx="9">
                  <c:v>-493.75</c:v>
                </c:pt>
                <c:pt idx="10">
                  <c:v>-297.25</c:v>
                </c:pt>
                <c:pt idx="11">
                  <c:v>-1263.1666666666667</c:v>
                </c:pt>
                <c:pt idx="12">
                  <c:v>-973.33333333333337</c:v>
                </c:pt>
                <c:pt idx="13">
                  <c:v>89.625</c:v>
                </c:pt>
                <c:pt idx="14">
                  <c:v>-260.83333333333331</c:v>
                </c:pt>
                <c:pt idx="15">
                  <c:v>-367.25</c:v>
                </c:pt>
                <c:pt idx="16">
                  <c:v>57.291666666666664</c:v>
                </c:pt>
                <c:pt idx="17">
                  <c:v>-1229.7083333333333</c:v>
                </c:pt>
                <c:pt idx="18">
                  <c:v>-1324.5416666666667</c:v>
                </c:pt>
                <c:pt idx="19">
                  <c:v>-1280.375</c:v>
                </c:pt>
                <c:pt idx="20">
                  <c:v>-1072.375</c:v>
                </c:pt>
                <c:pt idx="21">
                  <c:v>-1424.375</c:v>
                </c:pt>
                <c:pt idx="22">
                  <c:v>-1511.7083333333333</c:v>
                </c:pt>
                <c:pt idx="23">
                  <c:v>-2101.4166666666665</c:v>
                </c:pt>
                <c:pt idx="24">
                  <c:v>-1928.3333333333333</c:v>
                </c:pt>
                <c:pt idx="25">
                  <c:v>-1350.875</c:v>
                </c:pt>
                <c:pt idx="26">
                  <c:v>-770.625</c:v>
                </c:pt>
                <c:pt idx="27">
                  <c:v>-1583.375</c:v>
                </c:pt>
                <c:pt idx="28">
                  <c:v>-1341.2083333333333</c:v>
                </c:pt>
                <c:pt idx="29">
                  <c:v>-1740.5416666666667</c:v>
                </c:pt>
                <c:pt idx="30">
                  <c:v>-1048.375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-437</c:v>
                </c:pt>
                <c:pt idx="1">
                  <c:v>1014</c:v>
                </c:pt>
                <c:pt idx="2">
                  <c:v>225</c:v>
                </c:pt>
                <c:pt idx="3">
                  <c:v>946</c:v>
                </c:pt>
                <c:pt idx="4">
                  <c:v>-1017</c:v>
                </c:pt>
                <c:pt idx="5">
                  <c:v>-1090</c:v>
                </c:pt>
                <c:pt idx="6">
                  <c:v>906</c:v>
                </c:pt>
                <c:pt idx="7">
                  <c:v>544</c:v>
                </c:pt>
                <c:pt idx="8">
                  <c:v>785</c:v>
                </c:pt>
                <c:pt idx="9">
                  <c:v>453</c:v>
                </c:pt>
                <c:pt idx="10">
                  <c:v>695</c:v>
                </c:pt>
                <c:pt idx="11">
                  <c:v>-116</c:v>
                </c:pt>
                <c:pt idx="12">
                  <c:v>-180</c:v>
                </c:pt>
                <c:pt idx="13">
                  <c:v>966</c:v>
                </c:pt>
                <c:pt idx="14">
                  <c:v>480</c:v>
                </c:pt>
                <c:pt idx="15">
                  <c:v>802</c:v>
                </c:pt>
                <c:pt idx="16">
                  <c:v>951</c:v>
                </c:pt>
                <c:pt idx="17">
                  <c:v>-263</c:v>
                </c:pt>
                <c:pt idx="18">
                  <c:v>-442</c:v>
                </c:pt>
                <c:pt idx="19">
                  <c:v>-690</c:v>
                </c:pt>
                <c:pt idx="20">
                  <c:v>58</c:v>
                </c:pt>
                <c:pt idx="21">
                  <c:v>-797</c:v>
                </c:pt>
                <c:pt idx="22">
                  <c:v>-1031</c:v>
                </c:pt>
                <c:pt idx="23">
                  <c:v>-1523</c:v>
                </c:pt>
                <c:pt idx="24">
                  <c:v>-1362</c:v>
                </c:pt>
                <c:pt idx="25">
                  <c:v>-713</c:v>
                </c:pt>
                <c:pt idx="26">
                  <c:v>-36</c:v>
                </c:pt>
                <c:pt idx="27">
                  <c:v>-545</c:v>
                </c:pt>
                <c:pt idx="28">
                  <c:v>-690</c:v>
                </c:pt>
                <c:pt idx="29">
                  <c:v>-885</c:v>
                </c:pt>
                <c:pt idx="30">
                  <c:v>46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-1935</c:v>
                </c:pt>
                <c:pt idx="1">
                  <c:v>-1450</c:v>
                </c:pt>
                <c:pt idx="2">
                  <c:v>-1630</c:v>
                </c:pt>
                <c:pt idx="3">
                  <c:v>-1606</c:v>
                </c:pt>
                <c:pt idx="4">
                  <c:v>-2208</c:v>
                </c:pt>
                <c:pt idx="5">
                  <c:v>-2058</c:v>
                </c:pt>
                <c:pt idx="6">
                  <c:v>-1927</c:v>
                </c:pt>
                <c:pt idx="7">
                  <c:v>-2370</c:v>
                </c:pt>
                <c:pt idx="8">
                  <c:v>-2155</c:v>
                </c:pt>
                <c:pt idx="9">
                  <c:v>-1881</c:v>
                </c:pt>
                <c:pt idx="10">
                  <c:v>-2135</c:v>
                </c:pt>
                <c:pt idx="11">
                  <c:v>-2230</c:v>
                </c:pt>
                <c:pt idx="12">
                  <c:v>-1926</c:v>
                </c:pt>
                <c:pt idx="13">
                  <c:v>-967</c:v>
                </c:pt>
                <c:pt idx="14">
                  <c:v>-1452</c:v>
                </c:pt>
                <c:pt idx="15">
                  <c:v>-1843</c:v>
                </c:pt>
                <c:pt idx="16">
                  <c:v>-1437</c:v>
                </c:pt>
                <c:pt idx="17">
                  <c:v>-2141</c:v>
                </c:pt>
                <c:pt idx="18">
                  <c:v>-1704</c:v>
                </c:pt>
                <c:pt idx="19">
                  <c:v>-1861</c:v>
                </c:pt>
                <c:pt idx="20">
                  <c:v>-1791</c:v>
                </c:pt>
                <c:pt idx="21">
                  <c:v>-2061</c:v>
                </c:pt>
                <c:pt idx="22">
                  <c:v>-2077</c:v>
                </c:pt>
                <c:pt idx="23">
                  <c:v>-2326</c:v>
                </c:pt>
                <c:pt idx="24">
                  <c:v>-2229</c:v>
                </c:pt>
                <c:pt idx="25">
                  <c:v>-1753</c:v>
                </c:pt>
                <c:pt idx="26">
                  <c:v>-1504</c:v>
                </c:pt>
                <c:pt idx="27">
                  <c:v>-2317</c:v>
                </c:pt>
                <c:pt idx="28">
                  <c:v>-2140</c:v>
                </c:pt>
                <c:pt idx="29">
                  <c:v>-2400</c:v>
                </c:pt>
                <c:pt idx="30">
                  <c:v>-1911</c:v>
                </c:pt>
              </c:numCache>
            </c:numRef>
          </c:val>
        </c:ser>
        <c:marker val="1"/>
        <c:axId val="116601600"/>
        <c:axId val="116603136"/>
      </c:lineChart>
      <c:catAx>
        <c:axId val="116601600"/>
        <c:scaling>
          <c:orientation val="minMax"/>
        </c:scaling>
        <c:axPos val="b"/>
        <c:numFmt formatCode="General" sourceLinked="1"/>
        <c:majorTickMark val="none"/>
        <c:tickLblPos val="nextTo"/>
        <c:crossAx val="116603136"/>
        <c:crosses val="autoZero"/>
        <c:auto val="1"/>
        <c:lblAlgn val="ctr"/>
        <c:lblOffset val="100"/>
        <c:tickLblSkip val="1"/>
      </c:catAx>
      <c:valAx>
        <c:axId val="116603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6016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7"/>
          <c:y val="2.7011287893677231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-146.95833333333334</c:v>
                </c:pt>
                <c:pt idx="1">
                  <c:v>-1049.5833333333333</c:v>
                </c:pt>
                <c:pt idx="2">
                  <c:v>-23</c:v>
                </c:pt>
                <c:pt idx="3">
                  <c:v>-926.25</c:v>
                </c:pt>
                <c:pt idx="4">
                  <c:v>-1017.6666666666666</c:v>
                </c:pt>
                <c:pt idx="5">
                  <c:v>-721.20833333333337</c:v>
                </c:pt>
                <c:pt idx="6">
                  <c:v>-871.29166666666663</c:v>
                </c:pt>
                <c:pt idx="7">
                  <c:v>-507</c:v>
                </c:pt>
                <c:pt idx="8">
                  <c:v>385.45833333333331</c:v>
                </c:pt>
                <c:pt idx="9">
                  <c:v>384.45833333333331</c:v>
                </c:pt>
                <c:pt idx="10">
                  <c:v>339.75</c:v>
                </c:pt>
                <c:pt idx="11">
                  <c:v>-630.83333333333337</c:v>
                </c:pt>
                <c:pt idx="12">
                  <c:v>-1064.375</c:v>
                </c:pt>
                <c:pt idx="13">
                  <c:v>-816.75</c:v>
                </c:pt>
                <c:pt idx="14">
                  <c:v>81.583333333333329</c:v>
                </c:pt>
                <c:pt idx="15">
                  <c:v>153.20833333333334</c:v>
                </c:pt>
                <c:pt idx="16">
                  <c:v>-891.58333333333337</c:v>
                </c:pt>
                <c:pt idx="17">
                  <c:v>-258.58333333333331</c:v>
                </c:pt>
                <c:pt idx="18">
                  <c:v>-812.54166666666663</c:v>
                </c:pt>
                <c:pt idx="19">
                  <c:v>-621.66666666666663</c:v>
                </c:pt>
                <c:pt idx="20">
                  <c:v>-101.79166666666667</c:v>
                </c:pt>
                <c:pt idx="21">
                  <c:v>600.91666666666663</c:v>
                </c:pt>
                <c:pt idx="22">
                  <c:v>-445.45833333333331</c:v>
                </c:pt>
                <c:pt idx="23">
                  <c:v>-103.08333333333333</c:v>
                </c:pt>
                <c:pt idx="24">
                  <c:v>-339.58333333333331</c:v>
                </c:pt>
                <c:pt idx="25">
                  <c:v>-634.83333333333337</c:v>
                </c:pt>
                <c:pt idx="26">
                  <c:v>-654.33333333333337</c:v>
                </c:pt>
                <c:pt idx="27">
                  <c:v>-459.91666666666669</c:v>
                </c:pt>
                <c:pt idx="28">
                  <c:v>-111.25</c:v>
                </c:pt>
                <c:pt idx="29">
                  <c:v>-20.916666666666668</c:v>
                </c:pt>
                <c:pt idx="30">
                  <c:v>-557.54166666666663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1100</c:v>
                </c:pt>
                <c:pt idx="1">
                  <c:v>-993</c:v>
                </c:pt>
                <c:pt idx="2">
                  <c:v>924</c:v>
                </c:pt>
                <c:pt idx="3">
                  <c:v>-307</c:v>
                </c:pt>
                <c:pt idx="4">
                  <c:v>-483</c:v>
                </c:pt>
                <c:pt idx="5">
                  <c:v>894</c:v>
                </c:pt>
                <c:pt idx="6">
                  <c:v>1000</c:v>
                </c:pt>
                <c:pt idx="7">
                  <c:v>1000</c:v>
                </c:pt>
                <c:pt idx="8">
                  <c:v>1100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31</c:v>
                </c:pt>
                <c:pt idx="13">
                  <c:v>600</c:v>
                </c:pt>
                <c:pt idx="14">
                  <c:v>740</c:v>
                </c:pt>
                <c:pt idx="15">
                  <c:v>948</c:v>
                </c:pt>
                <c:pt idx="16">
                  <c:v>581</c:v>
                </c:pt>
                <c:pt idx="17">
                  <c:v>875</c:v>
                </c:pt>
                <c:pt idx="18">
                  <c:v>177</c:v>
                </c:pt>
                <c:pt idx="19">
                  <c:v>305</c:v>
                </c:pt>
                <c:pt idx="20">
                  <c:v>1000</c:v>
                </c:pt>
                <c:pt idx="21">
                  <c:v>1100</c:v>
                </c:pt>
                <c:pt idx="22">
                  <c:v>490</c:v>
                </c:pt>
                <c:pt idx="23">
                  <c:v>200</c:v>
                </c:pt>
                <c:pt idx="24">
                  <c:v>200</c:v>
                </c:pt>
                <c:pt idx="25">
                  <c:v>143</c:v>
                </c:pt>
                <c:pt idx="26">
                  <c:v>-550</c:v>
                </c:pt>
                <c:pt idx="27">
                  <c:v>289</c:v>
                </c:pt>
                <c:pt idx="28">
                  <c:v>200</c:v>
                </c:pt>
                <c:pt idx="29">
                  <c:v>330</c:v>
                </c:pt>
                <c:pt idx="30">
                  <c:v>199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-1200</c:v>
                </c:pt>
                <c:pt idx="1">
                  <c:v>-1200</c:v>
                </c:pt>
                <c:pt idx="2">
                  <c:v>-1181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-901</c:v>
                </c:pt>
                <c:pt idx="9">
                  <c:v>-900</c:v>
                </c:pt>
                <c:pt idx="10">
                  <c:v>-675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-954</c:v>
                </c:pt>
                <c:pt idx="16">
                  <c:v>-1200</c:v>
                </c:pt>
                <c:pt idx="17">
                  <c:v>-1200</c:v>
                </c:pt>
                <c:pt idx="18">
                  <c:v>-1200</c:v>
                </c:pt>
                <c:pt idx="19">
                  <c:v>-1200</c:v>
                </c:pt>
                <c:pt idx="20">
                  <c:v>-1200</c:v>
                </c:pt>
                <c:pt idx="21">
                  <c:v>-459</c:v>
                </c:pt>
                <c:pt idx="22">
                  <c:v>-700</c:v>
                </c:pt>
                <c:pt idx="23">
                  <c:v>-700</c:v>
                </c:pt>
                <c:pt idx="24">
                  <c:v>-700</c:v>
                </c:pt>
                <c:pt idx="25">
                  <c:v>-800</c:v>
                </c:pt>
                <c:pt idx="26">
                  <c:v>-800</c:v>
                </c:pt>
                <c:pt idx="27">
                  <c:v>-800</c:v>
                </c:pt>
                <c:pt idx="28">
                  <c:v>-800</c:v>
                </c:pt>
                <c:pt idx="29">
                  <c:v>-779</c:v>
                </c:pt>
                <c:pt idx="30">
                  <c:v>-800</c:v>
                </c:pt>
              </c:numCache>
            </c:numRef>
          </c:val>
        </c:ser>
        <c:marker val="1"/>
        <c:axId val="116624768"/>
        <c:axId val="116647040"/>
      </c:lineChart>
      <c:catAx>
        <c:axId val="116624768"/>
        <c:scaling>
          <c:orientation val="minMax"/>
        </c:scaling>
        <c:axPos val="b"/>
        <c:numFmt formatCode="General" sourceLinked="1"/>
        <c:majorTickMark val="none"/>
        <c:tickLblPos val="nextTo"/>
        <c:crossAx val="116647040"/>
        <c:crosses val="autoZero"/>
        <c:auto val="1"/>
        <c:lblAlgn val="ctr"/>
        <c:lblOffset val="100"/>
        <c:tickLblSkip val="1"/>
      </c:catAx>
      <c:valAx>
        <c:axId val="116647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6247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8"/>
          <c:y val="2.7011287893677245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-2659.4166666666665</c:v>
                </c:pt>
                <c:pt idx="1">
                  <c:v>-2673.75</c:v>
                </c:pt>
                <c:pt idx="2">
                  <c:v>-2698.2083333333335</c:v>
                </c:pt>
                <c:pt idx="3">
                  <c:v>-2515.375</c:v>
                </c:pt>
                <c:pt idx="4">
                  <c:v>-1157.3333333333333</c:v>
                </c:pt>
                <c:pt idx="5">
                  <c:v>-1157.3333333333333</c:v>
                </c:pt>
                <c:pt idx="6">
                  <c:v>-2082.2916666666665</c:v>
                </c:pt>
                <c:pt idx="7">
                  <c:v>-2695.5833333333335</c:v>
                </c:pt>
                <c:pt idx="8">
                  <c:v>-2497.4583333333335</c:v>
                </c:pt>
                <c:pt idx="9">
                  <c:v>-2644.75</c:v>
                </c:pt>
                <c:pt idx="10">
                  <c:v>-2480.9166666666665</c:v>
                </c:pt>
                <c:pt idx="11">
                  <c:v>-1156.7083333333333</c:v>
                </c:pt>
                <c:pt idx="12">
                  <c:v>-1103.875</c:v>
                </c:pt>
                <c:pt idx="13">
                  <c:v>-2185.2916666666665</c:v>
                </c:pt>
                <c:pt idx="14">
                  <c:v>-2682.9583333333335</c:v>
                </c:pt>
                <c:pt idx="15">
                  <c:v>-2547.9166666666665</c:v>
                </c:pt>
                <c:pt idx="16">
                  <c:v>-2644.8333333333335</c:v>
                </c:pt>
                <c:pt idx="17">
                  <c:v>-2603.5416666666665</c:v>
                </c:pt>
                <c:pt idx="18">
                  <c:v>-2694.25</c:v>
                </c:pt>
                <c:pt idx="19">
                  <c:v>-2588.8333333333335</c:v>
                </c:pt>
                <c:pt idx="20">
                  <c:v>-2704.3333333333335</c:v>
                </c:pt>
                <c:pt idx="21">
                  <c:v>-2704.3333333333335</c:v>
                </c:pt>
                <c:pt idx="22">
                  <c:v>-2698.0833333333335</c:v>
                </c:pt>
                <c:pt idx="23">
                  <c:v>-2698.4166666666665</c:v>
                </c:pt>
                <c:pt idx="24">
                  <c:v>-2699.0416666666665</c:v>
                </c:pt>
                <c:pt idx="25">
                  <c:v>-2692.25</c:v>
                </c:pt>
                <c:pt idx="26">
                  <c:v>-2480.7083333333335</c:v>
                </c:pt>
                <c:pt idx="27">
                  <c:v>-2683.4583333333335</c:v>
                </c:pt>
                <c:pt idx="28">
                  <c:v>-2683.5416666666665</c:v>
                </c:pt>
                <c:pt idx="29">
                  <c:v>-2668.4583333333335</c:v>
                </c:pt>
                <c:pt idx="30">
                  <c:v>-2543.7916666666665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-2193</c:v>
                </c:pt>
                <c:pt idx="1">
                  <c:v>-2280</c:v>
                </c:pt>
                <c:pt idx="2">
                  <c:v>-2594</c:v>
                </c:pt>
                <c:pt idx="3">
                  <c:v>-1470</c:v>
                </c:pt>
                <c:pt idx="4">
                  <c:v>-1042</c:v>
                </c:pt>
                <c:pt idx="5">
                  <c:v>-1042</c:v>
                </c:pt>
                <c:pt idx="6">
                  <c:v>-1042</c:v>
                </c:pt>
                <c:pt idx="7">
                  <c:v>-2597</c:v>
                </c:pt>
                <c:pt idx="8">
                  <c:v>-1822</c:v>
                </c:pt>
                <c:pt idx="9">
                  <c:v>-2451</c:v>
                </c:pt>
                <c:pt idx="10">
                  <c:v>-1474</c:v>
                </c:pt>
                <c:pt idx="11">
                  <c:v>-1046</c:v>
                </c:pt>
                <c:pt idx="12">
                  <c:v>-630</c:v>
                </c:pt>
                <c:pt idx="13">
                  <c:v>-1046</c:v>
                </c:pt>
                <c:pt idx="14">
                  <c:v>-2521</c:v>
                </c:pt>
                <c:pt idx="15">
                  <c:v>-1731</c:v>
                </c:pt>
                <c:pt idx="16">
                  <c:v>-2176</c:v>
                </c:pt>
                <c:pt idx="17">
                  <c:v>-1972</c:v>
                </c:pt>
                <c:pt idx="18">
                  <c:v>-2564</c:v>
                </c:pt>
                <c:pt idx="19">
                  <c:v>-2456</c:v>
                </c:pt>
                <c:pt idx="20">
                  <c:v>-2601</c:v>
                </c:pt>
                <c:pt idx="21">
                  <c:v>-2601</c:v>
                </c:pt>
                <c:pt idx="22">
                  <c:v>-2601</c:v>
                </c:pt>
                <c:pt idx="23">
                  <c:v>-2502</c:v>
                </c:pt>
                <c:pt idx="24">
                  <c:v>-2602</c:v>
                </c:pt>
                <c:pt idx="25">
                  <c:v>-2598</c:v>
                </c:pt>
                <c:pt idx="26">
                  <c:v>-2202</c:v>
                </c:pt>
                <c:pt idx="27">
                  <c:v>-2402</c:v>
                </c:pt>
                <c:pt idx="28">
                  <c:v>-2412</c:v>
                </c:pt>
                <c:pt idx="29">
                  <c:v>-2482</c:v>
                </c:pt>
                <c:pt idx="30">
                  <c:v>-1337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-2753</c:v>
                </c:pt>
                <c:pt idx="1">
                  <c:v>-2753</c:v>
                </c:pt>
                <c:pt idx="2">
                  <c:v>-2753</c:v>
                </c:pt>
                <c:pt idx="3">
                  <c:v>-2752</c:v>
                </c:pt>
                <c:pt idx="4">
                  <c:v>-1215</c:v>
                </c:pt>
                <c:pt idx="5">
                  <c:v>-1215</c:v>
                </c:pt>
                <c:pt idx="6">
                  <c:v>-2752</c:v>
                </c:pt>
                <c:pt idx="7">
                  <c:v>-2752</c:v>
                </c:pt>
                <c:pt idx="8">
                  <c:v>-2752</c:v>
                </c:pt>
                <c:pt idx="9">
                  <c:v>-2756</c:v>
                </c:pt>
                <c:pt idx="10">
                  <c:v>-2756</c:v>
                </c:pt>
                <c:pt idx="11">
                  <c:v>-1219</c:v>
                </c:pt>
                <c:pt idx="12">
                  <c:v>-1219</c:v>
                </c:pt>
                <c:pt idx="13">
                  <c:v>-2756</c:v>
                </c:pt>
                <c:pt idx="14">
                  <c:v>-2756</c:v>
                </c:pt>
                <c:pt idx="15">
                  <c:v>-2756</c:v>
                </c:pt>
                <c:pt idx="16">
                  <c:v>-2756</c:v>
                </c:pt>
                <c:pt idx="17">
                  <c:v>-2756</c:v>
                </c:pt>
                <c:pt idx="18">
                  <c:v>-2756</c:v>
                </c:pt>
                <c:pt idx="19">
                  <c:v>-2601</c:v>
                </c:pt>
                <c:pt idx="20">
                  <c:v>-2756</c:v>
                </c:pt>
                <c:pt idx="21">
                  <c:v>-2756</c:v>
                </c:pt>
                <c:pt idx="22">
                  <c:v>-2756</c:v>
                </c:pt>
                <c:pt idx="23">
                  <c:v>-2757</c:v>
                </c:pt>
                <c:pt idx="24">
                  <c:v>-2757</c:v>
                </c:pt>
                <c:pt idx="25">
                  <c:v>-2757</c:v>
                </c:pt>
                <c:pt idx="26">
                  <c:v>-2602</c:v>
                </c:pt>
                <c:pt idx="27">
                  <c:v>-2757</c:v>
                </c:pt>
                <c:pt idx="28">
                  <c:v>-2757</c:v>
                </c:pt>
                <c:pt idx="29">
                  <c:v>-2757</c:v>
                </c:pt>
                <c:pt idx="30">
                  <c:v>-2750</c:v>
                </c:pt>
              </c:numCache>
            </c:numRef>
          </c:val>
        </c:ser>
        <c:marker val="1"/>
        <c:axId val="116672768"/>
        <c:axId val="116686848"/>
      </c:lineChart>
      <c:catAx>
        <c:axId val="116672768"/>
        <c:scaling>
          <c:orientation val="minMax"/>
        </c:scaling>
        <c:axPos val="b"/>
        <c:numFmt formatCode="General" sourceLinked="1"/>
        <c:majorTickMark val="none"/>
        <c:tickLblPos val="nextTo"/>
        <c:crossAx val="116686848"/>
        <c:crosses val="autoZero"/>
        <c:auto val="1"/>
        <c:lblAlgn val="ctr"/>
        <c:lblOffset val="100"/>
        <c:tickLblSkip val="1"/>
      </c:catAx>
      <c:valAx>
        <c:axId val="116686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6727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9"/>
          <c:y val="2.7011287893677256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-1099.5833333333333</c:v>
                </c:pt>
                <c:pt idx="1">
                  <c:v>-1631.7083333333333</c:v>
                </c:pt>
                <c:pt idx="2">
                  <c:v>-711.04166666666663</c:v>
                </c:pt>
                <c:pt idx="3">
                  <c:v>-802.41666666666663</c:v>
                </c:pt>
                <c:pt idx="4">
                  <c:v>-1394.75</c:v>
                </c:pt>
                <c:pt idx="5">
                  <c:v>-1827.625</c:v>
                </c:pt>
                <c:pt idx="6">
                  <c:v>-1660.8333333333333</c:v>
                </c:pt>
                <c:pt idx="7">
                  <c:v>-1812.25</c:v>
                </c:pt>
                <c:pt idx="8">
                  <c:v>-1790.375</c:v>
                </c:pt>
                <c:pt idx="9">
                  <c:v>-2120.4583333333335</c:v>
                </c:pt>
                <c:pt idx="10">
                  <c:v>-1546.6666666666667</c:v>
                </c:pt>
                <c:pt idx="11">
                  <c:v>-886.5</c:v>
                </c:pt>
                <c:pt idx="12">
                  <c:v>-891.75</c:v>
                </c:pt>
                <c:pt idx="13">
                  <c:v>-1372.4166666666667</c:v>
                </c:pt>
                <c:pt idx="14">
                  <c:v>-931.95833333333337</c:v>
                </c:pt>
                <c:pt idx="15">
                  <c:v>-1478.5</c:v>
                </c:pt>
                <c:pt idx="16">
                  <c:v>-1160.1666666666667</c:v>
                </c:pt>
                <c:pt idx="17">
                  <c:v>-1473.7916666666667</c:v>
                </c:pt>
                <c:pt idx="18">
                  <c:v>-1398.2916666666667</c:v>
                </c:pt>
                <c:pt idx="19">
                  <c:v>-1839.4583333333333</c:v>
                </c:pt>
                <c:pt idx="20">
                  <c:v>-1944.375</c:v>
                </c:pt>
                <c:pt idx="21">
                  <c:v>-2426.125</c:v>
                </c:pt>
                <c:pt idx="22">
                  <c:v>-1493.5416666666667</c:v>
                </c:pt>
                <c:pt idx="23">
                  <c:v>-1411.7916666666667</c:v>
                </c:pt>
                <c:pt idx="24">
                  <c:v>-1748.125</c:v>
                </c:pt>
                <c:pt idx="25">
                  <c:v>-2382.0833333333335</c:v>
                </c:pt>
                <c:pt idx="26">
                  <c:v>-1982.2916666666667</c:v>
                </c:pt>
                <c:pt idx="27">
                  <c:v>-2348.875</c:v>
                </c:pt>
                <c:pt idx="28">
                  <c:v>-2409.25</c:v>
                </c:pt>
                <c:pt idx="29">
                  <c:v>-1915.3333333333333</c:v>
                </c:pt>
                <c:pt idx="30">
                  <c:v>-1619.125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540</c:v>
                </c:pt>
                <c:pt idx="1">
                  <c:v>47</c:v>
                </c:pt>
                <c:pt idx="2">
                  <c:v>1100</c:v>
                </c:pt>
                <c:pt idx="3">
                  <c:v>238</c:v>
                </c:pt>
                <c:pt idx="4">
                  <c:v>-203</c:v>
                </c:pt>
                <c:pt idx="5">
                  <c:v>-396</c:v>
                </c:pt>
                <c:pt idx="6">
                  <c:v>-666</c:v>
                </c:pt>
                <c:pt idx="7">
                  <c:v>-756</c:v>
                </c:pt>
                <c:pt idx="8">
                  <c:v>-662</c:v>
                </c:pt>
                <c:pt idx="9">
                  <c:v>-867</c:v>
                </c:pt>
                <c:pt idx="10">
                  <c:v>177</c:v>
                </c:pt>
                <c:pt idx="11">
                  <c:v>396</c:v>
                </c:pt>
                <c:pt idx="12">
                  <c:v>228</c:v>
                </c:pt>
                <c:pt idx="13">
                  <c:v>234</c:v>
                </c:pt>
                <c:pt idx="14">
                  <c:v>976</c:v>
                </c:pt>
                <c:pt idx="15">
                  <c:v>489</c:v>
                </c:pt>
                <c:pt idx="16">
                  <c:v>522</c:v>
                </c:pt>
                <c:pt idx="17">
                  <c:v>-333</c:v>
                </c:pt>
                <c:pt idx="18">
                  <c:v>-306</c:v>
                </c:pt>
                <c:pt idx="19">
                  <c:v>-991</c:v>
                </c:pt>
                <c:pt idx="20">
                  <c:v>-297</c:v>
                </c:pt>
                <c:pt idx="21">
                  <c:v>-896</c:v>
                </c:pt>
                <c:pt idx="22">
                  <c:v>-203</c:v>
                </c:pt>
                <c:pt idx="23">
                  <c:v>-452</c:v>
                </c:pt>
                <c:pt idx="24">
                  <c:v>-554</c:v>
                </c:pt>
                <c:pt idx="25">
                  <c:v>-1326</c:v>
                </c:pt>
                <c:pt idx="26">
                  <c:v>-998</c:v>
                </c:pt>
                <c:pt idx="27">
                  <c:v>-1002</c:v>
                </c:pt>
                <c:pt idx="28">
                  <c:v>375</c:v>
                </c:pt>
                <c:pt idx="29">
                  <c:v>747</c:v>
                </c:pt>
                <c:pt idx="30">
                  <c:v>-114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-2162</c:v>
                </c:pt>
                <c:pt idx="1">
                  <c:v>-2927</c:v>
                </c:pt>
                <c:pt idx="2">
                  <c:v>-2289</c:v>
                </c:pt>
                <c:pt idx="3">
                  <c:v>-1545</c:v>
                </c:pt>
                <c:pt idx="4">
                  <c:v>-2403</c:v>
                </c:pt>
                <c:pt idx="5">
                  <c:v>-3155</c:v>
                </c:pt>
                <c:pt idx="6">
                  <c:v>-3000</c:v>
                </c:pt>
                <c:pt idx="7">
                  <c:v>-2687</c:v>
                </c:pt>
                <c:pt idx="8">
                  <c:v>-2855</c:v>
                </c:pt>
                <c:pt idx="9">
                  <c:v>-3099</c:v>
                </c:pt>
                <c:pt idx="10">
                  <c:v>-2390</c:v>
                </c:pt>
                <c:pt idx="11">
                  <c:v>-1259</c:v>
                </c:pt>
                <c:pt idx="12">
                  <c:v>-1620</c:v>
                </c:pt>
                <c:pt idx="13">
                  <c:v>-2690</c:v>
                </c:pt>
                <c:pt idx="14">
                  <c:v>-1879</c:v>
                </c:pt>
                <c:pt idx="15">
                  <c:v>-2866</c:v>
                </c:pt>
                <c:pt idx="16">
                  <c:v>-2180</c:v>
                </c:pt>
                <c:pt idx="17">
                  <c:v>-2299</c:v>
                </c:pt>
                <c:pt idx="18">
                  <c:v>-2800</c:v>
                </c:pt>
                <c:pt idx="19">
                  <c:v>-2669</c:v>
                </c:pt>
                <c:pt idx="20">
                  <c:v>-2823</c:v>
                </c:pt>
                <c:pt idx="21">
                  <c:v>-3000</c:v>
                </c:pt>
                <c:pt idx="22">
                  <c:v>-2611</c:v>
                </c:pt>
                <c:pt idx="23">
                  <c:v>-2067</c:v>
                </c:pt>
                <c:pt idx="24">
                  <c:v>-3000</c:v>
                </c:pt>
                <c:pt idx="25">
                  <c:v>-3000</c:v>
                </c:pt>
                <c:pt idx="26">
                  <c:v>-3000</c:v>
                </c:pt>
                <c:pt idx="27">
                  <c:v>-3000</c:v>
                </c:pt>
                <c:pt idx="28">
                  <c:v>-3000</c:v>
                </c:pt>
                <c:pt idx="29">
                  <c:v>-2621</c:v>
                </c:pt>
                <c:pt idx="30">
                  <c:v>-2592</c:v>
                </c:pt>
              </c:numCache>
            </c:numRef>
          </c:val>
        </c:ser>
        <c:marker val="1"/>
        <c:axId val="116708480"/>
        <c:axId val="116710016"/>
      </c:lineChart>
      <c:catAx>
        <c:axId val="116708480"/>
        <c:scaling>
          <c:orientation val="minMax"/>
        </c:scaling>
        <c:axPos val="b"/>
        <c:numFmt formatCode="General" sourceLinked="1"/>
        <c:majorTickMark val="none"/>
        <c:tickLblPos val="nextTo"/>
        <c:crossAx val="116710016"/>
        <c:crosses val="autoZero"/>
        <c:auto val="1"/>
        <c:lblAlgn val="ctr"/>
        <c:lblOffset val="100"/>
        <c:tickLblSkip val="1"/>
      </c:catAx>
      <c:valAx>
        <c:axId val="116710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7084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03"/>
          <c:y val="3.600207170312952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1745.516129032258</c:v>
                </c:pt>
                <c:pt idx="1">
                  <c:v>1418.8709677419354</c:v>
                </c:pt>
                <c:pt idx="2">
                  <c:v>1035.8387096774193</c:v>
                </c:pt>
                <c:pt idx="3">
                  <c:v>292.74193548387098</c:v>
                </c:pt>
                <c:pt idx="4">
                  <c:v>-343.48387096774195</c:v>
                </c:pt>
                <c:pt idx="5">
                  <c:v>260.09677419354841</c:v>
                </c:pt>
                <c:pt idx="6">
                  <c:v>503.38709677419354</c:v>
                </c:pt>
                <c:pt idx="7">
                  <c:v>960.90322580645159</c:v>
                </c:pt>
                <c:pt idx="8">
                  <c:v>1163.9354838709678</c:v>
                </c:pt>
                <c:pt idx="9">
                  <c:v>1634</c:v>
                </c:pt>
                <c:pt idx="10">
                  <c:v>1843.8064516129032</c:v>
                </c:pt>
                <c:pt idx="11">
                  <c:v>1891.1935483870968</c:v>
                </c:pt>
                <c:pt idx="12">
                  <c:v>2065.2580645161293</c:v>
                </c:pt>
                <c:pt idx="13">
                  <c:v>1984.0322580645161</c:v>
                </c:pt>
                <c:pt idx="14">
                  <c:v>1997.2258064516129</c:v>
                </c:pt>
                <c:pt idx="15">
                  <c:v>1752.9032258064517</c:v>
                </c:pt>
                <c:pt idx="16">
                  <c:v>1436.4516129032259</c:v>
                </c:pt>
                <c:pt idx="17">
                  <c:v>827.0322580645161</c:v>
                </c:pt>
                <c:pt idx="18">
                  <c:v>791.48387096774195</c:v>
                </c:pt>
                <c:pt idx="19">
                  <c:v>1203</c:v>
                </c:pt>
                <c:pt idx="20">
                  <c:v>1606.6451612903227</c:v>
                </c:pt>
                <c:pt idx="21">
                  <c:v>1845.7741935483871</c:v>
                </c:pt>
                <c:pt idx="22">
                  <c:v>2201.2580645161293</c:v>
                </c:pt>
                <c:pt idx="23">
                  <c:v>2294.6451612903224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2900</c:v>
                </c:pt>
                <c:pt idx="2">
                  <c:v>2985</c:v>
                </c:pt>
                <c:pt idx="3">
                  <c:v>2380</c:v>
                </c:pt>
                <c:pt idx="4">
                  <c:v>1870</c:v>
                </c:pt>
                <c:pt idx="5">
                  <c:v>2350</c:v>
                </c:pt>
                <c:pt idx="6">
                  <c:v>2308</c:v>
                </c:pt>
                <c:pt idx="7">
                  <c:v>2878</c:v>
                </c:pt>
                <c:pt idx="8">
                  <c:v>2950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-855</c:v>
                </c:pt>
                <c:pt idx="1">
                  <c:v>-1517</c:v>
                </c:pt>
                <c:pt idx="2">
                  <c:v>-1794</c:v>
                </c:pt>
                <c:pt idx="3">
                  <c:v>-1800</c:v>
                </c:pt>
                <c:pt idx="4">
                  <c:v>-1800</c:v>
                </c:pt>
                <c:pt idx="5">
                  <c:v>-1800</c:v>
                </c:pt>
                <c:pt idx="6">
                  <c:v>-1754</c:v>
                </c:pt>
                <c:pt idx="7">
                  <c:v>-1600</c:v>
                </c:pt>
                <c:pt idx="8">
                  <c:v>-1800</c:v>
                </c:pt>
                <c:pt idx="9">
                  <c:v>-528</c:v>
                </c:pt>
                <c:pt idx="10">
                  <c:v>-515</c:v>
                </c:pt>
                <c:pt idx="11">
                  <c:v>-580</c:v>
                </c:pt>
                <c:pt idx="12">
                  <c:v>-455</c:v>
                </c:pt>
                <c:pt idx="13">
                  <c:v>-218</c:v>
                </c:pt>
                <c:pt idx="14">
                  <c:v>-610</c:v>
                </c:pt>
                <c:pt idx="15">
                  <c:v>-1140</c:v>
                </c:pt>
                <c:pt idx="16">
                  <c:v>-1603</c:v>
                </c:pt>
                <c:pt idx="17">
                  <c:v>-1800</c:v>
                </c:pt>
                <c:pt idx="18">
                  <c:v>-1800</c:v>
                </c:pt>
                <c:pt idx="19">
                  <c:v>-1573</c:v>
                </c:pt>
                <c:pt idx="20">
                  <c:v>-1568</c:v>
                </c:pt>
                <c:pt idx="21">
                  <c:v>-1661</c:v>
                </c:pt>
                <c:pt idx="22">
                  <c:v>-509</c:v>
                </c:pt>
                <c:pt idx="23">
                  <c:v>452</c:v>
                </c:pt>
              </c:numCache>
            </c:numRef>
          </c:val>
        </c:ser>
        <c:axId val="116881664"/>
        <c:axId val="116883456"/>
      </c:barChart>
      <c:catAx>
        <c:axId val="116881664"/>
        <c:scaling>
          <c:orientation val="minMax"/>
        </c:scaling>
        <c:axPos val="b"/>
        <c:numFmt formatCode="General" sourceLinked="1"/>
        <c:majorTickMark val="none"/>
        <c:tickLblPos val="nextTo"/>
        <c:crossAx val="116883456"/>
        <c:crosses val="autoZero"/>
        <c:auto val="1"/>
        <c:lblAlgn val="ctr"/>
        <c:lblOffset val="100"/>
        <c:tickLblSkip val="1"/>
      </c:catAx>
      <c:valAx>
        <c:axId val="1168834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88166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45986.5</c:v>
                </c:pt>
                <c:pt idx="1">
                  <c:v>41762</c:v>
                </c:pt>
                <c:pt idx="2">
                  <c:v>40813</c:v>
                </c:pt>
                <c:pt idx="3">
                  <c:v>38376.5</c:v>
                </c:pt>
                <c:pt idx="4">
                  <c:v>37324</c:v>
                </c:pt>
                <c:pt idx="5">
                  <c:v>38220.5</c:v>
                </c:pt>
                <c:pt idx="6">
                  <c:v>42635</c:v>
                </c:pt>
                <c:pt idx="7">
                  <c:v>49695.5</c:v>
                </c:pt>
                <c:pt idx="8">
                  <c:v>52040</c:v>
                </c:pt>
                <c:pt idx="9">
                  <c:v>53370.5</c:v>
                </c:pt>
                <c:pt idx="10">
                  <c:v>54189</c:v>
                </c:pt>
                <c:pt idx="11">
                  <c:v>54743.5</c:v>
                </c:pt>
                <c:pt idx="12">
                  <c:v>55023.5</c:v>
                </c:pt>
                <c:pt idx="13">
                  <c:v>54459.5</c:v>
                </c:pt>
                <c:pt idx="14">
                  <c:v>53850.5</c:v>
                </c:pt>
                <c:pt idx="15">
                  <c:v>52142.5</c:v>
                </c:pt>
                <c:pt idx="16">
                  <c:v>51015</c:v>
                </c:pt>
                <c:pt idx="17">
                  <c:v>50225.5</c:v>
                </c:pt>
                <c:pt idx="18">
                  <c:v>50396</c:v>
                </c:pt>
                <c:pt idx="19">
                  <c:v>52842</c:v>
                </c:pt>
                <c:pt idx="20">
                  <c:v>54029.5</c:v>
                </c:pt>
                <c:pt idx="21">
                  <c:v>50143.5</c:v>
                </c:pt>
                <c:pt idx="22">
                  <c:v>47289</c:v>
                </c:pt>
                <c:pt idx="23">
                  <c:v>48974.5</c:v>
                </c:pt>
                <c:pt idx="24">
                  <c:v>46591</c:v>
                </c:pt>
                <c:pt idx="25">
                  <c:v>42258.5</c:v>
                </c:pt>
                <c:pt idx="26">
                  <c:v>41163.5</c:v>
                </c:pt>
                <c:pt idx="27">
                  <c:v>38747</c:v>
                </c:pt>
                <c:pt idx="28">
                  <c:v>37662</c:v>
                </c:pt>
                <c:pt idx="29">
                  <c:v>38599</c:v>
                </c:pt>
                <c:pt idx="30">
                  <c:v>42599.5</c:v>
                </c:pt>
                <c:pt idx="31">
                  <c:v>49210</c:v>
                </c:pt>
                <c:pt idx="32">
                  <c:v>51834</c:v>
                </c:pt>
                <c:pt idx="33">
                  <c:v>53617.5</c:v>
                </c:pt>
                <c:pt idx="34">
                  <c:v>54305</c:v>
                </c:pt>
                <c:pt idx="35">
                  <c:v>54890</c:v>
                </c:pt>
                <c:pt idx="36">
                  <c:v>55424</c:v>
                </c:pt>
                <c:pt idx="37">
                  <c:v>54897</c:v>
                </c:pt>
                <c:pt idx="38">
                  <c:v>54393.5</c:v>
                </c:pt>
                <c:pt idx="39">
                  <c:v>52845.5</c:v>
                </c:pt>
                <c:pt idx="40">
                  <c:v>51468</c:v>
                </c:pt>
                <c:pt idx="41">
                  <c:v>50486</c:v>
                </c:pt>
                <c:pt idx="42">
                  <c:v>50771.5</c:v>
                </c:pt>
                <c:pt idx="43">
                  <c:v>53348</c:v>
                </c:pt>
                <c:pt idx="44">
                  <c:v>54491.5</c:v>
                </c:pt>
                <c:pt idx="45">
                  <c:v>50261.5</c:v>
                </c:pt>
                <c:pt idx="46">
                  <c:v>47425</c:v>
                </c:pt>
                <c:pt idx="47">
                  <c:v>49207.5</c:v>
                </c:pt>
                <c:pt idx="48">
                  <c:v>47057.5</c:v>
                </c:pt>
                <c:pt idx="49">
                  <c:v>42758</c:v>
                </c:pt>
                <c:pt idx="50">
                  <c:v>41501.5</c:v>
                </c:pt>
                <c:pt idx="51">
                  <c:v>39050.5</c:v>
                </c:pt>
                <c:pt idx="52">
                  <c:v>37801</c:v>
                </c:pt>
                <c:pt idx="53">
                  <c:v>38665.5</c:v>
                </c:pt>
                <c:pt idx="54">
                  <c:v>42931.5</c:v>
                </c:pt>
                <c:pt idx="55">
                  <c:v>49985</c:v>
                </c:pt>
                <c:pt idx="56">
                  <c:v>52506</c:v>
                </c:pt>
                <c:pt idx="57">
                  <c:v>53718</c:v>
                </c:pt>
                <c:pt idx="58">
                  <c:v>54314</c:v>
                </c:pt>
                <c:pt idx="59">
                  <c:v>54812.5</c:v>
                </c:pt>
                <c:pt idx="60">
                  <c:v>55306</c:v>
                </c:pt>
                <c:pt idx="61">
                  <c:v>54807.5</c:v>
                </c:pt>
                <c:pt idx="62">
                  <c:v>54135</c:v>
                </c:pt>
                <c:pt idx="63">
                  <c:v>52862</c:v>
                </c:pt>
                <c:pt idx="64">
                  <c:v>51779</c:v>
                </c:pt>
                <c:pt idx="65">
                  <c:v>50753.5</c:v>
                </c:pt>
                <c:pt idx="66">
                  <c:v>51046.5</c:v>
                </c:pt>
                <c:pt idx="67">
                  <c:v>53943.5</c:v>
                </c:pt>
                <c:pt idx="68">
                  <c:v>54157</c:v>
                </c:pt>
                <c:pt idx="69">
                  <c:v>49969.5</c:v>
                </c:pt>
                <c:pt idx="70">
                  <c:v>47142</c:v>
                </c:pt>
                <c:pt idx="71">
                  <c:v>48944.5</c:v>
                </c:pt>
                <c:pt idx="72">
                  <c:v>46434.5</c:v>
                </c:pt>
                <c:pt idx="73">
                  <c:v>42193.5</c:v>
                </c:pt>
                <c:pt idx="74">
                  <c:v>40909.5</c:v>
                </c:pt>
                <c:pt idx="75">
                  <c:v>38493</c:v>
                </c:pt>
                <c:pt idx="76">
                  <c:v>37396.5</c:v>
                </c:pt>
                <c:pt idx="77">
                  <c:v>38436</c:v>
                </c:pt>
                <c:pt idx="78">
                  <c:v>42448</c:v>
                </c:pt>
                <c:pt idx="79">
                  <c:v>49474.5</c:v>
                </c:pt>
                <c:pt idx="80">
                  <c:v>52260.5</c:v>
                </c:pt>
                <c:pt idx="81">
                  <c:v>53489.5</c:v>
                </c:pt>
                <c:pt idx="82">
                  <c:v>54431.5</c:v>
                </c:pt>
                <c:pt idx="83">
                  <c:v>54988</c:v>
                </c:pt>
                <c:pt idx="84">
                  <c:v>55183</c:v>
                </c:pt>
                <c:pt idx="85">
                  <c:v>54342</c:v>
                </c:pt>
                <c:pt idx="86">
                  <c:v>53395.5</c:v>
                </c:pt>
                <c:pt idx="87">
                  <c:v>51758.5</c:v>
                </c:pt>
                <c:pt idx="88">
                  <c:v>50169</c:v>
                </c:pt>
                <c:pt idx="89">
                  <c:v>49241</c:v>
                </c:pt>
                <c:pt idx="90">
                  <c:v>49928.5</c:v>
                </c:pt>
                <c:pt idx="91">
                  <c:v>52123.5</c:v>
                </c:pt>
                <c:pt idx="92">
                  <c:v>52323.5</c:v>
                </c:pt>
                <c:pt idx="93">
                  <c:v>48492.5</c:v>
                </c:pt>
                <c:pt idx="94">
                  <c:v>46317.5</c:v>
                </c:pt>
                <c:pt idx="95">
                  <c:v>48265</c:v>
                </c:pt>
                <c:pt idx="96">
                  <c:v>45564</c:v>
                </c:pt>
                <c:pt idx="97">
                  <c:v>41093.5</c:v>
                </c:pt>
                <c:pt idx="98">
                  <c:v>39696.5</c:v>
                </c:pt>
                <c:pt idx="99">
                  <c:v>36910.5</c:v>
                </c:pt>
                <c:pt idx="100">
                  <c:v>35292.5</c:v>
                </c:pt>
                <c:pt idx="101">
                  <c:v>35181</c:v>
                </c:pt>
                <c:pt idx="102">
                  <c:v>36418</c:v>
                </c:pt>
                <c:pt idx="103">
                  <c:v>38778</c:v>
                </c:pt>
                <c:pt idx="104">
                  <c:v>40433</c:v>
                </c:pt>
                <c:pt idx="105">
                  <c:v>43525.5</c:v>
                </c:pt>
                <c:pt idx="106">
                  <c:v>45444</c:v>
                </c:pt>
                <c:pt idx="107">
                  <c:v>46236</c:v>
                </c:pt>
                <c:pt idx="108">
                  <c:v>47709.5</c:v>
                </c:pt>
                <c:pt idx="109">
                  <c:v>47622.5</c:v>
                </c:pt>
                <c:pt idx="110">
                  <c:v>45517.5</c:v>
                </c:pt>
                <c:pt idx="111">
                  <c:v>43751.5</c:v>
                </c:pt>
                <c:pt idx="112">
                  <c:v>42106.5</c:v>
                </c:pt>
                <c:pt idx="113">
                  <c:v>41559</c:v>
                </c:pt>
                <c:pt idx="114">
                  <c:v>42702.5</c:v>
                </c:pt>
                <c:pt idx="115">
                  <c:v>45435</c:v>
                </c:pt>
                <c:pt idx="116">
                  <c:v>46960</c:v>
                </c:pt>
                <c:pt idx="117">
                  <c:v>44060</c:v>
                </c:pt>
                <c:pt idx="118">
                  <c:v>42554.5</c:v>
                </c:pt>
                <c:pt idx="119">
                  <c:v>45468</c:v>
                </c:pt>
                <c:pt idx="120">
                  <c:v>43988</c:v>
                </c:pt>
                <c:pt idx="121">
                  <c:v>39757.5</c:v>
                </c:pt>
                <c:pt idx="122">
                  <c:v>38039</c:v>
                </c:pt>
                <c:pt idx="123">
                  <c:v>35135.5</c:v>
                </c:pt>
                <c:pt idx="124">
                  <c:v>33394</c:v>
                </c:pt>
                <c:pt idx="125">
                  <c:v>32817.5</c:v>
                </c:pt>
                <c:pt idx="126">
                  <c:v>33415</c:v>
                </c:pt>
                <c:pt idx="127">
                  <c:v>34669</c:v>
                </c:pt>
                <c:pt idx="128">
                  <c:v>35468</c:v>
                </c:pt>
                <c:pt idx="129">
                  <c:v>38153.5</c:v>
                </c:pt>
                <c:pt idx="130">
                  <c:v>40765.5</c:v>
                </c:pt>
                <c:pt idx="131">
                  <c:v>42607</c:v>
                </c:pt>
                <c:pt idx="132">
                  <c:v>44407.5</c:v>
                </c:pt>
                <c:pt idx="133">
                  <c:v>44420</c:v>
                </c:pt>
                <c:pt idx="134">
                  <c:v>41599.5</c:v>
                </c:pt>
                <c:pt idx="135">
                  <c:v>39603.5</c:v>
                </c:pt>
                <c:pt idx="136">
                  <c:v>38355.5</c:v>
                </c:pt>
                <c:pt idx="137">
                  <c:v>38117.5</c:v>
                </c:pt>
                <c:pt idx="138">
                  <c:v>39817.5</c:v>
                </c:pt>
                <c:pt idx="139">
                  <c:v>43810</c:v>
                </c:pt>
                <c:pt idx="140">
                  <c:v>46617</c:v>
                </c:pt>
                <c:pt idx="141">
                  <c:v>44254.5</c:v>
                </c:pt>
                <c:pt idx="142">
                  <c:v>42269</c:v>
                </c:pt>
                <c:pt idx="143">
                  <c:v>44695.5</c:v>
                </c:pt>
                <c:pt idx="144">
                  <c:v>42993.5</c:v>
                </c:pt>
                <c:pt idx="145">
                  <c:v>39125.5</c:v>
                </c:pt>
                <c:pt idx="146">
                  <c:v>38064</c:v>
                </c:pt>
                <c:pt idx="147">
                  <c:v>35716</c:v>
                </c:pt>
                <c:pt idx="148">
                  <c:v>34723</c:v>
                </c:pt>
                <c:pt idx="149">
                  <c:v>36343.5</c:v>
                </c:pt>
                <c:pt idx="150">
                  <c:v>41161.5</c:v>
                </c:pt>
                <c:pt idx="151">
                  <c:v>48606.5</c:v>
                </c:pt>
                <c:pt idx="152">
                  <c:v>51339</c:v>
                </c:pt>
                <c:pt idx="153">
                  <c:v>52539.5</c:v>
                </c:pt>
                <c:pt idx="154">
                  <c:v>53186</c:v>
                </c:pt>
                <c:pt idx="155">
                  <c:v>53692</c:v>
                </c:pt>
                <c:pt idx="156">
                  <c:v>54082</c:v>
                </c:pt>
                <c:pt idx="157">
                  <c:v>53602</c:v>
                </c:pt>
                <c:pt idx="158">
                  <c:v>52873</c:v>
                </c:pt>
                <c:pt idx="159">
                  <c:v>51279.5</c:v>
                </c:pt>
                <c:pt idx="160">
                  <c:v>50051</c:v>
                </c:pt>
                <c:pt idx="161">
                  <c:v>49113.5</c:v>
                </c:pt>
                <c:pt idx="162">
                  <c:v>49812</c:v>
                </c:pt>
                <c:pt idx="163">
                  <c:v>53380.5</c:v>
                </c:pt>
                <c:pt idx="164">
                  <c:v>54056</c:v>
                </c:pt>
                <c:pt idx="165">
                  <c:v>49593.5</c:v>
                </c:pt>
                <c:pt idx="166">
                  <c:v>46829</c:v>
                </c:pt>
                <c:pt idx="167">
                  <c:v>48634</c:v>
                </c:pt>
                <c:pt idx="168">
                  <c:v>46418.5</c:v>
                </c:pt>
                <c:pt idx="169">
                  <c:v>42202</c:v>
                </c:pt>
                <c:pt idx="170">
                  <c:v>41208.5</c:v>
                </c:pt>
                <c:pt idx="171">
                  <c:v>38831.5</c:v>
                </c:pt>
                <c:pt idx="172">
                  <c:v>37673</c:v>
                </c:pt>
                <c:pt idx="173">
                  <c:v>38806.5</c:v>
                </c:pt>
                <c:pt idx="174">
                  <c:v>43195.5</c:v>
                </c:pt>
                <c:pt idx="175">
                  <c:v>50630.5</c:v>
                </c:pt>
                <c:pt idx="176">
                  <c:v>53464.5</c:v>
                </c:pt>
                <c:pt idx="177">
                  <c:v>54230</c:v>
                </c:pt>
                <c:pt idx="178">
                  <c:v>54754.5</c:v>
                </c:pt>
                <c:pt idx="179">
                  <c:v>55067</c:v>
                </c:pt>
                <c:pt idx="180">
                  <c:v>55349.5</c:v>
                </c:pt>
                <c:pt idx="181">
                  <c:v>54542.5</c:v>
                </c:pt>
                <c:pt idx="182">
                  <c:v>53944</c:v>
                </c:pt>
                <c:pt idx="183">
                  <c:v>52333</c:v>
                </c:pt>
                <c:pt idx="184">
                  <c:v>51006</c:v>
                </c:pt>
                <c:pt idx="185">
                  <c:v>50323</c:v>
                </c:pt>
                <c:pt idx="186">
                  <c:v>51037.5</c:v>
                </c:pt>
                <c:pt idx="187">
                  <c:v>54565.5</c:v>
                </c:pt>
                <c:pt idx="188">
                  <c:v>54716.5</c:v>
                </c:pt>
                <c:pt idx="189">
                  <c:v>50401.5</c:v>
                </c:pt>
                <c:pt idx="190">
                  <c:v>47548.5</c:v>
                </c:pt>
                <c:pt idx="191">
                  <c:v>49203.5</c:v>
                </c:pt>
                <c:pt idx="192">
                  <c:v>46895.5</c:v>
                </c:pt>
                <c:pt idx="193">
                  <c:v>42605</c:v>
                </c:pt>
                <c:pt idx="194">
                  <c:v>41321.5</c:v>
                </c:pt>
                <c:pt idx="195">
                  <c:v>38975.5</c:v>
                </c:pt>
                <c:pt idx="196">
                  <c:v>37961.5</c:v>
                </c:pt>
                <c:pt idx="197">
                  <c:v>38950.5</c:v>
                </c:pt>
                <c:pt idx="198">
                  <c:v>43081</c:v>
                </c:pt>
                <c:pt idx="199">
                  <c:v>49946</c:v>
                </c:pt>
                <c:pt idx="200">
                  <c:v>52963.5</c:v>
                </c:pt>
                <c:pt idx="201">
                  <c:v>54579.5</c:v>
                </c:pt>
                <c:pt idx="202">
                  <c:v>55256</c:v>
                </c:pt>
                <c:pt idx="203">
                  <c:v>55694.5</c:v>
                </c:pt>
                <c:pt idx="204">
                  <c:v>56187</c:v>
                </c:pt>
                <c:pt idx="205">
                  <c:v>55439</c:v>
                </c:pt>
                <c:pt idx="206">
                  <c:v>54647.5</c:v>
                </c:pt>
                <c:pt idx="207">
                  <c:v>53042</c:v>
                </c:pt>
                <c:pt idx="208">
                  <c:v>51780</c:v>
                </c:pt>
                <c:pt idx="209">
                  <c:v>50772</c:v>
                </c:pt>
                <c:pt idx="210">
                  <c:v>51917</c:v>
                </c:pt>
                <c:pt idx="211">
                  <c:v>55906</c:v>
                </c:pt>
                <c:pt idx="212">
                  <c:v>55449</c:v>
                </c:pt>
                <c:pt idx="213">
                  <c:v>50982</c:v>
                </c:pt>
                <c:pt idx="214">
                  <c:v>48102</c:v>
                </c:pt>
                <c:pt idx="215">
                  <c:v>49902</c:v>
                </c:pt>
                <c:pt idx="216">
                  <c:v>47873.5</c:v>
                </c:pt>
                <c:pt idx="217">
                  <c:v>43694</c:v>
                </c:pt>
                <c:pt idx="218">
                  <c:v>42664.5</c:v>
                </c:pt>
                <c:pt idx="219">
                  <c:v>40185.5</c:v>
                </c:pt>
                <c:pt idx="220">
                  <c:v>39041</c:v>
                </c:pt>
                <c:pt idx="221">
                  <c:v>39998.5</c:v>
                </c:pt>
                <c:pt idx="222">
                  <c:v>44544.5</c:v>
                </c:pt>
                <c:pt idx="223">
                  <c:v>52097.5</c:v>
                </c:pt>
                <c:pt idx="224">
                  <c:v>55068.5</c:v>
                </c:pt>
                <c:pt idx="225">
                  <c:v>56152.5</c:v>
                </c:pt>
                <c:pt idx="226">
                  <c:v>56849.5</c:v>
                </c:pt>
                <c:pt idx="227">
                  <c:v>57378.5</c:v>
                </c:pt>
                <c:pt idx="228">
                  <c:v>57960.5</c:v>
                </c:pt>
                <c:pt idx="229">
                  <c:v>57358.5</c:v>
                </c:pt>
                <c:pt idx="230">
                  <c:v>56692</c:v>
                </c:pt>
                <c:pt idx="231">
                  <c:v>55139.5</c:v>
                </c:pt>
                <c:pt idx="232">
                  <c:v>53893</c:v>
                </c:pt>
                <c:pt idx="233">
                  <c:v>53074.5</c:v>
                </c:pt>
                <c:pt idx="234">
                  <c:v>54050.5</c:v>
                </c:pt>
                <c:pt idx="235">
                  <c:v>58131.5</c:v>
                </c:pt>
                <c:pt idx="236">
                  <c:v>58157</c:v>
                </c:pt>
                <c:pt idx="237">
                  <c:v>53842.5</c:v>
                </c:pt>
                <c:pt idx="238">
                  <c:v>50959</c:v>
                </c:pt>
                <c:pt idx="239">
                  <c:v>52781</c:v>
                </c:pt>
                <c:pt idx="240">
                  <c:v>50662</c:v>
                </c:pt>
                <c:pt idx="241">
                  <c:v>46495.5</c:v>
                </c:pt>
                <c:pt idx="242">
                  <c:v>45311</c:v>
                </c:pt>
                <c:pt idx="243">
                  <c:v>42878</c:v>
                </c:pt>
                <c:pt idx="244">
                  <c:v>41581.5</c:v>
                </c:pt>
                <c:pt idx="245">
                  <c:v>42786</c:v>
                </c:pt>
                <c:pt idx="246">
                  <c:v>47221</c:v>
                </c:pt>
                <c:pt idx="247">
                  <c:v>54664</c:v>
                </c:pt>
                <c:pt idx="248">
                  <c:v>57809</c:v>
                </c:pt>
                <c:pt idx="249">
                  <c:v>58649.5</c:v>
                </c:pt>
                <c:pt idx="250">
                  <c:v>59220</c:v>
                </c:pt>
                <c:pt idx="251">
                  <c:v>59467.5</c:v>
                </c:pt>
                <c:pt idx="252">
                  <c:v>59516.5</c:v>
                </c:pt>
                <c:pt idx="253">
                  <c:v>58784.5</c:v>
                </c:pt>
                <c:pt idx="254">
                  <c:v>57399.5</c:v>
                </c:pt>
                <c:pt idx="255">
                  <c:v>55335.5</c:v>
                </c:pt>
                <c:pt idx="256">
                  <c:v>53816.5</c:v>
                </c:pt>
                <c:pt idx="257">
                  <c:v>53086.5</c:v>
                </c:pt>
                <c:pt idx="258">
                  <c:v>54198</c:v>
                </c:pt>
                <c:pt idx="259">
                  <c:v>58112</c:v>
                </c:pt>
                <c:pt idx="260">
                  <c:v>58519</c:v>
                </c:pt>
                <c:pt idx="261">
                  <c:v>54625</c:v>
                </c:pt>
                <c:pt idx="262">
                  <c:v>52311</c:v>
                </c:pt>
                <c:pt idx="263">
                  <c:v>54251.5</c:v>
                </c:pt>
                <c:pt idx="264">
                  <c:v>51820.5</c:v>
                </c:pt>
                <c:pt idx="265">
                  <c:v>47273</c:v>
                </c:pt>
                <c:pt idx="266">
                  <c:v>45939.5</c:v>
                </c:pt>
                <c:pt idx="267">
                  <c:v>43096</c:v>
                </c:pt>
                <c:pt idx="268">
                  <c:v>41236</c:v>
                </c:pt>
                <c:pt idx="269">
                  <c:v>41297</c:v>
                </c:pt>
                <c:pt idx="270">
                  <c:v>42824.5</c:v>
                </c:pt>
                <c:pt idx="271">
                  <c:v>45381</c:v>
                </c:pt>
                <c:pt idx="272">
                  <c:v>47694</c:v>
                </c:pt>
                <c:pt idx="273">
                  <c:v>50763</c:v>
                </c:pt>
                <c:pt idx="274">
                  <c:v>52547</c:v>
                </c:pt>
                <c:pt idx="275">
                  <c:v>53021.5</c:v>
                </c:pt>
                <c:pt idx="276">
                  <c:v>54288.5</c:v>
                </c:pt>
                <c:pt idx="277">
                  <c:v>54208</c:v>
                </c:pt>
                <c:pt idx="278">
                  <c:v>51811</c:v>
                </c:pt>
                <c:pt idx="279">
                  <c:v>49622</c:v>
                </c:pt>
                <c:pt idx="280">
                  <c:v>48078.5</c:v>
                </c:pt>
                <c:pt idx="281">
                  <c:v>47428.5</c:v>
                </c:pt>
                <c:pt idx="282">
                  <c:v>48850</c:v>
                </c:pt>
                <c:pt idx="283">
                  <c:v>53227.5</c:v>
                </c:pt>
                <c:pt idx="284">
                  <c:v>54326</c:v>
                </c:pt>
                <c:pt idx="285">
                  <c:v>51226.5</c:v>
                </c:pt>
                <c:pt idx="286">
                  <c:v>49693.5</c:v>
                </c:pt>
                <c:pt idx="287">
                  <c:v>52766</c:v>
                </c:pt>
                <c:pt idx="288">
                  <c:v>51481.5</c:v>
                </c:pt>
                <c:pt idx="289">
                  <c:v>47511.5</c:v>
                </c:pt>
                <c:pt idx="290">
                  <c:v>45960</c:v>
                </c:pt>
                <c:pt idx="291">
                  <c:v>42967.5</c:v>
                </c:pt>
                <c:pt idx="292">
                  <c:v>41010.5</c:v>
                </c:pt>
                <c:pt idx="293">
                  <c:v>40536.5</c:v>
                </c:pt>
                <c:pt idx="294">
                  <c:v>41288.5</c:v>
                </c:pt>
                <c:pt idx="295">
                  <c:v>42786.5</c:v>
                </c:pt>
                <c:pt idx="296">
                  <c:v>44044</c:v>
                </c:pt>
                <c:pt idx="297">
                  <c:v>46694.5</c:v>
                </c:pt>
                <c:pt idx="298">
                  <c:v>49110</c:v>
                </c:pt>
                <c:pt idx="299">
                  <c:v>50371</c:v>
                </c:pt>
                <c:pt idx="300">
                  <c:v>51643.5</c:v>
                </c:pt>
                <c:pt idx="301">
                  <c:v>51217</c:v>
                </c:pt>
                <c:pt idx="302">
                  <c:v>47874.5</c:v>
                </c:pt>
                <c:pt idx="303">
                  <c:v>45319</c:v>
                </c:pt>
                <c:pt idx="304">
                  <c:v>43677</c:v>
                </c:pt>
                <c:pt idx="305">
                  <c:v>43575</c:v>
                </c:pt>
                <c:pt idx="306">
                  <c:v>45913.5</c:v>
                </c:pt>
                <c:pt idx="307">
                  <c:v>51570</c:v>
                </c:pt>
                <c:pt idx="308">
                  <c:v>53462</c:v>
                </c:pt>
                <c:pt idx="309">
                  <c:v>50724</c:v>
                </c:pt>
                <c:pt idx="310">
                  <c:v>48670.5</c:v>
                </c:pt>
                <c:pt idx="311">
                  <c:v>50947</c:v>
                </c:pt>
                <c:pt idx="312">
                  <c:v>49484.5</c:v>
                </c:pt>
                <c:pt idx="313">
                  <c:v>45636</c:v>
                </c:pt>
                <c:pt idx="314">
                  <c:v>44500</c:v>
                </c:pt>
                <c:pt idx="315">
                  <c:v>42005</c:v>
                </c:pt>
                <c:pt idx="316">
                  <c:v>40689</c:v>
                </c:pt>
                <c:pt idx="317">
                  <c:v>42231</c:v>
                </c:pt>
                <c:pt idx="318">
                  <c:v>47352</c:v>
                </c:pt>
                <c:pt idx="319">
                  <c:v>55129</c:v>
                </c:pt>
                <c:pt idx="320">
                  <c:v>58557.5</c:v>
                </c:pt>
                <c:pt idx="321">
                  <c:v>59516</c:v>
                </c:pt>
                <c:pt idx="322">
                  <c:v>59923</c:v>
                </c:pt>
                <c:pt idx="323">
                  <c:v>60275.5</c:v>
                </c:pt>
                <c:pt idx="324">
                  <c:v>60675.5</c:v>
                </c:pt>
                <c:pt idx="325">
                  <c:v>60012</c:v>
                </c:pt>
                <c:pt idx="326">
                  <c:v>59009.5</c:v>
                </c:pt>
                <c:pt idx="327">
                  <c:v>56966</c:v>
                </c:pt>
                <c:pt idx="328">
                  <c:v>55479.5</c:v>
                </c:pt>
                <c:pt idx="329">
                  <c:v>54574</c:v>
                </c:pt>
                <c:pt idx="330">
                  <c:v>55705</c:v>
                </c:pt>
                <c:pt idx="331">
                  <c:v>60698.5</c:v>
                </c:pt>
                <c:pt idx="332">
                  <c:v>59919.5</c:v>
                </c:pt>
                <c:pt idx="333">
                  <c:v>55383.5</c:v>
                </c:pt>
                <c:pt idx="334">
                  <c:v>52494.5</c:v>
                </c:pt>
                <c:pt idx="335">
                  <c:v>54367</c:v>
                </c:pt>
                <c:pt idx="336">
                  <c:v>52317</c:v>
                </c:pt>
                <c:pt idx="337">
                  <c:v>47965</c:v>
                </c:pt>
                <c:pt idx="338">
                  <c:v>46755</c:v>
                </c:pt>
                <c:pt idx="339">
                  <c:v>44175.5</c:v>
                </c:pt>
                <c:pt idx="340">
                  <c:v>42892</c:v>
                </c:pt>
                <c:pt idx="341">
                  <c:v>44030</c:v>
                </c:pt>
                <c:pt idx="342">
                  <c:v>48734</c:v>
                </c:pt>
                <c:pt idx="343">
                  <c:v>56357.5</c:v>
                </c:pt>
                <c:pt idx="344">
                  <c:v>59581</c:v>
                </c:pt>
                <c:pt idx="345">
                  <c:v>60057.5</c:v>
                </c:pt>
                <c:pt idx="346">
                  <c:v>60365.5</c:v>
                </c:pt>
                <c:pt idx="347">
                  <c:v>60516.5</c:v>
                </c:pt>
                <c:pt idx="348">
                  <c:v>60532.5</c:v>
                </c:pt>
                <c:pt idx="349">
                  <c:v>59725</c:v>
                </c:pt>
                <c:pt idx="350">
                  <c:v>59067.5</c:v>
                </c:pt>
                <c:pt idx="351">
                  <c:v>57243.5</c:v>
                </c:pt>
                <c:pt idx="352">
                  <c:v>56145</c:v>
                </c:pt>
                <c:pt idx="353">
                  <c:v>55416.5</c:v>
                </c:pt>
                <c:pt idx="354">
                  <c:v>56278.5</c:v>
                </c:pt>
                <c:pt idx="355">
                  <c:v>60517.5</c:v>
                </c:pt>
                <c:pt idx="356">
                  <c:v>59576</c:v>
                </c:pt>
                <c:pt idx="357">
                  <c:v>55225.5</c:v>
                </c:pt>
                <c:pt idx="358">
                  <c:v>52647</c:v>
                </c:pt>
                <c:pt idx="359">
                  <c:v>54682</c:v>
                </c:pt>
                <c:pt idx="360">
                  <c:v>52365.5</c:v>
                </c:pt>
                <c:pt idx="361">
                  <c:v>48006</c:v>
                </c:pt>
                <c:pt idx="362">
                  <c:v>46695.5</c:v>
                </c:pt>
                <c:pt idx="363">
                  <c:v>44417</c:v>
                </c:pt>
                <c:pt idx="364">
                  <c:v>43019</c:v>
                </c:pt>
                <c:pt idx="365">
                  <c:v>44249</c:v>
                </c:pt>
                <c:pt idx="366">
                  <c:v>48723</c:v>
                </c:pt>
                <c:pt idx="367">
                  <c:v>55550.5</c:v>
                </c:pt>
                <c:pt idx="368">
                  <c:v>59039</c:v>
                </c:pt>
                <c:pt idx="369">
                  <c:v>60194</c:v>
                </c:pt>
                <c:pt idx="370">
                  <c:v>60864.5</c:v>
                </c:pt>
                <c:pt idx="371">
                  <c:v>61341.5</c:v>
                </c:pt>
                <c:pt idx="372">
                  <c:v>61334.5</c:v>
                </c:pt>
                <c:pt idx="373">
                  <c:v>60582.5</c:v>
                </c:pt>
                <c:pt idx="374">
                  <c:v>59739.5</c:v>
                </c:pt>
                <c:pt idx="375">
                  <c:v>57776.5</c:v>
                </c:pt>
                <c:pt idx="376">
                  <c:v>56534</c:v>
                </c:pt>
                <c:pt idx="377">
                  <c:v>55478.5</c:v>
                </c:pt>
                <c:pt idx="378">
                  <c:v>56171.5</c:v>
                </c:pt>
                <c:pt idx="379">
                  <c:v>60534.5</c:v>
                </c:pt>
                <c:pt idx="380">
                  <c:v>59657.5</c:v>
                </c:pt>
                <c:pt idx="381">
                  <c:v>55089.5</c:v>
                </c:pt>
                <c:pt idx="382">
                  <c:v>52168.5</c:v>
                </c:pt>
                <c:pt idx="383">
                  <c:v>53964.5</c:v>
                </c:pt>
                <c:pt idx="384">
                  <c:v>52097</c:v>
                </c:pt>
                <c:pt idx="385">
                  <c:v>47808</c:v>
                </c:pt>
                <c:pt idx="386">
                  <c:v>46599.5</c:v>
                </c:pt>
                <c:pt idx="387">
                  <c:v>44099</c:v>
                </c:pt>
                <c:pt idx="388">
                  <c:v>42725.5</c:v>
                </c:pt>
                <c:pt idx="389">
                  <c:v>43815</c:v>
                </c:pt>
                <c:pt idx="390">
                  <c:v>48299.5</c:v>
                </c:pt>
                <c:pt idx="391">
                  <c:v>55929.5</c:v>
                </c:pt>
                <c:pt idx="392">
                  <c:v>59135</c:v>
                </c:pt>
                <c:pt idx="393">
                  <c:v>59213.5</c:v>
                </c:pt>
                <c:pt idx="394">
                  <c:v>59158.5</c:v>
                </c:pt>
                <c:pt idx="395">
                  <c:v>58906.5</c:v>
                </c:pt>
                <c:pt idx="396">
                  <c:v>58626.5</c:v>
                </c:pt>
                <c:pt idx="397">
                  <c:v>57719.5</c:v>
                </c:pt>
                <c:pt idx="398">
                  <c:v>56503</c:v>
                </c:pt>
                <c:pt idx="399">
                  <c:v>54695.5</c:v>
                </c:pt>
                <c:pt idx="400">
                  <c:v>53159.5</c:v>
                </c:pt>
                <c:pt idx="401">
                  <c:v>52187.5</c:v>
                </c:pt>
                <c:pt idx="402">
                  <c:v>52983</c:v>
                </c:pt>
                <c:pt idx="403">
                  <c:v>58286.5</c:v>
                </c:pt>
                <c:pt idx="404">
                  <c:v>57841</c:v>
                </c:pt>
                <c:pt idx="405">
                  <c:v>53549.5</c:v>
                </c:pt>
                <c:pt idx="406">
                  <c:v>50764</c:v>
                </c:pt>
                <c:pt idx="407">
                  <c:v>52890.5</c:v>
                </c:pt>
                <c:pt idx="408">
                  <c:v>50981.5</c:v>
                </c:pt>
                <c:pt idx="409">
                  <c:v>46745</c:v>
                </c:pt>
                <c:pt idx="410">
                  <c:v>45680</c:v>
                </c:pt>
                <c:pt idx="411">
                  <c:v>43387.5</c:v>
                </c:pt>
                <c:pt idx="412">
                  <c:v>42038</c:v>
                </c:pt>
                <c:pt idx="413">
                  <c:v>43344.5</c:v>
                </c:pt>
                <c:pt idx="414">
                  <c:v>47764</c:v>
                </c:pt>
                <c:pt idx="415">
                  <c:v>55218.5</c:v>
                </c:pt>
                <c:pt idx="416">
                  <c:v>58620.5</c:v>
                </c:pt>
                <c:pt idx="417">
                  <c:v>58973</c:v>
                </c:pt>
                <c:pt idx="418">
                  <c:v>59024</c:v>
                </c:pt>
                <c:pt idx="419">
                  <c:v>58766.5</c:v>
                </c:pt>
                <c:pt idx="420">
                  <c:v>58674.5</c:v>
                </c:pt>
                <c:pt idx="421">
                  <c:v>57509</c:v>
                </c:pt>
                <c:pt idx="422">
                  <c:v>55819</c:v>
                </c:pt>
                <c:pt idx="423">
                  <c:v>53624</c:v>
                </c:pt>
                <c:pt idx="424">
                  <c:v>51823.5</c:v>
                </c:pt>
                <c:pt idx="425">
                  <c:v>51051</c:v>
                </c:pt>
                <c:pt idx="426">
                  <c:v>51915</c:v>
                </c:pt>
                <c:pt idx="427">
                  <c:v>56535</c:v>
                </c:pt>
                <c:pt idx="428">
                  <c:v>56252.5</c:v>
                </c:pt>
                <c:pt idx="429">
                  <c:v>52334</c:v>
                </c:pt>
                <c:pt idx="430">
                  <c:v>50192.5</c:v>
                </c:pt>
                <c:pt idx="431">
                  <c:v>52313.5</c:v>
                </c:pt>
                <c:pt idx="432">
                  <c:v>50233</c:v>
                </c:pt>
                <c:pt idx="433">
                  <c:v>45762.5</c:v>
                </c:pt>
                <c:pt idx="434">
                  <c:v>44288</c:v>
                </c:pt>
                <c:pt idx="435">
                  <c:v>41464</c:v>
                </c:pt>
                <c:pt idx="436">
                  <c:v>39584.5</c:v>
                </c:pt>
                <c:pt idx="437">
                  <c:v>39461.5</c:v>
                </c:pt>
                <c:pt idx="438">
                  <c:v>40916</c:v>
                </c:pt>
                <c:pt idx="439">
                  <c:v>43308</c:v>
                </c:pt>
                <c:pt idx="440">
                  <c:v>45565.5</c:v>
                </c:pt>
                <c:pt idx="441">
                  <c:v>48050.5</c:v>
                </c:pt>
                <c:pt idx="442">
                  <c:v>49568.5</c:v>
                </c:pt>
                <c:pt idx="443">
                  <c:v>49743</c:v>
                </c:pt>
                <c:pt idx="444">
                  <c:v>50848</c:v>
                </c:pt>
                <c:pt idx="445">
                  <c:v>50816</c:v>
                </c:pt>
                <c:pt idx="446">
                  <c:v>48424</c:v>
                </c:pt>
                <c:pt idx="447">
                  <c:v>46310.5</c:v>
                </c:pt>
                <c:pt idx="448">
                  <c:v>44841</c:v>
                </c:pt>
                <c:pt idx="449">
                  <c:v>44145</c:v>
                </c:pt>
                <c:pt idx="450">
                  <c:v>45376</c:v>
                </c:pt>
                <c:pt idx="451">
                  <c:v>49962.5</c:v>
                </c:pt>
                <c:pt idx="452">
                  <c:v>49697.5</c:v>
                </c:pt>
                <c:pt idx="453">
                  <c:v>46494</c:v>
                </c:pt>
                <c:pt idx="454">
                  <c:v>44931.5</c:v>
                </c:pt>
                <c:pt idx="455">
                  <c:v>48093.5</c:v>
                </c:pt>
                <c:pt idx="456">
                  <c:v>46781.5</c:v>
                </c:pt>
                <c:pt idx="457">
                  <c:v>42789.5</c:v>
                </c:pt>
                <c:pt idx="458">
                  <c:v>41100</c:v>
                </c:pt>
                <c:pt idx="459">
                  <c:v>38017.5</c:v>
                </c:pt>
                <c:pt idx="460">
                  <c:v>35906</c:v>
                </c:pt>
                <c:pt idx="461">
                  <c:v>35269.5</c:v>
                </c:pt>
                <c:pt idx="462">
                  <c:v>35920</c:v>
                </c:pt>
                <c:pt idx="463">
                  <c:v>37167.5</c:v>
                </c:pt>
                <c:pt idx="464">
                  <c:v>38559.5</c:v>
                </c:pt>
                <c:pt idx="465">
                  <c:v>40814.5</c:v>
                </c:pt>
                <c:pt idx="466">
                  <c:v>43551</c:v>
                </c:pt>
                <c:pt idx="467">
                  <c:v>45419.5</c:v>
                </c:pt>
                <c:pt idx="468">
                  <c:v>47293</c:v>
                </c:pt>
                <c:pt idx="469">
                  <c:v>47089.5</c:v>
                </c:pt>
                <c:pt idx="470">
                  <c:v>44058.5</c:v>
                </c:pt>
                <c:pt idx="471">
                  <c:v>41875</c:v>
                </c:pt>
                <c:pt idx="472">
                  <c:v>40528.5</c:v>
                </c:pt>
                <c:pt idx="473">
                  <c:v>40263.5</c:v>
                </c:pt>
                <c:pt idx="474">
                  <c:v>42145.5</c:v>
                </c:pt>
                <c:pt idx="475">
                  <c:v>47466</c:v>
                </c:pt>
                <c:pt idx="476">
                  <c:v>48726.5</c:v>
                </c:pt>
                <c:pt idx="477">
                  <c:v>46318</c:v>
                </c:pt>
                <c:pt idx="478">
                  <c:v>44666.5</c:v>
                </c:pt>
                <c:pt idx="479">
                  <c:v>47295.5</c:v>
                </c:pt>
                <c:pt idx="480">
                  <c:v>45707.5</c:v>
                </c:pt>
                <c:pt idx="481">
                  <c:v>41813.5</c:v>
                </c:pt>
                <c:pt idx="482">
                  <c:v>40557.5</c:v>
                </c:pt>
                <c:pt idx="483">
                  <c:v>37949.5</c:v>
                </c:pt>
                <c:pt idx="484">
                  <c:v>36876</c:v>
                </c:pt>
                <c:pt idx="485">
                  <c:v>38534</c:v>
                </c:pt>
                <c:pt idx="486">
                  <c:v>43022</c:v>
                </c:pt>
                <c:pt idx="487">
                  <c:v>49175.5</c:v>
                </c:pt>
                <c:pt idx="488">
                  <c:v>53364</c:v>
                </c:pt>
                <c:pt idx="489">
                  <c:v>54964.5</c:v>
                </c:pt>
                <c:pt idx="490">
                  <c:v>55810.5</c:v>
                </c:pt>
                <c:pt idx="491">
                  <c:v>56251.5</c:v>
                </c:pt>
                <c:pt idx="492">
                  <c:v>56461.5</c:v>
                </c:pt>
                <c:pt idx="493">
                  <c:v>55817.5</c:v>
                </c:pt>
                <c:pt idx="494">
                  <c:v>55047.5</c:v>
                </c:pt>
                <c:pt idx="495">
                  <c:v>53164.5</c:v>
                </c:pt>
                <c:pt idx="496">
                  <c:v>51665</c:v>
                </c:pt>
                <c:pt idx="497">
                  <c:v>50529</c:v>
                </c:pt>
                <c:pt idx="498">
                  <c:v>51476</c:v>
                </c:pt>
                <c:pt idx="499">
                  <c:v>56775.5</c:v>
                </c:pt>
                <c:pt idx="500">
                  <c:v>55509.5</c:v>
                </c:pt>
                <c:pt idx="501">
                  <c:v>50928.5</c:v>
                </c:pt>
                <c:pt idx="502">
                  <c:v>48496.5</c:v>
                </c:pt>
                <c:pt idx="503">
                  <c:v>50637.5</c:v>
                </c:pt>
                <c:pt idx="504">
                  <c:v>48576.5</c:v>
                </c:pt>
                <c:pt idx="505">
                  <c:v>44351.5</c:v>
                </c:pt>
                <c:pt idx="506">
                  <c:v>43125</c:v>
                </c:pt>
                <c:pt idx="507">
                  <c:v>40668.5</c:v>
                </c:pt>
                <c:pt idx="508">
                  <c:v>39300</c:v>
                </c:pt>
                <c:pt idx="509">
                  <c:v>40438.5</c:v>
                </c:pt>
                <c:pt idx="510">
                  <c:v>44355.5</c:v>
                </c:pt>
                <c:pt idx="511">
                  <c:v>50301</c:v>
                </c:pt>
                <c:pt idx="512">
                  <c:v>54110.5</c:v>
                </c:pt>
                <c:pt idx="513">
                  <c:v>55053</c:v>
                </c:pt>
                <c:pt idx="514">
                  <c:v>55912.5</c:v>
                </c:pt>
                <c:pt idx="515">
                  <c:v>56464.5</c:v>
                </c:pt>
                <c:pt idx="516">
                  <c:v>56778.5</c:v>
                </c:pt>
                <c:pt idx="517">
                  <c:v>56003.5</c:v>
                </c:pt>
                <c:pt idx="518">
                  <c:v>55447</c:v>
                </c:pt>
                <c:pt idx="519">
                  <c:v>53741.5</c:v>
                </c:pt>
                <c:pt idx="520">
                  <c:v>52425.5</c:v>
                </c:pt>
                <c:pt idx="521">
                  <c:v>51558</c:v>
                </c:pt>
                <c:pt idx="522">
                  <c:v>52771</c:v>
                </c:pt>
                <c:pt idx="523">
                  <c:v>57487</c:v>
                </c:pt>
                <c:pt idx="524">
                  <c:v>55377.5</c:v>
                </c:pt>
                <c:pt idx="525">
                  <c:v>50775</c:v>
                </c:pt>
                <c:pt idx="526">
                  <c:v>48193</c:v>
                </c:pt>
                <c:pt idx="527">
                  <c:v>50574.5</c:v>
                </c:pt>
                <c:pt idx="528">
                  <c:v>48308.5</c:v>
                </c:pt>
                <c:pt idx="529">
                  <c:v>44094</c:v>
                </c:pt>
                <c:pt idx="530">
                  <c:v>42909.5</c:v>
                </c:pt>
                <c:pt idx="531">
                  <c:v>40272.5</c:v>
                </c:pt>
                <c:pt idx="532">
                  <c:v>38931.5</c:v>
                </c:pt>
                <c:pt idx="533">
                  <c:v>39962</c:v>
                </c:pt>
                <c:pt idx="534">
                  <c:v>43909.5</c:v>
                </c:pt>
                <c:pt idx="535">
                  <c:v>49417</c:v>
                </c:pt>
                <c:pt idx="536">
                  <c:v>53548</c:v>
                </c:pt>
                <c:pt idx="537">
                  <c:v>54963.5</c:v>
                </c:pt>
                <c:pt idx="538">
                  <c:v>55965.5</c:v>
                </c:pt>
                <c:pt idx="539">
                  <c:v>56698</c:v>
                </c:pt>
                <c:pt idx="540">
                  <c:v>57079</c:v>
                </c:pt>
                <c:pt idx="541">
                  <c:v>56157</c:v>
                </c:pt>
                <c:pt idx="542">
                  <c:v>55374</c:v>
                </c:pt>
                <c:pt idx="543">
                  <c:v>53734</c:v>
                </c:pt>
                <c:pt idx="544">
                  <c:v>52154</c:v>
                </c:pt>
                <c:pt idx="545">
                  <c:v>51045.5</c:v>
                </c:pt>
                <c:pt idx="546">
                  <c:v>51722.5</c:v>
                </c:pt>
                <c:pt idx="547">
                  <c:v>56694.5</c:v>
                </c:pt>
                <c:pt idx="548">
                  <c:v>55544.5</c:v>
                </c:pt>
                <c:pt idx="549">
                  <c:v>51285.5</c:v>
                </c:pt>
                <c:pt idx="550">
                  <c:v>48893</c:v>
                </c:pt>
                <c:pt idx="551">
                  <c:v>50942</c:v>
                </c:pt>
                <c:pt idx="552">
                  <c:v>49057.5</c:v>
                </c:pt>
                <c:pt idx="553">
                  <c:v>44675</c:v>
                </c:pt>
                <c:pt idx="554">
                  <c:v>43491</c:v>
                </c:pt>
                <c:pt idx="555">
                  <c:v>41060.5</c:v>
                </c:pt>
                <c:pt idx="556">
                  <c:v>39818.5</c:v>
                </c:pt>
                <c:pt idx="557">
                  <c:v>40723.5</c:v>
                </c:pt>
                <c:pt idx="558">
                  <c:v>44780</c:v>
                </c:pt>
                <c:pt idx="559">
                  <c:v>50500.5</c:v>
                </c:pt>
                <c:pt idx="560">
                  <c:v>54548.5</c:v>
                </c:pt>
                <c:pt idx="561">
                  <c:v>55864</c:v>
                </c:pt>
                <c:pt idx="562">
                  <c:v>56583</c:v>
                </c:pt>
                <c:pt idx="563">
                  <c:v>56862.5</c:v>
                </c:pt>
                <c:pt idx="564">
                  <c:v>57177</c:v>
                </c:pt>
                <c:pt idx="565">
                  <c:v>56308</c:v>
                </c:pt>
                <c:pt idx="566">
                  <c:v>55461</c:v>
                </c:pt>
                <c:pt idx="567">
                  <c:v>53695</c:v>
                </c:pt>
                <c:pt idx="568">
                  <c:v>52010.5</c:v>
                </c:pt>
                <c:pt idx="569">
                  <c:v>50786</c:v>
                </c:pt>
                <c:pt idx="570">
                  <c:v>51942.5</c:v>
                </c:pt>
                <c:pt idx="571">
                  <c:v>57480.5</c:v>
                </c:pt>
                <c:pt idx="572">
                  <c:v>55810.5</c:v>
                </c:pt>
                <c:pt idx="573">
                  <c:v>51609</c:v>
                </c:pt>
                <c:pt idx="574">
                  <c:v>49086.5</c:v>
                </c:pt>
                <c:pt idx="575">
                  <c:v>51316.5</c:v>
                </c:pt>
                <c:pt idx="576">
                  <c:v>49243</c:v>
                </c:pt>
                <c:pt idx="577">
                  <c:v>44808.5</c:v>
                </c:pt>
                <c:pt idx="578">
                  <c:v>43575</c:v>
                </c:pt>
                <c:pt idx="579">
                  <c:v>41176.5</c:v>
                </c:pt>
                <c:pt idx="580">
                  <c:v>39761</c:v>
                </c:pt>
                <c:pt idx="581">
                  <c:v>40551</c:v>
                </c:pt>
                <c:pt idx="582">
                  <c:v>44280.5</c:v>
                </c:pt>
                <c:pt idx="583">
                  <c:v>49707.5</c:v>
                </c:pt>
                <c:pt idx="584">
                  <c:v>53813</c:v>
                </c:pt>
                <c:pt idx="585">
                  <c:v>55041</c:v>
                </c:pt>
                <c:pt idx="586">
                  <c:v>55915</c:v>
                </c:pt>
                <c:pt idx="587">
                  <c:v>56379</c:v>
                </c:pt>
                <c:pt idx="588">
                  <c:v>56622</c:v>
                </c:pt>
                <c:pt idx="589">
                  <c:v>55962</c:v>
                </c:pt>
                <c:pt idx="590">
                  <c:v>54692.5</c:v>
                </c:pt>
                <c:pt idx="591">
                  <c:v>52884</c:v>
                </c:pt>
                <c:pt idx="592">
                  <c:v>51256</c:v>
                </c:pt>
                <c:pt idx="593">
                  <c:v>50365.5</c:v>
                </c:pt>
                <c:pt idx="594">
                  <c:v>51417.5</c:v>
                </c:pt>
                <c:pt idx="595">
                  <c:v>56067</c:v>
                </c:pt>
                <c:pt idx="596">
                  <c:v>54101</c:v>
                </c:pt>
                <c:pt idx="597">
                  <c:v>50058</c:v>
                </c:pt>
                <c:pt idx="598">
                  <c:v>47931.5</c:v>
                </c:pt>
                <c:pt idx="599">
                  <c:v>50143.5</c:v>
                </c:pt>
                <c:pt idx="600">
                  <c:v>47967.5</c:v>
                </c:pt>
                <c:pt idx="601">
                  <c:v>43481</c:v>
                </c:pt>
                <c:pt idx="602">
                  <c:v>42050.5</c:v>
                </c:pt>
                <c:pt idx="603">
                  <c:v>38943.5</c:v>
                </c:pt>
                <c:pt idx="604">
                  <c:v>37155.5</c:v>
                </c:pt>
                <c:pt idx="605">
                  <c:v>36929</c:v>
                </c:pt>
                <c:pt idx="606">
                  <c:v>38162.5</c:v>
                </c:pt>
                <c:pt idx="607">
                  <c:v>40523.5</c:v>
                </c:pt>
                <c:pt idx="608">
                  <c:v>42778.5</c:v>
                </c:pt>
                <c:pt idx="609">
                  <c:v>44831</c:v>
                </c:pt>
                <c:pt idx="610">
                  <c:v>46502.5</c:v>
                </c:pt>
                <c:pt idx="611">
                  <c:v>47230.5</c:v>
                </c:pt>
                <c:pt idx="612">
                  <c:v>48404.5</c:v>
                </c:pt>
                <c:pt idx="613">
                  <c:v>48447</c:v>
                </c:pt>
                <c:pt idx="614">
                  <c:v>46169</c:v>
                </c:pt>
                <c:pt idx="615">
                  <c:v>44230</c:v>
                </c:pt>
                <c:pt idx="616">
                  <c:v>42751</c:v>
                </c:pt>
                <c:pt idx="617">
                  <c:v>42186.5</c:v>
                </c:pt>
                <c:pt idx="618">
                  <c:v>43801.5</c:v>
                </c:pt>
                <c:pt idx="619">
                  <c:v>49033.5</c:v>
                </c:pt>
                <c:pt idx="620">
                  <c:v>48098.5</c:v>
                </c:pt>
                <c:pt idx="621">
                  <c:v>45087.5</c:v>
                </c:pt>
                <c:pt idx="622">
                  <c:v>43848.5</c:v>
                </c:pt>
                <c:pt idx="623">
                  <c:v>46807</c:v>
                </c:pt>
                <c:pt idx="624">
                  <c:v>45534.5</c:v>
                </c:pt>
                <c:pt idx="625">
                  <c:v>41448.5</c:v>
                </c:pt>
                <c:pt idx="626">
                  <c:v>38134.5</c:v>
                </c:pt>
                <c:pt idx="627">
                  <c:v>34791.5</c:v>
                </c:pt>
                <c:pt idx="628">
                  <c:v>33909</c:v>
                </c:pt>
                <c:pt idx="629">
                  <c:v>34194.5</c:v>
                </c:pt>
                <c:pt idx="630">
                  <c:v>35256.5</c:v>
                </c:pt>
                <c:pt idx="631">
                  <c:v>36560</c:v>
                </c:pt>
                <c:pt idx="632">
                  <c:v>37980</c:v>
                </c:pt>
                <c:pt idx="633">
                  <c:v>41099.5</c:v>
                </c:pt>
                <c:pt idx="634">
                  <c:v>43104.5</c:v>
                </c:pt>
                <c:pt idx="635">
                  <c:v>44276</c:v>
                </c:pt>
                <c:pt idx="636">
                  <c:v>45799</c:v>
                </c:pt>
                <c:pt idx="637">
                  <c:v>45429.5</c:v>
                </c:pt>
                <c:pt idx="638">
                  <c:v>42785</c:v>
                </c:pt>
                <c:pt idx="639">
                  <c:v>40902.5</c:v>
                </c:pt>
                <c:pt idx="640">
                  <c:v>40176</c:v>
                </c:pt>
                <c:pt idx="641">
                  <c:v>41183</c:v>
                </c:pt>
                <c:pt idx="642">
                  <c:v>46250</c:v>
                </c:pt>
                <c:pt idx="643">
                  <c:v>48844.5</c:v>
                </c:pt>
                <c:pt idx="644">
                  <c:v>47655</c:v>
                </c:pt>
                <c:pt idx="645">
                  <c:v>45357</c:v>
                </c:pt>
                <c:pt idx="646">
                  <c:v>44098</c:v>
                </c:pt>
                <c:pt idx="647">
                  <c:v>46537</c:v>
                </c:pt>
                <c:pt idx="648">
                  <c:v>44952</c:v>
                </c:pt>
                <c:pt idx="649">
                  <c:v>41208</c:v>
                </c:pt>
                <c:pt idx="650">
                  <c:v>39995</c:v>
                </c:pt>
                <c:pt idx="651">
                  <c:v>37603</c:v>
                </c:pt>
                <c:pt idx="652">
                  <c:v>36610.5</c:v>
                </c:pt>
                <c:pt idx="653">
                  <c:v>38423</c:v>
                </c:pt>
                <c:pt idx="654">
                  <c:v>42915</c:v>
                </c:pt>
                <c:pt idx="655">
                  <c:v>47994.5</c:v>
                </c:pt>
                <c:pt idx="656">
                  <c:v>51079.5</c:v>
                </c:pt>
                <c:pt idx="657">
                  <c:v>53558.5</c:v>
                </c:pt>
                <c:pt idx="658">
                  <c:v>54647</c:v>
                </c:pt>
                <c:pt idx="659">
                  <c:v>55294.5</c:v>
                </c:pt>
                <c:pt idx="660">
                  <c:v>55942.5</c:v>
                </c:pt>
                <c:pt idx="661">
                  <c:v>55438.5</c:v>
                </c:pt>
                <c:pt idx="662">
                  <c:v>54744</c:v>
                </c:pt>
                <c:pt idx="663">
                  <c:v>53206.5</c:v>
                </c:pt>
                <c:pt idx="664">
                  <c:v>52155</c:v>
                </c:pt>
                <c:pt idx="665">
                  <c:v>52220</c:v>
                </c:pt>
                <c:pt idx="666">
                  <c:v>56892</c:v>
                </c:pt>
                <c:pt idx="667">
                  <c:v>59362</c:v>
                </c:pt>
                <c:pt idx="668">
                  <c:v>55641</c:v>
                </c:pt>
                <c:pt idx="669">
                  <c:v>51512</c:v>
                </c:pt>
                <c:pt idx="670">
                  <c:v>49524.5</c:v>
                </c:pt>
                <c:pt idx="671">
                  <c:v>51829.5</c:v>
                </c:pt>
                <c:pt idx="672">
                  <c:v>49913.5</c:v>
                </c:pt>
                <c:pt idx="673">
                  <c:v>45972.5</c:v>
                </c:pt>
                <c:pt idx="674">
                  <c:v>44826</c:v>
                </c:pt>
                <c:pt idx="675">
                  <c:v>42335</c:v>
                </c:pt>
                <c:pt idx="676">
                  <c:v>41377.5</c:v>
                </c:pt>
                <c:pt idx="677">
                  <c:v>42665.5</c:v>
                </c:pt>
                <c:pt idx="678">
                  <c:v>46834</c:v>
                </c:pt>
                <c:pt idx="679">
                  <c:v>51991</c:v>
                </c:pt>
                <c:pt idx="680">
                  <c:v>55042</c:v>
                </c:pt>
                <c:pt idx="681">
                  <c:v>57172.5</c:v>
                </c:pt>
                <c:pt idx="682">
                  <c:v>57658</c:v>
                </c:pt>
                <c:pt idx="683">
                  <c:v>57655.5</c:v>
                </c:pt>
                <c:pt idx="684">
                  <c:v>57941.5</c:v>
                </c:pt>
                <c:pt idx="685">
                  <c:v>57333</c:v>
                </c:pt>
                <c:pt idx="686">
                  <c:v>56657</c:v>
                </c:pt>
                <c:pt idx="687">
                  <c:v>55031</c:v>
                </c:pt>
                <c:pt idx="688">
                  <c:v>54006.5</c:v>
                </c:pt>
                <c:pt idx="689">
                  <c:v>54313</c:v>
                </c:pt>
                <c:pt idx="690">
                  <c:v>59251</c:v>
                </c:pt>
                <c:pt idx="691">
                  <c:v>62159</c:v>
                </c:pt>
                <c:pt idx="692">
                  <c:v>58549.5</c:v>
                </c:pt>
                <c:pt idx="693">
                  <c:v>54551.5</c:v>
                </c:pt>
                <c:pt idx="694">
                  <c:v>52505</c:v>
                </c:pt>
                <c:pt idx="695">
                  <c:v>54832.5</c:v>
                </c:pt>
                <c:pt idx="696">
                  <c:v>52972</c:v>
                </c:pt>
                <c:pt idx="697">
                  <c:v>48990</c:v>
                </c:pt>
                <c:pt idx="698">
                  <c:v>48014.5</c:v>
                </c:pt>
                <c:pt idx="699">
                  <c:v>45730</c:v>
                </c:pt>
                <c:pt idx="700">
                  <c:v>44672</c:v>
                </c:pt>
                <c:pt idx="701">
                  <c:v>46142</c:v>
                </c:pt>
                <c:pt idx="702">
                  <c:v>50291</c:v>
                </c:pt>
                <c:pt idx="703">
                  <c:v>55492.5</c:v>
                </c:pt>
                <c:pt idx="704">
                  <c:v>58445</c:v>
                </c:pt>
                <c:pt idx="705">
                  <c:v>60341</c:v>
                </c:pt>
                <c:pt idx="706">
                  <c:v>60474</c:v>
                </c:pt>
                <c:pt idx="707">
                  <c:v>59966.5</c:v>
                </c:pt>
                <c:pt idx="708">
                  <c:v>59779</c:v>
                </c:pt>
                <c:pt idx="709">
                  <c:v>58708.5</c:v>
                </c:pt>
                <c:pt idx="710">
                  <c:v>57360.5</c:v>
                </c:pt>
                <c:pt idx="711">
                  <c:v>55519</c:v>
                </c:pt>
                <c:pt idx="712">
                  <c:v>54215.5</c:v>
                </c:pt>
                <c:pt idx="713">
                  <c:v>54709</c:v>
                </c:pt>
                <c:pt idx="714">
                  <c:v>60420.5</c:v>
                </c:pt>
                <c:pt idx="715">
                  <c:v>63296.5</c:v>
                </c:pt>
                <c:pt idx="716">
                  <c:v>60185</c:v>
                </c:pt>
                <c:pt idx="717">
                  <c:v>56235.5</c:v>
                </c:pt>
                <c:pt idx="718">
                  <c:v>54307.5</c:v>
                </c:pt>
                <c:pt idx="719">
                  <c:v>56722.5</c:v>
                </c:pt>
                <c:pt idx="720">
                  <c:v>54813.5</c:v>
                </c:pt>
                <c:pt idx="721">
                  <c:v>50971.5</c:v>
                </c:pt>
                <c:pt idx="722">
                  <c:v>49912</c:v>
                </c:pt>
                <c:pt idx="723">
                  <c:v>47557</c:v>
                </c:pt>
                <c:pt idx="724">
                  <c:v>46372</c:v>
                </c:pt>
                <c:pt idx="725">
                  <c:v>47857.5</c:v>
                </c:pt>
                <c:pt idx="726">
                  <c:v>51953.5</c:v>
                </c:pt>
                <c:pt idx="727">
                  <c:v>57063.5</c:v>
                </c:pt>
                <c:pt idx="728">
                  <c:v>59929.5</c:v>
                </c:pt>
                <c:pt idx="729">
                  <c:v>61531.5</c:v>
                </c:pt>
                <c:pt idx="730">
                  <c:v>61631</c:v>
                </c:pt>
                <c:pt idx="731">
                  <c:v>61240.5</c:v>
                </c:pt>
                <c:pt idx="732">
                  <c:v>61046.5</c:v>
                </c:pt>
                <c:pt idx="733">
                  <c:v>60183</c:v>
                </c:pt>
                <c:pt idx="734">
                  <c:v>58881</c:v>
                </c:pt>
                <c:pt idx="735">
                  <c:v>56868.5</c:v>
                </c:pt>
                <c:pt idx="736">
                  <c:v>55817</c:v>
                </c:pt>
                <c:pt idx="737">
                  <c:v>56213</c:v>
                </c:pt>
                <c:pt idx="738">
                  <c:v>60991</c:v>
                </c:pt>
                <c:pt idx="739">
                  <c:v>62809</c:v>
                </c:pt>
                <c:pt idx="740">
                  <c:v>59434</c:v>
                </c:pt>
                <c:pt idx="741">
                  <c:v>55464.5</c:v>
                </c:pt>
                <c:pt idx="742">
                  <c:v>53396</c:v>
                </c:pt>
                <c:pt idx="743">
                  <c:v>55609.5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-4240.5</c:v>
                </c:pt>
                <c:pt idx="1">
                  <c:v>-5687.5</c:v>
                </c:pt>
                <c:pt idx="2">
                  <c:v>-6537.5</c:v>
                </c:pt>
                <c:pt idx="3">
                  <c:v>-8362.5</c:v>
                </c:pt>
                <c:pt idx="4">
                  <c:v>-9357.5</c:v>
                </c:pt>
                <c:pt idx="5">
                  <c:v>-8517.5</c:v>
                </c:pt>
                <c:pt idx="6">
                  <c:v>-7301.5</c:v>
                </c:pt>
                <c:pt idx="7">
                  <c:v>-5939</c:v>
                </c:pt>
                <c:pt idx="8">
                  <c:v>-5378</c:v>
                </c:pt>
                <c:pt idx="9">
                  <c:v>-4905.5</c:v>
                </c:pt>
                <c:pt idx="10">
                  <c:v>-4538.5</c:v>
                </c:pt>
                <c:pt idx="11">
                  <c:v>-4383.5</c:v>
                </c:pt>
                <c:pt idx="12">
                  <c:v>-3899</c:v>
                </c:pt>
                <c:pt idx="13">
                  <c:v>-3761</c:v>
                </c:pt>
                <c:pt idx="14">
                  <c:v>-3854</c:v>
                </c:pt>
                <c:pt idx="15">
                  <c:v>-4563</c:v>
                </c:pt>
                <c:pt idx="16">
                  <c:v>-5140.5</c:v>
                </c:pt>
                <c:pt idx="17">
                  <c:v>-6273</c:v>
                </c:pt>
                <c:pt idx="18">
                  <c:v>-6477.5</c:v>
                </c:pt>
                <c:pt idx="19">
                  <c:v>-5725.5</c:v>
                </c:pt>
                <c:pt idx="20">
                  <c:v>-6007.5</c:v>
                </c:pt>
                <c:pt idx="21">
                  <c:v>-7353.5</c:v>
                </c:pt>
                <c:pt idx="22">
                  <c:v>-7319.5</c:v>
                </c:pt>
                <c:pt idx="23">
                  <c:v>-5711</c:v>
                </c:pt>
                <c:pt idx="24">
                  <c:v>-5451</c:v>
                </c:pt>
                <c:pt idx="25">
                  <c:v>-6736.5</c:v>
                </c:pt>
                <c:pt idx="26">
                  <c:v>-7990</c:v>
                </c:pt>
                <c:pt idx="27">
                  <c:v>-9759</c:v>
                </c:pt>
                <c:pt idx="28">
                  <c:v>-10627</c:v>
                </c:pt>
                <c:pt idx="29">
                  <c:v>-9819</c:v>
                </c:pt>
                <c:pt idx="30">
                  <c:v>-8366</c:v>
                </c:pt>
                <c:pt idx="31">
                  <c:v>-7415</c:v>
                </c:pt>
                <c:pt idx="32">
                  <c:v>-5944.5</c:v>
                </c:pt>
                <c:pt idx="33">
                  <c:v>-4347</c:v>
                </c:pt>
                <c:pt idx="34">
                  <c:v>-3486</c:v>
                </c:pt>
                <c:pt idx="35">
                  <c:v>-3290.5</c:v>
                </c:pt>
                <c:pt idx="36">
                  <c:v>-2856</c:v>
                </c:pt>
                <c:pt idx="37">
                  <c:v>-3219</c:v>
                </c:pt>
                <c:pt idx="38">
                  <c:v>-3551</c:v>
                </c:pt>
                <c:pt idx="39">
                  <c:v>-4083</c:v>
                </c:pt>
                <c:pt idx="40">
                  <c:v>-4540.5</c:v>
                </c:pt>
                <c:pt idx="41">
                  <c:v>-5352</c:v>
                </c:pt>
                <c:pt idx="42">
                  <c:v>-5811</c:v>
                </c:pt>
                <c:pt idx="43">
                  <c:v>-4747.5</c:v>
                </c:pt>
                <c:pt idx="44">
                  <c:v>-4233.5</c:v>
                </c:pt>
                <c:pt idx="45">
                  <c:v>-5324.5</c:v>
                </c:pt>
                <c:pt idx="46">
                  <c:v>-5885.5</c:v>
                </c:pt>
                <c:pt idx="47">
                  <c:v>-5472.5</c:v>
                </c:pt>
                <c:pt idx="48">
                  <c:v>-5643</c:v>
                </c:pt>
                <c:pt idx="49">
                  <c:v>-6572.5</c:v>
                </c:pt>
                <c:pt idx="50">
                  <c:v>-7504</c:v>
                </c:pt>
                <c:pt idx="51">
                  <c:v>-8423.5</c:v>
                </c:pt>
                <c:pt idx="52">
                  <c:v>-9345</c:v>
                </c:pt>
                <c:pt idx="53">
                  <c:v>-9283.5</c:v>
                </c:pt>
                <c:pt idx="54">
                  <c:v>-6907</c:v>
                </c:pt>
                <c:pt idx="55">
                  <c:v>-5083.5</c:v>
                </c:pt>
                <c:pt idx="56">
                  <c:v>-4784</c:v>
                </c:pt>
                <c:pt idx="57">
                  <c:v>-4857</c:v>
                </c:pt>
                <c:pt idx="58">
                  <c:v>-5062</c:v>
                </c:pt>
                <c:pt idx="59">
                  <c:v>-4450.5</c:v>
                </c:pt>
                <c:pt idx="60">
                  <c:v>-4136</c:v>
                </c:pt>
                <c:pt idx="61">
                  <c:v>-3728.5</c:v>
                </c:pt>
                <c:pt idx="62">
                  <c:v>-3778</c:v>
                </c:pt>
                <c:pt idx="63">
                  <c:v>-4007.5</c:v>
                </c:pt>
                <c:pt idx="64">
                  <c:v>-4649</c:v>
                </c:pt>
                <c:pt idx="65">
                  <c:v>-4640.5</c:v>
                </c:pt>
                <c:pt idx="66">
                  <c:v>-3597</c:v>
                </c:pt>
                <c:pt idx="67">
                  <c:v>-2782.5</c:v>
                </c:pt>
                <c:pt idx="68">
                  <c:v>-2947.5</c:v>
                </c:pt>
                <c:pt idx="69">
                  <c:v>-4483</c:v>
                </c:pt>
                <c:pt idx="70">
                  <c:v>-4918</c:v>
                </c:pt>
                <c:pt idx="71">
                  <c:v>-4695.5</c:v>
                </c:pt>
                <c:pt idx="72">
                  <c:v>-5247</c:v>
                </c:pt>
                <c:pt idx="73">
                  <c:v>-6358</c:v>
                </c:pt>
                <c:pt idx="74">
                  <c:v>-6939</c:v>
                </c:pt>
                <c:pt idx="75">
                  <c:v>-7411.5</c:v>
                </c:pt>
                <c:pt idx="76">
                  <c:v>-8636.5</c:v>
                </c:pt>
                <c:pt idx="77">
                  <c:v>-7807.5</c:v>
                </c:pt>
                <c:pt idx="78">
                  <c:v>-5957</c:v>
                </c:pt>
                <c:pt idx="79">
                  <c:v>-4231.5</c:v>
                </c:pt>
                <c:pt idx="80">
                  <c:v>-3850.5</c:v>
                </c:pt>
                <c:pt idx="81">
                  <c:v>-3946.5</c:v>
                </c:pt>
                <c:pt idx="82">
                  <c:v>-4036</c:v>
                </c:pt>
                <c:pt idx="83">
                  <c:v>-4240</c:v>
                </c:pt>
                <c:pt idx="84">
                  <c:v>-3615.5</c:v>
                </c:pt>
                <c:pt idx="85">
                  <c:v>-3702</c:v>
                </c:pt>
                <c:pt idx="86">
                  <c:v>-3744</c:v>
                </c:pt>
                <c:pt idx="87">
                  <c:v>-3825.5</c:v>
                </c:pt>
                <c:pt idx="88">
                  <c:v>-4260</c:v>
                </c:pt>
                <c:pt idx="89">
                  <c:v>-4526</c:v>
                </c:pt>
                <c:pt idx="90">
                  <c:v>-4900.5</c:v>
                </c:pt>
                <c:pt idx="91">
                  <c:v>-4554.5</c:v>
                </c:pt>
                <c:pt idx="92">
                  <c:v>-4243</c:v>
                </c:pt>
                <c:pt idx="93">
                  <c:v>-4761</c:v>
                </c:pt>
                <c:pt idx="94">
                  <c:v>-4688.5</c:v>
                </c:pt>
                <c:pt idx="95">
                  <c:v>-3611.5</c:v>
                </c:pt>
                <c:pt idx="96">
                  <c:v>-3391.5</c:v>
                </c:pt>
                <c:pt idx="97">
                  <c:v>-4345</c:v>
                </c:pt>
                <c:pt idx="98">
                  <c:v>-5343.5</c:v>
                </c:pt>
                <c:pt idx="99">
                  <c:v>-7405.5</c:v>
                </c:pt>
                <c:pt idx="100">
                  <c:v>-9094</c:v>
                </c:pt>
                <c:pt idx="101">
                  <c:v>-9249</c:v>
                </c:pt>
                <c:pt idx="102">
                  <c:v>-8220</c:v>
                </c:pt>
                <c:pt idx="103">
                  <c:v>-6362.5</c:v>
                </c:pt>
                <c:pt idx="104">
                  <c:v>-5415</c:v>
                </c:pt>
                <c:pt idx="105">
                  <c:v>-4750.5</c:v>
                </c:pt>
                <c:pt idx="106">
                  <c:v>-4803</c:v>
                </c:pt>
                <c:pt idx="107">
                  <c:v>-4908.5</c:v>
                </c:pt>
                <c:pt idx="108">
                  <c:v>-4282.5</c:v>
                </c:pt>
                <c:pt idx="109">
                  <c:v>-4321.5</c:v>
                </c:pt>
                <c:pt idx="110">
                  <c:v>-4595.5</c:v>
                </c:pt>
                <c:pt idx="111">
                  <c:v>-4973</c:v>
                </c:pt>
                <c:pt idx="112">
                  <c:v>-5482</c:v>
                </c:pt>
                <c:pt idx="113">
                  <c:v>-6007.5</c:v>
                </c:pt>
                <c:pt idx="114">
                  <c:v>-6325.5</c:v>
                </c:pt>
                <c:pt idx="115">
                  <c:v>-5669</c:v>
                </c:pt>
                <c:pt idx="116">
                  <c:v>-5178</c:v>
                </c:pt>
                <c:pt idx="117">
                  <c:v>-5064.5</c:v>
                </c:pt>
                <c:pt idx="118">
                  <c:v>-4346.5</c:v>
                </c:pt>
                <c:pt idx="119">
                  <c:v>-3601.5</c:v>
                </c:pt>
                <c:pt idx="120">
                  <c:v>-3672.5</c:v>
                </c:pt>
                <c:pt idx="121">
                  <c:v>-5090</c:v>
                </c:pt>
                <c:pt idx="122">
                  <c:v>-6175</c:v>
                </c:pt>
                <c:pt idx="123">
                  <c:v>-7812.5</c:v>
                </c:pt>
                <c:pt idx="124">
                  <c:v>-9493</c:v>
                </c:pt>
                <c:pt idx="125">
                  <c:v>-10672</c:v>
                </c:pt>
                <c:pt idx="126">
                  <c:v>-10566.5</c:v>
                </c:pt>
                <c:pt idx="127">
                  <c:v>-10096.5</c:v>
                </c:pt>
                <c:pt idx="128">
                  <c:v>-9548</c:v>
                </c:pt>
                <c:pt idx="129">
                  <c:v>-8171</c:v>
                </c:pt>
                <c:pt idx="130">
                  <c:v>-6939.5</c:v>
                </c:pt>
                <c:pt idx="131">
                  <c:v>-6755.5</c:v>
                </c:pt>
                <c:pt idx="132">
                  <c:v>-6348.5</c:v>
                </c:pt>
                <c:pt idx="133">
                  <c:v>-6027.5</c:v>
                </c:pt>
                <c:pt idx="134">
                  <c:v>-6292.5</c:v>
                </c:pt>
                <c:pt idx="135">
                  <c:v>-7252</c:v>
                </c:pt>
                <c:pt idx="136">
                  <c:v>-8097.5</c:v>
                </c:pt>
                <c:pt idx="137">
                  <c:v>-8416.5</c:v>
                </c:pt>
                <c:pt idx="138">
                  <c:v>-7972</c:v>
                </c:pt>
                <c:pt idx="139">
                  <c:v>-6952</c:v>
                </c:pt>
                <c:pt idx="140">
                  <c:v>-5642</c:v>
                </c:pt>
                <c:pt idx="141">
                  <c:v>-5506</c:v>
                </c:pt>
                <c:pt idx="142">
                  <c:v>-5462</c:v>
                </c:pt>
                <c:pt idx="143">
                  <c:v>-4395.5</c:v>
                </c:pt>
                <c:pt idx="144">
                  <c:v>-4725</c:v>
                </c:pt>
                <c:pt idx="145">
                  <c:v>-6072.5</c:v>
                </c:pt>
                <c:pt idx="146">
                  <c:v>-7407.5</c:v>
                </c:pt>
                <c:pt idx="147">
                  <c:v>-9147.5</c:v>
                </c:pt>
                <c:pt idx="148">
                  <c:v>-9992.5</c:v>
                </c:pt>
                <c:pt idx="149">
                  <c:v>-9273</c:v>
                </c:pt>
                <c:pt idx="150">
                  <c:v>-7764</c:v>
                </c:pt>
                <c:pt idx="151">
                  <c:v>-6197.5</c:v>
                </c:pt>
                <c:pt idx="152">
                  <c:v>-5026</c:v>
                </c:pt>
                <c:pt idx="153">
                  <c:v>-4624</c:v>
                </c:pt>
                <c:pt idx="154">
                  <c:v>-5061</c:v>
                </c:pt>
                <c:pt idx="155">
                  <c:v>-5394</c:v>
                </c:pt>
                <c:pt idx="156">
                  <c:v>-5277</c:v>
                </c:pt>
                <c:pt idx="157">
                  <c:v>-5153</c:v>
                </c:pt>
                <c:pt idx="158">
                  <c:v>-5246</c:v>
                </c:pt>
                <c:pt idx="159">
                  <c:v>-5717.5</c:v>
                </c:pt>
                <c:pt idx="160">
                  <c:v>-6166</c:v>
                </c:pt>
                <c:pt idx="161">
                  <c:v>-6941</c:v>
                </c:pt>
                <c:pt idx="162">
                  <c:v>-7113.5</c:v>
                </c:pt>
                <c:pt idx="163">
                  <c:v>-6154</c:v>
                </c:pt>
                <c:pt idx="164">
                  <c:v>-6481</c:v>
                </c:pt>
                <c:pt idx="165">
                  <c:v>-7190.5</c:v>
                </c:pt>
                <c:pt idx="166">
                  <c:v>-6162</c:v>
                </c:pt>
                <c:pt idx="167">
                  <c:v>-5054</c:v>
                </c:pt>
                <c:pt idx="168">
                  <c:v>-6034</c:v>
                </c:pt>
                <c:pt idx="169">
                  <c:v>-6435</c:v>
                </c:pt>
                <c:pt idx="170">
                  <c:v>-6922.5</c:v>
                </c:pt>
                <c:pt idx="171">
                  <c:v>-7995</c:v>
                </c:pt>
                <c:pt idx="172">
                  <c:v>-8989.5</c:v>
                </c:pt>
                <c:pt idx="173">
                  <c:v>-8118.5</c:v>
                </c:pt>
                <c:pt idx="174">
                  <c:v>-6554</c:v>
                </c:pt>
                <c:pt idx="175">
                  <c:v>-5884</c:v>
                </c:pt>
                <c:pt idx="176">
                  <c:v>-5506</c:v>
                </c:pt>
                <c:pt idx="177">
                  <c:v>-4896</c:v>
                </c:pt>
                <c:pt idx="178">
                  <c:v>-4705</c:v>
                </c:pt>
                <c:pt idx="179">
                  <c:v>-4987.5</c:v>
                </c:pt>
                <c:pt idx="180">
                  <c:v>-4734.5</c:v>
                </c:pt>
                <c:pt idx="181">
                  <c:v>-4679</c:v>
                </c:pt>
                <c:pt idx="182">
                  <c:v>-4887.5</c:v>
                </c:pt>
                <c:pt idx="183">
                  <c:v>-5388</c:v>
                </c:pt>
                <c:pt idx="184">
                  <c:v>-6527.5</c:v>
                </c:pt>
                <c:pt idx="185">
                  <c:v>-7744.5</c:v>
                </c:pt>
                <c:pt idx="186">
                  <c:v>-7911.5</c:v>
                </c:pt>
                <c:pt idx="187">
                  <c:v>-6420.5</c:v>
                </c:pt>
                <c:pt idx="188">
                  <c:v>-5999.5</c:v>
                </c:pt>
                <c:pt idx="189">
                  <c:v>-7347</c:v>
                </c:pt>
                <c:pt idx="190">
                  <c:v>-6658</c:v>
                </c:pt>
                <c:pt idx="191">
                  <c:v>-4490.5</c:v>
                </c:pt>
                <c:pt idx="192">
                  <c:v>-4802.5</c:v>
                </c:pt>
                <c:pt idx="193">
                  <c:v>-6079</c:v>
                </c:pt>
                <c:pt idx="194">
                  <c:v>-6320.5</c:v>
                </c:pt>
                <c:pt idx="195">
                  <c:v>-7758.5</c:v>
                </c:pt>
                <c:pt idx="196">
                  <c:v>-8422</c:v>
                </c:pt>
                <c:pt idx="197">
                  <c:v>-8019.5</c:v>
                </c:pt>
                <c:pt idx="198">
                  <c:v>-6447.5</c:v>
                </c:pt>
                <c:pt idx="199">
                  <c:v>-4721.5</c:v>
                </c:pt>
                <c:pt idx="200">
                  <c:v>-3811</c:v>
                </c:pt>
                <c:pt idx="201">
                  <c:v>-3527</c:v>
                </c:pt>
                <c:pt idx="202">
                  <c:v>-3740.5</c:v>
                </c:pt>
                <c:pt idx="203">
                  <c:v>-3849</c:v>
                </c:pt>
                <c:pt idx="204">
                  <c:v>-3540</c:v>
                </c:pt>
                <c:pt idx="205">
                  <c:v>-3797</c:v>
                </c:pt>
                <c:pt idx="206">
                  <c:v>-3613</c:v>
                </c:pt>
                <c:pt idx="207">
                  <c:v>-4154.5</c:v>
                </c:pt>
                <c:pt idx="208">
                  <c:v>-4632</c:v>
                </c:pt>
                <c:pt idx="209">
                  <c:v>-4965</c:v>
                </c:pt>
                <c:pt idx="210">
                  <c:v>-4819</c:v>
                </c:pt>
                <c:pt idx="211">
                  <c:v>-3519</c:v>
                </c:pt>
                <c:pt idx="212">
                  <c:v>-3335</c:v>
                </c:pt>
                <c:pt idx="213">
                  <c:v>-4550.5</c:v>
                </c:pt>
                <c:pt idx="214">
                  <c:v>-4580.5</c:v>
                </c:pt>
                <c:pt idx="215">
                  <c:v>-3695.5</c:v>
                </c:pt>
                <c:pt idx="216">
                  <c:v>-4059.5</c:v>
                </c:pt>
                <c:pt idx="217">
                  <c:v>-5475.5</c:v>
                </c:pt>
                <c:pt idx="218">
                  <c:v>-6286</c:v>
                </c:pt>
                <c:pt idx="219">
                  <c:v>-7508</c:v>
                </c:pt>
                <c:pt idx="220">
                  <c:v>-8727</c:v>
                </c:pt>
                <c:pt idx="221">
                  <c:v>-8026.5</c:v>
                </c:pt>
                <c:pt idx="222">
                  <c:v>-6969</c:v>
                </c:pt>
                <c:pt idx="223">
                  <c:v>-5980</c:v>
                </c:pt>
                <c:pt idx="224">
                  <c:v>-4991.5</c:v>
                </c:pt>
                <c:pt idx="225">
                  <c:v>-4721.5</c:v>
                </c:pt>
                <c:pt idx="226">
                  <c:v>-4782</c:v>
                </c:pt>
                <c:pt idx="227">
                  <c:v>-4687</c:v>
                </c:pt>
                <c:pt idx="228">
                  <c:v>-4823.5</c:v>
                </c:pt>
                <c:pt idx="229">
                  <c:v>-4871</c:v>
                </c:pt>
                <c:pt idx="230">
                  <c:v>-5025.5</c:v>
                </c:pt>
                <c:pt idx="231">
                  <c:v>-5993</c:v>
                </c:pt>
                <c:pt idx="232">
                  <c:v>-6709.5</c:v>
                </c:pt>
                <c:pt idx="233">
                  <c:v>-7488.5</c:v>
                </c:pt>
                <c:pt idx="234">
                  <c:v>-6422.5</c:v>
                </c:pt>
                <c:pt idx="235">
                  <c:v>-4321.5</c:v>
                </c:pt>
                <c:pt idx="236">
                  <c:v>-4597</c:v>
                </c:pt>
                <c:pt idx="237">
                  <c:v>-6673</c:v>
                </c:pt>
                <c:pt idx="238">
                  <c:v>-6509.5</c:v>
                </c:pt>
                <c:pt idx="239">
                  <c:v>-3335</c:v>
                </c:pt>
                <c:pt idx="240">
                  <c:v>-3178</c:v>
                </c:pt>
                <c:pt idx="241">
                  <c:v>-4413</c:v>
                </c:pt>
                <c:pt idx="242">
                  <c:v>-4714.5</c:v>
                </c:pt>
                <c:pt idx="243">
                  <c:v>-5931.5</c:v>
                </c:pt>
                <c:pt idx="244">
                  <c:v>-6657.5</c:v>
                </c:pt>
                <c:pt idx="245">
                  <c:v>-5875.5</c:v>
                </c:pt>
                <c:pt idx="246">
                  <c:v>-3977.5</c:v>
                </c:pt>
                <c:pt idx="247">
                  <c:v>-2872</c:v>
                </c:pt>
                <c:pt idx="248">
                  <c:v>-1622</c:v>
                </c:pt>
                <c:pt idx="249">
                  <c:v>-908</c:v>
                </c:pt>
                <c:pt idx="250">
                  <c:v>-903.5</c:v>
                </c:pt>
                <c:pt idx="251">
                  <c:v>-1089.5</c:v>
                </c:pt>
                <c:pt idx="252">
                  <c:v>-971.5</c:v>
                </c:pt>
                <c:pt idx="253">
                  <c:v>-1775.5</c:v>
                </c:pt>
                <c:pt idx="254">
                  <c:v>-2543.5</c:v>
                </c:pt>
                <c:pt idx="255">
                  <c:v>-3163.5</c:v>
                </c:pt>
                <c:pt idx="256">
                  <c:v>-3430</c:v>
                </c:pt>
                <c:pt idx="257">
                  <c:v>-3456</c:v>
                </c:pt>
                <c:pt idx="258">
                  <c:v>-2931</c:v>
                </c:pt>
                <c:pt idx="259">
                  <c:v>-1396</c:v>
                </c:pt>
                <c:pt idx="260">
                  <c:v>-1176</c:v>
                </c:pt>
                <c:pt idx="261">
                  <c:v>-3056</c:v>
                </c:pt>
                <c:pt idx="262">
                  <c:v>-3414</c:v>
                </c:pt>
                <c:pt idx="263">
                  <c:v>-2178.5</c:v>
                </c:pt>
                <c:pt idx="264">
                  <c:v>-2310</c:v>
                </c:pt>
                <c:pt idx="265">
                  <c:v>-2820.5</c:v>
                </c:pt>
                <c:pt idx="266">
                  <c:v>-2960.5</c:v>
                </c:pt>
                <c:pt idx="267">
                  <c:v>-4014.5</c:v>
                </c:pt>
                <c:pt idx="268">
                  <c:v>-5471</c:v>
                </c:pt>
                <c:pt idx="269">
                  <c:v>-5597</c:v>
                </c:pt>
                <c:pt idx="270">
                  <c:v>-4505.5</c:v>
                </c:pt>
                <c:pt idx="271">
                  <c:v>-3496.5</c:v>
                </c:pt>
                <c:pt idx="272">
                  <c:v>-2633.5</c:v>
                </c:pt>
                <c:pt idx="273">
                  <c:v>-2014.5</c:v>
                </c:pt>
                <c:pt idx="274">
                  <c:v>-2272</c:v>
                </c:pt>
                <c:pt idx="275">
                  <c:v>-2768.5</c:v>
                </c:pt>
                <c:pt idx="276">
                  <c:v>-2076.5</c:v>
                </c:pt>
                <c:pt idx="277">
                  <c:v>-2010.5</c:v>
                </c:pt>
                <c:pt idx="278">
                  <c:v>-2178.5</c:v>
                </c:pt>
                <c:pt idx="279">
                  <c:v>-2817.5</c:v>
                </c:pt>
                <c:pt idx="280">
                  <c:v>-3520</c:v>
                </c:pt>
                <c:pt idx="281">
                  <c:v>-3692</c:v>
                </c:pt>
                <c:pt idx="282">
                  <c:v>-2899</c:v>
                </c:pt>
                <c:pt idx="283">
                  <c:v>-676</c:v>
                </c:pt>
                <c:pt idx="284">
                  <c:v>-598</c:v>
                </c:pt>
                <c:pt idx="285">
                  <c:v>-1682</c:v>
                </c:pt>
                <c:pt idx="286">
                  <c:v>-1428</c:v>
                </c:pt>
                <c:pt idx="287">
                  <c:v>-448.5</c:v>
                </c:pt>
                <c:pt idx="288">
                  <c:v>-623</c:v>
                </c:pt>
                <c:pt idx="289">
                  <c:v>-1620</c:v>
                </c:pt>
                <c:pt idx="290">
                  <c:v>-1417</c:v>
                </c:pt>
                <c:pt idx="291">
                  <c:v>-2991.5</c:v>
                </c:pt>
                <c:pt idx="292">
                  <c:v>-4876.5</c:v>
                </c:pt>
                <c:pt idx="293">
                  <c:v>-5819</c:v>
                </c:pt>
                <c:pt idx="294">
                  <c:v>-5527.5</c:v>
                </c:pt>
                <c:pt idx="295">
                  <c:v>-4320</c:v>
                </c:pt>
                <c:pt idx="296">
                  <c:v>-3453</c:v>
                </c:pt>
                <c:pt idx="297">
                  <c:v>-2950</c:v>
                </c:pt>
                <c:pt idx="298">
                  <c:v>-2623</c:v>
                </c:pt>
                <c:pt idx="299">
                  <c:v>-2130</c:v>
                </c:pt>
                <c:pt idx="300">
                  <c:v>-1512.5</c:v>
                </c:pt>
                <c:pt idx="301">
                  <c:v>-1799</c:v>
                </c:pt>
                <c:pt idx="302">
                  <c:v>-3124</c:v>
                </c:pt>
                <c:pt idx="303">
                  <c:v>-4563</c:v>
                </c:pt>
                <c:pt idx="304">
                  <c:v>-5750.5</c:v>
                </c:pt>
                <c:pt idx="305">
                  <c:v>-6099</c:v>
                </c:pt>
                <c:pt idx="306">
                  <c:v>-5371</c:v>
                </c:pt>
                <c:pt idx="307">
                  <c:v>-3093.5</c:v>
                </c:pt>
                <c:pt idx="308">
                  <c:v>-2121.5</c:v>
                </c:pt>
                <c:pt idx="309">
                  <c:v>-2618.5</c:v>
                </c:pt>
                <c:pt idx="310">
                  <c:v>-3192</c:v>
                </c:pt>
                <c:pt idx="311">
                  <c:v>-2432</c:v>
                </c:pt>
                <c:pt idx="312">
                  <c:v>-3150.5</c:v>
                </c:pt>
                <c:pt idx="313">
                  <c:v>-3916.5</c:v>
                </c:pt>
                <c:pt idx="314">
                  <c:v>-4908.5</c:v>
                </c:pt>
                <c:pt idx="315">
                  <c:v>-6967</c:v>
                </c:pt>
                <c:pt idx="316">
                  <c:v>-7833.5</c:v>
                </c:pt>
                <c:pt idx="317">
                  <c:v>-6845</c:v>
                </c:pt>
                <c:pt idx="318">
                  <c:v>-4502.5</c:v>
                </c:pt>
                <c:pt idx="319">
                  <c:v>-1756.5</c:v>
                </c:pt>
                <c:pt idx="320">
                  <c:v>-658.5</c:v>
                </c:pt>
                <c:pt idx="321">
                  <c:v>-919.5</c:v>
                </c:pt>
                <c:pt idx="322">
                  <c:v>-1082.5</c:v>
                </c:pt>
                <c:pt idx="323">
                  <c:v>-1089.5</c:v>
                </c:pt>
                <c:pt idx="324">
                  <c:v>-1094.5</c:v>
                </c:pt>
                <c:pt idx="325">
                  <c:v>-1800.5</c:v>
                </c:pt>
                <c:pt idx="326">
                  <c:v>-2485</c:v>
                </c:pt>
                <c:pt idx="327">
                  <c:v>-3197</c:v>
                </c:pt>
                <c:pt idx="328">
                  <c:v>-3973</c:v>
                </c:pt>
                <c:pt idx="329">
                  <c:v>-4612.5</c:v>
                </c:pt>
                <c:pt idx="330">
                  <c:v>-4313.5</c:v>
                </c:pt>
                <c:pt idx="331">
                  <c:v>-2390</c:v>
                </c:pt>
                <c:pt idx="332">
                  <c:v>-2492.5</c:v>
                </c:pt>
                <c:pt idx="333">
                  <c:v>-4217</c:v>
                </c:pt>
                <c:pt idx="334">
                  <c:v>-4469</c:v>
                </c:pt>
                <c:pt idx="335">
                  <c:v>-3520</c:v>
                </c:pt>
                <c:pt idx="336">
                  <c:v>-4183.5</c:v>
                </c:pt>
                <c:pt idx="337">
                  <c:v>-4971</c:v>
                </c:pt>
                <c:pt idx="338">
                  <c:v>-5427.5</c:v>
                </c:pt>
                <c:pt idx="339">
                  <c:v>-6417.5</c:v>
                </c:pt>
                <c:pt idx="340">
                  <c:v>-6985</c:v>
                </c:pt>
                <c:pt idx="341">
                  <c:v>-6238</c:v>
                </c:pt>
                <c:pt idx="342">
                  <c:v>-4511</c:v>
                </c:pt>
                <c:pt idx="343">
                  <c:v>-2582</c:v>
                </c:pt>
                <c:pt idx="344">
                  <c:v>-1670</c:v>
                </c:pt>
                <c:pt idx="345">
                  <c:v>-1500.5</c:v>
                </c:pt>
                <c:pt idx="346">
                  <c:v>-1403</c:v>
                </c:pt>
                <c:pt idx="347">
                  <c:v>-843.5</c:v>
                </c:pt>
                <c:pt idx="348">
                  <c:v>-486</c:v>
                </c:pt>
                <c:pt idx="349">
                  <c:v>-848</c:v>
                </c:pt>
                <c:pt idx="350">
                  <c:v>-512</c:v>
                </c:pt>
                <c:pt idx="351">
                  <c:v>-543.5</c:v>
                </c:pt>
                <c:pt idx="352">
                  <c:v>-1289</c:v>
                </c:pt>
                <c:pt idx="353">
                  <c:v>-1913.5</c:v>
                </c:pt>
                <c:pt idx="354">
                  <c:v>-1760</c:v>
                </c:pt>
                <c:pt idx="355">
                  <c:v>127.5</c:v>
                </c:pt>
                <c:pt idx="356">
                  <c:v>-782</c:v>
                </c:pt>
                <c:pt idx="357">
                  <c:v>-2894</c:v>
                </c:pt>
                <c:pt idx="358">
                  <c:v>-2622</c:v>
                </c:pt>
                <c:pt idx="359">
                  <c:v>-2308</c:v>
                </c:pt>
                <c:pt idx="360">
                  <c:v>-2502.5</c:v>
                </c:pt>
                <c:pt idx="361">
                  <c:v>-3289.5</c:v>
                </c:pt>
                <c:pt idx="362">
                  <c:v>-4014</c:v>
                </c:pt>
                <c:pt idx="363">
                  <c:v>-5387.5</c:v>
                </c:pt>
                <c:pt idx="364">
                  <c:v>-6686.5</c:v>
                </c:pt>
                <c:pt idx="365">
                  <c:v>-6292</c:v>
                </c:pt>
                <c:pt idx="366">
                  <c:v>-4669</c:v>
                </c:pt>
                <c:pt idx="367">
                  <c:v>-2555.5</c:v>
                </c:pt>
                <c:pt idx="368">
                  <c:v>-1211.5</c:v>
                </c:pt>
                <c:pt idx="369">
                  <c:v>-410.5</c:v>
                </c:pt>
                <c:pt idx="370">
                  <c:v>-353</c:v>
                </c:pt>
                <c:pt idx="371">
                  <c:v>-718.5</c:v>
                </c:pt>
                <c:pt idx="372">
                  <c:v>-493</c:v>
                </c:pt>
                <c:pt idx="373">
                  <c:v>-1147.5</c:v>
                </c:pt>
                <c:pt idx="374">
                  <c:v>-2140.5</c:v>
                </c:pt>
                <c:pt idx="375">
                  <c:v>-3226.5</c:v>
                </c:pt>
                <c:pt idx="376">
                  <c:v>-4151.5</c:v>
                </c:pt>
                <c:pt idx="377">
                  <c:v>-5358</c:v>
                </c:pt>
                <c:pt idx="378">
                  <c:v>-4827</c:v>
                </c:pt>
                <c:pt idx="379">
                  <c:v>-2905.5</c:v>
                </c:pt>
                <c:pt idx="380">
                  <c:v>-2771</c:v>
                </c:pt>
                <c:pt idx="381">
                  <c:v>-3514</c:v>
                </c:pt>
                <c:pt idx="382">
                  <c:v>-3578.5</c:v>
                </c:pt>
                <c:pt idx="383">
                  <c:v>-2479</c:v>
                </c:pt>
                <c:pt idx="384">
                  <c:v>-3821.5</c:v>
                </c:pt>
                <c:pt idx="385">
                  <c:v>-5758</c:v>
                </c:pt>
                <c:pt idx="386">
                  <c:v>-6189.5</c:v>
                </c:pt>
                <c:pt idx="387">
                  <c:v>-7320.5</c:v>
                </c:pt>
                <c:pt idx="388">
                  <c:v>-8314.5</c:v>
                </c:pt>
                <c:pt idx="389">
                  <c:v>-7523</c:v>
                </c:pt>
                <c:pt idx="390">
                  <c:v>-5356</c:v>
                </c:pt>
                <c:pt idx="391">
                  <c:v>-2770.5</c:v>
                </c:pt>
                <c:pt idx="392">
                  <c:v>-1999</c:v>
                </c:pt>
                <c:pt idx="393">
                  <c:v>-2345</c:v>
                </c:pt>
                <c:pt idx="394">
                  <c:v>-2454</c:v>
                </c:pt>
                <c:pt idx="395">
                  <c:v>-2659.5</c:v>
                </c:pt>
                <c:pt idx="396">
                  <c:v>-2864</c:v>
                </c:pt>
                <c:pt idx="397">
                  <c:v>-3382</c:v>
                </c:pt>
                <c:pt idx="398">
                  <c:v>-3532.5</c:v>
                </c:pt>
                <c:pt idx="399">
                  <c:v>-4387</c:v>
                </c:pt>
                <c:pt idx="400">
                  <c:v>-5048</c:v>
                </c:pt>
                <c:pt idx="401">
                  <c:v>-5415.5</c:v>
                </c:pt>
                <c:pt idx="402">
                  <c:v>-4691</c:v>
                </c:pt>
                <c:pt idx="403">
                  <c:v>-2168</c:v>
                </c:pt>
                <c:pt idx="404">
                  <c:v>-2320</c:v>
                </c:pt>
                <c:pt idx="405">
                  <c:v>-4161</c:v>
                </c:pt>
                <c:pt idx="406">
                  <c:v>-4475</c:v>
                </c:pt>
                <c:pt idx="407">
                  <c:v>-3893</c:v>
                </c:pt>
                <c:pt idx="408">
                  <c:v>-4856.5</c:v>
                </c:pt>
                <c:pt idx="409">
                  <c:v>-5817</c:v>
                </c:pt>
                <c:pt idx="410">
                  <c:v>-5904.5</c:v>
                </c:pt>
                <c:pt idx="411">
                  <c:v>-6682</c:v>
                </c:pt>
                <c:pt idx="412">
                  <c:v>-6955</c:v>
                </c:pt>
                <c:pt idx="413">
                  <c:v>-7055.5</c:v>
                </c:pt>
                <c:pt idx="414">
                  <c:v>-5866.5</c:v>
                </c:pt>
                <c:pt idx="415">
                  <c:v>-3769.5</c:v>
                </c:pt>
                <c:pt idx="416">
                  <c:v>-2657</c:v>
                </c:pt>
                <c:pt idx="417">
                  <c:v>-2521.5</c:v>
                </c:pt>
                <c:pt idx="418">
                  <c:v>-3287</c:v>
                </c:pt>
                <c:pt idx="419">
                  <c:v>-3650.5</c:v>
                </c:pt>
                <c:pt idx="420">
                  <c:v>-3322.5</c:v>
                </c:pt>
                <c:pt idx="421">
                  <c:v>-3577.5</c:v>
                </c:pt>
                <c:pt idx="422">
                  <c:v>-4126</c:v>
                </c:pt>
                <c:pt idx="423">
                  <c:v>-4608</c:v>
                </c:pt>
                <c:pt idx="424">
                  <c:v>-5381.5</c:v>
                </c:pt>
                <c:pt idx="425">
                  <c:v>-6831.5</c:v>
                </c:pt>
                <c:pt idx="426">
                  <c:v>-7478</c:v>
                </c:pt>
                <c:pt idx="427">
                  <c:v>-6398</c:v>
                </c:pt>
                <c:pt idx="428">
                  <c:v>-6263.5</c:v>
                </c:pt>
                <c:pt idx="429">
                  <c:v>-6675.5</c:v>
                </c:pt>
                <c:pt idx="430">
                  <c:v>-6298.5</c:v>
                </c:pt>
                <c:pt idx="431">
                  <c:v>-4286.5</c:v>
                </c:pt>
                <c:pt idx="432">
                  <c:v>-4856</c:v>
                </c:pt>
                <c:pt idx="433">
                  <c:v>-6186.5</c:v>
                </c:pt>
                <c:pt idx="434">
                  <c:v>-6604.5</c:v>
                </c:pt>
                <c:pt idx="435">
                  <c:v>-8094.5</c:v>
                </c:pt>
                <c:pt idx="436">
                  <c:v>-9180</c:v>
                </c:pt>
                <c:pt idx="437">
                  <c:v>-9314.5</c:v>
                </c:pt>
                <c:pt idx="438">
                  <c:v>-7888</c:v>
                </c:pt>
                <c:pt idx="439">
                  <c:v>-6080.5</c:v>
                </c:pt>
                <c:pt idx="440">
                  <c:v>-5608</c:v>
                </c:pt>
                <c:pt idx="441">
                  <c:v>-5204</c:v>
                </c:pt>
                <c:pt idx="442">
                  <c:v>-5056</c:v>
                </c:pt>
                <c:pt idx="443">
                  <c:v>-4690</c:v>
                </c:pt>
                <c:pt idx="444">
                  <c:v>-3979.5</c:v>
                </c:pt>
                <c:pt idx="445">
                  <c:v>-3922</c:v>
                </c:pt>
                <c:pt idx="446">
                  <c:v>-4198</c:v>
                </c:pt>
                <c:pt idx="447">
                  <c:v>-4406</c:v>
                </c:pt>
                <c:pt idx="448">
                  <c:v>-5100.5</c:v>
                </c:pt>
                <c:pt idx="449">
                  <c:v>-5499</c:v>
                </c:pt>
                <c:pt idx="450">
                  <c:v>-6302</c:v>
                </c:pt>
                <c:pt idx="451">
                  <c:v>-5170.5</c:v>
                </c:pt>
                <c:pt idx="452">
                  <c:v>-4754</c:v>
                </c:pt>
                <c:pt idx="453">
                  <c:v>-4955.5</c:v>
                </c:pt>
                <c:pt idx="454">
                  <c:v>-4707.5</c:v>
                </c:pt>
                <c:pt idx="455">
                  <c:v>-4542</c:v>
                </c:pt>
                <c:pt idx="456">
                  <c:v>-4650.5</c:v>
                </c:pt>
                <c:pt idx="457">
                  <c:v>-4615</c:v>
                </c:pt>
                <c:pt idx="458">
                  <c:v>-4786.5</c:v>
                </c:pt>
                <c:pt idx="459">
                  <c:v>-5329.5</c:v>
                </c:pt>
                <c:pt idx="460">
                  <c:v>-6116</c:v>
                </c:pt>
                <c:pt idx="461">
                  <c:v>-6375.5</c:v>
                </c:pt>
                <c:pt idx="462">
                  <c:v>-7114.5</c:v>
                </c:pt>
                <c:pt idx="463">
                  <c:v>-7661.5</c:v>
                </c:pt>
                <c:pt idx="464">
                  <c:v>-7631</c:v>
                </c:pt>
                <c:pt idx="465">
                  <c:v>-6905</c:v>
                </c:pt>
                <c:pt idx="466">
                  <c:v>-5889.5</c:v>
                </c:pt>
                <c:pt idx="467">
                  <c:v>-5560.5</c:v>
                </c:pt>
                <c:pt idx="468">
                  <c:v>-5422.5</c:v>
                </c:pt>
                <c:pt idx="469">
                  <c:v>-5741</c:v>
                </c:pt>
                <c:pt idx="470">
                  <c:v>-6015</c:v>
                </c:pt>
                <c:pt idx="471">
                  <c:v>-7549.5</c:v>
                </c:pt>
                <c:pt idx="472">
                  <c:v>-8614</c:v>
                </c:pt>
                <c:pt idx="473">
                  <c:v>-8813.5</c:v>
                </c:pt>
                <c:pt idx="474">
                  <c:v>-8343.5</c:v>
                </c:pt>
                <c:pt idx="475">
                  <c:v>-6744</c:v>
                </c:pt>
                <c:pt idx="476">
                  <c:v>-5483.5</c:v>
                </c:pt>
                <c:pt idx="477">
                  <c:v>-5433.5</c:v>
                </c:pt>
                <c:pt idx="478">
                  <c:v>-5120.5</c:v>
                </c:pt>
                <c:pt idx="479">
                  <c:v>-4379.5</c:v>
                </c:pt>
                <c:pt idx="480">
                  <c:v>-4940</c:v>
                </c:pt>
                <c:pt idx="481">
                  <c:v>-6024.5</c:v>
                </c:pt>
                <c:pt idx="482">
                  <c:v>-6292</c:v>
                </c:pt>
                <c:pt idx="483">
                  <c:v>-6729.5</c:v>
                </c:pt>
                <c:pt idx="484">
                  <c:v>-7516.5</c:v>
                </c:pt>
                <c:pt idx="485">
                  <c:v>-7487</c:v>
                </c:pt>
                <c:pt idx="486">
                  <c:v>-6632</c:v>
                </c:pt>
                <c:pt idx="487">
                  <c:v>-5241.5</c:v>
                </c:pt>
                <c:pt idx="488">
                  <c:v>-4207</c:v>
                </c:pt>
                <c:pt idx="489">
                  <c:v>-3623</c:v>
                </c:pt>
                <c:pt idx="490">
                  <c:v>-4190</c:v>
                </c:pt>
                <c:pt idx="491">
                  <c:v>-4427.5</c:v>
                </c:pt>
                <c:pt idx="492">
                  <c:v>-4324.5</c:v>
                </c:pt>
                <c:pt idx="493">
                  <c:v>-4642.5</c:v>
                </c:pt>
                <c:pt idx="494">
                  <c:v>-5296.5</c:v>
                </c:pt>
                <c:pt idx="495">
                  <c:v>-6243</c:v>
                </c:pt>
                <c:pt idx="496">
                  <c:v>-7216</c:v>
                </c:pt>
                <c:pt idx="497">
                  <c:v>-8550</c:v>
                </c:pt>
                <c:pt idx="498">
                  <c:v>-8648</c:v>
                </c:pt>
                <c:pt idx="499">
                  <c:v>-6594</c:v>
                </c:pt>
                <c:pt idx="500">
                  <c:v>-5897.5</c:v>
                </c:pt>
                <c:pt idx="501">
                  <c:v>-7256</c:v>
                </c:pt>
                <c:pt idx="502">
                  <c:v>-7250</c:v>
                </c:pt>
                <c:pt idx="503">
                  <c:v>-5288</c:v>
                </c:pt>
                <c:pt idx="504">
                  <c:v>-5828.5</c:v>
                </c:pt>
                <c:pt idx="505">
                  <c:v>-7851</c:v>
                </c:pt>
                <c:pt idx="506">
                  <c:v>-8987</c:v>
                </c:pt>
                <c:pt idx="507">
                  <c:v>-9461</c:v>
                </c:pt>
                <c:pt idx="508">
                  <c:v>-9224</c:v>
                </c:pt>
                <c:pt idx="509">
                  <c:v>-9296</c:v>
                </c:pt>
                <c:pt idx="510">
                  <c:v>-8660</c:v>
                </c:pt>
                <c:pt idx="511">
                  <c:v>-7572</c:v>
                </c:pt>
                <c:pt idx="512">
                  <c:v>-7022</c:v>
                </c:pt>
                <c:pt idx="513">
                  <c:v>-6424.5</c:v>
                </c:pt>
                <c:pt idx="514">
                  <c:v>-5413.5</c:v>
                </c:pt>
                <c:pt idx="515">
                  <c:v>-4583.5</c:v>
                </c:pt>
                <c:pt idx="516">
                  <c:v>-4581.5</c:v>
                </c:pt>
                <c:pt idx="517">
                  <c:v>-4803.5</c:v>
                </c:pt>
                <c:pt idx="518">
                  <c:v>-4937</c:v>
                </c:pt>
                <c:pt idx="519">
                  <c:v>-5250</c:v>
                </c:pt>
                <c:pt idx="520">
                  <c:v>-5718</c:v>
                </c:pt>
                <c:pt idx="521">
                  <c:v>-6897</c:v>
                </c:pt>
                <c:pt idx="522">
                  <c:v>-7003</c:v>
                </c:pt>
                <c:pt idx="523">
                  <c:v>-5133</c:v>
                </c:pt>
                <c:pt idx="524">
                  <c:v>-4523</c:v>
                </c:pt>
                <c:pt idx="525">
                  <c:v>-6282.5</c:v>
                </c:pt>
                <c:pt idx="526">
                  <c:v>-6506.5</c:v>
                </c:pt>
                <c:pt idx="527">
                  <c:v>-5150</c:v>
                </c:pt>
                <c:pt idx="528">
                  <c:v>-5542</c:v>
                </c:pt>
                <c:pt idx="529">
                  <c:v>-7825.5</c:v>
                </c:pt>
                <c:pt idx="530">
                  <c:v>-8033</c:v>
                </c:pt>
                <c:pt idx="531">
                  <c:v>-8228</c:v>
                </c:pt>
                <c:pt idx="532">
                  <c:v>-8570.5</c:v>
                </c:pt>
                <c:pt idx="533">
                  <c:v>-9499</c:v>
                </c:pt>
                <c:pt idx="534">
                  <c:v>-9094</c:v>
                </c:pt>
                <c:pt idx="535">
                  <c:v>-6999.5</c:v>
                </c:pt>
                <c:pt idx="536">
                  <c:v>-5871</c:v>
                </c:pt>
                <c:pt idx="537">
                  <c:v>-5581</c:v>
                </c:pt>
                <c:pt idx="538">
                  <c:v>-5880.5</c:v>
                </c:pt>
                <c:pt idx="539">
                  <c:v>-5853</c:v>
                </c:pt>
                <c:pt idx="540">
                  <c:v>-5498.5</c:v>
                </c:pt>
                <c:pt idx="541">
                  <c:v>-5772</c:v>
                </c:pt>
                <c:pt idx="542">
                  <c:v>-5822.5</c:v>
                </c:pt>
                <c:pt idx="543">
                  <c:v>-6077</c:v>
                </c:pt>
                <c:pt idx="544">
                  <c:v>-6074</c:v>
                </c:pt>
                <c:pt idx="545">
                  <c:v>-5765.5</c:v>
                </c:pt>
                <c:pt idx="546">
                  <c:v>-5008</c:v>
                </c:pt>
                <c:pt idx="547">
                  <c:v>-3804.5</c:v>
                </c:pt>
                <c:pt idx="548">
                  <c:v>-3925</c:v>
                </c:pt>
                <c:pt idx="549">
                  <c:v>-4898.5</c:v>
                </c:pt>
                <c:pt idx="550">
                  <c:v>-5071</c:v>
                </c:pt>
                <c:pt idx="551">
                  <c:v>-4592.5</c:v>
                </c:pt>
                <c:pt idx="552">
                  <c:v>-4791</c:v>
                </c:pt>
                <c:pt idx="553">
                  <c:v>-5806</c:v>
                </c:pt>
                <c:pt idx="554">
                  <c:v>-6348.5</c:v>
                </c:pt>
                <c:pt idx="555">
                  <c:v>-7568.5</c:v>
                </c:pt>
                <c:pt idx="556">
                  <c:v>-8229.5</c:v>
                </c:pt>
                <c:pt idx="557">
                  <c:v>-8075</c:v>
                </c:pt>
                <c:pt idx="558">
                  <c:v>-7031.5</c:v>
                </c:pt>
                <c:pt idx="559">
                  <c:v>-5456.5</c:v>
                </c:pt>
                <c:pt idx="560">
                  <c:v>-4296.5</c:v>
                </c:pt>
                <c:pt idx="561">
                  <c:v>-4013.5</c:v>
                </c:pt>
                <c:pt idx="562">
                  <c:v>-4265.5</c:v>
                </c:pt>
                <c:pt idx="563">
                  <c:v>-4392.5</c:v>
                </c:pt>
                <c:pt idx="564">
                  <c:v>-4304</c:v>
                </c:pt>
                <c:pt idx="565">
                  <c:v>-4418</c:v>
                </c:pt>
                <c:pt idx="566">
                  <c:v>-4490</c:v>
                </c:pt>
                <c:pt idx="567">
                  <c:v>-4804</c:v>
                </c:pt>
                <c:pt idx="568">
                  <c:v>-5483</c:v>
                </c:pt>
                <c:pt idx="569">
                  <c:v>-6898.5</c:v>
                </c:pt>
                <c:pt idx="570">
                  <c:v>-7818.5</c:v>
                </c:pt>
                <c:pt idx="571">
                  <c:v>-6968.5</c:v>
                </c:pt>
                <c:pt idx="572">
                  <c:v>-6890</c:v>
                </c:pt>
                <c:pt idx="573">
                  <c:v>-7255</c:v>
                </c:pt>
                <c:pt idx="574">
                  <c:v>-6881</c:v>
                </c:pt>
                <c:pt idx="575">
                  <c:v>-5280</c:v>
                </c:pt>
                <c:pt idx="576">
                  <c:v>-6125</c:v>
                </c:pt>
                <c:pt idx="577">
                  <c:v>-8163.5</c:v>
                </c:pt>
                <c:pt idx="578">
                  <c:v>-9532</c:v>
                </c:pt>
                <c:pt idx="579">
                  <c:v>-10233</c:v>
                </c:pt>
                <c:pt idx="580">
                  <c:v>-10461</c:v>
                </c:pt>
                <c:pt idx="581">
                  <c:v>-10658</c:v>
                </c:pt>
                <c:pt idx="582">
                  <c:v>-9926</c:v>
                </c:pt>
                <c:pt idx="583">
                  <c:v>-8770</c:v>
                </c:pt>
                <c:pt idx="584">
                  <c:v>-7609</c:v>
                </c:pt>
                <c:pt idx="585">
                  <c:v>-6852</c:v>
                </c:pt>
                <c:pt idx="586">
                  <c:v>-6134</c:v>
                </c:pt>
                <c:pt idx="587">
                  <c:v>-5852</c:v>
                </c:pt>
                <c:pt idx="588">
                  <c:v>-5498.5</c:v>
                </c:pt>
                <c:pt idx="589">
                  <c:v>-5215.5</c:v>
                </c:pt>
                <c:pt idx="590">
                  <c:v>-5113</c:v>
                </c:pt>
                <c:pt idx="591">
                  <c:v>-5563.5</c:v>
                </c:pt>
                <c:pt idx="592">
                  <c:v>-6083.5</c:v>
                </c:pt>
                <c:pt idx="593">
                  <c:v>-6349</c:v>
                </c:pt>
                <c:pt idx="594">
                  <c:v>-6039.5</c:v>
                </c:pt>
                <c:pt idx="595">
                  <c:v>-5097</c:v>
                </c:pt>
                <c:pt idx="596">
                  <c:v>-5852.5</c:v>
                </c:pt>
                <c:pt idx="597">
                  <c:v>-7026.5</c:v>
                </c:pt>
                <c:pt idx="598">
                  <c:v>-6879</c:v>
                </c:pt>
                <c:pt idx="599">
                  <c:v>-6082</c:v>
                </c:pt>
                <c:pt idx="600">
                  <c:v>-6377.5</c:v>
                </c:pt>
                <c:pt idx="601">
                  <c:v>-7671</c:v>
                </c:pt>
                <c:pt idx="602">
                  <c:v>-9190</c:v>
                </c:pt>
                <c:pt idx="603">
                  <c:v>-10682.5</c:v>
                </c:pt>
                <c:pt idx="604">
                  <c:v>-11089.5</c:v>
                </c:pt>
                <c:pt idx="605">
                  <c:v>-11073.5</c:v>
                </c:pt>
                <c:pt idx="606">
                  <c:v>-11027</c:v>
                </c:pt>
                <c:pt idx="607">
                  <c:v>-10283.5</c:v>
                </c:pt>
                <c:pt idx="608">
                  <c:v>-9175</c:v>
                </c:pt>
                <c:pt idx="609">
                  <c:v>-8131.5</c:v>
                </c:pt>
                <c:pt idx="610">
                  <c:v>-8482.5</c:v>
                </c:pt>
                <c:pt idx="611">
                  <c:v>-8955.5</c:v>
                </c:pt>
                <c:pt idx="612">
                  <c:v>-8214</c:v>
                </c:pt>
                <c:pt idx="613">
                  <c:v>-7792</c:v>
                </c:pt>
                <c:pt idx="614">
                  <c:v>-8197.5</c:v>
                </c:pt>
                <c:pt idx="615">
                  <c:v>-8775.5</c:v>
                </c:pt>
                <c:pt idx="616">
                  <c:v>-9670</c:v>
                </c:pt>
                <c:pt idx="617">
                  <c:v>-10524</c:v>
                </c:pt>
                <c:pt idx="618">
                  <c:v>-10791.5</c:v>
                </c:pt>
                <c:pt idx="619">
                  <c:v>-9847</c:v>
                </c:pt>
                <c:pt idx="620">
                  <c:v>-9987</c:v>
                </c:pt>
                <c:pt idx="621">
                  <c:v>-11265.5</c:v>
                </c:pt>
                <c:pt idx="622">
                  <c:v>-10730.5</c:v>
                </c:pt>
                <c:pt idx="623">
                  <c:v>-8790.5</c:v>
                </c:pt>
                <c:pt idx="624">
                  <c:v>-8334.5</c:v>
                </c:pt>
                <c:pt idx="625">
                  <c:v>-8300.5</c:v>
                </c:pt>
                <c:pt idx="626">
                  <c:v>-6633</c:v>
                </c:pt>
                <c:pt idx="627">
                  <c:v>-6654</c:v>
                </c:pt>
                <c:pt idx="628">
                  <c:v>-7063.5</c:v>
                </c:pt>
                <c:pt idx="629">
                  <c:v>-6834.5</c:v>
                </c:pt>
                <c:pt idx="630">
                  <c:v>-6192.5</c:v>
                </c:pt>
                <c:pt idx="631">
                  <c:v>-6242</c:v>
                </c:pt>
                <c:pt idx="632">
                  <c:v>-7830.5</c:v>
                </c:pt>
                <c:pt idx="633">
                  <c:v>-7756</c:v>
                </c:pt>
                <c:pt idx="634">
                  <c:v>-7085.5</c:v>
                </c:pt>
                <c:pt idx="635">
                  <c:v>-6232.5</c:v>
                </c:pt>
                <c:pt idx="636">
                  <c:v>-5626.5</c:v>
                </c:pt>
                <c:pt idx="637">
                  <c:v>-5998</c:v>
                </c:pt>
                <c:pt idx="638">
                  <c:v>-6702</c:v>
                </c:pt>
                <c:pt idx="639">
                  <c:v>-7664</c:v>
                </c:pt>
                <c:pt idx="640">
                  <c:v>-8559.5</c:v>
                </c:pt>
                <c:pt idx="641">
                  <c:v>-10447.5</c:v>
                </c:pt>
                <c:pt idx="642">
                  <c:v>-10382.5</c:v>
                </c:pt>
                <c:pt idx="643">
                  <c:v>-9534.5</c:v>
                </c:pt>
                <c:pt idx="644">
                  <c:v>-8903.5</c:v>
                </c:pt>
                <c:pt idx="645">
                  <c:v>-8242.5</c:v>
                </c:pt>
                <c:pt idx="646">
                  <c:v>-7857</c:v>
                </c:pt>
                <c:pt idx="647">
                  <c:v>-7196</c:v>
                </c:pt>
                <c:pt idx="648">
                  <c:v>-6657</c:v>
                </c:pt>
                <c:pt idx="649">
                  <c:v>-6432.5</c:v>
                </c:pt>
                <c:pt idx="650">
                  <c:v>-5349.5</c:v>
                </c:pt>
                <c:pt idx="651">
                  <c:v>-5906.5</c:v>
                </c:pt>
                <c:pt idx="652">
                  <c:v>-6643</c:v>
                </c:pt>
                <c:pt idx="653">
                  <c:v>-7565</c:v>
                </c:pt>
                <c:pt idx="654">
                  <c:v>-9225</c:v>
                </c:pt>
                <c:pt idx="655">
                  <c:v>-10264</c:v>
                </c:pt>
                <c:pt idx="656">
                  <c:v>-9354</c:v>
                </c:pt>
                <c:pt idx="657">
                  <c:v>-8628.5</c:v>
                </c:pt>
                <c:pt idx="658">
                  <c:v>-8579</c:v>
                </c:pt>
                <c:pt idx="659">
                  <c:v>-8741.5</c:v>
                </c:pt>
                <c:pt idx="660">
                  <c:v>-8819</c:v>
                </c:pt>
                <c:pt idx="661">
                  <c:v>-9013</c:v>
                </c:pt>
                <c:pt idx="662">
                  <c:v>-9020.5</c:v>
                </c:pt>
                <c:pt idx="663">
                  <c:v>-9338</c:v>
                </c:pt>
                <c:pt idx="664">
                  <c:v>-9678</c:v>
                </c:pt>
                <c:pt idx="665">
                  <c:v>-9438.5</c:v>
                </c:pt>
                <c:pt idx="666">
                  <c:v>-7680</c:v>
                </c:pt>
                <c:pt idx="667">
                  <c:v>-6893.5</c:v>
                </c:pt>
                <c:pt idx="668">
                  <c:v>-7556</c:v>
                </c:pt>
                <c:pt idx="669">
                  <c:v>-8649</c:v>
                </c:pt>
                <c:pt idx="670">
                  <c:v>-8980</c:v>
                </c:pt>
                <c:pt idx="671">
                  <c:v>-8197</c:v>
                </c:pt>
                <c:pt idx="672">
                  <c:v>-7500.5</c:v>
                </c:pt>
                <c:pt idx="673">
                  <c:v>-7514</c:v>
                </c:pt>
                <c:pt idx="674">
                  <c:v>-8073</c:v>
                </c:pt>
                <c:pt idx="675">
                  <c:v>-8655.5</c:v>
                </c:pt>
                <c:pt idx="676">
                  <c:v>-9441.5</c:v>
                </c:pt>
                <c:pt idx="677">
                  <c:v>-9767</c:v>
                </c:pt>
                <c:pt idx="678">
                  <c:v>-8865</c:v>
                </c:pt>
                <c:pt idx="679">
                  <c:v>-7838.5</c:v>
                </c:pt>
                <c:pt idx="680">
                  <c:v>-7220</c:v>
                </c:pt>
                <c:pt idx="681">
                  <c:v>-6891.5</c:v>
                </c:pt>
                <c:pt idx="682">
                  <c:v>-7202.5</c:v>
                </c:pt>
                <c:pt idx="683">
                  <c:v>-7140</c:v>
                </c:pt>
                <c:pt idx="684">
                  <c:v>-7036.5</c:v>
                </c:pt>
                <c:pt idx="685">
                  <c:v>-7128.5</c:v>
                </c:pt>
                <c:pt idx="686">
                  <c:v>-7246.5</c:v>
                </c:pt>
                <c:pt idx="687">
                  <c:v>-7580</c:v>
                </c:pt>
                <c:pt idx="688">
                  <c:v>-7864.5</c:v>
                </c:pt>
                <c:pt idx="689">
                  <c:v>-7894.5</c:v>
                </c:pt>
                <c:pt idx="690">
                  <c:v>-5748</c:v>
                </c:pt>
                <c:pt idx="691">
                  <c:v>-5121</c:v>
                </c:pt>
                <c:pt idx="692">
                  <c:v>-6090</c:v>
                </c:pt>
                <c:pt idx="693">
                  <c:v>-6979.5</c:v>
                </c:pt>
                <c:pt idx="694">
                  <c:v>-7104</c:v>
                </c:pt>
                <c:pt idx="695">
                  <c:v>-6528.5</c:v>
                </c:pt>
                <c:pt idx="696">
                  <c:v>-6144.5</c:v>
                </c:pt>
                <c:pt idx="697">
                  <c:v>-5859</c:v>
                </c:pt>
                <c:pt idx="698">
                  <c:v>-6189</c:v>
                </c:pt>
                <c:pt idx="699">
                  <c:v>-7189.5</c:v>
                </c:pt>
                <c:pt idx="700">
                  <c:v>-7822.5</c:v>
                </c:pt>
                <c:pt idx="701">
                  <c:v>-7267.5</c:v>
                </c:pt>
                <c:pt idx="702">
                  <c:v>-6934.5</c:v>
                </c:pt>
                <c:pt idx="703">
                  <c:v>-6546</c:v>
                </c:pt>
                <c:pt idx="704">
                  <c:v>-5690.5</c:v>
                </c:pt>
                <c:pt idx="705">
                  <c:v>-5053</c:v>
                </c:pt>
                <c:pt idx="706">
                  <c:v>-5190</c:v>
                </c:pt>
                <c:pt idx="707">
                  <c:v>-5198</c:v>
                </c:pt>
                <c:pt idx="708">
                  <c:v>-5460.5</c:v>
                </c:pt>
                <c:pt idx="709">
                  <c:v>-6243.5</c:v>
                </c:pt>
                <c:pt idx="710">
                  <c:v>-6070</c:v>
                </c:pt>
                <c:pt idx="711">
                  <c:v>-6387</c:v>
                </c:pt>
                <c:pt idx="712">
                  <c:v>-6478</c:v>
                </c:pt>
                <c:pt idx="713">
                  <c:v>-6296.5</c:v>
                </c:pt>
                <c:pt idx="714">
                  <c:v>-4147.5</c:v>
                </c:pt>
                <c:pt idx="715">
                  <c:v>-2233</c:v>
                </c:pt>
                <c:pt idx="716">
                  <c:v>-4089</c:v>
                </c:pt>
                <c:pt idx="717">
                  <c:v>-5921</c:v>
                </c:pt>
                <c:pt idx="718">
                  <c:v>-5923.5</c:v>
                </c:pt>
                <c:pt idx="719">
                  <c:v>-5152.5</c:v>
                </c:pt>
                <c:pt idx="720">
                  <c:v>-4901</c:v>
                </c:pt>
                <c:pt idx="721">
                  <c:v>-5935</c:v>
                </c:pt>
                <c:pt idx="722">
                  <c:v>-5898.5</c:v>
                </c:pt>
                <c:pt idx="723">
                  <c:v>-6335.5</c:v>
                </c:pt>
                <c:pt idx="724">
                  <c:v>-6522.5</c:v>
                </c:pt>
                <c:pt idx="725">
                  <c:v>-6047.5</c:v>
                </c:pt>
                <c:pt idx="726">
                  <c:v>-5563</c:v>
                </c:pt>
                <c:pt idx="727">
                  <c:v>-5158.5</c:v>
                </c:pt>
                <c:pt idx="728">
                  <c:v>-4261</c:v>
                </c:pt>
                <c:pt idx="729">
                  <c:v>-3930.5</c:v>
                </c:pt>
                <c:pt idx="730">
                  <c:v>-4611.5</c:v>
                </c:pt>
                <c:pt idx="731">
                  <c:v>-5120.5</c:v>
                </c:pt>
                <c:pt idx="732">
                  <c:v>-5138.5</c:v>
                </c:pt>
                <c:pt idx="733">
                  <c:v>-5705</c:v>
                </c:pt>
                <c:pt idx="734">
                  <c:v>-5906</c:v>
                </c:pt>
                <c:pt idx="735">
                  <c:v>-5983.5</c:v>
                </c:pt>
                <c:pt idx="736">
                  <c:v>-6320.5</c:v>
                </c:pt>
                <c:pt idx="737">
                  <c:v>-6538.5</c:v>
                </c:pt>
                <c:pt idx="738">
                  <c:v>-4380</c:v>
                </c:pt>
                <c:pt idx="739">
                  <c:v>-3450.5</c:v>
                </c:pt>
                <c:pt idx="740">
                  <c:v>-4283</c:v>
                </c:pt>
                <c:pt idx="741">
                  <c:v>-5219</c:v>
                </c:pt>
                <c:pt idx="742">
                  <c:v>-5164.5</c:v>
                </c:pt>
                <c:pt idx="743">
                  <c:v>-4506.5</c:v>
                </c:pt>
              </c:numCache>
            </c:numRef>
          </c:yVal>
          <c:smooth val="1"/>
        </c:ser>
        <c:axId val="96396416"/>
        <c:axId val="96397952"/>
      </c:scatterChart>
      <c:valAx>
        <c:axId val="96396416"/>
        <c:scaling>
          <c:orientation val="minMax"/>
          <c:min val="35000"/>
        </c:scaling>
        <c:axPos val="b"/>
        <c:numFmt formatCode="0" sourceLinked="0"/>
        <c:tickLblPos val="nextTo"/>
        <c:crossAx val="96397952"/>
        <c:crosses val="autoZero"/>
        <c:crossBetween val="midCat"/>
        <c:majorUnit val="5000"/>
      </c:valAx>
      <c:valAx>
        <c:axId val="96397952"/>
        <c:scaling>
          <c:orientation val="minMax"/>
        </c:scaling>
        <c:axPos val="l"/>
        <c:majorGridlines/>
        <c:numFmt formatCode="0" sourceLinked="0"/>
        <c:tickLblPos val="nextTo"/>
        <c:crossAx val="96396416"/>
        <c:crosses val="autoZero"/>
        <c:crossBetween val="midCat"/>
      </c:valAx>
    </c:plotArea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64E-2"/>
        </c:manualLayout>
      </c:layout>
    </c:title>
    <c:plotArea>
      <c:layout>
        <c:manualLayout>
          <c:layoutTarget val="inner"/>
          <c:xMode val="edge"/>
          <c:yMode val="edge"/>
          <c:x val="3.856733744272399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1745.516129032258</c:v>
                </c:pt>
                <c:pt idx="1">
                  <c:v>1418.8709677419354</c:v>
                </c:pt>
                <c:pt idx="2">
                  <c:v>1035.8387096774193</c:v>
                </c:pt>
                <c:pt idx="3">
                  <c:v>292.74193548387098</c:v>
                </c:pt>
                <c:pt idx="4">
                  <c:v>-343.48387096774195</c:v>
                </c:pt>
                <c:pt idx="5">
                  <c:v>260.09677419354841</c:v>
                </c:pt>
                <c:pt idx="6">
                  <c:v>503.38709677419354</c:v>
                </c:pt>
                <c:pt idx="7">
                  <c:v>960.90322580645159</c:v>
                </c:pt>
                <c:pt idx="8">
                  <c:v>1163.9354838709678</c:v>
                </c:pt>
                <c:pt idx="9">
                  <c:v>1634</c:v>
                </c:pt>
                <c:pt idx="10">
                  <c:v>1843.8064516129032</c:v>
                </c:pt>
                <c:pt idx="11">
                  <c:v>1891.1935483870968</c:v>
                </c:pt>
                <c:pt idx="12">
                  <c:v>2065.2580645161293</c:v>
                </c:pt>
                <c:pt idx="13">
                  <c:v>1984.0322580645161</c:v>
                </c:pt>
                <c:pt idx="14">
                  <c:v>1997.2258064516129</c:v>
                </c:pt>
                <c:pt idx="15">
                  <c:v>1752.9032258064517</c:v>
                </c:pt>
                <c:pt idx="16">
                  <c:v>1436.4516129032259</c:v>
                </c:pt>
                <c:pt idx="17">
                  <c:v>827.0322580645161</c:v>
                </c:pt>
                <c:pt idx="18">
                  <c:v>791.48387096774195</c:v>
                </c:pt>
                <c:pt idx="19">
                  <c:v>1203</c:v>
                </c:pt>
                <c:pt idx="20">
                  <c:v>1606.6451612903227</c:v>
                </c:pt>
                <c:pt idx="21">
                  <c:v>1845.7741935483871</c:v>
                </c:pt>
                <c:pt idx="22">
                  <c:v>2201.2580645161293</c:v>
                </c:pt>
                <c:pt idx="23">
                  <c:v>2294.6451612903224</c:v>
                </c:pt>
              </c:numCache>
            </c:numRef>
          </c:val>
        </c:ser>
        <c:marker val="1"/>
        <c:axId val="116916992"/>
        <c:axId val="1169185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6934144"/>
        <c:axId val="116932608"/>
      </c:lineChart>
      <c:catAx>
        <c:axId val="116916992"/>
        <c:scaling>
          <c:orientation val="minMax"/>
        </c:scaling>
        <c:axPos val="b"/>
        <c:numFmt formatCode="General" sourceLinked="1"/>
        <c:majorTickMark val="none"/>
        <c:tickLblPos val="nextTo"/>
        <c:crossAx val="116918528"/>
        <c:crosses val="autoZero"/>
        <c:auto val="1"/>
        <c:lblAlgn val="ctr"/>
        <c:lblOffset val="100"/>
        <c:tickLblSkip val="1"/>
      </c:catAx>
      <c:valAx>
        <c:axId val="1169185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916992"/>
        <c:crosses val="autoZero"/>
        <c:crossBetween val="between"/>
      </c:valAx>
      <c:valAx>
        <c:axId val="116932608"/>
        <c:scaling>
          <c:orientation val="minMax"/>
          <c:min val="35000"/>
        </c:scaling>
        <c:axPos val="r"/>
        <c:numFmt formatCode="0" sourceLinked="0"/>
        <c:tickLblPos val="nextTo"/>
        <c:crossAx val="116934144"/>
        <c:crosses val="max"/>
        <c:crossBetween val="between"/>
      </c:valAx>
      <c:catAx>
        <c:axId val="116934144"/>
        <c:scaling>
          <c:orientation val="minMax"/>
        </c:scaling>
        <c:delete val="1"/>
        <c:axPos val="b"/>
        <c:numFmt formatCode="General" sourceLinked="1"/>
        <c:tickLblPos val="none"/>
        <c:crossAx val="116932608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25"/>
          <c:y val="3.600207170312955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-1242.0322580645161</c:v>
                </c:pt>
                <c:pt idx="1">
                  <c:v>-1174.2258064516129</c:v>
                </c:pt>
                <c:pt idx="2">
                  <c:v>-1188.9032258064517</c:v>
                </c:pt>
                <c:pt idx="3">
                  <c:v>-1218.9677419354839</c:v>
                </c:pt>
                <c:pt idx="4">
                  <c:v>-1220.5483870967741</c:v>
                </c:pt>
                <c:pt idx="5">
                  <c:v>-1216.8064516129032</c:v>
                </c:pt>
                <c:pt idx="6">
                  <c:v>-811.87096774193549</c:v>
                </c:pt>
                <c:pt idx="7">
                  <c:v>-761.77419354838707</c:v>
                </c:pt>
                <c:pt idx="8">
                  <c:v>-924.9677419354839</c:v>
                </c:pt>
                <c:pt idx="9">
                  <c:v>-1131.1290322580646</c:v>
                </c:pt>
                <c:pt idx="10">
                  <c:v>-1170.6451612903227</c:v>
                </c:pt>
                <c:pt idx="11">
                  <c:v>-1185.258064516129</c:v>
                </c:pt>
                <c:pt idx="12">
                  <c:v>-1203.258064516129</c:v>
                </c:pt>
                <c:pt idx="13">
                  <c:v>-1193.0322580645161</c:v>
                </c:pt>
                <c:pt idx="14">
                  <c:v>-1153.2903225806451</c:v>
                </c:pt>
                <c:pt idx="15">
                  <c:v>-1126.3225806451612</c:v>
                </c:pt>
                <c:pt idx="16">
                  <c:v>-1156.3548387096773</c:v>
                </c:pt>
                <c:pt idx="17">
                  <c:v>-1244.483870967742</c:v>
                </c:pt>
                <c:pt idx="18">
                  <c:v>-1247.8709677419354</c:v>
                </c:pt>
                <c:pt idx="19">
                  <c:v>-1299.6451612903227</c:v>
                </c:pt>
                <c:pt idx="20">
                  <c:v>-1378.2903225806451</c:v>
                </c:pt>
                <c:pt idx="21">
                  <c:v>-1354.516129032258</c:v>
                </c:pt>
                <c:pt idx="22">
                  <c:v>-1332.4193548387098</c:v>
                </c:pt>
                <c:pt idx="23">
                  <c:v>-1248.5806451612902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-495</c:v>
                </c:pt>
                <c:pt idx="1">
                  <c:v>-495</c:v>
                </c:pt>
                <c:pt idx="2">
                  <c:v>-495</c:v>
                </c:pt>
                <c:pt idx="3">
                  <c:v>-727</c:v>
                </c:pt>
                <c:pt idx="4">
                  <c:v>-727</c:v>
                </c:pt>
                <c:pt idx="5">
                  <c:v>-727</c:v>
                </c:pt>
                <c:pt idx="6">
                  <c:v>767</c:v>
                </c:pt>
                <c:pt idx="7">
                  <c:v>404</c:v>
                </c:pt>
                <c:pt idx="8">
                  <c:v>138</c:v>
                </c:pt>
                <c:pt idx="9">
                  <c:v>-268</c:v>
                </c:pt>
                <c:pt idx="10">
                  <c:v>-402</c:v>
                </c:pt>
                <c:pt idx="11">
                  <c:v>-411</c:v>
                </c:pt>
                <c:pt idx="12">
                  <c:v>-418</c:v>
                </c:pt>
                <c:pt idx="13">
                  <c:v>-362</c:v>
                </c:pt>
                <c:pt idx="14">
                  <c:v>-170</c:v>
                </c:pt>
                <c:pt idx="15">
                  <c:v>-177</c:v>
                </c:pt>
                <c:pt idx="16">
                  <c:v>-316</c:v>
                </c:pt>
                <c:pt idx="17">
                  <c:v>-538</c:v>
                </c:pt>
                <c:pt idx="18">
                  <c:v>-522</c:v>
                </c:pt>
                <c:pt idx="19">
                  <c:v>-678</c:v>
                </c:pt>
                <c:pt idx="20">
                  <c:v>-999</c:v>
                </c:pt>
                <c:pt idx="21">
                  <c:v>-521</c:v>
                </c:pt>
                <c:pt idx="22">
                  <c:v>-286</c:v>
                </c:pt>
                <c:pt idx="23">
                  <c:v>-362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-2000</c:v>
                </c:pt>
                <c:pt idx="1">
                  <c:v>-1852</c:v>
                </c:pt>
                <c:pt idx="2">
                  <c:v>-1852</c:v>
                </c:pt>
                <c:pt idx="3">
                  <c:v>-1851</c:v>
                </c:pt>
                <c:pt idx="4">
                  <c:v>-1852</c:v>
                </c:pt>
                <c:pt idx="5">
                  <c:v>-1852</c:v>
                </c:pt>
                <c:pt idx="6">
                  <c:v>-1885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116956544"/>
        <c:axId val="116962432"/>
      </c:barChart>
      <c:catAx>
        <c:axId val="116956544"/>
        <c:scaling>
          <c:orientation val="minMax"/>
        </c:scaling>
        <c:axPos val="b"/>
        <c:numFmt formatCode="General" sourceLinked="1"/>
        <c:majorTickMark val="none"/>
        <c:tickLblPos val="nextTo"/>
        <c:crossAx val="116962432"/>
        <c:crosses val="autoZero"/>
        <c:auto val="1"/>
        <c:lblAlgn val="ctr"/>
        <c:lblOffset val="100"/>
        <c:tickLblSkip val="1"/>
      </c:catAx>
      <c:valAx>
        <c:axId val="1169624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69565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42"/>
          <c:y val="3.6002071703129565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4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-966.9677419354839</c:v>
                </c:pt>
                <c:pt idx="1">
                  <c:v>-1223.4193548387098</c:v>
                </c:pt>
                <c:pt idx="2">
                  <c:v>-1332.7096774193549</c:v>
                </c:pt>
                <c:pt idx="3">
                  <c:v>-1531.483870967742</c:v>
                </c:pt>
                <c:pt idx="4">
                  <c:v>-1541.5806451612902</c:v>
                </c:pt>
                <c:pt idx="5">
                  <c:v>-1386.0322580645161</c:v>
                </c:pt>
                <c:pt idx="6">
                  <c:v>-1080.483870967742</c:v>
                </c:pt>
                <c:pt idx="7">
                  <c:v>-905.83870967741939</c:v>
                </c:pt>
                <c:pt idx="8">
                  <c:v>-634.06451612903231</c:v>
                </c:pt>
                <c:pt idx="9">
                  <c:v>-827.35483870967744</c:v>
                </c:pt>
                <c:pt idx="10">
                  <c:v>-918.16129032258061</c:v>
                </c:pt>
                <c:pt idx="11">
                  <c:v>-839.61290322580646</c:v>
                </c:pt>
                <c:pt idx="12">
                  <c:v>-658.48387096774195</c:v>
                </c:pt>
                <c:pt idx="13">
                  <c:v>-720.48387096774195</c:v>
                </c:pt>
                <c:pt idx="14">
                  <c:v>-649.12903225806451</c:v>
                </c:pt>
                <c:pt idx="15">
                  <c:v>-775.51612903225805</c:v>
                </c:pt>
                <c:pt idx="16">
                  <c:v>-925.70967741935488</c:v>
                </c:pt>
                <c:pt idx="17">
                  <c:v>-1196.516129032258</c:v>
                </c:pt>
                <c:pt idx="18">
                  <c:v>-963.83870967741939</c:v>
                </c:pt>
                <c:pt idx="19">
                  <c:v>-829.51612903225805</c:v>
                </c:pt>
                <c:pt idx="20">
                  <c:v>-849.25806451612902</c:v>
                </c:pt>
                <c:pt idx="21">
                  <c:v>-1127.4516129032259</c:v>
                </c:pt>
                <c:pt idx="22">
                  <c:v>-1053.7096774193549</c:v>
                </c:pt>
                <c:pt idx="23">
                  <c:v>-999.0322580645161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-267</c:v>
                </c:pt>
                <c:pt idx="1">
                  <c:v>-53</c:v>
                </c:pt>
                <c:pt idx="2">
                  <c:v>-140</c:v>
                </c:pt>
                <c:pt idx="3">
                  <c:v>-374</c:v>
                </c:pt>
                <c:pt idx="4">
                  <c:v>-381</c:v>
                </c:pt>
                <c:pt idx="5">
                  <c:v>-351</c:v>
                </c:pt>
                <c:pt idx="6">
                  <c:v>-98</c:v>
                </c:pt>
                <c:pt idx="7">
                  <c:v>639</c:v>
                </c:pt>
                <c:pt idx="8">
                  <c:v>966</c:v>
                </c:pt>
                <c:pt idx="9">
                  <c:v>878</c:v>
                </c:pt>
                <c:pt idx="10">
                  <c:v>962</c:v>
                </c:pt>
                <c:pt idx="11">
                  <c:v>860</c:v>
                </c:pt>
                <c:pt idx="12">
                  <c:v>891</c:v>
                </c:pt>
                <c:pt idx="13">
                  <c:v>841</c:v>
                </c:pt>
                <c:pt idx="14">
                  <c:v>1014</c:v>
                </c:pt>
                <c:pt idx="15">
                  <c:v>758</c:v>
                </c:pt>
                <c:pt idx="16">
                  <c:v>710</c:v>
                </c:pt>
                <c:pt idx="17">
                  <c:v>450</c:v>
                </c:pt>
                <c:pt idx="18">
                  <c:v>645</c:v>
                </c:pt>
                <c:pt idx="19">
                  <c:v>695</c:v>
                </c:pt>
                <c:pt idx="20">
                  <c:v>802</c:v>
                </c:pt>
                <c:pt idx="21">
                  <c:v>225</c:v>
                </c:pt>
                <c:pt idx="22">
                  <c:v>785</c:v>
                </c:pt>
                <c:pt idx="23">
                  <c:v>328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-1713</c:v>
                </c:pt>
                <c:pt idx="1">
                  <c:v>-2150</c:v>
                </c:pt>
                <c:pt idx="2">
                  <c:v>-2113</c:v>
                </c:pt>
                <c:pt idx="3">
                  <c:v>-2345</c:v>
                </c:pt>
                <c:pt idx="4">
                  <c:v>-2370</c:v>
                </c:pt>
                <c:pt idx="5">
                  <c:v>-2321</c:v>
                </c:pt>
                <c:pt idx="6">
                  <c:v>-2393</c:v>
                </c:pt>
                <c:pt idx="7">
                  <c:v>-2400</c:v>
                </c:pt>
                <c:pt idx="8">
                  <c:v>-1962</c:v>
                </c:pt>
                <c:pt idx="9">
                  <c:v>-2170</c:v>
                </c:pt>
                <c:pt idx="10">
                  <c:v>-2229</c:v>
                </c:pt>
                <c:pt idx="11">
                  <c:v>-2220</c:v>
                </c:pt>
                <c:pt idx="12">
                  <c:v>-2226</c:v>
                </c:pt>
                <c:pt idx="13">
                  <c:v>-2092</c:v>
                </c:pt>
                <c:pt idx="14">
                  <c:v>-2220</c:v>
                </c:pt>
                <c:pt idx="15">
                  <c:v>-2273</c:v>
                </c:pt>
                <c:pt idx="16">
                  <c:v>-2278</c:v>
                </c:pt>
                <c:pt idx="17">
                  <c:v>-2326</c:v>
                </c:pt>
                <c:pt idx="18">
                  <c:v>-2317</c:v>
                </c:pt>
                <c:pt idx="19">
                  <c:v>-1884</c:v>
                </c:pt>
                <c:pt idx="20">
                  <c:v>-2204</c:v>
                </c:pt>
                <c:pt idx="21">
                  <c:v>-2187</c:v>
                </c:pt>
                <c:pt idx="22">
                  <c:v>-2201</c:v>
                </c:pt>
                <c:pt idx="23">
                  <c:v>-2150</c:v>
                </c:pt>
              </c:numCache>
            </c:numRef>
          </c:val>
        </c:ser>
        <c:axId val="117061888"/>
        <c:axId val="117092352"/>
      </c:barChart>
      <c:catAx>
        <c:axId val="117061888"/>
        <c:scaling>
          <c:orientation val="minMax"/>
        </c:scaling>
        <c:axPos val="b"/>
        <c:numFmt formatCode="General" sourceLinked="1"/>
        <c:majorTickMark val="none"/>
        <c:tickLblPos val="nextTo"/>
        <c:crossAx val="117092352"/>
        <c:crosses val="autoZero"/>
        <c:auto val="1"/>
        <c:lblAlgn val="ctr"/>
        <c:lblOffset val="100"/>
        <c:tickLblSkip val="1"/>
      </c:catAx>
      <c:valAx>
        <c:axId val="117092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0618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96"/>
          <c:y val="3.6002071703129516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9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-746.22580645161293</c:v>
                </c:pt>
                <c:pt idx="1">
                  <c:v>-753.09677419354841</c:v>
                </c:pt>
                <c:pt idx="2">
                  <c:v>-764.83870967741939</c:v>
                </c:pt>
                <c:pt idx="3">
                  <c:v>-772.32258064516134</c:v>
                </c:pt>
                <c:pt idx="4">
                  <c:v>-637.35483870967744</c:v>
                </c:pt>
                <c:pt idx="5">
                  <c:v>-587.61290322580646</c:v>
                </c:pt>
                <c:pt idx="6">
                  <c:v>-308.61290322580646</c:v>
                </c:pt>
                <c:pt idx="7">
                  <c:v>-178.35483870967741</c:v>
                </c:pt>
                <c:pt idx="8">
                  <c:v>-114.70967741935483</c:v>
                </c:pt>
                <c:pt idx="9">
                  <c:v>-163.51612903225808</c:v>
                </c:pt>
                <c:pt idx="10">
                  <c:v>-242.67741935483872</c:v>
                </c:pt>
                <c:pt idx="11">
                  <c:v>-205.83870967741936</c:v>
                </c:pt>
                <c:pt idx="12">
                  <c:v>-325.25806451612902</c:v>
                </c:pt>
                <c:pt idx="13">
                  <c:v>-374.25806451612902</c:v>
                </c:pt>
                <c:pt idx="14">
                  <c:v>-312.29032258064518</c:v>
                </c:pt>
                <c:pt idx="15">
                  <c:v>-387.19354838709677</c:v>
                </c:pt>
                <c:pt idx="16">
                  <c:v>-388.16129032258067</c:v>
                </c:pt>
                <c:pt idx="17">
                  <c:v>-248.19354838709677</c:v>
                </c:pt>
                <c:pt idx="18">
                  <c:v>68.967741935483872</c:v>
                </c:pt>
                <c:pt idx="19">
                  <c:v>395.22580645161293</c:v>
                </c:pt>
                <c:pt idx="20">
                  <c:v>-516.64516129032256</c:v>
                </c:pt>
                <c:pt idx="21">
                  <c:v>-776.83870967741939</c:v>
                </c:pt>
                <c:pt idx="22">
                  <c:v>-522.77419354838707</c:v>
                </c:pt>
                <c:pt idx="23">
                  <c:v>-305.90322580645159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595</c:v>
                </c:pt>
                <c:pt idx="1">
                  <c:v>696</c:v>
                </c:pt>
                <c:pt idx="2">
                  <c:v>305</c:v>
                </c:pt>
                <c:pt idx="3">
                  <c:v>299</c:v>
                </c:pt>
                <c:pt idx="4">
                  <c:v>870</c:v>
                </c:pt>
                <c:pt idx="5">
                  <c:v>956</c:v>
                </c:pt>
                <c:pt idx="6">
                  <c:v>1100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979</c:v>
                </c:pt>
                <c:pt idx="13">
                  <c:v>814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999</c:v>
                </c:pt>
                <c:pt idx="18">
                  <c:v>1000</c:v>
                </c:pt>
                <c:pt idx="19">
                  <c:v>1000</c:v>
                </c:pt>
                <c:pt idx="20">
                  <c:v>761</c:v>
                </c:pt>
                <c:pt idx="21">
                  <c:v>-315</c:v>
                </c:pt>
                <c:pt idx="22">
                  <c:v>645</c:v>
                </c:pt>
                <c:pt idx="23">
                  <c:v>967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-1200</c:v>
                </c:pt>
                <c:pt idx="2">
                  <c:v>-1200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-1093</c:v>
                </c:pt>
                <c:pt idx="9">
                  <c:v>-1000</c:v>
                </c:pt>
                <c:pt idx="10">
                  <c:v>-1150</c:v>
                </c:pt>
                <c:pt idx="11">
                  <c:v>-1100</c:v>
                </c:pt>
                <c:pt idx="12">
                  <c:v>-1149</c:v>
                </c:pt>
                <c:pt idx="13">
                  <c:v>-1200</c:v>
                </c:pt>
                <c:pt idx="14">
                  <c:v>-1200</c:v>
                </c:pt>
                <c:pt idx="15">
                  <c:v>-1200</c:v>
                </c:pt>
                <c:pt idx="16">
                  <c:v>-1200</c:v>
                </c:pt>
                <c:pt idx="17">
                  <c:v>-1134</c:v>
                </c:pt>
                <c:pt idx="18">
                  <c:v>-1000</c:v>
                </c:pt>
                <c:pt idx="19">
                  <c:v>-998</c:v>
                </c:pt>
                <c:pt idx="20">
                  <c:v>-1010</c:v>
                </c:pt>
                <c:pt idx="21">
                  <c:v>-1099</c:v>
                </c:pt>
                <c:pt idx="22">
                  <c:v>-1000</c:v>
                </c:pt>
                <c:pt idx="23">
                  <c:v>-1000</c:v>
                </c:pt>
              </c:numCache>
            </c:numRef>
          </c:val>
        </c:ser>
        <c:axId val="117109888"/>
        <c:axId val="117111424"/>
      </c:barChart>
      <c:catAx>
        <c:axId val="117109888"/>
        <c:scaling>
          <c:orientation val="minMax"/>
        </c:scaling>
        <c:axPos val="b"/>
        <c:numFmt formatCode="General" sourceLinked="1"/>
        <c:majorTickMark val="none"/>
        <c:tickLblPos val="nextTo"/>
        <c:crossAx val="117111424"/>
        <c:crosses val="autoZero"/>
        <c:auto val="1"/>
        <c:lblAlgn val="ctr"/>
        <c:lblOffset val="100"/>
        <c:tickLblSkip val="1"/>
      </c:catAx>
      <c:valAx>
        <c:axId val="1171114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1098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07"/>
          <c:y val="3.600207170312953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-2272.2903225806454</c:v>
                </c:pt>
                <c:pt idx="1">
                  <c:v>-2277.4516129032259</c:v>
                </c:pt>
                <c:pt idx="2">
                  <c:v>-2249.4193548387098</c:v>
                </c:pt>
                <c:pt idx="3">
                  <c:v>-2268.9354838709678</c:v>
                </c:pt>
                <c:pt idx="4">
                  <c:v>-2276.3548387096776</c:v>
                </c:pt>
                <c:pt idx="5">
                  <c:v>-2286.0967741935483</c:v>
                </c:pt>
                <c:pt idx="6">
                  <c:v>-2312.8709677419356</c:v>
                </c:pt>
                <c:pt idx="7">
                  <c:v>-2428.8387096774195</c:v>
                </c:pt>
                <c:pt idx="8">
                  <c:v>-2492.9354838709678</c:v>
                </c:pt>
                <c:pt idx="9">
                  <c:v>-2501.9032258064517</c:v>
                </c:pt>
                <c:pt idx="10">
                  <c:v>-2479.6451612903224</c:v>
                </c:pt>
                <c:pt idx="11">
                  <c:v>-2462.4516129032259</c:v>
                </c:pt>
                <c:pt idx="12">
                  <c:v>-2300</c:v>
                </c:pt>
                <c:pt idx="13">
                  <c:v>-2326.4516129032259</c:v>
                </c:pt>
                <c:pt idx="14">
                  <c:v>-2512.2903225806454</c:v>
                </c:pt>
                <c:pt idx="15">
                  <c:v>-2545.8064516129034</c:v>
                </c:pt>
                <c:pt idx="16">
                  <c:v>-2538.3870967741937</c:v>
                </c:pt>
                <c:pt idx="17">
                  <c:v>-2537.2580645161293</c:v>
                </c:pt>
                <c:pt idx="18">
                  <c:v>-2532.7419354838707</c:v>
                </c:pt>
                <c:pt idx="19">
                  <c:v>-2527.6451612903224</c:v>
                </c:pt>
                <c:pt idx="20">
                  <c:v>-2501.4516129032259</c:v>
                </c:pt>
                <c:pt idx="21">
                  <c:v>-2498.5483870967741</c:v>
                </c:pt>
                <c:pt idx="22">
                  <c:v>-2444.9354838709678</c:v>
                </c:pt>
                <c:pt idx="23">
                  <c:v>-2278.483870967742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-1042</c:v>
                </c:pt>
                <c:pt idx="1">
                  <c:v>-1042</c:v>
                </c:pt>
                <c:pt idx="2">
                  <c:v>-1042</c:v>
                </c:pt>
                <c:pt idx="3">
                  <c:v>-1042</c:v>
                </c:pt>
                <c:pt idx="4">
                  <c:v>-1042</c:v>
                </c:pt>
                <c:pt idx="5">
                  <c:v>-1042</c:v>
                </c:pt>
                <c:pt idx="6">
                  <c:v>-1042</c:v>
                </c:pt>
                <c:pt idx="7">
                  <c:v>-1215</c:v>
                </c:pt>
                <c:pt idx="8">
                  <c:v>-1215</c:v>
                </c:pt>
                <c:pt idx="9">
                  <c:v>-1215</c:v>
                </c:pt>
                <c:pt idx="10">
                  <c:v>-1209</c:v>
                </c:pt>
                <c:pt idx="11">
                  <c:v>-1209</c:v>
                </c:pt>
                <c:pt idx="12">
                  <c:v>-740</c:v>
                </c:pt>
                <c:pt idx="13">
                  <c:v>-630</c:v>
                </c:pt>
                <c:pt idx="14">
                  <c:v>-916</c:v>
                </c:pt>
                <c:pt idx="15">
                  <c:v>-1215</c:v>
                </c:pt>
                <c:pt idx="16">
                  <c:v>-1215</c:v>
                </c:pt>
                <c:pt idx="17">
                  <c:v>-1215</c:v>
                </c:pt>
                <c:pt idx="18">
                  <c:v>-1215</c:v>
                </c:pt>
                <c:pt idx="19">
                  <c:v>-1215</c:v>
                </c:pt>
                <c:pt idx="20">
                  <c:v>-1215</c:v>
                </c:pt>
                <c:pt idx="21">
                  <c:v>-1215</c:v>
                </c:pt>
                <c:pt idx="22">
                  <c:v>-1205</c:v>
                </c:pt>
                <c:pt idx="23">
                  <c:v>-1042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-2602</c:v>
                </c:pt>
                <c:pt idx="1">
                  <c:v>-2602</c:v>
                </c:pt>
                <c:pt idx="2">
                  <c:v>-2602</c:v>
                </c:pt>
                <c:pt idx="3">
                  <c:v>-2602</c:v>
                </c:pt>
                <c:pt idx="4">
                  <c:v>-2602</c:v>
                </c:pt>
                <c:pt idx="5">
                  <c:v>-2602</c:v>
                </c:pt>
                <c:pt idx="6">
                  <c:v>-2602</c:v>
                </c:pt>
                <c:pt idx="7">
                  <c:v>-2757</c:v>
                </c:pt>
                <c:pt idx="8">
                  <c:v>-2757</c:v>
                </c:pt>
                <c:pt idx="9">
                  <c:v>-2757</c:v>
                </c:pt>
                <c:pt idx="10">
                  <c:v>-2757</c:v>
                </c:pt>
                <c:pt idx="11">
                  <c:v>-2757</c:v>
                </c:pt>
                <c:pt idx="12">
                  <c:v>-2757</c:v>
                </c:pt>
                <c:pt idx="13">
                  <c:v>-2757</c:v>
                </c:pt>
                <c:pt idx="14">
                  <c:v>-2757</c:v>
                </c:pt>
                <c:pt idx="15">
                  <c:v>-2757</c:v>
                </c:pt>
                <c:pt idx="16">
                  <c:v>-2757</c:v>
                </c:pt>
                <c:pt idx="17">
                  <c:v>-2757</c:v>
                </c:pt>
                <c:pt idx="18">
                  <c:v>-2757</c:v>
                </c:pt>
                <c:pt idx="19">
                  <c:v>-2757</c:v>
                </c:pt>
                <c:pt idx="20">
                  <c:v>-2757</c:v>
                </c:pt>
                <c:pt idx="21">
                  <c:v>-2757</c:v>
                </c:pt>
                <c:pt idx="22">
                  <c:v>-2757</c:v>
                </c:pt>
                <c:pt idx="23">
                  <c:v>-2602</c:v>
                </c:pt>
              </c:numCache>
            </c:numRef>
          </c:val>
        </c:ser>
        <c:axId val="117161984"/>
        <c:axId val="117163520"/>
      </c:barChart>
      <c:catAx>
        <c:axId val="117161984"/>
        <c:scaling>
          <c:orientation val="minMax"/>
        </c:scaling>
        <c:axPos val="b"/>
        <c:numFmt formatCode="General" sourceLinked="1"/>
        <c:majorTickMark val="none"/>
        <c:tickLblPos val="nextTo"/>
        <c:crossAx val="117163520"/>
        <c:crosses val="autoZero"/>
        <c:auto val="1"/>
        <c:lblAlgn val="ctr"/>
        <c:lblOffset val="100"/>
        <c:tickLblSkip val="1"/>
      </c:catAx>
      <c:valAx>
        <c:axId val="117163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1619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24"/>
          <c:y val="3.600207170312955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8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-1440.7741935483871</c:v>
                </c:pt>
                <c:pt idx="1">
                  <c:v>-1457.8387096774193</c:v>
                </c:pt>
                <c:pt idx="2">
                  <c:v>-1723.9032258064517</c:v>
                </c:pt>
                <c:pt idx="3">
                  <c:v>-2038.7741935483871</c:v>
                </c:pt>
                <c:pt idx="4">
                  <c:v>-2115.9677419354839</c:v>
                </c:pt>
                <c:pt idx="5">
                  <c:v>-2156.516129032258</c:v>
                </c:pt>
                <c:pt idx="6">
                  <c:v>-2121.4193548387098</c:v>
                </c:pt>
                <c:pt idx="7">
                  <c:v>-1690.741935483871</c:v>
                </c:pt>
                <c:pt idx="8">
                  <c:v>-1395.8709677419354</c:v>
                </c:pt>
                <c:pt idx="9">
                  <c:v>-1166.0645161290322</c:v>
                </c:pt>
                <c:pt idx="10">
                  <c:v>-1250.1612903225807</c:v>
                </c:pt>
                <c:pt idx="11">
                  <c:v>-1343.5806451612902</c:v>
                </c:pt>
                <c:pt idx="12">
                  <c:v>-1310.6451612903227</c:v>
                </c:pt>
                <c:pt idx="13">
                  <c:v>-1517.8709677419354</c:v>
                </c:pt>
                <c:pt idx="14">
                  <c:v>-1795.741935483871</c:v>
                </c:pt>
                <c:pt idx="15">
                  <c:v>-2066.8064516129034</c:v>
                </c:pt>
                <c:pt idx="16">
                  <c:v>-2156.3548387096776</c:v>
                </c:pt>
                <c:pt idx="17">
                  <c:v>-1871.8064516129032</c:v>
                </c:pt>
                <c:pt idx="18">
                  <c:v>-1352.0967741935483</c:v>
                </c:pt>
                <c:pt idx="19">
                  <c:v>-668.22580645161293</c:v>
                </c:pt>
                <c:pt idx="20">
                  <c:v>-1113.6774193548388</c:v>
                </c:pt>
                <c:pt idx="21">
                  <c:v>-1714.3225806451612</c:v>
                </c:pt>
                <c:pt idx="22">
                  <c:v>-1624.741935483871</c:v>
                </c:pt>
                <c:pt idx="23">
                  <c:v>-1237.5483870967741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-468</c:v>
                </c:pt>
                <c:pt idx="1">
                  <c:v>-396</c:v>
                </c:pt>
                <c:pt idx="2">
                  <c:v>-615</c:v>
                </c:pt>
                <c:pt idx="3">
                  <c:v>-801</c:v>
                </c:pt>
                <c:pt idx="4">
                  <c:v>-1183</c:v>
                </c:pt>
                <c:pt idx="5">
                  <c:v>-1165</c:v>
                </c:pt>
                <c:pt idx="6">
                  <c:v>-472</c:v>
                </c:pt>
                <c:pt idx="7">
                  <c:v>-64</c:v>
                </c:pt>
                <c:pt idx="8">
                  <c:v>387</c:v>
                </c:pt>
                <c:pt idx="9">
                  <c:v>489</c:v>
                </c:pt>
                <c:pt idx="10">
                  <c:v>325</c:v>
                </c:pt>
                <c:pt idx="11">
                  <c:v>-83</c:v>
                </c:pt>
                <c:pt idx="12">
                  <c:v>8</c:v>
                </c:pt>
                <c:pt idx="13">
                  <c:v>228</c:v>
                </c:pt>
                <c:pt idx="14">
                  <c:v>-339</c:v>
                </c:pt>
                <c:pt idx="15">
                  <c:v>-880</c:v>
                </c:pt>
                <c:pt idx="16">
                  <c:v>-1212</c:v>
                </c:pt>
                <c:pt idx="17">
                  <c:v>664</c:v>
                </c:pt>
                <c:pt idx="18">
                  <c:v>693</c:v>
                </c:pt>
                <c:pt idx="19">
                  <c:v>1100</c:v>
                </c:pt>
                <c:pt idx="20">
                  <c:v>1100</c:v>
                </c:pt>
                <c:pt idx="21">
                  <c:v>375</c:v>
                </c:pt>
                <c:pt idx="22">
                  <c:v>-522</c:v>
                </c:pt>
                <c:pt idx="23">
                  <c:v>-203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-2375</c:v>
                </c:pt>
                <c:pt idx="1">
                  <c:v>-2439</c:v>
                </c:pt>
                <c:pt idx="2">
                  <c:v>-2847</c:v>
                </c:pt>
                <c:pt idx="3">
                  <c:v>-3000</c:v>
                </c:pt>
                <c:pt idx="4">
                  <c:v>-3000</c:v>
                </c:pt>
                <c:pt idx="5">
                  <c:v>-3008</c:v>
                </c:pt>
                <c:pt idx="6">
                  <c:v>-3155</c:v>
                </c:pt>
                <c:pt idx="7">
                  <c:v>-3000</c:v>
                </c:pt>
                <c:pt idx="8">
                  <c:v>-2908</c:v>
                </c:pt>
                <c:pt idx="9">
                  <c:v>-2836</c:v>
                </c:pt>
                <c:pt idx="10">
                  <c:v>-2951</c:v>
                </c:pt>
                <c:pt idx="11">
                  <c:v>-2925</c:v>
                </c:pt>
                <c:pt idx="12">
                  <c:v>-2706</c:v>
                </c:pt>
                <c:pt idx="13">
                  <c:v>-2980</c:v>
                </c:pt>
                <c:pt idx="14">
                  <c:v>-3000</c:v>
                </c:pt>
                <c:pt idx="15">
                  <c:v>-3000</c:v>
                </c:pt>
                <c:pt idx="16">
                  <c:v>-3099</c:v>
                </c:pt>
                <c:pt idx="17">
                  <c:v>-3000</c:v>
                </c:pt>
                <c:pt idx="18">
                  <c:v>-3000</c:v>
                </c:pt>
                <c:pt idx="19">
                  <c:v>-2328</c:v>
                </c:pt>
                <c:pt idx="20">
                  <c:v>-2723</c:v>
                </c:pt>
                <c:pt idx="21">
                  <c:v>-2812</c:v>
                </c:pt>
                <c:pt idx="22">
                  <c:v>-2874</c:v>
                </c:pt>
                <c:pt idx="23">
                  <c:v>-2068</c:v>
                </c:pt>
              </c:numCache>
            </c:numRef>
          </c:val>
        </c:ser>
        <c:axId val="117193344"/>
        <c:axId val="117232000"/>
      </c:barChart>
      <c:catAx>
        <c:axId val="117193344"/>
        <c:scaling>
          <c:orientation val="minMax"/>
        </c:scaling>
        <c:axPos val="b"/>
        <c:numFmt formatCode="General" sourceLinked="1"/>
        <c:majorTickMark val="none"/>
        <c:tickLblPos val="nextTo"/>
        <c:crossAx val="117232000"/>
        <c:crosses val="autoZero"/>
        <c:auto val="1"/>
        <c:lblAlgn val="ctr"/>
        <c:lblOffset val="100"/>
        <c:tickLblSkip val="1"/>
      </c:catAx>
      <c:valAx>
        <c:axId val="117232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1933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8E-2"/>
        </c:manualLayout>
      </c:layout>
    </c:title>
    <c:plotArea>
      <c:layout>
        <c:manualLayout>
          <c:layoutTarget val="inner"/>
          <c:xMode val="edge"/>
          <c:yMode val="edge"/>
          <c:x val="3.85673374427240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-1242.0322580645161</c:v>
                </c:pt>
                <c:pt idx="1">
                  <c:v>-1174.2258064516129</c:v>
                </c:pt>
                <c:pt idx="2">
                  <c:v>-1188.9032258064517</c:v>
                </c:pt>
                <c:pt idx="3">
                  <c:v>-1218.9677419354839</c:v>
                </c:pt>
                <c:pt idx="4">
                  <c:v>-1220.5483870967741</c:v>
                </c:pt>
                <c:pt idx="5">
                  <c:v>-1216.8064516129032</c:v>
                </c:pt>
                <c:pt idx="6">
                  <c:v>-811.87096774193549</c:v>
                </c:pt>
                <c:pt idx="7">
                  <c:v>-761.77419354838707</c:v>
                </c:pt>
                <c:pt idx="8">
                  <c:v>-924.9677419354839</c:v>
                </c:pt>
                <c:pt idx="9">
                  <c:v>-1131.1290322580646</c:v>
                </c:pt>
                <c:pt idx="10">
                  <c:v>-1170.6451612903227</c:v>
                </c:pt>
                <c:pt idx="11">
                  <c:v>-1185.258064516129</c:v>
                </c:pt>
                <c:pt idx="12">
                  <c:v>-1203.258064516129</c:v>
                </c:pt>
                <c:pt idx="13">
                  <c:v>-1193.0322580645161</c:v>
                </c:pt>
                <c:pt idx="14">
                  <c:v>-1153.2903225806451</c:v>
                </c:pt>
                <c:pt idx="15">
                  <c:v>-1126.3225806451612</c:v>
                </c:pt>
                <c:pt idx="16">
                  <c:v>-1156.3548387096773</c:v>
                </c:pt>
                <c:pt idx="17">
                  <c:v>-1244.483870967742</c:v>
                </c:pt>
                <c:pt idx="18">
                  <c:v>-1247.8709677419354</c:v>
                </c:pt>
                <c:pt idx="19">
                  <c:v>-1299.6451612903227</c:v>
                </c:pt>
                <c:pt idx="20">
                  <c:v>-1378.2903225806451</c:v>
                </c:pt>
                <c:pt idx="21">
                  <c:v>-1354.516129032258</c:v>
                </c:pt>
                <c:pt idx="22">
                  <c:v>-1332.4193548387098</c:v>
                </c:pt>
                <c:pt idx="23">
                  <c:v>-1248.5806451612902</c:v>
                </c:pt>
              </c:numCache>
            </c:numRef>
          </c:val>
        </c:ser>
        <c:marker val="1"/>
        <c:axId val="117240960"/>
        <c:axId val="1172424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7254016"/>
        <c:axId val="117252480"/>
      </c:lineChart>
      <c:catAx>
        <c:axId val="117240960"/>
        <c:scaling>
          <c:orientation val="minMax"/>
        </c:scaling>
        <c:axPos val="b"/>
        <c:numFmt formatCode="General" sourceLinked="1"/>
        <c:majorTickMark val="none"/>
        <c:tickLblPos val="nextTo"/>
        <c:crossAx val="117242496"/>
        <c:crosses val="autoZero"/>
        <c:auto val="1"/>
        <c:lblAlgn val="ctr"/>
        <c:lblOffset val="100"/>
        <c:tickLblSkip val="1"/>
      </c:catAx>
      <c:valAx>
        <c:axId val="1172424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240960"/>
        <c:crosses val="autoZero"/>
        <c:crossBetween val="between"/>
      </c:valAx>
      <c:valAx>
        <c:axId val="117252480"/>
        <c:scaling>
          <c:orientation val="minMax"/>
          <c:min val="35000"/>
        </c:scaling>
        <c:axPos val="r"/>
        <c:numFmt formatCode="0" sourceLinked="0"/>
        <c:tickLblPos val="nextTo"/>
        <c:crossAx val="117254016"/>
        <c:crosses val="max"/>
        <c:crossBetween val="between"/>
      </c:valAx>
      <c:catAx>
        <c:axId val="117254016"/>
        <c:scaling>
          <c:orientation val="minMax"/>
        </c:scaling>
        <c:delete val="1"/>
        <c:axPos val="b"/>
        <c:numFmt formatCode="General" sourceLinked="1"/>
        <c:tickLblPos val="none"/>
        <c:crossAx val="1172524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8E-2"/>
        </c:manualLayout>
      </c:layout>
    </c:title>
    <c:plotArea>
      <c:layout>
        <c:manualLayout>
          <c:layoutTarget val="inner"/>
          <c:xMode val="edge"/>
          <c:yMode val="edge"/>
          <c:x val="3.856733744272402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-966.9677419354839</c:v>
                </c:pt>
                <c:pt idx="1">
                  <c:v>-1223.4193548387098</c:v>
                </c:pt>
                <c:pt idx="2">
                  <c:v>-1332.7096774193549</c:v>
                </c:pt>
                <c:pt idx="3">
                  <c:v>-1531.483870967742</c:v>
                </c:pt>
                <c:pt idx="4">
                  <c:v>-1541.5806451612902</c:v>
                </c:pt>
                <c:pt idx="5">
                  <c:v>-1386.0322580645161</c:v>
                </c:pt>
                <c:pt idx="6">
                  <c:v>-1080.483870967742</c:v>
                </c:pt>
                <c:pt idx="7">
                  <c:v>-905.83870967741939</c:v>
                </c:pt>
                <c:pt idx="8">
                  <c:v>-634.06451612903231</c:v>
                </c:pt>
                <c:pt idx="9">
                  <c:v>-827.35483870967744</c:v>
                </c:pt>
                <c:pt idx="10">
                  <c:v>-918.16129032258061</c:v>
                </c:pt>
                <c:pt idx="11">
                  <c:v>-839.61290322580646</c:v>
                </c:pt>
                <c:pt idx="12">
                  <c:v>-658.48387096774195</c:v>
                </c:pt>
                <c:pt idx="13">
                  <c:v>-720.48387096774195</c:v>
                </c:pt>
                <c:pt idx="14">
                  <c:v>-649.12903225806451</c:v>
                </c:pt>
                <c:pt idx="15">
                  <c:v>-775.51612903225805</c:v>
                </c:pt>
                <c:pt idx="16">
                  <c:v>-925.70967741935488</c:v>
                </c:pt>
                <c:pt idx="17">
                  <c:v>-1196.516129032258</c:v>
                </c:pt>
                <c:pt idx="18">
                  <c:v>-963.83870967741939</c:v>
                </c:pt>
                <c:pt idx="19">
                  <c:v>-829.51612903225805</c:v>
                </c:pt>
                <c:pt idx="20">
                  <c:v>-849.25806451612902</c:v>
                </c:pt>
                <c:pt idx="21">
                  <c:v>-1127.4516129032259</c:v>
                </c:pt>
                <c:pt idx="22">
                  <c:v>-1053.7096774193549</c:v>
                </c:pt>
                <c:pt idx="23">
                  <c:v>-999.0322580645161</c:v>
                </c:pt>
              </c:numCache>
            </c:numRef>
          </c:val>
        </c:ser>
        <c:marker val="1"/>
        <c:axId val="117308800"/>
        <c:axId val="1173884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7395840"/>
        <c:axId val="117389952"/>
      </c:lineChart>
      <c:catAx>
        <c:axId val="117308800"/>
        <c:scaling>
          <c:orientation val="minMax"/>
        </c:scaling>
        <c:axPos val="b"/>
        <c:numFmt formatCode="General" sourceLinked="1"/>
        <c:majorTickMark val="none"/>
        <c:tickLblPos val="nextTo"/>
        <c:crossAx val="117388416"/>
        <c:crosses val="autoZero"/>
        <c:auto val="1"/>
        <c:lblAlgn val="ctr"/>
        <c:lblOffset val="100"/>
        <c:tickLblSkip val="1"/>
      </c:catAx>
      <c:valAx>
        <c:axId val="117388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308800"/>
        <c:crosses val="autoZero"/>
        <c:crossBetween val="between"/>
      </c:valAx>
      <c:valAx>
        <c:axId val="117389952"/>
        <c:scaling>
          <c:orientation val="minMax"/>
          <c:min val="35000"/>
        </c:scaling>
        <c:axPos val="r"/>
        <c:numFmt formatCode="0" sourceLinked="0"/>
        <c:tickLblPos val="nextTo"/>
        <c:crossAx val="117395840"/>
        <c:crosses val="max"/>
        <c:crossBetween val="between"/>
      </c:valAx>
      <c:catAx>
        <c:axId val="117395840"/>
        <c:scaling>
          <c:orientation val="minMax"/>
        </c:scaling>
        <c:delete val="1"/>
        <c:axPos val="b"/>
        <c:numFmt formatCode="General" sourceLinked="1"/>
        <c:tickLblPos val="none"/>
        <c:crossAx val="1173899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9E-2"/>
        </c:manualLayout>
      </c:layout>
    </c:title>
    <c:plotArea>
      <c:layout>
        <c:manualLayout>
          <c:layoutTarget val="inner"/>
          <c:xMode val="edge"/>
          <c:yMode val="edge"/>
          <c:x val="3.8567337442724038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-746.22580645161293</c:v>
                </c:pt>
                <c:pt idx="1">
                  <c:v>-753.09677419354841</c:v>
                </c:pt>
                <c:pt idx="2">
                  <c:v>-764.83870967741939</c:v>
                </c:pt>
                <c:pt idx="3">
                  <c:v>-772.32258064516134</c:v>
                </c:pt>
                <c:pt idx="4">
                  <c:v>-637.35483870967744</c:v>
                </c:pt>
                <c:pt idx="5">
                  <c:v>-587.61290322580646</c:v>
                </c:pt>
                <c:pt idx="6">
                  <c:v>-308.61290322580646</c:v>
                </c:pt>
                <c:pt idx="7">
                  <c:v>-178.35483870967741</c:v>
                </c:pt>
                <c:pt idx="8">
                  <c:v>-114.70967741935483</c:v>
                </c:pt>
                <c:pt idx="9">
                  <c:v>-163.51612903225808</c:v>
                </c:pt>
                <c:pt idx="10">
                  <c:v>-242.67741935483872</c:v>
                </c:pt>
                <c:pt idx="11">
                  <c:v>-205.83870967741936</c:v>
                </c:pt>
                <c:pt idx="12">
                  <c:v>-325.25806451612902</c:v>
                </c:pt>
                <c:pt idx="13">
                  <c:v>-374.25806451612902</c:v>
                </c:pt>
                <c:pt idx="14">
                  <c:v>-312.29032258064518</c:v>
                </c:pt>
                <c:pt idx="15">
                  <c:v>-387.19354838709677</c:v>
                </c:pt>
                <c:pt idx="16">
                  <c:v>-388.16129032258067</c:v>
                </c:pt>
                <c:pt idx="17">
                  <c:v>-248.19354838709677</c:v>
                </c:pt>
                <c:pt idx="18">
                  <c:v>68.967741935483872</c:v>
                </c:pt>
                <c:pt idx="19">
                  <c:v>395.22580645161293</c:v>
                </c:pt>
                <c:pt idx="20">
                  <c:v>-516.64516129032256</c:v>
                </c:pt>
                <c:pt idx="21">
                  <c:v>-776.83870967741939</c:v>
                </c:pt>
                <c:pt idx="22">
                  <c:v>-522.77419354838707</c:v>
                </c:pt>
                <c:pt idx="23">
                  <c:v>-305.90322580645159</c:v>
                </c:pt>
              </c:numCache>
            </c:numRef>
          </c:val>
        </c:ser>
        <c:marker val="1"/>
        <c:axId val="117418240"/>
        <c:axId val="1174364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7439488"/>
        <c:axId val="117437952"/>
      </c:lineChart>
      <c:catAx>
        <c:axId val="117418240"/>
        <c:scaling>
          <c:orientation val="minMax"/>
        </c:scaling>
        <c:axPos val="b"/>
        <c:numFmt formatCode="General" sourceLinked="1"/>
        <c:majorTickMark val="none"/>
        <c:tickLblPos val="nextTo"/>
        <c:crossAx val="117436416"/>
        <c:crosses val="autoZero"/>
        <c:auto val="1"/>
        <c:lblAlgn val="ctr"/>
        <c:lblOffset val="100"/>
        <c:tickLblSkip val="1"/>
      </c:catAx>
      <c:valAx>
        <c:axId val="1174364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418240"/>
        <c:crosses val="autoZero"/>
        <c:crossBetween val="between"/>
      </c:valAx>
      <c:valAx>
        <c:axId val="117437952"/>
        <c:scaling>
          <c:orientation val="minMax"/>
          <c:min val="35000"/>
        </c:scaling>
        <c:axPos val="r"/>
        <c:numFmt formatCode="0" sourceLinked="0"/>
        <c:tickLblPos val="nextTo"/>
        <c:crossAx val="117439488"/>
        <c:crosses val="max"/>
        <c:crossBetween val="between"/>
      </c:valAx>
      <c:catAx>
        <c:axId val="117439488"/>
        <c:scaling>
          <c:orientation val="minMax"/>
        </c:scaling>
        <c:delete val="1"/>
        <c:axPos val="b"/>
        <c:numFmt formatCode="General" sourceLinked="1"/>
        <c:tickLblPos val="none"/>
        <c:crossAx val="1174379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5E-2"/>
        </c:manualLayout>
      </c:layout>
    </c:title>
    <c:plotArea>
      <c:layout>
        <c:manualLayout>
          <c:layoutTarget val="inner"/>
          <c:xMode val="edge"/>
          <c:yMode val="edge"/>
          <c:x val="3.856733744272405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-2272.2903225806454</c:v>
                </c:pt>
                <c:pt idx="1">
                  <c:v>-2277.4516129032259</c:v>
                </c:pt>
                <c:pt idx="2">
                  <c:v>-2249.4193548387098</c:v>
                </c:pt>
                <c:pt idx="3">
                  <c:v>-2268.9354838709678</c:v>
                </c:pt>
                <c:pt idx="4">
                  <c:v>-2276.3548387096776</c:v>
                </c:pt>
                <c:pt idx="5">
                  <c:v>-2286.0967741935483</c:v>
                </c:pt>
                <c:pt idx="6">
                  <c:v>-2312.8709677419356</c:v>
                </c:pt>
                <c:pt idx="7">
                  <c:v>-2428.8387096774195</c:v>
                </c:pt>
                <c:pt idx="8">
                  <c:v>-2492.9354838709678</c:v>
                </c:pt>
                <c:pt idx="9">
                  <c:v>-2501.9032258064517</c:v>
                </c:pt>
                <c:pt idx="10">
                  <c:v>-2479.6451612903224</c:v>
                </c:pt>
                <c:pt idx="11">
                  <c:v>-2462.4516129032259</c:v>
                </c:pt>
                <c:pt idx="12">
                  <c:v>-2300</c:v>
                </c:pt>
                <c:pt idx="13">
                  <c:v>-2326.4516129032259</c:v>
                </c:pt>
                <c:pt idx="14">
                  <c:v>-2512.2903225806454</c:v>
                </c:pt>
                <c:pt idx="15">
                  <c:v>-2545.8064516129034</c:v>
                </c:pt>
                <c:pt idx="16">
                  <c:v>-2538.3870967741937</c:v>
                </c:pt>
                <c:pt idx="17">
                  <c:v>-2537.2580645161293</c:v>
                </c:pt>
                <c:pt idx="18">
                  <c:v>-2532.7419354838707</c:v>
                </c:pt>
                <c:pt idx="19">
                  <c:v>-2527.6451612903224</c:v>
                </c:pt>
                <c:pt idx="20">
                  <c:v>-2501.4516129032259</c:v>
                </c:pt>
                <c:pt idx="21">
                  <c:v>-2498.5483870967741</c:v>
                </c:pt>
                <c:pt idx="22">
                  <c:v>-2444.9354838709678</c:v>
                </c:pt>
                <c:pt idx="23">
                  <c:v>-2278.483870967742</c:v>
                </c:pt>
              </c:numCache>
            </c:numRef>
          </c:val>
        </c:ser>
        <c:marker val="1"/>
        <c:axId val="117457664"/>
        <c:axId val="117459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7470720"/>
        <c:axId val="117469184"/>
      </c:lineChart>
      <c:catAx>
        <c:axId val="117457664"/>
        <c:scaling>
          <c:orientation val="minMax"/>
        </c:scaling>
        <c:axPos val="b"/>
        <c:numFmt formatCode="General" sourceLinked="1"/>
        <c:majorTickMark val="none"/>
        <c:tickLblPos val="nextTo"/>
        <c:crossAx val="117459200"/>
        <c:crosses val="autoZero"/>
        <c:auto val="1"/>
        <c:lblAlgn val="ctr"/>
        <c:lblOffset val="100"/>
        <c:tickLblSkip val="1"/>
      </c:catAx>
      <c:valAx>
        <c:axId val="117459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457664"/>
        <c:crosses val="autoZero"/>
        <c:crossBetween val="between"/>
      </c:valAx>
      <c:valAx>
        <c:axId val="117469184"/>
        <c:scaling>
          <c:orientation val="minMax"/>
          <c:min val="35000"/>
        </c:scaling>
        <c:axPos val="r"/>
        <c:numFmt formatCode="0" sourceLinked="0"/>
        <c:tickLblPos val="nextTo"/>
        <c:crossAx val="117470720"/>
        <c:crosses val="max"/>
        <c:crossBetween val="between"/>
      </c:valAx>
      <c:catAx>
        <c:axId val="117470720"/>
        <c:scaling>
          <c:orientation val="minMax"/>
        </c:scaling>
        <c:delete val="1"/>
        <c:axPos val="b"/>
        <c:numFmt formatCode="General" sourceLinked="1"/>
        <c:tickLblPos val="none"/>
        <c:crossAx val="1174691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2"/>
          <c:y val="2.7011287893677047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41172</c:v>
                </c:pt>
                <c:pt idx="1">
                  <c:v>40774</c:v>
                </c:pt>
                <c:pt idx="2">
                  <c:v>41180</c:v>
                </c:pt>
                <c:pt idx="3">
                  <c:v>40756.5</c:v>
                </c:pt>
                <c:pt idx="4">
                  <c:v>40779</c:v>
                </c:pt>
                <c:pt idx="5">
                  <c:v>40564.5</c:v>
                </c:pt>
                <c:pt idx="6">
                  <c:v>41704</c:v>
                </c:pt>
                <c:pt idx="7">
                  <c:v>42016</c:v>
                </c:pt>
                <c:pt idx="8">
                  <c:v>42057.5</c:v>
                </c:pt>
                <c:pt idx="9">
                  <c:v>42048</c:v>
                </c:pt>
                <c:pt idx="10">
                  <c:v>42035</c:v>
                </c:pt>
                <c:pt idx="11">
                  <c:v>42024</c:v>
                </c:pt>
                <c:pt idx="12">
                  <c:v>42041</c:v>
                </c:pt>
                <c:pt idx="13">
                  <c:v>42017.5</c:v>
                </c:pt>
                <c:pt idx="14">
                  <c:v>42238.5</c:v>
                </c:pt>
                <c:pt idx="15">
                  <c:v>42255</c:v>
                </c:pt>
                <c:pt idx="16">
                  <c:v>42301.5</c:v>
                </c:pt>
                <c:pt idx="17">
                  <c:v>42408.5</c:v>
                </c:pt>
                <c:pt idx="18">
                  <c:v>42447.5</c:v>
                </c:pt>
                <c:pt idx="19">
                  <c:v>42600</c:v>
                </c:pt>
                <c:pt idx="20">
                  <c:v>42652</c:v>
                </c:pt>
                <c:pt idx="21">
                  <c:v>42587</c:v>
                </c:pt>
                <c:pt idx="22">
                  <c:v>42456</c:v>
                </c:pt>
                <c:pt idx="23">
                  <c:v>42268</c:v>
                </c:pt>
                <c:pt idx="24">
                  <c:v>41654</c:v>
                </c:pt>
                <c:pt idx="25">
                  <c:v>41043</c:v>
                </c:pt>
                <c:pt idx="26">
                  <c:v>41230.5</c:v>
                </c:pt>
                <c:pt idx="27">
                  <c:v>41250.5</c:v>
                </c:pt>
                <c:pt idx="28">
                  <c:v>41481</c:v>
                </c:pt>
                <c:pt idx="29">
                  <c:v>41418</c:v>
                </c:pt>
                <c:pt idx="30">
                  <c:v>42226.5</c:v>
                </c:pt>
                <c:pt idx="31">
                  <c:v>43017.5</c:v>
                </c:pt>
                <c:pt idx="32">
                  <c:v>43095</c:v>
                </c:pt>
                <c:pt idx="33">
                  <c:v>43242.5</c:v>
                </c:pt>
                <c:pt idx="34">
                  <c:v>43211.5</c:v>
                </c:pt>
                <c:pt idx="35">
                  <c:v>43166.5</c:v>
                </c:pt>
                <c:pt idx="36">
                  <c:v>43068.5</c:v>
                </c:pt>
                <c:pt idx="37">
                  <c:v>42936.5</c:v>
                </c:pt>
                <c:pt idx="38">
                  <c:v>42849.5</c:v>
                </c:pt>
                <c:pt idx="39">
                  <c:v>42613</c:v>
                </c:pt>
                <c:pt idx="40">
                  <c:v>42521.5</c:v>
                </c:pt>
                <c:pt idx="41">
                  <c:v>42701</c:v>
                </c:pt>
                <c:pt idx="42">
                  <c:v>42851</c:v>
                </c:pt>
                <c:pt idx="43">
                  <c:v>43012</c:v>
                </c:pt>
                <c:pt idx="44">
                  <c:v>43053</c:v>
                </c:pt>
                <c:pt idx="45">
                  <c:v>42819.5</c:v>
                </c:pt>
                <c:pt idx="46">
                  <c:v>42074.5</c:v>
                </c:pt>
                <c:pt idx="47">
                  <c:v>42217.5</c:v>
                </c:pt>
                <c:pt idx="48">
                  <c:v>42290.5</c:v>
                </c:pt>
                <c:pt idx="49">
                  <c:v>41711.5</c:v>
                </c:pt>
                <c:pt idx="50">
                  <c:v>41582.5</c:v>
                </c:pt>
                <c:pt idx="51">
                  <c:v>40540.5</c:v>
                </c:pt>
                <c:pt idx="52">
                  <c:v>39928.5</c:v>
                </c:pt>
                <c:pt idx="53">
                  <c:v>40347.5</c:v>
                </c:pt>
                <c:pt idx="54">
                  <c:v>41570</c:v>
                </c:pt>
                <c:pt idx="55">
                  <c:v>42206.5</c:v>
                </c:pt>
                <c:pt idx="56">
                  <c:v>42090</c:v>
                </c:pt>
                <c:pt idx="57">
                  <c:v>42315.5</c:v>
                </c:pt>
                <c:pt idx="58">
                  <c:v>42370</c:v>
                </c:pt>
                <c:pt idx="59">
                  <c:v>40943.5</c:v>
                </c:pt>
                <c:pt idx="60">
                  <c:v>40878</c:v>
                </c:pt>
                <c:pt idx="61">
                  <c:v>40889</c:v>
                </c:pt>
                <c:pt idx="62">
                  <c:v>40898.5</c:v>
                </c:pt>
                <c:pt idx="63">
                  <c:v>40909.5</c:v>
                </c:pt>
                <c:pt idx="64">
                  <c:v>39971.5</c:v>
                </c:pt>
                <c:pt idx="65">
                  <c:v>39786.5</c:v>
                </c:pt>
                <c:pt idx="66">
                  <c:v>39731</c:v>
                </c:pt>
                <c:pt idx="67">
                  <c:v>40113.5</c:v>
                </c:pt>
                <c:pt idx="68">
                  <c:v>40004</c:v>
                </c:pt>
                <c:pt idx="69">
                  <c:v>39923.5</c:v>
                </c:pt>
                <c:pt idx="70">
                  <c:v>39481</c:v>
                </c:pt>
                <c:pt idx="71">
                  <c:v>39620</c:v>
                </c:pt>
                <c:pt idx="72">
                  <c:v>39571</c:v>
                </c:pt>
                <c:pt idx="73">
                  <c:v>39169</c:v>
                </c:pt>
                <c:pt idx="74">
                  <c:v>39091.5</c:v>
                </c:pt>
                <c:pt idx="75">
                  <c:v>37748</c:v>
                </c:pt>
                <c:pt idx="76">
                  <c:v>38109</c:v>
                </c:pt>
                <c:pt idx="77">
                  <c:v>38336.5</c:v>
                </c:pt>
                <c:pt idx="78">
                  <c:v>38899</c:v>
                </c:pt>
                <c:pt idx="79">
                  <c:v>40102</c:v>
                </c:pt>
                <c:pt idx="80">
                  <c:v>40392.5</c:v>
                </c:pt>
                <c:pt idx="81">
                  <c:v>40678.5</c:v>
                </c:pt>
                <c:pt idx="82">
                  <c:v>40931.5</c:v>
                </c:pt>
                <c:pt idx="83">
                  <c:v>41169</c:v>
                </c:pt>
                <c:pt idx="84">
                  <c:v>41267.5</c:v>
                </c:pt>
                <c:pt idx="85">
                  <c:v>41032</c:v>
                </c:pt>
                <c:pt idx="86">
                  <c:v>40934.5</c:v>
                </c:pt>
                <c:pt idx="87">
                  <c:v>40899.5</c:v>
                </c:pt>
                <c:pt idx="88">
                  <c:v>40885</c:v>
                </c:pt>
                <c:pt idx="89">
                  <c:v>41190.5</c:v>
                </c:pt>
                <c:pt idx="90">
                  <c:v>41846.5</c:v>
                </c:pt>
                <c:pt idx="91">
                  <c:v>41397</c:v>
                </c:pt>
                <c:pt idx="92">
                  <c:v>41728</c:v>
                </c:pt>
                <c:pt idx="93">
                  <c:v>41245</c:v>
                </c:pt>
                <c:pt idx="94">
                  <c:v>40554</c:v>
                </c:pt>
                <c:pt idx="95">
                  <c:v>40431.5</c:v>
                </c:pt>
                <c:pt idx="96">
                  <c:v>39133</c:v>
                </c:pt>
                <c:pt idx="97">
                  <c:v>38589.5</c:v>
                </c:pt>
                <c:pt idx="98">
                  <c:v>38565</c:v>
                </c:pt>
                <c:pt idx="99">
                  <c:v>38557.5</c:v>
                </c:pt>
                <c:pt idx="100">
                  <c:v>38595</c:v>
                </c:pt>
                <c:pt idx="101">
                  <c:v>38492.5</c:v>
                </c:pt>
                <c:pt idx="102">
                  <c:v>38406.5</c:v>
                </c:pt>
                <c:pt idx="103">
                  <c:v>38405</c:v>
                </c:pt>
                <c:pt idx="104">
                  <c:v>38587</c:v>
                </c:pt>
                <c:pt idx="105">
                  <c:v>39182.5</c:v>
                </c:pt>
                <c:pt idx="106">
                  <c:v>39244.5</c:v>
                </c:pt>
                <c:pt idx="107">
                  <c:v>39297.5</c:v>
                </c:pt>
                <c:pt idx="108">
                  <c:v>39340</c:v>
                </c:pt>
                <c:pt idx="109">
                  <c:v>38941</c:v>
                </c:pt>
                <c:pt idx="110">
                  <c:v>38687.5</c:v>
                </c:pt>
                <c:pt idx="111">
                  <c:v>38287</c:v>
                </c:pt>
                <c:pt idx="112">
                  <c:v>38186.5</c:v>
                </c:pt>
                <c:pt idx="113">
                  <c:v>38416.5</c:v>
                </c:pt>
                <c:pt idx="114">
                  <c:v>38670.5</c:v>
                </c:pt>
                <c:pt idx="115">
                  <c:v>38964.5</c:v>
                </c:pt>
                <c:pt idx="116">
                  <c:v>38950.5</c:v>
                </c:pt>
                <c:pt idx="117">
                  <c:v>38385.5</c:v>
                </c:pt>
                <c:pt idx="118">
                  <c:v>37845.5</c:v>
                </c:pt>
                <c:pt idx="119">
                  <c:v>38414</c:v>
                </c:pt>
                <c:pt idx="120">
                  <c:v>38560.5</c:v>
                </c:pt>
                <c:pt idx="121">
                  <c:v>37716</c:v>
                </c:pt>
                <c:pt idx="122">
                  <c:v>37681</c:v>
                </c:pt>
                <c:pt idx="123">
                  <c:v>37046</c:v>
                </c:pt>
                <c:pt idx="124">
                  <c:v>37427.5</c:v>
                </c:pt>
                <c:pt idx="125">
                  <c:v>38149.5</c:v>
                </c:pt>
                <c:pt idx="126">
                  <c:v>38513.5</c:v>
                </c:pt>
                <c:pt idx="127">
                  <c:v>39121</c:v>
                </c:pt>
                <c:pt idx="128">
                  <c:v>39328.5</c:v>
                </c:pt>
                <c:pt idx="129">
                  <c:v>39717</c:v>
                </c:pt>
                <c:pt idx="130">
                  <c:v>40236.5</c:v>
                </c:pt>
                <c:pt idx="131">
                  <c:v>40404</c:v>
                </c:pt>
                <c:pt idx="132">
                  <c:v>40006.5</c:v>
                </c:pt>
                <c:pt idx="133">
                  <c:v>39781</c:v>
                </c:pt>
                <c:pt idx="134">
                  <c:v>39334.5</c:v>
                </c:pt>
                <c:pt idx="135">
                  <c:v>39744.5</c:v>
                </c:pt>
                <c:pt idx="136">
                  <c:v>39665.5</c:v>
                </c:pt>
                <c:pt idx="137">
                  <c:v>39892.5</c:v>
                </c:pt>
                <c:pt idx="138">
                  <c:v>40333.5</c:v>
                </c:pt>
                <c:pt idx="139">
                  <c:v>40577</c:v>
                </c:pt>
                <c:pt idx="140">
                  <c:v>40668</c:v>
                </c:pt>
                <c:pt idx="141">
                  <c:v>40387.5</c:v>
                </c:pt>
                <c:pt idx="142">
                  <c:v>39670</c:v>
                </c:pt>
                <c:pt idx="143">
                  <c:v>40066</c:v>
                </c:pt>
                <c:pt idx="144">
                  <c:v>39912.5</c:v>
                </c:pt>
                <c:pt idx="145">
                  <c:v>40048</c:v>
                </c:pt>
                <c:pt idx="146">
                  <c:v>40338</c:v>
                </c:pt>
                <c:pt idx="147">
                  <c:v>39766</c:v>
                </c:pt>
                <c:pt idx="148">
                  <c:v>40093.5</c:v>
                </c:pt>
                <c:pt idx="149">
                  <c:v>40358</c:v>
                </c:pt>
                <c:pt idx="150">
                  <c:v>40895.5</c:v>
                </c:pt>
                <c:pt idx="151">
                  <c:v>41093.5</c:v>
                </c:pt>
                <c:pt idx="152">
                  <c:v>41128</c:v>
                </c:pt>
                <c:pt idx="153">
                  <c:v>41278.5</c:v>
                </c:pt>
                <c:pt idx="154">
                  <c:v>41275.5</c:v>
                </c:pt>
                <c:pt idx="155">
                  <c:v>41258.5</c:v>
                </c:pt>
                <c:pt idx="156">
                  <c:v>41241.5</c:v>
                </c:pt>
                <c:pt idx="157">
                  <c:v>41223</c:v>
                </c:pt>
                <c:pt idx="158">
                  <c:v>41191.5</c:v>
                </c:pt>
                <c:pt idx="159">
                  <c:v>41173</c:v>
                </c:pt>
                <c:pt idx="160">
                  <c:v>41019</c:v>
                </c:pt>
                <c:pt idx="161">
                  <c:v>41087.5</c:v>
                </c:pt>
                <c:pt idx="162">
                  <c:v>41078.5</c:v>
                </c:pt>
                <c:pt idx="163">
                  <c:v>41183</c:v>
                </c:pt>
                <c:pt idx="164">
                  <c:v>41225.5</c:v>
                </c:pt>
                <c:pt idx="165">
                  <c:v>41160</c:v>
                </c:pt>
                <c:pt idx="166">
                  <c:v>40805</c:v>
                </c:pt>
                <c:pt idx="167">
                  <c:v>40846.5</c:v>
                </c:pt>
                <c:pt idx="168">
                  <c:v>40753.5</c:v>
                </c:pt>
                <c:pt idx="169">
                  <c:v>40685.5</c:v>
                </c:pt>
                <c:pt idx="170">
                  <c:v>40873</c:v>
                </c:pt>
                <c:pt idx="171">
                  <c:v>40504</c:v>
                </c:pt>
                <c:pt idx="172">
                  <c:v>40544</c:v>
                </c:pt>
                <c:pt idx="173">
                  <c:v>40593.5</c:v>
                </c:pt>
                <c:pt idx="174">
                  <c:v>40910</c:v>
                </c:pt>
                <c:pt idx="175">
                  <c:v>41263</c:v>
                </c:pt>
                <c:pt idx="176">
                  <c:v>41206</c:v>
                </c:pt>
                <c:pt idx="177">
                  <c:v>41238.5</c:v>
                </c:pt>
                <c:pt idx="178">
                  <c:v>41184</c:v>
                </c:pt>
                <c:pt idx="179">
                  <c:v>41246</c:v>
                </c:pt>
                <c:pt idx="180">
                  <c:v>41256</c:v>
                </c:pt>
                <c:pt idx="181">
                  <c:v>41210.5</c:v>
                </c:pt>
                <c:pt idx="182">
                  <c:v>41225.5</c:v>
                </c:pt>
                <c:pt idx="183">
                  <c:v>41090</c:v>
                </c:pt>
                <c:pt idx="184">
                  <c:v>41093</c:v>
                </c:pt>
                <c:pt idx="185">
                  <c:v>41100</c:v>
                </c:pt>
                <c:pt idx="186">
                  <c:v>41168</c:v>
                </c:pt>
                <c:pt idx="187">
                  <c:v>41255</c:v>
                </c:pt>
                <c:pt idx="188">
                  <c:v>41290</c:v>
                </c:pt>
                <c:pt idx="189">
                  <c:v>41312</c:v>
                </c:pt>
                <c:pt idx="190">
                  <c:v>40417</c:v>
                </c:pt>
                <c:pt idx="191">
                  <c:v>40520.5</c:v>
                </c:pt>
                <c:pt idx="192">
                  <c:v>40457.5</c:v>
                </c:pt>
                <c:pt idx="193">
                  <c:v>40631</c:v>
                </c:pt>
                <c:pt idx="194">
                  <c:v>40594</c:v>
                </c:pt>
                <c:pt idx="195">
                  <c:v>40348</c:v>
                </c:pt>
                <c:pt idx="196">
                  <c:v>40292.5</c:v>
                </c:pt>
                <c:pt idx="197">
                  <c:v>40512</c:v>
                </c:pt>
                <c:pt idx="198">
                  <c:v>40565</c:v>
                </c:pt>
                <c:pt idx="199">
                  <c:v>40362</c:v>
                </c:pt>
                <c:pt idx="200">
                  <c:v>40551.5</c:v>
                </c:pt>
                <c:pt idx="201">
                  <c:v>40602.5</c:v>
                </c:pt>
                <c:pt idx="202">
                  <c:v>40582</c:v>
                </c:pt>
                <c:pt idx="203">
                  <c:v>40547</c:v>
                </c:pt>
                <c:pt idx="204">
                  <c:v>40542.5</c:v>
                </c:pt>
                <c:pt idx="205">
                  <c:v>40547</c:v>
                </c:pt>
                <c:pt idx="206">
                  <c:v>40538</c:v>
                </c:pt>
                <c:pt idx="207">
                  <c:v>40519</c:v>
                </c:pt>
                <c:pt idx="208">
                  <c:v>40469</c:v>
                </c:pt>
                <c:pt idx="209">
                  <c:v>40371.5</c:v>
                </c:pt>
                <c:pt idx="210">
                  <c:v>40299.5</c:v>
                </c:pt>
                <c:pt idx="211">
                  <c:v>40428.5</c:v>
                </c:pt>
                <c:pt idx="212">
                  <c:v>40446</c:v>
                </c:pt>
                <c:pt idx="213">
                  <c:v>40273.5</c:v>
                </c:pt>
                <c:pt idx="214">
                  <c:v>39807.5</c:v>
                </c:pt>
                <c:pt idx="215">
                  <c:v>39990</c:v>
                </c:pt>
                <c:pt idx="216">
                  <c:v>39907.5</c:v>
                </c:pt>
                <c:pt idx="217">
                  <c:v>39859.5</c:v>
                </c:pt>
                <c:pt idx="218">
                  <c:v>39704</c:v>
                </c:pt>
                <c:pt idx="219">
                  <c:v>39163</c:v>
                </c:pt>
                <c:pt idx="220">
                  <c:v>39607.5</c:v>
                </c:pt>
                <c:pt idx="221">
                  <c:v>39705.5</c:v>
                </c:pt>
                <c:pt idx="222">
                  <c:v>40066.5</c:v>
                </c:pt>
                <c:pt idx="223">
                  <c:v>40419.5</c:v>
                </c:pt>
                <c:pt idx="224">
                  <c:v>40722</c:v>
                </c:pt>
                <c:pt idx="225">
                  <c:v>41188</c:v>
                </c:pt>
                <c:pt idx="226">
                  <c:v>41357</c:v>
                </c:pt>
                <c:pt idx="227">
                  <c:v>41345.5</c:v>
                </c:pt>
                <c:pt idx="228">
                  <c:v>41341</c:v>
                </c:pt>
                <c:pt idx="229">
                  <c:v>41248</c:v>
                </c:pt>
                <c:pt idx="230">
                  <c:v>41163</c:v>
                </c:pt>
                <c:pt idx="231">
                  <c:v>41188</c:v>
                </c:pt>
                <c:pt idx="232">
                  <c:v>41292</c:v>
                </c:pt>
                <c:pt idx="233">
                  <c:v>41378</c:v>
                </c:pt>
                <c:pt idx="234">
                  <c:v>41558.5</c:v>
                </c:pt>
                <c:pt idx="235">
                  <c:v>41611.5</c:v>
                </c:pt>
                <c:pt idx="236">
                  <c:v>41725.5</c:v>
                </c:pt>
                <c:pt idx="237">
                  <c:v>41973</c:v>
                </c:pt>
                <c:pt idx="238">
                  <c:v>41479.5</c:v>
                </c:pt>
                <c:pt idx="239">
                  <c:v>41558.5</c:v>
                </c:pt>
                <c:pt idx="240">
                  <c:v>41350.5</c:v>
                </c:pt>
                <c:pt idx="241">
                  <c:v>41615</c:v>
                </c:pt>
                <c:pt idx="242">
                  <c:v>41844.5</c:v>
                </c:pt>
                <c:pt idx="243">
                  <c:v>41489</c:v>
                </c:pt>
                <c:pt idx="244">
                  <c:v>41378</c:v>
                </c:pt>
                <c:pt idx="245">
                  <c:v>41449</c:v>
                </c:pt>
                <c:pt idx="246">
                  <c:v>41783</c:v>
                </c:pt>
                <c:pt idx="247">
                  <c:v>42266.5</c:v>
                </c:pt>
                <c:pt idx="248">
                  <c:v>42342</c:v>
                </c:pt>
                <c:pt idx="249">
                  <c:v>42445.5</c:v>
                </c:pt>
                <c:pt idx="250">
                  <c:v>42370.5</c:v>
                </c:pt>
                <c:pt idx="251">
                  <c:v>42447.5</c:v>
                </c:pt>
                <c:pt idx="252">
                  <c:v>42398</c:v>
                </c:pt>
                <c:pt idx="253">
                  <c:v>42511</c:v>
                </c:pt>
                <c:pt idx="254">
                  <c:v>42440</c:v>
                </c:pt>
                <c:pt idx="255">
                  <c:v>42460</c:v>
                </c:pt>
                <c:pt idx="256">
                  <c:v>42480</c:v>
                </c:pt>
                <c:pt idx="257">
                  <c:v>42396</c:v>
                </c:pt>
                <c:pt idx="258">
                  <c:v>42258</c:v>
                </c:pt>
                <c:pt idx="259">
                  <c:v>42425</c:v>
                </c:pt>
                <c:pt idx="260">
                  <c:v>42657.5</c:v>
                </c:pt>
                <c:pt idx="261">
                  <c:v>42458</c:v>
                </c:pt>
                <c:pt idx="262">
                  <c:v>42278.5</c:v>
                </c:pt>
                <c:pt idx="263">
                  <c:v>42300.5</c:v>
                </c:pt>
                <c:pt idx="264">
                  <c:v>42155</c:v>
                </c:pt>
                <c:pt idx="265">
                  <c:v>41251.5</c:v>
                </c:pt>
                <c:pt idx="266">
                  <c:v>41155.5</c:v>
                </c:pt>
                <c:pt idx="267">
                  <c:v>40516.5</c:v>
                </c:pt>
                <c:pt idx="268">
                  <c:v>40179.5</c:v>
                </c:pt>
                <c:pt idx="269">
                  <c:v>40251</c:v>
                </c:pt>
                <c:pt idx="270">
                  <c:v>39996.5</c:v>
                </c:pt>
                <c:pt idx="271">
                  <c:v>40450</c:v>
                </c:pt>
                <c:pt idx="272">
                  <c:v>40796.5</c:v>
                </c:pt>
                <c:pt idx="273">
                  <c:v>41246.5</c:v>
                </c:pt>
                <c:pt idx="274">
                  <c:v>41317.5</c:v>
                </c:pt>
                <c:pt idx="275">
                  <c:v>41339</c:v>
                </c:pt>
                <c:pt idx="276">
                  <c:v>41176</c:v>
                </c:pt>
                <c:pt idx="277">
                  <c:v>40840</c:v>
                </c:pt>
                <c:pt idx="278">
                  <c:v>40713</c:v>
                </c:pt>
                <c:pt idx="279">
                  <c:v>40643.5</c:v>
                </c:pt>
                <c:pt idx="280">
                  <c:v>40659</c:v>
                </c:pt>
                <c:pt idx="281">
                  <c:v>40571.5</c:v>
                </c:pt>
                <c:pt idx="282">
                  <c:v>40685.5</c:v>
                </c:pt>
                <c:pt idx="283">
                  <c:v>40783.5</c:v>
                </c:pt>
                <c:pt idx="284">
                  <c:v>40738</c:v>
                </c:pt>
                <c:pt idx="285">
                  <c:v>40581</c:v>
                </c:pt>
                <c:pt idx="286">
                  <c:v>40517</c:v>
                </c:pt>
                <c:pt idx="287">
                  <c:v>40395</c:v>
                </c:pt>
                <c:pt idx="288">
                  <c:v>40333.5</c:v>
                </c:pt>
                <c:pt idx="289">
                  <c:v>40116</c:v>
                </c:pt>
                <c:pt idx="290">
                  <c:v>39108</c:v>
                </c:pt>
                <c:pt idx="291">
                  <c:v>39627.5</c:v>
                </c:pt>
                <c:pt idx="292">
                  <c:v>39804.5</c:v>
                </c:pt>
                <c:pt idx="293">
                  <c:v>40194</c:v>
                </c:pt>
                <c:pt idx="294">
                  <c:v>40275.5</c:v>
                </c:pt>
                <c:pt idx="295">
                  <c:v>40281.5</c:v>
                </c:pt>
                <c:pt idx="296">
                  <c:v>40294.5</c:v>
                </c:pt>
                <c:pt idx="297">
                  <c:v>40803</c:v>
                </c:pt>
                <c:pt idx="298">
                  <c:v>41257.5</c:v>
                </c:pt>
                <c:pt idx="299">
                  <c:v>40544</c:v>
                </c:pt>
                <c:pt idx="300">
                  <c:v>40545</c:v>
                </c:pt>
                <c:pt idx="301">
                  <c:v>40355</c:v>
                </c:pt>
                <c:pt idx="302">
                  <c:v>40116</c:v>
                </c:pt>
                <c:pt idx="303">
                  <c:v>40270.5</c:v>
                </c:pt>
                <c:pt idx="304">
                  <c:v>40062</c:v>
                </c:pt>
                <c:pt idx="305">
                  <c:v>40573</c:v>
                </c:pt>
                <c:pt idx="306">
                  <c:v>41865.5</c:v>
                </c:pt>
                <c:pt idx="307">
                  <c:v>42126</c:v>
                </c:pt>
                <c:pt idx="308">
                  <c:v>41921</c:v>
                </c:pt>
                <c:pt idx="309">
                  <c:v>41398.5</c:v>
                </c:pt>
                <c:pt idx="310">
                  <c:v>41008</c:v>
                </c:pt>
                <c:pt idx="311">
                  <c:v>41604</c:v>
                </c:pt>
                <c:pt idx="312">
                  <c:v>41405.5</c:v>
                </c:pt>
                <c:pt idx="313">
                  <c:v>40550</c:v>
                </c:pt>
                <c:pt idx="314">
                  <c:v>40587</c:v>
                </c:pt>
                <c:pt idx="315">
                  <c:v>40507.5</c:v>
                </c:pt>
                <c:pt idx="316">
                  <c:v>41048</c:v>
                </c:pt>
                <c:pt idx="317">
                  <c:v>40846</c:v>
                </c:pt>
                <c:pt idx="318">
                  <c:v>40930</c:v>
                </c:pt>
                <c:pt idx="319">
                  <c:v>42362</c:v>
                </c:pt>
                <c:pt idx="320">
                  <c:v>42393.5</c:v>
                </c:pt>
                <c:pt idx="321">
                  <c:v>42628</c:v>
                </c:pt>
                <c:pt idx="322">
                  <c:v>42769</c:v>
                </c:pt>
                <c:pt idx="323">
                  <c:v>42840.5</c:v>
                </c:pt>
                <c:pt idx="324">
                  <c:v>42810.5</c:v>
                </c:pt>
                <c:pt idx="325">
                  <c:v>42775</c:v>
                </c:pt>
                <c:pt idx="326">
                  <c:v>42750</c:v>
                </c:pt>
                <c:pt idx="327">
                  <c:v>42739</c:v>
                </c:pt>
                <c:pt idx="328">
                  <c:v>42680.5</c:v>
                </c:pt>
                <c:pt idx="329">
                  <c:v>42684</c:v>
                </c:pt>
                <c:pt idx="330">
                  <c:v>42733</c:v>
                </c:pt>
                <c:pt idx="331">
                  <c:v>42723</c:v>
                </c:pt>
                <c:pt idx="332">
                  <c:v>42800.5</c:v>
                </c:pt>
                <c:pt idx="333">
                  <c:v>42765</c:v>
                </c:pt>
                <c:pt idx="334">
                  <c:v>42153.5</c:v>
                </c:pt>
                <c:pt idx="335">
                  <c:v>42079</c:v>
                </c:pt>
                <c:pt idx="336">
                  <c:v>42346.5</c:v>
                </c:pt>
                <c:pt idx="337">
                  <c:v>42072.5</c:v>
                </c:pt>
                <c:pt idx="338">
                  <c:v>42101.5</c:v>
                </c:pt>
                <c:pt idx="339">
                  <c:v>41806</c:v>
                </c:pt>
                <c:pt idx="340">
                  <c:v>41322.5</c:v>
                </c:pt>
                <c:pt idx="341">
                  <c:v>41326</c:v>
                </c:pt>
                <c:pt idx="342">
                  <c:v>42473</c:v>
                </c:pt>
                <c:pt idx="343">
                  <c:v>42996</c:v>
                </c:pt>
                <c:pt idx="344">
                  <c:v>43023</c:v>
                </c:pt>
                <c:pt idx="345">
                  <c:v>43111</c:v>
                </c:pt>
                <c:pt idx="346">
                  <c:v>43186</c:v>
                </c:pt>
                <c:pt idx="347">
                  <c:v>43188</c:v>
                </c:pt>
                <c:pt idx="348">
                  <c:v>42871.5</c:v>
                </c:pt>
                <c:pt idx="349">
                  <c:v>42018</c:v>
                </c:pt>
                <c:pt idx="350">
                  <c:v>41891.5</c:v>
                </c:pt>
                <c:pt idx="351">
                  <c:v>41827.5</c:v>
                </c:pt>
                <c:pt idx="352">
                  <c:v>41858</c:v>
                </c:pt>
                <c:pt idx="353">
                  <c:v>41941</c:v>
                </c:pt>
                <c:pt idx="354">
                  <c:v>42033</c:v>
                </c:pt>
                <c:pt idx="355">
                  <c:v>41961</c:v>
                </c:pt>
                <c:pt idx="356">
                  <c:v>41831.5</c:v>
                </c:pt>
                <c:pt idx="357">
                  <c:v>41829.5</c:v>
                </c:pt>
                <c:pt idx="358">
                  <c:v>41280</c:v>
                </c:pt>
                <c:pt idx="359">
                  <c:v>41827.5</c:v>
                </c:pt>
                <c:pt idx="360">
                  <c:v>41573</c:v>
                </c:pt>
                <c:pt idx="361">
                  <c:v>41299</c:v>
                </c:pt>
                <c:pt idx="362">
                  <c:v>41390.5</c:v>
                </c:pt>
                <c:pt idx="363">
                  <c:v>41268</c:v>
                </c:pt>
                <c:pt idx="364">
                  <c:v>41260</c:v>
                </c:pt>
                <c:pt idx="365">
                  <c:v>41465</c:v>
                </c:pt>
                <c:pt idx="366">
                  <c:v>41924.5</c:v>
                </c:pt>
                <c:pt idx="367">
                  <c:v>42094.5</c:v>
                </c:pt>
                <c:pt idx="368">
                  <c:v>42140</c:v>
                </c:pt>
                <c:pt idx="369">
                  <c:v>42131.5</c:v>
                </c:pt>
                <c:pt idx="370">
                  <c:v>42026</c:v>
                </c:pt>
                <c:pt idx="371">
                  <c:v>42033</c:v>
                </c:pt>
                <c:pt idx="372">
                  <c:v>42002.5</c:v>
                </c:pt>
                <c:pt idx="373">
                  <c:v>41969.5</c:v>
                </c:pt>
                <c:pt idx="374">
                  <c:v>41935</c:v>
                </c:pt>
                <c:pt idx="375">
                  <c:v>41800</c:v>
                </c:pt>
                <c:pt idx="376">
                  <c:v>41686</c:v>
                </c:pt>
                <c:pt idx="377">
                  <c:v>41677.5</c:v>
                </c:pt>
                <c:pt idx="378">
                  <c:v>41716.5</c:v>
                </c:pt>
                <c:pt idx="379">
                  <c:v>41882.5</c:v>
                </c:pt>
                <c:pt idx="380">
                  <c:v>41899</c:v>
                </c:pt>
                <c:pt idx="381">
                  <c:v>41424.5</c:v>
                </c:pt>
                <c:pt idx="382">
                  <c:v>40867</c:v>
                </c:pt>
                <c:pt idx="383">
                  <c:v>40905.5</c:v>
                </c:pt>
                <c:pt idx="384">
                  <c:v>41212</c:v>
                </c:pt>
                <c:pt idx="385">
                  <c:v>41109.5</c:v>
                </c:pt>
                <c:pt idx="386">
                  <c:v>41087.5</c:v>
                </c:pt>
                <c:pt idx="387">
                  <c:v>40681</c:v>
                </c:pt>
                <c:pt idx="388">
                  <c:v>40532</c:v>
                </c:pt>
                <c:pt idx="389">
                  <c:v>40513</c:v>
                </c:pt>
                <c:pt idx="390">
                  <c:v>40932.5</c:v>
                </c:pt>
                <c:pt idx="391">
                  <c:v>41861.5</c:v>
                </c:pt>
                <c:pt idx="392">
                  <c:v>41994.5</c:v>
                </c:pt>
                <c:pt idx="393">
                  <c:v>42151.5</c:v>
                </c:pt>
                <c:pt idx="394">
                  <c:v>42115</c:v>
                </c:pt>
                <c:pt idx="395">
                  <c:v>42022.5</c:v>
                </c:pt>
                <c:pt idx="396">
                  <c:v>41890</c:v>
                </c:pt>
                <c:pt idx="397">
                  <c:v>41941</c:v>
                </c:pt>
                <c:pt idx="398">
                  <c:v>41772.5</c:v>
                </c:pt>
                <c:pt idx="399">
                  <c:v>41628</c:v>
                </c:pt>
                <c:pt idx="400">
                  <c:v>41807.5</c:v>
                </c:pt>
                <c:pt idx="401">
                  <c:v>41783</c:v>
                </c:pt>
                <c:pt idx="402">
                  <c:v>41816.5</c:v>
                </c:pt>
                <c:pt idx="403">
                  <c:v>41985</c:v>
                </c:pt>
                <c:pt idx="404">
                  <c:v>42031.5</c:v>
                </c:pt>
                <c:pt idx="405">
                  <c:v>41852.5</c:v>
                </c:pt>
                <c:pt idx="406">
                  <c:v>41769</c:v>
                </c:pt>
                <c:pt idx="407">
                  <c:v>42001</c:v>
                </c:pt>
                <c:pt idx="408">
                  <c:v>42039</c:v>
                </c:pt>
                <c:pt idx="409">
                  <c:v>41913</c:v>
                </c:pt>
                <c:pt idx="410">
                  <c:v>41995</c:v>
                </c:pt>
                <c:pt idx="411">
                  <c:v>41228</c:v>
                </c:pt>
                <c:pt idx="412">
                  <c:v>41014.5</c:v>
                </c:pt>
                <c:pt idx="413">
                  <c:v>41499</c:v>
                </c:pt>
                <c:pt idx="414">
                  <c:v>42444.5</c:v>
                </c:pt>
                <c:pt idx="415">
                  <c:v>42927</c:v>
                </c:pt>
                <c:pt idx="416">
                  <c:v>43837.5</c:v>
                </c:pt>
                <c:pt idx="417">
                  <c:v>44261</c:v>
                </c:pt>
                <c:pt idx="418">
                  <c:v>44255.5</c:v>
                </c:pt>
                <c:pt idx="419">
                  <c:v>44165.5</c:v>
                </c:pt>
                <c:pt idx="420">
                  <c:v>44052.5</c:v>
                </c:pt>
                <c:pt idx="421">
                  <c:v>43790</c:v>
                </c:pt>
                <c:pt idx="422">
                  <c:v>43720.5</c:v>
                </c:pt>
                <c:pt idx="423">
                  <c:v>43300</c:v>
                </c:pt>
                <c:pt idx="424">
                  <c:v>43271.5</c:v>
                </c:pt>
                <c:pt idx="425">
                  <c:v>43411</c:v>
                </c:pt>
                <c:pt idx="426">
                  <c:v>43736</c:v>
                </c:pt>
                <c:pt idx="427">
                  <c:v>44093.5</c:v>
                </c:pt>
                <c:pt idx="428">
                  <c:v>44041</c:v>
                </c:pt>
                <c:pt idx="429">
                  <c:v>43738.5</c:v>
                </c:pt>
                <c:pt idx="430">
                  <c:v>42878.5</c:v>
                </c:pt>
                <c:pt idx="431">
                  <c:v>42333.5</c:v>
                </c:pt>
                <c:pt idx="432">
                  <c:v>41974</c:v>
                </c:pt>
                <c:pt idx="433">
                  <c:v>41971.5</c:v>
                </c:pt>
                <c:pt idx="434">
                  <c:v>41940</c:v>
                </c:pt>
                <c:pt idx="435">
                  <c:v>41294.5</c:v>
                </c:pt>
                <c:pt idx="436">
                  <c:v>41937.5</c:v>
                </c:pt>
                <c:pt idx="437">
                  <c:v>42175.5</c:v>
                </c:pt>
                <c:pt idx="438">
                  <c:v>41748</c:v>
                </c:pt>
                <c:pt idx="439">
                  <c:v>40644</c:v>
                </c:pt>
                <c:pt idx="440">
                  <c:v>40154.5</c:v>
                </c:pt>
                <c:pt idx="441">
                  <c:v>40538</c:v>
                </c:pt>
                <c:pt idx="442">
                  <c:v>40446.5</c:v>
                </c:pt>
                <c:pt idx="443">
                  <c:v>40220</c:v>
                </c:pt>
                <c:pt idx="444">
                  <c:v>40340.5</c:v>
                </c:pt>
                <c:pt idx="445">
                  <c:v>40339</c:v>
                </c:pt>
                <c:pt idx="446">
                  <c:v>39884</c:v>
                </c:pt>
                <c:pt idx="447">
                  <c:v>39535.5</c:v>
                </c:pt>
                <c:pt idx="448">
                  <c:v>39638</c:v>
                </c:pt>
                <c:pt idx="449">
                  <c:v>39977</c:v>
                </c:pt>
                <c:pt idx="450">
                  <c:v>40323.5</c:v>
                </c:pt>
                <c:pt idx="451">
                  <c:v>40537.5</c:v>
                </c:pt>
                <c:pt idx="452">
                  <c:v>40401</c:v>
                </c:pt>
                <c:pt idx="453">
                  <c:v>39929.5</c:v>
                </c:pt>
                <c:pt idx="454">
                  <c:v>39706.5</c:v>
                </c:pt>
                <c:pt idx="455">
                  <c:v>40197.5</c:v>
                </c:pt>
                <c:pt idx="456">
                  <c:v>39998</c:v>
                </c:pt>
                <c:pt idx="457">
                  <c:v>38978</c:v>
                </c:pt>
                <c:pt idx="458">
                  <c:v>38381.5</c:v>
                </c:pt>
                <c:pt idx="459">
                  <c:v>36228.5</c:v>
                </c:pt>
                <c:pt idx="460">
                  <c:v>34989</c:v>
                </c:pt>
                <c:pt idx="461">
                  <c:v>35019.5</c:v>
                </c:pt>
                <c:pt idx="462">
                  <c:v>36180</c:v>
                </c:pt>
                <c:pt idx="463">
                  <c:v>38039.5</c:v>
                </c:pt>
                <c:pt idx="464">
                  <c:v>38544.5</c:v>
                </c:pt>
                <c:pt idx="465">
                  <c:v>39240.5</c:v>
                </c:pt>
                <c:pt idx="466">
                  <c:v>40004</c:v>
                </c:pt>
                <c:pt idx="467">
                  <c:v>40242</c:v>
                </c:pt>
                <c:pt idx="468">
                  <c:v>40216</c:v>
                </c:pt>
                <c:pt idx="469">
                  <c:v>39830.5</c:v>
                </c:pt>
                <c:pt idx="470">
                  <c:v>39978</c:v>
                </c:pt>
                <c:pt idx="471">
                  <c:v>39425.5</c:v>
                </c:pt>
                <c:pt idx="472">
                  <c:v>39548.5</c:v>
                </c:pt>
                <c:pt idx="473">
                  <c:v>40095.5</c:v>
                </c:pt>
                <c:pt idx="474">
                  <c:v>40569</c:v>
                </c:pt>
                <c:pt idx="475">
                  <c:v>40578</c:v>
                </c:pt>
                <c:pt idx="476">
                  <c:v>40704</c:v>
                </c:pt>
                <c:pt idx="477">
                  <c:v>40331</c:v>
                </c:pt>
                <c:pt idx="478">
                  <c:v>39949</c:v>
                </c:pt>
                <c:pt idx="479">
                  <c:v>40242</c:v>
                </c:pt>
                <c:pt idx="480">
                  <c:v>40199.5</c:v>
                </c:pt>
                <c:pt idx="481">
                  <c:v>39826</c:v>
                </c:pt>
                <c:pt idx="482">
                  <c:v>39527</c:v>
                </c:pt>
                <c:pt idx="483">
                  <c:v>37181</c:v>
                </c:pt>
                <c:pt idx="484">
                  <c:v>36838.5</c:v>
                </c:pt>
                <c:pt idx="485">
                  <c:v>37769</c:v>
                </c:pt>
                <c:pt idx="486">
                  <c:v>39561.5</c:v>
                </c:pt>
                <c:pt idx="487">
                  <c:v>40639</c:v>
                </c:pt>
                <c:pt idx="488">
                  <c:v>40844</c:v>
                </c:pt>
                <c:pt idx="489">
                  <c:v>41579</c:v>
                </c:pt>
                <c:pt idx="490">
                  <c:v>42356.5</c:v>
                </c:pt>
                <c:pt idx="491">
                  <c:v>42685.5</c:v>
                </c:pt>
                <c:pt idx="492">
                  <c:v>42613</c:v>
                </c:pt>
                <c:pt idx="493">
                  <c:v>42904.5</c:v>
                </c:pt>
                <c:pt idx="494">
                  <c:v>42931.5</c:v>
                </c:pt>
                <c:pt idx="495">
                  <c:v>42749</c:v>
                </c:pt>
                <c:pt idx="496">
                  <c:v>43083.5</c:v>
                </c:pt>
                <c:pt idx="497">
                  <c:v>43218.5</c:v>
                </c:pt>
                <c:pt idx="498">
                  <c:v>43253.5</c:v>
                </c:pt>
                <c:pt idx="499">
                  <c:v>43228.5</c:v>
                </c:pt>
                <c:pt idx="500">
                  <c:v>43322</c:v>
                </c:pt>
                <c:pt idx="501">
                  <c:v>42869.5</c:v>
                </c:pt>
                <c:pt idx="502">
                  <c:v>42353</c:v>
                </c:pt>
                <c:pt idx="503">
                  <c:v>42088.5</c:v>
                </c:pt>
                <c:pt idx="504">
                  <c:v>41681</c:v>
                </c:pt>
                <c:pt idx="505">
                  <c:v>41368</c:v>
                </c:pt>
                <c:pt idx="506">
                  <c:v>41306</c:v>
                </c:pt>
                <c:pt idx="507">
                  <c:v>39627.5</c:v>
                </c:pt>
                <c:pt idx="508">
                  <c:v>38638.5</c:v>
                </c:pt>
                <c:pt idx="509">
                  <c:v>39573</c:v>
                </c:pt>
                <c:pt idx="510">
                  <c:v>41526.5</c:v>
                </c:pt>
                <c:pt idx="511">
                  <c:v>42858.5</c:v>
                </c:pt>
                <c:pt idx="512">
                  <c:v>43193.5</c:v>
                </c:pt>
                <c:pt idx="513">
                  <c:v>43291.5</c:v>
                </c:pt>
                <c:pt idx="514">
                  <c:v>43273.5</c:v>
                </c:pt>
                <c:pt idx="515">
                  <c:v>43152</c:v>
                </c:pt>
                <c:pt idx="516">
                  <c:v>43089</c:v>
                </c:pt>
                <c:pt idx="517">
                  <c:v>42846.5</c:v>
                </c:pt>
                <c:pt idx="518">
                  <c:v>43116</c:v>
                </c:pt>
                <c:pt idx="519">
                  <c:v>43024.5</c:v>
                </c:pt>
                <c:pt idx="520">
                  <c:v>43109</c:v>
                </c:pt>
                <c:pt idx="521">
                  <c:v>43129.5</c:v>
                </c:pt>
                <c:pt idx="522">
                  <c:v>43360</c:v>
                </c:pt>
                <c:pt idx="523">
                  <c:v>43533.5</c:v>
                </c:pt>
                <c:pt idx="524">
                  <c:v>43378</c:v>
                </c:pt>
                <c:pt idx="525">
                  <c:v>42760</c:v>
                </c:pt>
                <c:pt idx="526">
                  <c:v>42155.5</c:v>
                </c:pt>
                <c:pt idx="527">
                  <c:v>42735</c:v>
                </c:pt>
                <c:pt idx="528">
                  <c:v>42086.5</c:v>
                </c:pt>
                <c:pt idx="529">
                  <c:v>41901</c:v>
                </c:pt>
                <c:pt idx="530">
                  <c:v>41176</c:v>
                </c:pt>
                <c:pt idx="531">
                  <c:v>38712</c:v>
                </c:pt>
                <c:pt idx="532">
                  <c:v>37800</c:v>
                </c:pt>
                <c:pt idx="533">
                  <c:v>38670</c:v>
                </c:pt>
                <c:pt idx="534">
                  <c:v>42052</c:v>
                </c:pt>
                <c:pt idx="535">
                  <c:v>42663</c:v>
                </c:pt>
                <c:pt idx="536">
                  <c:v>43271</c:v>
                </c:pt>
                <c:pt idx="537">
                  <c:v>43393.5</c:v>
                </c:pt>
                <c:pt idx="538">
                  <c:v>43611.5</c:v>
                </c:pt>
                <c:pt idx="539">
                  <c:v>43645.5</c:v>
                </c:pt>
                <c:pt idx="540">
                  <c:v>43547</c:v>
                </c:pt>
                <c:pt idx="541">
                  <c:v>43391.5</c:v>
                </c:pt>
                <c:pt idx="542">
                  <c:v>43322</c:v>
                </c:pt>
                <c:pt idx="543">
                  <c:v>43157.5</c:v>
                </c:pt>
                <c:pt idx="544">
                  <c:v>42879.5</c:v>
                </c:pt>
                <c:pt idx="545">
                  <c:v>42797.5</c:v>
                </c:pt>
                <c:pt idx="546">
                  <c:v>43080.5</c:v>
                </c:pt>
                <c:pt idx="547">
                  <c:v>43605.5</c:v>
                </c:pt>
                <c:pt idx="548">
                  <c:v>43562</c:v>
                </c:pt>
                <c:pt idx="549">
                  <c:v>43270.5</c:v>
                </c:pt>
                <c:pt idx="550">
                  <c:v>43130.5</c:v>
                </c:pt>
                <c:pt idx="551">
                  <c:v>43498.5</c:v>
                </c:pt>
                <c:pt idx="552">
                  <c:v>43174</c:v>
                </c:pt>
                <c:pt idx="553">
                  <c:v>42557.5</c:v>
                </c:pt>
                <c:pt idx="554">
                  <c:v>42433.5</c:v>
                </c:pt>
                <c:pt idx="555">
                  <c:v>41473.5</c:v>
                </c:pt>
                <c:pt idx="556">
                  <c:v>41039</c:v>
                </c:pt>
                <c:pt idx="557">
                  <c:v>41039.5</c:v>
                </c:pt>
                <c:pt idx="558">
                  <c:v>41788</c:v>
                </c:pt>
                <c:pt idx="559">
                  <c:v>43116.5</c:v>
                </c:pt>
                <c:pt idx="560">
                  <c:v>43396</c:v>
                </c:pt>
                <c:pt idx="561">
                  <c:v>43403</c:v>
                </c:pt>
                <c:pt idx="562">
                  <c:v>43420.5</c:v>
                </c:pt>
                <c:pt idx="563">
                  <c:v>43357.5</c:v>
                </c:pt>
                <c:pt idx="564">
                  <c:v>43394</c:v>
                </c:pt>
                <c:pt idx="565">
                  <c:v>43345.5</c:v>
                </c:pt>
                <c:pt idx="566">
                  <c:v>43276.5</c:v>
                </c:pt>
                <c:pt idx="567">
                  <c:v>43146.5</c:v>
                </c:pt>
                <c:pt idx="568">
                  <c:v>42944.5</c:v>
                </c:pt>
                <c:pt idx="569">
                  <c:v>43033</c:v>
                </c:pt>
                <c:pt idx="570">
                  <c:v>43481.5</c:v>
                </c:pt>
                <c:pt idx="571">
                  <c:v>43778</c:v>
                </c:pt>
                <c:pt idx="572">
                  <c:v>44051</c:v>
                </c:pt>
                <c:pt idx="573">
                  <c:v>43971.5</c:v>
                </c:pt>
                <c:pt idx="574">
                  <c:v>43115.5</c:v>
                </c:pt>
                <c:pt idx="575">
                  <c:v>43510.5</c:v>
                </c:pt>
                <c:pt idx="576">
                  <c:v>43643</c:v>
                </c:pt>
                <c:pt idx="577">
                  <c:v>42807.5</c:v>
                </c:pt>
                <c:pt idx="578">
                  <c:v>42826</c:v>
                </c:pt>
                <c:pt idx="579">
                  <c:v>41736</c:v>
                </c:pt>
                <c:pt idx="580">
                  <c:v>41454.5</c:v>
                </c:pt>
                <c:pt idx="581">
                  <c:v>41538</c:v>
                </c:pt>
                <c:pt idx="582">
                  <c:v>43364</c:v>
                </c:pt>
                <c:pt idx="583">
                  <c:v>44377</c:v>
                </c:pt>
                <c:pt idx="584">
                  <c:v>44562.5</c:v>
                </c:pt>
                <c:pt idx="585">
                  <c:v>44627</c:v>
                </c:pt>
                <c:pt idx="586">
                  <c:v>44459.5</c:v>
                </c:pt>
                <c:pt idx="587">
                  <c:v>44470.5</c:v>
                </c:pt>
                <c:pt idx="588">
                  <c:v>44413</c:v>
                </c:pt>
                <c:pt idx="589">
                  <c:v>44327.5</c:v>
                </c:pt>
                <c:pt idx="590">
                  <c:v>44277</c:v>
                </c:pt>
                <c:pt idx="591">
                  <c:v>44212.5</c:v>
                </c:pt>
                <c:pt idx="592">
                  <c:v>44126.5</c:v>
                </c:pt>
                <c:pt idx="593">
                  <c:v>43724</c:v>
                </c:pt>
                <c:pt idx="594">
                  <c:v>43944.5</c:v>
                </c:pt>
                <c:pt idx="595">
                  <c:v>43972.5</c:v>
                </c:pt>
                <c:pt idx="596">
                  <c:v>43972.5</c:v>
                </c:pt>
                <c:pt idx="597">
                  <c:v>43678.5</c:v>
                </c:pt>
                <c:pt idx="598">
                  <c:v>43095.5</c:v>
                </c:pt>
                <c:pt idx="599">
                  <c:v>43228.5</c:v>
                </c:pt>
                <c:pt idx="600">
                  <c:v>43356.5</c:v>
                </c:pt>
                <c:pt idx="601">
                  <c:v>42820.5</c:v>
                </c:pt>
                <c:pt idx="602">
                  <c:v>43283.5</c:v>
                </c:pt>
                <c:pt idx="603">
                  <c:v>43015</c:v>
                </c:pt>
                <c:pt idx="604">
                  <c:v>42209</c:v>
                </c:pt>
                <c:pt idx="605">
                  <c:v>41752</c:v>
                </c:pt>
                <c:pt idx="606">
                  <c:v>42477</c:v>
                </c:pt>
                <c:pt idx="607">
                  <c:v>43208.5</c:v>
                </c:pt>
                <c:pt idx="608">
                  <c:v>43301</c:v>
                </c:pt>
                <c:pt idx="609">
                  <c:v>42990</c:v>
                </c:pt>
                <c:pt idx="610">
                  <c:v>43378.5</c:v>
                </c:pt>
                <c:pt idx="611">
                  <c:v>43431</c:v>
                </c:pt>
                <c:pt idx="612">
                  <c:v>43306.5</c:v>
                </c:pt>
                <c:pt idx="613">
                  <c:v>42858.5</c:v>
                </c:pt>
                <c:pt idx="614">
                  <c:v>42054.5</c:v>
                </c:pt>
                <c:pt idx="615">
                  <c:v>41821.5</c:v>
                </c:pt>
                <c:pt idx="616">
                  <c:v>41839</c:v>
                </c:pt>
                <c:pt idx="617">
                  <c:v>41893.5</c:v>
                </c:pt>
                <c:pt idx="618">
                  <c:v>42828</c:v>
                </c:pt>
                <c:pt idx="619">
                  <c:v>44065</c:v>
                </c:pt>
                <c:pt idx="620">
                  <c:v>43888.5</c:v>
                </c:pt>
                <c:pt idx="621">
                  <c:v>43514.5</c:v>
                </c:pt>
                <c:pt idx="622">
                  <c:v>42919</c:v>
                </c:pt>
                <c:pt idx="623">
                  <c:v>43083</c:v>
                </c:pt>
                <c:pt idx="624">
                  <c:v>42638.5</c:v>
                </c:pt>
                <c:pt idx="625">
                  <c:v>41088</c:v>
                </c:pt>
                <c:pt idx="626">
                  <c:v>36470.5</c:v>
                </c:pt>
                <c:pt idx="627">
                  <c:v>33039</c:v>
                </c:pt>
                <c:pt idx="628">
                  <c:v>32521</c:v>
                </c:pt>
                <c:pt idx="629">
                  <c:v>32478</c:v>
                </c:pt>
                <c:pt idx="630">
                  <c:v>32660.5</c:v>
                </c:pt>
                <c:pt idx="631">
                  <c:v>33344</c:v>
                </c:pt>
                <c:pt idx="632">
                  <c:v>35342.5</c:v>
                </c:pt>
                <c:pt idx="633">
                  <c:v>38399.5</c:v>
                </c:pt>
                <c:pt idx="634">
                  <c:v>39456</c:v>
                </c:pt>
                <c:pt idx="635">
                  <c:v>39249</c:v>
                </c:pt>
                <c:pt idx="636">
                  <c:v>39210</c:v>
                </c:pt>
                <c:pt idx="637">
                  <c:v>39481</c:v>
                </c:pt>
                <c:pt idx="638">
                  <c:v>38516</c:v>
                </c:pt>
                <c:pt idx="639">
                  <c:v>38348.5</c:v>
                </c:pt>
                <c:pt idx="640">
                  <c:v>38790.5</c:v>
                </c:pt>
                <c:pt idx="641">
                  <c:v>41042</c:v>
                </c:pt>
                <c:pt idx="642">
                  <c:v>43407.5</c:v>
                </c:pt>
                <c:pt idx="643">
                  <c:v>43582</c:v>
                </c:pt>
                <c:pt idx="644">
                  <c:v>43473</c:v>
                </c:pt>
                <c:pt idx="645">
                  <c:v>43104.5</c:v>
                </c:pt>
                <c:pt idx="646">
                  <c:v>42116.5</c:v>
                </c:pt>
                <c:pt idx="647">
                  <c:v>42128</c:v>
                </c:pt>
                <c:pt idx="648">
                  <c:v>40606.5</c:v>
                </c:pt>
                <c:pt idx="649">
                  <c:v>37542.5</c:v>
                </c:pt>
                <c:pt idx="650">
                  <c:v>36018.5</c:v>
                </c:pt>
                <c:pt idx="651">
                  <c:v>34454.5</c:v>
                </c:pt>
                <c:pt idx="652">
                  <c:v>34210.5</c:v>
                </c:pt>
                <c:pt idx="653">
                  <c:v>35708.5</c:v>
                </c:pt>
                <c:pt idx="654">
                  <c:v>39757.5</c:v>
                </c:pt>
                <c:pt idx="655">
                  <c:v>43664</c:v>
                </c:pt>
                <c:pt idx="656">
                  <c:v>44284.5</c:v>
                </c:pt>
                <c:pt idx="657">
                  <c:v>44895.5</c:v>
                </c:pt>
                <c:pt idx="658">
                  <c:v>45149</c:v>
                </c:pt>
                <c:pt idx="659">
                  <c:v>45280</c:v>
                </c:pt>
                <c:pt idx="660">
                  <c:v>45338</c:v>
                </c:pt>
                <c:pt idx="661">
                  <c:v>45299</c:v>
                </c:pt>
                <c:pt idx="662">
                  <c:v>45367.5</c:v>
                </c:pt>
                <c:pt idx="663">
                  <c:v>45407.5</c:v>
                </c:pt>
                <c:pt idx="664">
                  <c:v>45540</c:v>
                </c:pt>
                <c:pt idx="665">
                  <c:v>45539</c:v>
                </c:pt>
                <c:pt idx="666">
                  <c:v>45615.5</c:v>
                </c:pt>
                <c:pt idx="667">
                  <c:v>45835</c:v>
                </c:pt>
                <c:pt idx="668">
                  <c:v>45588.5</c:v>
                </c:pt>
                <c:pt idx="669">
                  <c:v>44849</c:v>
                </c:pt>
                <c:pt idx="670">
                  <c:v>44426.5</c:v>
                </c:pt>
                <c:pt idx="671">
                  <c:v>44454</c:v>
                </c:pt>
                <c:pt idx="672">
                  <c:v>43833.5</c:v>
                </c:pt>
                <c:pt idx="673">
                  <c:v>43361.5</c:v>
                </c:pt>
                <c:pt idx="674">
                  <c:v>43016.5</c:v>
                </c:pt>
                <c:pt idx="675">
                  <c:v>41682</c:v>
                </c:pt>
                <c:pt idx="676">
                  <c:v>41591.5</c:v>
                </c:pt>
                <c:pt idx="677">
                  <c:v>43153.5</c:v>
                </c:pt>
                <c:pt idx="678">
                  <c:v>44372</c:v>
                </c:pt>
                <c:pt idx="679">
                  <c:v>44988</c:v>
                </c:pt>
                <c:pt idx="680">
                  <c:v>45281</c:v>
                </c:pt>
                <c:pt idx="681">
                  <c:v>45218</c:v>
                </c:pt>
                <c:pt idx="682">
                  <c:v>45168.5</c:v>
                </c:pt>
                <c:pt idx="683">
                  <c:v>45345</c:v>
                </c:pt>
                <c:pt idx="684">
                  <c:v>45352.5</c:v>
                </c:pt>
                <c:pt idx="685">
                  <c:v>45266</c:v>
                </c:pt>
                <c:pt idx="686">
                  <c:v>45163.5</c:v>
                </c:pt>
                <c:pt idx="687">
                  <c:v>45116</c:v>
                </c:pt>
                <c:pt idx="688">
                  <c:v>45242.5</c:v>
                </c:pt>
                <c:pt idx="689">
                  <c:v>45634</c:v>
                </c:pt>
                <c:pt idx="690">
                  <c:v>45770.5</c:v>
                </c:pt>
                <c:pt idx="691">
                  <c:v>45661.5</c:v>
                </c:pt>
                <c:pt idx="692">
                  <c:v>45811.5</c:v>
                </c:pt>
                <c:pt idx="693">
                  <c:v>45574.5</c:v>
                </c:pt>
                <c:pt idx="694">
                  <c:v>45427.5</c:v>
                </c:pt>
                <c:pt idx="695">
                  <c:v>45499.5</c:v>
                </c:pt>
                <c:pt idx="696">
                  <c:v>45499.5</c:v>
                </c:pt>
                <c:pt idx="697">
                  <c:v>44903.5</c:v>
                </c:pt>
                <c:pt idx="698">
                  <c:v>45317.5</c:v>
                </c:pt>
                <c:pt idx="699">
                  <c:v>45159.5</c:v>
                </c:pt>
                <c:pt idx="700">
                  <c:v>45473.5</c:v>
                </c:pt>
                <c:pt idx="701">
                  <c:v>45418</c:v>
                </c:pt>
                <c:pt idx="702">
                  <c:v>45640</c:v>
                </c:pt>
                <c:pt idx="703">
                  <c:v>45989</c:v>
                </c:pt>
                <c:pt idx="704">
                  <c:v>46026</c:v>
                </c:pt>
                <c:pt idx="705">
                  <c:v>46001</c:v>
                </c:pt>
                <c:pt idx="706">
                  <c:v>45883.5</c:v>
                </c:pt>
                <c:pt idx="707">
                  <c:v>45760.5</c:v>
                </c:pt>
                <c:pt idx="708">
                  <c:v>45686</c:v>
                </c:pt>
                <c:pt idx="709">
                  <c:v>45016.5</c:v>
                </c:pt>
                <c:pt idx="710">
                  <c:v>44716</c:v>
                </c:pt>
                <c:pt idx="711">
                  <c:v>44777.5</c:v>
                </c:pt>
                <c:pt idx="712">
                  <c:v>44712.5</c:v>
                </c:pt>
                <c:pt idx="713">
                  <c:v>44843</c:v>
                </c:pt>
                <c:pt idx="714">
                  <c:v>45175.5</c:v>
                </c:pt>
                <c:pt idx="715">
                  <c:v>45370.5</c:v>
                </c:pt>
                <c:pt idx="716">
                  <c:v>45403.5</c:v>
                </c:pt>
                <c:pt idx="717">
                  <c:v>45380.5</c:v>
                </c:pt>
                <c:pt idx="718">
                  <c:v>45239.5</c:v>
                </c:pt>
                <c:pt idx="719">
                  <c:v>45084</c:v>
                </c:pt>
                <c:pt idx="720">
                  <c:v>45080</c:v>
                </c:pt>
                <c:pt idx="721">
                  <c:v>44709.5</c:v>
                </c:pt>
                <c:pt idx="722">
                  <c:v>44981.5</c:v>
                </c:pt>
                <c:pt idx="723">
                  <c:v>44907</c:v>
                </c:pt>
                <c:pt idx="724">
                  <c:v>44364.5</c:v>
                </c:pt>
                <c:pt idx="725">
                  <c:v>44596</c:v>
                </c:pt>
                <c:pt idx="726">
                  <c:v>45090</c:v>
                </c:pt>
                <c:pt idx="727">
                  <c:v>45550.5</c:v>
                </c:pt>
                <c:pt idx="728">
                  <c:v>45643.5</c:v>
                </c:pt>
                <c:pt idx="729">
                  <c:v>45721.5</c:v>
                </c:pt>
                <c:pt idx="730">
                  <c:v>45694.5</c:v>
                </c:pt>
                <c:pt idx="731">
                  <c:v>45642.5</c:v>
                </c:pt>
                <c:pt idx="732">
                  <c:v>45601</c:v>
                </c:pt>
                <c:pt idx="733">
                  <c:v>45628</c:v>
                </c:pt>
                <c:pt idx="734">
                  <c:v>45565</c:v>
                </c:pt>
                <c:pt idx="735">
                  <c:v>45364.5</c:v>
                </c:pt>
                <c:pt idx="736">
                  <c:v>45246</c:v>
                </c:pt>
                <c:pt idx="737">
                  <c:v>45585.5</c:v>
                </c:pt>
                <c:pt idx="738">
                  <c:v>45680.5</c:v>
                </c:pt>
                <c:pt idx="739">
                  <c:v>45331.5</c:v>
                </c:pt>
                <c:pt idx="740">
                  <c:v>44824</c:v>
                </c:pt>
                <c:pt idx="741">
                  <c:v>44396.5</c:v>
                </c:pt>
                <c:pt idx="742">
                  <c:v>44223.5</c:v>
                </c:pt>
                <c:pt idx="743">
                  <c:v>44385.5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41704.171370967742</c:v>
                </c:pt>
                <c:pt idx="1">
                  <c:v>41704.171370967742</c:v>
                </c:pt>
                <c:pt idx="2">
                  <c:v>41704.171370967742</c:v>
                </c:pt>
                <c:pt idx="3">
                  <c:v>41704.171370967742</c:v>
                </c:pt>
                <c:pt idx="4">
                  <c:v>41704.171370967742</c:v>
                </c:pt>
                <c:pt idx="5">
                  <c:v>41704.171370967742</c:v>
                </c:pt>
                <c:pt idx="6">
                  <c:v>41704.171370967742</c:v>
                </c:pt>
                <c:pt idx="7">
                  <c:v>41704.171370967742</c:v>
                </c:pt>
                <c:pt idx="8">
                  <c:v>41704.171370967742</c:v>
                </c:pt>
                <c:pt idx="9">
                  <c:v>41704.171370967742</c:v>
                </c:pt>
                <c:pt idx="10">
                  <c:v>41704.171370967742</c:v>
                </c:pt>
                <c:pt idx="11">
                  <c:v>41704.171370967742</c:v>
                </c:pt>
                <c:pt idx="12">
                  <c:v>41704.171370967742</c:v>
                </c:pt>
                <c:pt idx="13">
                  <c:v>41704.171370967742</c:v>
                </c:pt>
                <c:pt idx="14">
                  <c:v>41704.171370967742</c:v>
                </c:pt>
                <c:pt idx="15">
                  <c:v>41704.171370967742</c:v>
                </c:pt>
                <c:pt idx="16">
                  <c:v>41704.171370967742</c:v>
                </c:pt>
                <c:pt idx="17">
                  <c:v>41704.171370967742</c:v>
                </c:pt>
                <c:pt idx="18">
                  <c:v>41704.171370967742</c:v>
                </c:pt>
                <c:pt idx="19">
                  <c:v>41704.171370967742</c:v>
                </c:pt>
                <c:pt idx="20">
                  <c:v>41704.171370967742</c:v>
                </c:pt>
                <c:pt idx="21">
                  <c:v>41704.171370967742</c:v>
                </c:pt>
                <c:pt idx="22">
                  <c:v>41704.171370967742</c:v>
                </c:pt>
                <c:pt idx="23">
                  <c:v>41704.171370967742</c:v>
                </c:pt>
                <c:pt idx="24">
                  <c:v>41704.171370967742</c:v>
                </c:pt>
                <c:pt idx="25">
                  <c:v>41704.171370967742</c:v>
                </c:pt>
                <c:pt idx="26">
                  <c:v>41704.171370967742</c:v>
                </c:pt>
                <c:pt idx="27">
                  <c:v>41704.171370967742</c:v>
                </c:pt>
                <c:pt idx="28">
                  <c:v>41704.171370967742</c:v>
                </c:pt>
                <c:pt idx="29">
                  <c:v>41704.171370967742</c:v>
                </c:pt>
                <c:pt idx="30">
                  <c:v>41704.171370967742</c:v>
                </c:pt>
                <c:pt idx="31">
                  <c:v>41704.171370967742</c:v>
                </c:pt>
                <c:pt idx="32">
                  <c:v>41704.171370967742</c:v>
                </c:pt>
                <c:pt idx="33">
                  <c:v>41704.171370967742</c:v>
                </c:pt>
                <c:pt idx="34">
                  <c:v>41704.171370967742</c:v>
                </c:pt>
                <c:pt idx="35">
                  <c:v>41704.171370967742</c:v>
                </c:pt>
                <c:pt idx="36">
                  <c:v>41704.171370967742</c:v>
                </c:pt>
                <c:pt idx="37">
                  <c:v>41704.171370967742</c:v>
                </c:pt>
                <c:pt idx="38">
                  <c:v>41704.171370967742</c:v>
                </c:pt>
                <c:pt idx="39">
                  <c:v>41704.171370967742</c:v>
                </c:pt>
                <c:pt idx="40">
                  <c:v>41704.171370967742</c:v>
                </c:pt>
                <c:pt idx="41">
                  <c:v>41704.171370967742</c:v>
                </c:pt>
                <c:pt idx="42">
                  <c:v>41704.171370967742</c:v>
                </c:pt>
                <c:pt idx="43">
                  <c:v>41704.171370967742</c:v>
                </c:pt>
                <c:pt idx="44">
                  <c:v>41704.171370967742</c:v>
                </c:pt>
                <c:pt idx="45">
                  <c:v>41704.171370967742</c:v>
                </c:pt>
                <c:pt idx="46">
                  <c:v>41704.171370967742</c:v>
                </c:pt>
                <c:pt idx="47">
                  <c:v>41704.171370967742</c:v>
                </c:pt>
                <c:pt idx="48">
                  <c:v>41704.171370967742</c:v>
                </c:pt>
                <c:pt idx="49">
                  <c:v>41704.171370967742</c:v>
                </c:pt>
                <c:pt idx="50">
                  <c:v>41704.171370967742</c:v>
                </c:pt>
                <c:pt idx="51">
                  <c:v>41704.171370967742</c:v>
                </c:pt>
                <c:pt idx="52">
                  <c:v>41704.171370967742</c:v>
                </c:pt>
                <c:pt idx="53">
                  <c:v>41704.171370967742</c:v>
                </c:pt>
                <c:pt idx="54">
                  <c:v>41704.171370967742</c:v>
                </c:pt>
                <c:pt idx="55">
                  <c:v>41704.171370967742</c:v>
                </c:pt>
                <c:pt idx="56">
                  <c:v>41704.171370967742</c:v>
                </c:pt>
                <c:pt idx="57">
                  <c:v>41704.171370967742</c:v>
                </c:pt>
                <c:pt idx="58">
                  <c:v>41704.171370967742</c:v>
                </c:pt>
                <c:pt idx="59">
                  <c:v>41704.171370967742</c:v>
                </c:pt>
                <c:pt idx="60">
                  <c:v>41704.171370967742</c:v>
                </c:pt>
                <c:pt idx="61">
                  <c:v>41704.171370967742</c:v>
                </c:pt>
                <c:pt idx="62">
                  <c:v>41704.171370967742</c:v>
                </c:pt>
                <c:pt idx="63">
                  <c:v>41704.171370967742</c:v>
                </c:pt>
                <c:pt idx="64">
                  <c:v>41704.171370967742</c:v>
                </c:pt>
                <c:pt idx="65">
                  <c:v>41704.171370967742</c:v>
                </c:pt>
                <c:pt idx="66">
                  <c:v>41704.171370967742</c:v>
                </c:pt>
                <c:pt idx="67">
                  <c:v>41704.171370967742</c:v>
                </c:pt>
                <c:pt idx="68">
                  <c:v>41704.171370967742</c:v>
                </c:pt>
                <c:pt idx="69">
                  <c:v>41704.171370967742</c:v>
                </c:pt>
                <c:pt idx="70">
                  <c:v>41704.171370967742</c:v>
                </c:pt>
                <c:pt idx="71">
                  <c:v>41704.171370967742</c:v>
                </c:pt>
                <c:pt idx="72">
                  <c:v>41704.171370967742</c:v>
                </c:pt>
                <c:pt idx="73">
                  <c:v>41704.171370967742</c:v>
                </c:pt>
                <c:pt idx="74">
                  <c:v>41704.171370967742</c:v>
                </c:pt>
                <c:pt idx="75">
                  <c:v>41704.171370967742</c:v>
                </c:pt>
                <c:pt idx="76">
                  <c:v>41704.171370967742</c:v>
                </c:pt>
                <c:pt idx="77">
                  <c:v>41704.171370967742</c:v>
                </c:pt>
                <c:pt idx="78">
                  <c:v>41704.171370967742</c:v>
                </c:pt>
                <c:pt idx="79">
                  <c:v>41704.171370967742</c:v>
                </c:pt>
                <c:pt idx="80">
                  <c:v>41704.171370967742</c:v>
                </c:pt>
                <c:pt idx="81">
                  <c:v>41704.171370967742</c:v>
                </c:pt>
                <c:pt idx="82">
                  <c:v>41704.171370967742</c:v>
                </c:pt>
                <c:pt idx="83">
                  <c:v>41704.171370967742</c:v>
                </c:pt>
                <c:pt idx="84">
                  <c:v>41704.171370967742</c:v>
                </c:pt>
                <c:pt idx="85">
                  <c:v>41704.171370967742</c:v>
                </c:pt>
                <c:pt idx="86">
                  <c:v>41704.171370967742</c:v>
                </c:pt>
                <c:pt idx="87">
                  <c:v>41704.171370967742</c:v>
                </c:pt>
                <c:pt idx="88">
                  <c:v>41704.171370967742</c:v>
                </c:pt>
                <c:pt idx="89">
                  <c:v>41704.171370967742</c:v>
                </c:pt>
                <c:pt idx="90">
                  <c:v>41704.171370967742</c:v>
                </c:pt>
                <c:pt idx="91">
                  <c:v>41704.171370967742</c:v>
                </c:pt>
                <c:pt idx="92">
                  <c:v>41704.171370967742</c:v>
                </c:pt>
                <c:pt idx="93">
                  <c:v>41704.171370967742</c:v>
                </c:pt>
                <c:pt idx="94">
                  <c:v>41704.171370967742</c:v>
                </c:pt>
                <c:pt idx="95">
                  <c:v>41704.171370967742</c:v>
                </c:pt>
                <c:pt idx="96">
                  <c:v>41704.171370967742</c:v>
                </c:pt>
                <c:pt idx="97">
                  <c:v>41704.171370967742</c:v>
                </c:pt>
                <c:pt idx="98">
                  <c:v>41704.171370967742</c:v>
                </c:pt>
                <c:pt idx="99">
                  <c:v>41704.171370967742</c:v>
                </c:pt>
                <c:pt idx="100">
                  <c:v>41704.171370967742</c:v>
                </c:pt>
                <c:pt idx="101">
                  <c:v>41704.171370967742</c:v>
                </c:pt>
                <c:pt idx="102">
                  <c:v>41704.171370967742</c:v>
                </c:pt>
                <c:pt idx="103">
                  <c:v>41704.171370967742</c:v>
                </c:pt>
                <c:pt idx="104">
                  <c:v>41704.171370967742</c:v>
                </c:pt>
                <c:pt idx="105">
                  <c:v>41704.171370967742</c:v>
                </c:pt>
                <c:pt idx="106">
                  <c:v>41704.171370967742</c:v>
                </c:pt>
                <c:pt idx="107">
                  <c:v>41704.171370967742</c:v>
                </c:pt>
                <c:pt idx="108">
                  <c:v>41704.171370967742</c:v>
                </c:pt>
                <c:pt idx="109">
                  <c:v>41704.171370967742</c:v>
                </c:pt>
                <c:pt idx="110">
                  <c:v>41704.171370967742</c:v>
                </c:pt>
                <c:pt idx="111">
                  <c:v>41704.171370967742</c:v>
                </c:pt>
                <c:pt idx="112">
                  <c:v>41704.171370967742</c:v>
                </c:pt>
                <c:pt idx="113">
                  <c:v>41704.171370967742</c:v>
                </c:pt>
                <c:pt idx="114">
                  <c:v>41704.171370967742</c:v>
                </c:pt>
                <c:pt idx="115">
                  <c:v>41704.171370967742</c:v>
                </c:pt>
                <c:pt idx="116">
                  <c:v>41704.171370967742</c:v>
                </c:pt>
                <c:pt idx="117">
                  <c:v>41704.171370967742</c:v>
                </c:pt>
                <c:pt idx="118">
                  <c:v>41704.171370967742</c:v>
                </c:pt>
                <c:pt idx="119">
                  <c:v>41704.171370967742</c:v>
                </c:pt>
                <c:pt idx="120">
                  <c:v>41704.171370967742</c:v>
                </c:pt>
                <c:pt idx="121">
                  <c:v>41704.171370967742</c:v>
                </c:pt>
                <c:pt idx="122">
                  <c:v>41704.171370967742</c:v>
                </c:pt>
                <c:pt idx="123">
                  <c:v>41704.171370967742</c:v>
                </c:pt>
                <c:pt idx="124">
                  <c:v>41704.171370967742</c:v>
                </c:pt>
                <c:pt idx="125">
                  <c:v>41704.171370967742</c:v>
                </c:pt>
                <c:pt idx="126">
                  <c:v>41704.171370967742</c:v>
                </c:pt>
                <c:pt idx="127">
                  <c:v>41704.171370967742</c:v>
                </c:pt>
                <c:pt idx="128">
                  <c:v>41704.171370967742</c:v>
                </c:pt>
                <c:pt idx="129">
                  <c:v>41704.171370967742</c:v>
                </c:pt>
                <c:pt idx="130">
                  <c:v>41704.171370967742</c:v>
                </c:pt>
                <c:pt idx="131">
                  <c:v>41704.171370967742</c:v>
                </c:pt>
                <c:pt idx="132">
                  <c:v>41704.171370967742</c:v>
                </c:pt>
                <c:pt idx="133">
                  <c:v>41704.171370967742</c:v>
                </c:pt>
                <c:pt idx="134">
                  <c:v>41704.171370967742</c:v>
                </c:pt>
                <c:pt idx="135">
                  <c:v>41704.171370967742</c:v>
                </c:pt>
                <c:pt idx="136">
                  <c:v>41704.171370967742</c:v>
                </c:pt>
                <c:pt idx="137">
                  <c:v>41704.171370967742</c:v>
                </c:pt>
                <c:pt idx="138">
                  <c:v>41704.171370967742</c:v>
                </c:pt>
                <c:pt idx="139">
                  <c:v>41704.171370967742</c:v>
                </c:pt>
                <c:pt idx="140">
                  <c:v>41704.171370967742</c:v>
                </c:pt>
                <c:pt idx="141">
                  <c:v>41704.171370967742</c:v>
                </c:pt>
                <c:pt idx="142">
                  <c:v>41704.171370967742</c:v>
                </c:pt>
                <c:pt idx="143">
                  <c:v>41704.171370967742</c:v>
                </c:pt>
                <c:pt idx="144">
                  <c:v>41704.171370967742</c:v>
                </c:pt>
                <c:pt idx="145">
                  <c:v>41704.171370967742</c:v>
                </c:pt>
                <c:pt idx="146">
                  <c:v>41704.171370967742</c:v>
                </c:pt>
                <c:pt idx="147">
                  <c:v>41704.171370967742</c:v>
                </c:pt>
                <c:pt idx="148">
                  <c:v>41704.171370967742</c:v>
                </c:pt>
                <c:pt idx="149">
                  <c:v>41704.171370967742</c:v>
                </c:pt>
                <c:pt idx="150">
                  <c:v>41704.171370967742</c:v>
                </c:pt>
                <c:pt idx="151">
                  <c:v>41704.171370967742</c:v>
                </c:pt>
                <c:pt idx="152">
                  <c:v>41704.171370967742</c:v>
                </c:pt>
                <c:pt idx="153">
                  <c:v>41704.171370967742</c:v>
                </c:pt>
                <c:pt idx="154">
                  <c:v>41704.171370967742</c:v>
                </c:pt>
                <c:pt idx="155">
                  <c:v>41704.171370967742</c:v>
                </c:pt>
                <c:pt idx="156">
                  <c:v>41704.171370967742</c:v>
                </c:pt>
                <c:pt idx="157">
                  <c:v>41704.171370967742</c:v>
                </c:pt>
                <c:pt idx="158">
                  <c:v>41704.171370967742</c:v>
                </c:pt>
                <c:pt idx="159">
                  <c:v>41704.171370967742</c:v>
                </c:pt>
                <c:pt idx="160">
                  <c:v>41704.171370967742</c:v>
                </c:pt>
                <c:pt idx="161">
                  <c:v>41704.171370967742</c:v>
                </c:pt>
                <c:pt idx="162">
                  <c:v>41704.171370967742</c:v>
                </c:pt>
                <c:pt idx="163">
                  <c:v>41704.171370967742</c:v>
                </c:pt>
                <c:pt idx="164">
                  <c:v>41704.171370967742</c:v>
                </c:pt>
                <c:pt idx="165">
                  <c:v>41704.171370967742</c:v>
                </c:pt>
                <c:pt idx="166">
                  <c:v>41704.171370967742</c:v>
                </c:pt>
                <c:pt idx="167">
                  <c:v>41704.171370967742</c:v>
                </c:pt>
                <c:pt idx="168">
                  <c:v>41704.171370967742</c:v>
                </c:pt>
                <c:pt idx="169">
                  <c:v>41704.171370967742</c:v>
                </c:pt>
                <c:pt idx="170">
                  <c:v>41704.171370967742</c:v>
                </c:pt>
                <c:pt idx="171">
                  <c:v>41704.171370967742</c:v>
                </c:pt>
                <c:pt idx="172">
                  <c:v>41704.171370967742</c:v>
                </c:pt>
                <c:pt idx="173">
                  <c:v>41704.171370967742</c:v>
                </c:pt>
                <c:pt idx="174">
                  <c:v>41704.171370967742</c:v>
                </c:pt>
                <c:pt idx="175">
                  <c:v>41704.171370967742</c:v>
                </c:pt>
                <c:pt idx="176">
                  <c:v>41704.171370967742</c:v>
                </c:pt>
                <c:pt idx="177">
                  <c:v>41704.171370967742</c:v>
                </c:pt>
                <c:pt idx="178">
                  <c:v>41704.171370967742</c:v>
                </c:pt>
                <c:pt idx="179">
                  <c:v>41704.171370967742</c:v>
                </c:pt>
                <c:pt idx="180">
                  <c:v>41704.171370967742</c:v>
                </c:pt>
                <c:pt idx="181">
                  <c:v>41704.171370967742</c:v>
                </c:pt>
                <c:pt idx="182">
                  <c:v>41704.171370967742</c:v>
                </c:pt>
                <c:pt idx="183">
                  <c:v>41704.171370967742</c:v>
                </c:pt>
                <c:pt idx="184">
                  <c:v>41704.171370967742</c:v>
                </c:pt>
                <c:pt idx="185">
                  <c:v>41704.171370967742</c:v>
                </c:pt>
                <c:pt idx="186">
                  <c:v>41704.171370967742</c:v>
                </c:pt>
                <c:pt idx="187">
                  <c:v>41704.171370967742</c:v>
                </c:pt>
                <c:pt idx="188">
                  <c:v>41704.171370967742</c:v>
                </c:pt>
                <c:pt idx="189">
                  <c:v>41704.171370967742</c:v>
                </c:pt>
                <c:pt idx="190">
                  <c:v>41704.171370967742</c:v>
                </c:pt>
                <c:pt idx="191">
                  <c:v>41704.171370967742</c:v>
                </c:pt>
                <c:pt idx="192">
                  <c:v>41704.171370967742</c:v>
                </c:pt>
                <c:pt idx="193">
                  <c:v>41704.171370967742</c:v>
                </c:pt>
                <c:pt idx="194">
                  <c:v>41704.171370967742</c:v>
                </c:pt>
                <c:pt idx="195">
                  <c:v>41704.171370967742</c:v>
                </c:pt>
                <c:pt idx="196">
                  <c:v>41704.171370967742</c:v>
                </c:pt>
                <c:pt idx="197">
                  <c:v>41704.171370967742</c:v>
                </c:pt>
                <c:pt idx="198">
                  <c:v>41704.171370967742</c:v>
                </c:pt>
                <c:pt idx="199">
                  <c:v>41704.171370967742</c:v>
                </c:pt>
                <c:pt idx="200">
                  <c:v>41704.171370967742</c:v>
                </c:pt>
                <c:pt idx="201">
                  <c:v>41704.171370967742</c:v>
                </c:pt>
                <c:pt idx="202">
                  <c:v>41704.171370967742</c:v>
                </c:pt>
                <c:pt idx="203">
                  <c:v>41704.171370967742</c:v>
                </c:pt>
                <c:pt idx="204">
                  <c:v>41704.171370967742</c:v>
                </c:pt>
                <c:pt idx="205">
                  <c:v>41704.171370967742</c:v>
                </c:pt>
                <c:pt idx="206">
                  <c:v>41704.171370967742</c:v>
                </c:pt>
                <c:pt idx="207">
                  <c:v>41704.171370967742</c:v>
                </c:pt>
                <c:pt idx="208">
                  <c:v>41704.171370967742</c:v>
                </c:pt>
                <c:pt idx="209">
                  <c:v>41704.171370967742</c:v>
                </c:pt>
                <c:pt idx="210">
                  <c:v>41704.171370967742</c:v>
                </c:pt>
                <c:pt idx="211">
                  <c:v>41704.171370967742</c:v>
                </c:pt>
                <c:pt idx="212">
                  <c:v>41704.171370967742</c:v>
                </c:pt>
                <c:pt idx="213">
                  <c:v>41704.171370967742</c:v>
                </c:pt>
                <c:pt idx="214">
                  <c:v>41704.171370967742</c:v>
                </c:pt>
                <c:pt idx="215">
                  <c:v>41704.171370967742</c:v>
                </c:pt>
                <c:pt idx="216">
                  <c:v>41704.171370967742</c:v>
                </c:pt>
                <c:pt idx="217">
                  <c:v>41704.171370967742</c:v>
                </c:pt>
                <c:pt idx="218">
                  <c:v>41704.171370967742</c:v>
                </c:pt>
                <c:pt idx="219">
                  <c:v>41704.171370967742</c:v>
                </c:pt>
                <c:pt idx="220">
                  <c:v>41704.171370967742</c:v>
                </c:pt>
                <c:pt idx="221">
                  <c:v>41704.171370967742</c:v>
                </c:pt>
                <c:pt idx="222">
                  <c:v>41704.171370967742</c:v>
                </c:pt>
                <c:pt idx="223">
                  <c:v>41704.171370967742</c:v>
                </c:pt>
                <c:pt idx="224">
                  <c:v>41704.171370967742</c:v>
                </c:pt>
                <c:pt idx="225">
                  <c:v>41704.171370967742</c:v>
                </c:pt>
                <c:pt idx="226">
                  <c:v>41704.171370967742</c:v>
                </c:pt>
                <c:pt idx="227">
                  <c:v>41704.171370967742</c:v>
                </c:pt>
                <c:pt idx="228">
                  <c:v>41704.171370967742</c:v>
                </c:pt>
                <c:pt idx="229">
                  <c:v>41704.171370967742</c:v>
                </c:pt>
                <c:pt idx="230">
                  <c:v>41704.171370967742</c:v>
                </c:pt>
                <c:pt idx="231">
                  <c:v>41704.171370967742</c:v>
                </c:pt>
                <c:pt idx="232">
                  <c:v>41704.171370967742</c:v>
                </c:pt>
                <c:pt idx="233">
                  <c:v>41704.171370967742</c:v>
                </c:pt>
                <c:pt idx="234">
                  <c:v>41704.171370967742</c:v>
                </c:pt>
                <c:pt idx="235">
                  <c:v>41704.171370967742</c:v>
                </c:pt>
                <c:pt idx="236">
                  <c:v>41704.171370967742</c:v>
                </c:pt>
                <c:pt idx="237">
                  <c:v>41704.171370967742</c:v>
                </c:pt>
                <c:pt idx="238">
                  <c:v>41704.171370967742</c:v>
                </c:pt>
                <c:pt idx="239">
                  <c:v>41704.171370967742</c:v>
                </c:pt>
                <c:pt idx="240">
                  <c:v>41704.171370967742</c:v>
                </c:pt>
                <c:pt idx="241">
                  <c:v>41704.171370967742</c:v>
                </c:pt>
                <c:pt idx="242">
                  <c:v>41704.171370967742</c:v>
                </c:pt>
                <c:pt idx="243">
                  <c:v>41704.171370967742</c:v>
                </c:pt>
                <c:pt idx="244">
                  <c:v>41704.171370967742</c:v>
                </c:pt>
                <c:pt idx="245">
                  <c:v>41704.171370967742</c:v>
                </c:pt>
                <c:pt idx="246">
                  <c:v>41704.171370967742</c:v>
                </c:pt>
                <c:pt idx="247">
                  <c:v>41704.171370967742</c:v>
                </c:pt>
                <c:pt idx="248">
                  <c:v>41704.171370967742</c:v>
                </c:pt>
                <c:pt idx="249">
                  <c:v>41704.171370967742</c:v>
                </c:pt>
                <c:pt idx="250">
                  <c:v>41704.171370967742</c:v>
                </c:pt>
                <c:pt idx="251">
                  <c:v>41704.171370967742</c:v>
                </c:pt>
                <c:pt idx="252">
                  <c:v>41704.171370967742</c:v>
                </c:pt>
                <c:pt idx="253">
                  <c:v>41704.171370967742</c:v>
                </c:pt>
                <c:pt idx="254">
                  <c:v>41704.171370967742</c:v>
                </c:pt>
                <c:pt idx="255">
                  <c:v>41704.171370967742</c:v>
                </c:pt>
                <c:pt idx="256">
                  <c:v>41704.171370967742</c:v>
                </c:pt>
                <c:pt idx="257">
                  <c:v>41704.171370967742</c:v>
                </c:pt>
                <c:pt idx="258">
                  <c:v>41704.171370967742</c:v>
                </c:pt>
                <c:pt idx="259">
                  <c:v>41704.171370967742</c:v>
                </c:pt>
                <c:pt idx="260">
                  <c:v>41704.171370967742</c:v>
                </c:pt>
                <c:pt idx="261">
                  <c:v>41704.171370967742</c:v>
                </c:pt>
                <c:pt idx="262">
                  <c:v>41704.171370967742</c:v>
                </c:pt>
                <c:pt idx="263">
                  <c:v>41704.171370967742</c:v>
                </c:pt>
                <c:pt idx="264">
                  <c:v>41704.171370967742</c:v>
                </c:pt>
                <c:pt idx="265">
                  <c:v>41704.171370967742</c:v>
                </c:pt>
                <c:pt idx="266">
                  <c:v>41704.171370967742</c:v>
                </c:pt>
                <c:pt idx="267">
                  <c:v>41704.171370967742</c:v>
                </c:pt>
                <c:pt idx="268">
                  <c:v>41704.171370967742</c:v>
                </c:pt>
                <c:pt idx="269">
                  <c:v>41704.171370967742</c:v>
                </c:pt>
                <c:pt idx="270">
                  <c:v>41704.171370967742</c:v>
                </c:pt>
                <c:pt idx="271">
                  <c:v>41704.171370967742</c:v>
                </c:pt>
                <c:pt idx="272">
                  <c:v>41704.171370967742</c:v>
                </c:pt>
                <c:pt idx="273">
                  <c:v>41704.171370967742</c:v>
                </c:pt>
                <c:pt idx="274">
                  <c:v>41704.171370967742</c:v>
                </c:pt>
                <c:pt idx="275">
                  <c:v>41704.171370967742</c:v>
                </c:pt>
                <c:pt idx="276">
                  <c:v>41704.171370967742</c:v>
                </c:pt>
                <c:pt idx="277">
                  <c:v>41704.171370967742</c:v>
                </c:pt>
                <c:pt idx="278">
                  <c:v>41704.171370967742</c:v>
                </c:pt>
                <c:pt idx="279">
                  <c:v>41704.171370967742</c:v>
                </c:pt>
                <c:pt idx="280">
                  <c:v>41704.171370967742</c:v>
                </c:pt>
                <c:pt idx="281">
                  <c:v>41704.171370967742</c:v>
                </c:pt>
                <c:pt idx="282">
                  <c:v>41704.171370967742</c:v>
                </c:pt>
                <c:pt idx="283">
                  <c:v>41704.171370967742</c:v>
                </c:pt>
                <c:pt idx="284">
                  <c:v>41704.171370967742</c:v>
                </c:pt>
                <c:pt idx="285">
                  <c:v>41704.171370967742</c:v>
                </c:pt>
                <c:pt idx="286">
                  <c:v>41704.171370967742</c:v>
                </c:pt>
                <c:pt idx="287">
                  <c:v>41704.171370967742</c:v>
                </c:pt>
                <c:pt idx="288">
                  <c:v>41704.171370967742</c:v>
                </c:pt>
                <c:pt idx="289">
                  <c:v>41704.171370967742</c:v>
                </c:pt>
                <c:pt idx="290">
                  <c:v>41704.171370967742</c:v>
                </c:pt>
                <c:pt idx="291">
                  <c:v>41704.171370967742</c:v>
                </c:pt>
                <c:pt idx="292">
                  <c:v>41704.171370967742</c:v>
                </c:pt>
                <c:pt idx="293">
                  <c:v>41704.171370967742</c:v>
                </c:pt>
                <c:pt idx="294">
                  <c:v>41704.171370967742</c:v>
                </c:pt>
                <c:pt idx="295">
                  <c:v>41704.171370967742</c:v>
                </c:pt>
                <c:pt idx="296">
                  <c:v>41704.171370967742</c:v>
                </c:pt>
                <c:pt idx="297">
                  <c:v>41704.171370967742</c:v>
                </c:pt>
                <c:pt idx="298">
                  <c:v>41704.171370967742</c:v>
                </c:pt>
                <c:pt idx="299">
                  <c:v>41704.171370967742</c:v>
                </c:pt>
                <c:pt idx="300">
                  <c:v>41704.171370967742</c:v>
                </c:pt>
                <c:pt idx="301">
                  <c:v>41704.171370967742</c:v>
                </c:pt>
                <c:pt idx="302">
                  <c:v>41704.171370967742</c:v>
                </c:pt>
                <c:pt idx="303">
                  <c:v>41704.171370967742</c:v>
                </c:pt>
                <c:pt idx="304">
                  <c:v>41704.171370967742</c:v>
                </c:pt>
                <c:pt idx="305">
                  <c:v>41704.171370967742</c:v>
                </c:pt>
                <c:pt idx="306">
                  <c:v>41704.171370967742</c:v>
                </c:pt>
                <c:pt idx="307">
                  <c:v>41704.171370967742</c:v>
                </c:pt>
                <c:pt idx="308">
                  <c:v>41704.171370967742</c:v>
                </c:pt>
                <c:pt idx="309">
                  <c:v>41704.171370967742</c:v>
                </c:pt>
                <c:pt idx="310">
                  <c:v>41704.171370967742</c:v>
                </c:pt>
                <c:pt idx="311">
                  <c:v>41704.171370967742</c:v>
                </c:pt>
                <c:pt idx="312">
                  <c:v>41704.171370967742</c:v>
                </c:pt>
                <c:pt idx="313">
                  <c:v>41704.171370967742</c:v>
                </c:pt>
                <c:pt idx="314">
                  <c:v>41704.171370967742</c:v>
                </c:pt>
                <c:pt idx="315">
                  <c:v>41704.171370967742</c:v>
                </c:pt>
                <c:pt idx="316">
                  <c:v>41704.171370967742</c:v>
                </c:pt>
                <c:pt idx="317">
                  <c:v>41704.171370967742</c:v>
                </c:pt>
                <c:pt idx="318">
                  <c:v>41704.171370967742</c:v>
                </c:pt>
                <c:pt idx="319">
                  <c:v>41704.171370967742</c:v>
                </c:pt>
                <c:pt idx="320">
                  <c:v>41704.171370967742</c:v>
                </c:pt>
                <c:pt idx="321">
                  <c:v>41704.171370967742</c:v>
                </c:pt>
                <c:pt idx="322">
                  <c:v>41704.171370967742</c:v>
                </c:pt>
                <c:pt idx="323">
                  <c:v>41704.171370967742</c:v>
                </c:pt>
                <c:pt idx="324">
                  <c:v>41704.171370967742</c:v>
                </c:pt>
                <c:pt idx="325">
                  <c:v>41704.171370967742</c:v>
                </c:pt>
                <c:pt idx="326">
                  <c:v>41704.171370967742</c:v>
                </c:pt>
                <c:pt idx="327">
                  <c:v>41704.171370967742</c:v>
                </c:pt>
                <c:pt idx="328">
                  <c:v>41704.171370967742</c:v>
                </c:pt>
                <c:pt idx="329">
                  <c:v>41704.171370967742</c:v>
                </c:pt>
                <c:pt idx="330">
                  <c:v>41704.171370967742</c:v>
                </c:pt>
                <c:pt idx="331">
                  <c:v>41704.171370967742</c:v>
                </c:pt>
                <c:pt idx="332">
                  <c:v>41704.171370967742</c:v>
                </c:pt>
                <c:pt idx="333">
                  <c:v>41704.171370967742</c:v>
                </c:pt>
                <c:pt idx="334">
                  <c:v>41704.171370967742</c:v>
                </c:pt>
                <c:pt idx="335">
                  <c:v>41704.171370967742</c:v>
                </c:pt>
                <c:pt idx="336">
                  <c:v>41704.171370967742</c:v>
                </c:pt>
                <c:pt idx="337">
                  <c:v>41704.171370967742</c:v>
                </c:pt>
                <c:pt idx="338">
                  <c:v>41704.171370967742</c:v>
                </c:pt>
                <c:pt idx="339">
                  <c:v>41704.171370967742</c:v>
                </c:pt>
                <c:pt idx="340">
                  <c:v>41704.171370967742</c:v>
                </c:pt>
                <c:pt idx="341">
                  <c:v>41704.171370967742</c:v>
                </c:pt>
                <c:pt idx="342">
                  <c:v>41704.171370967742</c:v>
                </c:pt>
                <c:pt idx="343">
                  <c:v>41704.171370967742</c:v>
                </c:pt>
                <c:pt idx="344">
                  <c:v>41704.171370967742</c:v>
                </c:pt>
                <c:pt idx="345">
                  <c:v>41704.171370967742</c:v>
                </c:pt>
                <c:pt idx="346">
                  <c:v>41704.171370967742</c:v>
                </c:pt>
                <c:pt idx="347">
                  <c:v>41704.171370967742</c:v>
                </c:pt>
                <c:pt idx="348">
                  <c:v>41704.171370967742</c:v>
                </c:pt>
                <c:pt idx="349">
                  <c:v>41704.171370967742</c:v>
                </c:pt>
                <c:pt idx="350">
                  <c:v>41704.171370967742</c:v>
                </c:pt>
                <c:pt idx="351">
                  <c:v>41704.171370967742</c:v>
                </c:pt>
                <c:pt idx="352">
                  <c:v>41704.171370967742</c:v>
                </c:pt>
                <c:pt idx="353">
                  <c:v>41704.171370967742</c:v>
                </c:pt>
                <c:pt idx="354">
                  <c:v>41704.171370967742</c:v>
                </c:pt>
                <c:pt idx="355">
                  <c:v>41704.171370967742</c:v>
                </c:pt>
                <c:pt idx="356">
                  <c:v>41704.171370967742</c:v>
                </c:pt>
                <c:pt idx="357">
                  <c:v>41704.171370967742</c:v>
                </c:pt>
                <c:pt idx="358">
                  <c:v>41704.171370967742</c:v>
                </c:pt>
                <c:pt idx="359">
                  <c:v>41704.171370967742</c:v>
                </c:pt>
                <c:pt idx="360">
                  <c:v>41704.171370967742</c:v>
                </c:pt>
                <c:pt idx="361">
                  <c:v>41704.171370967742</c:v>
                </c:pt>
                <c:pt idx="362">
                  <c:v>41704.171370967742</c:v>
                </c:pt>
                <c:pt idx="363">
                  <c:v>41704.171370967742</c:v>
                </c:pt>
                <c:pt idx="364">
                  <c:v>41704.171370967742</c:v>
                </c:pt>
                <c:pt idx="365">
                  <c:v>41704.171370967742</c:v>
                </c:pt>
                <c:pt idx="366">
                  <c:v>41704.171370967742</c:v>
                </c:pt>
                <c:pt idx="367">
                  <c:v>41704.171370967742</c:v>
                </c:pt>
                <c:pt idx="368">
                  <c:v>41704.171370967742</c:v>
                </c:pt>
                <c:pt idx="369">
                  <c:v>41704.171370967742</c:v>
                </c:pt>
                <c:pt idx="370">
                  <c:v>41704.171370967742</c:v>
                </c:pt>
                <c:pt idx="371">
                  <c:v>41704.171370967742</c:v>
                </c:pt>
                <c:pt idx="372">
                  <c:v>41704.171370967742</c:v>
                </c:pt>
                <c:pt idx="373">
                  <c:v>41704.171370967742</c:v>
                </c:pt>
                <c:pt idx="374">
                  <c:v>41704.171370967742</c:v>
                </c:pt>
                <c:pt idx="375">
                  <c:v>41704.171370967742</c:v>
                </c:pt>
                <c:pt idx="376">
                  <c:v>41704.171370967742</c:v>
                </c:pt>
                <c:pt idx="377">
                  <c:v>41704.171370967742</c:v>
                </c:pt>
                <c:pt idx="378">
                  <c:v>41704.171370967742</c:v>
                </c:pt>
                <c:pt idx="379">
                  <c:v>41704.171370967742</c:v>
                </c:pt>
                <c:pt idx="380">
                  <c:v>41704.171370967742</c:v>
                </c:pt>
                <c:pt idx="381">
                  <c:v>41704.171370967742</c:v>
                </c:pt>
                <c:pt idx="382">
                  <c:v>41704.171370967742</c:v>
                </c:pt>
                <c:pt idx="383">
                  <c:v>41704.171370967742</c:v>
                </c:pt>
                <c:pt idx="384">
                  <c:v>41704.171370967742</c:v>
                </c:pt>
                <c:pt idx="385">
                  <c:v>41704.171370967742</c:v>
                </c:pt>
                <c:pt idx="386">
                  <c:v>41704.171370967742</c:v>
                </c:pt>
                <c:pt idx="387">
                  <c:v>41704.171370967742</c:v>
                </c:pt>
                <c:pt idx="388">
                  <c:v>41704.171370967742</c:v>
                </c:pt>
                <c:pt idx="389">
                  <c:v>41704.171370967742</c:v>
                </c:pt>
                <c:pt idx="390">
                  <c:v>41704.171370967742</c:v>
                </c:pt>
                <c:pt idx="391">
                  <c:v>41704.171370967742</c:v>
                </c:pt>
                <c:pt idx="392">
                  <c:v>41704.171370967742</c:v>
                </c:pt>
                <c:pt idx="393">
                  <c:v>41704.171370967742</c:v>
                </c:pt>
                <c:pt idx="394">
                  <c:v>41704.171370967742</c:v>
                </c:pt>
                <c:pt idx="395">
                  <c:v>41704.171370967742</c:v>
                </c:pt>
                <c:pt idx="396">
                  <c:v>41704.171370967742</c:v>
                </c:pt>
                <c:pt idx="397">
                  <c:v>41704.171370967742</c:v>
                </c:pt>
                <c:pt idx="398">
                  <c:v>41704.171370967742</c:v>
                </c:pt>
                <c:pt idx="399">
                  <c:v>41704.171370967742</c:v>
                </c:pt>
                <c:pt idx="400">
                  <c:v>41704.171370967742</c:v>
                </c:pt>
                <c:pt idx="401">
                  <c:v>41704.171370967742</c:v>
                </c:pt>
                <c:pt idx="402">
                  <c:v>41704.171370967742</c:v>
                </c:pt>
                <c:pt idx="403">
                  <c:v>41704.171370967742</c:v>
                </c:pt>
                <c:pt idx="404">
                  <c:v>41704.171370967742</c:v>
                </c:pt>
                <c:pt idx="405">
                  <c:v>41704.171370967742</c:v>
                </c:pt>
                <c:pt idx="406">
                  <c:v>41704.171370967742</c:v>
                </c:pt>
                <c:pt idx="407">
                  <c:v>41704.171370967742</c:v>
                </c:pt>
                <c:pt idx="408">
                  <c:v>41704.171370967742</c:v>
                </c:pt>
                <c:pt idx="409">
                  <c:v>41704.171370967742</c:v>
                </c:pt>
                <c:pt idx="410">
                  <c:v>41704.171370967742</c:v>
                </c:pt>
                <c:pt idx="411">
                  <c:v>41704.171370967742</c:v>
                </c:pt>
                <c:pt idx="412">
                  <c:v>41704.171370967742</c:v>
                </c:pt>
                <c:pt idx="413">
                  <c:v>41704.171370967742</c:v>
                </c:pt>
                <c:pt idx="414">
                  <c:v>41704.171370967742</c:v>
                </c:pt>
                <c:pt idx="415">
                  <c:v>41704.171370967742</c:v>
                </c:pt>
                <c:pt idx="416">
                  <c:v>41704.171370967742</c:v>
                </c:pt>
                <c:pt idx="417">
                  <c:v>41704.171370967742</c:v>
                </c:pt>
                <c:pt idx="418">
                  <c:v>41704.171370967742</c:v>
                </c:pt>
                <c:pt idx="419">
                  <c:v>41704.171370967742</c:v>
                </c:pt>
                <c:pt idx="420">
                  <c:v>41704.171370967742</c:v>
                </c:pt>
                <c:pt idx="421">
                  <c:v>41704.171370967742</c:v>
                </c:pt>
                <c:pt idx="422">
                  <c:v>41704.171370967742</c:v>
                </c:pt>
                <c:pt idx="423">
                  <c:v>41704.171370967742</c:v>
                </c:pt>
                <c:pt idx="424">
                  <c:v>41704.171370967742</c:v>
                </c:pt>
                <c:pt idx="425">
                  <c:v>41704.171370967742</c:v>
                </c:pt>
                <c:pt idx="426">
                  <c:v>41704.171370967742</c:v>
                </c:pt>
                <c:pt idx="427">
                  <c:v>41704.171370967742</c:v>
                </c:pt>
                <c:pt idx="428">
                  <c:v>41704.171370967742</c:v>
                </c:pt>
                <c:pt idx="429">
                  <c:v>41704.171370967742</c:v>
                </c:pt>
                <c:pt idx="430">
                  <c:v>41704.171370967742</c:v>
                </c:pt>
                <c:pt idx="431">
                  <c:v>41704.171370967742</c:v>
                </c:pt>
                <c:pt idx="432">
                  <c:v>41704.171370967742</c:v>
                </c:pt>
                <c:pt idx="433">
                  <c:v>41704.171370967742</c:v>
                </c:pt>
                <c:pt idx="434">
                  <c:v>41704.171370967742</c:v>
                </c:pt>
                <c:pt idx="435">
                  <c:v>41704.171370967742</c:v>
                </c:pt>
                <c:pt idx="436">
                  <c:v>41704.171370967742</c:v>
                </c:pt>
                <c:pt idx="437">
                  <c:v>41704.171370967742</c:v>
                </c:pt>
                <c:pt idx="438">
                  <c:v>41704.171370967742</c:v>
                </c:pt>
                <c:pt idx="439">
                  <c:v>41704.171370967742</c:v>
                </c:pt>
                <c:pt idx="440">
                  <c:v>41704.171370967742</c:v>
                </c:pt>
                <c:pt idx="441">
                  <c:v>41704.171370967742</c:v>
                </c:pt>
                <c:pt idx="442">
                  <c:v>41704.171370967742</c:v>
                </c:pt>
                <c:pt idx="443">
                  <c:v>41704.171370967742</c:v>
                </c:pt>
                <c:pt idx="444">
                  <c:v>41704.171370967742</c:v>
                </c:pt>
                <c:pt idx="445">
                  <c:v>41704.171370967742</c:v>
                </c:pt>
                <c:pt idx="446">
                  <c:v>41704.171370967742</c:v>
                </c:pt>
                <c:pt idx="447">
                  <c:v>41704.171370967742</c:v>
                </c:pt>
                <c:pt idx="448">
                  <c:v>41704.171370967742</c:v>
                </c:pt>
                <c:pt idx="449">
                  <c:v>41704.171370967742</c:v>
                </c:pt>
                <c:pt idx="450">
                  <c:v>41704.171370967742</c:v>
                </c:pt>
                <c:pt idx="451">
                  <c:v>41704.171370967742</c:v>
                </c:pt>
                <c:pt idx="452">
                  <c:v>41704.171370967742</c:v>
                </c:pt>
                <c:pt idx="453">
                  <c:v>41704.171370967742</c:v>
                </c:pt>
                <c:pt idx="454">
                  <c:v>41704.171370967742</c:v>
                </c:pt>
                <c:pt idx="455">
                  <c:v>41704.171370967742</c:v>
                </c:pt>
                <c:pt idx="456">
                  <c:v>41704.171370967742</c:v>
                </c:pt>
                <c:pt idx="457">
                  <c:v>41704.171370967742</c:v>
                </c:pt>
                <c:pt idx="458">
                  <c:v>41704.171370967742</c:v>
                </c:pt>
                <c:pt idx="459">
                  <c:v>41704.171370967742</c:v>
                </c:pt>
                <c:pt idx="460">
                  <c:v>41704.171370967742</c:v>
                </c:pt>
                <c:pt idx="461">
                  <c:v>41704.171370967742</c:v>
                </c:pt>
                <c:pt idx="462">
                  <c:v>41704.171370967742</c:v>
                </c:pt>
                <c:pt idx="463">
                  <c:v>41704.171370967742</c:v>
                </c:pt>
                <c:pt idx="464">
                  <c:v>41704.171370967742</c:v>
                </c:pt>
                <c:pt idx="465">
                  <c:v>41704.171370967742</c:v>
                </c:pt>
                <c:pt idx="466">
                  <c:v>41704.171370967742</c:v>
                </c:pt>
                <c:pt idx="467">
                  <c:v>41704.171370967742</c:v>
                </c:pt>
                <c:pt idx="468">
                  <c:v>41704.171370967742</c:v>
                </c:pt>
                <c:pt idx="469">
                  <c:v>41704.171370967742</c:v>
                </c:pt>
                <c:pt idx="470">
                  <c:v>41704.171370967742</c:v>
                </c:pt>
                <c:pt idx="471">
                  <c:v>41704.171370967742</c:v>
                </c:pt>
                <c:pt idx="472">
                  <c:v>41704.171370967742</c:v>
                </c:pt>
                <c:pt idx="473">
                  <c:v>41704.171370967742</c:v>
                </c:pt>
                <c:pt idx="474">
                  <c:v>41704.171370967742</c:v>
                </c:pt>
                <c:pt idx="475">
                  <c:v>41704.171370967742</c:v>
                </c:pt>
                <c:pt idx="476">
                  <c:v>41704.171370967742</c:v>
                </c:pt>
                <c:pt idx="477">
                  <c:v>41704.171370967742</c:v>
                </c:pt>
                <c:pt idx="478">
                  <c:v>41704.171370967742</c:v>
                </c:pt>
                <c:pt idx="479">
                  <c:v>41704.171370967742</c:v>
                </c:pt>
                <c:pt idx="480">
                  <c:v>41704.171370967742</c:v>
                </c:pt>
                <c:pt idx="481">
                  <c:v>41704.171370967742</c:v>
                </c:pt>
                <c:pt idx="482">
                  <c:v>41704.171370967742</c:v>
                </c:pt>
                <c:pt idx="483">
                  <c:v>41704.171370967742</c:v>
                </c:pt>
                <c:pt idx="484">
                  <c:v>41704.171370967742</c:v>
                </c:pt>
                <c:pt idx="485">
                  <c:v>41704.171370967742</c:v>
                </c:pt>
                <c:pt idx="486">
                  <c:v>41704.171370967742</c:v>
                </c:pt>
                <c:pt idx="487">
                  <c:v>41704.171370967742</c:v>
                </c:pt>
                <c:pt idx="488">
                  <c:v>41704.171370967742</c:v>
                </c:pt>
                <c:pt idx="489">
                  <c:v>41704.171370967742</c:v>
                </c:pt>
                <c:pt idx="490">
                  <c:v>41704.171370967742</c:v>
                </c:pt>
                <c:pt idx="491">
                  <c:v>41704.171370967742</c:v>
                </c:pt>
                <c:pt idx="492">
                  <c:v>41704.171370967742</c:v>
                </c:pt>
                <c:pt idx="493">
                  <c:v>41704.171370967742</c:v>
                </c:pt>
                <c:pt idx="494">
                  <c:v>41704.171370967742</c:v>
                </c:pt>
                <c:pt idx="495">
                  <c:v>41704.171370967742</c:v>
                </c:pt>
                <c:pt idx="496">
                  <c:v>41704.171370967742</c:v>
                </c:pt>
                <c:pt idx="497">
                  <c:v>41704.171370967742</c:v>
                </c:pt>
                <c:pt idx="498">
                  <c:v>41704.171370967742</c:v>
                </c:pt>
                <c:pt idx="499">
                  <c:v>41704.171370967742</c:v>
                </c:pt>
                <c:pt idx="500">
                  <c:v>41704.171370967742</c:v>
                </c:pt>
                <c:pt idx="501">
                  <c:v>41704.171370967742</c:v>
                </c:pt>
                <c:pt idx="502">
                  <c:v>41704.171370967742</c:v>
                </c:pt>
                <c:pt idx="503">
                  <c:v>41704.171370967742</c:v>
                </c:pt>
                <c:pt idx="504">
                  <c:v>41704.171370967742</c:v>
                </c:pt>
                <c:pt idx="505">
                  <c:v>41704.171370967742</c:v>
                </c:pt>
                <c:pt idx="506">
                  <c:v>41704.171370967742</c:v>
                </c:pt>
                <c:pt idx="507">
                  <c:v>41704.171370967742</c:v>
                </c:pt>
                <c:pt idx="508">
                  <c:v>41704.171370967742</c:v>
                </c:pt>
                <c:pt idx="509">
                  <c:v>41704.171370967742</c:v>
                </c:pt>
                <c:pt idx="510">
                  <c:v>41704.171370967742</c:v>
                </c:pt>
                <c:pt idx="511">
                  <c:v>41704.171370967742</c:v>
                </c:pt>
                <c:pt idx="512">
                  <c:v>41704.171370967742</c:v>
                </c:pt>
                <c:pt idx="513">
                  <c:v>41704.171370967742</c:v>
                </c:pt>
                <c:pt idx="514">
                  <c:v>41704.171370967742</c:v>
                </c:pt>
                <c:pt idx="515">
                  <c:v>41704.171370967742</c:v>
                </c:pt>
                <c:pt idx="516">
                  <c:v>41704.171370967742</c:v>
                </c:pt>
                <c:pt idx="517">
                  <c:v>41704.171370967742</c:v>
                </c:pt>
                <c:pt idx="518">
                  <c:v>41704.171370967742</c:v>
                </c:pt>
                <c:pt idx="519">
                  <c:v>41704.171370967742</c:v>
                </c:pt>
                <c:pt idx="520">
                  <c:v>41704.171370967742</c:v>
                </c:pt>
                <c:pt idx="521">
                  <c:v>41704.171370967742</c:v>
                </c:pt>
                <c:pt idx="522">
                  <c:v>41704.171370967742</c:v>
                </c:pt>
                <c:pt idx="523">
                  <c:v>41704.171370967742</c:v>
                </c:pt>
                <c:pt idx="524">
                  <c:v>41704.171370967742</c:v>
                </c:pt>
                <c:pt idx="525">
                  <c:v>41704.171370967742</c:v>
                </c:pt>
                <c:pt idx="526">
                  <c:v>41704.171370967742</c:v>
                </c:pt>
                <c:pt idx="527">
                  <c:v>41704.171370967742</c:v>
                </c:pt>
                <c:pt idx="528">
                  <c:v>41704.171370967742</c:v>
                </c:pt>
                <c:pt idx="529">
                  <c:v>41704.171370967742</c:v>
                </c:pt>
                <c:pt idx="530">
                  <c:v>41704.171370967742</c:v>
                </c:pt>
                <c:pt idx="531">
                  <c:v>41704.171370967742</c:v>
                </c:pt>
                <c:pt idx="532">
                  <c:v>41704.171370967742</c:v>
                </c:pt>
                <c:pt idx="533">
                  <c:v>41704.171370967742</c:v>
                </c:pt>
                <c:pt idx="534">
                  <c:v>41704.171370967742</c:v>
                </c:pt>
                <c:pt idx="535">
                  <c:v>41704.171370967742</c:v>
                </c:pt>
                <c:pt idx="536">
                  <c:v>41704.171370967742</c:v>
                </c:pt>
                <c:pt idx="537">
                  <c:v>41704.171370967742</c:v>
                </c:pt>
                <c:pt idx="538">
                  <c:v>41704.171370967742</c:v>
                </c:pt>
                <c:pt idx="539">
                  <c:v>41704.171370967742</c:v>
                </c:pt>
                <c:pt idx="540">
                  <c:v>41704.171370967742</c:v>
                </c:pt>
                <c:pt idx="541">
                  <c:v>41704.171370967742</c:v>
                </c:pt>
                <c:pt idx="542">
                  <c:v>41704.171370967742</c:v>
                </c:pt>
                <c:pt idx="543">
                  <c:v>41704.171370967742</c:v>
                </c:pt>
                <c:pt idx="544">
                  <c:v>41704.171370967742</c:v>
                </c:pt>
                <c:pt idx="545">
                  <c:v>41704.171370967742</c:v>
                </c:pt>
                <c:pt idx="546">
                  <c:v>41704.171370967742</c:v>
                </c:pt>
                <c:pt idx="547">
                  <c:v>41704.171370967742</c:v>
                </c:pt>
                <c:pt idx="548">
                  <c:v>41704.171370967742</c:v>
                </c:pt>
                <c:pt idx="549">
                  <c:v>41704.171370967742</c:v>
                </c:pt>
                <c:pt idx="550">
                  <c:v>41704.171370967742</c:v>
                </c:pt>
                <c:pt idx="551">
                  <c:v>41704.171370967742</c:v>
                </c:pt>
                <c:pt idx="552">
                  <c:v>41704.171370967742</c:v>
                </c:pt>
                <c:pt idx="553">
                  <c:v>41704.171370967742</c:v>
                </c:pt>
                <c:pt idx="554">
                  <c:v>41704.171370967742</c:v>
                </c:pt>
                <c:pt idx="555">
                  <c:v>41704.171370967742</c:v>
                </c:pt>
                <c:pt idx="556">
                  <c:v>41704.171370967742</c:v>
                </c:pt>
                <c:pt idx="557">
                  <c:v>41704.171370967742</c:v>
                </c:pt>
                <c:pt idx="558">
                  <c:v>41704.171370967742</c:v>
                </c:pt>
                <c:pt idx="559">
                  <c:v>41704.171370967742</c:v>
                </c:pt>
                <c:pt idx="560">
                  <c:v>41704.171370967742</c:v>
                </c:pt>
                <c:pt idx="561">
                  <c:v>41704.171370967742</c:v>
                </c:pt>
                <c:pt idx="562">
                  <c:v>41704.171370967742</c:v>
                </c:pt>
                <c:pt idx="563">
                  <c:v>41704.171370967742</c:v>
                </c:pt>
                <c:pt idx="564">
                  <c:v>41704.171370967742</c:v>
                </c:pt>
                <c:pt idx="565">
                  <c:v>41704.171370967742</c:v>
                </c:pt>
                <c:pt idx="566">
                  <c:v>41704.171370967742</c:v>
                </c:pt>
                <c:pt idx="567">
                  <c:v>41704.171370967742</c:v>
                </c:pt>
                <c:pt idx="568">
                  <c:v>41704.171370967742</c:v>
                </c:pt>
                <c:pt idx="569">
                  <c:v>41704.171370967742</c:v>
                </c:pt>
                <c:pt idx="570">
                  <c:v>41704.171370967742</c:v>
                </c:pt>
                <c:pt idx="571">
                  <c:v>41704.171370967742</c:v>
                </c:pt>
                <c:pt idx="572">
                  <c:v>41704.171370967742</c:v>
                </c:pt>
                <c:pt idx="573">
                  <c:v>41704.171370967742</c:v>
                </c:pt>
                <c:pt idx="574">
                  <c:v>41704.171370967742</c:v>
                </c:pt>
                <c:pt idx="575">
                  <c:v>41704.171370967742</c:v>
                </c:pt>
                <c:pt idx="576">
                  <c:v>41704.171370967742</c:v>
                </c:pt>
                <c:pt idx="577">
                  <c:v>41704.171370967742</c:v>
                </c:pt>
                <c:pt idx="578">
                  <c:v>41704.171370967742</c:v>
                </c:pt>
                <c:pt idx="579">
                  <c:v>41704.171370967742</c:v>
                </c:pt>
                <c:pt idx="580">
                  <c:v>41704.171370967742</c:v>
                </c:pt>
                <c:pt idx="581">
                  <c:v>41704.171370967742</c:v>
                </c:pt>
                <c:pt idx="582">
                  <c:v>41704.171370967742</c:v>
                </c:pt>
                <c:pt idx="583">
                  <c:v>41704.171370967742</c:v>
                </c:pt>
                <c:pt idx="584">
                  <c:v>41704.171370967742</c:v>
                </c:pt>
                <c:pt idx="585">
                  <c:v>41704.171370967742</c:v>
                </c:pt>
                <c:pt idx="586">
                  <c:v>41704.171370967742</c:v>
                </c:pt>
                <c:pt idx="587">
                  <c:v>41704.171370967742</c:v>
                </c:pt>
                <c:pt idx="588">
                  <c:v>41704.171370967742</c:v>
                </c:pt>
                <c:pt idx="589">
                  <c:v>41704.171370967742</c:v>
                </c:pt>
                <c:pt idx="590">
                  <c:v>41704.171370967742</c:v>
                </c:pt>
                <c:pt idx="591">
                  <c:v>41704.171370967742</c:v>
                </c:pt>
                <c:pt idx="592">
                  <c:v>41704.171370967742</c:v>
                </c:pt>
                <c:pt idx="593">
                  <c:v>41704.171370967742</c:v>
                </c:pt>
                <c:pt idx="594">
                  <c:v>41704.171370967742</c:v>
                </c:pt>
                <c:pt idx="595">
                  <c:v>41704.171370967742</c:v>
                </c:pt>
                <c:pt idx="596">
                  <c:v>41704.171370967742</c:v>
                </c:pt>
                <c:pt idx="597">
                  <c:v>41704.171370967742</c:v>
                </c:pt>
                <c:pt idx="598">
                  <c:v>41704.171370967742</c:v>
                </c:pt>
                <c:pt idx="599">
                  <c:v>41704.171370967742</c:v>
                </c:pt>
                <c:pt idx="600">
                  <c:v>41704.171370967742</c:v>
                </c:pt>
                <c:pt idx="601">
                  <c:v>41704.171370967742</c:v>
                </c:pt>
                <c:pt idx="602">
                  <c:v>41704.171370967742</c:v>
                </c:pt>
                <c:pt idx="603">
                  <c:v>41704.171370967742</c:v>
                </c:pt>
                <c:pt idx="604">
                  <c:v>41704.171370967742</c:v>
                </c:pt>
                <c:pt idx="605">
                  <c:v>41704.171370967742</c:v>
                </c:pt>
                <c:pt idx="606">
                  <c:v>41704.171370967742</c:v>
                </c:pt>
                <c:pt idx="607">
                  <c:v>41704.171370967742</c:v>
                </c:pt>
                <c:pt idx="608">
                  <c:v>41704.171370967742</c:v>
                </c:pt>
                <c:pt idx="609">
                  <c:v>41704.171370967742</c:v>
                </c:pt>
                <c:pt idx="610">
                  <c:v>41704.171370967742</c:v>
                </c:pt>
                <c:pt idx="611">
                  <c:v>41704.171370967742</c:v>
                </c:pt>
                <c:pt idx="612">
                  <c:v>41704.171370967742</c:v>
                </c:pt>
                <c:pt idx="613">
                  <c:v>41704.171370967742</c:v>
                </c:pt>
                <c:pt idx="614">
                  <c:v>41704.171370967742</c:v>
                </c:pt>
                <c:pt idx="615">
                  <c:v>41704.171370967742</c:v>
                </c:pt>
                <c:pt idx="616">
                  <c:v>41704.171370967742</c:v>
                </c:pt>
                <c:pt idx="617">
                  <c:v>41704.171370967742</c:v>
                </c:pt>
                <c:pt idx="618">
                  <c:v>41704.171370967742</c:v>
                </c:pt>
                <c:pt idx="619">
                  <c:v>41704.171370967742</c:v>
                </c:pt>
                <c:pt idx="620">
                  <c:v>41704.171370967742</c:v>
                </c:pt>
                <c:pt idx="621">
                  <c:v>41704.171370967742</c:v>
                </c:pt>
                <c:pt idx="622">
                  <c:v>41704.171370967742</c:v>
                </c:pt>
                <c:pt idx="623">
                  <c:v>41704.171370967742</c:v>
                </c:pt>
                <c:pt idx="624">
                  <c:v>41704.171370967742</c:v>
                </c:pt>
                <c:pt idx="625">
                  <c:v>41704.171370967742</c:v>
                </c:pt>
                <c:pt idx="626">
                  <c:v>41704.171370967742</c:v>
                </c:pt>
                <c:pt idx="627">
                  <c:v>41704.171370967742</c:v>
                </c:pt>
                <c:pt idx="628">
                  <c:v>41704.171370967742</c:v>
                </c:pt>
                <c:pt idx="629">
                  <c:v>41704.171370967742</c:v>
                </c:pt>
                <c:pt idx="630">
                  <c:v>41704.171370967742</c:v>
                </c:pt>
                <c:pt idx="631">
                  <c:v>41704.171370967742</c:v>
                </c:pt>
                <c:pt idx="632">
                  <c:v>41704.171370967742</c:v>
                </c:pt>
                <c:pt idx="633">
                  <c:v>41704.171370967742</c:v>
                </c:pt>
                <c:pt idx="634">
                  <c:v>41704.171370967742</c:v>
                </c:pt>
                <c:pt idx="635">
                  <c:v>41704.171370967742</c:v>
                </c:pt>
                <c:pt idx="636">
                  <c:v>41704.171370967742</c:v>
                </c:pt>
                <c:pt idx="637">
                  <c:v>41704.171370967742</c:v>
                </c:pt>
                <c:pt idx="638">
                  <c:v>41704.171370967742</c:v>
                </c:pt>
                <c:pt idx="639">
                  <c:v>41704.171370967742</c:v>
                </c:pt>
                <c:pt idx="640">
                  <c:v>41704.171370967742</c:v>
                </c:pt>
                <c:pt idx="641">
                  <c:v>41704.171370967742</c:v>
                </c:pt>
                <c:pt idx="642">
                  <c:v>41704.171370967742</c:v>
                </c:pt>
                <c:pt idx="643">
                  <c:v>41704.171370967742</c:v>
                </c:pt>
                <c:pt idx="644">
                  <c:v>41704.171370967742</c:v>
                </c:pt>
                <c:pt idx="645">
                  <c:v>41704.171370967742</c:v>
                </c:pt>
                <c:pt idx="646">
                  <c:v>41704.171370967742</c:v>
                </c:pt>
                <c:pt idx="647">
                  <c:v>41704.171370967742</c:v>
                </c:pt>
                <c:pt idx="648">
                  <c:v>41704.171370967742</c:v>
                </c:pt>
                <c:pt idx="649">
                  <c:v>41704.171370967742</c:v>
                </c:pt>
                <c:pt idx="650">
                  <c:v>41704.171370967742</c:v>
                </c:pt>
                <c:pt idx="651">
                  <c:v>41704.171370967742</c:v>
                </c:pt>
                <c:pt idx="652">
                  <c:v>41704.171370967742</c:v>
                </c:pt>
                <c:pt idx="653">
                  <c:v>41704.171370967742</c:v>
                </c:pt>
                <c:pt idx="654">
                  <c:v>41704.171370967742</c:v>
                </c:pt>
                <c:pt idx="655">
                  <c:v>41704.171370967742</c:v>
                </c:pt>
                <c:pt idx="656">
                  <c:v>41704.171370967742</c:v>
                </c:pt>
                <c:pt idx="657">
                  <c:v>41704.171370967742</c:v>
                </c:pt>
                <c:pt idx="658">
                  <c:v>41704.171370967742</c:v>
                </c:pt>
                <c:pt idx="659">
                  <c:v>41704.171370967742</c:v>
                </c:pt>
                <c:pt idx="660">
                  <c:v>41704.171370967742</c:v>
                </c:pt>
                <c:pt idx="661">
                  <c:v>41704.171370967742</c:v>
                </c:pt>
                <c:pt idx="662">
                  <c:v>41704.171370967742</c:v>
                </c:pt>
                <c:pt idx="663">
                  <c:v>41704.171370967742</c:v>
                </c:pt>
                <c:pt idx="664">
                  <c:v>41704.171370967742</c:v>
                </c:pt>
                <c:pt idx="665">
                  <c:v>41704.171370967742</c:v>
                </c:pt>
                <c:pt idx="666">
                  <c:v>41704.171370967742</c:v>
                </c:pt>
                <c:pt idx="667">
                  <c:v>41704.171370967742</c:v>
                </c:pt>
                <c:pt idx="668">
                  <c:v>41704.171370967742</c:v>
                </c:pt>
                <c:pt idx="669">
                  <c:v>41704.171370967742</c:v>
                </c:pt>
                <c:pt idx="670">
                  <c:v>41704.171370967742</c:v>
                </c:pt>
                <c:pt idx="671">
                  <c:v>41704.171370967742</c:v>
                </c:pt>
                <c:pt idx="672">
                  <c:v>41704.171370967742</c:v>
                </c:pt>
                <c:pt idx="673">
                  <c:v>41704.171370967742</c:v>
                </c:pt>
                <c:pt idx="674">
                  <c:v>41704.171370967742</c:v>
                </c:pt>
                <c:pt idx="675">
                  <c:v>41704.171370967742</c:v>
                </c:pt>
                <c:pt idx="676">
                  <c:v>41704.171370967742</c:v>
                </c:pt>
                <c:pt idx="677">
                  <c:v>41704.171370967742</c:v>
                </c:pt>
                <c:pt idx="678">
                  <c:v>41704.171370967742</c:v>
                </c:pt>
                <c:pt idx="679">
                  <c:v>41704.171370967742</c:v>
                </c:pt>
                <c:pt idx="680">
                  <c:v>41704.171370967742</c:v>
                </c:pt>
                <c:pt idx="681">
                  <c:v>41704.171370967742</c:v>
                </c:pt>
                <c:pt idx="682">
                  <c:v>41704.171370967742</c:v>
                </c:pt>
                <c:pt idx="683">
                  <c:v>41704.171370967742</c:v>
                </c:pt>
                <c:pt idx="684">
                  <c:v>41704.171370967742</c:v>
                </c:pt>
                <c:pt idx="685">
                  <c:v>41704.171370967742</c:v>
                </c:pt>
                <c:pt idx="686">
                  <c:v>41704.171370967742</c:v>
                </c:pt>
                <c:pt idx="687">
                  <c:v>41704.171370967742</c:v>
                </c:pt>
                <c:pt idx="688">
                  <c:v>41704.171370967742</c:v>
                </c:pt>
                <c:pt idx="689">
                  <c:v>41704.171370967742</c:v>
                </c:pt>
                <c:pt idx="690">
                  <c:v>41704.171370967742</c:v>
                </c:pt>
                <c:pt idx="691">
                  <c:v>41704.171370967742</c:v>
                </c:pt>
                <c:pt idx="692">
                  <c:v>41704.171370967742</c:v>
                </c:pt>
                <c:pt idx="693">
                  <c:v>41704.171370967742</c:v>
                </c:pt>
                <c:pt idx="694">
                  <c:v>41704.171370967742</c:v>
                </c:pt>
                <c:pt idx="695">
                  <c:v>41704.171370967742</c:v>
                </c:pt>
                <c:pt idx="696">
                  <c:v>41704.171370967742</c:v>
                </c:pt>
                <c:pt idx="697">
                  <c:v>41704.171370967742</c:v>
                </c:pt>
                <c:pt idx="698">
                  <c:v>41704.171370967742</c:v>
                </c:pt>
                <c:pt idx="699">
                  <c:v>41704.171370967742</c:v>
                </c:pt>
                <c:pt idx="700">
                  <c:v>41704.171370967742</c:v>
                </c:pt>
                <c:pt idx="701">
                  <c:v>41704.171370967742</c:v>
                </c:pt>
                <c:pt idx="702">
                  <c:v>41704.171370967742</c:v>
                </c:pt>
                <c:pt idx="703">
                  <c:v>41704.171370967742</c:v>
                </c:pt>
                <c:pt idx="704">
                  <c:v>41704.171370967742</c:v>
                </c:pt>
                <c:pt idx="705">
                  <c:v>41704.171370967742</c:v>
                </c:pt>
                <c:pt idx="706">
                  <c:v>41704.171370967742</c:v>
                </c:pt>
                <c:pt idx="707">
                  <c:v>41704.171370967742</c:v>
                </c:pt>
                <c:pt idx="708">
                  <c:v>41704.171370967742</c:v>
                </c:pt>
                <c:pt idx="709">
                  <c:v>41704.171370967742</c:v>
                </c:pt>
                <c:pt idx="710">
                  <c:v>41704.171370967742</c:v>
                </c:pt>
                <c:pt idx="711">
                  <c:v>41704.171370967742</c:v>
                </c:pt>
                <c:pt idx="712">
                  <c:v>41704.171370967742</c:v>
                </c:pt>
                <c:pt idx="713">
                  <c:v>41704.171370967742</c:v>
                </c:pt>
                <c:pt idx="714">
                  <c:v>41704.171370967742</c:v>
                </c:pt>
                <c:pt idx="715">
                  <c:v>41704.171370967742</c:v>
                </c:pt>
                <c:pt idx="716">
                  <c:v>41704.171370967742</c:v>
                </c:pt>
                <c:pt idx="717">
                  <c:v>41704.171370967742</c:v>
                </c:pt>
                <c:pt idx="718">
                  <c:v>41704.171370967742</c:v>
                </c:pt>
                <c:pt idx="719">
                  <c:v>41704.171370967742</c:v>
                </c:pt>
                <c:pt idx="720">
                  <c:v>41704.171370967742</c:v>
                </c:pt>
                <c:pt idx="721">
                  <c:v>41704.171370967742</c:v>
                </c:pt>
                <c:pt idx="722">
                  <c:v>41704.171370967742</c:v>
                </c:pt>
                <c:pt idx="723">
                  <c:v>41704.171370967742</c:v>
                </c:pt>
                <c:pt idx="724">
                  <c:v>41704.171370967742</c:v>
                </c:pt>
                <c:pt idx="725">
                  <c:v>41704.171370967742</c:v>
                </c:pt>
                <c:pt idx="726">
                  <c:v>41704.171370967742</c:v>
                </c:pt>
                <c:pt idx="727">
                  <c:v>41704.171370967742</c:v>
                </c:pt>
                <c:pt idx="728">
                  <c:v>41704.171370967742</c:v>
                </c:pt>
                <c:pt idx="729">
                  <c:v>41704.171370967742</c:v>
                </c:pt>
                <c:pt idx="730">
                  <c:v>41704.171370967742</c:v>
                </c:pt>
                <c:pt idx="731">
                  <c:v>41704.171370967742</c:v>
                </c:pt>
                <c:pt idx="732">
                  <c:v>41704.171370967742</c:v>
                </c:pt>
                <c:pt idx="733">
                  <c:v>41704.171370967742</c:v>
                </c:pt>
                <c:pt idx="734">
                  <c:v>41704.171370967742</c:v>
                </c:pt>
                <c:pt idx="735">
                  <c:v>41704.171370967742</c:v>
                </c:pt>
                <c:pt idx="736">
                  <c:v>41704.171370967742</c:v>
                </c:pt>
                <c:pt idx="737">
                  <c:v>41704.171370967742</c:v>
                </c:pt>
                <c:pt idx="738">
                  <c:v>41704.171370967742</c:v>
                </c:pt>
                <c:pt idx="739">
                  <c:v>41704.171370967742</c:v>
                </c:pt>
                <c:pt idx="740">
                  <c:v>41704.171370967742</c:v>
                </c:pt>
                <c:pt idx="741">
                  <c:v>41704.171370967742</c:v>
                </c:pt>
                <c:pt idx="742">
                  <c:v>41704.171370967742</c:v>
                </c:pt>
                <c:pt idx="743">
                  <c:v>41704.171370967742</c:v>
                </c:pt>
              </c:numCache>
            </c:numRef>
          </c:val>
        </c:ser>
        <c:marker val="1"/>
        <c:axId val="97585792"/>
        <c:axId val="97587584"/>
      </c:lineChart>
      <c:catAx>
        <c:axId val="97585792"/>
        <c:scaling>
          <c:orientation val="minMax"/>
        </c:scaling>
        <c:axPos val="b"/>
        <c:numFmt formatCode="General" sourceLinked="1"/>
        <c:majorTickMark val="none"/>
        <c:tickLblPos val="nextTo"/>
        <c:crossAx val="97587584"/>
        <c:crosses val="autoZero"/>
        <c:auto val="1"/>
        <c:lblAlgn val="ctr"/>
        <c:lblOffset val="100"/>
        <c:tickLblSkip val="24"/>
      </c:catAx>
      <c:valAx>
        <c:axId val="9758758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75857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6E-2"/>
        </c:manualLayout>
      </c:layout>
    </c:title>
    <c:plotArea>
      <c:layout>
        <c:manualLayout>
          <c:layoutTarget val="inner"/>
          <c:xMode val="edge"/>
          <c:yMode val="edge"/>
          <c:x val="3.8567337442724066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-1440.7741935483871</c:v>
                </c:pt>
                <c:pt idx="1">
                  <c:v>-1457.8387096774193</c:v>
                </c:pt>
                <c:pt idx="2">
                  <c:v>-1723.9032258064517</c:v>
                </c:pt>
                <c:pt idx="3">
                  <c:v>-2038.7741935483871</c:v>
                </c:pt>
                <c:pt idx="4">
                  <c:v>-2115.9677419354839</c:v>
                </c:pt>
                <c:pt idx="5">
                  <c:v>-2156.516129032258</c:v>
                </c:pt>
                <c:pt idx="6">
                  <c:v>-2121.4193548387098</c:v>
                </c:pt>
                <c:pt idx="7">
                  <c:v>-1690.741935483871</c:v>
                </c:pt>
                <c:pt idx="8">
                  <c:v>-1395.8709677419354</c:v>
                </c:pt>
                <c:pt idx="9">
                  <c:v>-1166.0645161290322</c:v>
                </c:pt>
                <c:pt idx="10">
                  <c:v>-1250.1612903225807</c:v>
                </c:pt>
                <c:pt idx="11">
                  <c:v>-1343.5806451612902</c:v>
                </c:pt>
                <c:pt idx="12">
                  <c:v>-1310.6451612903227</c:v>
                </c:pt>
                <c:pt idx="13">
                  <c:v>-1517.8709677419354</c:v>
                </c:pt>
                <c:pt idx="14">
                  <c:v>-1795.741935483871</c:v>
                </c:pt>
                <c:pt idx="15">
                  <c:v>-2066.8064516129034</c:v>
                </c:pt>
                <c:pt idx="16">
                  <c:v>-2156.3548387096776</c:v>
                </c:pt>
                <c:pt idx="17">
                  <c:v>-1871.8064516129032</c:v>
                </c:pt>
                <c:pt idx="18">
                  <c:v>-1352.0967741935483</c:v>
                </c:pt>
                <c:pt idx="19">
                  <c:v>-668.22580645161293</c:v>
                </c:pt>
                <c:pt idx="20">
                  <c:v>-1113.6774193548388</c:v>
                </c:pt>
                <c:pt idx="21">
                  <c:v>-1714.3225806451612</c:v>
                </c:pt>
                <c:pt idx="22">
                  <c:v>-1624.741935483871</c:v>
                </c:pt>
                <c:pt idx="23">
                  <c:v>-1237.5483870967741</c:v>
                </c:pt>
              </c:numCache>
            </c:numRef>
          </c:val>
        </c:ser>
        <c:marker val="1"/>
        <c:axId val="117496832"/>
        <c:axId val="1176378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48550.725806451614</c:v>
                </c:pt>
                <c:pt idx="1">
                  <c:v>44363.080645161288</c:v>
                </c:pt>
                <c:pt idx="2">
                  <c:v>43058.080645161288</c:v>
                </c:pt>
                <c:pt idx="3">
                  <c:v>40484.387096774197</c:v>
                </c:pt>
                <c:pt idx="4">
                  <c:v>39152.709677419356</c:v>
                </c:pt>
                <c:pt idx="5">
                  <c:v>39982.548387096773</c:v>
                </c:pt>
                <c:pt idx="6">
                  <c:v>43459.096774193546</c:v>
                </c:pt>
                <c:pt idx="7">
                  <c:v>48816.483870967742</c:v>
                </c:pt>
                <c:pt idx="8">
                  <c:v>51632.919354838712</c:v>
                </c:pt>
                <c:pt idx="9">
                  <c:v>53249.096774193546</c:v>
                </c:pt>
                <c:pt idx="10">
                  <c:v>54226.790322580644</c:v>
                </c:pt>
                <c:pt idx="11">
                  <c:v>54717.967741935485</c:v>
                </c:pt>
                <c:pt idx="12">
                  <c:v>55261.177419354841</c:v>
                </c:pt>
                <c:pt idx="13">
                  <c:v>54675.516129032258</c:v>
                </c:pt>
                <c:pt idx="14">
                  <c:v>53334.596774193546</c:v>
                </c:pt>
                <c:pt idx="15">
                  <c:v>51500.048387096773</c:v>
                </c:pt>
                <c:pt idx="16">
                  <c:v>50139.93548387097</c:v>
                </c:pt>
                <c:pt idx="17">
                  <c:v>49547.741935483871</c:v>
                </c:pt>
                <c:pt idx="18">
                  <c:v>51224.225806451614</c:v>
                </c:pt>
                <c:pt idx="19">
                  <c:v>55174.338709677417</c:v>
                </c:pt>
                <c:pt idx="20">
                  <c:v>54672.274193548386</c:v>
                </c:pt>
                <c:pt idx="21">
                  <c:v>50833.370967741932</c:v>
                </c:pt>
                <c:pt idx="22">
                  <c:v>48556.612903225803</c:v>
                </c:pt>
                <c:pt idx="23">
                  <c:v>50761.241935483871</c:v>
                </c:pt>
              </c:numCache>
            </c:numRef>
          </c:val>
        </c:ser>
        <c:marker val="1"/>
        <c:axId val="117641216"/>
        <c:axId val="117639424"/>
      </c:lineChart>
      <c:catAx>
        <c:axId val="117496832"/>
        <c:scaling>
          <c:orientation val="minMax"/>
        </c:scaling>
        <c:axPos val="b"/>
        <c:numFmt formatCode="General" sourceLinked="1"/>
        <c:majorTickMark val="none"/>
        <c:tickLblPos val="nextTo"/>
        <c:crossAx val="117637888"/>
        <c:crosses val="autoZero"/>
        <c:auto val="1"/>
        <c:lblAlgn val="ctr"/>
        <c:lblOffset val="100"/>
        <c:tickLblSkip val="1"/>
      </c:catAx>
      <c:valAx>
        <c:axId val="117637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7496832"/>
        <c:crosses val="autoZero"/>
        <c:crossBetween val="between"/>
      </c:valAx>
      <c:valAx>
        <c:axId val="117639424"/>
        <c:scaling>
          <c:orientation val="minMax"/>
          <c:min val="35000"/>
        </c:scaling>
        <c:axPos val="r"/>
        <c:numFmt formatCode="0" sourceLinked="0"/>
        <c:tickLblPos val="nextTo"/>
        <c:crossAx val="117641216"/>
        <c:crosses val="max"/>
        <c:crossBetween val="between"/>
      </c:valAx>
      <c:catAx>
        <c:axId val="117641216"/>
        <c:scaling>
          <c:orientation val="minMax"/>
        </c:scaling>
        <c:delete val="1"/>
        <c:axPos val="b"/>
        <c:numFmt formatCode="General" sourceLinked="1"/>
        <c:tickLblPos val="none"/>
        <c:crossAx val="1176394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54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721</c:v>
                </c:pt>
                <c:pt idx="1">
                  <c:v>803.5</c:v>
                </c:pt>
                <c:pt idx="2">
                  <c:v>762.5</c:v>
                </c:pt>
                <c:pt idx="3">
                  <c:v>717</c:v>
                </c:pt>
                <c:pt idx="4">
                  <c:v>671.5</c:v>
                </c:pt>
                <c:pt idx="5">
                  <c:v>618.5</c:v>
                </c:pt>
                <c:pt idx="6">
                  <c:v>582.5</c:v>
                </c:pt>
                <c:pt idx="7">
                  <c:v>643.5</c:v>
                </c:pt>
                <c:pt idx="8">
                  <c:v>682</c:v>
                </c:pt>
                <c:pt idx="9">
                  <c:v>618</c:v>
                </c:pt>
                <c:pt idx="10">
                  <c:v>517.5</c:v>
                </c:pt>
                <c:pt idx="11">
                  <c:v>460</c:v>
                </c:pt>
                <c:pt idx="12">
                  <c:v>449</c:v>
                </c:pt>
                <c:pt idx="13">
                  <c:v>446.5</c:v>
                </c:pt>
                <c:pt idx="14">
                  <c:v>437</c:v>
                </c:pt>
                <c:pt idx="15">
                  <c:v>417</c:v>
                </c:pt>
                <c:pt idx="16">
                  <c:v>441.5</c:v>
                </c:pt>
                <c:pt idx="17">
                  <c:v>469</c:v>
                </c:pt>
                <c:pt idx="18">
                  <c:v>523</c:v>
                </c:pt>
                <c:pt idx="19">
                  <c:v>695.5</c:v>
                </c:pt>
                <c:pt idx="20">
                  <c:v>1006</c:v>
                </c:pt>
                <c:pt idx="21">
                  <c:v>1141.5</c:v>
                </c:pt>
                <c:pt idx="22">
                  <c:v>1248.5</c:v>
                </c:pt>
                <c:pt idx="23">
                  <c:v>1319</c:v>
                </c:pt>
                <c:pt idx="24">
                  <c:v>1411.5</c:v>
                </c:pt>
                <c:pt idx="25">
                  <c:v>1465.5</c:v>
                </c:pt>
                <c:pt idx="26">
                  <c:v>1363</c:v>
                </c:pt>
                <c:pt idx="27">
                  <c:v>1238.5</c:v>
                </c:pt>
                <c:pt idx="28">
                  <c:v>1222</c:v>
                </c:pt>
                <c:pt idx="29">
                  <c:v>1169.5</c:v>
                </c:pt>
                <c:pt idx="30">
                  <c:v>1202.5</c:v>
                </c:pt>
                <c:pt idx="31">
                  <c:v>1183.5</c:v>
                </c:pt>
                <c:pt idx="32">
                  <c:v>1182</c:v>
                </c:pt>
                <c:pt idx="33">
                  <c:v>1043.5</c:v>
                </c:pt>
                <c:pt idx="34">
                  <c:v>802.5</c:v>
                </c:pt>
                <c:pt idx="35">
                  <c:v>694</c:v>
                </c:pt>
                <c:pt idx="36">
                  <c:v>700</c:v>
                </c:pt>
                <c:pt idx="37">
                  <c:v>695.5</c:v>
                </c:pt>
                <c:pt idx="38">
                  <c:v>721.5</c:v>
                </c:pt>
                <c:pt idx="39">
                  <c:v>779.5</c:v>
                </c:pt>
                <c:pt idx="40">
                  <c:v>859</c:v>
                </c:pt>
                <c:pt idx="41">
                  <c:v>953</c:v>
                </c:pt>
                <c:pt idx="42">
                  <c:v>1064</c:v>
                </c:pt>
                <c:pt idx="43">
                  <c:v>1387.5</c:v>
                </c:pt>
                <c:pt idx="44">
                  <c:v>1815</c:v>
                </c:pt>
                <c:pt idx="45">
                  <c:v>2098.5</c:v>
                </c:pt>
                <c:pt idx="46">
                  <c:v>2284.5</c:v>
                </c:pt>
                <c:pt idx="47">
                  <c:v>2417.5</c:v>
                </c:pt>
                <c:pt idx="48">
                  <c:v>2447</c:v>
                </c:pt>
                <c:pt idx="49">
                  <c:v>2568</c:v>
                </c:pt>
                <c:pt idx="50">
                  <c:v>2687</c:v>
                </c:pt>
                <c:pt idx="51">
                  <c:v>2818.5</c:v>
                </c:pt>
                <c:pt idx="52">
                  <c:v>2928</c:v>
                </c:pt>
                <c:pt idx="53">
                  <c:v>3032.5</c:v>
                </c:pt>
                <c:pt idx="54">
                  <c:v>3082</c:v>
                </c:pt>
                <c:pt idx="55">
                  <c:v>3172.5</c:v>
                </c:pt>
                <c:pt idx="56">
                  <c:v>3306</c:v>
                </c:pt>
                <c:pt idx="57">
                  <c:v>3338</c:v>
                </c:pt>
                <c:pt idx="58">
                  <c:v>3013</c:v>
                </c:pt>
                <c:pt idx="59">
                  <c:v>2772.5</c:v>
                </c:pt>
                <c:pt idx="60">
                  <c:v>2810.5</c:v>
                </c:pt>
                <c:pt idx="61">
                  <c:v>3010.5</c:v>
                </c:pt>
                <c:pt idx="62">
                  <c:v>2798</c:v>
                </c:pt>
                <c:pt idx="63">
                  <c:v>2605</c:v>
                </c:pt>
                <c:pt idx="64">
                  <c:v>2697</c:v>
                </c:pt>
                <c:pt idx="65">
                  <c:v>2660.5</c:v>
                </c:pt>
                <c:pt idx="66">
                  <c:v>2797.5</c:v>
                </c:pt>
                <c:pt idx="67">
                  <c:v>3031</c:v>
                </c:pt>
                <c:pt idx="68">
                  <c:v>3346.5</c:v>
                </c:pt>
                <c:pt idx="69">
                  <c:v>3435</c:v>
                </c:pt>
                <c:pt idx="70">
                  <c:v>3445</c:v>
                </c:pt>
                <c:pt idx="71">
                  <c:v>3312</c:v>
                </c:pt>
                <c:pt idx="72">
                  <c:v>3230</c:v>
                </c:pt>
                <c:pt idx="73">
                  <c:v>3202.5</c:v>
                </c:pt>
                <c:pt idx="74">
                  <c:v>3328</c:v>
                </c:pt>
                <c:pt idx="75">
                  <c:v>3491.5</c:v>
                </c:pt>
                <c:pt idx="76">
                  <c:v>3198.5</c:v>
                </c:pt>
                <c:pt idx="77">
                  <c:v>2920</c:v>
                </c:pt>
                <c:pt idx="78">
                  <c:v>2738</c:v>
                </c:pt>
                <c:pt idx="79">
                  <c:v>2634.5</c:v>
                </c:pt>
                <c:pt idx="80">
                  <c:v>2582.5</c:v>
                </c:pt>
                <c:pt idx="81">
                  <c:v>2445</c:v>
                </c:pt>
                <c:pt idx="82">
                  <c:v>2302.5</c:v>
                </c:pt>
                <c:pt idx="83">
                  <c:v>2199</c:v>
                </c:pt>
                <c:pt idx="84">
                  <c:v>2173</c:v>
                </c:pt>
                <c:pt idx="85">
                  <c:v>2184</c:v>
                </c:pt>
                <c:pt idx="86">
                  <c:v>1864.5</c:v>
                </c:pt>
                <c:pt idx="87">
                  <c:v>1499</c:v>
                </c:pt>
                <c:pt idx="88">
                  <c:v>1009</c:v>
                </c:pt>
                <c:pt idx="89">
                  <c:v>671.5</c:v>
                </c:pt>
                <c:pt idx="90">
                  <c:v>512</c:v>
                </c:pt>
                <c:pt idx="91">
                  <c:v>554.5</c:v>
                </c:pt>
                <c:pt idx="92">
                  <c:v>562.5</c:v>
                </c:pt>
                <c:pt idx="93">
                  <c:v>405</c:v>
                </c:pt>
                <c:pt idx="94">
                  <c:v>390.5</c:v>
                </c:pt>
                <c:pt idx="95">
                  <c:v>351.5</c:v>
                </c:pt>
                <c:pt idx="96">
                  <c:v>361</c:v>
                </c:pt>
                <c:pt idx="97">
                  <c:v>403.5</c:v>
                </c:pt>
                <c:pt idx="98">
                  <c:v>470.5</c:v>
                </c:pt>
                <c:pt idx="99">
                  <c:v>538</c:v>
                </c:pt>
                <c:pt idx="100">
                  <c:v>621</c:v>
                </c:pt>
                <c:pt idx="101">
                  <c:v>656</c:v>
                </c:pt>
                <c:pt idx="102">
                  <c:v>748</c:v>
                </c:pt>
                <c:pt idx="103">
                  <c:v>844</c:v>
                </c:pt>
                <c:pt idx="104">
                  <c:v>1049</c:v>
                </c:pt>
                <c:pt idx="105">
                  <c:v>1082</c:v>
                </c:pt>
                <c:pt idx="106">
                  <c:v>1114.5</c:v>
                </c:pt>
                <c:pt idx="107">
                  <c:v>1124</c:v>
                </c:pt>
                <c:pt idx="108">
                  <c:v>1160</c:v>
                </c:pt>
                <c:pt idx="109">
                  <c:v>1015</c:v>
                </c:pt>
                <c:pt idx="110">
                  <c:v>981.5</c:v>
                </c:pt>
                <c:pt idx="111">
                  <c:v>1033</c:v>
                </c:pt>
                <c:pt idx="112">
                  <c:v>1041.5</c:v>
                </c:pt>
                <c:pt idx="113">
                  <c:v>1053.5</c:v>
                </c:pt>
                <c:pt idx="114">
                  <c:v>1079</c:v>
                </c:pt>
                <c:pt idx="115">
                  <c:v>1073</c:v>
                </c:pt>
                <c:pt idx="116">
                  <c:v>1079</c:v>
                </c:pt>
                <c:pt idx="117">
                  <c:v>1050.5</c:v>
                </c:pt>
                <c:pt idx="118">
                  <c:v>1036</c:v>
                </c:pt>
                <c:pt idx="119">
                  <c:v>1030</c:v>
                </c:pt>
                <c:pt idx="120">
                  <c:v>1001.5</c:v>
                </c:pt>
                <c:pt idx="121">
                  <c:v>858.5</c:v>
                </c:pt>
                <c:pt idx="122">
                  <c:v>826.5</c:v>
                </c:pt>
                <c:pt idx="123">
                  <c:v>775</c:v>
                </c:pt>
                <c:pt idx="124">
                  <c:v>749.5</c:v>
                </c:pt>
                <c:pt idx="125">
                  <c:v>705.5</c:v>
                </c:pt>
                <c:pt idx="126">
                  <c:v>718.5</c:v>
                </c:pt>
                <c:pt idx="127">
                  <c:v>698</c:v>
                </c:pt>
                <c:pt idx="128">
                  <c:v>672</c:v>
                </c:pt>
                <c:pt idx="129">
                  <c:v>640</c:v>
                </c:pt>
                <c:pt idx="130">
                  <c:v>647</c:v>
                </c:pt>
                <c:pt idx="131">
                  <c:v>662.5</c:v>
                </c:pt>
                <c:pt idx="132">
                  <c:v>634</c:v>
                </c:pt>
                <c:pt idx="133">
                  <c:v>628</c:v>
                </c:pt>
                <c:pt idx="134">
                  <c:v>634</c:v>
                </c:pt>
                <c:pt idx="135">
                  <c:v>658</c:v>
                </c:pt>
                <c:pt idx="136">
                  <c:v>714.5</c:v>
                </c:pt>
                <c:pt idx="137">
                  <c:v>724</c:v>
                </c:pt>
                <c:pt idx="138">
                  <c:v>694</c:v>
                </c:pt>
                <c:pt idx="139">
                  <c:v>656</c:v>
                </c:pt>
                <c:pt idx="140">
                  <c:v>649</c:v>
                </c:pt>
                <c:pt idx="141">
                  <c:v>635</c:v>
                </c:pt>
                <c:pt idx="142">
                  <c:v>650.5</c:v>
                </c:pt>
                <c:pt idx="143">
                  <c:v>639</c:v>
                </c:pt>
                <c:pt idx="144">
                  <c:v>620.5</c:v>
                </c:pt>
                <c:pt idx="145">
                  <c:v>585.5</c:v>
                </c:pt>
                <c:pt idx="146">
                  <c:v>565</c:v>
                </c:pt>
                <c:pt idx="147">
                  <c:v>566.5</c:v>
                </c:pt>
                <c:pt idx="148">
                  <c:v>530</c:v>
                </c:pt>
                <c:pt idx="149">
                  <c:v>507.5</c:v>
                </c:pt>
                <c:pt idx="150">
                  <c:v>524</c:v>
                </c:pt>
                <c:pt idx="151">
                  <c:v>564.5</c:v>
                </c:pt>
                <c:pt idx="152">
                  <c:v>521</c:v>
                </c:pt>
                <c:pt idx="153">
                  <c:v>473.5</c:v>
                </c:pt>
                <c:pt idx="154">
                  <c:v>383.5</c:v>
                </c:pt>
                <c:pt idx="155">
                  <c:v>303.5</c:v>
                </c:pt>
                <c:pt idx="156">
                  <c:v>295.5</c:v>
                </c:pt>
                <c:pt idx="157">
                  <c:v>322.5</c:v>
                </c:pt>
                <c:pt idx="158">
                  <c:v>347.5</c:v>
                </c:pt>
                <c:pt idx="159">
                  <c:v>383</c:v>
                </c:pt>
                <c:pt idx="160">
                  <c:v>389.5</c:v>
                </c:pt>
                <c:pt idx="161">
                  <c:v>380</c:v>
                </c:pt>
                <c:pt idx="162">
                  <c:v>332.5</c:v>
                </c:pt>
                <c:pt idx="163">
                  <c:v>329.5</c:v>
                </c:pt>
                <c:pt idx="164">
                  <c:v>386</c:v>
                </c:pt>
                <c:pt idx="165">
                  <c:v>398.5</c:v>
                </c:pt>
                <c:pt idx="166">
                  <c:v>388</c:v>
                </c:pt>
                <c:pt idx="167">
                  <c:v>370.5</c:v>
                </c:pt>
                <c:pt idx="168">
                  <c:v>312</c:v>
                </c:pt>
                <c:pt idx="169">
                  <c:v>264</c:v>
                </c:pt>
                <c:pt idx="170">
                  <c:v>241</c:v>
                </c:pt>
                <c:pt idx="171">
                  <c:v>226.5</c:v>
                </c:pt>
                <c:pt idx="172">
                  <c:v>220</c:v>
                </c:pt>
                <c:pt idx="173">
                  <c:v>223</c:v>
                </c:pt>
                <c:pt idx="174">
                  <c:v>253</c:v>
                </c:pt>
                <c:pt idx="175">
                  <c:v>269.5</c:v>
                </c:pt>
                <c:pt idx="176">
                  <c:v>281.5</c:v>
                </c:pt>
                <c:pt idx="177">
                  <c:v>286</c:v>
                </c:pt>
                <c:pt idx="178">
                  <c:v>271</c:v>
                </c:pt>
                <c:pt idx="179">
                  <c:v>242.5</c:v>
                </c:pt>
                <c:pt idx="180">
                  <c:v>244.5</c:v>
                </c:pt>
                <c:pt idx="181">
                  <c:v>284</c:v>
                </c:pt>
                <c:pt idx="182">
                  <c:v>318</c:v>
                </c:pt>
                <c:pt idx="183">
                  <c:v>355</c:v>
                </c:pt>
                <c:pt idx="184">
                  <c:v>393.5</c:v>
                </c:pt>
                <c:pt idx="185">
                  <c:v>410</c:v>
                </c:pt>
                <c:pt idx="186">
                  <c:v>417.5</c:v>
                </c:pt>
                <c:pt idx="187">
                  <c:v>432.5</c:v>
                </c:pt>
                <c:pt idx="188">
                  <c:v>479.5</c:v>
                </c:pt>
                <c:pt idx="189">
                  <c:v>538</c:v>
                </c:pt>
                <c:pt idx="190">
                  <c:v>554</c:v>
                </c:pt>
                <c:pt idx="191">
                  <c:v>575</c:v>
                </c:pt>
                <c:pt idx="192">
                  <c:v>562.5</c:v>
                </c:pt>
                <c:pt idx="193">
                  <c:v>588</c:v>
                </c:pt>
                <c:pt idx="194">
                  <c:v>587</c:v>
                </c:pt>
                <c:pt idx="195">
                  <c:v>563.5</c:v>
                </c:pt>
                <c:pt idx="196">
                  <c:v>531.5</c:v>
                </c:pt>
                <c:pt idx="197">
                  <c:v>505.5</c:v>
                </c:pt>
                <c:pt idx="198">
                  <c:v>518.5</c:v>
                </c:pt>
                <c:pt idx="199">
                  <c:v>535.5</c:v>
                </c:pt>
                <c:pt idx="200">
                  <c:v>567</c:v>
                </c:pt>
                <c:pt idx="201">
                  <c:v>551</c:v>
                </c:pt>
                <c:pt idx="202">
                  <c:v>506.5</c:v>
                </c:pt>
                <c:pt idx="203">
                  <c:v>551.5</c:v>
                </c:pt>
                <c:pt idx="204">
                  <c:v>674</c:v>
                </c:pt>
                <c:pt idx="205">
                  <c:v>895.5</c:v>
                </c:pt>
                <c:pt idx="206">
                  <c:v>1050.5</c:v>
                </c:pt>
                <c:pt idx="207">
                  <c:v>1323</c:v>
                </c:pt>
                <c:pt idx="208">
                  <c:v>1656.5</c:v>
                </c:pt>
                <c:pt idx="209">
                  <c:v>1759</c:v>
                </c:pt>
                <c:pt idx="210">
                  <c:v>1717.5</c:v>
                </c:pt>
                <c:pt idx="211">
                  <c:v>1923.5</c:v>
                </c:pt>
                <c:pt idx="212">
                  <c:v>2050.5</c:v>
                </c:pt>
                <c:pt idx="213">
                  <c:v>2304.5</c:v>
                </c:pt>
                <c:pt idx="214">
                  <c:v>2404.5</c:v>
                </c:pt>
                <c:pt idx="215">
                  <c:v>2303</c:v>
                </c:pt>
                <c:pt idx="216">
                  <c:v>2398.5</c:v>
                </c:pt>
                <c:pt idx="217">
                  <c:v>2483.5</c:v>
                </c:pt>
                <c:pt idx="218">
                  <c:v>2493.5</c:v>
                </c:pt>
                <c:pt idx="219">
                  <c:v>2500</c:v>
                </c:pt>
                <c:pt idx="220">
                  <c:v>2464</c:v>
                </c:pt>
                <c:pt idx="221">
                  <c:v>2524</c:v>
                </c:pt>
                <c:pt idx="222">
                  <c:v>2542</c:v>
                </c:pt>
                <c:pt idx="223">
                  <c:v>2569.5</c:v>
                </c:pt>
                <c:pt idx="224">
                  <c:v>2691</c:v>
                </c:pt>
                <c:pt idx="225">
                  <c:v>2631</c:v>
                </c:pt>
                <c:pt idx="226">
                  <c:v>2557.5</c:v>
                </c:pt>
                <c:pt idx="227">
                  <c:v>3048.5</c:v>
                </c:pt>
                <c:pt idx="228">
                  <c:v>3456.5</c:v>
                </c:pt>
                <c:pt idx="229">
                  <c:v>3449</c:v>
                </c:pt>
                <c:pt idx="230">
                  <c:v>3654.5</c:v>
                </c:pt>
                <c:pt idx="231">
                  <c:v>3910</c:v>
                </c:pt>
                <c:pt idx="232">
                  <c:v>3904</c:v>
                </c:pt>
                <c:pt idx="233">
                  <c:v>3892.5</c:v>
                </c:pt>
                <c:pt idx="234">
                  <c:v>3486</c:v>
                </c:pt>
                <c:pt idx="235">
                  <c:v>3184</c:v>
                </c:pt>
                <c:pt idx="236">
                  <c:v>3253</c:v>
                </c:pt>
                <c:pt idx="237">
                  <c:v>3377</c:v>
                </c:pt>
                <c:pt idx="238">
                  <c:v>3252</c:v>
                </c:pt>
                <c:pt idx="239">
                  <c:v>3110.5</c:v>
                </c:pt>
                <c:pt idx="240">
                  <c:v>2937.5</c:v>
                </c:pt>
                <c:pt idx="241">
                  <c:v>2735</c:v>
                </c:pt>
                <c:pt idx="242">
                  <c:v>2541</c:v>
                </c:pt>
                <c:pt idx="243">
                  <c:v>2196.5</c:v>
                </c:pt>
                <c:pt idx="244">
                  <c:v>1832.5</c:v>
                </c:pt>
                <c:pt idx="245">
                  <c:v>1649.5</c:v>
                </c:pt>
                <c:pt idx="246">
                  <c:v>1518</c:v>
                </c:pt>
                <c:pt idx="247">
                  <c:v>1433.5</c:v>
                </c:pt>
                <c:pt idx="248">
                  <c:v>1536</c:v>
                </c:pt>
                <c:pt idx="249">
                  <c:v>1564.5</c:v>
                </c:pt>
                <c:pt idx="250">
                  <c:v>1286.5</c:v>
                </c:pt>
                <c:pt idx="251">
                  <c:v>1264</c:v>
                </c:pt>
                <c:pt idx="252">
                  <c:v>1141.5</c:v>
                </c:pt>
                <c:pt idx="253">
                  <c:v>935.5</c:v>
                </c:pt>
                <c:pt idx="254">
                  <c:v>849.5</c:v>
                </c:pt>
                <c:pt idx="255">
                  <c:v>793.5</c:v>
                </c:pt>
                <c:pt idx="256">
                  <c:v>704</c:v>
                </c:pt>
                <c:pt idx="257">
                  <c:v>664.5</c:v>
                </c:pt>
                <c:pt idx="258">
                  <c:v>638</c:v>
                </c:pt>
                <c:pt idx="259">
                  <c:v>548</c:v>
                </c:pt>
                <c:pt idx="260">
                  <c:v>562.5</c:v>
                </c:pt>
                <c:pt idx="261">
                  <c:v>558.5</c:v>
                </c:pt>
                <c:pt idx="262">
                  <c:v>628.5</c:v>
                </c:pt>
                <c:pt idx="263">
                  <c:v>711.5</c:v>
                </c:pt>
                <c:pt idx="264">
                  <c:v>725.5</c:v>
                </c:pt>
                <c:pt idx="265">
                  <c:v>672</c:v>
                </c:pt>
                <c:pt idx="266">
                  <c:v>668</c:v>
                </c:pt>
                <c:pt idx="267">
                  <c:v>685.5</c:v>
                </c:pt>
                <c:pt idx="268">
                  <c:v>775.5</c:v>
                </c:pt>
                <c:pt idx="269">
                  <c:v>906.5</c:v>
                </c:pt>
                <c:pt idx="270">
                  <c:v>1032.5</c:v>
                </c:pt>
                <c:pt idx="271">
                  <c:v>1102.5</c:v>
                </c:pt>
                <c:pt idx="272">
                  <c:v>1079</c:v>
                </c:pt>
                <c:pt idx="273">
                  <c:v>1070</c:v>
                </c:pt>
                <c:pt idx="274">
                  <c:v>992</c:v>
                </c:pt>
                <c:pt idx="275">
                  <c:v>982.5</c:v>
                </c:pt>
                <c:pt idx="276">
                  <c:v>949.5</c:v>
                </c:pt>
                <c:pt idx="277">
                  <c:v>789.5</c:v>
                </c:pt>
                <c:pt idx="278">
                  <c:v>794.5</c:v>
                </c:pt>
                <c:pt idx="279">
                  <c:v>723.5</c:v>
                </c:pt>
                <c:pt idx="280">
                  <c:v>629</c:v>
                </c:pt>
                <c:pt idx="281">
                  <c:v>678.5</c:v>
                </c:pt>
                <c:pt idx="282">
                  <c:v>607.5</c:v>
                </c:pt>
                <c:pt idx="283">
                  <c:v>432</c:v>
                </c:pt>
                <c:pt idx="284">
                  <c:v>334</c:v>
                </c:pt>
                <c:pt idx="285">
                  <c:v>277</c:v>
                </c:pt>
                <c:pt idx="286">
                  <c:v>248.5</c:v>
                </c:pt>
                <c:pt idx="287">
                  <c:v>268</c:v>
                </c:pt>
                <c:pt idx="288">
                  <c:v>339.5</c:v>
                </c:pt>
                <c:pt idx="289">
                  <c:v>477.5</c:v>
                </c:pt>
                <c:pt idx="290">
                  <c:v>678</c:v>
                </c:pt>
                <c:pt idx="291">
                  <c:v>905</c:v>
                </c:pt>
                <c:pt idx="292">
                  <c:v>1092.5</c:v>
                </c:pt>
                <c:pt idx="293">
                  <c:v>1311.5</c:v>
                </c:pt>
                <c:pt idx="294">
                  <c:v>1563</c:v>
                </c:pt>
                <c:pt idx="295">
                  <c:v>1794</c:v>
                </c:pt>
                <c:pt idx="296">
                  <c:v>1935.5</c:v>
                </c:pt>
                <c:pt idx="297">
                  <c:v>2137.5</c:v>
                </c:pt>
                <c:pt idx="298">
                  <c:v>2130</c:v>
                </c:pt>
                <c:pt idx="299">
                  <c:v>2238</c:v>
                </c:pt>
                <c:pt idx="300">
                  <c:v>2469</c:v>
                </c:pt>
                <c:pt idx="301">
                  <c:v>2728.5</c:v>
                </c:pt>
                <c:pt idx="302">
                  <c:v>2917</c:v>
                </c:pt>
                <c:pt idx="303">
                  <c:v>2888</c:v>
                </c:pt>
                <c:pt idx="304">
                  <c:v>2841</c:v>
                </c:pt>
                <c:pt idx="305">
                  <c:v>2817</c:v>
                </c:pt>
                <c:pt idx="306">
                  <c:v>2495</c:v>
                </c:pt>
                <c:pt idx="307">
                  <c:v>2260</c:v>
                </c:pt>
                <c:pt idx="308">
                  <c:v>2302.5</c:v>
                </c:pt>
                <c:pt idx="309">
                  <c:v>2498</c:v>
                </c:pt>
                <c:pt idx="310">
                  <c:v>2538</c:v>
                </c:pt>
                <c:pt idx="311">
                  <c:v>2514</c:v>
                </c:pt>
                <c:pt idx="312">
                  <c:v>2433</c:v>
                </c:pt>
                <c:pt idx="313">
                  <c:v>2329</c:v>
                </c:pt>
                <c:pt idx="314">
                  <c:v>2307</c:v>
                </c:pt>
                <c:pt idx="315">
                  <c:v>2120.5</c:v>
                </c:pt>
                <c:pt idx="316">
                  <c:v>1886.5</c:v>
                </c:pt>
                <c:pt idx="317">
                  <c:v>1722.5</c:v>
                </c:pt>
                <c:pt idx="318">
                  <c:v>1606.5</c:v>
                </c:pt>
                <c:pt idx="319">
                  <c:v>1574.5</c:v>
                </c:pt>
                <c:pt idx="320">
                  <c:v>1570.5</c:v>
                </c:pt>
                <c:pt idx="321">
                  <c:v>1588</c:v>
                </c:pt>
                <c:pt idx="322">
                  <c:v>1614.5</c:v>
                </c:pt>
                <c:pt idx="323">
                  <c:v>1586</c:v>
                </c:pt>
                <c:pt idx="324">
                  <c:v>1607.5</c:v>
                </c:pt>
                <c:pt idx="325">
                  <c:v>1695</c:v>
                </c:pt>
                <c:pt idx="326">
                  <c:v>1821</c:v>
                </c:pt>
                <c:pt idx="327">
                  <c:v>2047</c:v>
                </c:pt>
                <c:pt idx="328">
                  <c:v>1925.5</c:v>
                </c:pt>
                <c:pt idx="329">
                  <c:v>1819.5</c:v>
                </c:pt>
                <c:pt idx="330">
                  <c:v>1793</c:v>
                </c:pt>
                <c:pt idx="331">
                  <c:v>1901.5</c:v>
                </c:pt>
                <c:pt idx="332">
                  <c:v>2105</c:v>
                </c:pt>
                <c:pt idx="333">
                  <c:v>2281</c:v>
                </c:pt>
                <c:pt idx="334">
                  <c:v>2377.5</c:v>
                </c:pt>
                <c:pt idx="335">
                  <c:v>2145</c:v>
                </c:pt>
                <c:pt idx="336">
                  <c:v>1961</c:v>
                </c:pt>
                <c:pt idx="337">
                  <c:v>2036</c:v>
                </c:pt>
                <c:pt idx="338">
                  <c:v>1927.5</c:v>
                </c:pt>
                <c:pt idx="339">
                  <c:v>1967</c:v>
                </c:pt>
                <c:pt idx="340">
                  <c:v>1995.5</c:v>
                </c:pt>
                <c:pt idx="341">
                  <c:v>1941</c:v>
                </c:pt>
                <c:pt idx="342">
                  <c:v>1706</c:v>
                </c:pt>
                <c:pt idx="343">
                  <c:v>1552</c:v>
                </c:pt>
                <c:pt idx="344">
                  <c:v>1427.5</c:v>
                </c:pt>
                <c:pt idx="345">
                  <c:v>1271.5</c:v>
                </c:pt>
                <c:pt idx="346">
                  <c:v>1143</c:v>
                </c:pt>
                <c:pt idx="347">
                  <c:v>1075</c:v>
                </c:pt>
                <c:pt idx="348">
                  <c:v>1058</c:v>
                </c:pt>
                <c:pt idx="349">
                  <c:v>1124</c:v>
                </c:pt>
                <c:pt idx="350">
                  <c:v>1244.5</c:v>
                </c:pt>
                <c:pt idx="351">
                  <c:v>1259.5</c:v>
                </c:pt>
                <c:pt idx="352">
                  <c:v>1168</c:v>
                </c:pt>
                <c:pt idx="353">
                  <c:v>1122.5</c:v>
                </c:pt>
                <c:pt idx="354">
                  <c:v>1089.5</c:v>
                </c:pt>
                <c:pt idx="355">
                  <c:v>1091</c:v>
                </c:pt>
                <c:pt idx="356">
                  <c:v>1114.5</c:v>
                </c:pt>
                <c:pt idx="357">
                  <c:v>1168</c:v>
                </c:pt>
                <c:pt idx="358">
                  <c:v>1202</c:v>
                </c:pt>
                <c:pt idx="359">
                  <c:v>1198.5</c:v>
                </c:pt>
                <c:pt idx="360">
                  <c:v>1290.5</c:v>
                </c:pt>
                <c:pt idx="361">
                  <c:v>1286.5</c:v>
                </c:pt>
                <c:pt idx="362">
                  <c:v>1168.5</c:v>
                </c:pt>
                <c:pt idx="363">
                  <c:v>1191.5</c:v>
                </c:pt>
                <c:pt idx="364">
                  <c:v>1148</c:v>
                </c:pt>
                <c:pt idx="365">
                  <c:v>1112</c:v>
                </c:pt>
                <c:pt idx="366">
                  <c:v>1080.5</c:v>
                </c:pt>
                <c:pt idx="367">
                  <c:v>1119</c:v>
                </c:pt>
                <c:pt idx="368">
                  <c:v>1167.5</c:v>
                </c:pt>
                <c:pt idx="369">
                  <c:v>1347</c:v>
                </c:pt>
                <c:pt idx="370">
                  <c:v>1533</c:v>
                </c:pt>
                <c:pt idx="371">
                  <c:v>1733</c:v>
                </c:pt>
                <c:pt idx="372">
                  <c:v>2082.5</c:v>
                </c:pt>
                <c:pt idx="373">
                  <c:v>2473</c:v>
                </c:pt>
                <c:pt idx="374">
                  <c:v>2766</c:v>
                </c:pt>
                <c:pt idx="375">
                  <c:v>2969.5</c:v>
                </c:pt>
                <c:pt idx="376">
                  <c:v>2894.5</c:v>
                </c:pt>
                <c:pt idx="377">
                  <c:v>2855.5</c:v>
                </c:pt>
                <c:pt idx="378">
                  <c:v>2746</c:v>
                </c:pt>
                <c:pt idx="379">
                  <c:v>2609.5</c:v>
                </c:pt>
                <c:pt idx="380">
                  <c:v>2622.5</c:v>
                </c:pt>
                <c:pt idx="381">
                  <c:v>2732.5</c:v>
                </c:pt>
                <c:pt idx="382">
                  <c:v>3044.5</c:v>
                </c:pt>
                <c:pt idx="383">
                  <c:v>3183.5</c:v>
                </c:pt>
                <c:pt idx="384">
                  <c:v>3204.5</c:v>
                </c:pt>
                <c:pt idx="385">
                  <c:v>3012</c:v>
                </c:pt>
                <c:pt idx="386">
                  <c:v>2806.5</c:v>
                </c:pt>
                <c:pt idx="387">
                  <c:v>2671.5</c:v>
                </c:pt>
                <c:pt idx="388">
                  <c:v>2587.5</c:v>
                </c:pt>
                <c:pt idx="389">
                  <c:v>2600</c:v>
                </c:pt>
                <c:pt idx="390">
                  <c:v>2593</c:v>
                </c:pt>
                <c:pt idx="391">
                  <c:v>2629.5</c:v>
                </c:pt>
                <c:pt idx="392">
                  <c:v>2634.5</c:v>
                </c:pt>
                <c:pt idx="393">
                  <c:v>2471.5</c:v>
                </c:pt>
                <c:pt idx="394">
                  <c:v>2379</c:v>
                </c:pt>
                <c:pt idx="395">
                  <c:v>2329</c:v>
                </c:pt>
                <c:pt idx="396">
                  <c:v>2374</c:v>
                </c:pt>
                <c:pt idx="397">
                  <c:v>2297</c:v>
                </c:pt>
                <c:pt idx="398">
                  <c:v>2209.5</c:v>
                </c:pt>
                <c:pt idx="399">
                  <c:v>2196</c:v>
                </c:pt>
                <c:pt idx="400">
                  <c:v>1897</c:v>
                </c:pt>
                <c:pt idx="401">
                  <c:v>1516.5</c:v>
                </c:pt>
                <c:pt idx="402">
                  <c:v>1159</c:v>
                </c:pt>
                <c:pt idx="403">
                  <c:v>1174.5</c:v>
                </c:pt>
                <c:pt idx="404">
                  <c:v>1216</c:v>
                </c:pt>
                <c:pt idx="405">
                  <c:v>1225</c:v>
                </c:pt>
                <c:pt idx="406">
                  <c:v>1110.5</c:v>
                </c:pt>
                <c:pt idx="407">
                  <c:v>929</c:v>
                </c:pt>
                <c:pt idx="408">
                  <c:v>802</c:v>
                </c:pt>
                <c:pt idx="409">
                  <c:v>670.5</c:v>
                </c:pt>
                <c:pt idx="410">
                  <c:v>544.5</c:v>
                </c:pt>
                <c:pt idx="411">
                  <c:v>496</c:v>
                </c:pt>
                <c:pt idx="412">
                  <c:v>487</c:v>
                </c:pt>
                <c:pt idx="413">
                  <c:v>547</c:v>
                </c:pt>
                <c:pt idx="414">
                  <c:v>650.5</c:v>
                </c:pt>
                <c:pt idx="415">
                  <c:v>797.5</c:v>
                </c:pt>
                <c:pt idx="416">
                  <c:v>970.5</c:v>
                </c:pt>
                <c:pt idx="417">
                  <c:v>1219.5</c:v>
                </c:pt>
                <c:pt idx="418">
                  <c:v>1250.5</c:v>
                </c:pt>
                <c:pt idx="419">
                  <c:v>1172</c:v>
                </c:pt>
                <c:pt idx="420">
                  <c:v>1194</c:v>
                </c:pt>
                <c:pt idx="421">
                  <c:v>1256</c:v>
                </c:pt>
                <c:pt idx="422">
                  <c:v>1270.5</c:v>
                </c:pt>
                <c:pt idx="423">
                  <c:v>1331</c:v>
                </c:pt>
                <c:pt idx="424">
                  <c:v>1410.5</c:v>
                </c:pt>
                <c:pt idx="425">
                  <c:v>1505.5</c:v>
                </c:pt>
                <c:pt idx="426">
                  <c:v>1725.5</c:v>
                </c:pt>
                <c:pt idx="427">
                  <c:v>2296</c:v>
                </c:pt>
                <c:pt idx="428">
                  <c:v>2773</c:v>
                </c:pt>
                <c:pt idx="429">
                  <c:v>3001</c:v>
                </c:pt>
                <c:pt idx="430">
                  <c:v>3147.5</c:v>
                </c:pt>
                <c:pt idx="431">
                  <c:v>3078</c:v>
                </c:pt>
                <c:pt idx="432">
                  <c:v>2932.5</c:v>
                </c:pt>
                <c:pt idx="433">
                  <c:v>2870.5</c:v>
                </c:pt>
                <c:pt idx="434">
                  <c:v>2760</c:v>
                </c:pt>
                <c:pt idx="435">
                  <c:v>2681.5</c:v>
                </c:pt>
                <c:pt idx="436">
                  <c:v>2532.5</c:v>
                </c:pt>
                <c:pt idx="437">
                  <c:v>2498.5</c:v>
                </c:pt>
                <c:pt idx="438">
                  <c:v>2551.5</c:v>
                </c:pt>
                <c:pt idx="439">
                  <c:v>2626.5</c:v>
                </c:pt>
                <c:pt idx="440">
                  <c:v>2617</c:v>
                </c:pt>
                <c:pt idx="441">
                  <c:v>2466</c:v>
                </c:pt>
                <c:pt idx="442">
                  <c:v>2134.5</c:v>
                </c:pt>
                <c:pt idx="443">
                  <c:v>1945.5</c:v>
                </c:pt>
                <c:pt idx="444">
                  <c:v>1890.5</c:v>
                </c:pt>
                <c:pt idx="445">
                  <c:v>2203.5</c:v>
                </c:pt>
                <c:pt idx="446">
                  <c:v>2352</c:v>
                </c:pt>
                <c:pt idx="447">
                  <c:v>2603</c:v>
                </c:pt>
                <c:pt idx="448">
                  <c:v>2768</c:v>
                </c:pt>
                <c:pt idx="449">
                  <c:v>2936</c:v>
                </c:pt>
                <c:pt idx="450">
                  <c:v>2802</c:v>
                </c:pt>
                <c:pt idx="451">
                  <c:v>2764.5</c:v>
                </c:pt>
                <c:pt idx="452">
                  <c:v>2945</c:v>
                </c:pt>
                <c:pt idx="453">
                  <c:v>3076</c:v>
                </c:pt>
                <c:pt idx="454">
                  <c:v>3068.5</c:v>
                </c:pt>
                <c:pt idx="455">
                  <c:v>3178</c:v>
                </c:pt>
                <c:pt idx="456">
                  <c:v>3132</c:v>
                </c:pt>
                <c:pt idx="457">
                  <c:v>3014.5</c:v>
                </c:pt>
                <c:pt idx="458">
                  <c:v>2958.5</c:v>
                </c:pt>
                <c:pt idx="459">
                  <c:v>2912</c:v>
                </c:pt>
                <c:pt idx="460">
                  <c:v>2754.5</c:v>
                </c:pt>
                <c:pt idx="461">
                  <c:v>2670.5</c:v>
                </c:pt>
                <c:pt idx="462">
                  <c:v>2449.5</c:v>
                </c:pt>
                <c:pt idx="463">
                  <c:v>2274.5</c:v>
                </c:pt>
                <c:pt idx="464">
                  <c:v>2493</c:v>
                </c:pt>
                <c:pt idx="465">
                  <c:v>2768</c:v>
                </c:pt>
                <c:pt idx="466">
                  <c:v>2633</c:v>
                </c:pt>
                <c:pt idx="467">
                  <c:v>2603.5</c:v>
                </c:pt>
                <c:pt idx="468">
                  <c:v>2730.5</c:v>
                </c:pt>
                <c:pt idx="469">
                  <c:v>2839</c:v>
                </c:pt>
                <c:pt idx="470">
                  <c:v>3022.5</c:v>
                </c:pt>
                <c:pt idx="471">
                  <c:v>3133</c:v>
                </c:pt>
                <c:pt idx="472">
                  <c:v>3156</c:v>
                </c:pt>
                <c:pt idx="473">
                  <c:v>3217.5</c:v>
                </c:pt>
                <c:pt idx="474">
                  <c:v>3446.5</c:v>
                </c:pt>
                <c:pt idx="475">
                  <c:v>3629.5</c:v>
                </c:pt>
                <c:pt idx="476">
                  <c:v>3498</c:v>
                </c:pt>
                <c:pt idx="477">
                  <c:v>3283.5</c:v>
                </c:pt>
                <c:pt idx="478">
                  <c:v>3005</c:v>
                </c:pt>
                <c:pt idx="479">
                  <c:v>2759</c:v>
                </c:pt>
                <c:pt idx="480">
                  <c:v>2707</c:v>
                </c:pt>
                <c:pt idx="481">
                  <c:v>2499.5</c:v>
                </c:pt>
                <c:pt idx="482">
                  <c:v>2502.5</c:v>
                </c:pt>
                <c:pt idx="483">
                  <c:v>2410</c:v>
                </c:pt>
                <c:pt idx="484">
                  <c:v>2342</c:v>
                </c:pt>
                <c:pt idx="485">
                  <c:v>2297.5</c:v>
                </c:pt>
                <c:pt idx="486">
                  <c:v>2451</c:v>
                </c:pt>
                <c:pt idx="487">
                  <c:v>2517</c:v>
                </c:pt>
                <c:pt idx="488">
                  <c:v>2507</c:v>
                </c:pt>
                <c:pt idx="489">
                  <c:v>2455</c:v>
                </c:pt>
                <c:pt idx="490">
                  <c:v>2344.5</c:v>
                </c:pt>
                <c:pt idx="491">
                  <c:v>2104.5</c:v>
                </c:pt>
                <c:pt idx="492">
                  <c:v>2066.5</c:v>
                </c:pt>
                <c:pt idx="493">
                  <c:v>2106</c:v>
                </c:pt>
                <c:pt idx="494">
                  <c:v>2331.5</c:v>
                </c:pt>
                <c:pt idx="495">
                  <c:v>2457.5</c:v>
                </c:pt>
                <c:pt idx="496">
                  <c:v>2482.5</c:v>
                </c:pt>
                <c:pt idx="497">
                  <c:v>2425</c:v>
                </c:pt>
                <c:pt idx="498">
                  <c:v>2486</c:v>
                </c:pt>
                <c:pt idx="499">
                  <c:v>2767.5</c:v>
                </c:pt>
                <c:pt idx="500">
                  <c:v>3059</c:v>
                </c:pt>
                <c:pt idx="501">
                  <c:v>3248.5</c:v>
                </c:pt>
                <c:pt idx="502">
                  <c:v>3449</c:v>
                </c:pt>
                <c:pt idx="503">
                  <c:v>3462.5</c:v>
                </c:pt>
                <c:pt idx="504">
                  <c:v>3466</c:v>
                </c:pt>
                <c:pt idx="505">
                  <c:v>3589</c:v>
                </c:pt>
                <c:pt idx="506">
                  <c:v>3799.5</c:v>
                </c:pt>
                <c:pt idx="507">
                  <c:v>4022</c:v>
                </c:pt>
                <c:pt idx="508">
                  <c:v>4119.5</c:v>
                </c:pt>
                <c:pt idx="509">
                  <c:v>4383.5</c:v>
                </c:pt>
                <c:pt idx="510">
                  <c:v>4652</c:v>
                </c:pt>
                <c:pt idx="511">
                  <c:v>4653</c:v>
                </c:pt>
                <c:pt idx="512">
                  <c:v>4672</c:v>
                </c:pt>
                <c:pt idx="513">
                  <c:v>4680.5</c:v>
                </c:pt>
                <c:pt idx="514">
                  <c:v>4528.5</c:v>
                </c:pt>
                <c:pt idx="515">
                  <c:v>4448</c:v>
                </c:pt>
                <c:pt idx="516">
                  <c:v>4377.5</c:v>
                </c:pt>
                <c:pt idx="517">
                  <c:v>4500.5</c:v>
                </c:pt>
                <c:pt idx="518">
                  <c:v>4500</c:v>
                </c:pt>
                <c:pt idx="519">
                  <c:v>4212</c:v>
                </c:pt>
                <c:pt idx="520">
                  <c:v>3819.5</c:v>
                </c:pt>
                <c:pt idx="521">
                  <c:v>3747.5</c:v>
                </c:pt>
                <c:pt idx="522">
                  <c:v>3745.5</c:v>
                </c:pt>
                <c:pt idx="523">
                  <c:v>3990.5</c:v>
                </c:pt>
                <c:pt idx="524">
                  <c:v>3749.5</c:v>
                </c:pt>
                <c:pt idx="525">
                  <c:v>3979</c:v>
                </c:pt>
                <c:pt idx="526">
                  <c:v>4173</c:v>
                </c:pt>
                <c:pt idx="527">
                  <c:v>4024.5</c:v>
                </c:pt>
                <c:pt idx="528">
                  <c:v>4196</c:v>
                </c:pt>
                <c:pt idx="529">
                  <c:v>4432</c:v>
                </c:pt>
                <c:pt idx="530">
                  <c:v>4433.5</c:v>
                </c:pt>
                <c:pt idx="531">
                  <c:v>4329.5</c:v>
                </c:pt>
                <c:pt idx="532">
                  <c:v>4451.5</c:v>
                </c:pt>
                <c:pt idx="533">
                  <c:v>4517</c:v>
                </c:pt>
                <c:pt idx="534">
                  <c:v>4514</c:v>
                </c:pt>
                <c:pt idx="535">
                  <c:v>4480.5</c:v>
                </c:pt>
                <c:pt idx="536">
                  <c:v>4379</c:v>
                </c:pt>
                <c:pt idx="537">
                  <c:v>4366</c:v>
                </c:pt>
                <c:pt idx="538">
                  <c:v>4116.5</c:v>
                </c:pt>
                <c:pt idx="539">
                  <c:v>4244</c:v>
                </c:pt>
                <c:pt idx="540">
                  <c:v>4278.5</c:v>
                </c:pt>
                <c:pt idx="541">
                  <c:v>4100</c:v>
                </c:pt>
                <c:pt idx="542">
                  <c:v>3771</c:v>
                </c:pt>
                <c:pt idx="543">
                  <c:v>3473</c:v>
                </c:pt>
                <c:pt idx="544">
                  <c:v>3057</c:v>
                </c:pt>
                <c:pt idx="545">
                  <c:v>2555</c:v>
                </c:pt>
                <c:pt idx="546">
                  <c:v>2200.5</c:v>
                </c:pt>
                <c:pt idx="547">
                  <c:v>2045.5</c:v>
                </c:pt>
                <c:pt idx="548">
                  <c:v>1933.5</c:v>
                </c:pt>
                <c:pt idx="549">
                  <c:v>1846.5</c:v>
                </c:pt>
                <c:pt idx="550">
                  <c:v>1752.5</c:v>
                </c:pt>
                <c:pt idx="551">
                  <c:v>1638.5</c:v>
                </c:pt>
                <c:pt idx="552">
                  <c:v>1474.5</c:v>
                </c:pt>
                <c:pt idx="553">
                  <c:v>1399</c:v>
                </c:pt>
                <c:pt idx="554">
                  <c:v>1198.5</c:v>
                </c:pt>
                <c:pt idx="555">
                  <c:v>1023.5</c:v>
                </c:pt>
                <c:pt idx="556">
                  <c:v>889</c:v>
                </c:pt>
                <c:pt idx="557">
                  <c:v>774</c:v>
                </c:pt>
                <c:pt idx="558">
                  <c:v>674.5</c:v>
                </c:pt>
                <c:pt idx="559">
                  <c:v>661.5</c:v>
                </c:pt>
                <c:pt idx="560">
                  <c:v>703.5</c:v>
                </c:pt>
                <c:pt idx="561">
                  <c:v>719</c:v>
                </c:pt>
                <c:pt idx="562">
                  <c:v>723</c:v>
                </c:pt>
                <c:pt idx="563">
                  <c:v>881.5</c:v>
                </c:pt>
                <c:pt idx="564">
                  <c:v>960</c:v>
                </c:pt>
                <c:pt idx="565">
                  <c:v>1028</c:v>
                </c:pt>
                <c:pt idx="566">
                  <c:v>1159</c:v>
                </c:pt>
                <c:pt idx="567">
                  <c:v>1247.5</c:v>
                </c:pt>
                <c:pt idx="568">
                  <c:v>1458.5</c:v>
                </c:pt>
                <c:pt idx="569">
                  <c:v>1695.5</c:v>
                </c:pt>
                <c:pt idx="570">
                  <c:v>2141</c:v>
                </c:pt>
                <c:pt idx="571">
                  <c:v>2832</c:v>
                </c:pt>
                <c:pt idx="572">
                  <c:v>3378.5</c:v>
                </c:pt>
                <c:pt idx="573">
                  <c:v>3689.5</c:v>
                </c:pt>
                <c:pt idx="574">
                  <c:v>3928</c:v>
                </c:pt>
                <c:pt idx="575">
                  <c:v>3909.5</c:v>
                </c:pt>
                <c:pt idx="576">
                  <c:v>3808.5</c:v>
                </c:pt>
                <c:pt idx="577">
                  <c:v>3598.5</c:v>
                </c:pt>
                <c:pt idx="578">
                  <c:v>3491.5</c:v>
                </c:pt>
                <c:pt idx="579">
                  <c:v>3461.5</c:v>
                </c:pt>
                <c:pt idx="580">
                  <c:v>3330</c:v>
                </c:pt>
                <c:pt idx="581">
                  <c:v>3533</c:v>
                </c:pt>
                <c:pt idx="582">
                  <c:v>3510.5</c:v>
                </c:pt>
                <c:pt idx="583">
                  <c:v>3610</c:v>
                </c:pt>
                <c:pt idx="584">
                  <c:v>3665.5</c:v>
                </c:pt>
                <c:pt idx="585">
                  <c:v>3773.5</c:v>
                </c:pt>
                <c:pt idx="586">
                  <c:v>3870</c:v>
                </c:pt>
                <c:pt idx="587">
                  <c:v>3733.5</c:v>
                </c:pt>
                <c:pt idx="588">
                  <c:v>3515.5</c:v>
                </c:pt>
                <c:pt idx="589">
                  <c:v>3331.5</c:v>
                </c:pt>
                <c:pt idx="590">
                  <c:v>2960</c:v>
                </c:pt>
                <c:pt idx="591">
                  <c:v>2579</c:v>
                </c:pt>
                <c:pt idx="592">
                  <c:v>2438</c:v>
                </c:pt>
                <c:pt idx="593">
                  <c:v>2316</c:v>
                </c:pt>
                <c:pt idx="594">
                  <c:v>2293</c:v>
                </c:pt>
                <c:pt idx="595">
                  <c:v>2374.5</c:v>
                </c:pt>
                <c:pt idx="596">
                  <c:v>2567.5</c:v>
                </c:pt>
                <c:pt idx="597">
                  <c:v>2521.5</c:v>
                </c:pt>
                <c:pt idx="598">
                  <c:v>2402</c:v>
                </c:pt>
                <c:pt idx="599">
                  <c:v>2350.5</c:v>
                </c:pt>
                <c:pt idx="600">
                  <c:v>2361</c:v>
                </c:pt>
                <c:pt idx="601">
                  <c:v>2512.5</c:v>
                </c:pt>
                <c:pt idx="602">
                  <c:v>2522.5</c:v>
                </c:pt>
                <c:pt idx="603">
                  <c:v>2474</c:v>
                </c:pt>
                <c:pt idx="604">
                  <c:v>2560</c:v>
                </c:pt>
                <c:pt idx="605">
                  <c:v>2598.5</c:v>
                </c:pt>
                <c:pt idx="606">
                  <c:v>2791.5</c:v>
                </c:pt>
                <c:pt idx="607">
                  <c:v>3042.5</c:v>
                </c:pt>
                <c:pt idx="608">
                  <c:v>3055.5</c:v>
                </c:pt>
                <c:pt idx="609">
                  <c:v>3134.5</c:v>
                </c:pt>
                <c:pt idx="610">
                  <c:v>3057.5</c:v>
                </c:pt>
                <c:pt idx="611">
                  <c:v>3031.5</c:v>
                </c:pt>
                <c:pt idx="612">
                  <c:v>3142</c:v>
                </c:pt>
                <c:pt idx="613">
                  <c:v>3449</c:v>
                </c:pt>
                <c:pt idx="614">
                  <c:v>3673.5</c:v>
                </c:pt>
                <c:pt idx="615">
                  <c:v>3758</c:v>
                </c:pt>
                <c:pt idx="616">
                  <c:v>3710.5</c:v>
                </c:pt>
                <c:pt idx="617">
                  <c:v>3554</c:v>
                </c:pt>
                <c:pt idx="618">
                  <c:v>3346.5</c:v>
                </c:pt>
                <c:pt idx="619">
                  <c:v>3473</c:v>
                </c:pt>
                <c:pt idx="620">
                  <c:v>3837.5</c:v>
                </c:pt>
                <c:pt idx="621">
                  <c:v>4170.5</c:v>
                </c:pt>
                <c:pt idx="622">
                  <c:v>4312</c:v>
                </c:pt>
                <c:pt idx="623">
                  <c:v>4538</c:v>
                </c:pt>
                <c:pt idx="624">
                  <c:v>4753.5</c:v>
                </c:pt>
                <c:pt idx="625">
                  <c:v>4837.5</c:v>
                </c:pt>
                <c:pt idx="626">
                  <c:v>5171.5</c:v>
                </c:pt>
                <c:pt idx="627">
                  <c:v>5328</c:v>
                </c:pt>
                <c:pt idx="628">
                  <c:v>5390.5</c:v>
                </c:pt>
                <c:pt idx="629">
                  <c:v>5503.5</c:v>
                </c:pt>
                <c:pt idx="630">
                  <c:v>5577.5</c:v>
                </c:pt>
                <c:pt idx="631">
                  <c:v>5602</c:v>
                </c:pt>
                <c:pt idx="632">
                  <c:v>5689.5</c:v>
                </c:pt>
                <c:pt idx="633">
                  <c:v>5763</c:v>
                </c:pt>
                <c:pt idx="634">
                  <c:v>5866</c:v>
                </c:pt>
                <c:pt idx="635">
                  <c:v>5989.5</c:v>
                </c:pt>
                <c:pt idx="636">
                  <c:v>5997</c:v>
                </c:pt>
                <c:pt idx="637">
                  <c:v>5897.5</c:v>
                </c:pt>
                <c:pt idx="638">
                  <c:v>5909</c:v>
                </c:pt>
                <c:pt idx="639">
                  <c:v>5767.5</c:v>
                </c:pt>
                <c:pt idx="640">
                  <c:v>5553.5</c:v>
                </c:pt>
                <c:pt idx="641">
                  <c:v>5445</c:v>
                </c:pt>
                <c:pt idx="642">
                  <c:v>5509.5</c:v>
                </c:pt>
                <c:pt idx="643">
                  <c:v>5524</c:v>
                </c:pt>
                <c:pt idx="644">
                  <c:v>5450.5</c:v>
                </c:pt>
                <c:pt idx="645">
                  <c:v>5252.5</c:v>
                </c:pt>
                <c:pt idx="646">
                  <c:v>5359.5</c:v>
                </c:pt>
                <c:pt idx="647">
                  <c:v>5703.5</c:v>
                </c:pt>
                <c:pt idx="648">
                  <c:v>5932.5</c:v>
                </c:pt>
                <c:pt idx="649">
                  <c:v>5975</c:v>
                </c:pt>
                <c:pt idx="650">
                  <c:v>5947</c:v>
                </c:pt>
                <c:pt idx="651">
                  <c:v>5889</c:v>
                </c:pt>
                <c:pt idx="652">
                  <c:v>5855</c:v>
                </c:pt>
                <c:pt idx="653">
                  <c:v>5794.5</c:v>
                </c:pt>
                <c:pt idx="654">
                  <c:v>5799</c:v>
                </c:pt>
                <c:pt idx="655">
                  <c:v>5820.5</c:v>
                </c:pt>
                <c:pt idx="656">
                  <c:v>5625</c:v>
                </c:pt>
                <c:pt idx="657">
                  <c:v>5511.5</c:v>
                </c:pt>
                <c:pt idx="658">
                  <c:v>5474.5</c:v>
                </c:pt>
                <c:pt idx="659">
                  <c:v>5638.5</c:v>
                </c:pt>
                <c:pt idx="660">
                  <c:v>5769</c:v>
                </c:pt>
                <c:pt idx="661">
                  <c:v>5735</c:v>
                </c:pt>
                <c:pt idx="662">
                  <c:v>5641.5</c:v>
                </c:pt>
                <c:pt idx="663">
                  <c:v>5470</c:v>
                </c:pt>
                <c:pt idx="664">
                  <c:v>5115.5</c:v>
                </c:pt>
                <c:pt idx="665">
                  <c:v>4876</c:v>
                </c:pt>
                <c:pt idx="666">
                  <c:v>4476.5</c:v>
                </c:pt>
                <c:pt idx="667">
                  <c:v>4248.5</c:v>
                </c:pt>
                <c:pt idx="668">
                  <c:v>4313</c:v>
                </c:pt>
                <c:pt idx="669">
                  <c:v>4292</c:v>
                </c:pt>
                <c:pt idx="670">
                  <c:v>4175.5</c:v>
                </c:pt>
                <c:pt idx="671">
                  <c:v>4251.5</c:v>
                </c:pt>
                <c:pt idx="672">
                  <c:v>4050.5</c:v>
                </c:pt>
                <c:pt idx="673">
                  <c:v>3998</c:v>
                </c:pt>
                <c:pt idx="674">
                  <c:v>3910</c:v>
                </c:pt>
                <c:pt idx="675">
                  <c:v>3813.5</c:v>
                </c:pt>
                <c:pt idx="676">
                  <c:v>3722.5</c:v>
                </c:pt>
                <c:pt idx="677">
                  <c:v>3369</c:v>
                </c:pt>
                <c:pt idx="678">
                  <c:v>3051.5</c:v>
                </c:pt>
                <c:pt idx="679">
                  <c:v>2857</c:v>
                </c:pt>
                <c:pt idx="680">
                  <c:v>2594</c:v>
                </c:pt>
                <c:pt idx="681">
                  <c:v>2332.5</c:v>
                </c:pt>
                <c:pt idx="682">
                  <c:v>2299.5</c:v>
                </c:pt>
                <c:pt idx="683">
                  <c:v>2402.5</c:v>
                </c:pt>
                <c:pt idx="684">
                  <c:v>2738</c:v>
                </c:pt>
                <c:pt idx="685">
                  <c:v>2953</c:v>
                </c:pt>
                <c:pt idx="686">
                  <c:v>2971.5</c:v>
                </c:pt>
                <c:pt idx="687">
                  <c:v>2773</c:v>
                </c:pt>
                <c:pt idx="688">
                  <c:v>2397.5</c:v>
                </c:pt>
                <c:pt idx="689">
                  <c:v>2037</c:v>
                </c:pt>
                <c:pt idx="690">
                  <c:v>2059.5</c:v>
                </c:pt>
                <c:pt idx="691">
                  <c:v>2197</c:v>
                </c:pt>
                <c:pt idx="692">
                  <c:v>2275</c:v>
                </c:pt>
                <c:pt idx="693">
                  <c:v>2194</c:v>
                </c:pt>
                <c:pt idx="694">
                  <c:v>2015.5</c:v>
                </c:pt>
                <c:pt idx="695">
                  <c:v>1812</c:v>
                </c:pt>
                <c:pt idx="696">
                  <c:v>1725</c:v>
                </c:pt>
                <c:pt idx="697">
                  <c:v>1602</c:v>
                </c:pt>
                <c:pt idx="698">
                  <c:v>1613.5</c:v>
                </c:pt>
                <c:pt idx="699">
                  <c:v>1551</c:v>
                </c:pt>
                <c:pt idx="700">
                  <c:v>1399</c:v>
                </c:pt>
                <c:pt idx="701">
                  <c:v>1254</c:v>
                </c:pt>
                <c:pt idx="702">
                  <c:v>1187.5</c:v>
                </c:pt>
                <c:pt idx="703">
                  <c:v>1158</c:v>
                </c:pt>
                <c:pt idx="704">
                  <c:v>1178</c:v>
                </c:pt>
                <c:pt idx="705">
                  <c:v>1061</c:v>
                </c:pt>
                <c:pt idx="706">
                  <c:v>964.5</c:v>
                </c:pt>
                <c:pt idx="707">
                  <c:v>943</c:v>
                </c:pt>
                <c:pt idx="708">
                  <c:v>1052</c:v>
                </c:pt>
                <c:pt idx="709">
                  <c:v>1169.5</c:v>
                </c:pt>
                <c:pt idx="710">
                  <c:v>1155</c:v>
                </c:pt>
                <c:pt idx="711">
                  <c:v>1148.5</c:v>
                </c:pt>
                <c:pt idx="712">
                  <c:v>1118</c:v>
                </c:pt>
                <c:pt idx="713">
                  <c:v>1046.5</c:v>
                </c:pt>
                <c:pt idx="714">
                  <c:v>1110.5</c:v>
                </c:pt>
                <c:pt idx="715">
                  <c:v>1328.5</c:v>
                </c:pt>
                <c:pt idx="716">
                  <c:v>1527</c:v>
                </c:pt>
                <c:pt idx="717">
                  <c:v>1625</c:v>
                </c:pt>
                <c:pt idx="718">
                  <c:v>1685</c:v>
                </c:pt>
                <c:pt idx="719">
                  <c:v>1747.5</c:v>
                </c:pt>
                <c:pt idx="720">
                  <c:v>1763</c:v>
                </c:pt>
                <c:pt idx="721">
                  <c:v>1850</c:v>
                </c:pt>
                <c:pt idx="722">
                  <c:v>1876.5</c:v>
                </c:pt>
                <c:pt idx="723">
                  <c:v>1857</c:v>
                </c:pt>
                <c:pt idx="724">
                  <c:v>1732.5</c:v>
                </c:pt>
                <c:pt idx="725">
                  <c:v>1682.5</c:v>
                </c:pt>
                <c:pt idx="726">
                  <c:v>1719.5</c:v>
                </c:pt>
                <c:pt idx="727">
                  <c:v>1790</c:v>
                </c:pt>
                <c:pt idx="728">
                  <c:v>1884.5</c:v>
                </c:pt>
                <c:pt idx="729">
                  <c:v>1790</c:v>
                </c:pt>
                <c:pt idx="730">
                  <c:v>1506.5</c:v>
                </c:pt>
                <c:pt idx="731">
                  <c:v>1475.5</c:v>
                </c:pt>
                <c:pt idx="732">
                  <c:v>1690.5</c:v>
                </c:pt>
                <c:pt idx="733">
                  <c:v>1879.5</c:v>
                </c:pt>
                <c:pt idx="734">
                  <c:v>1867</c:v>
                </c:pt>
                <c:pt idx="735">
                  <c:v>1753</c:v>
                </c:pt>
                <c:pt idx="736">
                  <c:v>1637.5</c:v>
                </c:pt>
                <c:pt idx="737">
                  <c:v>1637</c:v>
                </c:pt>
                <c:pt idx="738">
                  <c:v>1653.5</c:v>
                </c:pt>
                <c:pt idx="739">
                  <c:v>1710.5</c:v>
                </c:pt>
                <c:pt idx="740">
                  <c:v>1763</c:v>
                </c:pt>
                <c:pt idx="741">
                  <c:v>1769</c:v>
                </c:pt>
                <c:pt idx="742">
                  <c:v>1796.5</c:v>
                </c:pt>
                <c:pt idx="743">
                  <c:v>1752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yVal>
          <c:smooth val="1"/>
        </c:ser>
        <c:axId val="117647232"/>
        <c:axId val="117648768"/>
      </c:scatterChart>
      <c:valAx>
        <c:axId val="117647232"/>
        <c:scaling>
          <c:orientation val="minMax"/>
        </c:scaling>
        <c:axPos val="b"/>
        <c:numFmt formatCode="0" sourceLinked="0"/>
        <c:tickLblPos val="nextTo"/>
        <c:crossAx val="117648768"/>
        <c:crosses val="autoZero"/>
        <c:crossBetween val="midCat"/>
      </c:valAx>
      <c:valAx>
        <c:axId val="117648768"/>
        <c:scaling>
          <c:orientation val="minMax"/>
        </c:scaling>
        <c:axPos val="l"/>
        <c:majorGridlines/>
        <c:numFmt formatCode="0" sourceLinked="0"/>
        <c:tickLblPos val="nextTo"/>
        <c:crossAx val="117647232"/>
        <c:crosses val="autoZero"/>
        <c:crossBetween val="midCat"/>
      </c:valAx>
    </c:plotArea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57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61.5</c:v>
                </c:pt>
                <c:pt idx="9">
                  <c:v>400.5</c:v>
                </c:pt>
                <c:pt idx="10">
                  <c:v>871.5</c:v>
                </c:pt>
                <c:pt idx="11">
                  <c:v>1282</c:v>
                </c:pt>
                <c:pt idx="12">
                  <c:v>1567</c:v>
                </c:pt>
                <c:pt idx="13">
                  <c:v>1736.5</c:v>
                </c:pt>
                <c:pt idx="14">
                  <c:v>1720.5</c:v>
                </c:pt>
                <c:pt idx="15">
                  <c:v>1479</c:v>
                </c:pt>
                <c:pt idx="16">
                  <c:v>1164.5</c:v>
                </c:pt>
                <c:pt idx="17">
                  <c:v>760.5</c:v>
                </c:pt>
                <c:pt idx="18">
                  <c:v>340</c:v>
                </c:pt>
                <c:pt idx="19">
                  <c:v>46.5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56</c:v>
                </c:pt>
                <c:pt idx="33">
                  <c:v>412</c:v>
                </c:pt>
                <c:pt idx="34">
                  <c:v>958</c:v>
                </c:pt>
                <c:pt idx="35">
                  <c:v>1403</c:v>
                </c:pt>
                <c:pt idx="36">
                  <c:v>1831.5</c:v>
                </c:pt>
                <c:pt idx="37">
                  <c:v>2122</c:v>
                </c:pt>
                <c:pt idx="38">
                  <c:v>2108</c:v>
                </c:pt>
                <c:pt idx="39">
                  <c:v>1936</c:v>
                </c:pt>
                <c:pt idx="40">
                  <c:v>1520.5</c:v>
                </c:pt>
                <c:pt idx="41">
                  <c:v>971.5</c:v>
                </c:pt>
                <c:pt idx="42">
                  <c:v>414</c:v>
                </c:pt>
                <c:pt idx="43">
                  <c:v>49.5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41</c:v>
                </c:pt>
                <c:pt idx="57">
                  <c:v>276.5</c:v>
                </c:pt>
                <c:pt idx="58">
                  <c:v>587</c:v>
                </c:pt>
                <c:pt idx="59">
                  <c:v>908.5</c:v>
                </c:pt>
                <c:pt idx="60">
                  <c:v>1219</c:v>
                </c:pt>
                <c:pt idx="61">
                  <c:v>1274.5</c:v>
                </c:pt>
                <c:pt idx="62">
                  <c:v>1249.5</c:v>
                </c:pt>
                <c:pt idx="63">
                  <c:v>1168.5</c:v>
                </c:pt>
                <c:pt idx="64">
                  <c:v>905</c:v>
                </c:pt>
                <c:pt idx="65">
                  <c:v>570.5</c:v>
                </c:pt>
                <c:pt idx="66">
                  <c:v>238.5</c:v>
                </c:pt>
                <c:pt idx="67">
                  <c:v>33.5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18</c:v>
                </c:pt>
                <c:pt idx="81">
                  <c:v>162</c:v>
                </c:pt>
                <c:pt idx="82">
                  <c:v>373</c:v>
                </c:pt>
                <c:pt idx="83">
                  <c:v>561</c:v>
                </c:pt>
                <c:pt idx="84">
                  <c:v>757</c:v>
                </c:pt>
                <c:pt idx="85">
                  <c:v>798</c:v>
                </c:pt>
                <c:pt idx="86">
                  <c:v>836.5</c:v>
                </c:pt>
                <c:pt idx="87">
                  <c:v>693</c:v>
                </c:pt>
                <c:pt idx="88">
                  <c:v>566.5</c:v>
                </c:pt>
                <c:pt idx="89">
                  <c:v>414</c:v>
                </c:pt>
                <c:pt idx="90">
                  <c:v>173.5</c:v>
                </c:pt>
                <c:pt idx="91">
                  <c:v>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22</c:v>
                </c:pt>
                <c:pt idx="105">
                  <c:v>282</c:v>
                </c:pt>
                <c:pt idx="106">
                  <c:v>710</c:v>
                </c:pt>
                <c:pt idx="107">
                  <c:v>1161.5</c:v>
                </c:pt>
                <c:pt idx="108">
                  <c:v>1516</c:v>
                </c:pt>
                <c:pt idx="109">
                  <c:v>1708.5</c:v>
                </c:pt>
                <c:pt idx="110">
                  <c:v>1660.5</c:v>
                </c:pt>
                <c:pt idx="111">
                  <c:v>1539</c:v>
                </c:pt>
                <c:pt idx="112">
                  <c:v>1241</c:v>
                </c:pt>
                <c:pt idx="113">
                  <c:v>865.5</c:v>
                </c:pt>
                <c:pt idx="114">
                  <c:v>388</c:v>
                </c:pt>
                <c:pt idx="115">
                  <c:v>44.5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28</c:v>
                </c:pt>
                <c:pt idx="129">
                  <c:v>311</c:v>
                </c:pt>
                <c:pt idx="130">
                  <c:v>769</c:v>
                </c:pt>
                <c:pt idx="131">
                  <c:v>1236.5</c:v>
                </c:pt>
                <c:pt idx="132">
                  <c:v>1691.5</c:v>
                </c:pt>
                <c:pt idx="133">
                  <c:v>1885</c:v>
                </c:pt>
                <c:pt idx="134">
                  <c:v>1719.5</c:v>
                </c:pt>
                <c:pt idx="135">
                  <c:v>1487</c:v>
                </c:pt>
                <c:pt idx="136">
                  <c:v>1064.5</c:v>
                </c:pt>
                <c:pt idx="137">
                  <c:v>712.5</c:v>
                </c:pt>
                <c:pt idx="138">
                  <c:v>309.5</c:v>
                </c:pt>
                <c:pt idx="139">
                  <c:v>35.5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0.5</c:v>
                </c:pt>
                <c:pt idx="152">
                  <c:v>32</c:v>
                </c:pt>
                <c:pt idx="153">
                  <c:v>429.5</c:v>
                </c:pt>
                <c:pt idx="154">
                  <c:v>1059</c:v>
                </c:pt>
                <c:pt idx="155">
                  <c:v>1643.5</c:v>
                </c:pt>
                <c:pt idx="156">
                  <c:v>2024.5</c:v>
                </c:pt>
                <c:pt idx="157">
                  <c:v>2122</c:v>
                </c:pt>
                <c:pt idx="158">
                  <c:v>1959.5</c:v>
                </c:pt>
                <c:pt idx="159">
                  <c:v>1587.5</c:v>
                </c:pt>
                <c:pt idx="160">
                  <c:v>1246.5</c:v>
                </c:pt>
                <c:pt idx="161">
                  <c:v>831</c:v>
                </c:pt>
                <c:pt idx="162">
                  <c:v>373</c:v>
                </c:pt>
                <c:pt idx="163">
                  <c:v>36.5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26</c:v>
                </c:pt>
                <c:pt idx="177">
                  <c:v>342</c:v>
                </c:pt>
                <c:pt idx="178">
                  <c:v>855.5</c:v>
                </c:pt>
                <c:pt idx="179">
                  <c:v>1299</c:v>
                </c:pt>
                <c:pt idx="180">
                  <c:v>1624.5</c:v>
                </c:pt>
                <c:pt idx="181">
                  <c:v>1773</c:v>
                </c:pt>
                <c:pt idx="182">
                  <c:v>1652.5</c:v>
                </c:pt>
                <c:pt idx="183">
                  <c:v>1352.5</c:v>
                </c:pt>
                <c:pt idx="184">
                  <c:v>1038</c:v>
                </c:pt>
                <c:pt idx="185">
                  <c:v>630.5</c:v>
                </c:pt>
                <c:pt idx="186">
                  <c:v>220</c:v>
                </c:pt>
                <c:pt idx="187">
                  <c:v>19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262.5</c:v>
                </c:pt>
                <c:pt idx="202">
                  <c:v>666.5</c:v>
                </c:pt>
                <c:pt idx="203">
                  <c:v>1086.5</c:v>
                </c:pt>
                <c:pt idx="204">
                  <c:v>1427.5</c:v>
                </c:pt>
                <c:pt idx="205">
                  <c:v>1589</c:v>
                </c:pt>
                <c:pt idx="206">
                  <c:v>1450.5</c:v>
                </c:pt>
                <c:pt idx="207">
                  <c:v>1328.5</c:v>
                </c:pt>
                <c:pt idx="208">
                  <c:v>1047</c:v>
                </c:pt>
                <c:pt idx="209">
                  <c:v>639</c:v>
                </c:pt>
                <c:pt idx="210">
                  <c:v>235</c:v>
                </c:pt>
                <c:pt idx="211">
                  <c:v>14.5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0.5</c:v>
                </c:pt>
                <c:pt idx="224">
                  <c:v>28.5</c:v>
                </c:pt>
                <c:pt idx="225">
                  <c:v>275.5</c:v>
                </c:pt>
                <c:pt idx="226">
                  <c:v>692.5</c:v>
                </c:pt>
                <c:pt idx="227">
                  <c:v>1096</c:v>
                </c:pt>
                <c:pt idx="228">
                  <c:v>1304.5</c:v>
                </c:pt>
                <c:pt idx="229">
                  <c:v>1330.5</c:v>
                </c:pt>
                <c:pt idx="230">
                  <c:v>1286.5</c:v>
                </c:pt>
                <c:pt idx="231">
                  <c:v>1177.5</c:v>
                </c:pt>
                <c:pt idx="232">
                  <c:v>927.5</c:v>
                </c:pt>
                <c:pt idx="233">
                  <c:v>677.5</c:v>
                </c:pt>
                <c:pt idx="234">
                  <c:v>303.5</c:v>
                </c:pt>
                <c:pt idx="235">
                  <c:v>24.5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0.5</c:v>
                </c:pt>
                <c:pt idx="248">
                  <c:v>28</c:v>
                </c:pt>
                <c:pt idx="249">
                  <c:v>376</c:v>
                </c:pt>
                <c:pt idx="250">
                  <c:v>900</c:v>
                </c:pt>
                <c:pt idx="251">
                  <c:v>1296.5</c:v>
                </c:pt>
                <c:pt idx="252">
                  <c:v>1624.5</c:v>
                </c:pt>
                <c:pt idx="253">
                  <c:v>1677</c:v>
                </c:pt>
                <c:pt idx="254">
                  <c:v>1595</c:v>
                </c:pt>
                <c:pt idx="255">
                  <c:v>1399</c:v>
                </c:pt>
                <c:pt idx="256">
                  <c:v>1063</c:v>
                </c:pt>
                <c:pt idx="257">
                  <c:v>709</c:v>
                </c:pt>
                <c:pt idx="258">
                  <c:v>279</c:v>
                </c:pt>
                <c:pt idx="259">
                  <c:v>18.5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</c:v>
                </c:pt>
                <c:pt idx="272">
                  <c:v>31</c:v>
                </c:pt>
                <c:pt idx="273">
                  <c:v>318</c:v>
                </c:pt>
                <c:pt idx="274">
                  <c:v>768</c:v>
                </c:pt>
                <c:pt idx="275">
                  <c:v>1130.5</c:v>
                </c:pt>
                <c:pt idx="276">
                  <c:v>1348</c:v>
                </c:pt>
                <c:pt idx="277">
                  <c:v>1389.5</c:v>
                </c:pt>
                <c:pt idx="278">
                  <c:v>1369</c:v>
                </c:pt>
                <c:pt idx="279">
                  <c:v>1147.5</c:v>
                </c:pt>
                <c:pt idx="280">
                  <c:v>901.5</c:v>
                </c:pt>
                <c:pt idx="281">
                  <c:v>559</c:v>
                </c:pt>
                <c:pt idx="282">
                  <c:v>218.5</c:v>
                </c:pt>
                <c:pt idx="283">
                  <c:v>13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0.5</c:v>
                </c:pt>
                <c:pt idx="296">
                  <c:v>21</c:v>
                </c:pt>
                <c:pt idx="297">
                  <c:v>324.5</c:v>
                </c:pt>
                <c:pt idx="298">
                  <c:v>837</c:v>
                </c:pt>
                <c:pt idx="299">
                  <c:v>1362.5</c:v>
                </c:pt>
                <c:pt idx="300">
                  <c:v>1732</c:v>
                </c:pt>
                <c:pt idx="301">
                  <c:v>1943.5</c:v>
                </c:pt>
                <c:pt idx="302">
                  <c:v>1861</c:v>
                </c:pt>
                <c:pt idx="303">
                  <c:v>1554.5</c:v>
                </c:pt>
                <c:pt idx="304">
                  <c:v>1168</c:v>
                </c:pt>
                <c:pt idx="305">
                  <c:v>732</c:v>
                </c:pt>
                <c:pt idx="306">
                  <c:v>242.5</c:v>
                </c:pt>
                <c:pt idx="307">
                  <c:v>11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7.5</c:v>
                </c:pt>
                <c:pt idx="321">
                  <c:v>168.5</c:v>
                </c:pt>
                <c:pt idx="322">
                  <c:v>488.5</c:v>
                </c:pt>
                <c:pt idx="323">
                  <c:v>885</c:v>
                </c:pt>
                <c:pt idx="324">
                  <c:v>1146.5</c:v>
                </c:pt>
                <c:pt idx="325">
                  <c:v>1379.5</c:v>
                </c:pt>
                <c:pt idx="326">
                  <c:v>1436</c:v>
                </c:pt>
                <c:pt idx="327">
                  <c:v>1385</c:v>
                </c:pt>
                <c:pt idx="328">
                  <c:v>1121.5</c:v>
                </c:pt>
                <c:pt idx="329">
                  <c:v>659.5</c:v>
                </c:pt>
                <c:pt idx="330">
                  <c:v>212.5</c:v>
                </c:pt>
                <c:pt idx="331">
                  <c:v>10.5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8.5</c:v>
                </c:pt>
                <c:pt idx="345">
                  <c:v>123</c:v>
                </c:pt>
                <c:pt idx="346">
                  <c:v>343.5</c:v>
                </c:pt>
                <c:pt idx="347">
                  <c:v>567.5</c:v>
                </c:pt>
                <c:pt idx="348">
                  <c:v>686.5</c:v>
                </c:pt>
                <c:pt idx="349">
                  <c:v>720</c:v>
                </c:pt>
                <c:pt idx="350">
                  <c:v>738</c:v>
                </c:pt>
                <c:pt idx="351">
                  <c:v>560</c:v>
                </c:pt>
                <c:pt idx="352">
                  <c:v>402.5</c:v>
                </c:pt>
                <c:pt idx="353">
                  <c:v>244</c:v>
                </c:pt>
                <c:pt idx="354">
                  <c:v>78</c:v>
                </c:pt>
                <c:pt idx="355">
                  <c:v>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14.5</c:v>
                </c:pt>
                <c:pt idx="369">
                  <c:v>224</c:v>
                </c:pt>
                <c:pt idx="370">
                  <c:v>588</c:v>
                </c:pt>
                <c:pt idx="371">
                  <c:v>950.5</c:v>
                </c:pt>
                <c:pt idx="372">
                  <c:v>1238</c:v>
                </c:pt>
                <c:pt idx="373">
                  <c:v>1371.5</c:v>
                </c:pt>
                <c:pt idx="374">
                  <c:v>1371.5</c:v>
                </c:pt>
                <c:pt idx="375">
                  <c:v>1191.5</c:v>
                </c:pt>
                <c:pt idx="376">
                  <c:v>955</c:v>
                </c:pt>
                <c:pt idx="377">
                  <c:v>594.5</c:v>
                </c:pt>
                <c:pt idx="378">
                  <c:v>204</c:v>
                </c:pt>
                <c:pt idx="379">
                  <c:v>7.5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17.5</c:v>
                </c:pt>
                <c:pt idx="393">
                  <c:v>313.5</c:v>
                </c:pt>
                <c:pt idx="394">
                  <c:v>843</c:v>
                </c:pt>
                <c:pt idx="395">
                  <c:v>1357</c:v>
                </c:pt>
                <c:pt idx="396">
                  <c:v>1695</c:v>
                </c:pt>
                <c:pt idx="397">
                  <c:v>1894</c:v>
                </c:pt>
                <c:pt idx="398">
                  <c:v>1962</c:v>
                </c:pt>
                <c:pt idx="399">
                  <c:v>1900.5</c:v>
                </c:pt>
                <c:pt idx="400">
                  <c:v>1544</c:v>
                </c:pt>
                <c:pt idx="401">
                  <c:v>967.5</c:v>
                </c:pt>
                <c:pt idx="402">
                  <c:v>288.5</c:v>
                </c:pt>
                <c:pt idx="403">
                  <c:v>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13.5</c:v>
                </c:pt>
                <c:pt idx="417">
                  <c:v>271.5</c:v>
                </c:pt>
                <c:pt idx="418">
                  <c:v>754</c:v>
                </c:pt>
                <c:pt idx="419">
                  <c:v>1251.5</c:v>
                </c:pt>
                <c:pt idx="420">
                  <c:v>1620</c:v>
                </c:pt>
                <c:pt idx="421">
                  <c:v>1837.5</c:v>
                </c:pt>
                <c:pt idx="422">
                  <c:v>1854.5</c:v>
                </c:pt>
                <c:pt idx="423">
                  <c:v>1678.5</c:v>
                </c:pt>
                <c:pt idx="424">
                  <c:v>1297.5</c:v>
                </c:pt>
                <c:pt idx="425">
                  <c:v>827.5</c:v>
                </c:pt>
                <c:pt idx="426">
                  <c:v>262.5</c:v>
                </c:pt>
                <c:pt idx="427">
                  <c:v>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6.5</c:v>
                </c:pt>
                <c:pt idx="441">
                  <c:v>204</c:v>
                </c:pt>
                <c:pt idx="442">
                  <c:v>554</c:v>
                </c:pt>
                <c:pt idx="443">
                  <c:v>860.5</c:v>
                </c:pt>
                <c:pt idx="444">
                  <c:v>1118</c:v>
                </c:pt>
                <c:pt idx="445">
                  <c:v>1261.5</c:v>
                </c:pt>
                <c:pt idx="446">
                  <c:v>1206</c:v>
                </c:pt>
                <c:pt idx="447">
                  <c:v>1087.5</c:v>
                </c:pt>
                <c:pt idx="448">
                  <c:v>897</c:v>
                </c:pt>
                <c:pt idx="449">
                  <c:v>511</c:v>
                </c:pt>
                <c:pt idx="450">
                  <c:v>159.5</c:v>
                </c:pt>
                <c:pt idx="451">
                  <c:v>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</c:v>
                </c:pt>
                <c:pt idx="465">
                  <c:v>117.5</c:v>
                </c:pt>
                <c:pt idx="466">
                  <c:v>483.5</c:v>
                </c:pt>
                <c:pt idx="467">
                  <c:v>858</c:v>
                </c:pt>
                <c:pt idx="468">
                  <c:v>1108.5</c:v>
                </c:pt>
                <c:pt idx="469">
                  <c:v>1296.5</c:v>
                </c:pt>
                <c:pt idx="470">
                  <c:v>1285.5</c:v>
                </c:pt>
                <c:pt idx="471">
                  <c:v>1148.5</c:v>
                </c:pt>
                <c:pt idx="472">
                  <c:v>872.5</c:v>
                </c:pt>
                <c:pt idx="473">
                  <c:v>505.5</c:v>
                </c:pt>
                <c:pt idx="474">
                  <c:v>168</c:v>
                </c:pt>
                <c:pt idx="475">
                  <c:v>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7</c:v>
                </c:pt>
                <c:pt idx="489">
                  <c:v>202.5</c:v>
                </c:pt>
                <c:pt idx="490">
                  <c:v>640</c:v>
                </c:pt>
                <c:pt idx="491">
                  <c:v>1090.5</c:v>
                </c:pt>
                <c:pt idx="492">
                  <c:v>1391</c:v>
                </c:pt>
                <c:pt idx="493">
                  <c:v>1517</c:v>
                </c:pt>
                <c:pt idx="494">
                  <c:v>1457</c:v>
                </c:pt>
                <c:pt idx="495">
                  <c:v>1252.5</c:v>
                </c:pt>
                <c:pt idx="496">
                  <c:v>902.5</c:v>
                </c:pt>
                <c:pt idx="497">
                  <c:v>510.5</c:v>
                </c:pt>
                <c:pt idx="498">
                  <c:v>136.5</c:v>
                </c:pt>
                <c:pt idx="499">
                  <c:v>2.5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6</c:v>
                </c:pt>
                <c:pt idx="513">
                  <c:v>162</c:v>
                </c:pt>
                <c:pt idx="514">
                  <c:v>525</c:v>
                </c:pt>
                <c:pt idx="515">
                  <c:v>870</c:v>
                </c:pt>
                <c:pt idx="516">
                  <c:v>1066</c:v>
                </c:pt>
                <c:pt idx="517">
                  <c:v>1070</c:v>
                </c:pt>
                <c:pt idx="518">
                  <c:v>1023</c:v>
                </c:pt>
                <c:pt idx="519">
                  <c:v>905</c:v>
                </c:pt>
                <c:pt idx="520">
                  <c:v>639</c:v>
                </c:pt>
                <c:pt idx="521">
                  <c:v>307.5</c:v>
                </c:pt>
                <c:pt idx="522">
                  <c:v>69.5</c:v>
                </c:pt>
                <c:pt idx="523">
                  <c:v>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0.5</c:v>
                </c:pt>
                <c:pt idx="537">
                  <c:v>132</c:v>
                </c:pt>
                <c:pt idx="538">
                  <c:v>586</c:v>
                </c:pt>
                <c:pt idx="539">
                  <c:v>963</c:v>
                </c:pt>
                <c:pt idx="540">
                  <c:v>1290.5</c:v>
                </c:pt>
                <c:pt idx="541">
                  <c:v>1469.5</c:v>
                </c:pt>
                <c:pt idx="542">
                  <c:v>1462.5</c:v>
                </c:pt>
                <c:pt idx="543">
                  <c:v>1402</c:v>
                </c:pt>
                <c:pt idx="544">
                  <c:v>1128</c:v>
                </c:pt>
                <c:pt idx="545">
                  <c:v>703.5</c:v>
                </c:pt>
                <c:pt idx="546">
                  <c:v>190</c:v>
                </c:pt>
                <c:pt idx="547">
                  <c:v>2.5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4.5</c:v>
                </c:pt>
                <c:pt idx="561">
                  <c:v>205.5</c:v>
                </c:pt>
                <c:pt idx="562">
                  <c:v>746</c:v>
                </c:pt>
                <c:pt idx="563">
                  <c:v>1210</c:v>
                </c:pt>
                <c:pt idx="564">
                  <c:v>1459.5</c:v>
                </c:pt>
                <c:pt idx="565">
                  <c:v>1650</c:v>
                </c:pt>
                <c:pt idx="566">
                  <c:v>1681.5</c:v>
                </c:pt>
                <c:pt idx="567">
                  <c:v>1519.5</c:v>
                </c:pt>
                <c:pt idx="568">
                  <c:v>1158</c:v>
                </c:pt>
                <c:pt idx="569">
                  <c:v>604</c:v>
                </c:pt>
                <c:pt idx="570">
                  <c:v>122.5</c:v>
                </c:pt>
                <c:pt idx="571">
                  <c:v>0.5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</c:v>
                </c:pt>
                <c:pt idx="585">
                  <c:v>148</c:v>
                </c:pt>
                <c:pt idx="586">
                  <c:v>498</c:v>
                </c:pt>
                <c:pt idx="587">
                  <c:v>841.5</c:v>
                </c:pt>
                <c:pt idx="588">
                  <c:v>1061</c:v>
                </c:pt>
                <c:pt idx="589">
                  <c:v>1079.5</c:v>
                </c:pt>
                <c:pt idx="590">
                  <c:v>1059.5</c:v>
                </c:pt>
                <c:pt idx="591">
                  <c:v>952</c:v>
                </c:pt>
                <c:pt idx="592">
                  <c:v>719.5</c:v>
                </c:pt>
                <c:pt idx="593">
                  <c:v>424.5</c:v>
                </c:pt>
                <c:pt idx="594">
                  <c:v>107.5</c:v>
                </c:pt>
                <c:pt idx="595">
                  <c:v>0.5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</c:v>
                </c:pt>
                <c:pt idx="609">
                  <c:v>171</c:v>
                </c:pt>
                <c:pt idx="610">
                  <c:v>659.5</c:v>
                </c:pt>
                <c:pt idx="611">
                  <c:v>1185</c:v>
                </c:pt>
                <c:pt idx="612">
                  <c:v>1536</c:v>
                </c:pt>
                <c:pt idx="613">
                  <c:v>1713</c:v>
                </c:pt>
                <c:pt idx="614">
                  <c:v>1659</c:v>
                </c:pt>
                <c:pt idx="615">
                  <c:v>1431</c:v>
                </c:pt>
                <c:pt idx="616">
                  <c:v>1018</c:v>
                </c:pt>
                <c:pt idx="617">
                  <c:v>535</c:v>
                </c:pt>
                <c:pt idx="618">
                  <c:v>117.5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130</c:v>
                </c:pt>
                <c:pt idx="633">
                  <c:v>524</c:v>
                </c:pt>
                <c:pt idx="634">
                  <c:v>959.5</c:v>
                </c:pt>
                <c:pt idx="635">
                  <c:v>1285</c:v>
                </c:pt>
                <c:pt idx="636">
                  <c:v>1465</c:v>
                </c:pt>
                <c:pt idx="637">
                  <c:v>1327.5</c:v>
                </c:pt>
                <c:pt idx="638">
                  <c:v>1112.5</c:v>
                </c:pt>
                <c:pt idx="639">
                  <c:v>768.5</c:v>
                </c:pt>
                <c:pt idx="640">
                  <c:v>408.5</c:v>
                </c:pt>
                <c:pt idx="641">
                  <c:v>91.5</c:v>
                </c:pt>
                <c:pt idx="642">
                  <c:v>2</c:v>
                </c:pt>
                <c:pt idx="643">
                  <c:v>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2.5</c:v>
                </c:pt>
                <c:pt idx="656">
                  <c:v>181.5</c:v>
                </c:pt>
                <c:pt idx="657">
                  <c:v>637.5</c:v>
                </c:pt>
                <c:pt idx="658">
                  <c:v>1056.5</c:v>
                </c:pt>
                <c:pt idx="659">
                  <c:v>1365.5</c:v>
                </c:pt>
                <c:pt idx="660">
                  <c:v>1461</c:v>
                </c:pt>
                <c:pt idx="661">
                  <c:v>1399</c:v>
                </c:pt>
                <c:pt idx="662">
                  <c:v>1187</c:v>
                </c:pt>
                <c:pt idx="663">
                  <c:v>846</c:v>
                </c:pt>
                <c:pt idx="664">
                  <c:v>420</c:v>
                </c:pt>
                <c:pt idx="665">
                  <c:v>77</c:v>
                </c:pt>
                <c:pt idx="666">
                  <c:v>1.5</c:v>
                </c:pt>
                <c:pt idx="667">
                  <c:v>0.5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0.5</c:v>
                </c:pt>
                <c:pt idx="680">
                  <c:v>121</c:v>
                </c:pt>
                <c:pt idx="681">
                  <c:v>557.5</c:v>
                </c:pt>
                <c:pt idx="682">
                  <c:v>1041</c:v>
                </c:pt>
                <c:pt idx="683">
                  <c:v>1368</c:v>
                </c:pt>
                <c:pt idx="684">
                  <c:v>1422</c:v>
                </c:pt>
                <c:pt idx="685">
                  <c:v>1389</c:v>
                </c:pt>
                <c:pt idx="686">
                  <c:v>1148.5</c:v>
                </c:pt>
                <c:pt idx="687">
                  <c:v>921</c:v>
                </c:pt>
                <c:pt idx="688">
                  <c:v>520.5</c:v>
                </c:pt>
                <c:pt idx="689">
                  <c:v>126.5</c:v>
                </c:pt>
                <c:pt idx="690">
                  <c:v>2.5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0.5</c:v>
                </c:pt>
                <c:pt idx="704">
                  <c:v>178.5</c:v>
                </c:pt>
                <c:pt idx="705">
                  <c:v>769.5</c:v>
                </c:pt>
                <c:pt idx="706">
                  <c:v>1349</c:v>
                </c:pt>
                <c:pt idx="707">
                  <c:v>1808</c:v>
                </c:pt>
                <c:pt idx="708">
                  <c:v>2062.5</c:v>
                </c:pt>
                <c:pt idx="709">
                  <c:v>2018</c:v>
                </c:pt>
                <c:pt idx="710">
                  <c:v>1768.5</c:v>
                </c:pt>
                <c:pt idx="711">
                  <c:v>1327</c:v>
                </c:pt>
                <c:pt idx="712">
                  <c:v>748</c:v>
                </c:pt>
                <c:pt idx="713">
                  <c:v>164</c:v>
                </c:pt>
                <c:pt idx="714">
                  <c:v>2.5</c:v>
                </c:pt>
                <c:pt idx="715">
                  <c:v>0.5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165.5</c:v>
                </c:pt>
                <c:pt idx="729">
                  <c:v>726.5</c:v>
                </c:pt>
                <c:pt idx="730">
                  <c:v>1276.5</c:v>
                </c:pt>
                <c:pt idx="731">
                  <c:v>1653</c:v>
                </c:pt>
                <c:pt idx="732">
                  <c:v>1805.5</c:v>
                </c:pt>
                <c:pt idx="733">
                  <c:v>1778.5</c:v>
                </c:pt>
                <c:pt idx="734">
                  <c:v>1560.5</c:v>
                </c:pt>
                <c:pt idx="735">
                  <c:v>1149.5</c:v>
                </c:pt>
                <c:pt idx="736">
                  <c:v>621.5</c:v>
                </c:pt>
                <c:pt idx="737">
                  <c:v>124.5</c:v>
                </c:pt>
                <c:pt idx="738">
                  <c:v>2</c:v>
                </c:pt>
                <c:pt idx="739">
                  <c:v>0.5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-708.5</c:v>
                </c:pt>
                <c:pt idx="1">
                  <c:v>-2084.5</c:v>
                </c:pt>
                <c:pt idx="2">
                  <c:v>-2181</c:v>
                </c:pt>
                <c:pt idx="3">
                  <c:v>-2032.5</c:v>
                </c:pt>
                <c:pt idx="4">
                  <c:v>-2071</c:v>
                </c:pt>
                <c:pt idx="5">
                  <c:v>-2224</c:v>
                </c:pt>
                <c:pt idx="6">
                  <c:v>-1856.5</c:v>
                </c:pt>
                <c:pt idx="7">
                  <c:v>-50.5</c:v>
                </c:pt>
                <c:pt idx="8">
                  <c:v>-2.5</c:v>
                </c:pt>
                <c:pt idx="9">
                  <c:v>-1.5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-2.5</c:v>
                </c:pt>
                <c:pt idx="15">
                  <c:v>-18.5</c:v>
                </c:pt>
                <c:pt idx="16">
                  <c:v>-2</c:v>
                </c:pt>
                <c:pt idx="17">
                  <c:v>-2</c:v>
                </c:pt>
                <c:pt idx="18">
                  <c:v>-33.5</c:v>
                </c:pt>
                <c:pt idx="19">
                  <c:v>-46</c:v>
                </c:pt>
                <c:pt idx="20">
                  <c:v>-27.5</c:v>
                </c:pt>
                <c:pt idx="21">
                  <c:v>-1</c:v>
                </c:pt>
                <c:pt idx="22">
                  <c:v>-28</c:v>
                </c:pt>
                <c:pt idx="23">
                  <c:v>-56.5</c:v>
                </c:pt>
                <c:pt idx="24">
                  <c:v>-385</c:v>
                </c:pt>
                <c:pt idx="25">
                  <c:v>-1910</c:v>
                </c:pt>
                <c:pt idx="26">
                  <c:v>-1716</c:v>
                </c:pt>
                <c:pt idx="27">
                  <c:v>-1626.5</c:v>
                </c:pt>
                <c:pt idx="28">
                  <c:v>-1817.5</c:v>
                </c:pt>
                <c:pt idx="29">
                  <c:v>-1956.5</c:v>
                </c:pt>
                <c:pt idx="30">
                  <c:v>-1200</c:v>
                </c:pt>
                <c:pt idx="31">
                  <c:v>-37</c:v>
                </c:pt>
                <c:pt idx="32">
                  <c:v>-44</c:v>
                </c:pt>
                <c:pt idx="33">
                  <c:v>-4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-11</c:v>
                </c:pt>
                <c:pt idx="39">
                  <c:v>-2.5</c:v>
                </c:pt>
                <c:pt idx="40">
                  <c:v>-2</c:v>
                </c:pt>
                <c:pt idx="41">
                  <c:v>-414</c:v>
                </c:pt>
                <c:pt idx="42">
                  <c:v>-118</c:v>
                </c:pt>
                <c:pt idx="43">
                  <c:v>-23.5</c:v>
                </c:pt>
                <c:pt idx="44">
                  <c:v>-44.5</c:v>
                </c:pt>
                <c:pt idx="45">
                  <c:v>-19.5</c:v>
                </c:pt>
                <c:pt idx="46">
                  <c:v>-371</c:v>
                </c:pt>
                <c:pt idx="47">
                  <c:v>-3</c:v>
                </c:pt>
                <c:pt idx="48">
                  <c:v>-712.5</c:v>
                </c:pt>
                <c:pt idx="49">
                  <c:v>-2280.5</c:v>
                </c:pt>
                <c:pt idx="50">
                  <c:v>-2061</c:v>
                </c:pt>
                <c:pt idx="51">
                  <c:v>-2192.5</c:v>
                </c:pt>
                <c:pt idx="52">
                  <c:v>-2191</c:v>
                </c:pt>
                <c:pt idx="53">
                  <c:v>-2059.5</c:v>
                </c:pt>
                <c:pt idx="54">
                  <c:v>-2027</c:v>
                </c:pt>
                <c:pt idx="55">
                  <c:v>-321</c:v>
                </c:pt>
                <c:pt idx="56">
                  <c:v>-40.5</c:v>
                </c:pt>
                <c:pt idx="57">
                  <c:v>-2.5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-2</c:v>
                </c:pt>
                <c:pt idx="64">
                  <c:v>-1.5</c:v>
                </c:pt>
                <c:pt idx="65">
                  <c:v>-2.5</c:v>
                </c:pt>
                <c:pt idx="66">
                  <c:v>-2.5</c:v>
                </c:pt>
                <c:pt idx="67">
                  <c:v>-4.5</c:v>
                </c:pt>
                <c:pt idx="68">
                  <c:v>-32</c:v>
                </c:pt>
                <c:pt idx="69">
                  <c:v>-260</c:v>
                </c:pt>
                <c:pt idx="70">
                  <c:v>-634</c:v>
                </c:pt>
                <c:pt idx="71">
                  <c:v>-6</c:v>
                </c:pt>
                <c:pt idx="72">
                  <c:v>-217</c:v>
                </c:pt>
                <c:pt idx="73">
                  <c:v>-1863</c:v>
                </c:pt>
                <c:pt idx="74">
                  <c:v>-2316.5</c:v>
                </c:pt>
                <c:pt idx="75">
                  <c:v>-2192.5</c:v>
                </c:pt>
                <c:pt idx="76">
                  <c:v>-2071.5</c:v>
                </c:pt>
                <c:pt idx="77">
                  <c:v>-2069</c:v>
                </c:pt>
                <c:pt idx="78">
                  <c:v>-2038</c:v>
                </c:pt>
                <c:pt idx="79">
                  <c:v>-232</c:v>
                </c:pt>
                <c:pt idx="80">
                  <c:v>-5</c:v>
                </c:pt>
                <c:pt idx="81">
                  <c:v>-30.5</c:v>
                </c:pt>
                <c:pt idx="82">
                  <c:v>-1.5</c:v>
                </c:pt>
                <c:pt idx="83">
                  <c:v>-2</c:v>
                </c:pt>
                <c:pt idx="84">
                  <c:v>-19</c:v>
                </c:pt>
                <c:pt idx="85">
                  <c:v>-19</c:v>
                </c:pt>
                <c:pt idx="86">
                  <c:v>-19</c:v>
                </c:pt>
                <c:pt idx="87">
                  <c:v>-19</c:v>
                </c:pt>
                <c:pt idx="88">
                  <c:v>-19</c:v>
                </c:pt>
                <c:pt idx="89">
                  <c:v>-20</c:v>
                </c:pt>
                <c:pt idx="90">
                  <c:v>-19.5</c:v>
                </c:pt>
                <c:pt idx="91">
                  <c:v>-19</c:v>
                </c:pt>
                <c:pt idx="92">
                  <c:v>-19</c:v>
                </c:pt>
                <c:pt idx="93">
                  <c:v>-209.5</c:v>
                </c:pt>
                <c:pt idx="94">
                  <c:v>-241</c:v>
                </c:pt>
                <c:pt idx="95">
                  <c:v>-20.5</c:v>
                </c:pt>
                <c:pt idx="96">
                  <c:v>-328.5</c:v>
                </c:pt>
                <c:pt idx="97">
                  <c:v>-2072.5</c:v>
                </c:pt>
                <c:pt idx="98">
                  <c:v>-2255</c:v>
                </c:pt>
                <c:pt idx="99">
                  <c:v>-2489.5</c:v>
                </c:pt>
                <c:pt idx="100">
                  <c:v>-2366.5</c:v>
                </c:pt>
                <c:pt idx="101">
                  <c:v>-2247</c:v>
                </c:pt>
                <c:pt idx="102">
                  <c:v>-2243.5</c:v>
                </c:pt>
                <c:pt idx="103">
                  <c:v>-2202</c:v>
                </c:pt>
                <c:pt idx="104">
                  <c:v>-2192.5</c:v>
                </c:pt>
                <c:pt idx="105">
                  <c:v>-1600.5</c:v>
                </c:pt>
                <c:pt idx="106">
                  <c:v>-1039</c:v>
                </c:pt>
                <c:pt idx="107">
                  <c:v>-939</c:v>
                </c:pt>
                <c:pt idx="108">
                  <c:v>-937</c:v>
                </c:pt>
                <c:pt idx="109">
                  <c:v>-435.5</c:v>
                </c:pt>
                <c:pt idx="110">
                  <c:v>-822</c:v>
                </c:pt>
                <c:pt idx="111">
                  <c:v>-1296</c:v>
                </c:pt>
                <c:pt idx="112">
                  <c:v>-1793.5</c:v>
                </c:pt>
                <c:pt idx="113">
                  <c:v>-1877.5</c:v>
                </c:pt>
                <c:pt idx="114">
                  <c:v>-1000</c:v>
                </c:pt>
                <c:pt idx="115">
                  <c:v>-90.5</c:v>
                </c:pt>
                <c:pt idx="116">
                  <c:v>-2</c:v>
                </c:pt>
                <c:pt idx="117">
                  <c:v>-373</c:v>
                </c:pt>
                <c:pt idx="118">
                  <c:v>-1188</c:v>
                </c:pt>
                <c:pt idx="119">
                  <c:v>-490.5</c:v>
                </c:pt>
                <c:pt idx="120">
                  <c:v>-1408</c:v>
                </c:pt>
                <c:pt idx="121">
                  <c:v>-2029.5</c:v>
                </c:pt>
                <c:pt idx="122">
                  <c:v>-1953.5</c:v>
                </c:pt>
                <c:pt idx="123">
                  <c:v>-2164.5</c:v>
                </c:pt>
                <c:pt idx="124">
                  <c:v>-2454.5</c:v>
                </c:pt>
                <c:pt idx="125">
                  <c:v>-2450</c:v>
                </c:pt>
                <c:pt idx="126">
                  <c:v>-2327</c:v>
                </c:pt>
                <c:pt idx="127">
                  <c:v>-2188.5</c:v>
                </c:pt>
                <c:pt idx="128">
                  <c:v>-2418</c:v>
                </c:pt>
                <c:pt idx="129">
                  <c:v>-2005.5</c:v>
                </c:pt>
                <c:pt idx="130">
                  <c:v>-1824.5</c:v>
                </c:pt>
                <c:pt idx="131">
                  <c:v>-1360</c:v>
                </c:pt>
                <c:pt idx="132">
                  <c:v>-434.5</c:v>
                </c:pt>
                <c:pt idx="133">
                  <c:v>-336</c:v>
                </c:pt>
                <c:pt idx="134">
                  <c:v>-1084</c:v>
                </c:pt>
                <c:pt idx="135">
                  <c:v>-2249</c:v>
                </c:pt>
                <c:pt idx="136">
                  <c:v>-2156.5</c:v>
                </c:pt>
                <c:pt idx="137">
                  <c:v>-1863</c:v>
                </c:pt>
                <c:pt idx="138">
                  <c:v>-1338.5</c:v>
                </c:pt>
                <c:pt idx="139">
                  <c:v>-74.5</c:v>
                </c:pt>
                <c:pt idx="140">
                  <c:v>-2</c:v>
                </c:pt>
                <c:pt idx="141">
                  <c:v>-3</c:v>
                </c:pt>
                <c:pt idx="142">
                  <c:v>-3.5</c:v>
                </c:pt>
                <c:pt idx="143">
                  <c:v>-2.5</c:v>
                </c:pt>
                <c:pt idx="144">
                  <c:v>-117.5</c:v>
                </c:pt>
                <c:pt idx="145">
                  <c:v>-2136</c:v>
                </c:pt>
                <c:pt idx="146">
                  <c:v>-1879</c:v>
                </c:pt>
                <c:pt idx="147">
                  <c:v>-1656.5</c:v>
                </c:pt>
                <c:pt idx="148">
                  <c:v>-2239</c:v>
                </c:pt>
                <c:pt idx="149">
                  <c:v>-2022</c:v>
                </c:pt>
                <c:pt idx="150">
                  <c:v>-738.5</c:v>
                </c:pt>
                <c:pt idx="151">
                  <c:v>-2</c:v>
                </c:pt>
                <c:pt idx="152">
                  <c:v>-2</c:v>
                </c:pt>
                <c:pt idx="153">
                  <c:v>-2</c:v>
                </c:pt>
                <c:pt idx="154">
                  <c:v>-2</c:v>
                </c:pt>
                <c:pt idx="155">
                  <c:v>-1.5</c:v>
                </c:pt>
                <c:pt idx="156">
                  <c:v>-2</c:v>
                </c:pt>
                <c:pt idx="157">
                  <c:v>-2</c:v>
                </c:pt>
                <c:pt idx="158">
                  <c:v>-2</c:v>
                </c:pt>
                <c:pt idx="159">
                  <c:v>-2</c:v>
                </c:pt>
                <c:pt idx="160">
                  <c:v>-2</c:v>
                </c:pt>
                <c:pt idx="161">
                  <c:v>-3.5</c:v>
                </c:pt>
                <c:pt idx="162">
                  <c:v>-2.5</c:v>
                </c:pt>
                <c:pt idx="163">
                  <c:v>-1.5</c:v>
                </c:pt>
                <c:pt idx="164">
                  <c:v>-2</c:v>
                </c:pt>
                <c:pt idx="165">
                  <c:v>-2</c:v>
                </c:pt>
                <c:pt idx="166">
                  <c:v>-3</c:v>
                </c:pt>
                <c:pt idx="167">
                  <c:v>-122</c:v>
                </c:pt>
                <c:pt idx="168">
                  <c:v>-328</c:v>
                </c:pt>
                <c:pt idx="169">
                  <c:v>-2194.5</c:v>
                </c:pt>
                <c:pt idx="170">
                  <c:v>-2433</c:v>
                </c:pt>
                <c:pt idx="171">
                  <c:v>-2340.5</c:v>
                </c:pt>
                <c:pt idx="172">
                  <c:v>-2337</c:v>
                </c:pt>
                <c:pt idx="173">
                  <c:v>-2403</c:v>
                </c:pt>
                <c:pt idx="174">
                  <c:v>-1937.5</c:v>
                </c:pt>
                <c:pt idx="175">
                  <c:v>-2</c:v>
                </c:pt>
                <c:pt idx="176">
                  <c:v>-2</c:v>
                </c:pt>
                <c:pt idx="177">
                  <c:v>-2</c:v>
                </c:pt>
                <c:pt idx="178">
                  <c:v>-2</c:v>
                </c:pt>
                <c:pt idx="179">
                  <c:v>-2</c:v>
                </c:pt>
                <c:pt idx="180">
                  <c:v>-2.5</c:v>
                </c:pt>
                <c:pt idx="181">
                  <c:v>-2.5</c:v>
                </c:pt>
                <c:pt idx="182">
                  <c:v>-2.5</c:v>
                </c:pt>
                <c:pt idx="183">
                  <c:v>-14.5</c:v>
                </c:pt>
                <c:pt idx="184">
                  <c:v>-2.5</c:v>
                </c:pt>
                <c:pt idx="185">
                  <c:v>-2</c:v>
                </c:pt>
                <c:pt idx="186">
                  <c:v>-2</c:v>
                </c:pt>
                <c:pt idx="187">
                  <c:v>-1.5</c:v>
                </c:pt>
                <c:pt idx="188">
                  <c:v>-2</c:v>
                </c:pt>
                <c:pt idx="189">
                  <c:v>-2</c:v>
                </c:pt>
                <c:pt idx="190">
                  <c:v>-192.5</c:v>
                </c:pt>
                <c:pt idx="191">
                  <c:v>-364</c:v>
                </c:pt>
                <c:pt idx="192">
                  <c:v>-307.5</c:v>
                </c:pt>
                <c:pt idx="193">
                  <c:v>-2086</c:v>
                </c:pt>
                <c:pt idx="194">
                  <c:v>-2453</c:v>
                </c:pt>
                <c:pt idx="195">
                  <c:v>-2448.5</c:v>
                </c:pt>
                <c:pt idx="196">
                  <c:v>-2424.5</c:v>
                </c:pt>
                <c:pt idx="197">
                  <c:v>-2419</c:v>
                </c:pt>
                <c:pt idx="198">
                  <c:v>-1311</c:v>
                </c:pt>
                <c:pt idx="199">
                  <c:v>-3.5</c:v>
                </c:pt>
                <c:pt idx="200">
                  <c:v>-2</c:v>
                </c:pt>
                <c:pt idx="201">
                  <c:v>-2</c:v>
                </c:pt>
                <c:pt idx="202">
                  <c:v>-2</c:v>
                </c:pt>
                <c:pt idx="203">
                  <c:v>-1.5</c:v>
                </c:pt>
                <c:pt idx="204">
                  <c:v>-1</c:v>
                </c:pt>
                <c:pt idx="205">
                  <c:v>-1</c:v>
                </c:pt>
                <c:pt idx="206">
                  <c:v>-1.5</c:v>
                </c:pt>
                <c:pt idx="207">
                  <c:v>-1.5</c:v>
                </c:pt>
                <c:pt idx="208">
                  <c:v>-6.5</c:v>
                </c:pt>
                <c:pt idx="209">
                  <c:v>-2</c:v>
                </c:pt>
                <c:pt idx="210">
                  <c:v>-2.5</c:v>
                </c:pt>
                <c:pt idx="211">
                  <c:v>-2.5</c:v>
                </c:pt>
                <c:pt idx="212">
                  <c:v>-1</c:v>
                </c:pt>
                <c:pt idx="213">
                  <c:v>-2</c:v>
                </c:pt>
                <c:pt idx="214">
                  <c:v>-362</c:v>
                </c:pt>
                <c:pt idx="215">
                  <c:v>-1.5</c:v>
                </c:pt>
                <c:pt idx="216">
                  <c:v>-524</c:v>
                </c:pt>
                <c:pt idx="217">
                  <c:v>-2416.5</c:v>
                </c:pt>
                <c:pt idx="218">
                  <c:v>-2399.5</c:v>
                </c:pt>
                <c:pt idx="219">
                  <c:v>-2260</c:v>
                </c:pt>
                <c:pt idx="220">
                  <c:v>-2256</c:v>
                </c:pt>
                <c:pt idx="221">
                  <c:v>-2424</c:v>
                </c:pt>
                <c:pt idx="222">
                  <c:v>-1576</c:v>
                </c:pt>
                <c:pt idx="223">
                  <c:v>-6</c:v>
                </c:pt>
                <c:pt idx="224">
                  <c:v>-4</c:v>
                </c:pt>
                <c:pt idx="225">
                  <c:v>-2</c:v>
                </c:pt>
                <c:pt idx="226">
                  <c:v>-2</c:v>
                </c:pt>
                <c:pt idx="227">
                  <c:v>-2</c:v>
                </c:pt>
                <c:pt idx="228">
                  <c:v>-39.5</c:v>
                </c:pt>
                <c:pt idx="229">
                  <c:v>-28</c:v>
                </c:pt>
                <c:pt idx="230">
                  <c:v>-2.5</c:v>
                </c:pt>
                <c:pt idx="231">
                  <c:v>-2</c:v>
                </c:pt>
                <c:pt idx="232">
                  <c:v>-2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-3</c:v>
                </c:pt>
                <c:pt idx="237">
                  <c:v>-1.5</c:v>
                </c:pt>
                <c:pt idx="238">
                  <c:v>-93</c:v>
                </c:pt>
                <c:pt idx="239">
                  <c:v>-370</c:v>
                </c:pt>
                <c:pt idx="240">
                  <c:v>-708.5</c:v>
                </c:pt>
                <c:pt idx="241">
                  <c:v>-2441.5</c:v>
                </c:pt>
                <c:pt idx="242">
                  <c:v>-2510</c:v>
                </c:pt>
                <c:pt idx="243">
                  <c:v>-2486</c:v>
                </c:pt>
                <c:pt idx="244">
                  <c:v>-2480.5</c:v>
                </c:pt>
                <c:pt idx="245">
                  <c:v>-2474.5</c:v>
                </c:pt>
                <c:pt idx="246">
                  <c:v>-1818.5</c:v>
                </c:pt>
                <c:pt idx="247">
                  <c:v>-3.5</c:v>
                </c:pt>
                <c:pt idx="248">
                  <c:v>-4</c:v>
                </c:pt>
                <c:pt idx="249">
                  <c:v>-5.5</c:v>
                </c:pt>
                <c:pt idx="250">
                  <c:v>-5</c:v>
                </c:pt>
                <c:pt idx="251">
                  <c:v>-5</c:v>
                </c:pt>
                <c:pt idx="252">
                  <c:v>-16</c:v>
                </c:pt>
                <c:pt idx="253">
                  <c:v>-54</c:v>
                </c:pt>
                <c:pt idx="254">
                  <c:v>-57</c:v>
                </c:pt>
                <c:pt idx="255">
                  <c:v>-4.5</c:v>
                </c:pt>
                <c:pt idx="256">
                  <c:v>-6</c:v>
                </c:pt>
                <c:pt idx="257">
                  <c:v>-3.5</c:v>
                </c:pt>
                <c:pt idx="258">
                  <c:v>-2.5</c:v>
                </c:pt>
                <c:pt idx="259">
                  <c:v>-2.5</c:v>
                </c:pt>
                <c:pt idx="260">
                  <c:v>-2</c:v>
                </c:pt>
                <c:pt idx="261">
                  <c:v>-4.5</c:v>
                </c:pt>
                <c:pt idx="262">
                  <c:v>-329.5</c:v>
                </c:pt>
                <c:pt idx="263">
                  <c:v>-4</c:v>
                </c:pt>
                <c:pt idx="264">
                  <c:v>-188.5</c:v>
                </c:pt>
                <c:pt idx="265">
                  <c:v>-1586.5</c:v>
                </c:pt>
                <c:pt idx="266">
                  <c:v>-2164</c:v>
                </c:pt>
                <c:pt idx="267">
                  <c:v>-2447.5</c:v>
                </c:pt>
                <c:pt idx="268">
                  <c:v>-2469</c:v>
                </c:pt>
                <c:pt idx="269">
                  <c:v>-2516</c:v>
                </c:pt>
                <c:pt idx="270">
                  <c:v>-2443.5</c:v>
                </c:pt>
                <c:pt idx="271">
                  <c:v>-2408</c:v>
                </c:pt>
                <c:pt idx="272">
                  <c:v>-2052</c:v>
                </c:pt>
                <c:pt idx="273">
                  <c:v>-1352</c:v>
                </c:pt>
                <c:pt idx="274">
                  <c:v>-382</c:v>
                </c:pt>
                <c:pt idx="275">
                  <c:v>-165.5</c:v>
                </c:pt>
                <c:pt idx="276">
                  <c:v>-3</c:v>
                </c:pt>
                <c:pt idx="277">
                  <c:v>-15.5</c:v>
                </c:pt>
                <c:pt idx="278">
                  <c:v>-357.5</c:v>
                </c:pt>
                <c:pt idx="279">
                  <c:v>-1336.5</c:v>
                </c:pt>
                <c:pt idx="280">
                  <c:v>-1607.5</c:v>
                </c:pt>
                <c:pt idx="281">
                  <c:v>-1649.5</c:v>
                </c:pt>
                <c:pt idx="282">
                  <c:v>-1642</c:v>
                </c:pt>
                <c:pt idx="283">
                  <c:v>-552.5</c:v>
                </c:pt>
                <c:pt idx="284">
                  <c:v>-2.5</c:v>
                </c:pt>
                <c:pt idx="285">
                  <c:v>-2.5</c:v>
                </c:pt>
                <c:pt idx="286">
                  <c:v>-652.5</c:v>
                </c:pt>
                <c:pt idx="287">
                  <c:v>-84.5</c:v>
                </c:pt>
                <c:pt idx="288">
                  <c:v>-10.5</c:v>
                </c:pt>
                <c:pt idx="289">
                  <c:v>-713</c:v>
                </c:pt>
                <c:pt idx="290">
                  <c:v>-967.5</c:v>
                </c:pt>
                <c:pt idx="291">
                  <c:v>-2037.5</c:v>
                </c:pt>
                <c:pt idx="292">
                  <c:v>-2293.5</c:v>
                </c:pt>
                <c:pt idx="293">
                  <c:v>-2511.5</c:v>
                </c:pt>
                <c:pt idx="294">
                  <c:v>-2498.5</c:v>
                </c:pt>
                <c:pt idx="295">
                  <c:v>-2481.5</c:v>
                </c:pt>
                <c:pt idx="296">
                  <c:v>-2461.5</c:v>
                </c:pt>
                <c:pt idx="297">
                  <c:v>-1643.5</c:v>
                </c:pt>
                <c:pt idx="298">
                  <c:v>-894.5</c:v>
                </c:pt>
                <c:pt idx="299">
                  <c:v>-498</c:v>
                </c:pt>
                <c:pt idx="300">
                  <c:v>-613.5</c:v>
                </c:pt>
                <c:pt idx="301">
                  <c:v>-614.5</c:v>
                </c:pt>
                <c:pt idx="302">
                  <c:v>-1533.5</c:v>
                </c:pt>
                <c:pt idx="303">
                  <c:v>-2241</c:v>
                </c:pt>
                <c:pt idx="304">
                  <c:v>-1997.5</c:v>
                </c:pt>
                <c:pt idx="305">
                  <c:v>-1970.5</c:v>
                </c:pt>
                <c:pt idx="306">
                  <c:v>-2048</c:v>
                </c:pt>
                <c:pt idx="307">
                  <c:v>-257</c:v>
                </c:pt>
                <c:pt idx="308">
                  <c:v>-2</c:v>
                </c:pt>
                <c:pt idx="309">
                  <c:v>-3</c:v>
                </c:pt>
                <c:pt idx="310">
                  <c:v>-403</c:v>
                </c:pt>
                <c:pt idx="311">
                  <c:v>-2</c:v>
                </c:pt>
                <c:pt idx="312">
                  <c:v>-8.5</c:v>
                </c:pt>
                <c:pt idx="313">
                  <c:v>-700</c:v>
                </c:pt>
                <c:pt idx="314">
                  <c:v>-918.5</c:v>
                </c:pt>
                <c:pt idx="315">
                  <c:v>-1296</c:v>
                </c:pt>
                <c:pt idx="316">
                  <c:v>-2113</c:v>
                </c:pt>
                <c:pt idx="317">
                  <c:v>-1476.5</c:v>
                </c:pt>
                <c:pt idx="318">
                  <c:v>-575</c:v>
                </c:pt>
                <c:pt idx="319">
                  <c:v>-3.5</c:v>
                </c:pt>
                <c:pt idx="320">
                  <c:v>-2</c:v>
                </c:pt>
                <c:pt idx="321">
                  <c:v>-2</c:v>
                </c:pt>
                <c:pt idx="322">
                  <c:v>-2</c:v>
                </c:pt>
                <c:pt idx="323">
                  <c:v>-2</c:v>
                </c:pt>
                <c:pt idx="324">
                  <c:v>-2.5</c:v>
                </c:pt>
                <c:pt idx="325">
                  <c:v>-2</c:v>
                </c:pt>
                <c:pt idx="326">
                  <c:v>-2</c:v>
                </c:pt>
                <c:pt idx="327">
                  <c:v>-2</c:v>
                </c:pt>
                <c:pt idx="328">
                  <c:v>-14</c:v>
                </c:pt>
                <c:pt idx="329">
                  <c:v>-225</c:v>
                </c:pt>
                <c:pt idx="330">
                  <c:v>-53</c:v>
                </c:pt>
                <c:pt idx="331">
                  <c:v>-1</c:v>
                </c:pt>
                <c:pt idx="332">
                  <c:v>-1.5</c:v>
                </c:pt>
                <c:pt idx="333">
                  <c:v>-2</c:v>
                </c:pt>
                <c:pt idx="334">
                  <c:v>-183.5</c:v>
                </c:pt>
                <c:pt idx="335">
                  <c:v>-3</c:v>
                </c:pt>
                <c:pt idx="336">
                  <c:v>-54</c:v>
                </c:pt>
                <c:pt idx="337">
                  <c:v>-1250</c:v>
                </c:pt>
                <c:pt idx="338">
                  <c:v>-1576.5</c:v>
                </c:pt>
                <c:pt idx="339">
                  <c:v>-2401</c:v>
                </c:pt>
                <c:pt idx="340">
                  <c:v>-2500.5</c:v>
                </c:pt>
                <c:pt idx="341">
                  <c:v>-2405</c:v>
                </c:pt>
                <c:pt idx="342">
                  <c:v>-1608.5</c:v>
                </c:pt>
                <c:pt idx="343">
                  <c:v>-32.5</c:v>
                </c:pt>
                <c:pt idx="344">
                  <c:v>-1</c:v>
                </c:pt>
                <c:pt idx="345">
                  <c:v>-2</c:v>
                </c:pt>
                <c:pt idx="346">
                  <c:v>-2</c:v>
                </c:pt>
                <c:pt idx="347">
                  <c:v>-2</c:v>
                </c:pt>
                <c:pt idx="348">
                  <c:v>-2</c:v>
                </c:pt>
                <c:pt idx="349">
                  <c:v>-2</c:v>
                </c:pt>
                <c:pt idx="350">
                  <c:v>-1.5</c:v>
                </c:pt>
                <c:pt idx="351">
                  <c:v>-3.5</c:v>
                </c:pt>
                <c:pt idx="352">
                  <c:v>-2</c:v>
                </c:pt>
                <c:pt idx="353">
                  <c:v>-2</c:v>
                </c:pt>
                <c:pt idx="354">
                  <c:v>-35.5</c:v>
                </c:pt>
                <c:pt idx="355">
                  <c:v>-47.5</c:v>
                </c:pt>
                <c:pt idx="356">
                  <c:v>-1</c:v>
                </c:pt>
                <c:pt idx="357">
                  <c:v>-3</c:v>
                </c:pt>
                <c:pt idx="358">
                  <c:v>-2</c:v>
                </c:pt>
                <c:pt idx="359">
                  <c:v>-1.5</c:v>
                </c:pt>
                <c:pt idx="360">
                  <c:v>-237.5</c:v>
                </c:pt>
                <c:pt idx="361">
                  <c:v>-2173</c:v>
                </c:pt>
                <c:pt idx="362">
                  <c:v>-2479.5</c:v>
                </c:pt>
                <c:pt idx="363">
                  <c:v>-2476.5</c:v>
                </c:pt>
                <c:pt idx="364">
                  <c:v>-2521.5</c:v>
                </c:pt>
                <c:pt idx="365">
                  <c:v>-2497.5</c:v>
                </c:pt>
                <c:pt idx="366">
                  <c:v>-1471.5</c:v>
                </c:pt>
                <c:pt idx="367">
                  <c:v>-44</c:v>
                </c:pt>
                <c:pt idx="368">
                  <c:v>-22.5</c:v>
                </c:pt>
                <c:pt idx="369">
                  <c:v>-2</c:v>
                </c:pt>
                <c:pt idx="370">
                  <c:v>-2</c:v>
                </c:pt>
                <c:pt idx="371">
                  <c:v>-2</c:v>
                </c:pt>
                <c:pt idx="372">
                  <c:v>-2</c:v>
                </c:pt>
                <c:pt idx="373">
                  <c:v>-2</c:v>
                </c:pt>
                <c:pt idx="374">
                  <c:v>-2</c:v>
                </c:pt>
                <c:pt idx="375">
                  <c:v>-1.5</c:v>
                </c:pt>
                <c:pt idx="376">
                  <c:v>-1.5</c:v>
                </c:pt>
                <c:pt idx="377">
                  <c:v>-2</c:v>
                </c:pt>
                <c:pt idx="378">
                  <c:v>-2</c:v>
                </c:pt>
                <c:pt idx="379">
                  <c:v>-35.5</c:v>
                </c:pt>
                <c:pt idx="380">
                  <c:v>-40</c:v>
                </c:pt>
                <c:pt idx="381">
                  <c:v>-2</c:v>
                </c:pt>
                <c:pt idx="382">
                  <c:v>-393.5</c:v>
                </c:pt>
                <c:pt idx="383">
                  <c:v>-56</c:v>
                </c:pt>
                <c:pt idx="384">
                  <c:v>-516.5</c:v>
                </c:pt>
                <c:pt idx="385">
                  <c:v>-1994.5</c:v>
                </c:pt>
                <c:pt idx="386">
                  <c:v>-2387</c:v>
                </c:pt>
                <c:pt idx="387">
                  <c:v>-2461.5</c:v>
                </c:pt>
                <c:pt idx="388">
                  <c:v>-2432.5</c:v>
                </c:pt>
                <c:pt idx="389">
                  <c:v>-2457</c:v>
                </c:pt>
                <c:pt idx="390">
                  <c:v>-2312</c:v>
                </c:pt>
                <c:pt idx="391">
                  <c:v>-876</c:v>
                </c:pt>
                <c:pt idx="392">
                  <c:v>-48.5</c:v>
                </c:pt>
                <c:pt idx="393">
                  <c:v>-2</c:v>
                </c:pt>
                <c:pt idx="394">
                  <c:v>-2</c:v>
                </c:pt>
                <c:pt idx="395">
                  <c:v>-5</c:v>
                </c:pt>
                <c:pt idx="396">
                  <c:v>-2.5</c:v>
                </c:pt>
                <c:pt idx="397">
                  <c:v>-2</c:v>
                </c:pt>
                <c:pt idx="398">
                  <c:v>-53.5</c:v>
                </c:pt>
                <c:pt idx="399">
                  <c:v>-29</c:v>
                </c:pt>
                <c:pt idx="400">
                  <c:v>-60.5</c:v>
                </c:pt>
                <c:pt idx="401">
                  <c:v>-3.5</c:v>
                </c:pt>
                <c:pt idx="402">
                  <c:v>-3</c:v>
                </c:pt>
                <c:pt idx="403">
                  <c:v>-2</c:v>
                </c:pt>
                <c:pt idx="404">
                  <c:v>-37</c:v>
                </c:pt>
                <c:pt idx="405">
                  <c:v>-43</c:v>
                </c:pt>
                <c:pt idx="406">
                  <c:v>-173.5</c:v>
                </c:pt>
                <c:pt idx="407">
                  <c:v>-53</c:v>
                </c:pt>
                <c:pt idx="408">
                  <c:v>-103.5</c:v>
                </c:pt>
                <c:pt idx="409">
                  <c:v>-1779</c:v>
                </c:pt>
                <c:pt idx="410">
                  <c:v>-2404</c:v>
                </c:pt>
                <c:pt idx="411">
                  <c:v>-2727</c:v>
                </c:pt>
                <c:pt idx="412">
                  <c:v>-2842.5</c:v>
                </c:pt>
                <c:pt idx="413">
                  <c:v>-2718.5</c:v>
                </c:pt>
                <c:pt idx="414">
                  <c:v>-2360</c:v>
                </c:pt>
                <c:pt idx="415">
                  <c:v>-2</c:v>
                </c:pt>
                <c:pt idx="416">
                  <c:v>-25.5</c:v>
                </c:pt>
                <c:pt idx="417">
                  <c:v>-57</c:v>
                </c:pt>
                <c:pt idx="418">
                  <c:v>-1.5</c:v>
                </c:pt>
                <c:pt idx="419">
                  <c:v>-2</c:v>
                </c:pt>
                <c:pt idx="420">
                  <c:v>-2</c:v>
                </c:pt>
                <c:pt idx="421">
                  <c:v>-2</c:v>
                </c:pt>
                <c:pt idx="422">
                  <c:v>-2</c:v>
                </c:pt>
                <c:pt idx="423">
                  <c:v>-154</c:v>
                </c:pt>
                <c:pt idx="424">
                  <c:v>-717</c:v>
                </c:pt>
                <c:pt idx="425">
                  <c:v>-348</c:v>
                </c:pt>
                <c:pt idx="426">
                  <c:v>-3.5</c:v>
                </c:pt>
                <c:pt idx="427">
                  <c:v>-2</c:v>
                </c:pt>
                <c:pt idx="428">
                  <c:v>-2</c:v>
                </c:pt>
                <c:pt idx="429">
                  <c:v>-46.5</c:v>
                </c:pt>
                <c:pt idx="430">
                  <c:v>-519</c:v>
                </c:pt>
                <c:pt idx="431">
                  <c:v>-874.5</c:v>
                </c:pt>
                <c:pt idx="432">
                  <c:v>-856</c:v>
                </c:pt>
                <c:pt idx="433">
                  <c:v>-1814.5</c:v>
                </c:pt>
                <c:pt idx="434">
                  <c:v>-1772</c:v>
                </c:pt>
                <c:pt idx="435">
                  <c:v>-1969</c:v>
                </c:pt>
                <c:pt idx="436">
                  <c:v>-2788.5</c:v>
                </c:pt>
                <c:pt idx="437">
                  <c:v>-2842.5</c:v>
                </c:pt>
                <c:pt idx="438">
                  <c:v>-2640</c:v>
                </c:pt>
                <c:pt idx="439">
                  <c:v>-1848.5</c:v>
                </c:pt>
                <c:pt idx="440">
                  <c:v>-43.5</c:v>
                </c:pt>
                <c:pt idx="441">
                  <c:v>-53.5</c:v>
                </c:pt>
                <c:pt idx="442">
                  <c:v>-41</c:v>
                </c:pt>
                <c:pt idx="443">
                  <c:v>-18</c:v>
                </c:pt>
                <c:pt idx="444">
                  <c:v>-18</c:v>
                </c:pt>
                <c:pt idx="445">
                  <c:v>-18</c:v>
                </c:pt>
                <c:pt idx="446">
                  <c:v>-88</c:v>
                </c:pt>
                <c:pt idx="447">
                  <c:v>-1341.5</c:v>
                </c:pt>
                <c:pt idx="448">
                  <c:v>-1979.5</c:v>
                </c:pt>
                <c:pt idx="449">
                  <c:v>-2220.5</c:v>
                </c:pt>
                <c:pt idx="450">
                  <c:v>-920.5</c:v>
                </c:pt>
                <c:pt idx="451">
                  <c:v>-18</c:v>
                </c:pt>
                <c:pt idx="452">
                  <c:v>-18</c:v>
                </c:pt>
                <c:pt idx="453">
                  <c:v>-694.5</c:v>
                </c:pt>
                <c:pt idx="454">
                  <c:v>-2087</c:v>
                </c:pt>
                <c:pt idx="455">
                  <c:v>-264</c:v>
                </c:pt>
                <c:pt idx="456">
                  <c:v>-501</c:v>
                </c:pt>
                <c:pt idx="457">
                  <c:v>-2575.5</c:v>
                </c:pt>
                <c:pt idx="458">
                  <c:v>-2695.5</c:v>
                </c:pt>
                <c:pt idx="459">
                  <c:v>-2740.5</c:v>
                </c:pt>
                <c:pt idx="460">
                  <c:v>-2618.5</c:v>
                </c:pt>
                <c:pt idx="461">
                  <c:v>-2850.5</c:v>
                </c:pt>
                <c:pt idx="462">
                  <c:v>-2522.5</c:v>
                </c:pt>
                <c:pt idx="463">
                  <c:v>-2483.5</c:v>
                </c:pt>
                <c:pt idx="464">
                  <c:v>-2266</c:v>
                </c:pt>
                <c:pt idx="465">
                  <c:v>-2093.5</c:v>
                </c:pt>
                <c:pt idx="466">
                  <c:v>-1863.5</c:v>
                </c:pt>
                <c:pt idx="467">
                  <c:v>-1537.5</c:v>
                </c:pt>
                <c:pt idx="468">
                  <c:v>-704</c:v>
                </c:pt>
                <c:pt idx="469">
                  <c:v>-571</c:v>
                </c:pt>
                <c:pt idx="470">
                  <c:v>-2191.5</c:v>
                </c:pt>
                <c:pt idx="471">
                  <c:v>-1995</c:v>
                </c:pt>
                <c:pt idx="472">
                  <c:v>-2174</c:v>
                </c:pt>
                <c:pt idx="473">
                  <c:v>-2534</c:v>
                </c:pt>
                <c:pt idx="474">
                  <c:v>-2123</c:v>
                </c:pt>
                <c:pt idx="475">
                  <c:v>-177.5</c:v>
                </c:pt>
                <c:pt idx="476">
                  <c:v>-20</c:v>
                </c:pt>
                <c:pt idx="477">
                  <c:v>-827.5</c:v>
                </c:pt>
                <c:pt idx="478">
                  <c:v>-1884</c:v>
                </c:pt>
                <c:pt idx="479">
                  <c:v>-519</c:v>
                </c:pt>
                <c:pt idx="480">
                  <c:v>-811.5</c:v>
                </c:pt>
                <c:pt idx="481">
                  <c:v>-2437.5</c:v>
                </c:pt>
                <c:pt idx="482">
                  <c:v>-2771</c:v>
                </c:pt>
                <c:pt idx="483">
                  <c:v>-2703.5</c:v>
                </c:pt>
                <c:pt idx="484">
                  <c:v>-2701.5</c:v>
                </c:pt>
                <c:pt idx="485">
                  <c:v>-2461.5</c:v>
                </c:pt>
                <c:pt idx="486">
                  <c:v>-2002</c:v>
                </c:pt>
                <c:pt idx="487">
                  <c:v>-624</c:v>
                </c:pt>
                <c:pt idx="488">
                  <c:v>-2</c:v>
                </c:pt>
                <c:pt idx="489">
                  <c:v>-2</c:v>
                </c:pt>
                <c:pt idx="490">
                  <c:v>-19.5</c:v>
                </c:pt>
                <c:pt idx="491">
                  <c:v>-24</c:v>
                </c:pt>
                <c:pt idx="492">
                  <c:v>-2</c:v>
                </c:pt>
                <c:pt idx="493">
                  <c:v>-3</c:v>
                </c:pt>
                <c:pt idx="494">
                  <c:v>-3</c:v>
                </c:pt>
                <c:pt idx="495">
                  <c:v>-2</c:v>
                </c:pt>
                <c:pt idx="496">
                  <c:v>-2</c:v>
                </c:pt>
                <c:pt idx="497">
                  <c:v>-2</c:v>
                </c:pt>
                <c:pt idx="498">
                  <c:v>-2</c:v>
                </c:pt>
                <c:pt idx="499">
                  <c:v>-4</c:v>
                </c:pt>
                <c:pt idx="500">
                  <c:v>-2</c:v>
                </c:pt>
                <c:pt idx="501">
                  <c:v>-63.5</c:v>
                </c:pt>
                <c:pt idx="502">
                  <c:v>-615.5</c:v>
                </c:pt>
                <c:pt idx="503">
                  <c:v>-709</c:v>
                </c:pt>
                <c:pt idx="504">
                  <c:v>-753.5</c:v>
                </c:pt>
                <c:pt idx="505">
                  <c:v>-2332</c:v>
                </c:pt>
                <c:pt idx="506">
                  <c:v>-2544.5</c:v>
                </c:pt>
                <c:pt idx="507">
                  <c:v>-2469.5</c:v>
                </c:pt>
                <c:pt idx="508">
                  <c:v>-2791</c:v>
                </c:pt>
                <c:pt idx="509">
                  <c:v>-2769</c:v>
                </c:pt>
                <c:pt idx="510">
                  <c:v>-2258</c:v>
                </c:pt>
                <c:pt idx="511">
                  <c:v>-989.5</c:v>
                </c:pt>
                <c:pt idx="512">
                  <c:v>-14.5</c:v>
                </c:pt>
                <c:pt idx="513">
                  <c:v>-3</c:v>
                </c:pt>
                <c:pt idx="514">
                  <c:v>-10.5</c:v>
                </c:pt>
                <c:pt idx="515">
                  <c:v>-45.5</c:v>
                </c:pt>
                <c:pt idx="516">
                  <c:v>-19.5</c:v>
                </c:pt>
                <c:pt idx="517">
                  <c:v>-10.5</c:v>
                </c:pt>
                <c:pt idx="518">
                  <c:v>-19</c:v>
                </c:pt>
                <c:pt idx="519">
                  <c:v>-19</c:v>
                </c:pt>
                <c:pt idx="520">
                  <c:v>-603</c:v>
                </c:pt>
                <c:pt idx="521">
                  <c:v>-116</c:v>
                </c:pt>
                <c:pt idx="522">
                  <c:v>-2</c:v>
                </c:pt>
                <c:pt idx="523">
                  <c:v>-2</c:v>
                </c:pt>
                <c:pt idx="524">
                  <c:v>-2.5</c:v>
                </c:pt>
                <c:pt idx="525">
                  <c:v>-209.5</c:v>
                </c:pt>
                <c:pt idx="526">
                  <c:v>-1157</c:v>
                </c:pt>
                <c:pt idx="527">
                  <c:v>-1545</c:v>
                </c:pt>
                <c:pt idx="528">
                  <c:v>-1553</c:v>
                </c:pt>
                <c:pt idx="529">
                  <c:v>-2186.5</c:v>
                </c:pt>
                <c:pt idx="530">
                  <c:v>-2236</c:v>
                </c:pt>
                <c:pt idx="531">
                  <c:v>-2407</c:v>
                </c:pt>
                <c:pt idx="532">
                  <c:v>-2522.5</c:v>
                </c:pt>
                <c:pt idx="533">
                  <c:v>-1710.5</c:v>
                </c:pt>
                <c:pt idx="534">
                  <c:v>-1882.5</c:v>
                </c:pt>
                <c:pt idx="535">
                  <c:v>-1214.5</c:v>
                </c:pt>
                <c:pt idx="536">
                  <c:v>-261</c:v>
                </c:pt>
                <c:pt idx="537">
                  <c:v>-3.5</c:v>
                </c:pt>
                <c:pt idx="538">
                  <c:v>-4.5</c:v>
                </c:pt>
                <c:pt idx="539">
                  <c:v>-46.5</c:v>
                </c:pt>
                <c:pt idx="540">
                  <c:v>-54.5</c:v>
                </c:pt>
                <c:pt idx="541">
                  <c:v>-1.5</c:v>
                </c:pt>
                <c:pt idx="542">
                  <c:v>-2</c:v>
                </c:pt>
                <c:pt idx="543">
                  <c:v>-2</c:v>
                </c:pt>
                <c:pt idx="544">
                  <c:v>-3</c:v>
                </c:pt>
                <c:pt idx="545">
                  <c:v>-418</c:v>
                </c:pt>
                <c:pt idx="546">
                  <c:v>-415</c:v>
                </c:pt>
                <c:pt idx="547">
                  <c:v>-2</c:v>
                </c:pt>
                <c:pt idx="548">
                  <c:v>-2</c:v>
                </c:pt>
                <c:pt idx="549">
                  <c:v>-2</c:v>
                </c:pt>
                <c:pt idx="550">
                  <c:v>-1095.5</c:v>
                </c:pt>
                <c:pt idx="551">
                  <c:v>-465</c:v>
                </c:pt>
                <c:pt idx="552">
                  <c:v>-705.5</c:v>
                </c:pt>
                <c:pt idx="553">
                  <c:v>-2278.5</c:v>
                </c:pt>
                <c:pt idx="554">
                  <c:v>-2603.5</c:v>
                </c:pt>
                <c:pt idx="555">
                  <c:v>-2609</c:v>
                </c:pt>
                <c:pt idx="556">
                  <c:v>-2608.5</c:v>
                </c:pt>
                <c:pt idx="557">
                  <c:v>-2402.5</c:v>
                </c:pt>
                <c:pt idx="558">
                  <c:v>-882</c:v>
                </c:pt>
                <c:pt idx="559">
                  <c:v>-50.5</c:v>
                </c:pt>
                <c:pt idx="560">
                  <c:v>-10.5</c:v>
                </c:pt>
                <c:pt idx="561">
                  <c:v>-2</c:v>
                </c:pt>
                <c:pt idx="562">
                  <c:v>-2</c:v>
                </c:pt>
                <c:pt idx="563">
                  <c:v>-21.5</c:v>
                </c:pt>
                <c:pt idx="564">
                  <c:v>-54</c:v>
                </c:pt>
                <c:pt idx="565">
                  <c:v>-28</c:v>
                </c:pt>
                <c:pt idx="566">
                  <c:v>-6</c:v>
                </c:pt>
                <c:pt idx="567">
                  <c:v>-2</c:v>
                </c:pt>
                <c:pt idx="568">
                  <c:v>-83</c:v>
                </c:pt>
                <c:pt idx="569">
                  <c:v>-164.5</c:v>
                </c:pt>
                <c:pt idx="570">
                  <c:v>-37.5</c:v>
                </c:pt>
                <c:pt idx="571">
                  <c:v>-19.5</c:v>
                </c:pt>
                <c:pt idx="572">
                  <c:v>-19.5</c:v>
                </c:pt>
                <c:pt idx="573">
                  <c:v>-523.5</c:v>
                </c:pt>
                <c:pt idx="574">
                  <c:v>-1299</c:v>
                </c:pt>
                <c:pt idx="575">
                  <c:v>-1286</c:v>
                </c:pt>
                <c:pt idx="576">
                  <c:v>-1332.5</c:v>
                </c:pt>
                <c:pt idx="577">
                  <c:v>-2294.5</c:v>
                </c:pt>
                <c:pt idx="578">
                  <c:v>-2000.5</c:v>
                </c:pt>
                <c:pt idx="579">
                  <c:v>-2396</c:v>
                </c:pt>
                <c:pt idx="580">
                  <c:v>-2913</c:v>
                </c:pt>
                <c:pt idx="581">
                  <c:v>-2399</c:v>
                </c:pt>
                <c:pt idx="582">
                  <c:v>-1692</c:v>
                </c:pt>
                <c:pt idx="583">
                  <c:v>-484.5</c:v>
                </c:pt>
                <c:pt idx="584">
                  <c:v>-2</c:v>
                </c:pt>
                <c:pt idx="585">
                  <c:v>-2</c:v>
                </c:pt>
                <c:pt idx="586">
                  <c:v>-2</c:v>
                </c:pt>
                <c:pt idx="587">
                  <c:v>-9.5</c:v>
                </c:pt>
                <c:pt idx="588">
                  <c:v>-43.5</c:v>
                </c:pt>
                <c:pt idx="589">
                  <c:v>-52.5</c:v>
                </c:pt>
                <c:pt idx="590">
                  <c:v>-2</c:v>
                </c:pt>
                <c:pt idx="591">
                  <c:v>-1.5</c:v>
                </c:pt>
                <c:pt idx="592">
                  <c:v>-181.5</c:v>
                </c:pt>
                <c:pt idx="593">
                  <c:v>-2</c:v>
                </c:pt>
                <c:pt idx="594">
                  <c:v>-2</c:v>
                </c:pt>
                <c:pt idx="595">
                  <c:v>-2</c:v>
                </c:pt>
                <c:pt idx="596">
                  <c:v>-2</c:v>
                </c:pt>
                <c:pt idx="597">
                  <c:v>-1</c:v>
                </c:pt>
                <c:pt idx="598">
                  <c:v>-363.5</c:v>
                </c:pt>
                <c:pt idx="599">
                  <c:v>-2</c:v>
                </c:pt>
                <c:pt idx="600">
                  <c:v>-75</c:v>
                </c:pt>
                <c:pt idx="601">
                  <c:v>-1216.5</c:v>
                </c:pt>
                <c:pt idx="602">
                  <c:v>-1360.5</c:v>
                </c:pt>
                <c:pt idx="603">
                  <c:v>-2314</c:v>
                </c:pt>
                <c:pt idx="604">
                  <c:v>-2927</c:v>
                </c:pt>
                <c:pt idx="605">
                  <c:v>-2852.5</c:v>
                </c:pt>
                <c:pt idx="606">
                  <c:v>-2780</c:v>
                </c:pt>
                <c:pt idx="607">
                  <c:v>-2203.5</c:v>
                </c:pt>
                <c:pt idx="608">
                  <c:v>-1434</c:v>
                </c:pt>
                <c:pt idx="609">
                  <c:v>-499</c:v>
                </c:pt>
                <c:pt idx="610">
                  <c:v>-201</c:v>
                </c:pt>
                <c:pt idx="611">
                  <c:v>-39</c:v>
                </c:pt>
                <c:pt idx="612">
                  <c:v>-70</c:v>
                </c:pt>
                <c:pt idx="613">
                  <c:v>-349</c:v>
                </c:pt>
                <c:pt idx="614">
                  <c:v>-362.5</c:v>
                </c:pt>
                <c:pt idx="615">
                  <c:v>-757</c:v>
                </c:pt>
                <c:pt idx="616">
                  <c:v>-927</c:v>
                </c:pt>
                <c:pt idx="617">
                  <c:v>-329</c:v>
                </c:pt>
                <c:pt idx="618">
                  <c:v>-17</c:v>
                </c:pt>
                <c:pt idx="619">
                  <c:v>-2</c:v>
                </c:pt>
                <c:pt idx="620">
                  <c:v>-2</c:v>
                </c:pt>
                <c:pt idx="621">
                  <c:v>-1.5</c:v>
                </c:pt>
                <c:pt idx="622">
                  <c:v>-19</c:v>
                </c:pt>
                <c:pt idx="623">
                  <c:v>-229.5</c:v>
                </c:pt>
                <c:pt idx="624">
                  <c:v>-705</c:v>
                </c:pt>
                <c:pt idx="625">
                  <c:v>-2666</c:v>
                </c:pt>
                <c:pt idx="626">
                  <c:v>-3109.5</c:v>
                </c:pt>
                <c:pt idx="627">
                  <c:v>-3094.5</c:v>
                </c:pt>
                <c:pt idx="628">
                  <c:v>-3082</c:v>
                </c:pt>
                <c:pt idx="629">
                  <c:v>-3070</c:v>
                </c:pt>
                <c:pt idx="630">
                  <c:v>-3052.5</c:v>
                </c:pt>
                <c:pt idx="631">
                  <c:v>-2451.5</c:v>
                </c:pt>
                <c:pt idx="632">
                  <c:v>-1849</c:v>
                </c:pt>
                <c:pt idx="633">
                  <c:v>-2484</c:v>
                </c:pt>
                <c:pt idx="634">
                  <c:v>-2560.5</c:v>
                </c:pt>
                <c:pt idx="635">
                  <c:v>-2566</c:v>
                </c:pt>
                <c:pt idx="636">
                  <c:v>-2111.5</c:v>
                </c:pt>
                <c:pt idx="637">
                  <c:v>-2057.5</c:v>
                </c:pt>
                <c:pt idx="638">
                  <c:v>-2615.5</c:v>
                </c:pt>
                <c:pt idx="639">
                  <c:v>-2841.5</c:v>
                </c:pt>
                <c:pt idx="640">
                  <c:v>-2389</c:v>
                </c:pt>
                <c:pt idx="641">
                  <c:v>-1736.5</c:v>
                </c:pt>
                <c:pt idx="642">
                  <c:v>-230.5</c:v>
                </c:pt>
                <c:pt idx="643">
                  <c:v>-103</c:v>
                </c:pt>
                <c:pt idx="644">
                  <c:v>-730.5</c:v>
                </c:pt>
                <c:pt idx="645">
                  <c:v>-2092</c:v>
                </c:pt>
                <c:pt idx="646">
                  <c:v>-2328</c:v>
                </c:pt>
                <c:pt idx="647">
                  <c:v>-1517.5</c:v>
                </c:pt>
                <c:pt idx="648">
                  <c:v>-1905</c:v>
                </c:pt>
                <c:pt idx="649">
                  <c:v>-2505</c:v>
                </c:pt>
                <c:pt idx="650">
                  <c:v>-2919.5</c:v>
                </c:pt>
                <c:pt idx="651">
                  <c:v>-2939</c:v>
                </c:pt>
                <c:pt idx="652">
                  <c:v>-2962</c:v>
                </c:pt>
                <c:pt idx="653">
                  <c:v>-2044.5</c:v>
                </c:pt>
                <c:pt idx="654">
                  <c:v>-898</c:v>
                </c:pt>
                <c:pt idx="655">
                  <c:v>-136</c:v>
                </c:pt>
                <c:pt idx="656">
                  <c:v>-2</c:v>
                </c:pt>
                <c:pt idx="657">
                  <c:v>-2</c:v>
                </c:pt>
                <c:pt idx="658">
                  <c:v>-2</c:v>
                </c:pt>
                <c:pt idx="659">
                  <c:v>-1.5</c:v>
                </c:pt>
                <c:pt idx="660">
                  <c:v>-2</c:v>
                </c:pt>
                <c:pt idx="661">
                  <c:v>-2</c:v>
                </c:pt>
                <c:pt idx="662">
                  <c:v>-1.5</c:v>
                </c:pt>
                <c:pt idx="663">
                  <c:v>-2</c:v>
                </c:pt>
                <c:pt idx="664">
                  <c:v>-2</c:v>
                </c:pt>
                <c:pt idx="665">
                  <c:v>-2</c:v>
                </c:pt>
                <c:pt idx="666">
                  <c:v>-2.5</c:v>
                </c:pt>
                <c:pt idx="667">
                  <c:v>-2</c:v>
                </c:pt>
                <c:pt idx="668">
                  <c:v>-2</c:v>
                </c:pt>
                <c:pt idx="669">
                  <c:v>-103.5</c:v>
                </c:pt>
                <c:pt idx="670">
                  <c:v>-365</c:v>
                </c:pt>
                <c:pt idx="671">
                  <c:v>-3</c:v>
                </c:pt>
                <c:pt idx="672">
                  <c:v>-553.5</c:v>
                </c:pt>
                <c:pt idx="673">
                  <c:v>-2544.5</c:v>
                </c:pt>
                <c:pt idx="674">
                  <c:v>-2425.5</c:v>
                </c:pt>
                <c:pt idx="675">
                  <c:v>-2143</c:v>
                </c:pt>
                <c:pt idx="676">
                  <c:v>-2304</c:v>
                </c:pt>
                <c:pt idx="677">
                  <c:v>-2256.5</c:v>
                </c:pt>
                <c:pt idx="678">
                  <c:v>-960.5</c:v>
                </c:pt>
                <c:pt idx="679">
                  <c:v>-164</c:v>
                </c:pt>
                <c:pt idx="680">
                  <c:v>-2</c:v>
                </c:pt>
                <c:pt idx="681">
                  <c:v>-3</c:v>
                </c:pt>
                <c:pt idx="682">
                  <c:v>-3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-3</c:v>
                </c:pt>
                <c:pt idx="687">
                  <c:v>-3.5</c:v>
                </c:pt>
                <c:pt idx="688">
                  <c:v>-3</c:v>
                </c:pt>
                <c:pt idx="689">
                  <c:v>-2</c:v>
                </c:pt>
                <c:pt idx="690">
                  <c:v>-2</c:v>
                </c:pt>
                <c:pt idx="691">
                  <c:v>-3</c:v>
                </c:pt>
                <c:pt idx="692">
                  <c:v>-2</c:v>
                </c:pt>
                <c:pt idx="693">
                  <c:v>-3.5</c:v>
                </c:pt>
                <c:pt idx="694">
                  <c:v>-29.5</c:v>
                </c:pt>
                <c:pt idx="695">
                  <c:v>-53</c:v>
                </c:pt>
                <c:pt idx="696">
                  <c:v>-252</c:v>
                </c:pt>
                <c:pt idx="697">
                  <c:v>-1963.5</c:v>
                </c:pt>
                <c:pt idx="698">
                  <c:v>-2435</c:v>
                </c:pt>
                <c:pt idx="699">
                  <c:v>-2681.5</c:v>
                </c:pt>
                <c:pt idx="700">
                  <c:v>-3071</c:v>
                </c:pt>
                <c:pt idx="701">
                  <c:v>-2568</c:v>
                </c:pt>
                <c:pt idx="702">
                  <c:v>-679.5</c:v>
                </c:pt>
                <c:pt idx="703">
                  <c:v>-2</c:v>
                </c:pt>
                <c:pt idx="704">
                  <c:v>-2</c:v>
                </c:pt>
                <c:pt idx="705">
                  <c:v>-2</c:v>
                </c:pt>
                <c:pt idx="706">
                  <c:v>-2</c:v>
                </c:pt>
                <c:pt idx="707">
                  <c:v>-2</c:v>
                </c:pt>
                <c:pt idx="708">
                  <c:v>-2</c:v>
                </c:pt>
                <c:pt idx="709">
                  <c:v>-2</c:v>
                </c:pt>
                <c:pt idx="710">
                  <c:v>-2</c:v>
                </c:pt>
                <c:pt idx="711">
                  <c:v>-2</c:v>
                </c:pt>
                <c:pt idx="712">
                  <c:v>-25.5</c:v>
                </c:pt>
                <c:pt idx="713">
                  <c:v>-47</c:v>
                </c:pt>
                <c:pt idx="714">
                  <c:v>-46.5</c:v>
                </c:pt>
                <c:pt idx="715">
                  <c:v>-2</c:v>
                </c:pt>
                <c:pt idx="716">
                  <c:v>-2</c:v>
                </c:pt>
                <c:pt idx="717">
                  <c:v>-3</c:v>
                </c:pt>
                <c:pt idx="718">
                  <c:v>-28.5</c:v>
                </c:pt>
                <c:pt idx="719">
                  <c:v>-54</c:v>
                </c:pt>
                <c:pt idx="720">
                  <c:v>-29</c:v>
                </c:pt>
                <c:pt idx="721">
                  <c:v>-954</c:v>
                </c:pt>
                <c:pt idx="722">
                  <c:v>-2040.5</c:v>
                </c:pt>
                <c:pt idx="723">
                  <c:v>-2947</c:v>
                </c:pt>
                <c:pt idx="724">
                  <c:v>-3074</c:v>
                </c:pt>
                <c:pt idx="725">
                  <c:v>-2635.5</c:v>
                </c:pt>
                <c:pt idx="726">
                  <c:v>-794.5</c:v>
                </c:pt>
                <c:pt idx="727">
                  <c:v>-177.5</c:v>
                </c:pt>
                <c:pt idx="728">
                  <c:v>-2.5</c:v>
                </c:pt>
                <c:pt idx="729">
                  <c:v>-2</c:v>
                </c:pt>
                <c:pt idx="730">
                  <c:v>-2</c:v>
                </c:pt>
                <c:pt idx="731">
                  <c:v>-2</c:v>
                </c:pt>
                <c:pt idx="732">
                  <c:v>-2</c:v>
                </c:pt>
                <c:pt idx="733">
                  <c:v>-2.5</c:v>
                </c:pt>
                <c:pt idx="734">
                  <c:v>-2</c:v>
                </c:pt>
                <c:pt idx="735">
                  <c:v>-35.5</c:v>
                </c:pt>
                <c:pt idx="736">
                  <c:v>-2</c:v>
                </c:pt>
                <c:pt idx="737">
                  <c:v>-17.5</c:v>
                </c:pt>
                <c:pt idx="738">
                  <c:v>-48</c:v>
                </c:pt>
                <c:pt idx="739">
                  <c:v>-9.5</c:v>
                </c:pt>
                <c:pt idx="740">
                  <c:v>-2.5</c:v>
                </c:pt>
                <c:pt idx="741">
                  <c:v>-2</c:v>
                </c:pt>
                <c:pt idx="742">
                  <c:v>-2</c:v>
                </c:pt>
                <c:pt idx="743">
                  <c:v>-2.5</c:v>
                </c:pt>
              </c:numCache>
            </c:numRef>
          </c:yVal>
          <c:smooth val="1"/>
        </c:ser>
        <c:axId val="117693056"/>
        <c:axId val="117694848"/>
      </c:scatterChart>
      <c:valAx>
        <c:axId val="117693056"/>
        <c:scaling>
          <c:orientation val="minMax"/>
        </c:scaling>
        <c:axPos val="b"/>
        <c:numFmt formatCode="0" sourceLinked="0"/>
        <c:tickLblPos val="nextTo"/>
        <c:crossAx val="117694848"/>
        <c:crosses val="autoZero"/>
        <c:crossBetween val="midCat"/>
      </c:valAx>
      <c:valAx>
        <c:axId val="117694848"/>
        <c:scaling>
          <c:orientation val="minMax"/>
        </c:scaling>
        <c:axPos val="l"/>
        <c:majorGridlines/>
        <c:numFmt formatCode="0" sourceLinked="0"/>
        <c:tickLblPos val="nextTo"/>
        <c:crossAx val="117693056"/>
        <c:crosses val="autoZero"/>
        <c:crossBetween val="midCat"/>
      </c:valAx>
    </c:plotArea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1"/>
          <c:y val="2.701128789367715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21"/>
          <c:h val="0.91316856742690899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9.0966439565985366E-2</c:v>
                </c:pt>
                <c:pt idx="1">
                  <c:v>0.10137522079232904</c:v>
                </c:pt>
                <c:pt idx="2">
                  <c:v>9.6202371940449158E-2</c:v>
                </c:pt>
                <c:pt idx="3">
                  <c:v>9.0461771385314152E-2</c:v>
                </c:pt>
                <c:pt idx="4">
                  <c:v>8.472117083017916E-2</c:v>
                </c:pt>
                <c:pt idx="5">
                  <c:v>7.8034317436285638E-2</c:v>
                </c:pt>
                <c:pt idx="6">
                  <c:v>7.3492303810244769E-2</c:v>
                </c:pt>
                <c:pt idx="7">
                  <c:v>8.1188493565480691E-2</c:v>
                </c:pt>
                <c:pt idx="8">
                  <c:v>8.6045924804441079E-2</c:v>
                </c:pt>
                <c:pt idx="9">
                  <c:v>7.797123391370174E-2</c:v>
                </c:pt>
                <c:pt idx="10">
                  <c:v>6.529144587433762E-2</c:v>
                </c:pt>
                <c:pt idx="11">
                  <c:v>5.8036840777189E-2</c:v>
                </c:pt>
                <c:pt idx="12">
                  <c:v>5.6649003280343176E-2</c:v>
                </c:pt>
                <c:pt idx="13">
                  <c:v>5.633358566742367E-2</c:v>
                </c:pt>
                <c:pt idx="14">
                  <c:v>5.5134998738329548E-2</c:v>
                </c:pt>
                <c:pt idx="15">
                  <c:v>5.2611657834973506E-2</c:v>
                </c:pt>
                <c:pt idx="16">
                  <c:v>5.570275044158466E-2</c:v>
                </c:pt>
                <c:pt idx="17">
                  <c:v>5.9172344183699217E-2</c:v>
                </c:pt>
                <c:pt idx="18">
                  <c:v>6.5985364622760528E-2</c:v>
                </c:pt>
                <c:pt idx="19">
                  <c:v>8.7749179914206415E-2</c:v>
                </c:pt>
                <c:pt idx="20">
                  <c:v>0.12692404743880897</c:v>
                </c:pt>
                <c:pt idx="21">
                  <c:v>0.14401968205904617</c:v>
                </c:pt>
                <c:pt idx="22">
                  <c:v>0.15751955589200101</c:v>
                </c:pt>
                <c:pt idx="23">
                  <c:v>0.16641433257633106</c:v>
                </c:pt>
                <c:pt idx="24">
                  <c:v>0.17808478425435276</c:v>
                </c:pt>
                <c:pt idx="25">
                  <c:v>0.18489780469341408</c:v>
                </c:pt>
                <c:pt idx="26">
                  <c:v>0.17196568256371436</c:v>
                </c:pt>
                <c:pt idx="27">
                  <c:v>0.15625788544032299</c:v>
                </c:pt>
                <c:pt idx="28">
                  <c:v>0.15417612919505425</c:v>
                </c:pt>
                <c:pt idx="29">
                  <c:v>0.14755235932374464</c:v>
                </c:pt>
                <c:pt idx="30">
                  <c:v>0.15171587181428212</c:v>
                </c:pt>
                <c:pt idx="31">
                  <c:v>0.14931869795609387</c:v>
                </c:pt>
                <c:pt idx="32">
                  <c:v>0.14912944738834216</c:v>
                </c:pt>
                <c:pt idx="33">
                  <c:v>0.13165531163260155</c:v>
                </c:pt>
                <c:pt idx="34">
                  <c:v>0.10124905374716124</c:v>
                </c:pt>
                <c:pt idx="35">
                  <c:v>8.7559929346454707E-2</c:v>
                </c:pt>
                <c:pt idx="36">
                  <c:v>8.8316931617461514E-2</c:v>
                </c:pt>
                <c:pt idx="37">
                  <c:v>8.7749179914206415E-2</c:v>
                </c:pt>
                <c:pt idx="38">
                  <c:v>9.1029523088569264E-2</c:v>
                </c:pt>
                <c:pt idx="39">
                  <c:v>9.8347211708301796E-2</c:v>
                </c:pt>
                <c:pt idx="40">
                  <c:v>0.10837749179914206</c:v>
                </c:pt>
                <c:pt idx="41">
                  <c:v>0.12023719404491547</c:v>
                </c:pt>
                <c:pt idx="42">
                  <c:v>0.13424173605854151</c:v>
                </c:pt>
                <c:pt idx="43">
                  <c:v>0.1750567751703255</c:v>
                </c:pt>
                <c:pt idx="44">
                  <c:v>0.22899318697956095</c:v>
                </c:pt>
                <c:pt idx="45">
                  <c:v>0.26476154428463283</c:v>
                </c:pt>
                <c:pt idx="46">
                  <c:v>0.28822861468584404</c:v>
                </c:pt>
                <c:pt idx="47">
                  <c:v>0.30500883169316173</c:v>
                </c:pt>
                <c:pt idx="48">
                  <c:v>0.30873075952561191</c:v>
                </c:pt>
                <c:pt idx="49">
                  <c:v>0.32399697199091598</c:v>
                </c:pt>
                <c:pt idx="50">
                  <c:v>0.33901085036588441</c:v>
                </c:pt>
                <c:pt idx="51">
                  <c:v>0.35560181680545044</c:v>
                </c:pt>
                <c:pt idx="52">
                  <c:v>0.36941710825132473</c:v>
                </c:pt>
                <c:pt idx="53">
                  <c:v>0.38260156447136007</c:v>
                </c:pt>
                <c:pt idx="54">
                  <c:v>0.38884683320716629</c:v>
                </c:pt>
                <c:pt idx="55">
                  <c:v>0.40026495079485236</c:v>
                </c:pt>
                <c:pt idx="56">
                  <c:v>0.41710825132475399</c:v>
                </c:pt>
                <c:pt idx="57">
                  <c:v>0.42114559677012364</c:v>
                </c:pt>
                <c:pt idx="58">
                  <c:v>0.38014130709058797</c:v>
                </c:pt>
                <c:pt idx="59">
                  <c:v>0.34979813272773153</c:v>
                </c:pt>
                <c:pt idx="60">
                  <c:v>0.35459248044410802</c:v>
                </c:pt>
                <c:pt idx="61">
                  <c:v>0.37982588947766843</c:v>
                </c:pt>
                <c:pt idx="62">
                  <c:v>0.35301539237951046</c:v>
                </c:pt>
                <c:pt idx="63">
                  <c:v>0.32866515266212465</c:v>
                </c:pt>
                <c:pt idx="64">
                  <c:v>0.34027252081756243</c:v>
                </c:pt>
                <c:pt idx="65">
                  <c:v>0.33566742366893765</c:v>
                </c:pt>
                <c:pt idx="66">
                  <c:v>0.35295230885692658</c:v>
                </c:pt>
                <c:pt idx="67">
                  <c:v>0.38241231390360836</c:v>
                </c:pt>
                <c:pt idx="68">
                  <c:v>0.42221801665404995</c:v>
                </c:pt>
                <c:pt idx="69">
                  <c:v>0.43338380015140043</c:v>
                </c:pt>
                <c:pt idx="70">
                  <c:v>0.43464547060307845</c:v>
                </c:pt>
                <c:pt idx="71">
                  <c:v>0.41786525359576077</c:v>
                </c:pt>
                <c:pt idx="72">
                  <c:v>0.40751955589200101</c:v>
                </c:pt>
                <c:pt idx="73">
                  <c:v>0.40404996214988648</c:v>
                </c:pt>
                <c:pt idx="74">
                  <c:v>0.41988392631844562</c:v>
                </c:pt>
                <c:pt idx="75">
                  <c:v>0.44051223820338126</c:v>
                </c:pt>
                <c:pt idx="76">
                  <c:v>0.40354529396921524</c:v>
                </c:pt>
                <c:pt idx="77">
                  <c:v>0.36840777188998236</c:v>
                </c:pt>
                <c:pt idx="78">
                  <c:v>0.34544536966944234</c:v>
                </c:pt>
                <c:pt idx="79">
                  <c:v>0.33238708049457483</c:v>
                </c:pt>
                <c:pt idx="80">
                  <c:v>0.32582639414584913</c:v>
                </c:pt>
                <c:pt idx="81">
                  <c:v>0.30847842543527632</c:v>
                </c:pt>
                <c:pt idx="82">
                  <c:v>0.29049962149886449</c:v>
                </c:pt>
                <c:pt idx="83">
                  <c:v>0.27744133232399698</c:v>
                </c:pt>
                <c:pt idx="84">
                  <c:v>0.2741609891496341</c:v>
                </c:pt>
                <c:pt idx="85">
                  <c:v>0.27554882664647995</c:v>
                </c:pt>
                <c:pt idx="86">
                  <c:v>0.23523845571536714</c:v>
                </c:pt>
                <c:pt idx="87">
                  <c:v>0.18912440070653544</c:v>
                </c:pt>
                <c:pt idx="88">
                  <c:v>0.12730254857431239</c:v>
                </c:pt>
                <c:pt idx="89">
                  <c:v>8.472117083017916E-2</c:v>
                </c:pt>
                <c:pt idx="90">
                  <c:v>6.4597527125914711E-2</c:v>
                </c:pt>
                <c:pt idx="91">
                  <c:v>6.99596265455463E-2</c:v>
                </c:pt>
                <c:pt idx="92">
                  <c:v>7.0968962906888727E-2</c:v>
                </c:pt>
                <c:pt idx="93">
                  <c:v>5.1097653292959878E-2</c:v>
                </c:pt>
                <c:pt idx="94">
                  <c:v>4.9268231138026745E-2</c:v>
                </c:pt>
                <c:pt idx="95">
                  <c:v>4.4347716376482466E-2</c:v>
                </c:pt>
                <c:pt idx="96">
                  <c:v>4.5546303305576581E-2</c:v>
                </c:pt>
                <c:pt idx="97">
                  <c:v>5.0908402725208177E-2</c:v>
                </c:pt>
                <c:pt idx="98">
                  <c:v>5.9361594751450919E-2</c:v>
                </c:pt>
                <c:pt idx="99">
                  <c:v>6.7877870300277574E-2</c:v>
                </c:pt>
                <c:pt idx="100">
                  <c:v>7.8349735049205144E-2</c:v>
                </c:pt>
                <c:pt idx="101">
                  <c:v>8.276558163007823E-2</c:v>
                </c:pt>
                <c:pt idx="102">
                  <c:v>9.4372949785516025E-2</c:v>
                </c:pt>
                <c:pt idx="103">
                  <c:v>0.10648498612162503</c:v>
                </c:pt>
                <c:pt idx="104">
                  <c:v>0.13234923038102447</c:v>
                </c:pt>
                <c:pt idx="105">
                  <c:v>0.13651274287156195</c:v>
                </c:pt>
                <c:pt idx="106">
                  <c:v>0.14061317183951552</c:v>
                </c:pt>
                <c:pt idx="107">
                  <c:v>0.14181175876860963</c:v>
                </c:pt>
                <c:pt idx="108">
                  <c:v>0.14635377239465053</c:v>
                </c:pt>
                <c:pt idx="109">
                  <c:v>0.1280595508453192</c:v>
                </c:pt>
                <c:pt idx="110">
                  <c:v>0.12383295483219783</c:v>
                </c:pt>
                <c:pt idx="111">
                  <c:v>0.13033055765833965</c:v>
                </c:pt>
                <c:pt idx="112">
                  <c:v>0.13140297754226596</c:v>
                </c:pt>
                <c:pt idx="113">
                  <c:v>0.13291698208427957</c:v>
                </c:pt>
                <c:pt idx="114">
                  <c:v>0.13613424173605854</c:v>
                </c:pt>
                <c:pt idx="115">
                  <c:v>0.13537723946505173</c:v>
                </c:pt>
                <c:pt idx="116">
                  <c:v>0.13613424173605854</c:v>
                </c:pt>
                <c:pt idx="117">
                  <c:v>0.13253848094877618</c:v>
                </c:pt>
                <c:pt idx="118">
                  <c:v>0.13070905879384304</c:v>
                </c:pt>
                <c:pt idx="119">
                  <c:v>0.12995205652283623</c:v>
                </c:pt>
                <c:pt idx="120">
                  <c:v>0.12635629573555388</c:v>
                </c:pt>
                <c:pt idx="121">
                  <c:v>0.10831440827655817</c:v>
                </c:pt>
                <c:pt idx="122">
                  <c:v>0.1042770628311885</c:v>
                </c:pt>
                <c:pt idx="123">
                  <c:v>9.7779460005046684E-2</c:v>
                </c:pt>
                <c:pt idx="124">
                  <c:v>9.456220035326772E-2</c:v>
                </c:pt>
                <c:pt idx="125">
                  <c:v>8.9010850365884436E-2</c:v>
                </c:pt>
                <c:pt idx="126">
                  <c:v>9.0651021953065861E-2</c:v>
                </c:pt>
                <c:pt idx="127">
                  <c:v>8.8064597527125921E-2</c:v>
                </c:pt>
                <c:pt idx="128">
                  <c:v>8.4784254352763058E-2</c:v>
                </c:pt>
                <c:pt idx="129">
                  <c:v>8.0746908907393389E-2</c:v>
                </c:pt>
                <c:pt idx="130">
                  <c:v>8.1630078223568006E-2</c:v>
                </c:pt>
                <c:pt idx="131">
                  <c:v>8.3585667423668936E-2</c:v>
                </c:pt>
                <c:pt idx="132">
                  <c:v>7.9989906636386582E-2</c:v>
                </c:pt>
                <c:pt idx="133">
                  <c:v>7.9232904365379761E-2</c:v>
                </c:pt>
                <c:pt idx="134">
                  <c:v>7.9989906636386582E-2</c:v>
                </c:pt>
                <c:pt idx="135">
                  <c:v>8.3017915720413823E-2</c:v>
                </c:pt>
                <c:pt idx="136">
                  <c:v>9.0146353772394647E-2</c:v>
                </c:pt>
                <c:pt idx="137">
                  <c:v>9.1344940701488769E-2</c:v>
                </c:pt>
                <c:pt idx="138">
                  <c:v>8.7559929346454707E-2</c:v>
                </c:pt>
                <c:pt idx="139">
                  <c:v>8.276558163007823E-2</c:v>
                </c:pt>
                <c:pt idx="140">
                  <c:v>8.1882412313903613E-2</c:v>
                </c:pt>
                <c:pt idx="141">
                  <c:v>8.0116073681554378E-2</c:v>
                </c:pt>
                <c:pt idx="142">
                  <c:v>8.2071662881655308E-2</c:v>
                </c:pt>
                <c:pt idx="143">
                  <c:v>8.0620741862225592E-2</c:v>
                </c:pt>
                <c:pt idx="144">
                  <c:v>7.8286651526621245E-2</c:v>
                </c:pt>
                <c:pt idx="145">
                  <c:v>7.3870804945748172E-2</c:v>
                </c:pt>
                <c:pt idx="146">
                  <c:v>7.1284380519808233E-2</c:v>
                </c:pt>
                <c:pt idx="147">
                  <c:v>7.1473631087559927E-2</c:v>
                </c:pt>
                <c:pt idx="148">
                  <c:v>6.6868533938935146E-2</c:v>
                </c:pt>
                <c:pt idx="149">
                  <c:v>6.4029775422659599E-2</c:v>
                </c:pt>
                <c:pt idx="150">
                  <c:v>6.6111531667928339E-2</c:v>
                </c:pt>
                <c:pt idx="151">
                  <c:v>7.122129699722432E-2</c:v>
                </c:pt>
                <c:pt idx="152">
                  <c:v>6.5733030532424935E-2</c:v>
                </c:pt>
                <c:pt idx="153">
                  <c:v>5.9740095886954329E-2</c:v>
                </c:pt>
                <c:pt idx="154">
                  <c:v>4.8385061821852135E-2</c:v>
                </c:pt>
                <c:pt idx="155">
                  <c:v>3.8291698208427961E-2</c:v>
                </c:pt>
                <c:pt idx="156">
                  <c:v>3.7282361847085541E-2</c:v>
                </c:pt>
                <c:pt idx="157">
                  <c:v>4.06888720666162E-2</c:v>
                </c:pt>
                <c:pt idx="158">
                  <c:v>4.3843048195811252E-2</c:v>
                </c:pt>
                <c:pt idx="159">
                  <c:v>4.832197829926823E-2</c:v>
                </c:pt>
                <c:pt idx="160">
                  <c:v>4.9142064092858942E-2</c:v>
                </c:pt>
                <c:pt idx="161">
                  <c:v>4.7943477163764826E-2</c:v>
                </c:pt>
                <c:pt idx="162">
                  <c:v>4.195054251829422E-2</c:v>
                </c:pt>
                <c:pt idx="163">
                  <c:v>4.1572041382790817E-2</c:v>
                </c:pt>
                <c:pt idx="164">
                  <c:v>4.870047943477164E-2</c:v>
                </c:pt>
                <c:pt idx="165">
                  <c:v>5.0277567499369166E-2</c:v>
                </c:pt>
                <c:pt idx="166">
                  <c:v>4.895281352510724E-2</c:v>
                </c:pt>
                <c:pt idx="167">
                  <c:v>4.6744890234670704E-2</c:v>
                </c:pt>
                <c:pt idx="168">
                  <c:v>3.936411809235428E-2</c:v>
                </c:pt>
                <c:pt idx="169">
                  <c:v>3.3308099924299776E-2</c:v>
                </c:pt>
                <c:pt idx="170">
                  <c:v>3.0406257885440324E-2</c:v>
                </c:pt>
                <c:pt idx="171">
                  <c:v>2.8576835730507191E-2</c:v>
                </c:pt>
                <c:pt idx="172">
                  <c:v>2.7756749936916479E-2</c:v>
                </c:pt>
                <c:pt idx="173">
                  <c:v>2.8135251072419883E-2</c:v>
                </c:pt>
                <c:pt idx="174">
                  <c:v>3.1920262427453952E-2</c:v>
                </c:pt>
                <c:pt idx="175">
                  <c:v>3.4002018672722685E-2</c:v>
                </c:pt>
                <c:pt idx="176">
                  <c:v>3.5516023214736313E-2</c:v>
                </c:pt>
                <c:pt idx="177">
                  <c:v>3.6083774917991418E-2</c:v>
                </c:pt>
                <c:pt idx="178">
                  <c:v>3.4191269240474387E-2</c:v>
                </c:pt>
                <c:pt idx="179">
                  <c:v>3.0595508453192026E-2</c:v>
                </c:pt>
                <c:pt idx="180">
                  <c:v>3.0847842543527629E-2</c:v>
                </c:pt>
                <c:pt idx="181">
                  <c:v>3.5831440827655818E-2</c:v>
                </c:pt>
                <c:pt idx="182">
                  <c:v>4.0121120363361087E-2</c:v>
                </c:pt>
                <c:pt idx="183">
                  <c:v>4.4789301034569767E-2</c:v>
                </c:pt>
                <c:pt idx="184">
                  <c:v>4.9646732273530156E-2</c:v>
                </c:pt>
                <c:pt idx="185">
                  <c:v>5.1728488518798889E-2</c:v>
                </c:pt>
                <c:pt idx="186">
                  <c:v>5.2674741357557404E-2</c:v>
                </c:pt>
                <c:pt idx="187">
                  <c:v>5.4567247035074436E-2</c:v>
                </c:pt>
                <c:pt idx="188">
                  <c:v>6.0497098157961143E-2</c:v>
                </c:pt>
                <c:pt idx="189">
                  <c:v>6.7877870300277574E-2</c:v>
                </c:pt>
                <c:pt idx="190">
                  <c:v>6.9896543022962401E-2</c:v>
                </c:pt>
                <c:pt idx="191">
                  <c:v>7.2546050971486253E-2</c:v>
                </c:pt>
                <c:pt idx="192">
                  <c:v>7.0968962906888727E-2</c:v>
                </c:pt>
                <c:pt idx="193">
                  <c:v>7.4186222558667678E-2</c:v>
                </c:pt>
                <c:pt idx="194">
                  <c:v>7.4060055513499867E-2</c:v>
                </c:pt>
                <c:pt idx="195">
                  <c:v>7.1095129952056524E-2</c:v>
                </c:pt>
                <c:pt idx="196">
                  <c:v>6.7057784506686854E-2</c:v>
                </c:pt>
                <c:pt idx="197">
                  <c:v>6.3777441332323992E-2</c:v>
                </c:pt>
                <c:pt idx="198">
                  <c:v>6.541761291950543E-2</c:v>
                </c:pt>
                <c:pt idx="199">
                  <c:v>6.7562452687358068E-2</c:v>
                </c:pt>
                <c:pt idx="200">
                  <c:v>7.1536714610143826E-2</c:v>
                </c:pt>
                <c:pt idx="201">
                  <c:v>6.9518041887458998E-2</c:v>
                </c:pt>
                <c:pt idx="202">
                  <c:v>6.3903608377491802E-2</c:v>
                </c:pt>
                <c:pt idx="203">
                  <c:v>6.9581125410042896E-2</c:v>
                </c:pt>
                <c:pt idx="204">
                  <c:v>8.5036588443098665E-2</c:v>
                </c:pt>
                <c:pt idx="205">
                  <c:v>0.11298258894776685</c:v>
                </c:pt>
                <c:pt idx="206">
                  <c:v>0.13253848094877618</c:v>
                </c:pt>
                <c:pt idx="207">
                  <c:v>0.16691900075700228</c:v>
                </c:pt>
                <c:pt idx="208">
                  <c:v>0.2089957103204643</c:v>
                </c:pt>
                <c:pt idx="209">
                  <c:v>0.22192783245016401</c:v>
                </c:pt>
                <c:pt idx="210">
                  <c:v>0.21669190007570022</c:v>
                </c:pt>
                <c:pt idx="211">
                  <c:v>0.24268231138026747</c:v>
                </c:pt>
                <c:pt idx="212">
                  <c:v>0.25870552611657838</c:v>
                </c:pt>
                <c:pt idx="213">
                  <c:v>0.29075195558920008</c:v>
                </c:pt>
                <c:pt idx="214">
                  <c:v>0.30336866010598029</c:v>
                </c:pt>
                <c:pt idx="215">
                  <c:v>0.29056270502144838</c:v>
                </c:pt>
                <c:pt idx="216">
                  <c:v>0.30261165783497351</c:v>
                </c:pt>
                <c:pt idx="217">
                  <c:v>0.31333585667423669</c:v>
                </c:pt>
                <c:pt idx="218">
                  <c:v>0.31459752712591471</c:v>
                </c:pt>
                <c:pt idx="219">
                  <c:v>0.31541761291950543</c:v>
                </c:pt>
                <c:pt idx="220">
                  <c:v>0.31087559929346453</c:v>
                </c:pt>
                <c:pt idx="221">
                  <c:v>0.31844562200353266</c:v>
                </c:pt>
                <c:pt idx="222">
                  <c:v>0.32071662881655311</c:v>
                </c:pt>
                <c:pt idx="223">
                  <c:v>0.32418622255866769</c:v>
                </c:pt>
                <c:pt idx="224">
                  <c:v>0.33951551854655565</c:v>
                </c:pt>
                <c:pt idx="225">
                  <c:v>0.33194549583648753</c:v>
                </c:pt>
                <c:pt idx="226">
                  <c:v>0.32267221801665408</c:v>
                </c:pt>
                <c:pt idx="227">
                  <c:v>0.38462023719404492</c:v>
                </c:pt>
                <c:pt idx="228">
                  <c:v>0.43609639162250818</c:v>
                </c:pt>
                <c:pt idx="229">
                  <c:v>0.4351501387837497</c:v>
                </c:pt>
                <c:pt idx="230">
                  <c:v>0.46107746656573301</c:v>
                </c:pt>
                <c:pt idx="231">
                  <c:v>0.49331314660610648</c:v>
                </c:pt>
                <c:pt idx="232">
                  <c:v>0.4925561443350997</c:v>
                </c:pt>
                <c:pt idx="233">
                  <c:v>0.49110522331566997</c:v>
                </c:pt>
                <c:pt idx="234">
                  <c:v>0.43981831945495836</c:v>
                </c:pt>
                <c:pt idx="235">
                  <c:v>0.40171587181428209</c:v>
                </c:pt>
                <c:pt idx="236">
                  <c:v>0.41042139793086047</c:v>
                </c:pt>
                <c:pt idx="237">
                  <c:v>0.4260661115316679</c:v>
                </c:pt>
                <c:pt idx="238">
                  <c:v>0.41029523088569264</c:v>
                </c:pt>
                <c:pt idx="239">
                  <c:v>0.39244259399444864</c:v>
                </c:pt>
                <c:pt idx="240">
                  <c:v>0.37061569518041887</c:v>
                </c:pt>
                <c:pt idx="241">
                  <c:v>0.34506686853393892</c:v>
                </c:pt>
                <c:pt idx="242">
                  <c:v>0.32059046177138534</c:v>
                </c:pt>
                <c:pt idx="243">
                  <c:v>0.27712591471107745</c:v>
                </c:pt>
                <c:pt idx="244">
                  <c:v>0.23120111026999748</c:v>
                </c:pt>
                <c:pt idx="245">
                  <c:v>0.20811254100428969</c:v>
                </c:pt>
                <c:pt idx="246">
                  <c:v>0.19152157456472368</c:v>
                </c:pt>
                <c:pt idx="247">
                  <c:v>0.18086045924804442</c:v>
                </c:pt>
                <c:pt idx="248">
                  <c:v>0.19379258137774413</c:v>
                </c:pt>
                <c:pt idx="249">
                  <c:v>0.19738834216502649</c:v>
                </c:pt>
                <c:pt idx="250">
                  <c:v>0.1623139036083775</c:v>
                </c:pt>
                <c:pt idx="251">
                  <c:v>0.15947514509210195</c:v>
                </c:pt>
                <c:pt idx="252">
                  <c:v>0.14401968205904617</c:v>
                </c:pt>
                <c:pt idx="253">
                  <c:v>0.11802927075447893</c:v>
                </c:pt>
                <c:pt idx="254">
                  <c:v>0.10717890487004794</c:v>
                </c:pt>
                <c:pt idx="255">
                  <c:v>0.10011355034065102</c:v>
                </c:pt>
                <c:pt idx="256">
                  <c:v>8.8821599798132728E-2</c:v>
                </c:pt>
                <c:pt idx="257">
                  <c:v>8.3838001514004543E-2</c:v>
                </c:pt>
                <c:pt idx="258">
                  <c:v>8.0494574817057782E-2</c:v>
                </c:pt>
                <c:pt idx="259">
                  <c:v>6.9139540751955594E-2</c:v>
                </c:pt>
                <c:pt idx="260">
                  <c:v>7.0968962906888727E-2</c:v>
                </c:pt>
                <c:pt idx="261">
                  <c:v>7.0464294726217513E-2</c:v>
                </c:pt>
                <c:pt idx="262">
                  <c:v>7.9295987887963659E-2</c:v>
                </c:pt>
                <c:pt idx="263">
                  <c:v>8.9767852636891243E-2</c:v>
                </c:pt>
                <c:pt idx="264">
                  <c:v>9.1534191269240478E-2</c:v>
                </c:pt>
                <c:pt idx="265">
                  <c:v>8.4784254352763058E-2</c:v>
                </c:pt>
                <c:pt idx="266">
                  <c:v>8.4279586172091844E-2</c:v>
                </c:pt>
                <c:pt idx="267">
                  <c:v>8.6487509462528381E-2</c:v>
                </c:pt>
                <c:pt idx="268">
                  <c:v>9.7842543527630582E-2</c:v>
                </c:pt>
                <c:pt idx="269">
                  <c:v>0.11437042644461266</c:v>
                </c:pt>
                <c:pt idx="270">
                  <c:v>0.13026747413575573</c:v>
                </c:pt>
                <c:pt idx="271">
                  <c:v>0.13909916729750188</c:v>
                </c:pt>
                <c:pt idx="272">
                  <c:v>0.13613424173605854</c:v>
                </c:pt>
                <c:pt idx="273">
                  <c:v>0.13499873832954831</c:v>
                </c:pt>
                <c:pt idx="274">
                  <c:v>0.12515770880645977</c:v>
                </c:pt>
                <c:pt idx="275">
                  <c:v>0.12395912187736563</c:v>
                </c:pt>
                <c:pt idx="276">
                  <c:v>0.11979560938682816</c:v>
                </c:pt>
                <c:pt idx="277">
                  <c:v>9.9608882159979817E-2</c:v>
                </c:pt>
                <c:pt idx="278">
                  <c:v>0.10023971738581883</c:v>
                </c:pt>
                <c:pt idx="279">
                  <c:v>9.1281857178904871E-2</c:v>
                </c:pt>
                <c:pt idx="280">
                  <c:v>7.9359071410547571E-2</c:v>
                </c:pt>
                <c:pt idx="281">
                  <c:v>8.5604340146353777E-2</c:v>
                </c:pt>
                <c:pt idx="282">
                  <c:v>7.6646479939439821E-2</c:v>
                </c:pt>
                <c:pt idx="283">
                  <c:v>5.4504163512490537E-2</c:v>
                </c:pt>
                <c:pt idx="284">
                  <c:v>4.2139793086045922E-2</c:v>
                </c:pt>
                <c:pt idx="285">
                  <c:v>3.4948271511481201E-2</c:v>
                </c:pt>
                <c:pt idx="286">
                  <c:v>3.135251072419884E-2</c:v>
                </c:pt>
                <c:pt idx="287">
                  <c:v>3.3812768104970983E-2</c:v>
                </c:pt>
                <c:pt idx="288">
                  <c:v>4.2833711834468838E-2</c:v>
                </c:pt>
                <c:pt idx="289">
                  <c:v>6.0244764067625536E-2</c:v>
                </c:pt>
                <c:pt idx="290">
                  <c:v>8.5541256623769865E-2</c:v>
                </c:pt>
                <c:pt idx="291">
                  <c:v>0.11418117587686097</c:v>
                </c:pt>
                <c:pt idx="292">
                  <c:v>0.13783749684582386</c:v>
                </c:pt>
                <c:pt idx="293">
                  <c:v>0.16546807973757255</c:v>
                </c:pt>
                <c:pt idx="294">
                  <c:v>0.19719909159727478</c:v>
                </c:pt>
                <c:pt idx="295">
                  <c:v>0.22634367903103708</c:v>
                </c:pt>
                <c:pt idx="296">
                  <c:v>0.24419631592228111</c:v>
                </c:pt>
                <c:pt idx="297">
                  <c:v>0.26968205904617715</c:v>
                </c:pt>
                <c:pt idx="298">
                  <c:v>0.2687358062074186</c:v>
                </c:pt>
                <c:pt idx="299">
                  <c:v>0.28236184708554124</c:v>
                </c:pt>
                <c:pt idx="300">
                  <c:v>0.31150643451930354</c:v>
                </c:pt>
                <c:pt idx="301">
                  <c:v>0.3442467827403482</c:v>
                </c:pt>
                <c:pt idx="302">
                  <c:v>0.36802927075447894</c:v>
                </c:pt>
                <c:pt idx="303">
                  <c:v>0.36437042644461265</c:v>
                </c:pt>
                <c:pt idx="304">
                  <c:v>0.35844057532172596</c:v>
                </c:pt>
                <c:pt idx="305">
                  <c:v>0.35541256623769873</c:v>
                </c:pt>
                <c:pt idx="306">
                  <c:v>0.31478677769366642</c:v>
                </c:pt>
                <c:pt idx="307">
                  <c:v>0.28513752207923293</c:v>
                </c:pt>
                <c:pt idx="308">
                  <c:v>0.29049962149886449</c:v>
                </c:pt>
                <c:pt idx="309">
                  <c:v>0.31516527882916984</c:v>
                </c:pt>
                <c:pt idx="310">
                  <c:v>0.32021196063588192</c:v>
                </c:pt>
                <c:pt idx="311">
                  <c:v>0.31718395155185464</c:v>
                </c:pt>
                <c:pt idx="312">
                  <c:v>0.3069644208932627</c:v>
                </c:pt>
                <c:pt idx="313">
                  <c:v>0.29384304819581125</c:v>
                </c:pt>
                <c:pt idx="314">
                  <c:v>0.29106737320211962</c:v>
                </c:pt>
                <c:pt idx="315">
                  <c:v>0.26753721927832452</c:v>
                </c:pt>
                <c:pt idx="316">
                  <c:v>0.2380141307090588</c:v>
                </c:pt>
                <c:pt idx="317">
                  <c:v>0.21732273530153923</c:v>
                </c:pt>
                <c:pt idx="318">
                  <c:v>0.20268735806207419</c:v>
                </c:pt>
                <c:pt idx="319">
                  <c:v>0.19865001261670451</c:v>
                </c:pt>
                <c:pt idx="320">
                  <c:v>0.19814534443603332</c:v>
                </c:pt>
                <c:pt idx="321">
                  <c:v>0.20035326772646986</c:v>
                </c:pt>
                <c:pt idx="322">
                  <c:v>0.20369669442341659</c:v>
                </c:pt>
                <c:pt idx="323">
                  <c:v>0.20010093363613424</c:v>
                </c:pt>
                <c:pt idx="324">
                  <c:v>0.20281352510724199</c:v>
                </c:pt>
                <c:pt idx="325">
                  <c:v>0.21385314155942467</c:v>
                </c:pt>
                <c:pt idx="326">
                  <c:v>0.22975018925056775</c:v>
                </c:pt>
                <c:pt idx="327">
                  <c:v>0.25826394145849102</c:v>
                </c:pt>
                <c:pt idx="328">
                  <c:v>0.24293464547060309</c:v>
                </c:pt>
                <c:pt idx="329">
                  <c:v>0.22956093868281605</c:v>
                </c:pt>
                <c:pt idx="330">
                  <c:v>0.22621751198586929</c:v>
                </c:pt>
                <c:pt idx="331">
                  <c:v>0.23990663638657583</c:v>
                </c:pt>
                <c:pt idx="332">
                  <c:v>0.26558163007822355</c:v>
                </c:pt>
                <c:pt idx="333">
                  <c:v>0.28778703002775674</c:v>
                </c:pt>
                <c:pt idx="334">
                  <c:v>0.29996214988644965</c:v>
                </c:pt>
                <c:pt idx="335">
                  <c:v>0.27062831188493564</c:v>
                </c:pt>
                <c:pt idx="336">
                  <c:v>0.24741357557406005</c:v>
                </c:pt>
                <c:pt idx="337">
                  <c:v>0.25687610396164523</c:v>
                </c:pt>
                <c:pt idx="338">
                  <c:v>0.24318697956093868</c:v>
                </c:pt>
                <c:pt idx="339">
                  <c:v>0.24817057784506688</c:v>
                </c:pt>
                <c:pt idx="340">
                  <c:v>0.25176633863234921</c:v>
                </c:pt>
                <c:pt idx="341">
                  <c:v>0.244890234670704</c:v>
                </c:pt>
                <c:pt idx="342">
                  <c:v>0.21524097905627051</c:v>
                </c:pt>
                <c:pt idx="343">
                  <c:v>0.19581125410042896</c:v>
                </c:pt>
                <c:pt idx="344">
                  <c:v>0.18010345697703758</c:v>
                </c:pt>
                <c:pt idx="345">
                  <c:v>0.16042139793086047</c:v>
                </c:pt>
                <c:pt idx="346">
                  <c:v>0.14420893262679788</c:v>
                </c:pt>
                <c:pt idx="347">
                  <c:v>0.13562957355538732</c:v>
                </c:pt>
                <c:pt idx="348">
                  <c:v>0.1334847337875347</c:v>
                </c:pt>
                <c:pt idx="349">
                  <c:v>0.14181175876860963</c:v>
                </c:pt>
                <c:pt idx="350">
                  <c:v>0.15701488771132979</c:v>
                </c:pt>
                <c:pt idx="351">
                  <c:v>0.15890739338884682</c:v>
                </c:pt>
                <c:pt idx="352">
                  <c:v>0.14736310875599293</c:v>
                </c:pt>
                <c:pt idx="353">
                  <c:v>0.14162250820085795</c:v>
                </c:pt>
                <c:pt idx="354">
                  <c:v>0.13745899571032047</c:v>
                </c:pt>
                <c:pt idx="355">
                  <c:v>0.13764824627807218</c:v>
                </c:pt>
                <c:pt idx="356">
                  <c:v>0.14061317183951552</c:v>
                </c:pt>
                <c:pt idx="357">
                  <c:v>0.14736310875599293</c:v>
                </c:pt>
                <c:pt idx="358">
                  <c:v>0.1516527882916982</c:v>
                </c:pt>
                <c:pt idx="359">
                  <c:v>0.1512112036336109</c:v>
                </c:pt>
                <c:pt idx="360">
                  <c:v>0.16281857178904871</c:v>
                </c:pt>
                <c:pt idx="361">
                  <c:v>0.1623139036083775</c:v>
                </c:pt>
                <c:pt idx="362">
                  <c:v>0.14742619227857684</c:v>
                </c:pt>
                <c:pt idx="363">
                  <c:v>0.1503280343174363</c:v>
                </c:pt>
                <c:pt idx="364">
                  <c:v>0.14483976785263689</c:v>
                </c:pt>
                <c:pt idx="365">
                  <c:v>0.14029775422659602</c:v>
                </c:pt>
                <c:pt idx="366">
                  <c:v>0.13632349230381025</c:v>
                </c:pt>
                <c:pt idx="367">
                  <c:v>0.14118092354277062</c:v>
                </c:pt>
                <c:pt idx="368">
                  <c:v>0.14730002523340904</c:v>
                </c:pt>
                <c:pt idx="369">
                  <c:v>0.16994700984102953</c:v>
                </c:pt>
                <c:pt idx="370">
                  <c:v>0.19341408024224072</c:v>
                </c:pt>
                <c:pt idx="371">
                  <c:v>0.21864748927580116</c:v>
                </c:pt>
                <c:pt idx="372">
                  <c:v>0.26274287156194803</c:v>
                </c:pt>
                <c:pt idx="373">
                  <c:v>0.31201110269997478</c:v>
                </c:pt>
                <c:pt idx="374">
                  <c:v>0.34897804693414081</c:v>
                </c:pt>
                <c:pt idx="375">
                  <c:v>0.37465304062578852</c:v>
                </c:pt>
                <c:pt idx="376">
                  <c:v>0.36519051223820337</c:v>
                </c:pt>
                <c:pt idx="377">
                  <c:v>0.36026999747665911</c:v>
                </c:pt>
                <c:pt idx="378">
                  <c:v>0.34645470603078476</c:v>
                </c:pt>
                <c:pt idx="379">
                  <c:v>0.32923290436537977</c:v>
                </c:pt>
                <c:pt idx="380">
                  <c:v>0.33087307595256121</c:v>
                </c:pt>
                <c:pt idx="381">
                  <c:v>0.34475145092101944</c:v>
                </c:pt>
                <c:pt idx="382">
                  <c:v>0.38411556901337368</c:v>
                </c:pt>
                <c:pt idx="383">
                  <c:v>0.4016527882916982</c:v>
                </c:pt>
                <c:pt idx="384">
                  <c:v>0.40430229624022207</c:v>
                </c:pt>
                <c:pt idx="385">
                  <c:v>0.38001514004542014</c:v>
                </c:pt>
                <c:pt idx="386">
                  <c:v>0.35408781226343677</c:v>
                </c:pt>
                <c:pt idx="387">
                  <c:v>0.33705526116578349</c:v>
                </c:pt>
                <c:pt idx="388">
                  <c:v>0.32645722937168814</c:v>
                </c:pt>
                <c:pt idx="389">
                  <c:v>0.32803431743628564</c:v>
                </c:pt>
                <c:pt idx="390">
                  <c:v>0.32715114812011103</c:v>
                </c:pt>
                <c:pt idx="391">
                  <c:v>0.33175624526873582</c:v>
                </c:pt>
                <c:pt idx="392">
                  <c:v>0.33238708049457483</c:v>
                </c:pt>
                <c:pt idx="393">
                  <c:v>0.31182185213222308</c:v>
                </c:pt>
                <c:pt idx="394">
                  <c:v>0.30015140045420136</c:v>
                </c:pt>
                <c:pt idx="395">
                  <c:v>0.29384304819581125</c:v>
                </c:pt>
                <c:pt idx="396">
                  <c:v>0.29952056522836235</c:v>
                </c:pt>
                <c:pt idx="397">
                  <c:v>0.2898057027504416</c:v>
                </c:pt>
                <c:pt idx="398">
                  <c:v>0.27876608629825889</c:v>
                </c:pt>
                <c:pt idx="399">
                  <c:v>0.27706283118849356</c:v>
                </c:pt>
                <c:pt idx="400">
                  <c:v>0.23933888468332071</c:v>
                </c:pt>
                <c:pt idx="401">
                  <c:v>0.191332323996972</c:v>
                </c:pt>
                <c:pt idx="402">
                  <c:v>0.1462276053494827</c:v>
                </c:pt>
                <c:pt idx="403">
                  <c:v>0.14818319454958365</c:v>
                </c:pt>
                <c:pt idx="404">
                  <c:v>0.15341912692404744</c:v>
                </c:pt>
                <c:pt idx="405">
                  <c:v>0.15455463033055766</c:v>
                </c:pt>
                <c:pt idx="406">
                  <c:v>0.14010850365884431</c:v>
                </c:pt>
                <c:pt idx="407">
                  <c:v>0.11720918496088821</c:v>
                </c:pt>
                <c:pt idx="408">
                  <c:v>0.10118597022457734</c:v>
                </c:pt>
                <c:pt idx="409">
                  <c:v>8.459500378501135E-2</c:v>
                </c:pt>
                <c:pt idx="410">
                  <c:v>6.8697956093868279E-2</c:v>
                </c:pt>
                <c:pt idx="411">
                  <c:v>6.2578854403229883E-2</c:v>
                </c:pt>
                <c:pt idx="412">
                  <c:v>6.1443350996719659E-2</c:v>
                </c:pt>
                <c:pt idx="413">
                  <c:v>6.9013373706787784E-2</c:v>
                </c:pt>
                <c:pt idx="414">
                  <c:v>8.2071662881655308E-2</c:v>
                </c:pt>
                <c:pt idx="415">
                  <c:v>0.10061821852132223</c:v>
                </c:pt>
                <c:pt idx="416">
                  <c:v>0.122445117335352</c:v>
                </c:pt>
                <c:pt idx="417">
                  <c:v>0.15386071158213474</c:v>
                </c:pt>
                <c:pt idx="418">
                  <c:v>0.15777188998233663</c:v>
                </c:pt>
                <c:pt idx="419">
                  <c:v>0.14786777693666414</c:v>
                </c:pt>
                <c:pt idx="420">
                  <c:v>0.1506434519303558</c:v>
                </c:pt>
                <c:pt idx="421">
                  <c:v>0.15846580873075952</c:v>
                </c:pt>
                <c:pt idx="422">
                  <c:v>0.16029523088569267</c:v>
                </c:pt>
                <c:pt idx="423">
                  <c:v>0.16792833711834468</c:v>
                </c:pt>
                <c:pt idx="424">
                  <c:v>0.17795861720918496</c:v>
                </c:pt>
                <c:pt idx="425">
                  <c:v>0.18994448650012616</c:v>
                </c:pt>
                <c:pt idx="426">
                  <c:v>0.21770123643704264</c:v>
                </c:pt>
                <c:pt idx="427">
                  <c:v>0.28967953570527377</c:v>
                </c:pt>
                <c:pt idx="428">
                  <c:v>0.34986121625031541</c:v>
                </c:pt>
                <c:pt idx="429">
                  <c:v>0.3786273025485743</c:v>
                </c:pt>
                <c:pt idx="430">
                  <c:v>0.39711077466565731</c:v>
                </c:pt>
                <c:pt idx="431">
                  <c:v>0.3883421650264951</c:v>
                </c:pt>
                <c:pt idx="432">
                  <c:v>0.36998485995457986</c:v>
                </c:pt>
                <c:pt idx="433">
                  <c:v>0.36216250315417614</c:v>
                </c:pt>
                <c:pt idx="434">
                  <c:v>0.34822104466313397</c:v>
                </c:pt>
                <c:pt idx="435">
                  <c:v>0.33831693161746151</c:v>
                </c:pt>
                <c:pt idx="436">
                  <c:v>0.31951804188745897</c:v>
                </c:pt>
                <c:pt idx="437">
                  <c:v>0.31522836235175372</c:v>
                </c:pt>
                <c:pt idx="438">
                  <c:v>0.32191521574564724</c:v>
                </c:pt>
                <c:pt idx="439">
                  <c:v>0.3313777441332324</c:v>
                </c:pt>
                <c:pt idx="440">
                  <c:v>0.33017915720413826</c:v>
                </c:pt>
                <c:pt idx="441">
                  <c:v>0.31112793338380013</c:v>
                </c:pt>
                <c:pt idx="442">
                  <c:v>0.26930355791067373</c:v>
                </c:pt>
                <c:pt idx="443">
                  <c:v>0.24545798637395913</c:v>
                </c:pt>
                <c:pt idx="444">
                  <c:v>0.23851879888973002</c:v>
                </c:pt>
                <c:pt idx="445">
                  <c:v>0.27800908402725211</c:v>
                </c:pt>
                <c:pt idx="446">
                  <c:v>0.29674489023467071</c:v>
                </c:pt>
                <c:pt idx="447">
                  <c:v>0.32841281857178906</c:v>
                </c:pt>
                <c:pt idx="448">
                  <c:v>0.3492303810244764</c:v>
                </c:pt>
                <c:pt idx="449">
                  <c:v>0.37042644461266716</c:v>
                </c:pt>
                <c:pt idx="450">
                  <c:v>0.3535200605601817</c:v>
                </c:pt>
                <c:pt idx="451">
                  <c:v>0.3487887963663891</c:v>
                </c:pt>
                <c:pt idx="452">
                  <c:v>0.37156194801917741</c:v>
                </c:pt>
                <c:pt idx="453">
                  <c:v>0.38808983093615945</c:v>
                </c:pt>
                <c:pt idx="454">
                  <c:v>0.38714357809740096</c:v>
                </c:pt>
                <c:pt idx="455">
                  <c:v>0.40095886954327531</c:v>
                </c:pt>
                <c:pt idx="456">
                  <c:v>0.39515518546555639</c:v>
                </c:pt>
                <c:pt idx="457">
                  <c:v>0.38033055765833962</c:v>
                </c:pt>
                <c:pt idx="458">
                  <c:v>0.37326520312894274</c:v>
                </c:pt>
                <c:pt idx="459">
                  <c:v>0.36739843552863993</c:v>
                </c:pt>
                <c:pt idx="460">
                  <c:v>0.34752712591471108</c:v>
                </c:pt>
                <c:pt idx="461">
                  <c:v>0.33692909412061567</c:v>
                </c:pt>
                <c:pt idx="462">
                  <c:v>0.30904617713853144</c:v>
                </c:pt>
                <c:pt idx="463">
                  <c:v>0.28696694423416602</c:v>
                </c:pt>
                <c:pt idx="464">
                  <c:v>0.31453444360333083</c:v>
                </c:pt>
                <c:pt idx="465">
                  <c:v>0.3492303810244764</c:v>
                </c:pt>
                <c:pt idx="466">
                  <c:v>0.33219782992682312</c:v>
                </c:pt>
                <c:pt idx="467">
                  <c:v>0.32847590209437294</c:v>
                </c:pt>
                <c:pt idx="468">
                  <c:v>0.34449911683068385</c:v>
                </c:pt>
                <c:pt idx="469">
                  <c:v>0.35818824123139037</c:v>
                </c:pt>
                <c:pt idx="470">
                  <c:v>0.38133989401968205</c:v>
                </c:pt>
                <c:pt idx="471">
                  <c:v>0.39528135251072422</c:v>
                </c:pt>
                <c:pt idx="472">
                  <c:v>0.39818319454958367</c:v>
                </c:pt>
                <c:pt idx="473">
                  <c:v>0.40594246782740351</c:v>
                </c:pt>
                <c:pt idx="474">
                  <c:v>0.43483472117083016</c:v>
                </c:pt>
                <c:pt idx="475">
                  <c:v>0.45792329043653796</c:v>
                </c:pt>
                <c:pt idx="476">
                  <c:v>0.44133232399697198</c:v>
                </c:pt>
                <c:pt idx="477">
                  <c:v>0.41426949280847841</c:v>
                </c:pt>
                <c:pt idx="478">
                  <c:v>0.37913197072924554</c:v>
                </c:pt>
                <c:pt idx="479">
                  <c:v>0.3480948776179662</c:v>
                </c:pt>
                <c:pt idx="480">
                  <c:v>0.34153419126924045</c:v>
                </c:pt>
                <c:pt idx="481">
                  <c:v>0.31535452939692155</c:v>
                </c:pt>
                <c:pt idx="482">
                  <c:v>0.31573303053242491</c:v>
                </c:pt>
                <c:pt idx="483">
                  <c:v>0.30406257885440324</c:v>
                </c:pt>
                <c:pt idx="484">
                  <c:v>0.29548321978299269</c:v>
                </c:pt>
                <c:pt idx="485">
                  <c:v>0.28986878627302548</c:v>
                </c:pt>
                <c:pt idx="486">
                  <c:v>0.30923542770628309</c:v>
                </c:pt>
                <c:pt idx="487">
                  <c:v>0.31756245268735805</c:v>
                </c:pt>
                <c:pt idx="488">
                  <c:v>0.31630078223568003</c:v>
                </c:pt>
                <c:pt idx="489">
                  <c:v>0.30974009588695434</c:v>
                </c:pt>
                <c:pt idx="490">
                  <c:v>0.29579863739591217</c:v>
                </c:pt>
                <c:pt idx="491">
                  <c:v>0.26551854655563967</c:v>
                </c:pt>
                <c:pt idx="492">
                  <c:v>0.26072419883926318</c:v>
                </c:pt>
                <c:pt idx="493">
                  <c:v>0.26570779712339138</c:v>
                </c:pt>
                <c:pt idx="494">
                  <c:v>0.29415846580873078</c:v>
                </c:pt>
                <c:pt idx="495">
                  <c:v>0.31005551349987381</c:v>
                </c:pt>
                <c:pt idx="496">
                  <c:v>0.31320968962906887</c:v>
                </c:pt>
                <c:pt idx="497">
                  <c:v>0.30595508453192027</c:v>
                </c:pt>
                <c:pt idx="498">
                  <c:v>0.31365127428715617</c:v>
                </c:pt>
                <c:pt idx="499">
                  <c:v>0.34916729750189252</c:v>
                </c:pt>
                <c:pt idx="500">
                  <c:v>0.38594499116830683</c:v>
                </c:pt>
                <c:pt idx="501">
                  <c:v>0.40985364622760534</c:v>
                </c:pt>
                <c:pt idx="502">
                  <c:v>0.4351501387837497</c:v>
                </c:pt>
                <c:pt idx="503">
                  <c:v>0.43685339389351502</c:v>
                </c:pt>
                <c:pt idx="504">
                  <c:v>0.43729497855160232</c:v>
                </c:pt>
                <c:pt idx="505">
                  <c:v>0.45281352510724199</c:v>
                </c:pt>
                <c:pt idx="506">
                  <c:v>0.47937168811506436</c:v>
                </c:pt>
                <c:pt idx="507">
                  <c:v>0.50744385566490036</c:v>
                </c:pt>
                <c:pt idx="508">
                  <c:v>0.51974514256876103</c:v>
                </c:pt>
                <c:pt idx="509">
                  <c:v>0.55305324249306076</c:v>
                </c:pt>
                <c:pt idx="510">
                  <c:v>0.58692909412061567</c:v>
                </c:pt>
                <c:pt idx="511">
                  <c:v>0.58705526116578355</c:v>
                </c:pt>
                <c:pt idx="512">
                  <c:v>0.58945243502397171</c:v>
                </c:pt>
                <c:pt idx="513">
                  <c:v>0.59052485490789808</c:v>
                </c:pt>
                <c:pt idx="514">
                  <c:v>0.57134746404239212</c:v>
                </c:pt>
                <c:pt idx="515">
                  <c:v>0.56119101690638407</c:v>
                </c:pt>
                <c:pt idx="516">
                  <c:v>0.55229624022205404</c:v>
                </c:pt>
                <c:pt idx="517">
                  <c:v>0.5678147867776937</c:v>
                </c:pt>
                <c:pt idx="518">
                  <c:v>0.56775170325510982</c:v>
                </c:pt>
                <c:pt idx="519">
                  <c:v>0.53141559424678275</c:v>
                </c:pt>
                <c:pt idx="520">
                  <c:v>0.48189502901842041</c:v>
                </c:pt>
                <c:pt idx="521">
                  <c:v>0.47281100176633861</c:v>
                </c:pt>
                <c:pt idx="522">
                  <c:v>0.47255866767600302</c:v>
                </c:pt>
                <c:pt idx="523">
                  <c:v>0.50346959374211453</c:v>
                </c:pt>
                <c:pt idx="524">
                  <c:v>0.47306333585667426</c:v>
                </c:pt>
                <c:pt idx="525">
                  <c:v>0.50201867272268486</c:v>
                </c:pt>
                <c:pt idx="526">
                  <c:v>0.52649507948523844</c:v>
                </c:pt>
                <c:pt idx="527">
                  <c:v>0.50775927327781978</c:v>
                </c:pt>
                <c:pt idx="528">
                  <c:v>0.5293969215240979</c:v>
                </c:pt>
                <c:pt idx="529">
                  <c:v>0.55917234418369921</c:v>
                </c:pt>
                <c:pt idx="530">
                  <c:v>0.55936159475145097</c:v>
                </c:pt>
                <c:pt idx="531">
                  <c:v>0.54624022205399947</c:v>
                </c:pt>
                <c:pt idx="532">
                  <c:v>0.56163260156447137</c:v>
                </c:pt>
                <c:pt idx="533">
                  <c:v>0.56989654302296244</c:v>
                </c:pt>
                <c:pt idx="534">
                  <c:v>0.56951804188745903</c:v>
                </c:pt>
                <c:pt idx="535">
                  <c:v>0.56529144587433766</c:v>
                </c:pt>
                <c:pt idx="536">
                  <c:v>0.55248549078980569</c:v>
                </c:pt>
                <c:pt idx="537">
                  <c:v>0.55084531920262425</c:v>
                </c:pt>
                <c:pt idx="538">
                  <c:v>0.51936664143325761</c:v>
                </c:pt>
                <c:pt idx="539">
                  <c:v>0.53545293969215246</c:v>
                </c:pt>
                <c:pt idx="540">
                  <c:v>0.5398057027504416</c:v>
                </c:pt>
                <c:pt idx="541">
                  <c:v>0.51728488518798887</c:v>
                </c:pt>
                <c:pt idx="542">
                  <c:v>0.47577592732778196</c:v>
                </c:pt>
                <c:pt idx="543">
                  <c:v>0.43817814786777692</c:v>
                </c:pt>
                <c:pt idx="544">
                  <c:v>0.38569265707797123</c:v>
                </c:pt>
                <c:pt idx="545">
                  <c:v>0.32235680040373454</c:v>
                </c:pt>
                <c:pt idx="546">
                  <c:v>0.27763058289174869</c:v>
                </c:pt>
                <c:pt idx="547">
                  <c:v>0.25807469089073931</c:v>
                </c:pt>
                <c:pt idx="548">
                  <c:v>0.24394398183194549</c:v>
                </c:pt>
                <c:pt idx="549">
                  <c:v>0.23296744890234672</c:v>
                </c:pt>
                <c:pt idx="550">
                  <c:v>0.22110774665657329</c:v>
                </c:pt>
                <c:pt idx="551">
                  <c:v>0.20672470350744385</c:v>
                </c:pt>
                <c:pt idx="552">
                  <c:v>0.1860333080999243</c:v>
                </c:pt>
                <c:pt idx="553">
                  <c:v>0.17650769618975523</c:v>
                </c:pt>
                <c:pt idx="554">
                  <c:v>0.1512112036336109</c:v>
                </c:pt>
                <c:pt idx="555">
                  <c:v>0.12913197072924551</c:v>
                </c:pt>
                <c:pt idx="556">
                  <c:v>0.11216250315417613</c:v>
                </c:pt>
                <c:pt idx="557">
                  <c:v>9.7653292959878873E-2</c:v>
                </c:pt>
                <c:pt idx="558">
                  <c:v>8.5099671965682563E-2</c:v>
                </c:pt>
                <c:pt idx="559">
                  <c:v>8.3459500378501139E-2</c:v>
                </c:pt>
                <c:pt idx="560">
                  <c:v>8.8758516275548829E-2</c:v>
                </c:pt>
                <c:pt idx="561">
                  <c:v>9.0714105475649759E-2</c:v>
                </c:pt>
                <c:pt idx="562">
                  <c:v>9.1218773656320973E-2</c:v>
                </c:pt>
                <c:pt idx="563">
                  <c:v>0.11121625031541761</c:v>
                </c:pt>
                <c:pt idx="564">
                  <c:v>0.12112036336109008</c:v>
                </c:pt>
                <c:pt idx="565">
                  <c:v>0.12969972243250064</c:v>
                </c:pt>
                <c:pt idx="566">
                  <c:v>0.1462276053494827</c:v>
                </c:pt>
                <c:pt idx="567">
                  <c:v>0.15739338884683321</c:v>
                </c:pt>
                <c:pt idx="568">
                  <c:v>0.18401463537723947</c:v>
                </c:pt>
                <c:pt idx="569">
                  <c:v>0.21391622508200858</c:v>
                </c:pt>
                <c:pt idx="570">
                  <c:v>0.27012364370426445</c:v>
                </c:pt>
                <c:pt idx="571">
                  <c:v>0.35730507191521577</c:v>
                </c:pt>
                <c:pt idx="572">
                  <c:v>0.42625536209941961</c:v>
                </c:pt>
                <c:pt idx="573">
                  <c:v>0.46549331314660608</c:v>
                </c:pt>
                <c:pt idx="574">
                  <c:v>0.49558415341912693</c:v>
                </c:pt>
                <c:pt idx="575">
                  <c:v>0.49325006308352259</c:v>
                </c:pt>
                <c:pt idx="576">
                  <c:v>0.48050719152157456</c:v>
                </c:pt>
                <c:pt idx="577">
                  <c:v>0.45401211203633612</c:v>
                </c:pt>
                <c:pt idx="578">
                  <c:v>0.44051223820338126</c:v>
                </c:pt>
                <c:pt idx="579">
                  <c:v>0.43672722684834719</c:v>
                </c:pt>
                <c:pt idx="580">
                  <c:v>0.42013626040878121</c:v>
                </c:pt>
                <c:pt idx="581">
                  <c:v>0.44574817057784505</c:v>
                </c:pt>
                <c:pt idx="582">
                  <c:v>0.44290941206156953</c:v>
                </c:pt>
                <c:pt idx="583">
                  <c:v>0.45546303305576585</c:v>
                </c:pt>
                <c:pt idx="584">
                  <c:v>0.46246530406257885</c:v>
                </c:pt>
                <c:pt idx="585">
                  <c:v>0.47609134494070149</c:v>
                </c:pt>
                <c:pt idx="586">
                  <c:v>0.4882664647993944</c:v>
                </c:pt>
                <c:pt idx="587">
                  <c:v>0.47104466313398941</c:v>
                </c:pt>
                <c:pt idx="588">
                  <c:v>0.44354024728740854</c:v>
                </c:pt>
                <c:pt idx="589">
                  <c:v>0.42032551097653292</c:v>
                </c:pt>
                <c:pt idx="590">
                  <c:v>0.37345445369669444</c:v>
                </c:pt>
                <c:pt idx="591">
                  <c:v>0.32538480948776177</c:v>
                </c:pt>
                <c:pt idx="592">
                  <c:v>0.30759525611910171</c:v>
                </c:pt>
                <c:pt idx="593">
                  <c:v>0.29220287660862981</c:v>
                </c:pt>
                <c:pt idx="594">
                  <c:v>0.28930103456977035</c:v>
                </c:pt>
                <c:pt idx="595">
                  <c:v>0.29958364875094623</c:v>
                </c:pt>
                <c:pt idx="596">
                  <c:v>0.3239338884683321</c:v>
                </c:pt>
                <c:pt idx="597">
                  <c:v>0.31813020439061318</c:v>
                </c:pt>
                <c:pt idx="598">
                  <c:v>0.30305324249306081</c:v>
                </c:pt>
                <c:pt idx="599">
                  <c:v>0.296555639666919</c:v>
                </c:pt>
                <c:pt idx="600">
                  <c:v>0.29788039364118091</c:v>
                </c:pt>
                <c:pt idx="601">
                  <c:v>0.31699470098410293</c:v>
                </c:pt>
                <c:pt idx="602">
                  <c:v>0.31825637143578095</c:v>
                </c:pt>
                <c:pt idx="603">
                  <c:v>0.31213726974514255</c:v>
                </c:pt>
                <c:pt idx="604">
                  <c:v>0.32298763562957356</c:v>
                </c:pt>
                <c:pt idx="605">
                  <c:v>0.32784506686853393</c:v>
                </c:pt>
                <c:pt idx="606">
                  <c:v>0.35219530658591974</c:v>
                </c:pt>
                <c:pt idx="607">
                  <c:v>0.38386323492303809</c:v>
                </c:pt>
                <c:pt idx="608">
                  <c:v>0.38550340651021953</c:v>
                </c:pt>
                <c:pt idx="609">
                  <c:v>0.39547060307847592</c:v>
                </c:pt>
                <c:pt idx="610">
                  <c:v>0.38575574060055512</c:v>
                </c:pt>
                <c:pt idx="611">
                  <c:v>0.3824753974261923</c:v>
                </c:pt>
                <c:pt idx="612">
                  <c:v>0.39641685591723441</c:v>
                </c:pt>
                <c:pt idx="613">
                  <c:v>0.4351501387837497</c:v>
                </c:pt>
                <c:pt idx="614">
                  <c:v>0.46347464042392128</c:v>
                </c:pt>
                <c:pt idx="615">
                  <c:v>0.47413575574060057</c:v>
                </c:pt>
                <c:pt idx="616">
                  <c:v>0.46814282109512995</c:v>
                </c:pt>
                <c:pt idx="617">
                  <c:v>0.44839767852636891</c:v>
                </c:pt>
                <c:pt idx="618">
                  <c:v>0.42221801665404995</c:v>
                </c:pt>
                <c:pt idx="619">
                  <c:v>0.43817814786777692</c:v>
                </c:pt>
                <c:pt idx="620">
                  <c:v>0.48416603583144086</c:v>
                </c:pt>
                <c:pt idx="621">
                  <c:v>0.5261796618723189</c:v>
                </c:pt>
                <c:pt idx="622">
                  <c:v>0.54403229876356296</c:v>
                </c:pt>
                <c:pt idx="623">
                  <c:v>0.57254605097148625</c:v>
                </c:pt>
                <c:pt idx="624">
                  <c:v>0.59973504920514764</c:v>
                </c:pt>
                <c:pt idx="625">
                  <c:v>0.61033308099924299</c:v>
                </c:pt>
                <c:pt idx="626">
                  <c:v>0.65247287408528887</c:v>
                </c:pt>
                <c:pt idx="627">
                  <c:v>0.67221801665405001</c:v>
                </c:pt>
                <c:pt idx="628">
                  <c:v>0.68010345697703756</c:v>
                </c:pt>
                <c:pt idx="629">
                  <c:v>0.6943603330809992</c:v>
                </c:pt>
                <c:pt idx="630">
                  <c:v>0.70369669442341665</c:v>
                </c:pt>
                <c:pt idx="631">
                  <c:v>0.70678778703002776</c:v>
                </c:pt>
                <c:pt idx="632">
                  <c:v>0.71782740348221041</c:v>
                </c:pt>
                <c:pt idx="633">
                  <c:v>0.72710068130204386</c:v>
                </c:pt>
                <c:pt idx="634">
                  <c:v>0.74009588695432749</c:v>
                </c:pt>
                <c:pt idx="635">
                  <c:v>0.75567751703255115</c:v>
                </c:pt>
                <c:pt idx="636">
                  <c:v>0.75662376987130964</c:v>
                </c:pt>
                <c:pt idx="637">
                  <c:v>0.74407014887711331</c:v>
                </c:pt>
                <c:pt idx="638">
                  <c:v>0.74552106989654299</c:v>
                </c:pt>
                <c:pt idx="639">
                  <c:v>0.72766843300529904</c:v>
                </c:pt>
                <c:pt idx="640">
                  <c:v>0.70066868533938931</c:v>
                </c:pt>
                <c:pt idx="641">
                  <c:v>0.68697956093868284</c:v>
                </c:pt>
                <c:pt idx="642">
                  <c:v>0.69511733535200604</c:v>
                </c:pt>
                <c:pt idx="643">
                  <c:v>0.69694675750693924</c:v>
                </c:pt>
                <c:pt idx="644">
                  <c:v>0.68767347968710568</c:v>
                </c:pt>
                <c:pt idx="645">
                  <c:v>0.66269240474388091</c:v>
                </c:pt>
                <c:pt idx="646">
                  <c:v>0.67619227857683573</c:v>
                </c:pt>
                <c:pt idx="647">
                  <c:v>0.71959374211455973</c:v>
                </c:pt>
                <c:pt idx="648">
                  <c:v>0.74848599545798633</c:v>
                </c:pt>
                <c:pt idx="649">
                  <c:v>0.75384809487761795</c:v>
                </c:pt>
                <c:pt idx="650">
                  <c:v>0.75031541761291953</c:v>
                </c:pt>
                <c:pt idx="651">
                  <c:v>0.74299772899318695</c:v>
                </c:pt>
                <c:pt idx="652">
                  <c:v>0.7387080494574817</c:v>
                </c:pt>
                <c:pt idx="653">
                  <c:v>0.73107494322482969</c:v>
                </c:pt>
                <c:pt idx="654">
                  <c:v>0.73164269492808476</c:v>
                </c:pt>
                <c:pt idx="655">
                  <c:v>0.73435528639919256</c:v>
                </c:pt>
                <c:pt idx="656">
                  <c:v>0.70968962906888722</c:v>
                </c:pt>
                <c:pt idx="657">
                  <c:v>0.69536966944234169</c:v>
                </c:pt>
                <c:pt idx="658">
                  <c:v>0.69070148877113302</c:v>
                </c:pt>
                <c:pt idx="659">
                  <c:v>0.71139288417865254</c:v>
                </c:pt>
                <c:pt idx="660">
                  <c:v>0.7278576835730507</c:v>
                </c:pt>
                <c:pt idx="661">
                  <c:v>0.72356800403734545</c:v>
                </c:pt>
                <c:pt idx="662">
                  <c:v>0.71177138531415596</c:v>
                </c:pt>
                <c:pt idx="663">
                  <c:v>0.69013373706787784</c:v>
                </c:pt>
                <c:pt idx="664">
                  <c:v>0.64540751955589204</c:v>
                </c:pt>
                <c:pt idx="665">
                  <c:v>0.61519051223820342</c:v>
                </c:pt>
                <c:pt idx="666">
                  <c:v>0.56478677769366636</c:v>
                </c:pt>
                <c:pt idx="667">
                  <c:v>0.53602069139540753</c:v>
                </c:pt>
                <c:pt idx="668">
                  <c:v>0.54415846580873073</c:v>
                </c:pt>
                <c:pt idx="669">
                  <c:v>0.54150895786020692</c:v>
                </c:pt>
                <c:pt idx="670">
                  <c:v>0.52681049709815797</c:v>
                </c:pt>
                <c:pt idx="671">
                  <c:v>0.53639919253091095</c:v>
                </c:pt>
                <c:pt idx="672">
                  <c:v>0.51103961645218265</c:v>
                </c:pt>
                <c:pt idx="673">
                  <c:v>0.50441584658087313</c:v>
                </c:pt>
                <c:pt idx="674">
                  <c:v>0.49331314660610648</c:v>
                </c:pt>
                <c:pt idx="675">
                  <c:v>0.48113802674741357</c:v>
                </c:pt>
                <c:pt idx="676">
                  <c:v>0.46965682563714356</c:v>
                </c:pt>
                <c:pt idx="677">
                  <c:v>0.42505677517032553</c:v>
                </c:pt>
                <c:pt idx="678">
                  <c:v>0.38499873832954834</c:v>
                </c:pt>
                <c:pt idx="679">
                  <c:v>0.36045924804441082</c:v>
                </c:pt>
                <c:pt idx="680">
                  <c:v>0.3272773151652788</c:v>
                </c:pt>
                <c:pt idx="681">
                  <c:v>0.29428463285389855</c:v>
                </c:pt>
                <c:pt idx="682">
                  <c:v>0.29012112036336107</c:v>
                </c:pt>
                <c:pt idx="683">
                  <c:v>0.3031163260156447</c:v>
                </c:pt>
                <c:pt idx="684">
                  <c:v>0.34544536966944234</c:v>
                </c:pt>
                <c:pt idx="685">
                  <c:v>0.37257128438051978</c:v>
                </c:pt>
                <c:pt idx="686">
                  <c:v>0.37490537471612417</c:v>
                </c:pt>
                <c:pt idx="687">
                  <c:v>0.34986121625031541</c:v>
                </c:pt>
                <c:pt idx="688">
                  <c:v>0.30248549078980569</c:v>
                </c:pt>
                <c:pt idx="689">
                  <c:v>0.257002271006813</c:v>
                </c:pt>
                <c:pt idx="690">
                  <c:v>0.25984102952308857</c:v>
                </c:pt>
                <c:pt idx="691">
                  <c:v>0.27718899823366139</c:v>
                </c:pt>
                <c:pt idx="692">
                  <c:v>0.28703002775674996</c:v>
                </c:pt>
                <c:pt idx="693">
                  <c:v>0.27681049709815797</c:v>
                </c:pt>
                <c:pt idx="694">
                  <c:v>0.25428967953570525</c:v>
                </c:pt>
                <c:pt idx="695">
                  <c:v>0.22861468584405753</c:v>
                </c:pt>
                <c:pt idx="696">
                  <c:v>0.21763815291445873</c:v>
                </c:pt>
                <c:pt idx="697">
                  <c:v>0.20211960635881907</c:v>
                </c:pt>
                <c:pt idx="698">
                  <c:v>0.20357052737824879</c:v>
                </c:pt>
                <c:pt idx="699">
                  <c:v>0.19568508705526116</c:v>
                </c:pt>
                <c:pt idx="700">
                  <c:v>0.17650769618975523</c:v>
                </c:pt>
                <c:pt idx="701">
                  <c:v>0.15821347464042393</c:v>
                </c:pt>
                <c:pt idx="702">
                  <c:v>0.14982336613676508</c:v>
                </c:pt>
                <c:pt idx="703">
                  <c:v>0.14610143830431491</c:v>
                </c:pt>
                <c:pt idx="704">
                  <c:v>0.14862477920767095</c:v>
                </c:pt>
                <c:pt idx="705">
                  <c:v>0.13386323492303812</c:v>
                </c:pt>
                <c:pt idx="706">
                  <c:v>0.1216881150643452</c:v>
                </c:pt>
                <c:pt idx="707">
                  <c:v>0.11897552359323744</c:v>
                </c:pt>
                <c:pt idx="708">
                  <c:v>0.13272773151652789</c:v>
                </c:pt>
                <c:pt idx="709">
                  <c:v>0.14755235932374464</c:v>
                </c:pt>
                <c:pt idx="710">
                  <c:v>0.14572293716881152</c:v>
                </c:pt>
                <c:pt idx="711">
                  <c:v>0.1449028513752208</c:v>
                </c:pt>
                <c:pt idx="712">
                  <c:v>0.14105475649760282</c:v>
                </c:pt>
                <c:pt idx="713">
                  <c:v>0.13203381276810497</c:v>
                </c:pt>
                <c:pt idx="714">
                  <c:v>0.14010850365884431</c:v>
                </c:pt>
                <c:pt idx="715">
                  <c:v>0.16761291950542517</c:v>
                </c:pt>
                <c:pt idx="716">
                  <c:v>0.19265707797123391</c:v>
                </c:pt>
                <c:pt idx="717">
                  <c:v>0.20502144839767852</c:v>
                </c:pt>
                <c:pt idx="718">
                  <c:v>0.21259147110774665</c:v>
                </c:pt>
                <c:pt idx="719">
                  <c:v>0.22047691143073428</c:v>
                </c:pt>
                <c:pt idx="720">
                  <c:v>0.22243250063083522</c:v>
                </c:pt>
                <c:pt idx="721">
                  <c:v>0.23340903356043402</c:v>
                </c:pt>
                <c:pt idx="722">
                  <c:v>0.23675246025738078</c:v>
                </c:pt>
                <c:pt idx="723">
                  <c:v>0.23429220287660862</c:v>
                </c:pt>
                <c:pt idx="724">
                  <c:v>0.21858440575321725</c:v>
                </c:pt>
                <c:pt idx="725">
                  <c:v>0.21227605349482714</c:v>
                </c:pt>
                <c:pt idx="726">
                  <c:v>0.21694423416603584</c:v>
                </c:pt>
                <c:pt idx="727">
                  <c:v>0.2258390108503659</c:v>
                </c:pt>
                <c:pt idx="728">
                  <c:v>0.23776179661872318</c:v>
                </c:pt>
                <c:pt idx="729">
                  <c:v>0.2258390108503659</c:v>
                </c:pt>
                <c:pt idx="730">
                  <c:v>0.19007065354529398</c:v>
                </c:pt>
                <c:pt idx="731">
                  <c:v>0.1861594751450921</c:v>
                </c:pt>
                <c:pt idx="732">
                  <c:v>0.21328538985616957</c:v>
                </c:pt>
                <c:pt idx="733">
                  <c:v>0.23713096139288417</c:v>
                </c:pt>
                <c:pt idx="734">
                  <c:v>0.23555387332828664</c:v>
                </c:pt>
                <c:pt idx="735">
                  <c:v>0.2211708301791572</c:v>
                </c:pt>
                <c:pt idx="736">
                  <c:v>0.20659853646227605</c:v>
                </c:pt>
                <c:pt idx="737">
                  <c:v>0.20653545293969217</c:v>
                </c:pt>
                <c:pt idx="738">
                  <c:v>0.20861720918496088</c:v>
                </c:pt>
                <c:pt idx="739">
                  <c:v>0.21580873075952561</c:v>
                </c:pt>
                <c:pt idx="740">
                  <c:v>0.22243250063083522</c:v>
                </c:pt>
                <c:pt idx="741">
                  <c:v>0.22318950290184203</c:v>
                </c:pt>
                <c:pt idx="742">
                  <c:v>0.22665909664395659</c:v>
                </c:pt>
                <c:pt idx="743">
                  <c:v>0.22104466313398941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0.27160101910413265</c:v>
                </c:pt>
                <c:pt idx="1">
                  <c:v>0.27160101910413265</c:v>
                </c:pt>
                <c:pt idx="2">
                  <c:v>0.27160101910413265</c:v>
                </c:pt>
                <c:pt idx="3">
                  <c:v>0.27160101910413265</c:v>
                </c:pt>
                <c:pt idx="4">
                  <c:v>0.27160101910413265</c:v>
                </c:pt>
                <c:pt idx="5">
                  <c:v>0.27160101910413265</c:v>
                </c:pt>
                <c:pt idx="6">
                  <c:v>0.27160101910413265</c:v>
                </c:pt>
                <c:pt idx="7">
                  <c:v>0.27160101910413265</c:v>
                </c:pt>
                <c:pt idx="8">
                  <c:v>0.27160101910413265</c:v>
                </c:pt>
                <c:pt idx="9">
                  <c:v>0.27160101910413265</c:v>
                </c:pt>
                <c:pt idx="10">
                  <c:v>0.27160101910413265</c:v>
                </c:pt>
                <c:pt idx="11">
                  <c:v>0.27160101910413265</c:v>
                </c:pt>
                <c:pt idx="12">
                  <c:v>0.27160101910413265</c:v>
                </c:pt>
                <c:pt idx="13">
                  <c:v>0.27160101910413265</c:v>
                </c:pt>
                <c:pt idx="14">
                  <c:v>0.27160101910413265</c:v>
                </c:pt>
                <c:pt idx="15">
                  <c:v>0.27160101910413265</c:v>
                </c:pt>
                <c:pt idx="16">
                  <c:v>0.27160101910413265</c:v>
                </c:pt>
                <c:pt idx="17">
                  <c:v>0.27160101910413265</c:v>
                </c:pt>
                <c:pt idx="18">
                  <c:v>0.27160101910413265</c:v>
                </c:pt>
                <c:pt idx="19">
                  <c:v>0.27160101910413265</c:v>
                </c:pt>
                <c:pt idx="20">
                  <c:v>0.27160101910413265</c:v>
                </c:pt>
                <c:pt idx="21">
                  <c:v>0.27160101910413265</c:v>
                </c:pt>
                <c:pt idx="22">
                  <c:v>0.27160101910413265</c:v>
                </c:pt>
                <c:pt idx="23">
                  <c:v>0.27160101910413265</c:v>
                </c:pt>
                <c:pt idx="24">
                  <c:v>0.27160101910413265</c:v>
                </c:pt>
                <c:pt idx="25">
                  <c:v>0.27160101910413265</c:v>
                </c:pt>
                <c:pt idx="26">
                  <c:v>0.27160101910413265</c:v>
                </c:pt>
                <c:pt idx="27">
                  <c:v>0.27160101910413265</c:v>
                </c:pt>
                <c:pt idx="28">
                  <c:v>0.27160101910413265</c:v>
                </c:pt>
                <c:pt idx="29">
                  <c:v>0.27160101910413265</c:v>
                </c:pt>
                <c:pt idx="30">
                  <c:v>0.27160101910413265</c:v>
                </c:pt>
                <c:pt idx="31">
                  <c:v>0.27160101910413265</c:v>
                </c:pt>
                <c:pt idx="32">
                  <c:v>0.27160101910413265</c:v>
                </c:pt>
                <c:pt idx="33">
                  <c:v>0.27160101910413265</c:v>
                </c:pt>
                <c:pt idx="34">
                  <c:v>0.27160101910413265</c:v>
                </c:pt>
                <c:pt idx="35">
                  <c:v>0.27160101910413265</c:v>
                </c:pt>
                <c:pt idx="36">
                  <c:v>0.27160101910413265</c:v>
                </c:pt>
                <c:pt idx="37">
                  <c:v>0.27160101910413265</c:v>
                </c:pt>
                <c:pt idx="38">
                  <c:v>0.27160101910413265</c:v>
                </c:pt>
                <c:pt idx="39">
                  <c:v>0.27160101910413265</c:v>
                </c:pt>
                <c:pt idx="40">
                  <c:v>0.27160101910413265</c:v>
                </c:pt>
                <c:pt idx="41">
                  <c:v>0.27160101910413265</c:v>
                </c:pt>
                <c:pt idx="42">
                  <c:v>0.27160101910413265</c:v>
                </c:pt>
                <c:pt idx="43">
                  <c:v>0.27160101910413265</c:v>
                </c:pt>
                <c:pt idx="44">
                  <c:v>0.27160101910413265</c:v>
                </c:pt>
                <c:pt idx="45">
                  <c:v>0.27160101910413265</c:v>
                </c:pt>
                <c:pt idx="46">
                  <c:v>0.27160101910413265</c:v>
                </c:pt>
                <c:pt idx="47">
                  <c:v>0.27160101910413265</c:v>
                </c:pt>
                <c:pt idx="48">
                  <c:v>0.27160101910413265</c:v>
                </c:pt>
                <c:pt idx="49">
                  <c:v>0.27160101910413265</c:v>
                </c:pt>
                <c:pt idx="50">
                  <c:v>0.27160101910413265</c:v>
                </c:pt>
                <c:pt idx="51">
                  <c:v>0.27160101910413265</c:v>
                </c:pt>
                <c:pt idx="52">
                  <c:v>0.27160101910413265</c:v>
                </c:pt>
                <c:pt idx="53">
                  <c:v>0.27160101910413265</c:v>
                </c:pt>
                <c:pt idx="54">
                  <c:v>0.27160101910413265</c:v>
                </c:pt>
                <c:pt idx="55">
                  <c:v>0.27160101910413265</c:v>
                </c:pt>
                <c:pt idx="56">
                  <c:v>0.27160101910413265</c:v>
                </c:pt>
                <c:pt idx="57">
                  <c:v>0.27160101910413265</c:v>
                </c:pt>
                <c:pt idx="58">
                  <c:v>0.27160101910413265</c:v>
                </c:pt>
                <c:pt idx="59">
                  <c:v>0.27160101910413265</c:v>
                </c:pt>
                <c:pt idx="60">
                  <c:v>0.27160101910413265</c:v>
                </c:pt>
                <c:pt idx="61">
                  <c:v>0.27160101910413265</c:v>
                </c:pt>
                <c:pt idx="62">
                  <c:v>0.27160101910413265</c:v>
                </c:pt>
                <c:pt idx="63">
                  <c:v>0.27160101910413265</c:v>
                </c:pt>
                <c:pt idx="64">
                  <c:v>0.27160101910413265</c:v>
                </c:pt>
                <c:pt idx="65">
                  <c:v>0.27160101910413265</c:v>
                </c:pt>
                <c:pt idx="66">
                  <c:v>0.27160101910413265</c:v>
                </c:pt>
                <c:pt idx="67">
                  <c:v>0.27160101910413265</c:v>
                </c:pt>
                <c:pt idx="68">
                  <c:v>0.27160101910413265</c:v>
                </c:pt>
                <c:pt idx="69">
                  <c:v>0.27160101910413265</c:v>
                </c:pt>
                <c:pt idx="70">
                  <c:v>0.27160101910413265</c:v>
                </c:pt>
                <c:pt idx="71">
                  <c:v>0.27160101910413265</c:v>
                </c:pt>
                <c:pt idx="72">
                  <c:v>0.27160101910413265</c:v>
                </c:pt>
                <c:pt idx="73">
                  <c:v>0.27160101910413265</c:v>
                </c:pt>
                <c:pt idx="74">
                  <c:v>0.27160101910413265</c:v>
                </c:pt>
                <c:pt idx="75">
                  <c:v>0.27160101910413265</c:v>
                </c:pt>
                <c:pt idx="76">
                  <c:v>0.27160101910413265</c:v>
                </c:pt>
                <c:pt idx="77">
                  <c:v>0.27160101910413265</c:v>
                </c:pt>
                <c:pt idx="78">
                  <c:v>0.27160101910413265</c:v>
                </c:pt>
                <c:pt idx="79">
                  <c:v>0.27160101910413265</c:v>
                </c:pt>
                <c:pt idx="80">
                  <c:v>0.27160101910413265</c:v>
                </c:pt>
                <c:pt idx="81">
                  <c:v>0.27160101910413265</c:v>
                </c:pt>
                <c:pt idx="82">
                  <c:v>0.27160101910413265</c:v>
                </c:pt>
                <c:pt idx="83">
                  <c:v>0.27160101910413265</c:v>
                </c:pt>
                <c:pt idx="84">
                  <c:v>0.27160101910413265</c:v>
                </c:pt>
                <c:pt idx="85">
                  <c:v>0.27160101910413265</c:v>
                </c:pt>
                <c:pt idx="86">
                  <c:v>0.27160101910413265</c:v>
                </c:pt>
                <c:pt idx="87">
                  <c:v>0.27160101910413265</c:v>
                </c:pt>
                <c:pt idx="88">
                  <c:v>0.27160101910413265</c:v>
                </c:pt>
                <c:pt idx="89">
                  <c:v>0.27160101910413265</c:v>
                </c:pt>
                <c:pt idx="90">
                  <c:v>0.27160101910413265</c:v>
                </c:pt>
                <c:pt idx="91">
                  <c:v>0.27160101910413265</c:v>
                </c:pt>
                <c:pt idx="92">
                  <c:v>0.27160101910413265</c:v>
                </c:pt>
                <c:pt idx="93">
                  <c:v>0.27160101910413265</c:v>
                </c:pt>
                <c:pt idx="94">
                  <c:v>0.27160101910413265</c:v>
                </c:pt>
                <c:pt idx="95">
                  <c:v>0.27160101910413265</c:v>
                </c:pt>
                <c:pt idx="96">
                  <c:v>0.27160101910413265</c:v>
                </c:pt>
                <c:pt idx="97">
                  <c:v>0.27160101910413265</c:v>
                </c:pt>
                <c:pt idx="98">
                  <c:v>0.27160101910413265</c:v>
                </c:pt>
                <c:pt idx="99">
                  <c:v>0.27160101910413265</c:v>
                </c:pt>
                <c:pt idx="100">
                  <c:v>0.27160101910413265</c:v>
                </c:pt>
                <c:pt idx="101">
                  <c:v>0.27160101910413265</c:v>
                </c:pt>
                <c:pt idx="102">
                  <c:v>0.27160101910413265</c:v>
                </c:pt>
                <c:pt idx="103">
                  <c:v>0.27160101910413265</c:v>
                </c:pt>
                <c:pt idx="104">
                  <c:v>0.27160101910413265</c:v>
                </c:pt>
                <c:pt idx="105">
                  <c:v>0.27160101910413265</c:v>
                </c:pt>
                <c:pt idx="106">
                  <c:v>0.27160101910413265</c:v>
                </c:pt>
                <c:pt idx="107">
                  <c:v>0.27160101910413265</c:v>
                </c:pt>
                <c:pt idx="108">
                  <c:v>0.27160101910413265</c:v>
                </c:pt>
                <c:pt idx="109">
                  <c:v>0.27160101910413265</c:v>
                </c:pt>
                <c:pt idx="110">
                  <c:v>0.27160101910413265</c:v>
                </c:pt>
                <c:pt idx="111">
                  <c:v>0.27160101910413265</c:v>
                </c:pt>
                <c:pt idx="112">
                  <c:v>0.27160101910413265</c:v>
                </c:pt>
                <c:pt idx="113">
                  <c:v>0.27160101910413265</c:v>
                </c:pt>
                <c:pt idx="114">
                  <c:v>0.27160101910413265</c:v>
                </c:pt>
                <c:pt idx="115">
                  <c:v>0.27160101910413265</c:v>
                </c:pt>
                <c:pt idx="116">
                  <c:v>0.27160101910413265</c:v>
                </c:pt>
                <c:pt idx="117">
                  <c:v>0.27160101910413265</c:v>
                </c:pt>
                <c:pt idx="118">
                  <c:v>0.27160101910413265</c:v>
                </c:pt>
                <c:pt idx="119">
                  <c:v>0.27160101910413265</c:v>
                </c:pt>
                <c:pt idx="120">
                  <c:v>0.27160101910413265</c:v>
                </c:pt>
                <c:pt idx="121">
                  <c:v>0.27160101910413265</c:v>
                </c:pt>
                <c:pt idx="122">
                  <c:v>0.27160101910413265</c:v>
                </c:pt>
                <c:pt idx="123">
                  <c:v>0.27160101910413265</c:v>
                </c:pt>
                <c:pt idx="124">
                  <c:v>0.27160101910413265</c:v>
                </c:pt>
                <c:pt idx="125">
                  <c:v>0.27160101910413265</c:v>
                </c:pt>
                <c:pt idx="126">
                  <c:v>0.27160101910413265</c:v>
                </c:pt>
                <c:pt idx="127">
                  <c:v>0.27160101910413265</c:v>
                </c:pt>
                <c:pt idx="128">
                  <c:v>0.27160101910413265</c:v>
                </c:pt>
                <c:pt idx="129">
                  <c:v>0.27160101910413265</c:v>
                </c:pt>
                <c:pt idx="130">
                  <c:v>0.27160101910413265</c:v>
                </c:pt>
                <c:pt idx="131">
                  <c:v>0.27160101910413265</c:v>
                </c:pt>
                <c:pt idx="132">
                  <c:v>0.27160101910413265</c:v>
                </c:pt>
                <c:pt idx="133">
                  <c:v>0.27160101910413265</c:v>
                </c:pt>
                <c:pt idx="134">
                  <c:v>0.27160101910413265</c:v>
                </c:pt>
                <c:pt idx="135">
                  <c:v>0.27160101910413265</c:v>
                </c:pt>
                <c:pt idx="136">
                  <c:v>0.27160101910413265</c:v>
                </c:pt>
                <c:pt idx="137">
                  <c:v>0.27160101910413265</c:v>
                </c:pt>
                <c:pt idx="138">
                  <c:v>0.27160101910413265</c:v>
                </c:pt>
                <c:pt idx="139">
                  <c:v>0.27160101910413265</c:v>
                </c:pt>
                <c:pt idx="140">
                  <c:v>0.27160101910413265</c:v>
                </c:pt>
                <c:pt idx="141">
                  <c:v>0.27160101910413265</c:v>
                </c:pt>
                <c:pt idx="142">
                  <c:v>0.27160101910413265</c:v>
                </c:pt>
                <c:pt idx="143">
                  <c:v>0.27160101910413265</c:v>
                </c:pt>
                <c:pt idx="144">
                  <c:v>0.27160101910413265</c:v>
                </c:pt>
                <c:pt idx="145">
                  <c:v>0.27160101910413265</c:v>
                </c:pt>
                <c:pt idx="146">
                  <c:v>0.27160101910413265</c:v>
                </c:pt>
                <c:pt idx="147">
                  <c:v>0.27160101910413265</c:v>
                </c:pt>
                <c:pt idx="148">
                  <c:v>0.27160101910413265</c:v>
                </c:pt>
                <c:pt idx="149">
                  <c:v>0.27160101910413265</c:v>
                </c:pt>
                <c:pt idx="150">
                  <c:v>0.27160101910413265</c:v>
                </c:pt>
                <c:pt idx="151">
                  <c:v>0.27160101910413265</c:v>
                </c:pt>
                <c:pt idx="152">
                  <c:v>0.27160101910413265</c:v>
                </c:pt>
                <c:pt idx="153">
                  <c:v>0.27160101910413265</c:v>
                </c:pt>
                <c:pt idx="154">
                  <c:v>0.27160101910413265</c:v>
                </c:pt>
                <c:pt idx="155">
                  <c:v>0.27160101910413265</c:v>
                </c:pt>
                <c:pt idx="156">
                  <c:v>0.27160101910413265</c:v>
                </c:pt>
                <c:pt idx="157">
                  <c:v>0.27160101910413265</c:v>
                </c:pt>
                <c:pt idx="158">
                  <c:v>0.27160101910413265</c:v>
                </c:pt>
                <c:pt idx="159">
                  <c:v>0.27160101910413265</c:v>
                </c:pt>
                <c:pt idx="160">
                  <c:v>0.27160101910413265</c:v>
                </c:pt>
                <c:pt idx="161">
                  <c:v>0.27160101910413265</c:v>
                </c:pt>
                <c:pt idx="162">
                  <c:v>0.27160101910413265</c:v>
                </c:pt>
                <c:pt idx="163">
                  <c:v>0.27160101910413265</c:v>
                </c:pt>
                <c:pt idx="164">
                  <c:v>0.27160101910413265</c:v>
                </c:pt>
                <c:pt idx="165">
                  <c:v>0.27160101910413265</c:v>
                </c:pt>
                <c:pt idx="166">
                  <c:v>0.27160101910413265</c:v>
                </c:pt>
                <c:pt idx="167">
                  <c:v>0.27160101910413265</c:v>
                </c:pt>
                <c:pt idx="168">
                  <c:v>0.27160101910413265</c:v>
                </c:pt>
                <c:pt idx="169">
                  <c:v>0.27160101910413265</c:v>
                </c:pt>
                <c:pt idx="170">
                  <c:v>0.27160101910413265</c:v>
                </c:pt>
                <c:pt idx="171">
                  <c:v>0.27160101910413265</c:v>
                </c:pt>
                <c:pt idx="172">
                  <c:v>0.27160101910413265</c:v>
                </c:pt>
                <c:pt idx="173">
                  <c:v>0.27160101910413265</c:v>
                </c:pt>
                <c:pt idx="174">
                  <c:v>0.27160101910413265</c:v>
                </c:pt>
                <c:pt idx="175">
                  <c:v>0.27160101910413265</c:v>
                </c:pt>
                <c:pt idx="176">
                  <c:v>0.27160101910413265</c:v>
                </c:pt>
                <c:pt idx="177">
                  <c:v>0.27160101910413265</c:v>
                </c:pt>
                <c:pt idx="178">
                  <c:v>0.27160101910413265</c:v>
                </c:pt>
                <c:pt idx="179">
                  <c:v>0.27160101910413265</c:v>
                </c:pt>
                <c:pt idx="180">
                  <c:v>0.27160101910413265</c:v>
                </c:pt>
                <c:pt idx="181">
                  <c:v>0.27160101910413265</c:v>
                </c:pt>
                <c:pt idx="182">
                  <c:v>0.27160101910413265</c:v>
                </c:pt>
                <c:pt idx="183">
                  <c:v>0.27160101910413265</c:v>
                </c:pt>
                <c:pt idx="184">
                  <c:v>0.27160101910413265</c:v>
                </c:pt>
                <c:pt idx="185">
                  <c:v>0.27160101910413265</c:v>
                </c:pt>
                <c:pt idx="186">
                  <c:v>0.27160101910413265</c:v>
                </c:pt>
                <c:pt idx="187">
                  <c:v>0.27160101910413265</c:v>
                </c:pt>
                <c:pt idx="188">
                  <c:v>0.27160101910413265</c:v>
                </c:pt>
                <c:pt idx="189">
                  <c:v>0.27160101910413265</c:v>
                </c:pt>
                <c:pt idx="190">
                  <c:v>0.27160101910413265</c:v>
                </c:pt>
                <c:pt idx="191">
                  <c:v>0.27160101910413265</c:v>
                </c:pt>
                <c:pt idx="192">
                  <c:v>0.27160101910413265</c:v>
                </c:pt>
                <c:pt idx="193">
                  <c:v>0.27160101910413265</c:v>
                </c:pt>
                <c:pt idx="194">
                  <c:v>0.27160101910413265</c:v>
                </c:pt>
                <c:pt idx="195">
                  <c:v>0.27160101910413265</c:v>
                </c:pt>
                <c:pt idx="196">
                  <c:v>0.27160101910413265</c:v>
                </c:pt>
                <c:pt idx="197">
                  <c:v>0.27160101910413265</c:v>
                </c:pt>
                <c:pt idx="198">
                  <c:v>0.27160101910413265</c:v>
                </c:pt>
                <c:pt idx="199">
                  <c:v>0.27160101910413265</c:v>
                </c:pt>
                <c:pt idx="200">
                  <c:v>0.27160101910413265</c:v>
                </c:pt>
                <c:pt idx="201">
                  <c:v>0.27160101910413265</c:v>
                </c:pt>
                <c:pt idx="202">
                  <c:v>0.27160101910413265</c:v>
                </c:pt>
                <c:pt idx="203">
                  <c:v>0.27160101910413265</c:v>
                </c:pt>
                <c:pt idx="204">
                  <c:v>0.27160101910413265</c:v>
                </c:pt>
                <c:pt idx="205">
                  <c:v>0.27160101910413265</c:v>
                </c:pt>
                <c:pt idx="206">
                  <c:v>0.27160101910413265</c:v>
                </c:pt>
                <c:pt idx="207">
                  <c:v>0.27160101910413265</c:v>
                </c:pt>
                <c:pt idx="208">
                  <c:v>0.27160101910413265</c:v>
                </c:pt>
                <c:pt idx="209">
                  <c:v>0.27160101910413265</c:v>
                </c:pt>
                <c:pt idx="210">
                  <c:v>0.27160101910413265</c:v>
                </c:pt>
                <c:pt idx="211">
                  <c:v>0.27160101910413265</c:v>
                </c:pt>
                <c:pt idx="212">
                  <c:v>0.27160101910413265</c:v>
                </c:pt>
                <c:pt idx="213">
                  <c:v>0.27160101910413265</c:v>
                </c:pt>
                <c:pt idx="214">
                  <c:v>0.27160101910413265</c:v>
                </c:pt>
                <c:pt idx="215">
                  <c:v>0.27160101910413265</c:v>
                </c:pt>
                <c:pt idx="216">
                  <c:v>0.27160101910413265</c:v>
                </c:pt>
                <c:pt idx="217">
                  <c:v>0.27160101910413265</c:v>
                </c:pt>
                <c:pt idx="218">
                  <c:v>0.27160101910413265</c:v>
                </c:pt>
                <c:pt idx="219">
                  <c:v>0.27160101910413265</c:v>
                </c:pt>
                <c:pt idx="220">
                  <c:v>0.27160101910413265</c:v>
                </c:pt>
                <c:pt idx="221">
                  <c:v>0.27160101910413265</c:v>
                </c:pt>
                <c:pt idx="222">
                  <c:v>0.27160101910413265</c:v>
                </c:pt>
                <c:pt idx="223">
                  <c:v>0.27160101910413265</c:v>
                </c:pt>
                <c:pt idx="224">
                  <c:v>0.27160101910413265</c:v>
                </c:pt>
                <c:pt idx="225">
                  <c:v>0.27160101910413265</c:v>
                </c:pt>
                <c:pt idx="226">
                  <c:v>0.27160101910413265</c:v>
                </c:pt>
                <c:pt idx="227">
                  <c:v>0.27160101910413265</c:v>
                </c:pt>
                <c:pt idx="228">
                  <c:v>0.27160101910413265</c:v>
                </c:pt>
                <c:pt idx="229">
                  <c:v>0.27160101910413265</c:v>
                </c:pt>
                <c:pt idx="230">
                  <c:v>0.27160101910413265</c:v>
                </c:pt>
                <c:pt idx="231">
                  <c:v>0.27160101910413265</c:v>
                </c:pt>
                <c:pt idx="232">
                  <c:v>0.27160101910413265</c:v>
                </c:pt>
                <c:pt idx="233">
                  <c:v>0.27160101910413265</c:v>
                </c:pt>
                <c:pt idx="234">
                  <c:v>0.27160101910413265</c:v>
                </c:pt>
                <c:pt idx="235">
                  <c:v>0.27160101910413265</c:v>
                </c:pt>
                <c:pt idx="236">
                  <c:v>0.27160101910413265</c:v>
                </c:pt>
                <c:pt idx="237">
                  <c:v>0.27160101910413265</c:v>
                </c:pt>
                <c:pt idx="238">
                  <c:v>0.27160101910413265</c:v>
                </c:pt>
                <c:pt idx="239">
                  <c:v>0.27160101910413265</c:v>
                </c:pt>
                <c:pt idx="240">
                  <c:v>0.27160101910413265</c:v>
                </c:pt>
                <c:pt idx="241">
                  <c:v>0.27160101910413265</c:v>
                </c:pt>
                <c:pt idx="242">
                  <c:v>0.27160101910413265</c:v>
                </c:pt>
                <c:pt idx="243">
                  <c:v>0.27160101910413265</c:v>
                </c:pt>
                <c:pt idx="244">
                  <c:v>0.27160101910413265</c:v>
                </c:pt>
                <c:pt idx="245">
                  <c:v>0.27160101910413265</c:v>
                </c:pt>
                <c:pt idx="246">
                  <c:v>0.27160101910413265</c:v>
                </c:pt>
                <c:pt idx="247">
                  <c:v>0.27160101910413265</c:v>
                </c:pt>
                <c:pt idx="248">
                  <c:v>0.27160101910413265</c:v>
                </c:pt>
                <c:pt idx="249">
                  <c:v>0.27160101910413265</c:v>
                </c:pt>
                <c:pt idx="250">
                  <c:v>0.27160101910413265</c:v>
                </c:pt>
                <c:pt idx="251">
                  <c:v>0.27160101910413265</c:v>
                </c:pt>
                <c:pt idx="252">
                  <c:v>0.27160101910413265</c:v>
                </c:pt>
                <c:pt idx="253">
                  <c:v>0.27160101910413265</c:v>
                </c:pt>
                <c:pt idx="254">
                  <c:v>0.27160101910413265</c:v>
                </c:pt>
                <c:pt idx="255">
                  <c:v>0.27160101910413265</c:v>
                </c:pt>
                <c:pt idx="256">
                  <c:v>0.27160101910413265</c:v>
                </c:pt>
                <c:pt idx="257">
                  <c:v>0.27160101910413265</c:v>
                </c:pt>
                <c:pt idx="258">
                  <c:v>0.27160101910413265</c:v>
                </c:pt>
                <c:pt idx="259">
                  <c:v>0.27160101910413265</c:v>
                </c:pt>
                <c:pt idx="260">
                  <c:v>0.27160101910413265</c:v>
                </c:pt>
                <c:pt idx="261">
                  <c:v>0.27160101910413265</c:v>
                </c:pt>
                <c:pt idx="262">
                  <c:v>0.27160101910413265</c:v>
                </c:pt>
                <c:pt idx="263">
                  <c:v>0.27160101910413265</c:v>
                </c:pt>
                <c:pt idx="264">
                  <c:v>0.27160101910413265</c:v>
                </c:pt>
                <c:pt idx="265">
                  <c:v>0.27160101910413265</c:v>
                </c:pt>
                <c:pt idx="266">
                  <c:v>0.27160101910413265</c:v>
                </c:pt>
                <c:pt idx="267">
                  <c:v>0.27160101910413265</c:v>
                </c:pt>
                <c:pt idx="268">
                  <c:v>0.27160101910413265</c:v>
                </c:pt>
                <c:pt idx="269">
                  <c:v>0.27160101910413265</c:v>
                </c:pt>
                <c:pt idx="270">
                  <c:v>0.27160101910413265</c:v>
                </c:pt>
                <c:pt idx="271">
                  <c:v>0.27160101910413265</c:v>
                </c:pt>
                <c:pt idx="272">
                  <c:v>0.27160101910413265</c:v>
                </c:pt>
                <c:pt idx="273">
                  <c:v>0.27160101910413265</c:v>
                </c:pt>
                <c:pt idx="274">
                  <c:v>0.27160101910413265</c:v>
                </c:pt>
                <c:pt idx="275">
                  <c:v>0.27160101910413265</c:v>
                </c:pt>
                <c:pt idx="276">
                  <c:v>0.27160101910413265</c:v>
                </c:pt>
                <c:pt idx="277">
                  <c:v>0.27160101910413265</c:v>
                </c:pt>
                <c:pt idx="278">
                  <c:v>0.27160101910413265</c:v>
                </c:pt>
                <c:pt idx="279">
                  <c:v>0.27160101910413265</c:v>
                </c:pt>
                <c:pt idx="280">
                  <c:v>0.27160101910413265</c:v>
                </c:pt>
                <c:pt idx="281">
                  <c:v>0.27160101910413265</c:v>
                </c:pt>
                <c:pt idx="282">
                  <c:v>0.27160101910413265</c:v>
                </c:pt>
                <c:pt idx="283">
                  <c:v>0.27160101910413265</c:v>
                </c:pt>
                <c:pt idx="284">
                  <c:v>0.27160101910413265</c:v>
                </c:pt>
                <c:pt idx="285">
                  <c:v>0.27160101910413265</c:v>
                </c:pt>
                <c:pt idx="286">
                  <c:v>0.27160101910413265</c:v>
                </c:pt>
                <c:pt idx="287">
                  <c:v>0.27160101910413265</c:v>
                </c:pt>
                <c:pt idx="288">
                  <c:v>0.27160101910413265</c:v>
                </c:pt>
                <c:pt idx="289">
                  <c:v>0.27160101910413265</c:v>
                </c:pt>
                <c:pt idx="290">
                  <c:v>0.27160101910413265</c:v>
                </c:pt>
                <c:pt idx="291">
                  <c:v>0.27160101910413265</c:v>
                </c:pt>
                <c:pt idx="292">
                  <c:v>0.27160101910413265</c:v>
                </c:pt>
                <c:pt idx="293">
                  <c:v>0.27160101910413265</c:v>
                </c:pt>
                <c:pt idx="294">
                  <c:v>0.27160101910413265</c:v>
                </c:pt>
                <c:pt idx="295">
                  <c:v>0.27160101910413265</c:v>
                </c:pt>
                <c:pt idx="296">
                  <c:v>0.27160101910413265</c:v>
                </c:pt>
                <c:pt idx="297">
                  <c:v>0.27160101910413265</c:v>
                </c:pt>
                <c:pt idx="298">
                  <c:v>0.27160101910413265</c:v>
                </c:pt>
                <c:pt idx="299">
                  <c:v>0.27160101910413265</c:v>
                </c:pt>
                <c:pt idx="300">
                  <c:v>0.27160101910413265</c:v>
                </c:pt>
                <c:pt idx="301">
                  <c:v>0.27160101910413265</c:v>
                </c:pt>
                <c:pt idx="302">
                  <c:v>0.27160101910413265</c:v>
                </c:pt>
                <c:pt idx="303">
                  <c:v>0.27160101910413265</c:v>
                </c:pt>
                <c:pt idx="304">
                  <c:v>0.27160101910413265</c:v>
                </c:pt>
                <c:pt idx="305">
                  <c:v>0.27160101910413265</c:v>
                </c:pt>
                <c:pt idx="306">
                  <c:v>0.27160101910413265</c:v>
                </c:pt>
                <c:pt idx="307">
                  <c:v>0.27160101910413265</c:v>
                </c:pt>
                <c:pt idx="308">
                  <c:v>0.27160101910413265</c:v>
                </c:pt>
                <c:pt idx="309">
                  <c:v>0.27160101910413265</c:v>
                </c:pt>
                <c:pt idx="310">
                  <c:v>0.27160101910413265</c:v>
                </c:pt>
                <c:pt idx="311">
                  <c:v>0.27160101910413265</c:v>
                </c:pt>
                <c:pt idx="312">
                  <c:v>0.27160101910413265</c:v>
                </c:pt>
                <c:pt idx="313">
                  <c:v>0.27160101910413265</c:v>
                </c:pt>
                <c:pt idx="314">
                  <c:v>0.27160101910413265</c:v>
                </c:pt>
                <c:pt idx="315">
                  <c:v>0.27160101910413265</c:v>
                </c:pt>
                <c:pt idx="316">
                  <c:v>0.27160101910413265</c:v>
                </c:pt>
                <c:pt idx="317">
                  <c:v>0.27160101910413265</c:v>
                </c:pt>
                <c:pt idx="318">
                  <c:v>0.27160101910413265</c:v>
                </c:pt>
                <c:pt idx="319">
                  <c:v>0.27160101910413265</c:v>
                </c:pt>
                <c:pt idx="320">
                  <c:v>0.27160101910413265</c:v>
                </c:pt>
                <c:pt idx="321">
                  <c:v>0.27160101910413265</c:v>
                </c:pt>
                <c:pt idx="322">
                  <c:v>0.27160101910413265</c:v>
                </c:pt>
                <c:pt idx="323">
                  <c:v>0.27160101910413265</c:v>
                </c:pt>
                <c:pt idx="324">
                  <c:v>0.27160101910413265</c:v>
                </c:pt>
                <c:pt idx="325">
                  <c:v>0.27160101910413265</c:v>
                </c:pt>
                <c:pt idx="326">
                  <c:v>0.27160101910413265</c:v>
                </c:pt>
                <c:pt idx="327">
                  <c:v>0.27160101910413265</c:v>
                </c:pt>
                <c:pt idx="328">
                  <c:v>0.27160101910413265</c:v>
                </c:pt>
                <c:pt idx="329">
                  <c:v>0.27160101910413265</c:v>
                </c:pt>
                <c:pt idx="330">
                  <c:v>0.27160101910413265</c:v>
                </c:pt>
                <c:pt idx="331">
                  <c:v>0.27160101910413265</c:v>
                </c:pt>
                <c:pt idx="332">
                  <c:v>0.27160101910413265</c:v>
                </c:pt>
                <c:pt idx="333">
                  <c:v>0.27160101910413265</c:v>
                </c:pt>
                <c:pt idx="334">
                  <c:v>0.27160101910413265</c:v>
                </c:pt>
                <c:pt idx="335">
                  <c:v>0.27160101910413265</c:v>
                </c:pt>
                <c:pt idx="336">
                  <c:v>0.27160101910413265</c:v>
                </c:pt>
                <c:pt idx="337">
                  <c:v>0.27160101910413265</c:v>
                </c:pt>
                <c:pt idx="338">
                  <c:v>0.27160101910413265</c:v>
                </c:pt>
                <c:pt idx="339">
                  <c:v>0.27160101910413265</c:v>
                </c:pt>
                <c:pt idx="340">
                  <c:v>0.27160101910413265</c:v>
                </c:pt>
                <c:pt idx="341">
                  <c:v>0.27160101910413265</c:v>
                </c:pt>
                <c:pt idx="342">
                  <c:v>0.27160101910413265</c:v>
                </c:pt>
                <c:pt idx="343">
                  <c:v>0.27160101910413265</c:v>
                </c:pt>
                <c:pt idx="344">
                  <c:v>0.27160101910413265</c:v>
                </c:pt>
                <c:pt idx="345">
                  <c:v>0.27160101910413265</c:v>
                </c:pt>
                <c:pt idx="346">
                  <c:v>0.27160101910413265</c:v>
                </c:pt>
                <c:pt idx="347">
                  <c:v>0.27160101910413265</c:v>
                </c:pt>
                <c:pt idx="348">
                  <c:v>0.27160101910413265</c:v>
                </c:pt>
                <c:pt idx="349">
                  <c:v>0.27160101910413265</c:v>
                </c:pt>
                <c:pt idx="350">
                  <c:v>0.27160101910413265</c:v>
                </c:pt>
                <c:pt idx="351">
                  <c:v>0.27160101910413265</c:v>
                </c:pt>
                <c:pt idx="352">
                  <c:v>0.27160101910413265</c:v>
                </c:pt>
                <c:pt idx="353">
                  <c:v>0.27160101910413265</c:v>
                </c:pt>
                <c:pt idx="354">
                  <c:v>0.27160101910413265</c:v>
                </c:pt>
                <c:pt idx="355">
                  <c:v>0.27160101910413265</c:v>
                </c:pt>
                <c:pt idx="356">
                  <c:v>0.27160101910413265</c:v>
                </c:pt>
                <c:pt idx="357">
                  <c:v>0.27160101910413265</c:v>
                </c:pt>
                <c:pt idx="358">
                  <c:v>0.27160101910413265</c:v>
                </c:pt>
                <c:pt idx="359">
                  <c:v>0.27160101910413265</c:v>
                </c:pt>
                <c:pt idx="360">
                  <c:v>0.27160101910413265</c:v>
                </c:pt>
                <c:pt idx="361">
                  <c:v>0.27160101910413265</c:v>
                </c:pt>
                <c:pt idx="362">
                  <c:v>0.27160101910413265</c:v>
                </c:pt>
                <c:pt idx="363">
                  <c:v>0.27160101910413265</c:v>
                </c:pt>
                <c:pt idx="364">
                  <c:v>0.27160101910413265</c:v>
                </c:pt>
                <c:pt idx="365">
                  <c:v>0.27160101910413265</c:v>
                </c:pt>
                <c:pt idx="366">
                  <c:v>0.27160101910413265</c:v>
                </c:pt>
                <c:pt idx="367">
                  <c:v>0.27160101910413265</c:v>
                </c:pt>
                <c:pt idx="368">
                  <c:v>0.27160101910413265</c:v>
                </c:pt>
                <c:pt idx="369">
                  <c:v>0.27160101910413265</c:v>
                </c:pt>
                <c:pt idx="370">
                  <c:v>0.27160101910413265</c:v>
                </c:pt>
                <c:pt idx="371">
                  <c:v>0.27160101910413265</c:v>
                </c:pt>
                <c:pt idx="372">
                  <c:v>0.27160101910413265</c:v>
                </c:pt>
                <c:pt idx="373">
                  <c:v>0.27160101910413265</c:v>
                </c:pt>
                <c:pt idx="374">
                  <c:v>0.27160101910413265</c:v>
                </c:pt>
                <c:pt idx="375">
                  <c:v>0.27160101910413265</c:v>
                </c:pt>
                <c:pt idx="376">
                  <c:v>0.27160101910413265</c:v>
                </c:pt>
                <c:pt idx="377">
                  <c:v>0.27160101910413265</c:v>
                </c:pt>
                <c:pt idx="378">
                  <c:v>0.27160101910413265</c:v>
                </c:pt>
                <c:pt idx="379">
                  <c:v>0.27160101910413265</c:v>
                </c:pt>
                <c:pt idx="380">
                  <c:v>0.27160101910413265</c:v>
                </c:pt>
                <c:pt idx="381">
                  <c:v>0.27160101910413265</c:v>
                </c:pt>
                <c:pt idx="382">
                  <c:v>0.27160101910413265</c:v>
                </c:pt>
                <c:pt idx="383">
                  <c:v>0.27160101910413265</c:v>
                </c:pt>
                <c:pt idx="384">
                  <c:v>0.27160101910413265</c:v>
                </c:pt>
                <c:pt idx="385">
                  <c:v>0.27160101910413265</c:v>
                </c:pt>
                <c:pt idx="386">
                  <c:v>0.27160101910413265</c:v>
                </c:pt>
                <c:pt idx="387">
                  <c:v>0.27160101910413265</c:v>
                </c:pt>
                <c:pt idx="388">
                  <c:v>0.27160101910413265</c:v>
                </c:pt>
                <c:pt idx="389">
                  <c:v>0.27160101910413265</c:v>
                </c:pt>
                <c:pt idx="390">
                  <c:v>0.27160101910413265</c:v>
                </c:pt>
                <c:pt idx="391">
                  <c:v>0.27160101910413265</c:v>
                </c:pt>
                <c:pt idx="392">
                  <c:v>0.27160101910413265</c:v>
                </c:pt>
                <c:pt idx="393">
                  <c:v>0.27160101910413265</c:v>
                </c:pt>
                <c:pt idx="394">
                  <c:v>0.27160101910413265</c:v>
                </c:pt>
                <c:pt idx="395">
                  <c:v>0.27160101910413265</c:v>
                </c:pt>
                <c:pt idx="396">
                  <c:v>0.27160101910413265</c:v>
                </c:pt>
                <c:pt idx="397">
                  <c:v>0.27160101910413265</c:v>
                </c:pt>
                <c:pt idx="398">
                  <c:v>0.27160101910413265</c:v>
                </c:pt>
                <c:pt idx="399">
                  <c:v>0.27160101910413265</c:v>
                </c:pt>
                <c:pt idx="400">
                  <c:v>0.27160101910413265</c:v>
                </c:pt>
                <c:pt idx="401">
                  <c:v>0.27160101910413265</c:v>
                </c:pt>
                <c:pt idx="402">
                  <c:v>0.27160101910413265</c:v>
                </c:pt>
                <c:pt idx="403">
                  <c:v>0.27160101910413265</c:v>
                </c:pt>
                <c:pt idx="404">
                  <c:v>0.27160101910413265</c:v>
                </c:pt>
                <c:pt idx="405">
                  <c:v>0.27160101910413265</c:v>
                </c:pt>
                <c:pt idx="406">
                  <c:v>0.27160101910413265</c:v>
                </c:pt>
                <c:pt idx="407">
                  <c:v>0.27160101910413265</c:v>
                </c:pt>
                <c:pt idx="408">
                  <c:v>0.27160101910413265</c:v>
                </c:pt>
                <c:pt idx="409">
                  <c:v>0.27160101910413265</c:v>
                </c:pt>
                <c:pt idx="410">
                  <c:v>0.27160101910413265</c:v>
                </c:pt>
                <c:pt idx="411">
                  <c:v>0.27160101910413265</c:v>
                </c:pt>
                <c:pt idx="412">
                  <c:v>0.27160101910413265</c:v>
                </c:pt>
                <c:pt idx="413">
                  <c:v>0.27160101910413265</c:v>
                </c:pt>
                <c:pt idx="414">
                  <c:v>0.27160101910413265</c:v>
                </c:pt>
                <c:pt idx="415">
                  <c:v>0.27160101910413265</c:v>
                </c:pt>
                <c:pt idx="416">
                  <c:v>0.27160101910413265</c:v>
                </c:pt>
                <c:pt idx="417">
                  <c:v>0.27160101910413265</c:v>
                </c:pt>
                <c:pt idx="418">
                  <c:v>0.27160101910413265</c:v>
                </c:pt>
                <c:pt idx="419">
                  <c:v>0.27160101910413265</c:v>
                </c:pt>
                <c:pt idx="420">
                  <c:v>0.27160101910413265</c:v>
                </c:pt>
                <c:pt idx="421">
                  <c:v>0.27160101910413265</c:v>
                </c:pt>
                <c:pt idx="422">
                  <c:v>0.27160101910413265</c:v>
                </c:pt>
                <c:pt idx="423">
                  <c:v>0.27160101910413265</c:v>
                </c:pt>
                <c:pt idx="424">
                  <c:v>0.27160101910413265</c:v>
                </c:pt>
                <c:pt idx="425">
                  <c:v>0.27160101910413265</c:v>
                </c:pt>
                <c:pt idx="426">
                  <c:v>0.27160101910413265</c:v>
                </c:pt>
                <c:pt idx="427">
                  <c:v>0.27160101910413265</c:v>
                </c:pt>
                <c:pt idx="428">
                  <c:v>0.27160101910413265</c:v>
                </c:pt>
                <c:pt idx="429">
                  <c:v>0.27160101910413265</c:v>
                </c:pt>
                <c:pt idx="430">
                  <c:v>0.27160101910413265</c:v>
                </c:pt>
                <c:pt idx="431">
                  <c:v>0.27160101910413265</c:v>
                </c:pt>
                <c:pt idx="432">
                  <c:v>0.27160101910413265</c:v>
                </c:pt>
                <c:pt idx="433">
                  <c:v>0.27160101910413265</c:v>
                </c:pt>
                <c:pt idx="434">
                  <c:v>0.27160101910413265</c:v>
                </c:pt>
                <c:pt idx="435">
                  <c:v>0.27160101910413265</c:v>
                </c:pt>
                <c:pt idx="436">
                  <c:v>0.27160101910413265</c:v>
                </c:pt>
                <c:pt idx="437">
                  <c:v>0.27160101910413265</c:v>
                </c:pt>
                <c:pt idx="438">
                  <c:v>0.27160101910413265</c:v>
                </c:pt>
                <c:pt idx="439">
                  <c:v>0.27160101910413265</c:v>
                </c:pt>
                <c:pt idx="440">
                  <c:v>0.27160101910413265</c:v>
                </c:pt>
                <c:pt idx="441">
                  <c:v>0.27160101910413265</c:v>
                </c:pt>
                <c:pt idx="442">
                  <c:v>0.27160101910413265</c:v>
                </c:pt>
                <c:pt idx="443">
                  <c:v>0.27160101910413265</c:v>
                </c:pt>
                <c:pt idx="444">
                  <c:v>0.27160101910413265</c:v>
                </c:pt>
                <c:pt idx="445">
                  <c:v>0.27160101910413265</c:v>
                </c:pt>
                <c:pt idx="446">
                  <c:v>0.27160101910413265</c:v>
                </c:pt>
                <c:pt idx="447">
                  <c:v>0.27160101910413265</c:v>
                </c:pt>
                <c:pt idx="448">
                  <c:v>0.27160101910413265</c:v>
                </c:pt>
                <c:pt idx="449">
                  <c:v>0.27160101910413265</c:v>
                </c:pt>
                <c:pt idx="450">
                  <c:v>0.27160101910413265</c:v>
                </c:pt>
                <c:pt idx="451">
                  <c:v>0.27160101910413265</c:v>
                </c:pt>
                <c:pt idx="452">
                  <c:v>0.27160101910413265</c:v>
                </c:pt>
                <c:pt idx="453">
                  <c:v>0.27160101910413265</c:v>
                </c:pt>
                <c:pt idx="454">
                  <c:v>0.27160101910413265</c:v>
                </c:pt>
                <c:pt idx="455">
                  <c:v>0.27160101910413265</c:v>
                </c:pt>
                <c:pt idx="456">
                  <c:v>0.27160101910413265</c:v>
                </c:pt>
                <c:pt idx="457">
                  <c:v>0.27160101910413265</c:v>
                </c:pt>
                <c:pt idx="458">
                  <c:v>0.27160101910413265</c:v>
                </c:pt>
                <c:pt idx="459">
                  <c:v>0.27160101910413265</c:v>
                </c:pt>
                <c:pt idx="460">
                  <c:v>0.27160101910413265</c:v>
                </c:pt>
                <c:pt idx="461">
                  <c:v>0.27160101910413265</c:v>
                </c:pt>
                <c:pt idx="462">
                  <c:v>0.27160101910413265</c:v>
                </c:pt>
                <c:pt idx="463">
                  <c:v>0.27160101910413265</c:v>
                </c:pt>
                <c:pt idx="464">
                  <c:v>0.27160101910413265</c:v>
                </c:pt>
                <c:pt idx="465">
                  <c:v>0.27160101910413265</c:v>
                </c:pt>
                <c:pt idx="466">
                  <c:v>0.27160101910413265</c:v>
                </c:pt>
                <c:pt idx="467">
                  <c:v>0.27160101910413265</c:v>
                </c:pt>
                <c:pt idx="468">
                  <c:v>0.27160101910413265</c:v>
                </c:pt>
                <c:pt idx="469">
                  <c:v>0.27160101910413265</c:v>
                </c:pt>
                <c:pt idx="470">
                  <c:v>0.27160101910413265</c:v>
                </c:pt>
                <c:pt idx="471">
                  <c:v>0.27160101910413265</c:v>
                </c:pt>
                <c:pt idx="472">
                  <c:v>0.27160101910413265</c:v>
                </c:pt>
                <c:pt idx="473">
                  <c:v>0.27160101910413265</c:v>
                </c:pt>
                <c:pt idx="474">
                  <c:v>0.27160101910413265</c:v>
                </c:pt>
                <c:pt idx="475">
                  <c:v>0.27160101910413265</c:v>
                </c:pt>
                <c:pt idx="476">
                  <c:v>0.27160101910413265</c:v>
                </c:pt>
                <c:pt idx="477">
                  <c:v>0.27160101910413265</c:v>
                </c:pt>
                <c:pt idx="478">
                  <c:v>0.27160101910413265</c:v>
                </c:pt>
                <c:pt idx="479">
                  <c:v>0.27160101910413265</c:v>
                </c:pt>
                <c:pt idx="480">
                  <c:v>0.27160101910413265</c:v>
                </c:pt>
                <c:pt idx="481">
                  <c:v>0.27160101910413265</c:v>
                </c:pt>
                <c:pt idx="482">
                  <c:v>0.27160101910413265</c:v>
                </c:pt>
                <c:pt idx="483">
                  <c:v>0.27160101910413265</c:v>
                </c:pt>
                <c:pt idx="484">
                  <c:v>0.27160101910413265</c:v>
                </c:pt>
                <c:pt idx="485">
                  <c:v>0.27160101910413265</c:v>
                </c:pt>
                <c:pt idx="486">
                  <c:v>0.27160101910413265</c:v>
                </c:pt>
                <c:pt idx="487">
                  <c:v>0.27160101910413265</c:v>
                </c:pt>
                <c:pt idx="488">
                  <c:v>0.27160101910413265</c:v>
                </c:pt>
                <c:pt idx="489">
                  <c:v>0.27160101910413265</c:v>
                </c:pt>
                <c:pt idx="490">
                  <c:v>0.27160101910413265</c:v>
                </c:pt>
                <c:pt idx="491">
                  <c:v>0.27160101910413265</c:v>
                </c:pt>
                <c:pt idx="492">
                  <c:v>0.27160101910413265</c:v>
                </c:pt>
                <c:pt idx="493">
                  <c:v>0.27160101910413265</c:v>
                </c:pt>
                <c:pt idx="494">
                  <c:v>0.27160101910413265</c:v>
                </c:pt>
                <c:pt idx="495">
                  <c:v>0.27160101910413265</c:v>
                </c:pt>
                <c:pt idx="496">
                  <c:v>0.27160101910413265</c:v>
                </c:pt>
                <c:pt idx="497">
                  <c:v>0.27160101910413265</c:v>
                </c:pt>
                <c:pt idx="498">
                  <c:v>0.27160101910413265</c:v>
                </c:pt>
                <c:pt idx="499">
                  <c:v>0.27160101910413265</c:v>
                </c:pt>
                <c:pt idx="500">
                  <c:v>0.27160101910413265</c:v>
                </c:pt>
                <c:pt idx="501">
                  <c:v>0.27160101910413265</c:v>
                </c:pt>
                <c:pt idx="502">
                  <c:v>0.27160101910413265</c:v>
                </c:pt>
                <c:pt idx="503">
                  <c:v>0.27160101910413265</c:v>
                </c:pt>
                <c:pt idx="504">
                  <c:v>0.27160101910413265</c:v>
                </c:pt>
                <c:pt idx="505">
                  <c:v>0.27160101910413265</c:v>
                </c:pt>
                <c:pt idx="506">
                  <c:v>0.27160101910413265</c:v>
                </c:pt>
                <c:pt idx="507">
                  <c:v>0.27160101910413265</c:v>
                </c:pt>
                <c:pt idx="508">
                  <c:v>0.27160101910413265</c:v>
                </c:pt>
                <c:pt idx="509">
                  <c:v>0.27160101910413265</c:v>
                </c:pt>
                <c:pt idx="510">
                  <c:v>0.27160101910413265</c:v>
                </c:pt>
                <c:pt idx="511">
                  <c:v>0.27160101910413265</c:v>
                </c:pt>
                <c:pt idx="512">
                  <c:v>0.27160101910413265</c:v>
                </c:pt>
                <c:pt idx="513">
                  <c:v>0.27160101910413265</c:v>
                </c:pt>
                <c:pt idx="514">
                  <c:v>0.27160101910413265</c:v>
                </c:pt>
                <c:pt idx="515">
                  <c:v>0.27160101910413265</c:v>
                </c:pt>
                <c:pt idx="516">
                  <c:v>0.27160101910413265</c:v>
                </c:pt>
                <c:pt idx="517">
                  <c:v>0.27160101910413265</c:v>
                </c:pt>
                <c:pt idx="518">
                  <c:v>0.27160101910413265</c:v>
                </c:pt>
                <c:pt idx="519">
                  <c:v>0.27160101910413265</c:v>
                </c:pt>
                <c:pt idx="520">
                  <c:v>0.27160101910413265</c:v>
                </c:pt>
                <c:pt idx="521">
                  <c:v>0.27160101910413265</c:v>
                </c:pt>
                <c:pt idx="522">
                  <c:v>0.27160101910413265</c:v>
                </c:pt>
                <c:pt idx="523">
                  <c:v>0.27160101910413265</c:v>
                </c:pt>
                <c:pt idx="524">
                  <c:v>0.27160101910413265</c:v>
                </c:pt>
                <c:pt idx="525">
                  <c:v>0.27160101910413265</c:v>
                </c:pt>
                <c:pt idx="526">
                  <c:v>0.27160101910413265</c:v>
                </c:pt>
                <c:pt idx="527">
                  <c:v>0.27160101910413265</c:v>
                </c:pt>
                <c:pt idx="528">
                  <c:v>0.27160101910413265</c:v>
                </c:pt>
                <c:pt idx="529">
                  <c:v>0.27160101910413265</c:v>
                </c:pt>
                <c:pt idx="530">
                  <c:v>0.27160101910413265</c:v>
                </c:pt>
                <c:pt idx="531">
                  <c:v>0.27160101910413265</c:v>
                </c:pt>
                <c:pt idx="532">
                  <c:v>0.27160101910413265</c:v>
                </c:pt>
                <c:pt idx="533">
                  <c:v>0.27160101910413265</c:v>
                </c:pt>
                <c:pt idx="534">
                  <c:v>0.27160101910413265</c:v>
                </c:pt>
                <c:pt idx="535">
                  <c:v>0.27160101910413265</c:v>
                </c:pt>
                <c:pt idx="536">
                  <c:v>0.27160101910413265</c:v>
                </c:pt>
                <c:pt idx="537">
                  <c:v>0.27160101910413265</c:v>
                </c:pt>
                <c:pt idx="538">
                  <c:v>0.27160101910413265</c:v>
                </c:pt>
                <c:pt idx="539">
                  <c:v>0.27160101910413265</c:v>
                </c:pt>
                <c:pt idx="540">
                  <c:v>0.27160101910413265</c:v>
                </c:pt>
                <c:pt idx="541">
                  <c:v>0.27160101910413265</c:v>
                </c:pt>
                <c:pt idx="542">
                  <c:v>0.27160101910413265</c:v>
                </c:pt>
                <c:pt idx="543">
                  <c:v>0.27160101910413265</c:v>
                </c:pt>
                <c:pt idx="544">
                  <c:v>0.27160101910413265</c:v>
                </c:pt>
                <c:pt idx="545">
                  <c:v>0.27160101910413265</c:v>
                </c:pt>
                <c:pt idx="546">
                  <c:v>0.27160101910413265</c:v>
                </c:pt>
                <c:pt idx="547">
                  <c:v>0.27160101910413265</c:v>
                </c:pt>
                <c:pt idx="548">
                  <c:v>0.27160101910413265</c:v>
                </c:pt>
                <c:pt idx="549">
                  <c:v>0.27160101910413265</c:v>
                </c:pt>
                <c:pt idx="550">
                  <c:v>0.27160101910413265</c:v>
                </c:pt>
                <c:pt idx="551">
                  <c:v>0.27160101910413265</c:v>
                </c:pt>
                <c:pt idx="552">
                  <c:v>0.27160101910413265</c:v>
                </c:pt>
                <c:pt idx="553">
                  <c:v>0.27160101910413265</c:v>
                </c:pt>
                <c:pt idx="554">
                  <c:v>0.27160101910413265</c:v>
                </c:pt>
                <c:pt idx="555">
                  <c:v>0.27160101910413265</c:v>
                </c:pt>
                <c:pt idx="556">
                  <c:v>0.27160101910413265</c:v>
                </c:pt>
                <c:pt idx="557">
                  <c:v>0.27160101910413265</c:v>
                </c:pt>
                <c:pt idx="558">
                  <c:v>0.27160101910413265</c:v>
                </c:pt>
                <c:pt idx="559">
                  <c:v>0.27160101910413265</c:v>
                </c:pt>
                <c:pt idx="560">
                  <c:v>0.27160101910413265</c:v>
                </c:pt>
                <c:pt idx="561">
                  <c:v>0.27160101910413265</c:v>
                </c:pt>
                <c:pt idx="562">
                  <c:v>0.27160101910413265</c:v>
                </c:pt>
                <c:pt idx="563">
                  <c:v>0.27160101910413265</c:v>
                </c:pt>
                <c:pt idx="564">
                  <c:v>0.27160101910413265</c:v>
                </c:pt>
                <c:pt idx="565">
                  <c:v>0.27160101910413265</c:v>
                </c:pt>
                <c:pt idx="566">
                  <c:v>0.27160101910413265</c:v>
                </c:pt>
                <c:pt idx="567">
                  <c:v>0.27160101910413265</c:v>
                </c:pt>
                <c:pt idx="568">
                  <c:v>0.27160101910413265</c:v>
                </c:pt>
                <c:pt idx="569">
                  <c:v>0.27160101910413265</c:v>
                </c:pt>
                <c:pt idx="570">
                  <c:v>0.27160101910413265</c:v>
                </c:pt>
                <c:pt idx="571">
                  <c:v>0.27160101910413265</c:v>
                </c:pt>
                <c:pt idx="572">
                  <c:v>0.27160101910413265</c:v>
                </c:pt>
                <c:pt idx="573">
                  <c:v>0.27160101910413265</c:v>
                </c:pt>
                <c:pt idx="574">
                  <c:v>0.27160101910413265</c:v>
                </c:pt>
                <c:pt idx="575">
                  <c:v>0.27160101910413265</c:v>
                </c:pt>
                <c:pt idx="576">
                  <c:v>0.27160101910413265</c:v>
                </c:pt>
                <c:pt idx="577">
                  <c:v>0.27160101910413265</c:v>
                </c:pt>
                <c:pt idx="578">
                  <c:v>0.27160101910413265</c:v>
                </c:pt>
                <c:pt idx="579">
                  <c:v>0.27160101910413265</c:v>
                </c:pt>
                <c:pt idx="580">
                  <c:v>0.27160101910413265</c:v>
                </c:pt>
                <c:pt idx="581">
                  <c:v>0.27160101910413265</c:v>
                </c:pt>
                <c:pt idx="582">
                  <c:v>0.27160101910413265</c:v>
                </c:pt>
                <c:pt idx="583">
                  <c:v>0.27160101910413265</c:v>
                </c:pt>
                <c:pt idx="584">
                  <c:v>0.27160101910413265</c:v>
                </c:pt>
                <c:pt idx="585">
                  <c:v>0.27160101910413265</c:v>
                </c:pt>
                <c:pt idx="586">
                  <c:v>0.27160101910413265</c:v>
                </c:pt>
                <c:pt idx="587">
                  <c:v>0.27160101910413265</c:v>
                </c:pt>
                <c:pt idx="588">
                  <c:v>0.27160101910413265</c:v>
                </c:pt>
                <c:pt idx="589">
                  <c:v>0.27160101910413265</c:v>
                </c:pt>
                <c:pt idx="590">
                  <c:v>0.27160101910413265</c:v>
                </c:pt>
                <c:pt idx="591">
                  <c:v>0.27160101910413265</c:v>
                </c:pt>
                <c:pt idx="592">
                  <c:v>0.27160101910413265</c:v>
                </c:pt>
                <c:pt idx="593">
                  <c:v>0.27160101910413265</c:v>
                </c:pt>
                <c:pt idx="594">
                  <c:v>0.27160101910413265</c:v>
                </c:pt>
                <c:pt idx="595">
                  <c:v>0.27160101910413265</c:v>
                </c:pt>
                <c:pt idx="596">
                  <c:v>0.27160101910413265</c:v>
                </c:pt>
                <c:pt idx="597">
                  <c:v>0.27160101910413265</c:v>
                </c:pt>
                <c:pt idx="598">
                  <c:v>0.27160101910413265</c:v>
                </c:pt>
                <c:pt idx="599">
                  <c:v>0.27160101910413265</c:v>
                </c:pt>
                <c:pt idx="600">
                  <c:v>0.27160101910413265</c:v>
                </c:pt>
                <c:pt idx="601">
                  <c:v>0.27160101910413265</c:v>
                </c:pt>
                <c:pt idx="602">
                  <c:v>0.27160101910413265</c:v>
                </c:pt>
                <c:pt idx="603">
                  <c:v>0.27160101910413265</c:v>
                </c:pt>
                <c:pt idx="604">
                  <c:v>0.27160101910413265</c:v>
                </c:pt>
                <c:pt idx="605">
                  <c:v>0.27160101910413265</c:v>
                </c:pt>
                <c:pt idx="606">
                  <c:v>0.27160101910413265</c:v>
                </c:pt>
                <c:pt idx="607">
                  <c:v>0.27160101910413265</c:v>
                </c:pt>
                <c:pt idx="608">
                  <c:v>0.27160101910413265</c:v>
                </c:pt>
                <c:pt idx="609">
                  <c:v>0.27160101910413265</c:v>
                </c:pt>
                <c:pt idx="610">
                  <c:v>0.27160101910413265</c:v>
                </c:pt>
                <c:pt idx="611">
                  <c:v>0.27160101910413265</c:v>
                </c:pt>
                <c:pt idx="612">
                  <c:v>0.27160101910413265</c:v>
                </c:pt>
                <c:pt idx="613">
                  <c:v>0.27160101910413265</c:v>
                </c:pt>
                <c:pt idx="614">
                  <c:v>0.27160101910413265</c:v>
                </c:pt>
                <c:pt idx="615">
                  <c:v>0.27160101910413265</c:v>
                </c:pt>
                <c:pt idx="616">
                  <c:v>0.27160101910413265</c:v>
                </c:pt>
                <c:pt idx="617">
                  <c:v>0.27160101910413265</c:v>
                </c:pt>
                <c:pt idx="618">
                  <c:v>0.27160101910413265</c:v>
                </c:pt>
                <c:pt idx="619">
                  <c:v>0.27160101910413265</c:v>
                </c:pt>
                <c:pt idx="620">
                  <c:v>0.27160101910413265</c:v>
                </c:pt>
                <c:pt idx="621">
                  <c:v>0.27160101910413265</c:v>
                </c:pt>
                <c:pt idx="622">
                  <c:v>0.27160101910413265</c:v>
                </c:pt>
                <c:pt idx="623">
                  <c:v>0.27160101910413265</c:v>
                </c:pt>
                <c:pt idx="624">
                  <c:v>0.27160101910413265</c:v>
                </c:pt>
                <c:pt idx="625">
                  <c:v>0.27160101910413265</c:v>
                </c:pt>
                <c:pt idx="626">
                  <c:v>0.27160101910413265</c:v>
                </c:pt>
                <c:pt idx="627">
                  <c:v>0.27160101910413265</c:v>
                </c:pt>
                <c:pt idx="628">
                  <c:v>0.27160101910413265</c:v>
                </c:pt>
                <c:pt idx="629">
                  <c:v>0.27160101910413265</c:v>
                </c:pt>
                <c:pt idx="630">
                  <c:v>0.27160101910413265</c:v>
                </c:pt>
                <c:pt idx="631">
                  <c:v>0.27160101910413265</c:v>
                </c:pt>
                <c:pt idx="632">
                  <c:v>0.27160101910413265</c:v>
                </c:pt>
                <c:pt idx="633">
                  <c:v>0.27160101910413265</c:v>
                </c:pt>
                <c:pt idx="634">
                  <c:v>0.27160101910413265</c:v>
                </c:pt>
                <c:pt idx="635">
                  <c:v>0.27160101910413265</c:v>
                </c:pt>
                <c:pt idx="636">
                  <c:v>0.27160101910413265</c:v>
                </c:pt>
                <c:pt idx="637">
                  <c:v>0.27160101910413265</c:v>
                </c:pt>
                <c:pt idx="638">
                  <c:v>0.27160101910413265</c:v>
                </c:pt>
                <c:pt idx="639">
                  <c:v>0.27160101910413265</c:v>
                </c:pt>
                <c:pt idx="640">
                  <c:v>0.27160101910413265</c:v>
                </c:pt>
                <c:pt idx="641">
                  <c:v>0.27160101910413265</c:v>
                </c:pt>
                <c:pt idx="642">
                  <c:v>0.27160101910413265</c:v>
                </c:pt>
                <c:pt idx="643">
                  <c:v>0.27160101910413265</c:v>
                </c:pt>
                <c:pt idx="644">
                  <c:v>0.27160101910413265</c:v>
                </c:pt>
                <c:pt idx="645">
                  <c:v>0.27160101910413265</c:v>
                </c:pt>
                <c:pt idx="646">
                  <c:v>0.27160101910413265</c:v>
                </c:pt>
                <c:pt idx="647">
                  <c:v>0.27160101910413265</c:v>
                </c:pt>
                <c:pt idx="648">
                  <c:v>0.27160101910413265</c:v>
                </c:pt>
                <c:pt idx="649">
                  <c:v>0.27160101910413265</c:v>
                </c:pt>
                <c:pt idx="650">
                  <c:v>0.27160101910413265</c:v>
                </c:pt>
                <c:pt idx="651">
                  <c:v>0.27160101910413265</c:v>
                </c:pt>
                <c:pt idx="652">
                  <c:v>0.27160101910413265</c:v>
                </c:pt>
                <c:pt idx="653">
                  <c:v>0.27160101910413265</c:v>
                </c:pt>
                <c:pt idx="654">
                  <c:v>0.27160101910413265</c:v>
                </c:pt>
                <c:pt idx="655">
                  <c:v>0.27160101910413265</c:v>
                </c:pt>
                <c:pt idx="656">
                  <c:v>0.27160101910413265</c:v>
                </c:pt>
                <c:pt idx="657">
                  <c:v>0.27160101910413265</c:v>
                </c:pt>
                <c:pt idx="658">
                  <c:v>0.27160101910413265</c:v>
                </c:pt>
                <c:pt idx="659">
                  <c:v>0.27160101910413265</c:v>
                </c:pt>
                <c:pt idx="660">
                  <c:v>0.27160101910413265</c:v>
                </c:pt>
                <c:pt idx="661">
                  <c:v>0.27160101910413265</c:v>
                </c:pt>
                <c:pt idx="662">
                  <c:v>0.27160101910413265</c:v>
                </c:pt>
                <c:pt idx="663">
                  <c:v>0.27160101910413265</c:v>
                </c:pt>
                <c:pt idx="664">
                  <c:v>0.27160101910413265</c:v>
                </c:pt>
                <c:pt idx="665">
                  <c:v>0.27160101910413265</c:v>
                </c:pt>
                <c:pt idx="666">
                  <c:v>0.27160101910413265</c:v>
                </c:pt>
                <c:pt idx="667">
                  <c:v>0.27160101910413265</c:v>
                </c:pt>
                <c:pt idx="668">
                  <c:v>0.27160101910413265</c:v>
                </c:pt>
                <c:pt idx="669">
                  <c:v>0.27160101910413265</c:v>
                </c:pt>
                <c:pt idx="670">
                  <c:v>0.27160101910413265</c:v>
                </c:pt>
                <c:pt idx="671">
                  <c:v>0.27160101910413265</c:v>
                </c:pt>
                <c:pt idx="672">
                  <c:v>0.27160101910413265</c:v>
                </c:pt>
                <c:pt idx="673">
                  <c:v>0.27160101910413265</c:v>
                </c:pt>
                <c:pt idx="674">
                  <c:v>0.27160101910413265</c:v>
                </c:pt>
                <c:pt idx="675">
                  <c:v>0.27160101910413265</c:v>
                </c:pt>
                <c:pt idx="676">
                  <c:v>0.27160101910413265</c:v>
                </c:pt>
                <c:pt idx="677">
                  <c:v>0.27160101910413265</c:v>
                </c:pt>
                <c:pt idx="678">
                  <c:v>0.27160101910413265</c:v>
                </c:pt>
                <c:pt idx="679">
                  <c:v>0.27160101910413265</c:v>
                </c:pt>
                <c:pt idx="680">
                  <c:v>0.27160101910413265</c:v>
                </c:pt>
                <c:pt idx="681">
                  <c:v>0.27160101910413265</c:v>
                </c:pt>
                <c:pt idx="682">
                  <c:v>0.27160101910413265</c:v>
                </c:pt>
                <c:pt idx="683">
                  <c:v>0.27160101910413265</c:v>
                </c:pt>
                <c:pt idx="684">
                  <c:v>0.27160101910413265</c:v>
                </c:pt>
                <c:pt idx="685">
                  <c:v>0.27160101910413265</c:v>
                </c:pt>
                <c:pt idx="686">
                  <c:v>0.27160101910413265</c:v>
                </c:pt>
                <c:pt idx="687">
                  <c:v>0.27160101910413265</c:v>
                </c:pt>
                <c:pt idx="688">
                  <c:v>0.27160101910413265</c:v>
                </c:pt>
                <c:pt idx="689">
                  <c:v>0.27160101910413265</c:v>
                </c:pt>
                <c:pt idx="690">
                  <c:v>0.27160101910413265</c:v>
                </c:pt>
                <c:pt idx="691">
                  <c:v>0.27160101910413265</c:v>
                </c:pt>
                <c:pt idx="692">
                  <c:v>0.27160101910413265</c:v>
                </c:pt>
                <c:pt idx="693">
                  <c:v>0.27160101910413265</c:v>
                </c:pt>
                <c:pt idx="694">
                  <c:v>0.27160101910413265</c:v>
                </c:pt>
                <c:pt idx="695">
                  <c:v>0.27160101910413265</c:v>
                </c:pt>
                <c:pt idx="696">
                  <c:v>0.27160101910413265</c:v>
                </c:pt>
                <c:pt idx="697">
                  <c:v>0.27160101910413265</c:v>
                </c:pt>
                <c:pt idx="698">
                  <c:v>0.27160101910413265</c:v>
                </c:pt>
                <c:pt idx="699">
                  <c:v>0.27160101910413265</c:v>
                </c:pt>
                <c:pt idx="700">
                  <c:v>0.27160101910413265</c:v>
                </c:pt>
                <c:pt idx="701">
                  <c:v>0.27160101910413265</c:v>
                </c:pt>
                <c:pt idx="702">
                  <c:v>0.27160101910413265</c:v>
                </c:pt>
                <c:pt idx="703">
                  <c:v>0.27160101910413265</c:v>
                </c:pt>
                <c:pt idx="704">
                  <c:v>0.27160101910413265</c:v>
                </c:pt>
                <c:pt idx="705">
                  <c:v>0.27160101910413265</c:v>
                </c:pt>
                <c:pt idx="706">
                  <c:v>0.27160101910413265</c:v>
                </c:pt>
                <c:pt idx="707">
                  <c:v>0.27160101910413265</c:v>
                </c:pt>
                <c:pt idx="708">
                  <c:v>0.27160101910413265</c:v>
                </c:pt>
                <c:pt idx="709">
                  <c:v>0.27160101910413265</c:v>
                </c:pt>
                <c:pt idx="710">
                  <c:v>0.27160101910413265</c:v>
                </c:pt>
                <c:pt idx="711">
                  <c:v>0.27160101910413265</c:v>
                </c:pt>
                <c:pt idx="712">
                  <c:v>0.27160101910413265</c:v>
                </c:pt>
                <c:pt idx="713">
                  <c:v>0.27160101910413265</c:v>
                </c:pt>
                <c:pt idx="714">
                  <c:v>0.27160101910413265</c:v>
                </c:pt>
                <c:pt idx="715">
                  <c:v>0.27160101910413265</c:v>
                </c:pt>
                <c:pt idx="716">
                  <c:v>0.27160101910413265</c:v>
                </c:pt>
                <c:pt idx="717">
                  <c:v>0.27160101910413265</c:v>
                </c:pt>
                <c:pt idx="718">
                  <c:v>0.27160101910413265</c:v>
                </c:pt>
                <c:pt idx="719">
                  <c:v>0.27160101910413265</c:v>
                </c:pt>
                <c:pt idx="720">
                  <c:v>0.27160101910413265</c:v>
                </c:pt>
                <c:pt idx="721">
                  <c:v>0.27160101910413265</c:v>
                </c:pt>
                <c:pt idx="722">
                  <c:v>0.27160101910413265</c:v>
                </c:pt>
                <c:pt idx="723">
                  <c:v>0.27160101910413265</c:v>
                </c:pt>
                <c:pt idx="724">
                  <c:v>0.27160101910413265</c:v>
                </c:pt>
                <c:pt idx="725">
                  <c:v>0.27160101910413265</c:v>
                </c:pt>
                <c:pt idx="726">
                  <c:v>0.27160101910413265</c:v>
                </c:pt>
                <c:pt idx="727">
                  <c:v>0.27160101910413265</c:v>
                </c:pt>
                <c:pt idx="728">
                  <c:v>0.27160101910413265</c:v>
                </c:pt>
                <c:pt idx="729">
                  <c:v>0.27160101910413265</c:v>
                </c:pt>
                <c:pt idx="730">
                  <c:v>0.27160101910413265</c:v>
                </c:pt>
                <c:pt idx="731">
                  <c:v>0.27160101910413265</c:v>
                </c:pt>
                <c:pt idx="732">
                  <c:v>0.27160101910413265</c:v>
                </c:pt>
                <c:pt idx="733">
                  <c:v>0.27160101910413265</c:v>
                </c:pt>
                <c:pt idx="734">
                  <c:v>0.27160101910413265</c:v>
                </c:pt>
                <c:pt idx="735">
                  <c:v>0.27160101910413265</c:v>
                </c:pt>
                <c:pt idx="736">
                  <c:v>0.27160101910413265</c:v>
                </c:pt>
                <c:pt idx="737">
                  <c:v>0.27160101910413265</c:v>
                </c:pt>
                <c:pt idx="738">
                  <c:v>0.27160101910413265</c:v>
                </c:pt>
                <c:pt idx="739">
                  <c:v>0.27160101910413265</c:v>
                </c:pt>
                <c:pt idx="740">
                  <c:v>0.27160101910413265</c:v>
                </c:pt>
                <c:pt idx="741">
                  <c:v>0.27160101910413265</c:v>
                </c:pt>
                <c:pt idx="742">
                  <c:v>0.27160101910413265</c:v>
                </c:pt>
                <c:pt idx="743">
                  <c:v>0.27160101910413265</c:v>
                </c:pt>
              </c:numCache>
            </c:numRef>
          </c:val>
        </c:ser>
        <c:marker val="1"/>
        <c:axId val="118067584"/>
        <c:axId val="118069120"/>
      </c:lineChart>
      <c:catAx>
        <c:axId val="118067584"/>
        <c:scaling>
          <c:orientation val="minMax"/>
        </c:scaling>
        <c:axPos val="b"/>
        <c:numFmt formatCode="General" sourceLinked="1"/>
        <c:majorTickMark val="none"/>
        <c:tickLblPos val="nextTo"/>
        <c:crossAx val="118069120"/>
        <c:crosses val="autoZero"/>
        <c:auto val="1"/>
        <c:lblAlgn val="ctr"/>
        <c:lblOffset val="100"/>
        <c:tickLblSkip val="24"/>
      </c:catAx>
      <c:valAx>
        <c:axId val="118069120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18067584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2"/>
          <c:y val="2.7011287893677176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65"/>
          <c:h val="0.91316856742690877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1.1944577161968466E-4</c:v>
                </c:pt>
                <c:pt idx="8">
                  <c:v>1.4691829909221214E-2</c:v>
                </c:pt>
                <c:pt idx="9">
                  <c:v>9.5676063067367409E-2</c:v>
                </c:pt>
                <c:pt idx="10">
                  <c:v>0.20819397993311037</c:v>
                </c:pt>
                <c:pt idx="11">
                  <c:v>0.30625895843287149</c:v>
                </c:pt>
                <c:pt idx="12">
                  <c:v>0.37434304825609171</c:v>
                </c:pt>
                <c:pt idx="13">
                  <c:v>0.41483516483516486</c:v>
                </c:pt>
                <c:pt idx="14">
                  <c:v>0.41101290014333491</c:v>
                </c:pt>
                <c:pt idx="15">
                  <c:v>0.35332059245102726</c:v>
                </c:pt>
                <c:pt idx="16">
                  <c:v>0.27818920210224557</c:v>
                </c:pt>
                <c:pt idx="17">
                  <c:v>0.18167701863354038</c:v>
                </c:pt>
                <c:pt idx="18">
                  <c:v>8.1223124701385568E-2</c:v>
                </c:pt>
                <c:pt idx="19">
                  <c:v>1.1108456760630674E-2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1.3377926421404682E-2</c:v>
                </c:pt>
                <c:pt idx="33">
                  <c:v>9.842331581462016E-2</c:v>
                </c:pt>
                <c:pt idx="34">
                  <c:v>0.22885809842331581</c:v>
                </c:pt>
                <c:pt idx="35">
                  <c:v>0.33516483516483514</c:v>
                </c:pt>
                <c:pt idx="36">
                  <c:v>0.4375298614429049</c:v>
                </c:pt>
                <c:pt idx="37">
                  <c:v>0.50692785475394175</c:v>
                </c:pt>
                <c:pt idx="38">
                  <c:v>0.50358337314859059</c:v>
                </c:pt>
                <c:pt idx="39">
                  <c:v>0.46249402771141901</c:v>
                </c:pt>
                <c:pt idx="40">
                  <c:v>0.36323459149546106</c:v>
                </c:pt>
                <c:pt idx="41">
                  <c:v>0.2320831342570473</c:v>
                </c:pt>
                <c:pt idx="42">
                  <c:v>9.8901098901098897E-2</c:v>
                </c:pt>
                <c:pt idx="43">
                  <c:v>1.1825131390348782E-2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9.7945532728141421E-3</c:v>
                </c:pt>
                <c:pt idx="57">
                  <c:v>6.6053511705685616E-2</c:v>
                </c:pt>
                <c:pt idx="58">
                  <c:v>0.14022933588150979</c:v>
                </c:pt>
                <c:pt idx="59">
                  <c:v>0.21703296703296704</c:v>
                </c:pt>
                <c:pt idx="60">
                  <c:v>0.29120879120879123</c:v>
                </c:pt>
                <c:pt idx="61">
                  <c:v>0.30446727185857619</c:v>
                </c:pt>
                <c:pt idx="62">
                  <c:v>0.298494983277592</c:v>
                </c:pt>
                <c:pt idx="63">
                  <c:v>0.27914476827520307</c:v>
                </c:pt>
                <c:pt idx="64">
                  <c:v>0.21619684663162925</c:v>
                </c:pt>
                <c:pt idx="65">
                  <c:v>0.13628762541806019</c:v>
                </c:pt>
                <c:pt idx="66">
                  <c:v>5.6975633062589584E-2</c:v>
                </c:pt>
                <c:pt idx="67">
                  <c:v>8.0028666985188721E-3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4.300047778308648E-3</c:v>
                </c:pt>
                <c:pt idx="81">
                  <c:v>3.8700430004777832E-2</c:v>
                </c:pt>
                <c:pt idx="82">
                  <c:v>8.9106545628284753E-2</c:v>
                </c:pt>
                <c:pt idx="83">
                  <c:v>0.13401815575728621</c:v>
                </c:pt>
                <c:pt idx="84">
                  <c:v>0.18084089823220259</c:v>
                </c:pt>
                <c:pt idx="85">
                  <c:v>0.19063545150501673</c:v>
                </c:pt>
                <c:pt idx="86">
                  <c:v>0.19983277591973245</c:v>
                </c:pt>
                <c:pt idx="87">
                  <c:v>0.16555183946488294</c:v>
                </c:pt>
                <c:pt idx="88">
                  <c:v>0.13533205924510272</c:v>
                </c:pt>
                <c:pt idx="89">
                  <c:v>9.8901098901098897E-2</c:v>
                </c:pt>
                <c:pt idx="90">
                  <c:v>4.1447682752030576E-2</c:v>
                </c:pt>
                <c:pt idx="91">
                  <c:v>6.9278547539417101E-3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5.255613951266125E-3</c:v>
                </c:pt>
                <c:pt idx="105">
                  <c:v>6.7367415193502145E-2</c:v>
                </c:pt>
                <c:pt idx="106">
                  <c:v>0.16961299569995222</c:v>
                </c:pt>
                <c:pt idx="107">
                  <c:v>0.27747252747252749</c:v>
                </c:pt>
                <c:pt idx="108">
                  <c:v>0.3621595795508839</c:v>
                </c:pt>
                <c:pt idx="109">
                  <c:v>0.40814620162446247</c:v>
                </c:pt>
                <c:pt idx="110">
                  <c:v>0.39667940754897274</c:v>
                </c:pt>
                <c:pt idx="111">
                  <c:v>0.36765408504538938</c:v>
                </c:pt>
                <c:pt idx="112">
                  <c:v>0.29646440516005734</c:v>
                </c:pt>
                <c:pt idx="113">
                  <c:v>0.20676063067367415</c:v>
                </c:pt>
                <c:pt idx="114">
                  <c:v>9.2689918776875296E-2</c:v>
                </c:pt>
                <c:pt idx="115">
                  <c:v>1.0630673674151936E-2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6.688963210702341E-3</c:v>
                </c:pt>
                <c:pt idx="129">
                  <c:v>7.4295269947443857E-2</c:v>
                </c:pt>
                <c:pt idx="130">
                  <c:v>0.18370759675107501</c:v>
                </c:pt>
                <c:pt idx="131">
                  <c:v>0.29538939321548019</c:v>
                </c:pt>
                <c:pt idx="132">
                  <c:v>0.40408504538939322</c:v>
                </c:pt>
                <c:pt idx="133">
                  <c:v>0.4503105590062112</c:v>
                </c:pt>
                <c:pt idx="134">
                  <c:v>0.41077400860009555</c:v>
                </c:pt>
                <c:pt idx="135">
                  <c:v>0.35523172479694221</c:v>
                </c:pt>
                <c:pt idx="136">
                  <c:v>0.25430004777830867</c:v>
                </c:pt>
                <c:pt idx="137">
                  <c:v>0.17021022455805065</c:v>
                </c:pt>
                <c:pt idx="138">
                  <c:v>7.3936932632584801E-2</c:v>
                </c:pt>
                <c:pt idx="139">
                  <c:v>8.4806497849976119E-3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1.1944577161968466E-4</c:v>
                </c:pt>
                <c:pt idx="152">
                  <c:v>7.6445293836598181E-3</c:v>
                </c:pt>
                <c:pt idx="153">
                  <c:v>0.10260391782130912</c:v>
                </c:pt>
                <c:pt idx="154">
                  <c:v>0.2529861442904921</c:v>
                </c:pt>
                <c:pt idx="155">
                  <c:v>0.39261825131390349</c:v>
                </c:pt>
                <c:pt idx="156">
                  <c:v>0.48363592928810323</c:v>
                </c:pt>
                <c:pt idx="157">
                  <c:v>0.50692785475394175</c:v>
                </c:pt>
                <c:pt idx="158">
                  <c:v>0.46810797897754419</c:v>
                </c:pt>
                <c:pt idx="159">
                  <c:v>0.37924032489249881</c:v>
                </c:pt>
                <c:pt idx="160">
                  <c:v>0.29777830864787386</c:v>
                </c:pt>
                <c:pt idx="161">
                  <c:v>0.1985188724319159</c:v>
                </c:pt>
                <c:pt idx="162">
                  <c:v>8.9106545628284753E-2</c:v>
                </c:pt>
                <c:pt idx="163">
                  <c:v>8.7195413282369801E-3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6.2111801242236021E-3</c:v>
                </c:pt>
                <c:pt idx="177">
                  <c:v>8.1700907787864305E-2</c:v>
                </c:pt>
                <c:pt idx="178">
                  <c:v>0.20437171524128045</c:v>
                </c:pt>
                <c:pt idx="179">
                  <c:v>0.31032011466794074</c:v>
                </c:pt>
                <c:pt idx="180">
                  <c:v>0.38807931199235546</c:v>
                </c:pt>
                <c:pt idx="181">
                  <c:v>0.4235547061634018</c:v>
                </c:pt>
                <c:pt idx="182">
                  <c:v>0.39476827520305779</c:v>
                </c:pt>
                <c:pt idx="183">
                  <c:v>0.32310081223124704</c:v>
                </c:pt>
                <c:pt idx="184">
                  <c:v>0.24796942188246537</c:v>
                </c:pt>
                <c:pt idx="185">
                  <c:v>0.15062111801242237</c:v>
                </c:pt>
                <c:pt idx="186">
                  <c:v>5.2556139512661249E-2</c:v>
                </c:pt>
                <c:pt idx="187">
                  <c:v>4.538939321548017E-3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5.255613951266125E-3</c:v>
                </c:pt>
                <c:pt idx="201">
                  <c:v>6.2709030100334448E-2</c:v>
                </c:pt>
                <c:pt idx="202">
                  <c:v>0.15922121356903965</c:v>
                </c:pt>
                <c:pt idx="203">
                  <c:v>0.25955566172957478</c:v>
                </c:pt>
                <c:pt idx="204">
                  <c:v>0.34101767797419974</c:v>
                </c:pt>
                <c:pt idx="205">
                  <c:v>0.37959866220735788</c:v>
                </c:pt>
                <c:pt idx="206">
                  <c:v>0.34651218346870521</c:v>
                </c:pt>
                <c:pt idx="207">
                  <c:v>0.31736741519350214</c:v>
                </c:pt>
                <c:pt idx="208">
                  <c:v>0.25011944577161971</c:v>
                </c:pt>
                <c:pt idx="209">
                  <c:v>0.15265169612995699</c:v>
                </c:pt>
                <c:pt idx="210">
                  <c:v>5.6139512661251792E-2</c:v>
                </c:pt>
                <c:pt idx="211">
                  <c:v>3.463927376970855E-3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1.1944577161968466E-4</c:v>
                </c:pt>
                <c:pt idx="224">
                  <c:v>6.808408982322026E-3</c:v>
                </c:pt>
                <c:pt idx="225">
                  <c:v>6.5814620162446255E-2</c:v>
                </c:pt>
                <c:pt idx="226">
                  <c:v>0.16543239369326326</c:v>
                </c:pt>
                <c:pt idx="227">
                  <c:v>0.2618251313903488</c:v>
                </c:pt>
                <c:pt idx="228">
                  <c:v>0.31163401815575731</c:v>
                </c:pt>
                <c:pt idx="229">
                  <c:v>0.31784519827998087</c:v>
                </c:pt>
                <c:pt idx="230">
                  <c:v>0.30733397037744864</c:v>
                </c:pt>
                <c:pt idx="231">
                  <c:v>0.28129479216435738</c:v>
                </c:pt>
                <c:pt idx="232">
                  <c:v>0.22157190635451504</c:v>
                </c:pt>
                <c:pt idx="233">
                  <c:v>0.16184902054467271</c:v>
                </c:pt>
                <c:pt idx="234">
                  <c:v>7.2503583373148592E-2</c:v>
                </c:pt>
                <c:pt idx="235">
                  <c:v>5.8528428093645481E-3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1.1944577161968466E-4</c:v>
                </c:pt>
                <c:pt idx="248">
                  <c:v>6.688963210702341E-3</c:v>
                </c:pt>
                <c:pt idx="249">
                  <c:v>8.9823220258002864E-2</c:v>
                </c:pt>
                <c:pt idx="250">
                  <c:v>0.21500238891543239</c:v>
                </c:pt>
                <c:pt idx="251">
                  <c:v>0.30972288580984231</c:v>
                </c:pt>
                <c:pt idx="252">
                  <c:v>0.38807931199235546</c:v>
                </c:pt>
                <c:pt idx="253">
                  <c:v>0.40062111801242234</c:v>
                </c:pt>
                <c:pt idx="254">
                  <c:v>0.38103201146679405</c:v>
                </c:pt>
                <c:pt idx="255">
                  <c:v>0.33420926899187769</c:v>
                </c:pt>
                <c:pt idx="256">
                  <c:v>0.2539417104634496</c:v>
                </c:pt>
                <c:pt idx="257">
                  <c:v>0.16937410415671286</c:v>
                </c:pt>
                <c:pt idx="258">
                  <c:v>6.6650740563784047E-2</c:v>
                </c:pt>
                <c:pt idx="259">
                  <c:v>4.4194935499283329E-3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1.1944577161968466E-4</c:v>
                </c:pt>
                <c:pt idx="272">
                  <c:v>7.405637840420449E-3</c:v>
                </c:pt>
                <c:pt idx="273">
                  <c:v>7.5967510750119441E-2</c:v>
                </c:pt>
                <c:pt idx="274">
                  <c:v>0.18346870520783565</c:v>
                </c:pt>
                <c:pt idx="275">
                  <c:v>0.27006688963210701</c:v>
                </c:pt>
                <c:pt idx="276">
                  <c:v>0.32202580028666983</c:v>
                </c:pt>
                <c:pt idx="277">
                  <c:v>0.33193979933110368</c:v>
                </c:pt>
                <c:pt idx="278">
                  <c:v>0.32704252269469658</c:v>
                </c:pt>
                <c:pt idx="279">
                  <c:v>0.27412804586717632</c:v>
                </c:pt>
                <c:pt idx="280">
                  <c:v>0.21536072623029145</c:v>
                </c:pt>
                <c:pt idx="281">
                  <c:v>0.13354037267080746</c:v>
                </c:pt>
                <c:pt idx="282">
                  <c:v>5.21978021978022E-2</c:v>
                </c:pt>
                <c:pt idx="283">
                  <c:v>3.105590062111801E-3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1.1944577161968466E-4</c:v>
                </c:pt>
                <c:pt idx="296">
                  <c:v>5.016722408026756E-3</c:v>
                </c:pt>
                <c:pt idx="297">
                  <c:v>7.7520305781175344E-2</c:v>
                </c:pt>
                <c:pt idx="298">
                  <c:v>0.19995222169135213</c:v>
                </c:pt>
                <c:pt idx="299">
                  <c:v>0.3254897276636407</c:v>
                </c:pt>
                <c:pt idx="300">
                  <c:v>0.41376015289058765</c:v>
                </c:pt>
                <c:pt idx="301">
                  <c:v>0.4642857142857143</c:v>
                </c:pt>
                <c:pt idx="302">
                  <c:v>0.44457716196846631</c:v>
                </c:pt>
                <c:pt idx="303">
                  <c:v>0.37135690396559962</c:v>
                </c:pt>
                <c:pt idx="304">
                  <c:v>0.27902532250358336</c:v>
                </c:pt>
                <c:pt idx="305">
                  <c:v>0.17486860965121834</c:v>
                </c:pt>
                <c:pt idx="306">
                  <c:v>5.7931199235547064E-2</c:v>
                </c:pt>
                <c:pt idx="307">
                  <c:v>2.6278069756330625E-3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1.79168657429527E-3</c:v>
                </c:pt>
                <c:pt idx="321">
                  <c:v>4.0253225035833728E-2</c:v>
                </c:pt>
                <c:pt idx="322">
                  <c:v>0.11669851887243192</c:v>
                </c:pt>
                <c:pt idx="323">
                  <c:v>0.21141901576684186</c:v>
                </c:pt>
                <c:pt idx="324">
                  <c:v>0.27388915432393696</c:v>
                </c:pt>
                <c:pt idx="325">
                  <c:v>0.32955088389871001</c:v>
                </c:pt>
                <c:pt idx="326">
                  <c:v>0.34304825609173434</c:v>
                </c:pt>
                <c:pt idx="327">
                  <c:v>0.33086478738652653</c:v>
                </c:pt>
                <c:pt idx="328">
                  <c:v>0.2679168657429527</c:v>
                </c:pt>
                <c:pt idx="329">
                  <c:v>0.15754897276636406</c:v>
                </c:pt>
                <c:pt idx="330">
                  <c:v>5.0764452938365984E-2</c:v>
                </c:pt>
                <c:pt idx="331">
                  <c:v>2.508361204013378E-3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2.0305781175346395E-3</c:v>
                </c:pt>
                <c:pt idx="345">
                  <c:v>2.9383659818442428E-2</c:v>
                </c:pt>
                <c:pt idx="346">
                  <c:v>8.205924510272336E-2</c:v>
                </c:pt>
                <c:pt idx="347">
                  <c:v>0.13557095078834208</c:v>
                </c:pt>
                <c:pt idx="348">
                  <c:v>0.16399904443382704</c:v>
                </c:pt>
                <c:pt idx="349">
                  <c:v>0.17200191113234592</c:v>
                </c:pt>
                <c:pt idx="350">
                  <c:v>0.17630195891065456</c:v>
                </c:pt>
                <c:pt idx="351">
                  <c:v>0.13377926421404682</c:v>
                </c:pt>
                <c:pt idx="352">
                  <c:v>9.6153846153846159E-2</c:v>
                </c:pt>
                <c:pt idx="353">
                  <c:v>5.8289536550406112E-2</c:v>
                </c:pt>
                <c:pt idx="354">
                  <c:v>1.8633540372670808E-2</c:v>
                </c:pt>
                <c:pt idx="355">
                  <c:v>4.7778308647873863E-4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3.463927376970855E-3</c:v>
                </c:pt>
                <c:pt idx="369">
                  <c:v>5.3511705685618728E-2</c:v>
                </c:pt>
                <c:pt idx="370">
                  <c:v>0.14046822742474915</c:v>
                </c:pt>
                <c:pt idx="371">
                  <c:v>0.22706641184902054</c:v>
                </c:pt>
                <c:pt idx="372">
                  <c:v>0.2957477305303392</c:v>
                </c:pt>
                <c:pt idx="373">
                  <c:v>0.32763975155279501</c:v>
                </c:pt>
                <c:pt idx="374">
                  <c:v>0.32763975155279501</c:v>
                </c:pt>
                <c:pt idx="375">
                  <c:v>0.28463927376970855</c:v>
                </c:pt>
                <c:pt idx="376">
                  <c:v>0.2281414237935977</c:v>
                </c:pt>
                <c:pt idx="377">
                  <c:v>0.14202102245580506</c:v>
                </c:pt>
                <c:pt idx="378">
                  <c:v>4.8733874820831344E-2</c:v>
                </c:pt>
                <c:pt idx="379">
                  <c:v>1.79168657429527E-3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4.180602006688963E-3</c:v>
                </c:pt>
                <c:pt idx="393">
                  <c:v>7.4892498805542287E-2</c:v>
                </c:pt>
                <c:pt idx="394">
                  <c:v>0.20138557095078835</c:v>
                </c:pt>
                <c:pt idx="395">
                  <c:v>0.32417582417582419</c:v>
                </c:pt>
                <c:pt idx="396">
                  <c:v>0.40492116579073101</c:v>
                </c:pt>
                <c:pt idx="397">
                  <c:v>0.4524605828953655</c:v>
                </c:pt>
                <c:pt idx="398">
                  <c:v>0.46870520783564262</c:v>
                </c:pt>
                <c:pt idx="399">
                  <c:v>0.45401337792642138</c:v>
                </c:pt>
                <c:pt idx="400">
                  <c:v>0.36884854276158624</c:v>
                </c:pt>
                <c:pt idx="401">
                  <c:v>0.23112756808408982</c:v>
                </c:pt>
                <c:pt idx="402">
                  <c:v>6.8920210224558048E-2</c:v>
                </c:pt>
                <c:pt idx="403">
                  <c:v>1.6722408026755853E-3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3.225035833731486E-3</c:v>
                </c:pt>
                <c:pt idx="417">
                  <c:v>6.4859053989488769E-2</c:v>
                </c:pt>
                <c:pt idx="418">
                  <c:v>0.18012422360248448</c:v>
                </c:pt>
                <c:pt idx="419">
                  <c:v>0.29897276636407072</c:v>
                </c:pt>
                <c:pt idx="420">
                  <c:v>0.3870043000477783</c:v>
                </c:pt>
                <c:pt idx="421">
                  <c:v>0.43896321070234112</c:v>
                </c:pt>
                <c:pt idx="422">
                  <c:v>0.44302436693741043</c:v>
                </c:pt>
                <c:pt idx="423">
                  <c:v>0.40097945532728141</c:v>
                </c:pt>
                <c:pt idx="424">
                  <c:v>0.30996177735308172</c:v>
                </c:pt>
                <c:pt idx="425">
                  <c:v>0.19768275203057811</c:v>
                </c:pt>
                <c:pt idx="426">
                  <c:v>6.2709030100334448E-2</c:v>
                </c:pt>
                <c:pt idx="427">
                  <c:v>1.6722408026755853E-3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1.5527950310559005E-3</c:v>
                </c:pt>
                <c:pt idx="441">
                  <c:v>4.8733874820831344E-2</c:v>
                </c:pt>
                <c:pt idx="442">
                  <c:v>0.13234591495461059</c:v>
                </c:pt>
                <c:pt idx="443">
                  <c:v>0.20556617295747731</c:v>
                </c:pt>
                <c:pt idx="444">
                  <c:v>0.26708074534161491</c:v>
                </c:pt>
                <c:pt idx="445">
                  <c:v>0.30136168179646439</c:v>
                </c:pt>
                <c:pt idx="446">
                  <c:v>0.28810320114667942</c:v>
                </c:pt>
                <c:pt idx="447">
                  <c:v>0.25979455327281414</c:v>
                </c:pt>
                <c:pt idx="448">
                  <c:v>0.21428571428571427</c:v>
                </c:pt>
                <c:pt idx="449">
                  <c:v>0.12207357859531773</c:v>
                </c:pt>
                <c:pt idx="450">
                  <c:v>3.8103201146679408E-2</c:v>
                </c:pt>
                <c:pt idx="451">
                  <c:v>9.5556617295747726E-4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3.58337314859054E-4</c:v>
                </c:pt>
                <c:pt idx="465">
                  <c:v>2.8069756330625896E-2</c:v>
                </c:pt>
                <c:pt idx="466">
                  <c:v>0.11550406115623507</c:v>
                </c:pt>
                <c:pt idx="467">
                  <c:v>0.20496894409937888</c:v>
                </c:pt>
                <c:pt idx="468">
                  <c:v>0.2648112756808409</c:v>
                </c:pt>
                <c:pt idx="469">
                  <c:v>0.30972288580984231</c:v>
                </c:pt>
                <c:pt idx="470">
                  <c:v>0.30709507883420928</c:v>
                </c:pt>
                <c:pt idx="471">
                  <c:v>0.27436693741041568</c:v>
                </c:pt>
                <c:pt idx="472">
                  <c:v>0.20843287147634973</c:v>
                </c:pt>
                <c:pt idx="473">
                  <c:v>0.1207596751075012</c:v>
                </c:pt>
                <c:pt idx="474">
                  <c:v>4.0133779264214048E-2</c:v>
                </c:pt>
                <c:pt idx="475">
                  <c:v>9.5556617295747726E-4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1.6722408026755853E-3</c:v>
                </c:pt>
                <c:pt idx="489">
                  <c:v>4.8375537505972288E-2</c:v>
                </c:pt>
                <c:pt idx="490">
                  <c:v>0.15289058767319638</c:v>
                </c:pt>
                <c:pt idx="491">
                  <c:v>0.26051122790253223</c:v>
                </c:pt>
                <c:pt idx="492">
                  <c:v>0.33229813664596275</c:v>
                </c:pt>
                <c:pt idx="493">
                  <c:v>0.36239847109412326</c:v>
                </c:pt>
                <c:pt idx="494">
                  <c:v>0.34806497849976109</c:v>
                </c:pt>
                <c:pt idx="495">
                  <c:v>0.29921165790731008</c:v>
                </c:pt>
                <c:pt idx="496">
                  <c:v>0.21559961777353082</c:v>
                </c:pt>
                <c:pt idx="497">
                  <c:v>0.12195413282369805</c:v>
                </c:pt>
                <c:pt idx="498">
                  <c:v>3.2608695652173912E-2</c:v>
                </c:pt>
                <c:pt idx="499">
                  <c:v>5.9722885809842337E-4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1.433349259436216E-3</c:v>
                </c:pt>
                <c:pt idx="513">
                  <c:v>3.8700430004777832E-2</c:v>
                </c:pt>
                <c:pt idx="514">
                  <c:v>0.1254180602006689</c:v>
                </c:pt>
                <c:pt idx="515">
                  <c:v>0.20783564261825133</c:v>
                </c:pt>
                <c:pt idx="516">
                  <c:v>0.25465838509316768</c:v>
                </c:pt>
                <c:pt idx="517">
                  <c:v>0.25561395126612518</c:v>
                </c:pt>
                <c:pt idx="518">
                  <c:v>0.24438604873387482</c:v>
                </c:pt>
                <c:pt idx="519">
                  <c:v>0.21619684663162925</c:v>
                </c:pt>
                <c:pt idx="520">
                  <c:v>0.15265169612995699</c:v>
                </c:pt>
                <c:pt idx="521">
                  <c:v>7.3459149546106065E-2</c:v>
                </c:pt>
                <c:pt idx="522">
                  <c:v>1.6602962255136168E-2</c:v>
                </c:pt>
                <c:pt idx="523">
                  <c:v>4.7778308647873863E-4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1.1944577161968466E-4</c:v>
                </c:pt>
                <c:pt idx="537">
                  <c:v>3.1533683707596752E-2</c:v>
                </c:pt>
                <c:pt idx="538">
                  <c:v>0.13999044433827043</c:v>
                </c:pt>
                <c:pt idx="539">
                  <c:v>0.23005255613951267</c:v>
                </c:pt>
                <c:pt idx="540">
                  <c:v>0.30828953655040614</c:v>
                </c:pt>
                <c:pt idx="541">
                  <c:v>0.35105112279025324</c:v>
                </c:pt>
                <c:pt idx="542">
                  <c:v>0.34937888198757766</c:v>
                </c:pt>
                <c:pt idx="543">
                  <c:v>0.33492594362159578</c:v>
                </c:pt>
                <c:pt idx="544">
                  <c:v>0.26946966077400858</c:v>
                </c:pt>
                <c:pt idx="545">
                  <c:v>0.16806020066889632</c:v>
                </c:pt>
                <c:pt idx="546">
                  <c:v>4.5389393215480175E-2</c:v>
                </c:pt>
                <c:pt idx="547">
                  <c:v>5.9722885809842337E-4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1.075011944577162E-3</c:v>
                </c:pt>
                <c:pt idx="561">
                  <c:v>4.90922121356904E-2</c:v>
                </c:pt>
                <c:pt idx="562">
                  <c:v>0.17821309125656951</c:v>
                </c:pt>
                <c:pt idx="563">
                  <c:v>0.28905876731963687</c:v>
                </c:pt>
                <c:pt idx="564">
                  <c:v>0.34866220735785952</c:v>
                </c:pt>
                <c:pt idx="565">
                  <c:v>0.39417104634495936</c:v>
                </c:pt>
                <c:pt idx="566">
                  <c:v>0.40169612995699955</c:v>
                </c:pt>
                <c:pt idx="567">
                  <c:v>0.3629956999522217</c:v>
                </c:pt>
                <c:pt idx="568">
                  <c:v>0.27663640707118969</c:v>
                </c:pt>
                <c:pt idx="569">
                  <c:v>0.14429049211657907</c:v>
                </c:pt>
                <c:pt idx="570">
                  <c:v>2.9264214046822744E-2</c:v>
                </c:pt>
                <c:pt idx="571">
                  <c:v>1.1944577161968466E-4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1.433349259436216E-3</c:v>
                </c:pt>
                <c:pt idx="585">
                  <c:v>3.5355948399426664E-2</c:v>
                </c:pt>
                <c:pt idx="586">
                  <c:v>0.11896798853320592</c:v>
                </c:pt>
                <c:pt idx="587">
                  <c:v>0.20102723363592928</c:v>
                </c:pt>
                <c:pt idx="588">
                  <c:v>0.25346392737697088</c:v>
                </c:pt>
                <c:pt idx="589">
                  <c:v>0.2578834209268992</c:v>
                </c:pt>
                <c:pt idx="590">
                  <c:v>0.25310559006211181</c:v>
                </c:pt>
                <c:pt idx="591">
                  <c:v>0.22742474916387959</c:v>
                </c:pt>
                <c:pt idx="592">
                  <c:v>0.17188246536072624</c:v>
                </c:pt>
                <c:pt idx="593">
                  <c:v>0.10140946010511227</c:v>
                </c:pt>
                <c:pt idx="594">
                  <c:v>2.5680840898232204E-2</c:v>
                </c:pt>
                <c:pt idx="595">
                  <c:v>1.1944577161968466E-4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1.6722408026755853E-3</c:v>
                </c:pt>
                <c:pt idx="609">
                  <c:v>4.0850453893932152E-2</c:v>
                </c:pt>
                <c:pt idx="610">
                  <c:v>0.15754897276636406</c:v>
                </c:pt>
                <c:pt idx="611">
                  <c:v>0.28308647873865267</c:v>
                </c:pt>
                <c:pt idx="612">
                  <c:v>0.36693741041567129</c:v>
                </c:pt>
                <c:pt idx="613">
                  <c:v>0.40922121356903968</c:v>
                </c:pt>
                <c:pt idx="614">
                  <c:v>0.39632107023411373</c:v>
                </c:pt>
                <c:pt idx="615">
                  <c:v>0.34185379837553753</c:v>
                </c:pt>
                <c:pt idx="616">
                  <c:v>0.24319159101767798</c:v>
                </c:pt>
                <c:pt idx="617">
                  <c:v>0.12780697563306259</c:v>
                </c:pt>
                <c:pt idx="618">
                  <c:v>2.8069756330625896E-2</c:v>
                </c:pt>
                <c:pt idx="619">
                  <c:v>2.3889154323936931E-4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2.3889154323936931E-4</c:v>
                </c:pt>
                <c:pt idx="632">
                  <c:v>3.1055900621118012E-2</c:v>
                </c:pt>
                <c:pt idx="633">
                  <c:v>0.12517916865742953</c:v>
                </c:pt>
                <c:pt idx="634">
                  <c:v>0.22921643573817488</c:v>
                </c:pt>
                <c:pt idx="635">
                  <c:v>0.30697563306258957</c:v>
                </c:pt>
                <c:pt idx="636">
                  <c:v>0.34997611084567604</c:v>
                </c:pt>
                <c:pt idx="637">
                  <c:v>0.31712852365026278</c:v>
                </c:pt>
                <c:pt idx="638">
                  <c:v>0.2657668418537984</c:v>
                </c:pt>
                <c:pt idx="639">
                  <c:v>0.18358815097945533</c:v>
                </c:pt>
                <c:pt idx="640">
                  <c:v>9.7587195413282368E-2</c:v>
                </c:pt>
                <c:pt idx="641">
                  <c:v>2.1858576206402292E-2</c:v>
                </c:pt>
                <c:pt idx="642">
                  <c:v>4.7778308647873863E-4</c:v>
                </c:pt>
                <c:pt idx="643">
                  <c:v>2.3889154323936931E-4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5.9722885809842337E-4</c:v>
                </c:pt>
                <c:pt idx="656">
                  <c:v>4.3358815097945536E-2</c:v>
                </c:pt>
                <c:pt idx="657">
                  <c:v>0.15229335881509795</c:v>
                </c:pt>
                <c:pt idx="658">
                  <c:v>0.25238891543239367</c:v>
                </c:pt>
                <c:pt idx="659">
                  <c:v>0.32620640229335879</c:v>
                </c:pt>
                <c:pt idx="660">
                  <c:v>0.34902054467271859</c:v>
                </c:pt>
                <c:pt idx="661">
                  <c:v>0.33420926899187769</c:v>
                </c:pt>
                <c:pt idx="662">
                  <c:v>0.28356426182513139</c:v>
                </c:pt>
                <c:pt idx="663">
                  <c:v>0.20210224558050646</c:v>
                </c:pt>
                <c:pt idx="664">
                  <c:v>0.10033444816053512</c:v>
                </c:pt>
                <c:pt idx="665">
                  <c:v>1.839464882943144E-2</c:v>
                </c:pt>
                <c:pt idx="666">
                  <c:v>3.58337314859054E-4</c:v>
                </c:pt>
                <c:pt idx="667">
                  <c:v>1.1944577161968466E-4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1.1944577161968466E-4</c:v>
                </c:pt>
                <c:pt idx="680">
                  <c:v>2.8905876731963688E-2</c:v>
                </c:pt>
                <c:pt idx="681">
                  <c:v>0.13318203535594839</c:v>
                </c:pt>
                <c:pt idx="682">
                  <c:v>0.24868609651218346</c:v>
                </c:pt>
                <c:pt idx="683">
                  <c:v>0.32680363115145722</c:v>
                </c:pt>
                <c:pt idx="684">
                  <c:v>0.33970377448638317</c:v>
                </c:pt>
                <c:pt idx="685">
                  <c:v>0.33182035355948397</c:v>
                </c:pt>
                <c:pt idx="686">
                  <c:v>0.27436693741041568</c:v>
                </c:pt>
                <c:pt idx="687">
                  <c:v>0.22001911132345914</c:v>
                </c:pt>
                <c:pt idx="688">
                  <c:v>0.12434304825609173</c:v>
                </c:pt>
                <c:pt idx="689">
                  <c:v>3.021978021978022E-2</c:v>
                </c:pt>
                <c:pt idx="690">
                  <c:v>5.9722885809842337E-4</c:v>
                </c:pt>
                <c:pt idx="691">
                  <c:v>1.1944577161968466E-4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1.1944577161968466E-4</c:v>
                </c:pt>
                <c:pt idx="704">
                  <c:v>4.2642140468227424E-2</c:v>
                </c:pt>
                <c:pt idx="705">
                  <c:v>0.18382704252269469</c:v>
                </c:pt>
                <c:pt idx="706">
                  <c:v>0.32226469182990924</c:v>
                </c:pt>
                <c:pt idx="707">
                  <c:v>0.43191591017677972</c:v>
                </c:pt>
                <c:pt idx="708">
                  <c:v>0.49271380793119923</c:v>
                </c:pt>
                <c:pt idx="709">
                  <c:v>0.4820831342570473</c:v>
                </c:pt>
                <c:pt idx="710">
                  <c:v>0.42247969421882464</c:v>
                </c:pt>
                <c:pt idx="711">
                  <c:v>0.31700907787864308</c:v>
                </c:pt>
                <c:pt idx="712">
                  <c:v>0.17869087434304826</c:v>
                </c:pt>
                <c:pt idx="713">
                  <c:v>3.9178213091256568E-2</c:v>
                </c:pt>
                <c:pt idx="714">
                  <c:v>5.9722885809842337E-4</c:v>
                </c:pt>
                <c:pt idx="715">
                  <c:v>1.1944577161968466E-4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2.3889154323936931E-4</c:v>
                </c:pt>
                <c:pt idx="728">
                  <c:v>3.9536550406115624E-2</c:v>
                </c:pt>
                <c:pt idx="729">
                  <c:v>0.17355470616340182</c:v>
                </c:pt>
                <c:pt idx="730">
                  <c:v>0.30494505494505497</c:v>
                </c:pt>
                <c:pt idx="731">
                  <c:v>0.3948877209746775</c:v>
                </c:pt>
                <c:pt idx="732">
                  <c:v>0.43131868131868134</c:v>
                </c:pt>
                <c:pt idx="733">
                  <c:v>0.42486860965121837</c:v>
                </c:pt>
                <c:pt idx="734">
                  <c:v>0.37279025322503584</c:v>
                </c:pt>
                <c:pt idx="735">
                  <c:v>0.27460582895365504</c:v>
                </c:pt>
                <c:pt idx="736">
                  <c:v>0.14847109412326803</c:v>
                </c:pt>
                <c:pt idx="737">
                  <c:v>2.974199713330148E-2</c:v>
                </c:pt>
                <c:pt idx="738">
                  <c:v>4.7778308647873863E-4</c:v>
                </c:pt>
                <c:pt idx="739">
                  <c:v>1.1944577161968466E-4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9.6170382329218221E-2</c:v>
                </c:pt>
                <c:pt idx="1">
                  <c:v>9.6170382329218221E-2</c:v>
                </c:pt>
                <c:pt idx="2">
                  <c:v>9.6170382329218221E-2</c:v>
                </c:pt>
                <c:pt idx="3">
                  <c:v>9.6170382329218221E-2</c:v>
                </c:pt>
                <c:pt idx="4">
                  <c:v>9.6170382329218221E-2</c:v>
                </c:pt>
                <c:pt idx="5">
                  <c:v>9.6170382329218221E-2</c:v>
                </c:pt>
                <c:pt idx="6">
                  <c:v>9.6170382329218221E-2</c:v>
                </c:pt>
                <c:pt idx="7">
                  <c:v>9.6170382329218221E-2</c:v>
                </c:pt>
                <c:pt idx="8">
                  <c:v>9.6170382329218221E-2</c:v>
                </c:pt>
                <c:pt idx="9">
                  <c:v>9.6170382329218221E-2</c:v>
                </c:pt>
                <c:pt idx="10">
                  <c:v>9.6170382329218221E-2</c:v>
                </c:pt>
                <c:pt idx="11">
                  <c:v>9.6170382329218221E-2</c:v>
                </c:pt>
                <c:pt idx="12">
                  <c:v>9.6170382329218221E-2</c:v>
                </c:pt>
                <c:pt idx="13">
                  <c:v>9.6170382329218221E-2</c:v>
                </c:pt>
                <c:pt idx="14">
                  <c:v>9.6170382329218221E-2</c:v>
                </c:pt>
                <c:pt idx="15">
                  <c:v>9.6170382329218221E-2</c:v>
                </c:pt>
                <c:pt idx="16">
                  <c:v>9.6170382329218221E-2</c:v>
                </c:pt>
                <c:pt idx="17">
                  <c:v>9.6170382329218221E-2</c:v>
                </c:pt>
                <c:pt idx="18">
                  <c:v>9.6170382329218221E-2</c:v>
                </c:pt>
                <c:pt idx="19">
                  <c:v>9.6170382329218221E-2</c:v>
                </c:pt>
                <c:pt idx="20">
                  <c:v>9.6170382329218221E-2</c:v>
                </c:pt>
                <c:pt idx="21">
                  <c:v>9.6170382329218221E-2</c:v>
                </c:pt>
                <c:pt idx="22">
                  <c:v>9.6170382329218221E-2</c:v>
                </c:pt>
                <c:pt idx="23">
                  <c:v>9.6170382329218221E-2</c:v>
                </c:pt>
                <c:pt idx="24">
                  <c:v>9.6170382329218221E-2</c:v>
                </c:pt>
                <c:pt idx="25">
                  <c:v>9.6170382329218221E-2</c:v>
                </c:pt>
                <c:pt idx="26">
                  <c:v>9.6170382329218221E-2</c:v>
                </c:pt>
                <c:pt idx="27">
                  <c:v>9.6170382329218221E-2</c:v>
                </c:pt>
                <c:pt idx="28">
                  <c:v>9.6170382329218221E-2</c:v>
                </c:pt>
                <c:pt idx="29">
                  <c:v>9.6170382329218221E-2</c:v>
                </c:pt>
                <c:pt idx="30">
                  <c:v>9.6170382329218221E-2</c:v>
                </c:pt>
                <c:pt idx="31">
                  <c:v>9.6170382329218221E-2</c:v>
                </c:pt>
                <c:pt idx="32">
                  <c:v>9.6170382329218221E-2</c:v>
                </c:pt>
                <c:pt idx="33">
                  <c:v>9.6170382329218221E-2</c:v>
                </c:pt>
                <c:pt idx="34">
                  <c:v>9.6170382329218221E-2</c:v>
                </c:pt>
                <c:pt idx="35">
                  <c:v>9.6170382329218221E-2</c:v>
                </c:pt>
                <c:pt idx="36">
                  <c:v>9.6170382329218221E-2</c:v>
                </c:pt>
                <c:pt idx="37">
                  <c:v>9.6170382329218221E-2</c:v>
                </c:pt>
                <c:pt idx="38">
                  <c:v>9.6170382329218221E-2</c:v>
                </c:pt>
                <c:pt idx="39">
                  <c:v>9.6170382329218221E-2</c:v>
                </c:pt>
                <c:pt idx="40">
                  <c:v>9.6170382329218221E-2</c:v>
                </c:pt>
                <c:pt idx="41">
                  <c:v>9.6170382329218221E-2</c:v>
                </c:pt>
                <c:pt idx="42">
                  <c:v>9.6170382329218221E-2</c:v>
                </c:pt>
                <c:pt idx="43">
                  <c:v>9.6170382329218221E-2</c:v>
                </c:pt>
                <c:pt idx="44">
                  <c:v>9.6170382329218221E-2</c:v>
                </c:pt>
                <c:pt idx="45">
                  <c:v>9.6170382329218221E-2</c:v>
                </c:pt>
                <c:pt idx="46">
                  <c:v>9.6170382329218221E-2</c:v>
                </c:pt>
                <c:pt idx="47">
                  <c:v>9.6170382329218221E-2</c:v>
                </c:pt>
                <c:pt idx="48">
                  <c:v>9.6170382329218221E-2</c:v>
                </c:pt>
                <c:pt idx="49">
                  <c:v>9.6170382329218221E-2</c:v>
                </c:pt>
                <c:pt idx="50">
                  <c:v>9.6170382329218221E-2</c:v>
                </c:pt>
                <c:pt idx="51">
                  <c:v>9.6170382329218221E-2</c:v>
                </c:pt>
                <c:pt idx="52">
                  <c:v>9.6170382329218221E-2</c:v>
                </c:pt>
                <c:pt idx="53">
                  <c:v>9.6170382329218221E-2</c:v>
                </c:pt>
                <c:pt idx="54">
                  <c:v>9.6170382329218221E-2</c:v>
                </c:pt>
                <c:pt idx="55">
                  <c:v>9.6170382329218221E-2</c:v>
                </c:pt>
                <c:pt idx="56">
                  <c:v>9.6170382329218221E-2</c:v>
                </c:pt>
                <c:pt idx="57">
                  <c:v>9.6170382329218221E-2</c:v>
                </c:pt>
                <c:pt idx="58">
                  <c:v>9.6170382329218221E-2</c:v>
                </c:pt>
                <c:pt idx="59">
                  <c:v>9.6170382329218221E-2</c:v>
                </c:pt>
                <c:pt idx="60">
                  <c:v>9.6170382329218221E-2</c:v>
                </c:pt>
                <c:pt idx="61">
                  <c:v>9.6170382329218221E-2</c:v>
                </c:pt>
                <c:pt idx="62">
                  <c:v>9.6170382329218221E-2</c:v>
                </c:pt>
                <c:pt idx="63">
                  <c:v>9.6170382329218221E-2</c:v>
                </c:pt>
                <c:pt idx="64">
                  <c:v>9.6170382329218221E-2</c:v>
                </c:pt>
                <c:pt idx="65">
                  <c:v>9.6170382329218221E-2</c:v>
                </c:pt>
                <c:pt idx="66">
                  <c:v>9.6170382329218221E-2</c:v>
                </c:pt>
                <c:pt idx="67">
                  <c:v>9.6170382329218221E-2</c:v>
                </c:pt>
                <c:pt idx="68">
                  <c:v>9.6170382329218221E-2</c:v>
                </c:pt>
                <c:pt idx="69">
                  <c:v>9.6170382329218221E-2</c:v>
                </c:pt>
                <c:pt idx="70">
                  <c:v>9.6170382329218221E-2</c:v>
                </c:pt>
                <c:pt idx="71">
                  <c:v>9.6170382329218221E-2</c:v>
                </c:pt>
                <c:pt idx="72">
                  <c:v>9.6170382329218221E-2</c:v>
                </c:pt>
                <c:pt idx="73">
                  <c:v>9.6170382329218221E-2</c:v>
                </c:pt>
                <c:pt idx="74">
                  <c:v>9.6170382329218221E-2</c:v>
                </c:pt>
                <c:pt idx="75">
                  <c:v>9.6170382329218221E-2</c:v>
                </c:pt>
                <c:pt idx="76">
                  <c:v>9.6170382329218221E-2</c:v>
                </c:pt>
                <c:pt idx="77">
                  <c:v>9.6170382329218221E-2</c:v>
                </c:pt>
                <c:pt idx="78">
                  <c:v>9.6170382329218221E-2</c:v>
                </c:pt>
                <c:pt idx="79">
                  <c:v>9.6170382329218221E-2</c:v>
                </c:pt>
                <c:pt idx="80">
                  <c:v>9.6170382329218221E-2</c:v>
                </c:pt>
                <c:pt idx="81">
                  <c:v>9.6170382329218221E-2</c:v>
                </c:pt>
                <c:pt idx="82">
                  <c:v>9.6170382329218221E-2</c:v>
                </c:pt>
                <c:pt idx="83">
                  <c:v>9.6170382329218221E-2</c:v>
                </c:pt>
                <c:pt idx="84">
                  <c:v>9.6170382329218221E-2</c:v>
                </c:pt>
                <c:pt idx="85">
                  <c:v>9.6170382329218221E-2</c:v>
                </c:pt>
                <c:pt idx="86">
                  <c:v>9.6170382329218221E-2</c:v>
                </c:pt>
                <c:pt idx="87">
                  <c:v>9.6170382329218221E-2</c:v>
                </c:pt>
                <c:pt idx="88">
                  <c:v>9.6170382329218221E-2</c:v>
                </c:pt>
                <c:pt idx="89">
                  <c:v>9.6170382329218221E-2</c:v>
                </c:pt>
                <c:pt idx="90">
                  <c:v>9.6170382329218221E-2</c:v>
                </c:pt>
                <c:pt idx="91">
                  <c:v>9.6170382329218221E-2</c:v>
                </c:pt>
                <c:pt idx="92">
                  <c:v>9.6170382329218221E-2</c:v>
                </c:pt>
                <c:pt idx="93">
                  <c:v>9.6170382329218221E-2</c:v>
                </c:pt>
                <c:pt idx="94">
                  <c:v>9.6170382329218221E-2</c:v>
                </c:pt>
                <c:pt idx="95">
                  <c:v>9.6170382329218221E-2</c:v>
                </c:pt>
                <c:pt idx="96">
                  <c:v>9.6170382329218221E-2</c:v>
                </c:pt>
                <c:pt idx="97">
                  <c:v>9.6170382329218221E-2</c:v>
                </c:pt>
                <c:pt idx="98">
                  <c:v>9.6170382329218221E-2</c:v>
                </c:pt>
                <c:pt idx="99">
                  <c:v>9.6170382329218221E-2</c:v>
                </c:pt>
                <c:pt idx="100">
                  <c:v>9.6170382329218221E-2</c:v>
                </c:pt>
                <c:pt idx="101">
                  <c:v>9.6170382329218221E-2</c:v>
                </c:pt>
                <c:pt idx="102">
                  <c:v>9.6170382329218221E-2</c:v>
                </c:pt>
                <c:pt idx="103">
                  <c:v>9.6170382329218221E-2</c:v>
                </c:pt>
                <c:pt idx="104">
                  <c:v>9.6170382329218221E-2</c:v>
                </c:pt>
                <c:pt idx="105">
                  <c:v>9.6170382329218221E-2</c:v>
                </c:pt>
                <c:pt idx="106">
                  <c:v>9.6170382329218221E-2</c:v>
                </c:pt>
                <c:pt idx="107">
                  <c:v>9.6170382329218221E-2</c:v>
                </c:pt>
                <c:pt idx="108">
                  <c:v>9.6170382329218221E-2</c:v>
                </c:pt>
                <c:pt idx="109">
                  <c:v>9.6170382329218221E-2</c:v>
                </c:pt>
                <c:pt idx="110">
                  <c:v>9.6170382329218221E-2</c:v>
                </c:pt>
                <c:pt idx="111">
                  <c:v>9.6170382329218221E-2</c:v>
                </c:pt>
                <c:pt idx="112">
                  <c:v>9.6170382329218221E-2</c:v>
                </c:pt>
                <c:pt idx="113">
                  <c:v>9.6170382329218221E-2</c:v>
                </c:pt>
                <c:pt idx="114">
                  <c:v>9.6170382329218221E-2</c:v>
                </c:pt>
                <c:pt idx="115">
                  <c:v>9.6170382329218221E-2</c:v>
                </c:pt>
                <c:pt idx="116">
                  <c:v>9.6170382329218221E-2</c:v>
                </c:pt>
                <c:pt idx="117">
                  <c:v>9.6170382329218221E-2</c:v>
                </c:pt>
                <c:pt idx="118">
                  <c:v>9.6170382329218221E-2</c:v>
                </c:pt>
                <c:pt idx="119">
                  <c:v>9.6170382329218221E-2</c:v>
                </c:pt>
                <c:pt idx="120">
                  <c:v>9.6170382329218221E-2</c:v>
                </c:pt>
                <c:pt idx="121">
                  <c:v>9.6170382329218221E-2</c:v>
                </c:pt>
                <c:pt idx="122">
                  <c:v>9.6170382329218221E-2</c:v>
                </c:pt>
                <c:pt idx="123">
                  <c:v>9.6170382329218221E-2</c:v>
                </c:pt>
                <c:pt idx="124">
                  <c:v>9.6170382329218221E-2</c:v>
                </c:pt>
                <c:pt idx="125">
                  <c:v>9.6170382329218221E-2</c:v>
                </c:pt>
                <c:pt idx="126">
                  <c:v>9.6170382329218221E-2</c:v>
                </c:pt>
                <c:pt idx="127">
                  <c:v>9.6170382329218221E-2</c:v>
                </c:pt>
                <c:pt idx="128">
                  <c:v>9.6170382329218221E-2</c:v>
                </c:pt>
                <c:pt idx="129">
                  <c:v>9.6170382329218221E-2</c:v>
                </c:pt>
                <c:pt idx="130">
                  <c:v>9.6170382329218221E-2</c:v>
                </c:pt>
                <c:pt idx="131">
                  <c:v>9.6170382329218221E-2</c:v>
                </c:pt>
                <c:pt idx="132">
                  <c:v>9.6170382329218221E-2</c:v>
                </c:pt>
                <c:pt idx="133">
                  <c:v>9.6170382329218221E-2</c:v>
                </c:pt>
                <c:pt idx="134">
                  <c:v>9.6170382329218221E-2</c:v>
                </c:pt>
                <c:pt idx="135">
                  <c:v>9.6170382329218221E-2</c:v>
                </c:pt>
                <c:pt idx="136">
                  <c:v>9.6170382329218221E-2</c:v>
                </c:pt>
                <c:pt idx="137">
                  <c:v>9.6170382329218221E-2</c:v>
                </c:pt>
                <c:pt idx="138">
                  <c:v>9.6170382329218221E-2</c:v>
                </c:pt>
                <c:pt idx="139">
                  <c:v>9.6170382329218221E-2</c:v>
                </c:pt>
                <c:pt idx="140">
                  <c:v>9.6170382329218221E-2</c:v>
                </c:pt>
                <c:pt idx="141">
                  <c:v>9.6170382329218221E-2</c:v>
                </c:pt>
                <c:pt idx="142">
                  <c:v>9.6170382329218221E-2</c:v>
                </c:pt>
                <c:pt idx="143">
                  <c:v>9.6170382329218221E-2</c:v>
                </c:pt>
                <c:pt idx="144">
                  <c:v>9.6170382329218221E-2</c:v>
                </c:pt>
                <c:pt idx="145">
                  <c:v>9.6170382329218221E-2</c:v>
                </c:pt>
                <c:pt idx="146">
                  <c:v>9.6170382329218221E-2</c:v>
                </c:pt>
                <c:pt idx="147">
                  <c:v>9.6170382329218221E-2</c:v>
                </c:pt>
                <c:pt idx="148">
                  <c:v>9.6170382329218221E-2</c:v>
                </c:pt>
                <c:pt idx="149">
                  <c:v>9.6170382329218221E-2</c:v>
                </c:pt>
                <c:pt idx="150">
                  <c:v>9.6170382329218221E-2</c:v>
                </c:pt>
                <c:pt idx="151">
                  <c:v>9.6170382329218221E-2</c:v>
                </c:pt>
                <c:pt idx="152">
                  <c:v>9.6170382329218221E-2</c:v>
                </c:pt>
                <c:pt idx="153">
                  <c:v>9.6170382329218221E-2</c:v>
                </c:pt>
                <c:pt idx="154">
                  <c:v>9.6170382329218221E-2</c:v>
                </c:pt>
                <c:pt idx="155">
                  <c:v>9.6170382329218221E-2</c:v>
                </c:pt>
                <c:pt idx="156">
                  <c:v>9.6170382329218221E-2</c:v>
                </c:pt>
                <c:pt idx="157">
                  <c:v>9.6170382329218221E-2</c:v>
                </c:pt>
                <c:pt idx="158">
                  <c:v>9.6170382329218221E-2</c:v>
                </c:pt>
                <c:pt idx="159">
                  <c:v>9.6170382329218221E-2</c:v>
                </c:pt>
                <c:pt idx="160">
                  <c:v>9.6170382329218221E-2</c:v>
                </c:pt>
                <c:pt idx="161">
                  <c:v>9.6170382329218221E-2</c:v>
                </c:pt>
                <c:pt idx="162">
                  <c:v>9.6170382329218221E-2</c:v>
                </c:pt>
                <c:pt idx="163">
                  <c:v>9.6170382329218221E-2</c:v>
                </c:pt>
                <c:pt idx="164">
                  <c:v>9.6170382329218221E-2</c:v>
                </c:pt>
                <c:pt idx="165">
                  <c:v>9.6170382329218221E-2</c:v>
                </c:pt>
                <c:pt idx="166">
                  <c:v>9.6170382329218221E-2</c:v>
                </c:pt>
                <c:pt idx="167">
                  <c:v>9.6170382329218221E-2</c:v>
                </c:pt>
                <c:pt idx="168">
                  <c:v>9.6170382329218221E-2</c:v>
                </c:pt>
                <c:pt idx="169">
                  <c:v>9.6170382329218221E-2</c:v>
                </c:pt>
                <c:pt idx="170">
                  <c:v>9.6170382329218221E-2</c:v>
                </c:pt>
                <c:pt idx="171">
                  <c:v>9.6170382329218221E-2</c:v>
                </c:pt>
                <c:pt idx="172">
                  <c:v>9.6170382329218221E-2</c:v>
                </c:pt>
                <c:pt idx="173">
                  <c:v>9.6170382329218221E-2</c:v>
                </c:pt>
                <c:pt idx="174">
                  <c:v>9.6170382329218221E-2</c:v>
                </c:pt>
                <c:pt idx="175">
                  <c:v>9.6170382329218221E-2</c:v>
                </c:pt>
                <c:pt idx="176">
                  <c:v>9.6170382329218221E-2</c:v>
                </c:pt>
                <c:pt idx="177">
                  <c:v>9.6170382329218221E-2</c:v>
                </c:pt>
                <c:pt idx="178">
                  <c:v>9.6170382329218221E-2</c:v>
                </c:pt>
                <c:pt idx="179">
                  <c:v>9.6170382329218221E-2</c:v>
                </c:pt>
                <c:pt idx="180">
                  <c:v>9.6170382329218221E-2</c:v>
                </c:pt>
                <c:pt idx="181">
                  <c:v>9.6170382329218221E-2</c:v>
                </c:pt>
                <c:pt idx="182">
                  <c:v>9.6170382329218221E-2</c:v>
                </c:pt>
                <c:pt idx="183">
                  <c:v>9.6170382329218221E-2</c:v>
                </c:pt>
                <c:pt idx="184">
                  <c:v>9.6170382329218221E-2</c:v>
                </c:pt>
                <c:pt idx="185">
                  <c:v>9.6170382329218221E-2</c:v>
                </c:pt>
                <c:pt idx="186">
                  <c:v>9.6170382329218221E-2</c:v>
                </c:pt>
                <c:pt idx="187">
                  <c:v>9.6170382329218221E-2</c:v>
                </c:pt>
                <c:pt idx="188">
                  <c:v>9.6170382329218221E-2</c:v>
                </c:pt>
                <c:pt idx="189">
                  <c:v>9.6170382329218221E-2</c:v>
                </c:pt>
                <c:pt idx="190">
                  <c:v>9.6170382329218221E-2</c:v>
                </c:pt>
                <c:pt idx="191">
                  <c:v>9.6170382329218221E-2</c:v>
                </c:pt>
                <c:pt idx="192">
                  <c:v>9.6170382329218221E-2</c:v>
                </c:pt>
                <c:pt idx="193">
                  <c:v>9.6170382329218221E-2</c:v>
                </c:pt>
                <c:pt idx="194">
                  <c:v>9.6170382329218221E-2</c:v>
                </c:pt>
                <c:pt idx="195">
                  <c:v>9.6170382329218221E-2</c:v>
                </c:pt>
                <c:pt idx="196">
                  <c:v>9.6170382329218221E-2</c:v>
                </c:pt>
                <c:pt idx="197">
                  <c:v>9.6170382329218221E-2</c:v>
                </c:pt>
                <c:pt idx="198">
                  <c:v>9.6170382329218221E-2</c:v>
                </c:pt>
                <c:pt idx="199">
                  <c:v>9.6170382329218221E-2</c:v>
                </c:pt>
                <c:pt idx="200">
                  <c:v>9.6170382329218221E-2</c:v>
                </c:pt>
                <c:pt idx="201">
                  <c:v>9.6170382329218221E-2</c:v>
                </c:pt>
                <c:pt idx="202">
                  <c:v>9.6170382329218221E-2</c:v>
                </c:pt>
                <c:pt idx="203">
                  <c:v>9.6170382329218221E-2</c:v>
                </c:pt>
                <c:pt idx="204">
                  <c:v>9.6170382329218221E-2</c:v>
                </c:pt>
                <c:pt idx="205">
                  <c:v>9.6170382329218221E-2</c:v>
                </c:pt>
                <c:pt idx="206">
                  <c:v>9.6170382329218221E-2</c:v>
                </c:pt>
                <c:pt idx="207">
                  <c:v>9.6170382329218221E-2</c:v>
                </c:pt>
                <c:pt idx="208">
                  <c:v>9.6170382329218221E-2</c:v>
                </c:pt>
                <c:pt idx="209">
                  <c:v>9.6170382329218221E-2</c:v>
                </c:pt>
                <c:pt idx="210">
                  <c:v>9.6170382329218221E-2</c:v>
                </c:pt>
                <c:pt idx="211">
                  <c:v>9.6170382329218221E-2</c:v>
                </c:pt>
                <c:pt idx="212">
                  <c:v>9.6170382329218221E-2</c:v>
                </c:pt>
                <c:pt idx="213">
                  <c:v>9.6170382329218221E-2</c:v>
                </c:pt>
                <c:pt idx="214">
                  <c:v>9.6170382329218221E-2</c:v>
                </c:pt>
                <c:pt idx="215">
                  <c:v>9.6170382329218221E-2</c:v>
                </c:pt>
                <c:pt idx="216">
                  <c:v>9.6170382329218221E-2</c:v>
                </c:pt>
                <c:pt idx="217">
                  <c:v>9.6170382329218221E-2</c:v>
                </c:pt>
                <c:pt idx="218">
                  <c:v>9.6170382329218221E-2</c:v>
                </c:pt>
                <c:pt idx="219">
                  <c:v>9.6170382329218221E-2</c:v>
                </c:pt>
                <c:pt idx="220">
                  <c:v>9.6170382329218221E-2</c:v>
                </c:pt>
                <c:pt idx="221">
                  <c:v>9.6170382329218221E-2</c:v>
                </c:pt>
                <c:pt idx="222">
                  <c:v>9.6170382329218221E-2</c:v>
                </c:pt>
                <c:pt idx="223">
                  <c:v>9.6170382329218221E-2</c:v>
                </c:pt>
                <c:pt idx="224">
                  <c:v>9.6170382329218221E-2</c:v>
                </c:pt>
                <c:pt idx="225">
                  <c:v>9.6170382329218221E-2</c:v>
                </c:pt>
                <c:pt idx="226">
                  <c:v>9.6170382329218221E-2</c:v>
                </c:pt>
                <c:pt idx="227">
                  <c:v>9.6170382329218221E-2</c:v>
                </c:pt>
                <c:pt idx="228">
                  <c:v>9.6170382329218221E-2</c:v>
                </c:pt>
                <c:pt idx="229">
                  <c:v>9.6170382329218221E-2</c:v>
                </c:pt>
                <c:pt idx="230">
                  <c:v>9.6170382329218221E-2</c:v>
                </c:pt>
                <c:pt idx="231">
                  <c:v>9.6170382329218221E-2</c:v>
                </c:pt>
                <c:pt idx="232">
                  <c:v>9.6170382329218221E-2</c:v>
                </c:pt>
                <c:pt idx="233">
                  <c:v>9.6170382329218221E-2</c:v>
                </c:pt>
                <c:pt idx="234">
                  <c:v>9.6170382329218221E-2</c:v>
                </c:pt>
                <c:pt idx="235">
                  <c:v>9.6170382329218221E-2</c:v>
                </c:pt>
                <c:pt idx="236">
                  <c:v>9.6170382329218221E-2</c:v>
                </c:pt>
                <c:pt idx="237">
                  <c:v>9.6170382329218221E-2</c:v>
                </c:pt>
                <c:pt idx="238">
                  <c:v>9.6170382329218221E-2</c:v>
                </c:pt>
                <c:pt idx="239">
                  <c:v>9.6170382329218221E-2</c:v>
                </c:pt>
                <c:pt idx="240">
                  <c:v>9.6170382329218221E-2</c:v>
                </c:pt>
                <c:pt idx="241">
                  <c:v>9.6170382329218221E-2</c:v>
                </c:pt>
                <c:pt idx="242">
                  <c:v>9.6170382329218221E-2</c:v>
                </c:pt>
                <c:pt idx="243">
                  <c:v>9.6170382329218221E-2</c:v>
                </c:pt>
                <c:pt idx="244">
                  <c:v>9.6170382329218221E-2</c:v>
                </c:pt>
                <c:pt idx="245">
                  <c:v>9.6170382329218221E-2</c:v>
                </c:pt>
                <c:pt idx="246">
                  <c:v>9.6170382329218221E-2</c:v>
                </c:pt>
                <c:pt idx="247">
                  <c:v>9.6170382329218221E-2</c:v>
                </c:pt>
                <c:pt idx="248">
                  <c:v>9.6170382329218221E-2</c:v>
                </c:pt>
                <c:pt idx="249">
                  <c:v>9.6170382329218221E-2</c:v>
                </c:pt>
                <c:pt idx="250">
                  <c:v>9.6170382329218221E-2</c:v>
                </c:pt>
                <c:pt idx="251">
                  <c:v>9.6170382329218221E-2</c:v>
                </c:pt>
                <c:pt idx="252">
                  <c:v>9.6170382329218221E-2</c:v>
                </c:pt>
                <c:pt idx="253">
                  <c:v>9.6170382329218221E-2</c:v>
                </c:pt>
                <c:pt idx="254">
                  <c:v>9.6170382329218221E-2</c:v>
                </c:pt>
                <c:pt idx="255">
                  <c:v>9.6170382329218221E-2</c:v>
                </c:pt>
                <c:pt idx="256">
                  <c:v>9.6170382329218221E-2</c:v>
                </c:pt>
                <c:pt idx="257">
                  <c:v>9.6170382329218221E-2</c:v>
                </c:pt>
                <c:pt idx="258">
                  <c:v>9.6170382329218221E-2</c:v>
                </c:pt>
                <c:pt idx="259">
                  <c:v>9.6170382329218221E-2</c:v>
                </c:pt>
                <c:pt idx="260">
                  <c:v>9.6170382329218221E-2</c:v>
                </c:pt>
                <c:pt idx="261">
                  <c:v>9.6170382329218221E-2</c:v>
                </c:pt>
                <c:pt idx="262">
                  <c:v>9.6170382329218221E-2</c:v>
                </c:pt>
                <c:pt idx="263">
                  <c:v>9.6170382329218221E-2</c:v>
                </c:pt>
                <c:pt idx="264">
                  <c:v>9.6170382329218221E-2</c:v>
                </c:pt>
                <c:pt idx="265">
                  <c:v>9.6170382329218221E-2</c:v>
                </c:pt>
                <c:pt idx="266">
                  <c:v>9.6170382329218221E-2</c:v>
                </c:pt>
                <c:pt idx="267">
                  <c:v>9.6170382329218221E-2</c:v>
                </c:pt>
                <c:pt idx="268">
                  <c:v>9.6170382329218221E-2</c:v>
                </c:pt>
                <c:pt idx="269">
                  <c:v>9.6170382329218221E-2</c:v>
                </c:pt>
                <c:pt idx="270">
                  <c:v>9.6170382329218221E-2</c:v>
                </c:pt>
                <c:pt idx="271">
                  <c:v>9.6170382329218221E-2</c:v>
                </c:pt>
                <c:pt idx="272">
                  <c:v>9.6170382329218221E-2</c:v>
                </c:pt>
                <c:pt idx="273">
                  <c:v>9.6170382329218221E-2</c:v>
                </c:pt>
                <c:pt idx="274">
                  <c:v>9.6170382329218221E-2</c:v>
                </c:pt>
                <c:pt idx="275">
                  <c:v>9.6170382329218221E-2</c:v>
                </c:pt>
                <c:pt idx="276">
                  <c:v>9.6170382329218221E-2</c:v>
                </c:pt>
                <c:pt idx="277">
                  <c:v>9.6170382329218221E-2</c:v>
                </c:pt>
                <c:pt idx="278">
                  <c:v>9.6170382329218221E-2</c:v>
                </c:pt>
                <c:pt idx="279">
                  <c:v>9.6170382329218221E-2</c:v>
                </c:pt>
                <c:pt idx="280">
                  <c:v>9.6170382329218221E-2</c:v>
                </c:pt>
                <c:pt idx="281">
                  <c:v>9.6170382329218221E-2</c:v>
                </c:pt>
                <c:pt idx="282">
                  <c:v>9.6170382329218221E-2</c:v>
                </c:pt>
                <c:pt idx="283">
                  <c:v>9.6170382329218221E-2</c:v>
                </c:pt>
                <c:pt idx="284">
                  <c:v>9.6170382329218221E-2</c:v>
                </c:pt>
                <c:pt idx="285">
                  <c:v>9.6170382329218221E-2</c:v>
                </c:pt>
                <c:pt idx="286">
                  <c:v>9.6170382329218221E-2</c:v>
                </c:pt>
                <c:pt idx="287">
                  <c:v>9.6170382329218221E-2</c:v>
                </c:pt>
                <c:pt idx="288">
                  <c:v>9.6170382329218221E-2</c:v>
                </c:pt>
                <c:pt idx="289">
                  <c:v>9.6170382329218221E-2</c:v>
                </c:pt>
                <c:pt idx="290">
                  <c:v>9.6170382329218221E-2</c:v>
                </c:pt>
                <c:pt idx="291">
                  <c:v>9.6170382329218221E-2</c:v>
                </c:pt>
                <c:pt idx="292">
                  <c:v>9.6170382329218221E-2</c:v>
                </c:pt>
                <c:pt idx="293">
                  <c:v>9.6170382329218221E-2</c:v>
                </c:pt>
                <c:pt idx="294">
                  <c:v>9.6170382329218221E-2</c:v>
                </c:pt>
                <c:pt idx="295">
                  <c:v>9.6170382329218221E-2</c:v>
                </c:pt>
                <c:pt idx="296">
                  <c:v>9.6170382329218221E-2</c:v>
                </c:pt>
                <c:pt idx="297">
                  <c:v>9.6170382329218221E-2</c:v>
                </c:pt>
                <c:pt idx="298">
                  <c:v>9.6170382329218221E-2</c:v>
                </c:pt>
                <c:pt idx="299">
                  <c:v>9.6170382329218221E-2</c:v>
                </c:pt>
                <c:pt idx="300">
                  <c:v>9.6170382329218221E-2</c:v>
                </c:pt>
                <c:pt idx="301">
                  <c:v>9.6170382329218221E-2</c:v>
                </c:pt>
                <c:pt idx="302">
                  <c:v>9.6170382329218221E-2</c:v>
                </c:pt>
                <c:pt idx="303">
                  <c:v>9.6170382329218221E-2</c:v>
                </c:pt>
                <c:pt idx="304">
                  <c:v>9.6170382329218221E-2</c:v>
                </c:pt>
                <c:pt idx="305">
                  <c:v>9.6170382329218221E-2</c:v>
                </c:pt>
                <c:pt idx="306">
                  <c:v>9.6170382329218221E-2</c:v>
                </c:pt>
                <c:pt idx="307">
                  <c:v>9.6170382329218221E-2</c:v>
                </c:pt>
                <c:pt idx="308">
                  <c:v>9.6170382329218221E-2</c:v>
                </c:pt>
                <c:pt idx="309">
                  <c:v>9.6170382329218221E-2</c:v>
                </c:pt>
                <c:pt idx="310">
                  <c:v>9.6170382329218221E-2</c:v>
                </c:pt>
                <c:pt idx="311">
                  <c:v>9.6170382329218221E-2</c:v>
                </c:pt>
                <c:pt idx="312">
                  <c:v>9.6170382329218221E-2</c:v>
                </c:pt>
                <c:pt idx="313">
                  <c:v>9.6170382329218221E-2</c:v>
                </c:pt>
                <c:pt idx="314">
                  <c:v>9.6170382329218221E-2</c:v>
                </c:pt>
                <c:pt idx="315">
                  <c:v>9.6170382329218221E-2</c:v>
                </c:pt>
                <c:pt idx="316">
                  <c:v>9.6170382329218221E-2</c:v>
                </c:pt>
                <c:pt idx="317">
                  <c:v>9.6170382329218221E-2</c:v>
                </c:pt>
                <c:pt idx="318">
                  <c:v>9.6170382329218221E-2</c:v>
                </c:pt>
                <c:pt idx="319">
                  <c:v>9.6170382329218221E-2</c:v>
                </c:pt>
                <c:pt idx="320">
                  <c:v>9.6170382329218221E-2</c:v>
                </c:pt>
                <c:pt idx="321">
                  <c:v>9.6170382329218221E-2</c:v>
                </c:pt>
                <c:pt idx="322">
                  <c:v>9.6170382329218221E-2</c:v>
                </c:pt>
                <c:pt idx="323">
                  <c:v>9.6170382329218221E-2</c:v>
                </c:pt>
                <c:pt idx="324">
                  <c:v>9.6170382329218221E-2</c:v>
                </c:pt>
                <c:pt idx="325">
                  <c:v>9.6170382329218221E-2</c:v>
                </c:pt>
                <c:pt idx="326">
                  <c:v>9.6170382329218221E-2</c:v>
                </c:pt>
                <c:pt idx="327">
                  <c:v>9.6170382329218221E-2</c:v>
                </c:pt>
                <c:pt idx="328">
                  <c:v>9.6170382329218221E-2</c:v>
                </c:pt>
                <c:pt idx="329">
                  <c:v>9.6170382329218221E-2</c:v>
                </c:pt>
                <c:pt idx="330">
                  <c:v>9.6170382329218221E-2</c:v>
                </c:pt>
                <c:pt idx="331">
                  <c:v>9.6170382329218221E-2</c:v>
                </c:pt>
                <c:pt idx="332">
                  <c:v>9.6170382329218221E-2</c:v>
                </c:pt>
                <c:pt idx="333">
                  <c:v>9.6170382329218221E-2</c:v>
                </c:pt>
                <c:pt idx="334">
                  <c:v>9.6170382329218221E-2</c:v>
                </c:pt>
                <c:pt idx="335">
                  <c:v>9.6170382329218221E-2</c:v>
                </c:pt>
                <c:pt idx="336">
                  <c:v>9.6170382329218221E-2</c:v>
                </c:pt>
                <c:pt idx="337">
                  <c:v>9.6170382329218221E-2</c:v>
                </c:pt>
                <c:pt idx="338">
                  <c:v>9.6170382329218221E-2</c:v>
                </c:pt>
                <c:pt idx="339">
                  <c:v>9.6170382329218221E-2</c:v>
                </c:pt>
                <c:pt idx="340">
                  <c:v>9.6170382329218221E-2</c:v>
                </c:pt>
                <c:pt idx="341">
                  <c:v>9.6170382329218221E-2</c:v>
                </c:pt>
                <c:pt idx="342">
                  <c:v>9.6170382329218221E-2</c:v>
                </c:pt>
                <c:pt idx="343">
                  <c:v>9.6170382329218221E-2</c:v>
                </c:pt>
                <c:pt idx="344">
                  <c:v>9.6170382329218221E-2</c:v>
                </c:pt>
                <c:pt idx="345">
                  <c:v>9.6170382329218221E-2</c:v>
                </c:pt>
                <c:pt idx="346">
                  <c:v>9.6170382329218221E-2</c:v>
                </c:pt>
                <c:pt idx="347">
                  <c:v>9.6170382329218221E-2</c:v>
                </c:pt>
                <c:pt idx="348">
                  <c:v>9.6170382329218221E-2</c:v>
                </c:pt>
                <c:pt idx="349">
                  <c:v>9.6170382329218221E-2</c:v>
                </c:pt>
                <c:pt idx="350">
                  <c:v>9.6170382329218221E-2</c:v>
                </c:pt>
                <c:pt idx="351">
                  <c:v>9.6170382329218221E-2</c:v>
                </c:pt>
                <c:pt idx="352">
                  <c:v>9.6170382329218221E-2</c:v>
                </c:pt>
                <c:pt idx="353">
                  <c:v>9.6170382329218221E-2</c:v>
                </c:pt>
                <c:pt idx="354">
                  <c:v>9.6170382329218221E-2</c:v>
                </c:pt>
                <c:pt idx="355">
                  <c:v>9.6170382329218221E-2</c:v>
                </c:pt>
                <c:pt idx="356">
                  <c:v>9.6170382329218221E-2</c:v>
                </c:pt>
                <c:pt idx="357">
                  <c:v>9.6170382329218221E-2</c:v>
                </c:pt>
                <c:pt idx="358">
                  <c:v>9.6170382329218221E-2</c:v>
                </c:pt>
                <c:pt idx="359">
                  <c:v>9.6170382329218221E-2</c:v>
                </c:pt>
                <c:pt idx="360">
                  <c:v>9.6170382329218221E-2</c:v>
                </c:pt>
                <c:pt idx="361">
                  <c:v>9.6170382329218221E-2</c:v>
                </c:pt>
                <c:pt idx="362">
                  <c:v>9.6170382329218221E-2</c:v>
                </c:pt>
                <c:pt idx="363">
                  <c:v>9.6170382329218221E-2</c:v>
                </c:pt>
                <c:pt idx="364">
                  <c:v>9.6170382329218221E-2</c:v>
                </c:pt>
                <c:pt idx="365">
                  <c:v>9.6170382329218221E-2</c:v>
                </c:pt>
                <c:pt idx="366">
                  <c:v>9.6170382329218221E-2</c:v>
                </c:pt>
                <c:pt idx="367">
                  <c:v>9.6170382329218221E-2</c:v>
                </c:pt>
                <c:pt idx="368">
                  <c:v>9.6170382329218221E-2</c:v>
                </c:pt>
                <c:pt idx="369">
                  <c:v>9.6170382329218221E-2</c:v>
                </c:pt>
                <c:pt idx="370">
                  <c:v>9.6170382329218221E-2</c:v>
                </c:pt>
                <c:pt idx="371">
                  <c:v>9.6170382329218221E-2</c:v>
                </c:pt>
                <c:pt idx="372">
                  <c:v>9.6170382329218221E-2</c:v>
                </c:pt>
                <c:pt idx="373">
                  <c:v>9.6170382329218221E-2</c:v>
                </c:pt>
                <c:pt idx="374">
                  <c:v>9.6170382329218221E-2</c:v>
                </c:pt>
                <c:pt idx="375">
                  <c:v>9.6170382329218221E-2</c:v>
                </c:pt>
                <c:pt idx="376">
                  <c:v>9.6170382329218221E-2</c:v>
                </c:pt>
                <c:pt idx="377">
                  <c:v>9.6170382329218221E-2</c:v>
                </c:pt>
                <c:pt idx="378">
                  <c:v>9.6170382329218221E-2</c:v>
                </c:pt>
                <c:pt idx="379">
                  <c:v>9.6170382329218221E-2</c:v>
                </c:pt>
                <c:pt idx="380">
                  <c:v>9.6170382329218221E-2</c:v>
                </c:pt>
                <c:pt idx="381">
                  <c:v>9.6170382329218221E-2</c:v>
                </c:pt>
                <c:pt idx="382">
                  <c:v>9.6170382329218221E-2</c:v>
                </c:pt>
                <c:pt idx="383">
                  <c:v>9.6170382329218221E-2</c:v>
                </c:pt>
                <c:pt idx="384">
                  <c:v>9.6170382329218221E-2</c:v>
                </c:pt>
                <c:pt idx="385">
                  <c:v>9.6170382329218221E-2</c:v>
                </c:pt>
                <c:pt idx="386">
                  <c:v>9.6170382329218221E-2</c:v>
                </c:pt>
                <c:pt idx="387">
                  <c:v>9.6170382329218221E-2</c:v>
                </c:pt>
                <c:pt idx="388">
                  <c:v>9.6170382329218221E-2</c:v>
                </c:pt>
                <c:pt idx="389">
                  <c:v>9.6170382329218221E-2</c:v>
                </c:pt>
                <c:pt idx="390">
                  <c:v>9.6170382329218221E-2</c:v>
                </c:pt>
                <c:pt idx="391">
                  <c:v>9.6170382329218221E-2</c:v>
                </c:pt>
                <c:pt idx="392">
                  <c:v>9.6170382329218221E-2</c:v>
                </c:pt>
                <c:pt idx="393">
                  <c:v>9.6170382329218221E-2</c:v>
                </c:pt>
                <c:pt idx="394">
                  <c:v>9.6170382329218221E-2</c:v>
                </c:pt>
                <c:pt idx="395">
                  <c:v>9.6170382329218221E-2</c:v>
                </c:pt>
                <c:pt idx="396">
                  <c:v>9.6170382329218221E-2</c:v>
                </c:pt>
                <c:pt idx="397">
                  <c:v>9.6170382329218221E-2</c:v>
                </c:pt>
                <c:pt idx="398">
                  <c:v>9.6170382329218221E-2</c:v>
                </c:pt>
                <c:pt idx="399">
                  <c:v>9.6170382329218221E-2</c:v>
                </c:pt>
                <c:pt idx="400">
                  <c:v>9.6170382329218221E-2</c:v>
                </c:pt>
                <c:pt idx="401">
                  <c:v>9.6170382329218221E-2</c:v>
                </c:pt>
                <c:pt idx="402">
                  <c:v>9.6170382329218221E-2</c:v>
                </c:pt>
                <c:pt idx="403">
                  <c:v>9.6170382329218221E-2</c:v>
                </c:pt>
                <c:pt idx="404">
                  <c:v>9.6170382329218221E-2</c:v>
                </c:pt>
                <c:pt idx="405">
                  <c:v>9.6170382329218221E-2</c:v>
                </c:pt>
                <c:pt idx="406">
                  <c:v>9.6170382329218221E-2</c:v>
                </c:pt>
                <c:pt idx="407">
                  <c:v>9.6170382329218221E-2</c:v>
                </c:pt>
                <c:pt idx="408">
                  <c:v>9.6170382329218221E-2</c:v>
                </c:pt>
                <c:pt idx="409">
                  <c:v>9.6170382329218221E-2</c:v>
                </c:pt>
                <c:pt idx="410">
                  <c:v>9.6170382329218221E-2</c:v>
                </c:pt>
                <c:pt idx="411">
                  <c:v>9.6170382329218221E-2</c:v>
                </c:pt>
                <c:pt idx="412">
                  <c:v>9.6170382329218221E-2</c:v>
                </c:pt>
                <c:pt idx="413">
                  <c:v>9.6170382329218221E-2</c:v>
                </c:pt>
                <c:pt idx="414">
                  <c:v>9.6170382329218221E-2</c:v>
                </c:pt>
                <c:pt idx="415">
                  <c:v>9.6170382329218221E-2</c:v>
                </c:pt>
                <c:pt idx="416">
                  <c:v>9.6170382329218221E-2</c:v>
                </c:pt>
                <c:pt idx="417">
                  <c:v>9.6170382329218221E-2</c:v>
                </c:pt>
                <c:pt idx="418">
                  <c:v>9.6170382329218221E-2</c:v>
                </c:pt>
                <c:pt idx="419">
                  <c:v>9.6170382329218221E-2</c:v>
                </c:pt>
                <c:pt idx="420">
                  <c:v>9.6170382329218221E-2</c:v>
                </c:pt>
                <c:pt idx="421">
                  <c:v>9.6170382329218221E-2</c:v>
                </c:pt>
                <c:pt idx="422">
                  <c:v>9.6170382329218221E-2</c:v>
                </c:pt>
                <c:pt idx="423">
                  <c:v>9.6170382329218221E-2</c:v>
                </c:pt>
                <c:pt idx="424">
                  <c:v>9.6170382329218221E-2</c:v>
                </c:pt>
                <c:pt idx="425">
                  <c:v>9.6170382329218221E-2</c:v>
                </c:pt>
                <c:pt idx="426">
                  <c:v>9.6170382329218221E-2</c:v>
                </c:pt>
                <c:pt idx="427">
                  <c:v>9.6170382329218221E-2</c:v>
                </c:pt>
                <c:pt idx="428">
                  <c:v>9.6170382329218221E-2</c:v>
                </c:pt>
                <c:pt idx="429">
                  <c:v>9.6170382329218221E-2</c:v>
                </c:pt>
                <c:pt idx="430">
                  <c:v>9.6170382329218221E-2</c:v>
                </c:pt>
                <c:pt idx="431">
                  <c:v>9.6170382329218221E-2</c:v>
                </c:pt>
                <c:pt idx="432">
                  <c:v>9.6170382329218221E-2</c:v>
                </c:pt>
                <c:pt idx="433">
                  <c:v>9.6170382329218221E-2</c:v>
                </c:pt>
                <c:pt idx="434">
                  <c:v>9.6170382329218221E-2</c:v>
                </c:pt>
                <c:pt idx="435">
                  <c:v>9.6170382329218221E-2</c:v>
                </c:pt>
                <c:pt idx="436">
                  <c:v>9.6170382329218221E-2</c:v>
                </c:pt>
                <c:pt idx="437">
                  <c:v>9.6170382329218221E-2</c:v>
                </c:pt>
                <c:pt idx="438">
                  <c:v>9.6170382329218221E-2</c:v>
                </c:pt>
                <c:pt idx="439">
                  <c:v>9.6170382329218221E-2</c:v>
                </c:pt>
                <c:pt idx="440">
                  <c:v>9.6170382329218221E-2</c:v>
                </c:pt>
                <c:pt idx="441">
                  <c:v>9.6170382329218221E-2</c:v>
                </c:pt>
                <c:pt idx="442">
                  <c:v>9.6170382329218221E-2</c:v>
                </c:pt>
                <c:pt idx="443">
                  <c:v>9.6170382329218221E-2</c:v>
                </c:pt>
                <c:pt idx="444">
                  <c:v>9.6170382329218221E-2</c:v>
                </c:pt>
                <c:pt idx="445">
                  <c:v>9.6170382329218221E-2</c:v>
                </c:pt>
                <c:pt idx="446">
                  <c:v>9.6170382329218221E-2</c:v>
                </c:pt>
                <c:pt idx="447">
                  <c:v>9.6170382329218221E-2</c:v>
                </c:pt>
                <c:pt idx="448">
                  <c:v>9.6170382329218221E-2</c:v>
                </c:pt>
                <c:pt idx="449">
                  <c:v>9.6170382329218221E-2</c:v>
                </c:pt>
                <c:pt idx="450">
                  <c:v>9.6170382329218221E-2</c:v>
                </c:pt>
                <c:pt idx="451">
                  <c:v>9.6170382329218221E-2</c:v>
                </c:pt>
                <c:pt idx="452">
                  <c:v>9.6170382329218221E-2</c:v>
                </c:pt>
                <c:pt idx="453">
                  <c:v>9.6170382329218221E-2</c:v>
                </c:pt>
                <c:pt idx="454">
                  <c:v>9.6170382329218221E-2</c:v>
                </c:pt>
                <c:pt idx="455">
                  <c:v>9.6170382329218221E-2</c:v>
                </c:pt>
                <c:pt idx="456">
                  <c:v>9.6170382329218221E-2</c:v>
                </c:pt>
                <c:pt idx="457">
                  <c:v>9.6170382329218221E-2</c:v>
                </c:pt>
                <c:pt idx="458">
                  <c:v>9.6170382329218221E-2</c:v>
                </c:pt>
                <c:pt idx="459">
                  <c:v>9.6170382329218221E-2</c:v>
                </c:pt>
                <c:pt idx="460">
                  <c:v>9.6170382329218221E-2</c:v>
                </c:pt>
                <c:pt idx="461">
                  <c:v>9.6170382329218221E-2</c:v>
                </c:pt>
                <c:pt idx="462">
                  <c:v>9.6170382329218221E-2</c:v>
                </c:pt>
                <c:pt idx="463">
                  <c:v>9.6170382329218221E-2</c:v>
                </c:pt>
                <c:pt idx="464">
                  <c:v>9.6170382329218221E-2</c:v>
                </c:pt>
                <c:pt idx="465">
                  <c:v>9.6170382329218221E-2</c:v>
                </c:pt>
                <c:pt idx="466">
                  <c:v>9.6170382329218221E-2</c:v>
                </c:pt>
                <c:pt idx="467">
                  <c:v>9.6170382329218221E-2</c:v>
                </c:pt>
                <c:pt idx="468">
                  <c:v>9.6170382329218221E-2</c:v>
                </c:pt>
                <c:pt idx="469">
                  <c:v>9.6170382329218221E-2</c:v>
                </c:pt>
                <c:pt idx="470">
                  <c:v>9.6170382329218221E-2</c:v>
                </c:pt>
                <c:pt idx="471">
                  <c:v>9.6170382329218221E-2</c:v>
                </c:pt>
                <c:pt idx="472">
                  <c:v>9.6170382329218221E-2</c:v>
                </c:pt>
                <c:pt idx="473">
                  <c:v>9.6170382329218221E-2</c:v>
                </c:pt>
                <c:pt idx="474">
                  <c:v>9.6170382329218221E-2</c:v>
                </c:pt>
                <c:pt idx="475">
                  <c:v>9.6170382329218221E-2</c:v>
                </c:pt>
                <c:pt idx="476">
                  <c:v>9.6170382329218221E-2</c:v>
                </c:pt>
                <c:pt idx="477">
                  <c:v>9.6170382329218221E-2</c:v>
                </c:pt>
                <c:pt idx="478">
                  <c:v>9.6170382329218221E-2</c:v>
                </c:pt>
                <c:pt idx="479">
                  <c:v>9.6170382329218221E-2</c:v>
                </c:pt>
                <c:pt idx="480">
                  <c:v>9.6170382329218221E-2</c:v>
                </c:pt>
                <c:pt idx="481">
                  <c:v>9.6170382329218221E-2</c:v>
                </c:pt>
                <c:pt idx="482">
                  <c:v>9.6170382329218221E-2</c:v>
                </c:pt>
                <c:pt idx="483">
                  <c:v>9.6170382329218221E-2</c:v>
                </c:pt>
                <c:pt idx="484">
                  <c:v>9.6170382329218221E-2</c:v>
                </c:pt>
                <c:pt idx="485">
                  <c:v>9.6170382329218221E-2</c:v>
                </c:pt>
                <c:pt idx="486">
                  <c:v>9.6170382329218221E-2</c:v>
                </c:pt>
                <c:pt idx="487">
                  <c:v>9.6170382329218221E-2</c:v>
                </c:pt>
                <c:pt idx="488">
                  <c:v>9.6170382329218221E-2</c:v>
                </c:pt>
                <c:pt idx="489">
                  <c:v>9.6170382329218221E-2</c:v>
                </c:pt>
                <c:pt idx="490">
                  <c:v>9.6170382329218221E-2</c:v>
                </c:pt>
                <c:pt idx="491">
                  <c:v>9.6170382329218221E-2</c:v>
                </c:pt>
                <c:pt idx="492">
                  <c:v>9.6170382329218221E-2</c:v>
                </c:pt>
                <c:pt idx="493">
                  <c:v>9.6170382329218221E-2</c:v>
                </c:pt>
                <c:pt idx="494">
                  <c:v>9.6170382329218221E-2</c:v>
                </c:pt>
                <c:pt idx="495">
                  <c:v>9.6170382329218221E-2</c:v>
                </c:pt>
                <c:pt idx="496">
                  <c:v>9.6170382329218221E-2</c:v>
                </c:pt>
                <c:pt idx="497">
                  <c:v>9.6170382329218221E-2</c:v>
                </c:pt>
                <c:pt idx="498">
                  <c:v>9.6170382329218221E-2</c:v>
                </c:pt>
                <c:pt idx="499">
                  <c:v>9.6170382329218221E-2</c:v>
                </c:pt>
                <c:pt idx="500">
                  <c:v>9.6170382329218221E-2</c:v>
                </c:pt>
                <c:pt idx="501">
                  <c:v>9.6170382329218221E-2</c:v>
                </c:pt>
                <c:pt idx="502">
                  <c:v>9.6170382329218221E-2</c:v>
                </c:pt>
                <c:pt idx="503">
                  <c:v>9.6170382329218221E-2</c:v>
                </c:pt>
                <c:pt idx="504">
                  <c:v>9.6170382329218221E-2</c:v>
                </c:pt>
                <c:pt idx="505">
                  <c:v>9.6170382329218221E-2</c:v>
                </c:pt>
                <c:pt idx="506">
                  <c:v>9.6170382329218221E-2</c:v>
                </c:pt>
                <c:pt idx="507">
                  <c:v>9.6170382329218221E-2</c:v>
                </c:pt>
                <c:pt idx="508">
                  <c:v>9.6170382329218221E-2</c:v>
                </c:pt>
                <c:pt idx="509">
                  <c:v>9.6170382329218221E-2</c:v>
                </c:pt>
                <c:pt idx="510">
                  <c:v>9.6170382329218221E-2</c:v>
                </c:pt>
                <c:pt idx="511">
                  <c:v>9.6170382329218221E-2</c:v>
                </c:pt>
                <c:pt idx="512">
                  <c:v>9.6170382329218221E-2</c:v>
                </c:pt>
                <c:pt idx="513">
                  <c:v>9.6170382329218221E-2</c:v>
                </c:pt>
                <c:pt idx="514">
                  <c:v>9.6170382329218221E-2</c:v>
                </c:pt>
                <c:pt idx="515">
                  <c:v>9.6170382329218221E-2</c:v>
                </c:pt>
                <c:pt idx="516">
                  <c:v>9.6170382329218221E-2</c:v>
                </c:pt>
                <c:pt idx="517">
                  <c:v>9.6170382329218221E-2</c:v>
                </c:pt>
                <c:pt idx="518">
                  <c:v>9.6170382329218221E-2</c:v>
                </c:pt>
                <c:pt idx="519">
                  <c:v>9.6170382329218221E-2</c:v>
                </c:pt>
                <c:pt idx="520">
                  <c:v>9.6170382329218221E-2</c:v>
                </c:pt>
                <c:pt idx="521">
                  <c:v>9.6170382329218221E-2</c:v>
                </c:pt>
                <c:pt idx="522">
                  <c:v>9.6170382329218221E-2</c:v>
                </c:pt>
                <c:pt idx="523">
                  <c:v>9.6170382329218221E-2</c:v>
                </c:pt>
                <c:pt idx="524">
                  <c:v>9.6170382329218221E-2</c:v>
                </c:pt>
                <c:pt idx="525">
                  <c:v>9.6170382329218221E-2</c:v>
                </c:pt>
                <c:pt idx="526">
                  <c:v>9.6170382329218221E-2</c:v>
                </c:pt>
                <c:pt idx="527">
                  <c:v>9.6170382329218221E-2</c:v>
                </c:pt>
                <c:pt idx="528">
                  <c:v>9.6170382329218221E-2</c:v>
                </c:pt>
                <c:pt idx="529">
                  <c:v>9.6170382329218221E-2</c:v>
                </c:pt>
                <c:pt idx="530">
                  <c:v>9.6170382329218221E-2</c:v>
                </c:pt>
                <c:pt idx="531">
                  <c:v>9.6170382329218221E-2</c:v>
                </c:pt>
                <c:pt idx="532">
                  <c:v>9.6170382329218221E-2</c:v>
                </c:pt>
                <c:pt idx="533">
                  <c:v>9.6170382329218221E-2</c:v>
                </c:pt>
                <c:pt idx="534">
                  <c:v>9.6170382329218221E-2</c:v>
                </c:pt>
                <c:pt idx="535">
                  <c:v>9.6170382329218221E-2</c:v>
                </c:pt>
                <c:pt idx="536">
                  <c:v>9.6170382329218221E-2</c:v>
                </c:pt>
                <c:pt idx="537">
                  <c:v>9.6170382329218221E-2</c:v>
                </c:pt>
                <c:pt idx="538">
                  <c:v>9.6170382329218221E-2</c:v>
                </c:pt>
                <c:pt idx="539">
                  <c:v>9.6170382329218221E-2</c:v>
                </c:pt>
                <c:pt idx="540">
                  <c:v>9.6170382329218221E-2</c:v>
                </c:pt>
                <c:pt idx="541">
                  <c:v>9.6170382329218221E-2</c:v>
                </c:pt>
                <c:pt idx="542">
                  <c:v>9.6170382329218221E-2</c:v>
                </c:pt>
                <c:pt idx="543">
                  <c:v>9.6170382329218221E-2</c:v>
                </c:pt>
                <c:pt idx="544">
                  <c:v>9.6170382329218221E-2</c:v>
                </c:pt>
                <c:pt idx="545">
                  <c:v>9.6170382329218221E-2</c:v>
                </c:pt>
                <c:pt idx="546">
                  <c:v>9.6170382329218221E-2</c:v>
                </c:pt>
                <c:pt idx="547">
                  <c:v>9.6170382329218221E-2</c:v>
                </c:pt>
                <c:pt idx="548">
                  <c:v>9.6170382329218221E-2</c:v>
                </c:pt>
                <c:pt idx="549">
                  <c:v>9.6170382329218221E-2</c:v>
                </c:pt>
                <c:pt idx="550">
                  <c:v>9.6170382329218221E-2</c:v>
                </c:pt>
                <c:pt idx="551">
                  <c:v>9.6170382329218221E-2</c:v>
                </c:pt>
                <c:pt idx="552">
                  <c:v>9.6170382329218221E-2</c:v>
                </c:pt>
                <c:pt idx="553">
                  <c:v>9.6170382329218221E-2</c:v>
                </c:pt>
                <c:pt idx="554">
                  <c:v>9.6170382329218221E-2</c:v>
                </c:pt>
                <c:pt idx="555">
                  <c:v>9.6170382329218221E-2</c:v>
                </c:pt>
                <c:pt idx="556">
                  <c:v>9.6170382329218221E-2</c:v>
                </c:pt>
                <c:pt idx="557">
                  <c:v>9.6170382329218221E-2</c:v>
                </c:pt>
                <c:pt idx="558">
                  <c:v>9.6170382329218221E-2</c:v>
                </c:pt>
                <c:pt idx="559">
                  <c:v>9.6170382329218221E-2</c:v>
                </c:pt>
                <c:pt idx="560">
                  <c:v>9.6170382329218221E-2</c:v>
                </c:pt>
                <c:pt idx="561">
                  <c:v>9.6170382329218221E-2</c:v>
                </c:pt>
                <c:pt idx="562">
                  <c:v>9.6170382329218221E-2</c:v>
                </c:pt>
                <c:pt idx="563">
                  <c:v>9.6170382329218221E-2</c:v>
                </c:pt>
                <c:pt idx="564">
                  <c:v>9.6170382329218221E-2</c:v>
                </c:pt>
                <c:pt idx="565">
                  <c:v>9.6170382329218221E-2</c:v>
                </c:pt>
                <c:pt idx="566">
                  <c:v>9.6170382329218221E-2</c:v>
                </c:pt>
                <c:pt idx="567">
                  <c:v>9.6170382329218221E-2</c:v>
                </c:pt>
                <c:pt idx="568">
                  <c:v>9.6170382329218221E-2</c:v>
                </c:pt>
                <c:pt idx="569">
                  <c:v>9.6170382329218221E-2</c:v>
                </c:pt>
                <c:pt idx="570">
                  <c:v>9.6170382329218221E-2</c:v>
                </c:pt>
                <c:pt idx="571">
                  <c:v>9.6170382329218221E-2</c:v>
                </c:pt>
                <c:pt idx="572">
                  <c:v>9.6170382329218221E-2</c:v>
                </c:pt>
                <c:pt idx="573">
                  <c:v>9.6170382329218221E-2</c:v>
                </c:pt>
                <c:pt idx="574">
                  <c:v>9.6170382329218221E-2</c:v>
                </c:pt>
                <c:pt idx="575">
                  <c:v>9.6170382329218221E-2</c:v>
                </c:pt>
                <c:pt idx="576">
                  <c:v>9.6170382329218221E-2</c:v>
                </c:pt>
                <c:pt idx="577">
                  <c:v>9.6170382329218221E-2</c:v>
                </c:pt>
                <c:pt idx="578">
                  <c:v>9.6170382329218221E-2</c:v>
                </c:pt>
                <c:pt idx="579">
                  <c:v>9.6170382329218221E-2</c:v>
                </c:pt>
                <c:pt idx="580">
                  <c:v>9.6170382329218221E-2</c:v>
                </c:pt>
                <c:pt idx="581">
                  <c:v>9.6170382329218221E-2</c:v>
                </c:pt>
                <c:pt idx="582">
                  <c:v>9.6170382329218221E-2</c:v>
                </c:pt>
                <c:pt idx="583">
                  <c:v>9.6170382329218221E-2</c:v>
                </c:pt>
                <c:pt idx="584">
                  <c:v>9.6170382329218221E-2</c:v>
                </c:pt>
                <c:pt idx="585">
                  <c:v>9.6170382329218221E-2</c:v>
                </c:pt>
                <c:pt idx="586">
                  <c:v>9.6170382329218221E-2</c:v>
                </c:pt>
                <c:pt idx="587">
                  <c:v>9.6170382329218221E-2</c:v>
                </c:pt>
                <c:pt idx="588">
                  <c:v>9.6170382329218221E-2</c:v>
                </c:pt>
                <c:pt idx="589">
                  <c:v>9.6170382329218221E-2</c:v>
                </c:pt>
                <c:pt idx="590">
                  <c:v>9.6170382329218221E-2</c:v>
                </c:pt>
                <c:pt idx="591">
                  <c:v>9.6170382329218221E-2</c:v>
                </c:pt>
                <c:pt idx="592">
                  <c:v>9.6170382329218221E-2</c:v>
                </c:pt>
                <c:pt idx="593">
                  <c:v>9.6170382329218221E-2</c:v>
                </c:pt>
                <c:pt idx="594">
                  <c:v>9.6170382329218221E-2</c:v>
                </c:pt>
                <c:pt idx="595">
                  <c:v>9.6170382329218221E-2</c:v>
                </c:pt>
                <c:pt idx="596">
                  <c:v>9.6170382329218221E-2</c:v>
                </c:pt>
                <c:pt idx="597">
                  <c:v>9.6170382329218221E-2</c:v>
                </c:pt>
                <c:pt idx="598">
                  <c:v>9.6170382329218221E-2</c:v>
                </c:pt>
                <c:pt idx="599">
                  <c:v>9.6170382329218221E-2</c:v>
                </c:pt>
                <c:pt idx="600">
                  <c:v>9.6170382329218221E-2</c:v>
                </c:pt>
                <c:pt idx="601">
                  <c:v>9.6170382329218221E-2</c:v>
                </c:pt>
                <c:pt idx="602">
                  <c:v>9.6170382329218221E-2</c:v>
                </c:pt>
                <c:pt idx="603">
                  <c:v>9.6170382329218221E-2</c:v>
                </c:pt>
                <c:pt idx="604">
                  <c:v>9.6170382329218221E-2</c:v>
                </c:pt>
                <c:pt idx="605">
                  <c:v>9.6170382329218221E-2</c:v>
                </c:pt>
                <c:pt idx="606">
                  <c:v>9.6170382329218221E-2</c:v>
                </c:pt>
                <c:pt idx="607">
                  <c:v>9.6170382329218221E-2</c:v>
                </c:pt>
                <c:pt idx="608">
                  <c:v>9.6170382329218221E-2</c:v>
                </c:pt>
                <c:pt idx="609">
                  <c:v>9.6170382329218221E-2</c:v>
                </c:pt>
                <c:pt idx="610">
                  <c:v>9.6170382329218221E-2</c:v>
                </c:pt>
                <c:pt idx="611">
                  <c:v>9.6170382329218221E-2</c:v>
                </c:pt>
                <c:pt idx="612">
                  <c:v>9.6170382329218221E-2</c:v>
                </c:pt>
                <c:pt idx="613">
                  <c:v>9.6170382329218221E-2</c:v>
                </c:pt>
                <c:pt idx="614">
                  <c:v>9.6170382329218221E-2</c:v>
                </c:pt>
                <c:pt idx="615">
                  <c:v>9.6170382329218221E-2</c:v>
                </c:pt>
                <c:pt idx="616">
                  <c:v>9.6170382329218221E-2</c:v>
                </c:pt>
                <c:pt idx="617">
                  <c:v>9.6170382329218221E-2</c:v>
                </c:pt>
                <c:pt idx="618">
                  <c:v>9.6170382329218221E-2</c:v>
                </c:pt>
                <c:pt idx="619">
                  <c:v>9.6170382329218221E-2</c:v>
                </c:pt>
                <c:pt idx="620">
                  <c:v>9.6170382329218221E-2</c:v>
                </c:pt>
                <c:pt idx="621">
                  <c:v>9.6170382329218221E-2</c:v>
                </c:pt>
                <c:pt idx="622">
                  <c:v>9.6170382329218221E-2</c:v>
                </c:pt>
                <c:pt idx="623">
                  <c:v>9.6170382329218221E-2</c:v>
                </c:pt>
                <c:pt idx="624">
                  <c:v>9.6170382329218221E-2</c:v>
                </c:pt>
                <c:pt idx="625">
                  <c:v>9.6170382329218221E-2</c:v>
                </c:pt>
                <c:pt idx="626">
                  <c:v>9.6170382329218221E-2</c:v>
                </c:pt>
                <c:pt idx="627">
                  <c:v>9.6170382329218221E-2</c:v>
                </c:pt>
                <c:pt idx="628">
                  <c:v>9.6170382329218221E-2</c:v>
                </c:pt>
                <c:pt idx="629">
                  <c:v>9.6170382329218221E-2</c:v>
                </c:pt>
                <c:pt idx="630">
                  <c:v>9.6170382329218221E-2</c:v>
                </c:pt>
                <c:pt idx="631">
                  <c:v>9.6170382329218221E-2</c:v>
                </c:pt>
                <c:pt idx="632">
                  <c:v>9.6170382329218221E-2</c:v>
                </c:pt>
                <c:pt idx="633">
                  <c:v>9.6170382329218221E-2</c:v>
                </c:pt>
                <c:pt idx="634">
                  <c:v>9.6170382329218221E-2</c:v>
                </c:pt>
                <c:pt idx="635">
                  <c:v>9.6170382329218221E-2</c:v>
                </c:pt>
                <c:pt idx="636">
                  <c:v>9.6170382329218221E-2</c:v>
                </c:pt>
                <c:pt idx="637">
                  <c:v>9.6170382329218221E-2</c:v>
                </c:pt>
                <c:pt idx="638">
                  <c:v>9.6170382329218221E-2</c:v>
                </c:pt>
                <c:pt idx="639">
                  <c:v>9.6170382329218221E-2</c:v>
                </c:pt>
                <c:pt idx="640">
                  <c:v>9.6170382329218221E-2</c:v>
                </c:pt>
                <c:pt idx="641">
                  <c:v>9.6170382329218221E-2</c:v>
                </c:pt>
                <c:pt idx="642">
                  <c:v>9.6170382329218221E-2</c:v>
                </c:pt>
                <c:pt idx="643">
                  <c:v>9.6170382329218221E-2</c:v>
                </c:pt>
                <c:pt idx="644">
                  <c:v>9.6170382329218221E-2</c:v>
                </c:pt>
                <c:pt idx="645">
                  <c:v>9.6170382329218221E-2</c:v>
                </c:pt>
                <c:pt idx="646">
                  <c:v>9.6170382329218221E-2</c:v>
                </c:pt>
                <c:pt idx="647">
                  <c:v>9.6170382329218221E-2</c:v>
                </c:pt>
                <c:pt idx="648">
                  <c:v>9.6170382329218221E-2</c:v>
                </c:pt>
                <c:pt idx="649">
                  <c:v>9.6170382329218221E-2</c:v>
                </c:pt>
                <c:pt idx="650">
                  <c:v>9.6170382329218221E-2</c:v>
                </c:pt>
                <c:pt idx="651">
                  <c:v>9.6170382329218221E-2</c:v>
                </c:pt>
                <c:pt idx="652">
                  <c:v>9.6170382329218221E-2</c:v>
                </c:pt>
                <c:pt idx="653">
                  <c:v>9.6170382329218221E-2</c:v>
                </c:pt>
                <c:pt idx="654">
                  <c:v>9.6170382329218221E-2</c:v>
                </c:pt>
                <c:pt idx="655">
                  <c:v>9.6170382329218221E-2</c:v>
                </c:pt>
                <c:pt idx="656">
                  <c:v>9.6170382329218221E-2</c:v>
                </c:pt>
                <c:pt idx="657">
                  <c:v>9.6170382329218221E-2</c:v>
                </c:pt>
                <c:pt idx="658">
                  <c:v>9.6170382329218221E-2</c:v>
                </c:pt>
                <c:pt idx="659">
                  <c:v>9.6170382329218221E-2</c:v>
                </c:pt>
                <c:pt idx="660">
                  <c:v>9.6170382329218221E-2</c:v>
                </c:pt>
                <c:pt idx="661">
                  <c:v>9.6170382329218221E-2</c:v>
                </c:pt>
                <c:pt idx="662">
                  <c:v>9.6170382329218221E-2</c:v>
                </c:pt>
                <c:pt idx="663">
                  <c:v>9.6170382329218221E-2</c:v>
                </c:pt>
                <c:pt idx="664">
                  <c:v>9.6170382329218221E-2</c:v>
                </c:pt>
                <c:pt idx="665">
                  <c:v>9.6170382329218221E-2</c:v>
                </c:pt>
                <c:pt idx="666">
                  <c:v>9.6170382329218221E-2</c:v>
                </c:pt>
                <c:pt idx="667">
                  <c:v>9.6170382329218221E-2</c:v>
                </c:pt>
                <c:pt idx="668">
                  <c:v>9.6170382329218221E-2</c:v>
                </c:pt>
                <c:pt idx="669">
                  <c:v>9.6170382329218221E-2</c:v>
                </c:pt>
                <c:pt idx="670">
                  <c:v>9.6170382329218221E-2</c:v>
                </c:pt>
                <c:pt idx="671">
                  <c:v>9.6170382329218221E-2</c:v>
                </c:pt>
                <c:pt idx="672">
                  <c:v>9.6170382329218221E-2</c:v>
                </c:pt>
                <c:pt idx="673">
                  <c:v>9.6170382329218221E-2</c:v>
                </c:pt>
                <c:pt idx="674">
                  <c:v>9.6170382329218221E-2</c:v>
                </c:pt>
                <c:pt idx="675">
                  <c:v>9.6170382329218221E-2</c:v>
                </c:pt>
                <c:pt idx="676">
                  <c:v>9.6170382329218221E-2</c:v>
                </c:pt>
                <c:pt idx="677">
                  <c:v>9.6170382329218221E-2</c:v>
                </c:pt>
                <c:pt idx="678">
                  <c:v>9.6170382329218221E-2</c:v>
                </c:pt>
                <c:pt idx="679">
                  <c:v>9.6170382329218221E-2</c:v>
                </c:pt>
                <c:pt idx="680">
                  <c:v>9.6170382329218221E-2</c:v>
                </c:pt>
                <c:pt idx="681">
                  <c:v>9.6170382329218221E-2</c:v>
                </c:pt>
                <c:pt idx="682">
                  <c:v>9.6170382329218221E-2</c:v>
                </c:pt>
                <c:pt idx="683">
                  <c:v>9.6170382329218221E-2</c:v>
                </c:pt>
                <c:pt idx="684">
                  <c:v>9.6170382329218221E-2</c:v>
                </c:pt>
                <c:pt idx="685">
                  <c:v>9.6170382329218221E-2</c:v>
                </c:pt>
                <c:pt idx="686">
                  <c:v>9.6170382329218221E-2</c:v>
                </c:pt>
                <c:pt idx="687">
                  <c:v>9.6170382329218221E-2</c:v>
                </c:pt>
                <c:pt idx="688">
                  <c:v>9.6170382329218221E-2</c:v>
                </c:pt>
                <c:pt idx="689">
                  <c:v>9.6170382329218221E-2</c:v>
                </c:pt>
                <c:pt idx="690">
                  <c:v>9.6170382329218221E-2</c:v>
                </c:pt>
                <c:pt idx="691">
                  <c:v>9.6170382329218221E-2</c:v>
                </c:pt>
                <c:pt idx="692">
                  <c:v>9.6170382329218221E-2</c:v>
                </c:pt>
                <c:pt idx="693">
                  <c:v>9.6170382329218221E-2</c:v>
                </c:pt>
                <c:pt idx="694">
                  <c:v>9.6170382329218221E-2</c:v>
                </c:pt>
                <c:pt idx="695">
                  <c:v>9.6170382329218221E-2</c:v>
                </c:pt>
                <c:pt idx="696">
                  <c:v>9.6170382329218221E-2</c:v>
                </c:pt>
                <c:pt idx="697">
                  <c:v>9.6170382329218221E-2</c:v>
                </c:pt>
                <c:pt idx="698">
                  <c:v>9.6170382329218221E-2</c:v>
                </c:pt>
                <c:pt idx="699">
                  <c:v>9.6170382329218221E-2</c:v>
                </c:pt>
                <c:pt idx="700">
                  <c:v>9.6170382329218221E-2</c:v>
                </c:pt>
                <c:pt idx="701">
                  <c:v>9.6170382329218221E-2</c:v>
                </c:pt>
                <c:pt idx="702">
                  <c:v>9.6170382329218221E-2</c:v>
                </c:pt>
                <c:pt idx="703">
                  <c:v>9.6170382329218221E-2</c:v>
                </c:pt>
                <c:pt idx="704">
                  <c:v>9.6170382329218221E-2</c:v>
                </c:pt>
                <c:pt idx="705">
                  <c:v>9.6170382329218221E-2</c:v>
                </c:pt>
                <c:pt idx="706">
                  <c:v>9.6170382329218221E-2</c:v>
                </c:pt>
                <c:pt idx="707">
                  <c:v>9.6170382329218221E-2</c:v>
                </c:pt>
                <c:pt idx="708">
                  <c:v>9.6170382329218221E-2</c:v>
                </c:pt>
                <c:pt idx="709">
                  <c:v>9.6170382329218221E-2</c:v>
                </c:pt>
                <c:pt idx="710">
                  <c:v>9.6170382329218221E-2</c:v>
                </c:pt>
                <c:pt idx="711">
                  <c:v>9.6170382329218221E-2</c:v>
                </c:pt>
                <c:pt idx="712">
                  <c:v>9.6170382329218221E-2</c:v>
                </c:pt>
                <c:pt idx="713">
                  <c:v>9.6170382329218221E-2</c:v>
                </c:pt>
                <c:pt idx="714">
                  <c:v>9.6170382329218221E-2</c:v>
                </c:pt>
                <c:pt idx="715">
                  <c:v>9.6170382329218221E-2</c:v>
                </c:pt>
                <c:pt idx="716">
                  <c:v>9.6170382329218221E-2</c:v>
                </c:pt>
                <c:pt idx="717">
                  <c:v>9.6170382329218221E-2</c:v>
                </c:pt>
                <c:pt idx="718">
                  <c:v>9.6170382329218221E-2</c:v>
                </c:pt>
                <c:pt idx="719">
                  <c:v>9.6170382329218221E-2</c:v>
                </c:pt>
                <c:pt idx="720">
                  <c:v>9.6170382329218221E-2</c:v>
                </c:pt>
                <c:pt idx="721">
                  <c:v>9.6170382329218221E-2</c:v>
                </c:pt>
                <c:pt idx="722">
                  <c:v>9.6170382329218221E-2</c:v>
                </c:pt>
                <c:pt idx="723">
                  <c:v>9.6170382329218221E-2</c:v>
                </c:pt>
                <c:pt idx="724">
                  <c:v>9.6170382329218221E-2</c:v>
                </c:pt>
                <c:pt idx="725">
                  <c:v>9.6170382329218221E-2</c:v>
                </c:pt>
                <c:pt idx="726">
                  <c:v>9.6170382329218221E-2</c:v>
                </c:pt>
                <c:pt idx="727">
                  <c:v>9.6170382329218221E-2</c:v>
                </c:pt>
                <c:pt idx="728">
                  <c:v>9.6170382329218221E-2</c:v>
                </c:pt>
                <c:pt idx="729">
                  <c:v>9.6170382329218221E-2</c:v>
                </c:pt>
                <c:pt idx="730">
                  <c:v>9.6170382329218221E-2</c:v>
                </c:pt>
                <c:pt idx="731">
                  <c:v>9.6170382329218221E-2</c:v>
                </c:pt>
                <c:pt idx="732">
                  <c:v>9.6170382329218221E-2</c:v>
                </c:pt>
                <c:pt idx="733">
                  <c:v>9.6170382329218221E-2</c:v>
                </c:pt>
                <c:pt idx="734">
                  <c:v>9.6170382329218221E-2</c:v>
                </c:pt>
                <c:pt idx="735">
                  <c:v>9.6170382329218221E-2</c:v>
                </c:pt>
                <c:pt idx="736">
                  <c:v>9.6170382329218221E-2</c:v>
                </c:pt>
                <c:pt idx="737">
                  <c:v>9.6170382329218221E-2</c:v>
                </c:pt>
                <c:pt idx="738">
                  <c:v>9.6170382329218221E-2</c:v>
                </c:pt>
                <c:pt idx="739">
                  <c:v>9.6170382329218221E-2</c:v>
                </c:pt>
                <c:pt idx="740">
                  <c:v>9.6170382329218221E-2</c:v>
                </c:pt>
                <c:pt idx="741">
                  <c:v>9.6170382329218221E-2</c:v>
                </c:pt>
                <c:pt idx="742">
                  <c:v>9.6170382329218221E-2</c:v>
                </c:pt>
                <c:pt idx="743">
                  <c:v>9.6170382329218221E-2</c:v>
                </c:pt>
              </c:numCache>
            </c:numRef>
          </c:val>
        </c:ser>
        <c:marker val="1"/>
        <c:axId val="118089984"/>
        <c:axId val="118091776"/>
      </c:lineChart>
      <c:catAx>
        <c:axId val="118089984"/>
        <c:scaling>
          <c:orientation val="minMax"/>
        </c:scaling>
        <c:axPos val="b"/>
        <c:numFmt formatCode="General" sourceLinked="1"/>
        <c:majorTickMark val="none"/>
        <c:tickLblPos val="nextTo"/>
        <c:crossAx val="118091776"/>
        <c:crosses val="autoZero"/>
        <c:auto val="1"/>
        <c:lblAlgn val="ctr"/>
        <c:lblOffset val="100"/>
        <c:tickLblSkip val="24"/>
      </c:catAx>
      <c:valAx>
        <c:axId val="118091776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18089984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-5884.75</c:v>
                </c:pt>
                <c:pt idx="1">
                  <c:v>-5762.8125</c:v>
                </c:pt>
                <c:pt idx="2">
                  <c:v>-5261.604166666667</c:v>
                </c:pt>
                <c:pt idx="3">
                  <c:v>-4962.208333333333</c:v>
                </c:pt>
                <c:pt idx="4">
                  <c:v>-5547.291666666667</c:v>
                </c:pt>
                <c:pt idx="5">
                  <c:v>-7223.166666666667</c:v>
                </c:pt>
                <c:pt idx="6">
                  <c:v>-6389.166666666667</c:v>
                </c:pt>
                <c:pt idx="7">
                  <c:v>-6242.291666666667</c:v>
                </c:pt>
                <c:pt idx="8">
                  <c:v>-4862.479166666667</c:v>
                </c:pt>
                <c:pt idx="9">
                  <c:v>-5790.958333333333</c:v>
                </c:pt>
                <c:pt idx="10">
                  <c:v>-2984.75</c:v>
                </c:pt>
                <c:pt idx="11">
                  <c:v>-2703.7708333333335</c:v>
                </c:pt>
                <c:pt idx="12">
                  <c:v>-3334.4583333333335</c:v>
                </c:pt>
                <c:pt idx="13">
                  <c:v>-3424.7708333333335</c:v>
                </c:pt>
                <c:pt idx="14">
                  <c:v>-2606.7916666666665</c:v>
                </c:pt>
                <c:pt idx="15">
                  <c:v>-3111.75</c:v>
                </c:pt>
                <c:pt idx="16">
                  <c:v>-4285.333333333333</c:v>
                </c:pt>
                <c:pt idx="17">
                  <c:v>-5177.895833333333</c:v>
                </c:pt>
                <c:pt idx="18">
                  <c:v>-5679.125</c:v>
                </c:pt>
                <c:pt idx="19">
                  <c:v>-6262.291666666667</c:v>
                </c:pt>
                <c:pt idx="20">
                  <c:v>-6021.520833333333</c:v>
                </c:pt>
                <c:pt idx="21">
                  <c:v>-6546.166666666667</c:v>
                </c:pt>
                <c:pt idx="22">
                  <c:v>-6220.25</c:v>
                </c:pt>
                <c:pt idx="23">
                  <c:v>-5906.875</c:v>
                </c:pt>
                <c:pt idx="24">
                  <c:v>-7129.791666666667</c:v>
                </c:pt>
                <c:pt idx="25">
                  <c:v>-9446.8333333333339</c:v>
                </c:pt>
                <c:pt idx="26">
                  <c:v>-7594.6875</c:v>
                </c:pt>
                <c:pt idx="27">
                  <c:v>-8192</c:v>
                </c:pt>
                <c:pt idx="28">
                  <c:v>-7434.604166666667</c:v>
                </c:pt>
                <c:pt idx="29">
                  <c:v>-5811.916666666667</c:v>
                </c:pt>
                <c:pt idx="30">
                  <c:v>-5286.6875</c:v>
                </c:pt>
              </c:numCache>
            </c:numRef>
          </c:val>
        </c:ser>
        <c:marker val="1"/>
        <c:axId val="118183808"/>
        <c:axId val="1181853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209152"/>
        <c:axId val="118207616"/>
      </c:lineChart>
      <c:catAx>
        <c:axId val="118183808"/>
        <c:scaling>
          <c:orientation val="minMax"/>
        </c:scaling>
        <c:axPos val="b"/>
        <c:numFmt formatCode="General" sourceLinked="1"/>
        <c:majorTickMark val="none"/>
        <c:tickLblPos val="nextTo"/>
        <c:crossAx val="118185344"/>
        <c:crosses val="autoZero"/>
        <c:auto val="1"/>
        <c:lblAlgn val="ctr"/>
        <c:lblOffset val="100"/>
        <c:tickLblSkip val="1"/>
      </c:catAx>
      <c:valAx>
        <c:axId val="118185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183808"/>
        <c:crosses val="autoZero"/>
        <c:crossBetween val="between"/>
      </c:valAx>
      <c:valAx>
        <c:axId val="118207616"/>
        <c:scaling>
          <c:orientation val="minMax"/>
          <c:min val="35000"/>
        </c:scaling>
        <c:axPos val="r"/>
        <c:numFmt formatCode="0" sourceLinked="0"/>
        <c:tickLblPos val="nextTo"/>
        <c:crossAx val="118209152"/>
        <c:crosses val="max"/>
        <c:crossBetween val="between"/>
        <c:majorUnit val="5000"/>
      </c:valAx>
      <c:catAx>
        <c:axId val="118209152"/>
        <c:scaling>
          <c:orientation val="minMax"/>
        </c:scaling>
        <c:delete val="1"/>
        <c:axPos val="b"/>
        <c:numFmt formatCode="General" sourceLinked="1"/>
        <c:tickLblPos val="none"/>
        <c:crossAx val="1182076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41890.958333333336</c:v>
                </c:pt>
                <c:pt idx="1">
                  <c:v>42448.083333333336</c:v>
                </c:pt>
                <c:pt idx="2">
                  <c:v>40837.604166666664</c:v>
                </c:pt>
                <c:pt idx="3">
                  <c:v>40317.020833333336</c:v>
                </c:pt>
                <c:pt idx="4">
                  <c:v>38672.6875</c:v>
                </c:pt>
                <c:pt idx="5">
                  <c:v>39334.479166666664</c:v>
                </c:pt>
                <c:pt idx="6">
                  <c:v>40861.645833333336</c:v>
                </c:pt>
                <c:pt idx="7">
                  <c:v>40997.4375</c:v>
                </c:pt>
                <c:pt idx="8">
                  <c:v>40428.208333333336</c:v>
                </c:pt>
                <c:pt idx="9">
                  <c:v>40856.75</c:v>
                </c:pt>
                <c:pt idx="10">
                  <c:v>42160.145833333336</c:v>
                </c:pt>
                <c:pt idx="11">
                  <c:v>40789.916666666664</c:v>
                </c:pt>
                <c:pt idx="12">
                  <c:v>40603.5</c:v>
                </c:pt>
                <c:pt idx="13">
                  <c:v>42106.666666666664</c:v>
                </c:pt>
                <c:pt idx="14">
                  <c:v>42171.75</c:v>
                </c:pt>
                <c:pt idx="15">
                  <c:v>41682.104166666664</c:v>
                </c:pt>
                <c:pt idx="16">
                  <c:v>41603.75</c:v>
                </c:pt>
                <c:pt idx="17">
                  <c:v>43081.083333333336</c:v>
                </c:pt>
                <c:pt idx="18">
                  <c:v>40660.5625</c:v>
                </c:pt>
                <c:pt idx="19">
                  <c:v>39054.666666666664</c:v>
                </c:pt>
                <c:pt idx="20">
                  <c:v>41400.895833333336</c:v>
                </c:pt>
                <c:pt idx="21">
                  <c:v>42321.916666666664</c:v>
                </c:pt>
                <c:pt idx="22">
                  <c:v>42426.020833333336</c:v>
                </c:pt>
                <c:pt idx="23">
                  <c:v>42968.604166666664</c:v>
                </c:pt>
                <c:pt idx="24">
                  <c:v>43618.25</c:v>
                </c:pt>
                <c:pt idx="25">
                  <c:v>42887.25</c:v>
                </c:pt>
                <c:pt idx="26">
                  <c:v>38745.25</c:v>
                </c:pt>
                <c:pt idx="27">
                  <c:v>42701.291666666664</c:v>
                </c:pt>
                <c:pt idx="28">
                  <c:v>44688.770833333336</c:v>
                </c:pt>
                <c:pt idx="29">
                  <c:v>45353.1875</c:v>
                </c:pt>
                <c:pt idx="30">
                  <c:v>45158.854166666664</c:v>
                </c:pt>
              </c:numCache>
            </c:numRef>
          </c:val>
        </c:ser>
        <c:marker val="1"/>
        <c:axId val="118247808"/>
        <c:axId val="1182493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260864"/>
        <c:axId val="118250880"/>
      </c:lineChart>
      <c:catAx>
        <c:axId val="118247808"/>
        <c:scaling>
          <c:orientation val="minMax"/>
        </c:scaling>
        <c:axPos val="b"/>
        <c:numFmt formatCode="General" sourceLinked="1"/>
        <c:majorTickMark val="none"/>
        <c:tickLblPos val="nextTo"/>
        <c:crossAx val="118249344"/>
        <c:crosses val="autoZero"/>
        <c:auto val="1"/>
        <c:lblAlgn val="ctr"/>
        <c:lblOffset val="100"/>
        <c:tickLblSkip val="1"/>
      </c:catAx>
      <c:valAx>
        <c:axId val="1182493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247808"/>
        <c:crosses val="autoZero"/>
        <c:crossBetween val="between"/>
      </c:valAx>
      <c:valAx>
        <c:axId val="118250880"/>
        <c:scaling>
          <c:orientation val="minMax"/>
          <c:min val="35000"/>
        </c:scaling>
        <c:axPos val="r"/>
        <c:numFmt formatCode="0" sourceLinked="0"/>
        <c:tickLblPos val="nextTo"/>
        <c:crossAx val="118260864"/>
        <c:crosses val="max"/>
        <c:crossBetween val="between"/>
        <c:majorUnit val="5000"/>
      </c:valAx>
      <c:catAx>
        <c:axId val="118260864"/>
        <c:scaling>
          <c:orientation val="minMax"/>
        </c:scaling>
        <c:delete val="1"/>
        <c:axPos val="b"/>
        <c:numFmt formatCode="General" sourceLinked="1"/>
        <c:tickLblPos val="none"/>
        <c:crossAx val="1182508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9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-559.91666666666663</c:v>
                </c:pt>
                <c:pt idx="1">
                  <c:v>-488.0625</c:v>
                </c:pt>
                <c:pt idx="2">
                  <c:v>-618.45833333333337</c:v>
                </c:pt>
                <c:pt idx="3">
                  <c:v>-570.08333333333337</c:v>
                </c:pt>
                <c:pt idx="4">
                  <c:v>-1345.0416666666667</c:v>
                </c:pt>
                <c:pt idx="5">
                  <c:v>-1422.1041666666667</c:v>
                </c:pt>
                <c:pt idx="6">
                  <c:v>-456.02083333333331</c:v>
                </c:pt>
                <c:pt idx="7">
                  <c:v>-607.25</c:v>
                </c:pt>
                <c:pt idx="8">
                  <c:v>-576.89583333333337</c:v>
                </c:pt>
                <c:pt idx="9">
                  <c:v>-600.8125</c:v>
                </c:pt>
                <c:pt idx="10">
                  <c:v>-642.85416666666663</c:v>
                </c:pt>
                <c:pt idx="11">
                  <c:v>-1170.0208333333333</c:v>
                </c:pt>
                <c:pt idx="12">
                  <c:v>-1279.0208333333333</c:v>
                </c:pt>
                <c:pt idx="13">
                  <c:v>-316.27083333333331</c:v>
                </c:pt>
                <c:pt idx="14">
                  <c:v>-497.4375</c:v>
                </c:pt>
                <c:pt idx="15">
                  <c:v>-602.89583333333337</c:v>
                </c:pt>
                <c:pt idx="16">
                  <c:v>-664.875</c:v>
                </c:pt>
                <c:pt idx="17">
                  <c:v>-737.29166666666663</c:v>
                </c:pt>
                <c:pt idx="18">
                  <c:v>-1098.1041666666667</c:v>
                </c:pt>
                <c:pt idx="19">
                  <c:v>-1769.5208333333333</c:v>
                </c:pt>
                <c:pt idx="20">
                  <c:v>-748.75</c:v>
                </c:pt>
                <c:pt idx="21">
                  <c:v>-861.89583333333337</c:v>
                </c:pt>
                <c:pt idx="22">
                  <c:v>-770.4375</c:v>
                </c:pt>
                <c:pt idx="23">
                  <c:v>-737.4375</c:v>
                </c:pt>
                <c:pt idx="24">
                  <c:v>-674.29166666666663</c:v>
                </c:pt>
                <c:pt idx="25">
                  <c:v>-873.64583333333337</c:v>
                </c:pt>
                <c:pt idx="26">
                  <c:v>-2143.4791666666665</c:v>
                </c:pt>
                <c:pt idx="27">
                  <c:v>-700.25</c:v>
                </c:pt>
                <c:pt idx="28">
                  <c:v>-561.25</c:v>
                </c:pt>
                <c:pt idx="29">
                  <c:v>-578.20833333333337</c:v>
                </c:pt>
                <c:pt idx="30">
                  <c:v>-532.85416666666663</c:v>
                </c:pt>
              </c:numCache>
            </c:numRef>
          </c:val>
        </c:ser>
        <c:marker val="1"/>
        <c:axId val="118278784"/>
        <c:axId val="1182846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287744"/>
        <c:axId val="118286208"/>
      </c:lineChart>
      <c:catAx>
        <c:axId val="118278784"/>
        <c:scaling>
          <c:orientation val="minMax"/>
        </c:scaling>
        <c:axPos val="b"/>
        <c:numFmt formatCode="General" sourceLinked="1"/>
        <c:majorTickMark val="none"/>
        <c:tickLblPos val="nextTo"/>
        <c:crossAx val="118284672"/>
        <c:crosses val="autoZero"/>
        <c:auto val="1"/>
        <c:lblAlgn val="ctr"/>
        <c:lblOffset val="100"/>
        <c:tickLblSkip val="1"/>
      </c:catAx>
      <c:valAx>
        <c:axId val="118284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278784"/>
        <c:crosses val="autoZero"/>
        <c:crossBetween val="between"/>
      </c:valAx>
      <c:valAx>
        <c:axId val="118286208"/>
        <c:scaling>
          <c:orientation val="minMax"/>
          <c:min val="35000"/>
        </c:scaling>
        <c:axPos val="r"/>
        <c:numFmt formatCode="0" sourceLinked="0"/>
        <c:tickLblPos val="nextTo"/>
        <c:crossAx val="118287744"/>
        <c:crosses val="max"/>
        <c:crossBetween val="between"/>
        <c:majorUnit val="5000"/>
      </c:valAx>
      <c:catAx>
        <c:axId val="118287744"/>
        <c:scaling>
          <c:orientation val="minMax"/>
        </c:scaling>
        <c:delete val="1"/>
        <c:axPos val="b"/>
        <c:numFmt formatCode="General" sourceLinked="1"/>
        <c:tickLblPos val="none"/>
        <c:crossAx val="1182862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5909.375</c:v>
                </c:pt>
                <c:pt idx="1">
                  <c:v>5618.791666666667</c:v>
                </c:pt>
                <c:pt idx="2">
                  <c:v>5752.145833333333</c:v>
                </c:pt>
                <c:pt idx="3">
                  <c:v>6177.875</c:v>
                </c:pt>
                <c:pt idx="4">
                  <c:v>5855.8125</c:v>
                </c:pt>
                <c:pt idx="5">
                  <c:v>5118.416666666667</c:v>
                </c:pt>
                <c:pt idx="6">
                  <c:v>5961.479166666667</c:v>
                </c:pt>
                <c:pt idx="7">
                  <c:v>6586.9375</c:v>
                </c:pt>
                <c:pt idx="8">
                  <c:v>6279.9375</c:v>
                </c:pt>
                <c:pt idx="9">
                  <c:v>6041.020833333333</c:v>
                </c:pt>
                <c:pt idx="10">
                  <c:v>6002.75</c:v>
                </c:pt>
                <c:pt idx="11">
                  <c:v>5621.541666666667</c:v>
                </c:pt>
                <c:pt idx="12">
                  <c:v>5138.1875</c:v>
                </c:pt>
                <c:pt idx="13">
                  <c:v>6403.3125</c:v>
                </c:pt>
                <c:pt idx="14">
                  <c:v>7215.520833333333</c:v>
                </c:pt>
                <c:pt idx="15">
                  <c:v>7781.479166666667</c:v>
                </c:pt>
                <c:pt idx="16">
                  <c:v>7312.479166666667</c:v>
                </c:pt>
                <c:pt idx="17">
                  <c:v>7359.375</c:v>
                </c:pt>
                <c:pt idx="18">
                  <c:v>6768.916666666667</c:v>
                </c:pt>
                <c:pt idx="19">
                  <c:v>5619.666666666667</c:v>
                </c:pt>
                <c:pt idx="20">
                  <c:v>7047.395833333333</c:v>
                </c:pt>
                <c:pt idx="21">
                  <c:v>6740.75</c:v>
                </c:pt>
                <c:pt idx="22">
                  <c:v>6610.958333333333</c:v>
                </c:pt>
                <c:pt idx="23">
                  <c:v>7065.958333333333</c:v>
                </c:pt>
                <c:pt idx="24">
                  <c:v>7927.583333333333</c:v>
                </c:pt>
                <c:pt idx="25">
                  <c:v>6021.083333333333</c:v>
                </c:pt>
                <c:pt idx="26">
                  <c:v>5166.041666666667</c:v>
                </c:pt>
                <c:pt idx="27">
                  <c:v>6653.458333333333</c:v>
                </c:pt>
                <c:pt idx="28">
                  <c:v>7453.625</c:v>
                </c:pt>
                <c:pt idx="29">
                  <c:v>8293.9166666666661</c:v>
                </c:pt>
                <c:pt idx="30">
                  <c:v>8250.7083333333339</c:v>
                </c:pt>
              </c:numCache>
            </c:numRef>
          </c:val>
        </c:ser>
        <c:marker val="1"/>
        <c:axId val="118469760"/>
        <c:axId val="1184712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474624"/>
        <c:axId val="118473088"/>
      </c:lineChart>
      <c:catAx>
        <c:axId val="118469760"/>
        <c:scaling>
          <c:orientation val="minMax"/>
        </c:scaling>
        <c:axPos val="b"/>
        <c:numFmt formatCode="General" sourceLinked="1"/>
        <c:majorTickMark val="none"/>
        <c:tickLblPos val="nextTo"/>
        <c:crossAx val="118471296"/>
        <c:crosses val="autoZero"/>
        <c:auto val="1"/>
        <c:lblAlgn val="ctr"/>
        <c:lblOffset val="100"/>
        <c:tickLblSkip val="1"/>
      </c:catAx>
      <c:valAx>
        <c:axId val="118471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469760"/>
        <c:crosses val="autoZero"/>
        <c:crossBetween val="between"/>
      </c:valAx>
      <c:valAx>
        <c:axId val="118473088"/>
        <c:scaling>
          <c:orientation val="minMax"/>
          <c:min val="35000"/>
        </c:scaling>
        <c:axPos val="r"/>
        <c:numFmt formatCode="0" sourceLinked="0"/>
        <c:tickLblPos val="nextTo"/>
        <c:crossAx val="118474624"/>
        <c:crosses val="max"/>
        <c:crossBetween val="between"/>
        <c:majorUnit val="5000"/>
      </c:valAx>
      <c:catAx>
        <c:axId val="118474624"/>
        <c:scaling>
          <c:orientation val="minMax"/>
        </c:scaling>
        <c:delete val="1"/>
        <c:axPos val="b"/>
        <c:numFmt formatCode="General" sourceLinked="1"/>
        <c:tickLblPos val="none"/>
        <c:crossAx val="1184730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640.97916666666663</c:v>
                </c:pt>
                <c:pt idx="1">
                  <c:v>669.875</c:v>
                </c:pt>
                <c:pt idx="2">
                  <c:v>669.70833333333337</c:v>
                </c:pt>
                <c:pt idx="3">
                  <c:v>660.125</c:v>
                </c:pt>
                <c:pt idx="4">
                  <c:v>648.95833333333337</c:v>
                </c:pt>
                <c:pt idx="5">
                  <c:v>653.60416666666663</c:v>
                </c:pt>
                <c:pt idx="6">
                  <c:v>650.45833333333337</c:v>
                </c:pt>
                <c:pt idx="7">
                  <c:v>636.89583333333337</c:v>
                </c:pt>
                <c:pt idx="8">
                  <c:v>624.85416666666663</c:v>
                </c:pt>
                <c:pt idx="9">
                  <c:v>657.0625</c:v>
                </c:pt>
                <c:pt idx="10">
                  <c:v>664.97916666666663</c:v>
                </c:pt>
                <c:pt idx="11">
                  <c:v>682.72916666666663</c:v>
                </c:pt>
                <c:pt idx="12">
                  <c:v>670.16666666666663</c:v>
                </c:pt>
                <c:pt idx="13">
                  <c:v>640.25</c:v>
                </c:pt>
                <c:pt idx="14">
                  <c:v>618.70833333333337</c:v>
                </c:pt>
                <c:pt idx="15">
                  <c:v>644.45833333333337</c:v>
                </c:pt>
                <c:pt idx="16">
                  <c:v>653.5</c:v>
                </c:pt>
                <c:pt idx="17">
                  <c:v>663.33333333333337</c:v>
                </c:pt>
                <c:pt idx="18">
                  <c:v>685.5625</c:v>
                </c:pt>
                <c:pt idx="19">
                  <c:v>658.9375</c:v>
                </c:pt>
                <c:pt idx="20">
                  <c:v>652</c:v>
                </c:pt>
                <c:pt idx="21">
                  <c:v>662.16666666666663</c:v>
                </c:pt>
                <c:pt idx="22">
                  <c:v>674.47916666666663</c:v>
                </c:pt>
                <c:pt idx="23">
                  <c:v>689.60416666666663</c:v>
                </c:pt>
                <c:pt idx="24">
                  <c:v>707.9375</c:v>
                </c:pt>
                <c:pt idx="25">
                  <c:v>677.72916666666663</c:v>
                </c:pt>
                <c:pt idx="26">
                  <c:v>668.52083333333337</c:v>
                </c:pt>
                <c:pt idx="27">
                  <c:v>663.77083333333337</c:v>
                </c:pt>
                <c:pt idx="28">
                  <c:v>680.4375</c:v>
                </c:pt>
                <c:pt idx="29">
                  <c:v>690.1875</c:v>
                </c:pt>
                <c:pt idx="30">
                  <c:v>709.35416666666663</c:v>
                </c:pt>
              </c:numCache>
            </c:numRef>
          </c:val>
        </c:ser>
        <c:marker val="1"/>
        <c:axId val="118693248"/>
        <c:axId val="118719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48731.125</c:v>
                </c:pt>
                <c:pt idx="1">
                  <c:v>49020.666666666664</c:v>
                </c:pt>
                <c:pt idx="2">
                  <c:v>49164.458333333336</c:v>
                </c:pt>
                <c:pt idx="3">
                  <c:v>48437.270833333336</c:v>
                </c:pt>
                <c:pt idx="4">
                  <c:v>42500.791666666664</c:v>
                </c:pt>
                <c:pt idx="5">
                  <c:v>39840.6875</c:v>
                </c:pt>
                <c:pt idx="6">
                  <c:v>47533.166666666664</c:v>
                </c:pt>
                <c:pt idx="7">
                  <c:v>49227.208333333336</c:v>
                </c:pt>
                <c:pt idx="8">
                  <c:v>49681.479166666664</c:v>
                </c:pt>
                <c:pt idx="9">
                  <c:v>51566.145833333336</c:v>
                </c:pt>
                <c:pt idx="10">
                  <c:v>53195.854166666664</c:v>
                </c:pt>
                <c:pt idx="11">
                  <c:v>49100.791666666664</c:v>
                </c:pt>
                <c:pt idx="12">
                  <c:v>47014.791666666664</c:v>
                </c:pt>
                <c:pt idx="13">
                  <c:v>53774.291666666664</c:v>
                </c:pt>
                <c:pt idx="14">
                  <c:v>54616.791666666664</c:v>
                </c:pt>
                <c:pt idx="15">
                  <c:v>54729</c:v>
                </c:pt>
                <c:pt idx="16">
                  <c:v>53208.020833333336</c:v>
                </c:pt>
                <c:pt idx="17">
                  <c:v>52441.104166666664</c:v>
                </c:pt>
                <c:pt idx="18">
                  <c:v>46161.854166666664</c:v>
                </c:pt>
                <c:pt idx="19">
                  <c:v>42459.25</c:v>
                </c:pt>
                <c:pt idx="20">
                  <c:v>49605.604166666664</c:v>
                </c:pt>
                <c:pt idx="21">
                  <c:v>50574.541666666664</c:v>
                </c:pt>
                <c:pt idx="22">
                  <c:v>50400.208333333336</c:v>
                </c:pt>
                <c:pt idx="23">
                  <c:v>50860.3125</c:v>
                </c:pt>
                <c:pt idx="24">
                  <c:v>50239.645833333336</c:v>
                </c:pt>
                <c:pt idx="25">
                  <c:v>43975.833333333336</c:v>
                </c:pt>
                <c:pt idx="26">
                  <c:v>41721.0625</c:v>
                </c:pt>
                <c:pt idx="27">
                  <c:v>49697.833333333336</c:v>
                </c:pt>
                <c:pt idx="28">
                  <c:v>52940.5625</c:v>
                </c:pt>
                <c:pt idx="29">
                  <c:v>55124.5625</c:v>
                </c:pt>
                <c:pt idx="30">
                  <c:v>56147.75</c:v>
                </c:pt>
              </c:numCache>
            </c:numRef>
          </c:val>
        </c:ser>
        <c:marker val="1"/>
        <c:axId val="118727040"/>
        <c:axId val="118721152"/>
      </c:lineChart>
      <c:catAx>
        <c:axId val="118693248"/>
        <c:scaling>
          <c:orientation val="minMax"/>
        </c:scaling>
        <c:axPos val="b"/>
        <c:numFmt formatCode="General" sourceLinked="1"/>
        <c:majorTickMark val="none"/>
        <c:tickLblPos val="nextTo"/>
        <c:crossAx val="118719616"/>
        <c:crosses val="autoZero"/>
        <c:auto val="1"/>
        <c:lblAlgn val="ctr"/>
        <c:lblOffset val="100"/>
        <c:tickLblSkip val="1"/>
      </c:catAx>
      <c:valAx>
        <c:axId val="118719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8693248"/>
        <c:crosses val="autoZero"/>
        <c:crossBetween val="between"/>
      </c:valAx>
      <c:valAx>
        <c:axId val="118721152"/>
        <c:scaling>
          <c:orientation val="minMax"/>
          <c:min val="35000"/>
        </c:scaling>
        <c:axPos val="r"/>
        <c:numFmt formatCode="0" sourceLinked="0"/>
        <c:tickLblPos val="nextTo"/>
        <c:crossAx val="118727040"/>
        <c:crosses val="max"/>
        <c:crossBetween val="between"/>
        <c:majorUnit val="5000"/>
      </c:valAx>
      <c:catAx>
        <c:axId val="118727040"/>
        <c:scaling>
          <c:orientation val="minMax"/>
        </c:scaling>
        <c:delete val="1"/>
        <c:axPos val="b"/>
        <c:numFmt formatCode="General" sourceLinked="1"/>
        <c:tickLblPos val="none"/>
        <c:crossAx val="118721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zoomScale="120" zoomScaleNormal="120" workbookViewId="0"/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Octobre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10</v>
      </c>
      <c r="O10" s="151" t="s">
        <v>125</v>
      </c>
      <c r="P10" s="151">
        <f>Calcul!Y7</f>
        <v>31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7926</v>
      </c>
      <c r="O11" s="151" t="s">
        <v>127</v>
      </c>
      <c r="P11" s="151">
        <f>P10*24</f>
        <v>744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4186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45986.5</v>
      </c>
      <c r="D37" s="153">
        <v>45862.5</v>
      </c>
      <c r="E37" s="153">
        <v>44900</v>
      </c>
      <c r="F37" s="153">
        <v>292</v>
      </c>
      <c r="G37" s="153">
        <v>2912</v>
      </c>
      <c r="H37" s="153">
        <v>622</v>
      </c>
      <c r="I37" s="153">
        <v>41172</v>
      </c>
      <c r="J37" s="153">
        <v>721</v>
      </c>
      <c r="K37" s="153">
        <v>0</v>
      </c>
      <c r="L37" s="153">
        <v>4553</v>
      </c>
      <c r="M37" s="153">
        <v>-708.5</v>
      </c>
      <c r="N37" s="153">
        <v>663</v>
      </c>
      <c r="O37" s="153">
        <v>-4240.5</v>
      </c>
      <c r="P37" s="153">
        <v>71.5</v>
      </c>
      <c r="Q37" s="153">
        <v>2500</v>
      </c>
      <c r="R37" s="153">
        <v>-495</v>
      </c>
      <c r="S37" s="153">
        <v>-1713</v>
      </c>
      <c r="T37" s="153">
        <v>-1000</v>
      </c>
      <c r="U37" s="153">
        <v>-2598</v>
      </c>
      <c r="V37" s="153">
        <v>-865</v>
      </c>
    </row>
    <row r="38" spans="1:34">
      <c r="A38">
        <f>A37</f>
        <v>1</v>
      </c>
      <c r="B38" s="13">
        <f>B37+1</f>
        <v>1</v>
      </c>
      <c r="C38" s="153">
        <v>41762</v>
      </c>
      <c r="D38" s="153">
        <v>42662.5</v>
      </c>
      <c r="E38" s="153">
        <v>42250</v>
      </c>
      <c r="F38" s="153">
        <v>316.5</v>
      </c>
      <c r="G38" s="153">
        <v>2367</v>
      </c>
      <c r="H38" s="153">
        <v>699</v>
      </c>
      <c r="I38" s="153">
        <v>40774</v>
      </c>
      <c r="J38" s="153">
        <v>803.5</v>
      </c>
      <c r="K38" s="153">
        <v>0</v>
      </c>
      <c r="L38" s="153">
        <v>3928.5</v>
      </c>
      <c r="M38" s="153">
        <v>-2084.5</v>
      </c>
      <c r="N38" s="153">
        <v>645.5</v>
      </c>
      <c r="O38" s="153">
        <v>-5687.5</v>
      </c>
      <c r="P38" s="153">
        <v>65.5</v>
      </c>
      <c r="Q38" s="153">
        <v>2187</v>
      </c>
      <c r="R38" s="153">
        <v>-495</v>
      </c>
      <c r="S38" s="153">
        <v>-1935</v>
      </c>
      <c r="T38" s="153">
        <v>-1200</v>
      </c>
      <c r="U38" s="153">
        <v>-2597</v>
      </c>
      <c r="V38" s="153">
        <v>-1163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40813</v>
      </c>
      <c r="D39" s="153">
        <v>41300</v>
      </c>
      <c r="E39" s="153">
        <v>40662.5</v>
      </c>
      <c r="F39" s="153">
        <v>316.5</v>
      </c>
      <c r="G39" s="153">
        <v>2197</v>
      </c>
      <c r="H39" s="153">
        <v>728</v>
      </c>
      <c r="I39" s="153">
        <v>41180</v>
      </c>
      <c r="J39" s="153">
        <v>762.5</v>
      </c>
      <c r="K39" s="153">
        <v>0</v>
      </c>
      <c r="L39" s="153">
        <v>3702.5</v>
      </c>
      <c r="M39" s="153">
        <v>-2181</v>
      </c>
      <c r="N39" s="153">
        <v>645</v>
      </c>
      <c r="O39" s="153">
        <v>-6537.5</v>
      </c>
      <c r="P39" s="153">
        <v>62.5</v>
      </c>
      <c r="Q39" s="153">
        <v>1457</v>
      </c>
      <c r="R39" s="153">
        <v>-495</v>
      </c>
      <c r="S39" s="153">
        <v>-1931</v>
      </c>
      <c r="T39" s="153">
        <v>-529</v>
      </c>
      <c r="U39" s="153">
        <v>-2598</v>
      </c>
      <c r="V39" s="153">
        <v>-1932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38376.5</v>
      </c>
      <c r="D40" s="153">
        <v>38537.5</v>
      </c>
      <c r="E40" s="153">
        <v>38162.5</v>
      </c>
      <c r="F40" s="153">
        <v>316</v>
      </c>
      <c r="G40" s="153">
        <v>2110.5</v>
      </c>
      <c r="H40" s="153">
        <v>711</v>
      </c>
      <c r="I40" s="153">
        <v>40756.5</v>
      </c>
      <c r="J40" s="153">
        <v>717</v>
      </c>
      <c r="K40" s="153">
        <v>0</v>
      </c>
      <c r="L40" s="153">
        <v>3517.5</v>
      </c>
      <c r="M40" s="153">
        <v>-2032.5</v>
      </c>
      <c r="N40" s="153">
        <v>643.5</v>
      </c>
      <c r="O40" s="153">
        <v>-8362.5</v>
      </c>
      <c r="P40" s="153">
        <v>61</v>
      </c>
      <c r="Q40" s="153">
        <v>-915</v>
      </c>
      <c r="R40" s="153">
        <v>-1369</v>
      </c>
      <c r="S40" s="153">
        <v>-1875</v>
      </c>
      <c r="T40" s="153">
        <v>-292</v>
      </c>
      <c r="U40" s="153">
        <v>-2598</v>
      </c>
      <c r="V40" s="153">
        <v>-1853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37324</v>
      </c>
      <c r="D41" s="153">
        <v>37437.5</v>
      </c>
      <c r="E41" s="153">
        <v>37400</v>
      </c>
      <c r="F41" s="153">
        <v>316</v>
      </c>
      <c r="G41" s="153">
        <v>2057.5</v>
      </c>
      <c r="H41" s="153">
        <v>675</v>
      </c>
      <c r="I41" s="153">
        <v>40779</v>
      </c>
      <c r="J41" s="153">
        <v>671.5</v>
      </c>
      <c r="K41" s="153">
        <v>0</v>
      </c>
      <c r="L41" s="153">
        <v>3600.5</v>
      </c>
      <c r="M41" s="153">
        <v>-2071</v>
      </c>
      <c r="N41" s="153">
        <v>653.5</v>
      </c>
      <c r="O41" s="153">
        <v>-9357.5</v>
      </c>
      <c r="P41" s="153">
        <v>60</v>
      </c>
      <c r="Q41" s="153">
        <v>-1800</v>
      </c>
      <c r="R41" s="153">
        <v>-1369</v>
      </c>
      <c r="S41" s="153">
        <v>-1883</v>
      </c>
      <c r="T41" s="153">
        <v>451</v>
      </c>
      <c r="U41" s="153">
        <v>-2598</v>
      </c>
      <c r="V41" s="153">
        <v>-1885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38220.5</v>
      </c>
      <c r="D42" s="153">
        <v>39050</v>
      </c>
      <c r="E42" s="153">
        <v>39125</v>
      </c>
      <c r="F42" s="153">
        <v>316</v>
      </c>
      <c r="G42" s="153">
        <v>2062.5</v>
      </c>
      <c r="H42" s="153">
        <v>849</v>
      </c>
      <c r="I42" s="153">
        <v>40564.5</v>
      </c>
      <c r="J42" s="153">
        <v>618.5</v>
      </c>
      <c r="K42" s="153">
        <v>0</v>
      </c>
      <c r="L42" s="153">
        <v>3894</v>
      </c>
      <c r="M42" s="153">
        <v>-2224</v>
      </c>
      <c r="N42" s="153">
        <v>656.5</v>
      </c>
      <c r="O42" s="153">
        <v>-8517.5</v>
      </c>
      <c r="P42" s="153">
        <v>61.5</v>
      </c>
      <c r="Q42" s="153">
        <v>-793</v>
      </c>
      <c r="R42" s="153">
        <v>-1369</v>
      </c>
      <c r="S42" s="153">
        <v>-1462</v>
      </c>
      <c r="T42" s="153">
        <v>733</v>
      </c>
      <c r="U42" s="153">
        <v>-2598</v>
      </c>
      <c r="V42" s="153">
        <v>-2162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42635</v>
      </c>
      <c r="D43" s="153">
        <v>43625</v>
      </c>
      <c r="E43" s="153">
        <v>44187.5</v>
      </c>
      <c r="F43" s="153">
        <v>316</v>
      </c>
      <c r="G43" s="153">
        <v>3018.5</v>
      </c>
      <c r="H43" s="153">
        <v>1028</v>
      </c>
      <c r="I43" s="153">
        <v>41704</v>
      </c>
      <c r="J43" s="153">
        <v>582.5</v>
      </c>
      <c r="K43" s="153">
        <v>0</v>
      </c>
      <c r="L43" s="153">
        <v>4493</v>
      </c>
      <c r="M43" s="153">
        <v>-1856.5</v>
      </c>
      <c r="N43" s="153">
        <v>650.5</v>
      </c>
      <c r="O43" s="153">
        <v>-7301.5</v>
      </c>
      <c r="P43" s="153">
        <v>77</v>
      </c>
      <c r="Q43" s="153">
        <v>-1317</v>
      </c>
      <c r="R43" s="153">
        <v>101</v>
      </c>
      <c r="S43" s="153">
        <v>-1660</v>
      </c>
      <c r="T43" s="153">
        <v>1100</v>
      </c>
      <c r="U43" s="153">
        <v>-2598</v>
      </c>
      <c r="V43" s="153">
        <v>-1868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49695.5</v>
      </c>
      <c r="D44" s="153">
        <v>50600</v>
      </c>
      <c r="E44" s="153">
        <v>50500</v>
      </c>
      <c r="F44" s="153">
        <v>316</v>
      </c>
      <c r="G44" s="153">
        <v>3919.5</v>
      </c>
      <c r="H44" s="153">
        <v>1670.5</v>
      </c>
      <c r="I44" s="153">
        <v>42016</v>
      </c>
      <c r="J44" s="153">
        <v>643.5</v>
      </c>
      <c r="K44" s="153">
        <v>0.5</v>
      </c>
      <c r="L44" s="153">
        <v>6478</v>
      </c>
      <c r="M44" s="153">
        <v>-50.5</v>
      </c>
      <c r="N44" s="153">
        <v>641</v>
      </c>
      <c r="O44" s="153">
        <v>-5939</v>
      </c>
      <c r="P44" s="153">
        <v>89</v>
      </c>
      <c r="Q44" s="153">
        <v>-409</v>
      </c>
      <c r="R44" s="153">
        <v>-327</v>
      </c>
      <c r="S44" s="153">
        <v>-1691</v>
      </c>
      <c r="T44" s="153">
        <v>1000</v>
      </c>
      <c r="U44" s="153">
        <v>-2678</v>
      </c>
      <c r="V44" s="153">
        <v>-1112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52040</v>
      </c>
      <c r="D45" s="153">
        <v>52925</v>
      </c>
      <c r="E45" s="153">
        <v>52237.5</v>
      </c>
      <c r="F45" s="153">
        <v>316</v>
      </c>
      <c r="G45" s="153">
        <v>3865</v>
      </c>
      <c r="H45" s="153">
        <v>2583</v>
      </c>
      <c r="I45" s="153">
        <v>42057.5</v>
      </c>
      <c r="J45" s="153">
        <v>682</v>
      </c>
      <c r="K45" s="153">
        <v>61.5</v>
      </c>
      <c r="L45" s="153">
        <v>7223.5</v>
      </c>
      <c r="M45" s="153">
        <v>-2.5</v>
      </c>
      <c r="N45" s="153">
        <v>632</v>
      </c>
      <c r="O45" s="153">
        <v>-5378</v>
      </c>
      <c r="P45" s="153">
        <v>90.5</v>
      </c>
      <c r="Q45" s="153">
        <v>132</v>
      </c>
      <c r="R45" s="153">
        <v>-624</v>
      </c>
      <c r="S45" s="153">
        <v>-1806</v>
      </c>
      <c r="T45" s="153">
        <v>1000</v>
      </c>
      <c r="U45" s="153">
        <v>-2753</v>
      </c>
      <c r="V45" s="153">
        <v>-856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53370.5</v>
      </c>
      <c r="D46" s="153">
        <v>54062.5</v>
      </c>
      <c r="E46" s="153">
        <v>53550</v>
      </c>
      <c r="F46" s="153">
        <v>317</v>
      </c>
      <c r="G46" s="153">
        <v>4016.5</v>
      </c>
      <c r="H46" s="153">
        <v>2656.5</v>
      </c>
      <c r="I46" s="153">
        <v>42048</v>
      </c>
      <c r="J46" s="153">
        <v>618</v>
      </c>
      <c r="K46" s="153">
        <v>400.5</v>
      </c>
      <c r="L46" s="153">
        <v>7586.5</v>
      </c>
      <c r="M46" s="153">
        <v>-1.5</v>
      </c>
      <c r="N46" s="153">
        <v>634.5</v>
      </c>
      <c r="O46" s="153">
        <v>-4905.5</v>
      </c>
      <c r="P46" s="153">
        <v>92.5</v>
      </c>
      <c r="Q46" s="153">
        <v>583</v>
      </c>
      <c r="R46" s="153">
        <v>-1396</v>
      </c>
      <c r="S46" s="153">
        <v>-1514</v>
      </c>
      <c r="T46" s="153">
        <v>892</v>
      </c>
      <c r="U46" s="153">
        <v>-2753</v>
      </c>
      <c r="V46" s="153">
        <v>-242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54189</v>
      </c>
      <c r="D47" s="153">
        <v>54612.5</v>
      </c>
      <c r="E47" s="153">
        <v>54137.5</v>
      </c>
      <c r="F47" s="153">
        <v>319</v>
      </c>
      <c r="G47" s="153">
        <v>3998</v>
      </c>
      <c r="H47" s="153">
        <v>2743</v>
      </c>
      <c r="I47" s="153">
        <v>42035</v>
      </c>
      <c r="J47" s="153">
        <v>517.5</v>
      </c>
      <c r="K47" s="153">
        <v>871.5</v>
      </c>
      <c r="L47" s="153">
        <v>7625.5</v>
      </c>
      <c r="M47" s="153">
        <v>-2</v>
      </c>
      <c r="N47" s="153">
        <v>620</v>
      </c>
      <c r="O47" s="153">
        <v>-4538.5</v>
      </c>
      <c r="P47" s="153">
        <v>92</v>
      </c>
      <c r="Q47" s="153">
        <v>1442</v>
      </c>
      <c r="R47" s="153">
        <v>-1495</v>
      </c>
      <c r="S47" s="153">
        <v>-1206</v>
      </c>
      <c r="T47" s="153">
        <v>561</v>
      </c>
      <c r="U47" s="153">
        <v>-2753</v>
      </c>
      <c r="V47" s="153">
        <v>-776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54743.5</v>
      </c>
      <c r="D48" s="153">
        <v>55250</v>
      </c>
      <c r="E48" s="153">
        <v>54937.5</v>
      </c>
      <c r="F48" s="153">
        <v>315.5</v>
      </c>
      <c r="G48" s="153">
        <v>3921</v>
      </c>
      <c r="H48" s="153">
        <v>2725.5</v>
      </c>
      <c r="I48" s="153">
        <v>42024</v>
      </c>
      <c r="J48" s="153">
        <v>460</v>
      </c>
      <c r="K48" s="153">
        <v>1282</v>
      </c>
      <c r="L48" s="153">
        <v>7771.5</v>
      </c>
      <c r="M48" s="153">
        <v>-2</v>
      </c>
      <c r="N48" s="153">
        <v>629.5</v>
      </c>
      <c r="O48" s="153">
        <v>-4383.5</v>
      </c>
      <c r="P48" s="153">
        <v>90</v>
      </c>
      <c r="Q48" s="153">
        <v>2608</v>
      </c>
      <c r="R48" s="153">
        <v>-1495</v>
      </c>
      <c r="S48" s="153">
        <v>-1393</v>
      </c>
      <c r="T48" s="153">
        <v>55</v>
      </c>
      <c r="U48" s="153">
        <v>-2750</v>
      </c>
      <c r="V48" s="153">
        <v>-1149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55023.5</v>
      </c>
      <c r="D49" s="153">
        <v>55425</v>
      </c>
      <c r="E49" s="153">
        <v>55237.5</v>
      </c>
      <c r="F49" s="153">
        <v>316</v>
      </c>
      <c r="G49" s="153">
        <v>3819</v>
      </c>
      <c r="H49" s="153">
        <v>2680</v>
      </c>
      <c r="I49" s="153">
        <v>42041</v>
      </c>
      <c r="J49" s="153">
        <v>449</v>
      </c>
      <c r="K49" s="153">
        <v>1567</v>
      </c>
      <c r="L49" s="153">
        <v>7421</v>
      </c>
      <c r="M49" s="153">
        <v>-2</v>
      </c>
      <c r="N49" s="153">
        <v>631</v>
      </c>
      <c r="O49" s="153">
        <v>-3899</v>
      </c>
      <c r="P49" s="153">
        <v>88</v>
      </c>
      <c r="Q49" s="153">
        <v>2949</v>
      </c>
      <c r="R49" s="153">
        <v>-1495</v>
      </c>
      <c r="S49" s="153">
        <v>-1382</v>
      </c>
      <c r="T49" s="153">
        <v>-714</v>
      </c>
      <c r="U49" s="153">
        <v>-2429</v>
      </c>
      <c r="V49" s="153">
        <v>-235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54459.5</v>
      </c>
      <c r="D50" s="153">
        <v>54825</v>
      </c>
      <c r="E50" s="153">
        <v>54637.5</v>
      </c>
      <c r="F50" s="153">
        <v>320</v>
      </c>
      <c r="G50" s="153">
        <v>3620</v>
      </c>
      <c r="H50" s="153">
        <v>2624.5</v>
      </c>
      <c r="I50" s="153">
        <v>42017.5</v>
      </c>
      <c r="J50" s="153">
        <v>446.5</v>
      </c>
      <c r="K50" s="153">
        <v>1736.5</v>
      </c>
      <c r="L50" s="153">
        <v>6824</v>
      </c>
      <c r="M50" s="153">
        <v>-2</v>
      </c>
      <c r="N50" s="153">
        <v>634</v>
      </c>
      <c r="O50" s="153">
        <v>-3761</v>
      </c>
      <c r="P50" s="153">
        <v>86</v>
      </c>
      <c r="Q50" s="153">
        <v>2977</v>
      </c>
      <c r="R50" s="153">
        <v>-1495</v>
      </c>
      <c r="S50" s="153">
        <v>-1193</v>
      </c>
      <c r="T50" s="153">
        <v>-493</v>
      </c>
      <c r="U50" s="153">
        <v>-2193</v>
      </c>
      <c r="V50" s="153">
        <v>-814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53850.5</v>
      </c>
      <c r="D51" s="153">
        <v>53725</v>
      </c>
      <c r="E51" s="153">
        <v>53737.5</v>
      </c>
      <c r="F51" s="153">
        <v>317</v>
      </c>
      <c r="G51" s="153">
        <v>3549</v>
      </c>
      <c r="H51" s="153">
        <v>2608</v>
      </c>
      <c r="I51" s="153">
        <v>42238.5</v>
      </c>
      <c r="J51" s="153">
        <v>437</v>
      </c>
      <c r="K51" s="153">
        <v>1720.5</v>
      </c>
      <c r="L51" s="153">
        <v>6196.5</v>
      </c>
      <c r="M51" s="153">
        <v>-2.5</v>
      </c>
      <c r="N51" s="153">
        <v>641</v>
      </c>
      <c r="O51" s="153">
        <v>-3854</v>
      </c>
      <c r="P51" s="153">
        <v>85</v>
      </c>
      <c r="Q51" s="153">
        <v>2500</v>
      </c>
      <c r="R51" s="153">
        <v>-1425</v>
      </c>
      <c r="S51" s="153">
        <v>-505</v>
      </c>
      <c r="T51" s="153">
        <v>238</v>
      </c>
      <c r="U51" s="153">
        <v>-2710</v>
      </c>
      <c r="V51" s="153">
        <v>-1523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52142.5</v>
      </c>
      <c r="D52" s="153">
        <v>52225</v>
      </c>
      <c r="E52" s="153">
        <v>51950</v>
      </c>
      <c r="F52" s="153">
        <v>317</v>
      </c>
      <c r="G52" s="153">
        <v>3324</v>
      </c>
      <c r="H52" s="153">
        <v>2629</v>
      </c>
      <c r="I52" s="153">
        <v>42255</v>
      </c>
      <c r="J52" s="153">
        <v>417</v>
      </c>
      <c r="K52" s="153">
        <v>1479</v>
      </c>
      <c r="L52" s="153">
        <v>5668.5</v>
      </c>
      <c r="M52" s="153">
        <v>-18.5</v>
      </c>
      <c r="N52" s="153">
        <v>635</v>
      </c>
      <c r="O52" s="153">
        <v>-4563</v>
      </c>
      <c r="P52" s="153">
        <v>83</v>
      </c>
      <c r="Q52" s="153">
        <v>2500</v>
      </c>
      <c r="R52" s="153">
        <v>-1424</v>
      </c>
      <c r="S52" s="153">
        <v>-523</v>
      </c>
      <c r="T52" s="153">
        <v>-706</v>
      </c>
      <c r="U52" s="153">
        <v>-2753</v>
      </c>
      <c r="V52" s="153">
        <v>-1649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51015</v>
      </c>
      <c r="D53" s="153">
        <v>50700</v>
      </c>
      <c r="E53" s="153">
        <v>50175</v>
      </c>
      <c r="F53" s="153">
        <v>316.5</v>
      </c>
      <c r="G53" s="153">
        <v>3469</v>
      </c>
      <c r="H53" s="153">
        <v>2633</v>
      </c>
      <c r="I53" s="153">
        <v>42301.5</v>
      </c>
      <c r="J53" s="153">
        <v>441.5</v>
      </c>
      <c r="K53" s="153">
        <v>1164.5</v>
      </c>
      <c r="L53" s="153">
        <v>5207.5</v>
      </c>
      <c r="M53" s="153">
        <v>-2</v>
      </c>
      <c r="N53" s="153">
        <v>624</v>
      </c>
      <c r="O53" s="153">
        <v>-5140.5</v>
      </c>
      <c r="P53" s="153">
        <v>86</v>
      </c>
      <c r="Q53" s="153">
        <v>2378</v>
      </c>
      <c r="R53" s="153">
        <v>-1339</v>
      </c>
      <c r="S53" s="153">
        <v>-437</v>
      </c>
      <c r="T53" s="153">
        <v>-1000</v>
      </c>
      <c r="U53" s="153">
        <v>-2753</v>
      </c>
      <c r="V53" s="153">
        <v>-1684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50225.5</v>
      </c>
      <c r="D54" s="153">
        <v>49837.5</v>
      </c>
      <c r="E54" s="153">
        <v>49137.5</v>
      </c>
      <c r="F54" s="153">
        <v>317</v>
      </c>
      <c r="G54" s="153">
        <v>3586</v>
      </c>
      <c r="H54" s="153">
        <v>2700</v>
      </c>
      <c r="I54" s="153">
        <v>42408.5</v>
      </c>
      <c r="J54" s="153">
        <v>469</v>
      </c>
      <c r="K54" s="153">
        <v>760.5</v>
      </c>
      <c r="L54" s="153">
        <v>5643.5</v>
      </c>
      <c r="M54" s="153">
        <v>-2</v>
      </c>
      <c r="N54" s="153">
        <v>615.5</v>
      </c>
      <c r="O54" s="153">
        <v>-6273</v>
      </c>
      <c r="P54" s="153">
        <v>88</v>
      </c>
      <c r="Q54" s="153">
        <v>1156</v>
      </c>
      <c r="R54" s="153">
        <v>-1399</v>
      </c>
      <c r="S54" s="153">
        <v>-1177</v>
      </c>
      <c r="T54" s="153">
        <v>-1000</v>
      </c>
      <c r="U54" s="153">
        <v>-2753</v>
      </c>
      <c r="V54" s="153">
        <v>-1440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50396</v>
      </c>
      <c r="D55" s="153">
        <v>50850</v>
      </c>
      <c r="E55" s="153">
        <v>50337.5</v>
      </c>
      <c r="F55" s="153">
        <v>318</v>
      </c>
      <c r="G55" s="153">
        <v>3722</v>
      </c>
      <c r="H55" s="153">
        <v>2608.5</v>
      </c>
      <c r="I55" s="153">
        <v>42447.5</v>
      </c>
      <c r="J55" s="153">
        <v>523</v>
      </c>
      <c r="K55" s="153">
        <v>340</v>
      </c>
      <c r="L55" s="153">
        <v>6315.5</v>
      </c>
      <c r="M55" s="153">
        <v>-33.5</v>
      </c>
      <c r="N55" s="153">
        <v>633.5</v>
      </c>
      <c r="O55" s="153">
        <v>-6477.5</v>
      </c>
      <c r="P55" s="153">
        <v>89.5</v>
      </c>
      <c r="Q55" s="153">
        <v>241</v>
      </c>
      <c r="R55" s="153">
        <v>-1399</v>
      </c>
      <c r="S55" s="153">
        <v>-1218</v>
      </c>
      <c r="T55" s="153">
        <v>376</v>
      </c>
      <c r="U55" s="153">
        <v>-2753</v>
      </c>
      <c r="V55" s="153">
        <v>-978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52842</v>
      </c>
      <c r="D56" s="153">
        <v>53125</v>
      </c>
      <c r="E56" s="153">
        <v>52912.5</v>
      </c>
      <c r="F56" s="153">
        <v>318</v>
      </c>
      <c r="G56" s="153">
        <v>3960.5</v>
      </c>
      <c r="H56" s="153">
        <v>2729.5</v>
      </c>
      <c r="I56" s="153">
        <v>42600</v>
      </c>
      <c r="J56" s="153">
        <v>695.5</v>
      </c>
      <c r="K56" s="153">
        <v>46.5</v>
      </c>
      <c r="L56" s="153">
        <v>7625</v>
      </c>
      <c r="M56" s="153">
        <v>-46</v>
      </c>
      <c r="N56" s="153">
        <v>639</v>
      </c>
      <c r="O56" s="153">
        <v>-5725.5</v>
      </c>
      <c r="P56" s="153">
        <v>91.5</v>
      </c>
      <c r="Q56" s="153">
        <v>-500</v>
      </c>
      <c r="R56" s="153">
        <v>-1373</v>
      </c>
      <c r="S56" s="153">
        <v>-1602</v>
      </c>
      <c r="T56" s="153">
        <v>1000</v>
      </c>
      <c r="U56" s="153">
        <v>-2753</v>
      </c>
      <c r="V56" s="153">
        <v>248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54029.5</v>
      </c>
      <c r="D57" s="153">
        <v>53425</v>
      </c>
      <c r="E57" s="153">
        <v>53412.5</v>
      </c>
      <c r="F57" s="153">
        <v>316.5</v>
      </c>
      <c r="G57" s="153">
        <v>4024.5</v>
      </c>
      <c r="H57" s="153">
        <v>2722.5</v>
      </c>
      <c r="I57" s="153">
        <v>42652</v>
      </c>
      <c r="J57" s="153">
        <v>1006</v>
      </c>
      <c r="K57" s="153">
        <v>0</v>
      </c>
      <c r="L57" s="153">
        <v>8698.5</v>
      </c>
      <c r="M57" s="153">
        <v>-27.5</v>
      </c>
      <c r="N57" s="153">
        <v>644.5</v>
      </c>
      <c r="O57" s="153">
        <v>-6007.5</v>
      </c>
      <c r="P57" s="153">
        <v>90.5</v>
      </c>
      <c r="Q57" s="153">
        <v>80</v>
      </c>
      <c r="R57" s="153">
        <v>-1500</v>
      </c>
      <c r="S57" s="153">
        <v>-1393</v>
      </c>
      <c r="T57" s="153">
        <v>-999</v>
      </c>
      <c r="U57" s="153">
        <v>-2753</v>
      </c>
      <c r="V57" s="153">
        <v>540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50143.5</v>
      </c>
      <c r="D58" s="153">
        <v>49650</v>
      </c>
      <c r="E58" s="153">
        <v>49537.5</v>
      </c>
      <c r="F58" s="153">
        <v>316.5</v>
      </c>
      <c r="G58" s="153">
        <v>3806</v>
      </c>
      <c r="H58" s="153">
        <v>2351.5</v>
      </c>
      <c r="I58" s="153">
        <v>42587</v>
      </c>
      <c r="J58" s="153">
        <v>1141.5</v>
      </c>
      <c r="K58" s="153">
        <v>0</v>
      </c>
      <c r="L58" s="153">
        <v>6641.5</v>
      </c>
      <c r="M58" s="153">
        <v>-1</v>
      </c>
      <c r="N58" s="153">
        <v>654.5</v>
      </c>
      <c r="O58" s="153">
        <v>-7353.5</v>
      </c>
      <c r="P58" s="153">
        <v>88.5</v>
      </c>
      <c r="Q58" s="153">
        <v>430</v>
      </c>
      <c r="R58" s="153">
        <v>-1500</v>
      </c>
      <c r="S58" s="153">
        <v>-1280</v>
      </c>
      <c r="T58" s="153">
        <v>-1000</v>
      </c>
      <c r="U58" s="153">
        <v>-2753</v>
      </c>
      <c r="V58" s="153">
        <v>-1274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47289</v>
      </c>
      <c r="D59" s="153">
        <v>48412.5</v>
      </c>
      <c r="E59" s="153">
        <v>48100</v>
      </c>
      <c r="F59" s="153">
        <v>316.5</v>
      </c>
      <c r="G59" s="153">
        <v>3362.5</v>
      </c>
      <c r="H59" s="153">
        <v>1400.5</v>
      </c>
      <c r="I59" s="153">
        <v>42456</v>
      </c>
      <c r="J59" s="153">
        <v>1248.5</v>
      </c>
      <c r="K59" s="153">
        <v>0</v>
      </c>
      <c r="L59" s="153">
        <v>5194</v>
      </c>
      <c r="M59" s="153">
        <v>-28</v>
      </c>
      <c r="N59" s="153">
        <v>657.5</v>
      </c>
      <c r="O59" s="153">
        <v>-7319.5</v>
      </c>
      <c r="P59" s="153">
        <v>79.5</v>
      </c>
      <c r="Q59" s="153">
        <v>2097</v>
      </c>
      <c r="R59" s="153">
        <v>-1497</v>
      </c>
      <c r="S59" s="153">
        <v>-1578</v>
      </c>
      <c r="T59" s="153">
        <v>-1000</v>
      </c>
      <c r="U59" s="153">
        <v>-2753</v>
      </c>
      <c r="V59" s="153">
        <v>-1115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48974.5</v>
      </c>
      <c r="D60" s="153">
        <v>49375</v>
      </c>
      <c r="E60" s="153">
        <v>49012.5</v>
      </c>
      <c r="F60" s="153">
        <v>316</v>
      </c>
      <c r="G60" s="153">
        <v>3273.5</v>
      </c>
      <c r="H60" s="153">
        <v>891.5</v>
      </c>
      <c r="I60" s="153">
        <v>42268</v>
      </c>
      <c r="J60" s="153">
        <v>1319</v>
      </c>
      <c r="K60" s="153">
        <v>0</v>
      </c>
      <c r="L60" s="153">
        <v>6015.5</v>
      </c>
      <c r="M60" s="153">
        <v>-56.5</v>
      </c>
      <c r="N60" s="153">
        <v>659.5</v>
      </c>
      <c r="O60" s="153">
        <v>-5711</v>
      </c>
      <c r="P60" s="153">
        <v>74</v>
      </c>
      <c r="Q60" s="153">
        <v>2500</v>
      </c>
      <c r="R60" s="153">
        <v>-1499</v>
      </c>
      <c r="S60" s="153">
        <v>-1381</v>
      </c>
      <c r="T60" s="153">
        <v>-1000</v>
      </c>
      <c r="U60" s="153">
        <v>-2598</v>
      </c>
      <c r="V60" s="153">
        <v>-603</v>
      </c>
      <c r="Y60" s="11"/>
    </row>
    <row r="61" spans="1:25">
      <c r="A61" s="11">
        <f>A60+1</f>
        <v>2</v>
      </c>
      <c r="B61" s="13">
        <v>0</v>
      </c>
      <c r="C61" s="153">
        <v>46591</v>
      </c>
      <c r="D61" s="153">
        <v>45437.5</v>
      </c>
      <c r="E61" s="153">
        <v>45425</v>
      </c>
      <c r="F61" s="153">
        <v>316</v>
      </c>
      <c r="G61" s="153">
        <v>3066.5</v>
      </c>
      <c r="H61" s="153">
        <v>721</v>
      </c>
      <c r="I61" s="153">
        <v>41654</v>
      </c>
      <c r="J61" s="153">
        <v>1411.5</v>
      </c>
      <c r="K61" s="153">
        <v>0</v>
      </c>
      <c r="L61" s="153">
        <v>4591.5</v>
      </c>
      <c r="M61" s="153">
        <v>-385</v>
      </c>
      <c r="N61" s="153">
        <v>666.5</v>
      </c>
      <c r="O61" s="153">
        <v>-5451</v>
      </c>
      <c r="P61" s="153">
        <v>73</v>
      </c>
      <c r="Q61" s="153">
        <v>1907</v>
      </c>
      <c r="R61" s="153">
        <v>-1500</v>
      </c>
      <c r="S61" s="153">
        <v>-641</v>
      </c>
      <c r="T61" s="153">
        <v>-1000</v>
      </c>
      <c r="U61" s="153">
        <v>-2598</v>
      </c>
      <c r="V61" s="153">
        <v>-1622</v>
      </c>
      <c r="Y61" s="11"/>
    </row>
    <row r="62" spans="1:25">
      <c r="A62" s="11">
        <f>A61</f>
        <v>2</v>
      </c>
      <c r="B62" s="13">
        <f>B61+1</f>
        <v>1</v>
      </c>
      <c r="C62" s="153">
        <v>42258.5</v>
      </c>
      <c r="D62" s="153">
        <v>42075</v>
      </c>
      <c r="E62" s="153">
        <v>42450</v>
      </c>
      <c r="F62" s="153">
        <v>316.5</v>
      </c>
      <c r="G62" s="153">
        <v>2816.5</v>
      </c>
      <c r="H62" s="153">
        <v>716.5</v>
      </c>
      <c r="I62" s="153">
        <v>41043</v>
      </c>
      <c r="J62" s="153">
        <v>1465.5</v>
      </c>
      <c r="K62" s="153">
        <v>0</v>
      </c>
      <c r="L62" s="153">
        <v>3871.5</v>
      </c>
      <c r="M62" s="153">
        <v>-1910</v>
      </c>
      <c r="N62" s="153">
        <v>675</v>
      </c>
      <c r="O62" s="153">
        <v>-6736.5</v>
      </c>
      <c r="P62" s="153">
        <v>73</v>
      </c>
      <c r="Q62" s="153">
        <v>1396</v>
      </c>
      <c r="R62" s="153">
        <v>-1350</v>
      </c>
      <c r="S62" s="153">
        <v>-987</v>
      </c>
      <c r="T62" s="153">
        <v>-1200</v>
      </c>
      <c r="U62" s="153">
        <v>-2598</v>
      </c>
      <c r="V62" s="153">
        <v>-1794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41163.5</v>
      </c>
      <c r="D63" s="153">
        <v>40700</v>
      </c>
      <c r="E63" s="153">
        <v>40825</v>
      </c>
      <c r="F63" s="153">
        <v>315.5</v>
      </c>
      <c r="G63" s="153">
        <v>2778</v>
      </c>
      <c r="H63" s="153">
        <v>716</v>
      </c>
      <c r="I63" s="153">
        <v>41230.5</v>
      </c>
      <c r="J63" s="153">
        <v>1363</v>
      </c>
      <c r="K63" s="153">
        <v>0</v>
      </c>
      <c r="L63" s="153">
        <v>3793</v>
      </c>
      <c r="M63" s="153">
        <v>-1716</v>
      </c>
      <c r="N63" s="153">
        <v>673</v>
      </c>
      <c r="O63" s="153">
        <v>-7990</v>
      </c>
      <c r="P63" s="153">
        <v>72</v>
      </c>
      <c r="Q63" s="153">
        <v>32</v>
      </c>
      <c r="R63" s="153">
        <v>-1350</v>
      </c>
      <c r="S63" s="153">
        <v>-984</v>
      </c>
      <c r="T63" s="153">
        <v>-1200</v>
      </c>
      <c r="U63" s="153">
        <v>-2598</v>
      </c>
      <c r="V63" s="153">
        <v>-2095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38747</v>
      </c>
      <c r="D64" s="153">
        <v>38312.5</v>
      </c>
      <c r="E64" s="153">
        <v>38100</v>
      </c>
      <c r="F64" s="153">
        <v>316.5</v>
      </c>
      <c r="G64" s="153">
        <v>2484.5</v>
      </c>
      <c r="H64" s="153">
        <v>716</v>
      </c>
      <c r="I64" s="153">
        <v>41250.5</v>
      </c>
      <c r="J64" s="153">
        <v>1238.5</v>
      </c>
      <c r="K64" s="153">
        <v>0</v>
      </c>
      <c r="L64" s="153">
        <v>3450</v>
      </c>
      <c r="M64" s="153">
        <v>-1626.5</v>
      </c>
      <c r="N64" s="153">
        <v>676</v>
      </c>
      <c r="O64" s="153">
        <v>-9759</v>
      </c>
      <c r="P64" s="153">
        <v>67.5</v>
      </c>
      <c r="Q64" s="153">
        <v>-1288</v>
      </c>
      <c r="R64" s="153">
        <v>-1350</v>
      </c>
      <c r="S64" s="153">
        <v>-971</v>
      </c>
      <c r="T64" s="153">
        <v>-1200</v>
      </c>
      <c r="U64" s="153">
        <v>-2598</v>
      </c>
      <c r="V64" s="153">
        <v>-2562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37662</v>
      </c>
      <c r="D65" s="153">
        <v>37562.5</v>
      </c>
      <c r="E65" s="153">
        <v>37462.5</v>
      </c>
      <c r="F65" s="153">
        <v>316</v>
      </c>
      <c r="G65" s="153">
        <v>2514.5</v>
      </c>
      <c r="H65" s="153">
        <v>724</v>
      </c>
      <c r="I65" s="153">
        <v>41481</v>
      </c>
      <c r="J65" s="153">
        <v>1222</v>
      </c>
      <c r="K65" s="153">
        <v>0</v>
      </c>
      <c r="L65" s="153">
        <v>3170</v>
      </c>
      <c r="M65" s="153">
        <v>-1817.5</v>
      </c>
      <c r="N65" s="153">
        <v>678.5</v>
      </c>
      <c r="O65" s="153">
        <v>-10627</v>
      </c>
      <c r="P65" s="153">
        <v>68.5</v>
      </c>
      <c r="Q65" s="153">
        <v>-1800</v>
      </c>
      <c r="R65" s="153">
        <v>-1350</v>
      </c>
      <c r="S65" s="153">
        <v>-926</v>
      </c>
      <c r="T65" s="153">
        <v>-1200</v>
      </c>
      <c r="U65" s="153">
        <v>-2598</v>
      </c>
      <c r="V65" s="153">
        <v>-2927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38599</v>
      </c>
      <c r="D66" s="153">
        <v>39275</v>
      </c>
      <c r="E66" s="153">
        <v>39212.5</v>
      </c>
      <c r="F66" s="153">
        <v>316</v>
      </c>
      <c r="G66" s="153">
        <v>2820.5</v>
      </c>
      <c r="H66" s="153">
        <v>724.5</v>
      </c>
      <c r="I66" s="153">
        <v>41418</v>
      </c>
      <c r="J66" s="153">
        <v>1169.5</v>
      </c>
      <c r="K66" s="153">
        <v>0</v>
      </c>
      <c r="L66" s="153">
        <v>3251</v>
      </c>
      <c r="M66" s="153">
        <v>-1956.5</v>
      </c>
      <c r="N66" s="153">
        <v>675.5</v>
      </c>
      <c r="O66" s="153">
        <v>-9819</v>
      </c>
      <c r="P66" s="153">
        <v>74</v>
      </c>
      <c r="Q66" s="153">
        <v>-253</v>
      </c>
      <c r="R66" s="153">
        <v>-1350</v>
      </c>
      <c r="S66" s="153">
        <v>-756</v>
      </c>
      <c r="T66" s="153">
        <v>-1200</v>
      </c>
      <c r="U66" s="153">
        <v>-2598</v>
      </c>
      <c r="V66" s="153">
        <v>-2612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42599.5</v>
      </c>
      <c r="D67" s="153">
        <v>43775</v>
      </c>
      <c r="E67" s="153">
        <v>43950</v>
      </c>
      <c r="F67" s="153">
        <v>315.5</v>
      </c>
      <c r="G67" s="153">
        <v>2993</v>
      </c>
      <c r="H67" s="153">
        <v>868</v>
      </c>
      <c r="I67" s="153">
        <v>42226.5</v>
      </c>
      <c r="J67" s="153">
        <v>1202.5</v>
      </c>
      <c r="K67" s="153">
        <v>0</v>
      </c>
      <c r="L67" s="153">
        <v>3894</v>
      </c>
      <c r="M67" s="153">
        <v>-1200</v>
      </c>
      <c r="N67" s="153">
        <v>665</v>
      </c>
      <c r="O67" s="153">
        <v>-8366</v>
      </c>
      <c r="P67" s="153">
        <v>74.5</v>
      </c>
      <c r="Q67" s="153">
        <v>-249</v>
      </c>
      <c r="R67" s="153">
        <v>-58</v>
      </c>
      <c r="S67" s="153">
        <v>-941</v>
      </c>
      <c r="T67" s="153">
        <v>-1200</v>
      </c>
      <c r="U67" s="153">
        <v>-2598</v>
      </c>
      <c r="V67" s="153">
        <v>-2301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49210</v>
      </c>
      <c r="D68" s="153">
        <v>49525</v>
      </c>
      <c r="E68" s="153">
        <v>50037.5</v>
      </c>
      <c r="F68" s="153">
        <v>316</v>
      </c>
      <c r="G68" s="153">
        <v>3341</v>
      </c>
      <c r="H68" s="153">
        <v>1644</v>
      </c>
      <c r="I68" s="153">
        <v>43017.5</v>
      </c>
      <c r="J68" s="153">
        <v>1183.5</v>
      </c>
      <c r="K68" s="153">
        <v>0</v>
      </c>
      <c r="L68" s="153">
        <v>6499.5</v>
      </c>
      <c r="M68" s="153">
        <v>-37</v>
      </c>
      <c r="N68" s="153">
        <v>660.5</v>
      </c>
      <c r="O68" s="153">
        <v>-7415</v>
      </c>
      <c r="P68" s="153">
        <v>78</v>
      </c>
      <c r="Q68" s="153">
        <v>-59</v>
      </c>
      <c r="R68" s="153">
        <v>42</v>
      </c>
      <c r="S68" s="153">
        <v>-655</v>
      </c>
      <c r="T68" s="153">
        <v>-1000</v>
      </c>
      <c r="U68" s="153">
        <v>-2753</v>
      </c>
      <c r="V68" s="153">
        <v>-2325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51834</v>
      </c>
      <c r="D69" s="153">
        <v>51825</v>
      </c>
      <c r="E69" s="153">
        <v>52175</v>
      </c>
      <c r="F69" s="153">
        <v>316.5</v>
      </c>
      <c r="G69" s="153">
        <v>3195</v>
      </c>
      <c r="H69" s="153">
        <v>1940</v>
      </c>
      <c r="I69" s="153">
        <v>43095</v>
      </c>
      <c r="J69" s="153">
        <v>1182</v>
      </c>
      <c r="K69" s="153">
        <v>56</v>
      </c>
      <c r="L69" s="153">
        <v>7385</v>
      </c>
      <c r="M69" s="153">
        <v>-44</v>
      </c>
      <c r="N69" s="153">
        <v>653</v>
      </c>
      <c r="O69" s="153">
        <v>-5944.5</v>
      </c>
      <c r="P69" s="153">
        <v>75.5</v>
      </c>
      <c r="Q69" s="153">
        <v>1514</v>
      </c>
      <c r="R69" s="153">
        <v>-658</v>
      </c>
      <c r="S69" s="153">
        <v>-69</v>
      </c>
      <c r="T69" s="153">
        <v>-1000</v>
      </c>
      <c r="U69" s="153">
        <v>-2753</v>
      </c>
      <c r="V69" s="153">
        <v>-1936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53617.5</v>
      </c>
      <c r="D70" s="153">
        <v>53787.5</v>
      </c>
      <c r="E70" s="153">
        <v>53862.5</v>
      </c>
      <c r="F70" s="153">
        <v>317</v>
      </c>
      <c r="G70" s="153">
        <v>3292</v>
      </c>
      <c r="H70" s="153">
        <v>1958.5</v>
      </c>
      <c r="I70" s="153">
        <v>43242.5</v>
      </c>
      <c r="J70" s="153">
        <v>1043.5</v>
      </c>
      <c r="K70" s="153">
        <v>412</v>
      </c>
      <c r="L70" s="153">
        <v>7050.5</v>
      </c>
      <c r="M70" s="153">
        <v>-4</v>
      </c>
      <c r="N70" s="153">
        <v>651.5</v>
      </c>
      <c r="O70" s="153">
        <v>-4347</v>
      </c>
      <c r="P70" s="153">
        <v>77</v>
      </c>
      <c r="Q70" s="153">
        <v>2711</v>
      </c>
      <c r="R70" s="153">
        <v>-847</v>
      </c>
      <c r="S70" s="153">
        <v>-114</v>
      </c>
      <c r="T70" s="153">
        <v>-1000</v>
      </c>
      <c r="U70" s="153">
        <v>-2753</v>
      </c>
      <c r="V70" s="153">
        <v>-1373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54305</v>
      </c>
      <c r="D71" s="153">
        <v>54700</v>
      </c>
      <c r="E71" s="153">
        <v>54737.5</v>
      </c>
      <c r="F71" s="153">
        <v>318</v>
      </c>
      <c r="G71" s="153">
        <v>3257</v>
      </c>
      <c r="H71" s="153">
        <v>1877</v>
      </c>
      <c r="I71" s="153">
        <v>43211.5</v>
      </c>
      <c r="J71" s="153">
        <v>802.5</v>
      </c>
      <c r="K71" s="153">
        <v>958</v>
      </c>
      <c r="L71" s="153">
        <v>6713.5</v>
      </c>
      <c r="M71" s="153">
        <v>-2</v>
      </c>
      <c r="N71" s="153">
        <v>654.5</v>
      </c>
      <c r="O71" s="153">
        <v>-3486</v>
      </c>
      <c r="P71" s="153">
        <v>76.5</v>
      </c>
      <c r="Q71" s="153">
        <v>3000</v>
      </c>
      <c r="R71" s="153">
        <v>-1192</v>
      </c>
      <c r="S71" s="153">
        <v>49</v>
      </c>
      <c r="T71" s="153">
        <v>-993</v>
      </c>
      <c r="U71" s="153">
        <v>-2753</v>
      </c>
      <c r="V71" s="153">
        <v>-1324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54890</v>
      </c>
      <c r="D72" s="153">
        <v>55350</v>
      </c>
      <c r="E72" s="153">
        <v>55287.5</v>
      </c>
      <c r="F72" s="153">
        <v>318</v>
      </c>
      <c r="G72" s="153">
        <v>3246.5</v>
      </c>
      <c r="H72" s="153">
        <v>1844.5</v>
      </c>
      <c r="I72" s="153">
        <v>43166.5</v>
      </c>
      <c r="J72" s="153">
        <v>694</v>
      </c>
      <c r="K72" s="153">
        <v>1403</v>
      </c>
      <c r="L72" s="153">
        <v>6843</v>
      </c>
      <c r="M72" s="153">
        <v>-2</v>
      </c>
      <c r="N72" s="153">
        <v>668</v>
      </c>
      <c r="O72" s="153">
        <v>-3290.5</v>
      </c>
      <c r="P72" s="153">
        <v>75</v>
      </c>
      <c r="Q72" s="153">
        <v>3000</v>
      </c>
      <c r="R72" s="153">
        <v>-1485</v>
      </c>
      <c r="S72" s="153">
        <v>607</v>
      </c>
      <c r="T72" s="153">
        <v>-1000</v>
      </c>
      <c r="U72" s="153">
        <v>-2753</v>
      </c>
      <c r="V72" s="153">
        <v>-1124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55424</v>
      </c>
      <c r="D73" s="153">
        <v>55762.5</v>
      </c>
      <c r="E73" s="153">
        <v>55775</v>
      </c>
      <c r="F73" s="153">
        <v>318</v>
      </c>
      <c r="G73" s="153">
        <v>3134</v>
      </c>
      <c r="H73" s="153">
        <v>1833.5</v>
      </c>
      <c r="I73" s="153">
        <v>43068.5</v>
      </c>
      <c r="J73" s="153">
        <v>700</v>
      </c>
      <c r="K73" s="153">
        <v>1831.5</v>
      </c>
      <c r="L73" s="153">
        <v>6728.5</v>
      </c>
      <c r="M73" s="153">
        <v>-2</v>
      </c>
      <c r="N73" s="153">
        <v>667.5</v>
      </c>
      <c r="O73" s="153">
        <v>-2856</v>
      </c>
      <c r="P73" s="153">
        <v>73.5</v>
      </c>
      <c r="Q73" s="153">
        <v>3000</v>
      </c>
      <c r="R73" s="153">
        <v>-1495</v>
      </c>
      <c r="S73" s="153">
        <v>779</v>
      </c>
      <c r="T73" s="153">
        <v>-1000</v>
      </c>
      <c r="U73" s="153">
        <v>-2565</v>
      </c>
      <c r="V73" s="153">
        <v>-1161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54897</v>
      </c>
      <c r="D74" s="153">
        <v>55050</v>
      </c>
      <c r="E74" s="153">
        <v>55225</v>
      </c>
      <c r="F74" s="153">
        <v>318</v>
      </c>
      <c r="G74" s="153">
        <v>3109</v>
      </c>
      <c r="H74" s="153">
        <v>1822.5</v>
      </c>
      <c r="I74" s="153">
        <v>42936.5</v>
      </c>
      <c r="J74" s="153">
        <v>695.5</v>
      </c>
      <c r="K74" s="153">
        <v>2122</v>
      </c>
      <c r="L74" s="153">
        <v>6450</v>
      </c>
      <c r="M74" s="153">
        <v>-2</v>
      </c>
      <c r="N74" s="153">
        <v>664</v>
      </c>
      <c r="O74" s="153">
        <v>-3219</v>
      </c>
      <c r="P74" s="153">
        <v>73</v>
      </c>
      <c r="Q74" s="153">
        <v>2500</v>
      </c>
      <c r="R74" s="153">
        <v>-1499</v>
      </c>
      <c r="S74" s="153">
        <v>401</v>
      </c>
      <c r="T74" s="153">
        <v>-1000</v>
      </c>
      <c r="U74" s="153">
        <v>-2280</v>
      </c>
      <c r="V74" s="153">
        <v>-1341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54393.5</v>
      </c>
      <c r="D75" s="153">
        <v>54162.5</v>
      </c>
      <c r="E75" s="153">
        <v>54237.5</v>
      </c>
      <c r="F75" s="153">
        <v>317.5</v>
      </c>
      <c r="G75" s="153">
        <v>3178.5</v>
      </c>
      <c r="H75" s="153">
        <v>1826</v>
      </c>
      <c r="I75" s="153">
        <v>42849.5</v>
      </c>
      <c r="J75" s="153">
        <v>721.5</v>
      </c>
      <c r="K75" s="153">
        <v>2108</v>
      </c>
      <c r="L75" s="153">
        <v>6297</v>
      </c>
      <c r="M75" s="153">
        <v>-11</v>
      </c>
      <c r="N75" s="153">
        <v>657.5</v>
      </c>
      <c r="O75" s="153">
        <v>-3551</v>
      </c>
      <c r="P75" s="153">
        <v>74.5</v>
      </c>
      <c r="Q75" s="153">
        <v>2500</v>
      </c>
      <c r="R75" s="153">
        <v>-1460</v>
      </c>
      <c r="S75" s="153">
        <v>1014</v>
      </c>
      <c r="T75" s="153">
        <v>-1000</v>
      </c>
      <c r="U75" s="153">
        <v>-2752</v>
      </c>
      <c r="V75" s="153">
        <v>-1730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52845.5</v>
      </c>
      <c r="D76" s="153">
        <v>52337.5</v>
      </c>
      <c r="E76" s="153">
        <v>52550</v>
      </c>
      <c r="F76" s="153">
        <v>317</v>
      </c>
      <c r="G76" s="153">
        <v>3191.5</v>
      </c>
      <c r="H76" s="153">
        <v>1819</v>
      </c>
      <c r="I76" s="153">
        <v>42613</v>
      </c>
      <c r="J76" s="153">
        <v>779.5</v>
      </c>
      <c r="K76" s="153">
        <v>1936</v>
      </c>
      <c r="L76" s="153">
        <v>5612.5</v>
      </c>
      <c r="M76" s="153">
        <v>-2.5</v>
      </c>
      <c r="N76" s="153">
        <v>662</v>
      </c>
      <c r="O76" s="153">
        <v>-4083</v>
      </c>
      <c r="P76" s="153">
        <v>75.5</v>
      </c>
      <c r="Q76" s="153">
        <v>2500</v>
      </c>
      <c r="R76" s="153">
        <v>-1078</v>
      </c>
      <c r="S76" s="153">
        <v>358</v>
      </c>
      <c r="T76" s="153">
        <v>-1000</v>
      </c>
      <c r="U76" s="153">
        <v>-2753</v>
      </c>
      <c r="V76" s="153">
        <v>-1949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51468</v>
      </c>
      <c r="D77" s="153">
        <v>50875</v>
      </c>
      <c r="E77" s="153">
        <v>51225</v>
      </c>
      <c r="F77" s="153">
        <v>317</v>
      </c>
      <c r="G77" s="153">
        <v>3099.5</v>
      </c>
      <c r="H77" s="153">
        <v>1811.5</v>
      </c>
      <c r="I77" s="153">
        <v>42521.5</v>
      </c>
      <c r="J77" s="153">
        <v>859</v>
      </c>
      <c r="K77" s="153">
        <v>1520.5</v>
      </c>
      <c r="L77" s="153">
        <v>5214.5</v>
      </c>
      <c r="M77" s="153">
        <v>-2</v>
      </c>
      <c r="N77" s="153">
        <v>666.5</v>
      </c>
      <c r="O77" s="153">
        <v>-4540.5</v>
      </c>
      <c r="P77" s="153">
        <v>75.5</v>
      </c>
      <c r="Q77" s="153">
        <v>2500</v>
      </c>
      <c r="R77" s="153">
        <v>-1008</v>
      </c>
      <c r="S77" s="153">
        <v>-56</v>
      </c>
      <c r="T77" s="153">
        <v>-1000</v>
      </c>
      <c r="U77" s="153">
        <v>-2753</v>
      </c>
      <c r="V77" s="153">
        <v>-1869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50486</v>
      </c>
      <c r="D78" s="153">
        <v>49550</v>
      </c>
      <c r="E78" s="153">
        <v>49975</v>
      </c>
      <c r="F78" s="153">
        <v>318.5</v>
      </c>
      <c r="G78" s="153">
        <v>3281</v>
      </c>
      <c r="H78" s="153">
        <v>1789</v>
      </c>
      <c r="I78" s="153">
        <v>42701</v>
      </c>
      <c r="J78" s="153">
        <v>953</v>
      </c>
      <c r="K78" s="153">
        <v>971.5</v>
      </c>
      <c r="L78" s="153">
        <v>5570</v>
      </c>
      <c r="M78" s="153">
        <v>-414</v>
      </c>
      <c r="N78" s="153">
        <v>668.5</v>
      </c>
      <c r="O78" s="153">
        <v>-5352</v>
      </c>
      <c r="P78" s="153">
        <v>78.5</v>
      </c>
      <c r="Q78" s="153">
        <v>2364</v>
      </c>
      <c r="R78" s="153">
        <v>-1332</v>
      </c>
      <c r="S78" s="153">
        <v>-1335</v>
      </c>
      <c r="T78" s="153">
        <v>-1000</v>
      </c>
      <c r="U78" s="153">
        <v>-2753</v>
      </c>
      <c r="V78" s="153">
        <v>-1560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50771.5</v>
      </c>
      <c r="D79" s="153">
        <v>50900</v>
      </c>
      <c r="E79" s="153">
        <v>51337.5</v>
      </c>
      <c r="F79" s="153">
        <v>318.5</v>
      </c>
      <c r="G79" s="153">
        <v>3033</v>
      </c>
      <c r="H79" s="153">
        <v>1787</v>
      </c>
      <c r="I79" s="153">
        <v>42851</v>
      </c>
      <c r="J79" s="153">
        <v>1064</v>
      </c>
      <c r="K79" s="153">
        <v>414</v>
      </c>
      <c r="L79" s="153">
        <v>6557</v>
      </c>
      <c r="M79" s="153">
        <v>-118</v>
      </c>
      <c r="N79" s="153">
        <v>676.5</v>
      </c>
      <c r="O79" s="153">
        <v>-5811</v>
      </c>
      <c r="P79" s="153">
        <v>73.5</v>
      </c>
      <c r="Q79" s="153">
        <v>1759</v>
      </c>
      <c r="R79" s="153">
        <v>-1361</v>
      </c>
      <c r="S79" s="153">
        <v>-765</v>
      </c>
      <c r="T79" s="153">
        <v>-1000</v>
      </c>
      <c r="U79" s="153">
        <v>-2753</v>
      </c>
      <c r="V79" s="153">
        <v>-1151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53348</v>
      </c>
      <c r="D80" s="153">
        <v>53612.5</v>
      </c>
      <c r="E80" s="153">
        <v>53950</v>
      </c>
      <c r="F80" s="153">
        <v>318</v>
      </c>
      <c r="G80" s="153">
        <v>2746</v>
      </c>
      <c r="H80" s="153">
        <v>1870</v>
      </c>
      <c r="I80" s="153">
        <v>43012</v>
      </c>
      <c r="J80" s="153">
        <v>1387.5</v>
      </c>
      <c r="K80" s="153">
        <v>49.5</v>
      </c>
      <c r="L80" s="153">
        <v>8060</v>
      </c>
      <c r="M80" s="153">
        <v>-23.5</v>
      </c>
      <c r="N80" s="153">
        <v>676.5</v>
      </c>
      <c r="O80" s="153">
        <v>-4747.5</v>
      </c>
      <c r="P80" s="153">
        <v>67.5</v>
      </c>
      <c r="Q80" s="153">
        <v>1951</v>
      </c>
      <c r="R80" s="153">
        <v>-1296</v>
      </c>
      <c r="S80" s="153">
        <v>-401</v>
      </c>
      <c r="T80" s="153">
        <v>-998</v>
      </c>
      <c r="U80" s="153">
        <v>-2753</v>
      </c>
      <c r="V80" s="153">
        <v>47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54491.5</v>
      </c>
      <c r="D81" s="153">
        <v>54187.5</v>
      </c>
      <c r="E81" s="153">
        <v>54412.5</v>
      </c>
      <c r="F81" s="153">
        <v>318</v>
      </c>
      <c r="G81" s="153">
        <v>2715</v>
      </c>
      <c r="H81" s="153">
        <v>1876</v>
      </c>
      <c r="I81" s="153">
        <v>43053</v>
      </c>
      <c r="J81" s="153">
        <v>1815</v>
      </c>
      <c r="K81" s="153">
        <v>0</v>
      </c>
      <c r="L81" s="153">
        <v>8316.5</v>
      </c>
      <c r="M81" s="153">
        <v>-44.5</v>
      </c>
      <c r="N81" s="153">
        <v>676</v>
      </c>
      <c r="O81" s="153">
        <v>-4233.5</v>
      </c>
      <c r="P81" s="153">
        <v>66</v>
      </c>
      <c r="Q81" s="153">
        <v>2272</v>
      </c>
      <c r="R81" s="153">
        <v>-1500</v>
      </c>
      <c r="S81" s="153">
        <v>-645</v>
      </c>
      <c r="T81" s="153">
        <v>-1000</v>
      </c>
      <c r="U81" s="153">
        <v>-2753</v>
      </c>
      <c r="V81" s="153">
        <v>-361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50261.5</v>
      </c>
      <c r="D82" s="153">
        <v>50175</v>
      </c>
      <c r="E82" s="153">
        <v>50262.5</v>
      </c>
      <c r="F82" s="153">
        <v>318</v>
      </c>
      <c r="G82" s="153">
        <v>2578</v>
      </c>
      <c r="H82" s="153">
        <v>1664.5</v>
      </c>
      <c r="I82" s="153">
        <v>42819.5</v>
      </c>
      <c r="J82" s="153">
        <v>2098.5</v>
      </c>
      <c r="K82" s="153">
        <v>0</v>
      </c>
      <c r="L82" s="153">
        <v>5440.5</v>
      </c>
      <c r="M82" s="153">
        <v>-19.5</v>
      </c>
      <c r="N82" s="153">
        <v>686</v>
      </c>
      <c r="O82" s="153">
        <v>-5324.5</v>
      </c>
      <c r="P82" s="153">
        <v>66</v>
      </c>
      <c r="Q82" s="153">
        <v>2500</v>
      </c>
      <c r="R82" s="153">
        <v>-1500</v>
      </c>
      <c r="S82" s="153">
        <v>-1287</v>
      </c>
      <c r="T82" s="153">
        <v>-1000</v>
      </c>
      <c r="U82" s="153">
        <v>-2753</v>
      </c>
      <c r="V82" s="153">
        <v>-1407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47425</v>
      </c>
      <c r="D83" s="153">
        <v>47912.5</v>
      </c>
      <c r="E83" s="153">
        <v>47837.5</v>
      </c>
      <c r="F83" s="153">
        <v>318</v>
      </c>
      <c r="G83" s="153">
        <v>2531</v>
      </c>
      <c r="H83" s="153">
        <v>1192.5</v>
      </c>
      <c r="I83" s="153">
        <v>42074.5</v>
      </c>
      <c r="J83" s="153">
        <v>2284.5</v>
      </c>
      <c r="K83" s="153">
        <v>0</v>
      </c>
      <c r="L83" s="153">
        <v>4592</v>
      </c>
      <c r="M83" s="153">
        <v>-371</v>
      </c>
      <c r="N83" s="153">
        <v>690</v>
      </c>
      <c r="O83" s="153">
        <v>-5885.5</v>
      </c>
      <c r="P83" s="153">
        <v>65</v>
      </c>
      <c r="Q83" s="153">
        <v>2500</v>
      </c>
      <c r="R83" s="153">
        <v>-1498</v>
      </c>
      <c r="S83" s="153">
        <v>-1450</v>
      </c>
      <c r="T83" s="153">
        <v>-1000</v>
      </c>
      <c r="U83" s="153">
        <v>-2753</v>
      </c>
      <c r="V83" s="153">
        <v>-1556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49207.5</v>
      </c>
      <c r="D84" s="153">
        <v>49100</v>
      </c>
      <c r="E84" s="153">
        <v>48975</v>
      </c>
      <c r="F84" s="153">
        <v>317</v>
      </c>
      <c r="G84" s="153">
        <v>2467</v>
      </c>
      <c r="H84" s="153">
        <v>1075.5</v>
      </c>
      <c r="I84" s="153">
        <v>42217.5</v>
      </c>
      <c r="J84" s="153">
        <v>2417.5</v>
      </c>
      <c r="K84" s="153">
        <v>0</v>
      </c>
      <c r="L84" s="153">
        <v>5500</v>
      </c>
      <c r="M84" s="153">
        <v>-3</v>
      </c>
      <c r="N84" s="153">
        <v>689</v>
      </c>
      <c r="O84" s="153">
        <v>-5472.5</v>
      </c>
      <c r="P84" s="153">
        <v>61.5</v>
      </c>
      <c r="Q84" s="153">
        <v>2500</v>
      </c>
      <c r="R84" s="153">
        <v>-1498</v>
      </c>
      <c r="S84" s="153">
        <v>-1144</v>
      </c>
      <c r="T84" s="153">
        <v>-999</v>
      </c>
      <c r="U84" s="153">
        <v>-2598</v>
      </c>
      <c r="V84" s="153">
        <v>-1128</v>
      </c>
      <c r="Y84" s="11"/>
    </row>
    <row r="85" spans="1:25">
      <c r="A85" s="11">
        <f>A84+1</f>
        <v>3</v>
      </c>
      <c r="B85" s="13">
        <v>0</v>
      </c>
      <c r="C85" s="153">
        <v>47057.5</v>
      </c>
      <c r="D85" s="153">
        <v>45825</v>
      </c>
      <c r="E85" s="153">
        <v>45700</v>
      </c>
      <c r="F85" s="153">
        <v>317</v>
      </c>
      <c r="G85" s="153">
        <v>2299.5</v>
      </c>
      <c r="H85" s="153">
        <v>1011</v>
      </c>
      <c r="I85" s="153">
        <v>42290.5</v>
      </c>
      <c r="J85" s="153">
        <v>2447</v>
      </c>
      <c r="K85" s="153">
        <v>0</v>
      </c>
      <c r="L85" s="153">
        <v>4359</v>
      </c>
      <c r="M85" s="153">
        <v>-712.5</v>
      </c>
      <c r="N85" s="153">
        <v>688.5</v>
      </c>
      <c r="O85" s="153">
        <v>-5643</v>
      </c>
      <c r="P85" s="153">
        <v>60.5</v>
      </c>
      <c r="Q85" s="153">
        <v>2246</v>
      </c>
      <c r="R85" s="153">
        <v>-2000</v>
      </c>
      <c r="S85" s="153">
        <v>-1117</v>
      </c>
      <c r="T85" s="153">
        <v>-741</v>
      </c>
      <c r="U85" s="153">
        <v>-2594</v>
      </c>
      <c r="V85" s="153">
        <v>-1499</v>
      </c>
      <c r="Y85" s="11"/>
    </row>
    <row r="86" spans="1:25">
      <c r="A86" s="11">
        <f>A85</f>
        <v>3</v>
      </c>
      <c r="B86" s="13">
        <f>B85+1</f>
        <v>1</v>
      </c>
      <c r="C86" s="153">
        <v>42758</v>
      </c>
      <c r="D86" s="153">
        <v>42762.5</v>
      </c>
      <c r="E86" s="153">
        <v>42300</v>
      </c>
      <c r="F86" s="153">
        <v>317.5</v>
      </c>
      <c r="G86" s="153">
        <v>1970</v>
      </c>
      <c r="H86" s="153">
        <v>755.5</v>
      </c>
      <c r="I86" s="153">
        <v>41711.5</v>
      </c>
      <c r="J86" s="153">
        <v>2568</v>
      </c>
      <c r="K86" s="153">
        <v>0</v>
      </c>
      <c r="L86" s="153">
        <v>3592.5</v>
      </c>
      <c r="M86" s="153">
        <v>-2280.5</v>
      </c>
      <c r="N86" s="153">
        <v>696</v>
      </c>
      <c r="O86" s="153">
        <v>-6572.5</v>
      </c>
      <c r="P86" s="153">
        <v>56.5</v>
      </c>
      <c r="Q86" s="153">
        <v>1927</v>
      </c>
      <c r="R86" s="153">
        <v>-1799</v>
      </c>
      <c r="S86" s="153">
        <v>-1581</v>
      </c>
      <c r="T86" s="153">
        <v>-1181</v>
      </c>
      <c r="U86" s="153">
        <v>-2595</v>
      </c>
      <c r="V86" s="153">
        <v>-1318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41501.5</v>
      </c>
      <c r="D87" s="153">
        <v>41325</v>
      </c>
      <c r="E87" s="153">
        <v>40850</v>
      </c>
      <c r="F87" s="153">
        <v>317.5</v>
      </c>
      <c r="G87" s="153">
        <v>1822.5</v>
      </c>
      <c r="H87" s="153">
        <v>787.5</v>
      </c>
      <c r="I87" s="153">
        <v>41582.5</v>
      </c>
      <c r="J87" s="153">
        <v>2687</v>
      </c>
      <c r="K87" s="153">
        <v>0</v>
      </c>
      <c r="L87" s="153">
        <v>3176.5</v>
      </c>
      <c r="M87" s="153">
        <v>-2061</v>
      </c>
      <c r="N87" s="153">
        <v>692.5</v>
      </c>
      <c r="O87" s="153">
        <v>-7504</v>
      </c>
      <c r="P87" s="153">
        <v>54</v>
      </c>
      <c r="Q87" s="153">
        <v>261</v>
      </c>
      <c r="R87" s="153">
        <v>-1799</v>
      </c>
      <c r="S87" s="153">
        <v>-1371</v>
      </c>
      <c r="T87" s="153">
        <v>-943</v>
      </c>
      <c r="U87" s="153">
        <v>-2594</v>
      </c>
      <c r="V87" s="153">
        <v>-1247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39050.5</v>
      </c>
      <c r="D88" s="153">
        <v>38887.5</v>
      </c>
      <c r="E88" s="153">
        <v>38187.5</v>
      </c>
      <c r="F88" s="153">
        <v>317.5</v>
      </c>
      <c r="G88" s="153">
        <v>1549</v>
      </c>
      <c r="H88" s="153">
        <v>779.5</v>
      </c>
      <c r="I88" s="153">
        <v>40540.5</v>
      </c>
      <c r="J88" s="153">
        <v>2818.5</v>
      </c>
      <c r="K88" s="153">
        <v>0</v>
      </c>
      <c r="L88" s="153">
        <v>2959.5</v>
      </c>
      <c r="M88" s="153">
        <v>-2192.5</v>
      </c>
      <c r="N88" s="153">
        <v>701</v>
      </c>
      <c r="O88" s="153">
        <v>-8423.5</v>
      </c>
      <c r="P88" s="153">
        <v>50.5</v>
      </c>
      <c r="Q88" s="153">
        <v>-450</v>
      </c>
      <c r="R88" s="153">
        <v>-1800</v>
      </c>
      <c r="S88" s="153">
        <v>-1165</v>
      </c>
      <c r="T88" s="153">
        <v>-873</v>
      </c>
      <c r="U88" s="153">
        <v>-2594</v>
      </c>
      <c r="V88" s="153">
        <v>-1417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37801</v>
      </c>
      <c r="D89" s="153">
        <v>37725</v>
      </c>
      <c r="E89" s="153">
        <v>37387.5</v>
      </c>
      <c r="F89" s="153">
        <v>317</v>
      </c>
      <c r="G89" s="153">
        <v>1635</v>
      </c>
      <c r="H89" s="153">
        <v>778.5</v>
      </c>
      <c r="I89" s="153">
        <v>39928.5</v>
      </c>
      <c r="J89" s="153">
        <v>2928</v>
      </c>
      <c r="K89" s="153">
        <v>0</v>
      </c>
      <c r="L89" s="153">
        <v>3050</v>
      </c>
      <c r="M89" s="153">
        <v>-2191</v>
      </c>
      <c r="N89" s="153">
        <v>698.5</v>
      </c>
      <c r="O89" s="153">
        <v>-9345</v>
      </c>
      <c r="P89" s="153">
        <v>52.5</v>
      </c>
      <c r="Q89" s="153">
        <v>-1638</v>
      </c>
      <c r="R89" s="153">
        <v>-1799</v>
      </c>
      <c r="S89" s="153">
        <v>-1244</v>
      </c>
      <c r="T89" s="153">
        <v>-80</v>
      </c>
      <c r="U89" s="153">
        <v>-2598</v>
      </c>
      <c r="V89" s="153">
        <v>-2289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38665.5</v>
      </c>
      <c r="D90" s="153">
        <v>39300</v>
      </c>
      <c r="E90" s="153">
        <v>38862.5</v>
      </c>
      <c r="F90" s="153">
        <v>318</v>
      </c>
      <c r="G90" s="153">
        <v>1518</v>
      </c>
      <c r="H90" s="153">
        <v>798.5</v>
      </c>
      <c r="I90" s="153">
        <v>40347.5</v>
      </c>
      <c r="J90" s="153">
        <v>3032.5</v>
      </c>
      <c r="K90" s="153">
        <v>0</v>
      </c>
      <c r="L90" s="153">
        <v>3294.5</v>
      </c>
      <c r="M90" s="153">
        <v>-2059.5</v>
      </c>
      <c r="N90" s="153">
        <v>699.5</v>
      </c>
      <c r="O90" s="153">
        <v>-9283.5</v>
      </c>
      <c r="P90" s="153">
        <v>49.5</v>
      </c>
      <c r="Q90" s="153">
        <v>-1374</v>
      </c>
      <c r="R90" s="153">
        <v>-1800</v>
      </c>
      <c r="S90" s="153">
        <v>-1383</v>
      </c>
      <c r="T90" s="153">
        <v>136</v>
      </c>
      <c r="U90" s="153">
        <v>-2598</v>
      </c>
      <c r="V90" s="153">
        <v>-1562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42931.5</v>
      </c>
      <c r="D91" s="153">
        <v>44312.5</v>
      </c>
      <c r="E91" s="153">
        <v>43687.5</v>
      </c>
      <c r="F91" s="153">
        <v>317.5</v>
      </c>
      <c r="G91" s="153">
        <v>1705.5</v>
      </c>
      <c r="H91" s="153">
        <v>928</v>
      </c>
      <c r="I91" s="153">
        <v>41570</v>
      </c>
      <c r="J91" s="153">
        <v>3082</v>
      </c>
      <c r="K91" s="153">
        <v>0</v>
      </c>
      <c r="L91" s="153">
        <v>3572.5</v>
      </c>
      <c r="M91" s="153">
        <v>-2027</v>
      </c>
      <c r="N91" s="153">
        <v>690</v>
      </c>
      <c r="O91" s="153">
        <v>-6907</v>
      </c>
      <c r="P91" s="153">
        <v>52</v>
      </c>
      <c r="Q91" s="153">
        <v>1761</v>
      </c>
      <c r="R91" s="153">
        <v>-1885</v>
      </c>
      <c r="S91" s="153">
        <v>-967</v>
      </c>
      <c r="T91" s="153">
        <v>151</v>
      </c>
      <c r="U91" s="153">
        <v>-2598</v>
      </c>
      <c r="V91" s="153">
        <v>-1880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49985</v>
      </c>
      <c r="D92" s="153">
        <v>50662.5</v>
      </c>
      <c r="E92" s="153">
        <v>50287.5</v>
      </c>
      <c r="F92" s="153">
        <v>317</v>
      </c>
      <c r="G92" s="153">
        <v>2400.5</v>
      </c>
      <c r="H92" s="153">
        <v>1399</v>
      </c>
      <c r="I92" s="153">
        <v>42206.5</v>
      </c>
      <c r="J92" s="153">
        <v>3172.5</v>
      </c>
      <c r="K92" s="153">
        <v>0</v>
      </c>
      <c r="L92" s="153">
        <v>5213</v>
      </c>
      <c r="M92" s="153">
        <v>-321</v>
      </c>
      <c r="N92" s="153">
        <v>682</v>
      </c>
      <c r="O92" s="153">
        <v>-5083.5</v>
      </c>
      <c r="P92" s="153">
        <v>62</v>
      </c>
      <c r="Q92" s="153">
        <v>1969</v>
      </c>
      <c r="R92" s="153">
        <v>-2000</v>
      </c>
      <c r="S92" s="153">
        <v>-1052</v>
      </c>
      <c r="T92" s="153">
        <v>645</v>
      </c>
      <c r="U92" s="153">
        <v>-2753</v>
      </c>
      <c r="V92" s="153">
        <v>-1532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52506</v>
      </c>
      <c r="D93" s="153">
        <v>52425</v>
      </c>
      <c r="E93" s="153">
        <v>52025</v>
      </c>
      <c r="F93" s="153">
        <v>318</v>
      </c>
      <c r="G93" s="153">
        <v>2465.5</v>
      </c>
      <c r="H93" s="153">
        <v>1558.5</v>
      </c>
      <c r="I93" s="153">
        <v>42090</v>
      </c>
      <c r="J93" s="153">
        <v>3306</v>
      </c>
      <c r="K93" s="153">
        <v>41</v>
      </c>
      <c r="L93" s="153">
        <v>6876</v>
      </c>
      <c r="M93" s="153">
        <v>-40.5</v>
      </c>
      <c r="N93" s="153">
        <v>675.5</v>
      </c>
      <c r="O93" s="153">
        <v>-4784</v>
      </c>
      <c r="P93" s="153">
        <v>62</v>
      </c>
      <c r="Q93" s="153">
        <v>2107</v>
      </c>
      <c r="R93" s="153">
        <v>-2000</v>
      </c>
      <c r="S93" s="153">
        <v>-1630</v>
      </c>
      <c r="T93" s="153">
        <v>554</v>
      </c>
      <c r="U93" s="153">
        <v>-2753</v>
      </c>
      <c r="V93" s="153">
        <v>-551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53718</v>
      </c>
      <c r="D94" s="153">
        <v>53587.5</v>
      </c>
      <c r="E94" s="153">
        <v>53487.5</v>
      </c>
      <c r="F94" s="153">
        <v>318</v>
      </c>
      <c r="G94" s="153">
        <v>2571.5</v>
      </c>
      <c r="H94" s="153">
        <v>1577.5</v>
      </c>
      <c r="I94" s="153">
        <v>42315.5</v>
      </c>
      <c r="J94" s="153">
        <v>3338</v>
      </c>
      <c r="K94" s="153">
        <v>276.5</v>
      </c>
      <c r="L94" s="153">
        <v>7520.5</v>
      </c>
      <c r="M94" s="153">
        <v>-2.5</v>
      </c>
      <c r="N94" s="153">
        <v>660.5</v>
      </c>
      <c r="O94" s="153">
        <v>-4857</v>
      </c>
      <c r="P94" s="153">
        <v>62</v>
      </c>
      <c r="Q94" s="153">
        <v>2500</v>
      </c>
      <c r="R94" s="153">
        <v>-2000</v>
      </c>
      <c r="S94" s="153">
        <v>-1581</v>
      </c>
      <c r="T94" s="153">
        <v>-220</v>
      </c>
      <c r="U94" s="153">
        <v>-2753</v>
      </c>
      <c r="V94" s="153">
        <v>-662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54314</v>
      </c>
      <c r="D95" s="153">
        <v>54412.5</v>
      </c>
      <c r="E95" s="153">
        <v>54425</v>
      </c>
      <c r="F95" s="153">
        <v>321</v>
      </c>
      <c r="G95" s="153">
        <v>2677.5</v>
      </c>
      <c r="H95" s="153">
        <v>1595</v>
      </c>
      <c r="I95" s="153">
        <v>42370</v>
      </c>
      <c r="J95" s="153">
        <v>3013</v>
      </c>
      <c r="K95" s="153">
        <v>587</v>
      </c>
      <c r="L95" s="153">
        <v>8163</v>
      </c>
      <c r="M95" s="153">
        <v>-2</v>
      </c>
      <c r="N95" s="153">
        <v>652</v>
      </c>
      <c r="O95" s="153">
        <v>-5062</v>
      </c>
      <c r="P95" s="153">
        <v>63</v>
      </c>
      <c r="Q95" s="153">
        <v>2500</v>
      </c>
      <c r="R95" s="153">
        <v>-1965</v>
      </c>
      <c r="S95" s="153">
        <v>-1237</v>
      </c>
      <c r="T95" s="153">
        <v>-218</v>
      </c>
      <c r="U95" s="153">
        <v>-2747</v>
      </c>
      <c r="V95" s="153">
        <v>-1083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54812.5</v>
      </c>
      <c r="D96" s="153">
        <v>55337.5</v>
      </c>
      <c r="E96" s="153">
        <v>55000</v>
      </c>
      <c r="F96" s="153">
        <v>823.5</v>
      </c>
      <c r="G96" s="153">
        <v>2901</v>
      </c>
      <c r="H96" s="153">
        <v>1600</v>
      </c>
      <c r="I96" s="153">
        <v>40943.5</v>
      </c>
      <c r="J96" s="153">
        <v>2772.5</v>
      </c>
      <c r="K96" s="153">
        <v>908.5</v>
      </c>
      <c r="L96" s="153">
        <v>8663</v>
      </c>
      <c r="M96" s="153">
        <v>-2</v>
      </c>
      <c r="N96" s="153">
        <v>653</v>
      </c>
      <c r="O96" s="153">
        <v>-4450.5</v>
      </c>
      <c r="P96" s="153">
        <v>73.5</v>
      </c>
      <c r="Q96" s="153">
        <v>1800</v>
      </c>
      <c r="R96" s="153">
        <v>-1994</v>
      </c>
      <c r="S96" s="153">
        <v>-407</v>
      </c>
      <c r="T96" s="153">
        <v>294</v>
      </c>
      <c r="U96" s="153">
        <v>-2753</v>
      </c>
      <c r="V96" s="153">
        <v>-967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55306</v>
      </c>
      <c r="D97" s="153">
        <v>55737.5</v>
      </c>
      <c r="E97" s="153">
        <v>55400</v>
      </c>
      <c r="F97" s="153">
        <v>1038.5</v>
      </c>
      <c r="G97" s="153">
        <v>2902.5</v>
      </c>
      <c r="H97" s="153">
        <v>1590</v>
      </c>
      <c r="I97" s="153">
        <v>40878</v>
      </c>
      <c r="J97" s="153">
        <v>2810.5</v>
      </c>
      <c r="K97" s="153">
        <v>1219</v>
      </c>
      <c r="L97" s="153">
        <v>8360</v>
      </c>
      <c r="M97" s="153">
        <v>-2</v>
      </c>
      <c r="N97" s="153">
        <v>646</v>
      </c>
      <c r="O97" s="153">
        <v>-4136</v>
      </c>
      <c r="P97" s="153">
        <v>76</v>
      </c>
      <c r="Q97" s="153">
        <v>1800</v>
      </c>
      <c r="R97" s="153">
        <v>-1995</v>
      </c>
      <c r="S97" s="153">
        <v>-304</v>
      </c>
      <c r="T97" s="153">
        <v>178</v>
      </c>
      <c r="U97" s="153">
        <v>-2703</v>
      </c>
      <c r="V97" s="153">
        <v>-459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54807.5</v>
      </c>
      <c r="D98" s="153">
        <v>55037.5</v>
      </c>
      <c r="E98" s="153">
        <v>54937.5</v>
      </c>
      <c r="F98" s="153">
        <v>1026</v>
      </c>
      <c r="G98" s="153">
        <v>2586.5</v>
      </c>
      <c r="H98" s="153">
        <v>1526.5</v>
      </c>
      <c r="I98" s="153">
        <v>40889</v>
      </c>
      <c r="J98" s="153">
        <v>3010.5</v>
      </c>
      <c r="K98" s="153">
        <v>1274.5</v>
      </c>
      <c r="L98" s="153">
        <v>7584</v>
      </c>
      <c r="M98" s="153">
        <v>-2</v>
      </c>
      <c r="N98" s="153">
        <v>641.5</v>
      </c>
      <c r="O98" s="153">
        <v>-3728.5</v>
      </c>
      <c r="P98" s="153">
        <v>71.5</v>
      </c>
      <c r="Q98" s="153">
        <v>1800</v>
      </c>
      <c r="R98" s="153">
        <v>-2000</v>
      </c>
      <c r="S98" s="153">
        <v>-120</v>
      </c>
      <c r="T98" s="153">
        <v>222</v>
      </c>
      <c r="U98" s="153">
        <v>-2753</v>
      </c>
      <c r="V98" s="153">
        <v>-234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54135</v>
      </c>
      <c r="D99" s="153">
        <v>54075</v>
      </c>
      <c r="E99" s="153">
        <v>54262.5</v>
      </c>
      <c r="F99" s="153">
        <v>872</v>
      </c>
      <c r="G99" s="153">
        <v>2898.5</v>
      </c>
      <c r="H99" s="153">
        <v>1548</v>
      </c>
      <c r="I99" s="153">
        <v>40898.5</v>
      </c>
      <c r="J99" s="153">
        <v>2798</v>
      </c>
      <c r="K99" s="153">
        <v>1249.5</v>
      </c>
      <c r="L99" s="153">
        <v>7004.5</v>
      </c>
      <c r="M99" s="153">
        <v>-2</v>
      </c>
      <c r="N99" s="153">
        <v>646</v>
      </c>
      <c r="O99" s="153">
        <v>-3778</v>
      </c>
      <c r="P99" s="153">
        <v>75.5</v>
      </c>
      <c r="Q99" s="153">
        <v>1800</v>
      </c>
      <c r="R99" s="153">
        <v>-1975</v>
      </c>
      <c r="S99" s="153">
        <v>-450</v>
      </c>
      <c r="T99" s="153">
        <v>536</v>
      </c>
      <c r="U99" s="153">
        <v>-2753</v>
      </c>
      <c r="V99" s="153">
        <v>-547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52862</v>
      </c>
      <c r="D100" s="153">
        <v>52387.5</v>
      </c>
      <c r="E100" s="153">
        <v>52625</v>
      </c>
      <c r="F100" s="153">
        <v>316.5</v>
      </c>
      <c r="G100" s="153">
        <v>3169</v>
      </c>
      <c r="H100" s="153">
        <v>1541.5</v>
      </c>
      <c r="I100" s="153">
        <v>40909.5</v>
      </c>
      <c r="J100" s="153">
        <v>2605</v>
      </c>
      <c r="K100" s="153">
        <v>1168.5</v>
      </c>
      <c r="L100" s="153">
        <v>6510.5</v>
      </c>
      <c r="M100" s="153">
        <v>-2</v>
      </c>
      <c r="N100" s="153">
        <v>650.5</v>
      </c>
      <c r="O100" s="153">
        <v>-4007.5</v>
      </c>
      <c r="P100" s="153">
        <v>74</v>
      </c>
      <c r="Q100" s="153">
        <v>1800</v>
      </c>
      <c r="R100" s="153">
        <v>-2000</v>
      </c>
      <c r="S100" s="153">
        <v>-598</v>
      </c>
      <c r="T100" s="153">
        <v>924</v>
      </c>
      <c r="U100" s="153">
        <v>-2750</v>
      </c>
      <c r="V100" s="153">
        <v>-927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51779</v>
      </c>
      <c r="D101" s="153">
        <v>51037.5</v>
      </c>
      <c r="E101" s="153">
        <v>51175</v>
      </c>
      <c r="F101" s="153">
        <v>543.5</v>
      </c>
      <c r="G101" s="153">
        <v>3264</v>
      </c>
      <c r="H101" s="153">
        <v>1562</v>
      </c>
      <c r="I101" s="153">
        <v>39971.5</v>
      </c>
      <c r="J101" s="153">
        <v>2697</v>
      </c>
      <c r="K101" s="153">
        <v>905</v>
      </c>
      <c r="L101" s="153">
        <v>6839.5</v>
      </c>
      <c r="M101" s="153">
        <v>-1.5</v>
      </c>
      <c r="N101" s="153">
        <v>647.5</v>
      </c>
      <c r="O101" s="153">
        <v>-4649</v>
      </c>
      <c r="P101" s="153">
        <v>79</v>
      </c>
      <c r="Q101" s="153">
        <v>1800</v>
      </c>
      <c r="R101" s="153">
        <v>-1900</v>
      </c>
      <c r="S101" s="153">
        <v>-935</v>
      </c>
      <c r="T101" s="153">
        <v>611</v>
      </c>
      <c r="U101" s="153">
        <v>-2753</v>
      </c>
      <c r="V101" s="153">
        <v>-1483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50753.5</v>
      </c>
      <c r="D102" s="153">
        <v>50000</v>
      </c>
      <c r="E102" s="153">
        <v>50150</v>
      </c>
      <c r="F102" s="153">
        <v>960.5</v>
      </c>
      <c r="G102" s="153">
        <v>3265</v>
      </c>
      <c r="H102" s="153">
        <v>1548</v>
      </c>
      <c r="I102" s="153">
        <v>39786.5</v>
      </c>
      <c r="J102" s="153">
        <v>2660.5</v>
      </c>
      <c r="K102" s="153">
        <v>570.5</v>
      </c>
      <c r="L102" s="153">
        <v>5949</v>
      </c>
      <c r="M102" s="153">
        <v>-2.5</v>
      </c>
      <c r="N102" s="153">
        <v>656.5</v>
      </c>
      <c r="O102" s="153">
        <v>-4640.5</v>
      </c>
      <c r="P102" s="153">
        <v>86.5</v>
      </c>
      <c r="Q102" s="153">
        <v>1800</v>
      </c>
      <c r="R102" s="153">
        <v>-1899</v>
      </c>
      <c r="S102" s="153">
        <v>-1145</v>
      </c>
      <c r="T102" s="153">
        <v>185</v>
      </c>
      <c r="U102" s="153">
        <v>-2752</v>
      </c>
      <c r="V102" s="153">
        <v>664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51046.5</v>
      </c>
      <c r="D103" s="153">
        <v>50975</v>
      </c>
      <c r="E103" s="153">
        <v>51062.5</v>
      </c>
      <c r="F103" s="153">
        <v>962.5</v>
      </c>
      <c r="G103" s="153">
        <v>2948</v>
      </c>
      <c r="H103" s="153">
        <v>1546</v>
      </c>
      <c r="I103" s="153">
        <v>39731</v>
      </c>
      <c r="J103" s="153">
        <v>2797.5</v>
      </c>
      <c r="K103" s="153">
        <v>238.5</v>
      </c>
      <c r="L103" s="153">
        <v>5759</v>
      </c>
      <c r="M103" s="153">
        <v>-2.5</v>
      </c>
      <c r="N103" s="153">
        <v>664.5</v>
      </c>
      <c r="O103" s="153">
        <v>-3597</v>
      </c>
      <c r="P103" s="153">
        <v>82.5</v>
      </c>
      <c r="Q103" s="153">
        <v>1458</v>
      </c>
      <c r="R103" s="153">
        <v>-2000</v>
      </c>
      <c r="S103" s="153">
        <v>-423</v>
      </c>
      <c r="T103" s="153">
        <v>378</v>
      </c>
      <c r="U103" s="153">
        <v>-2753</v>
      </c>
      <c r="V103" s="153">
        <v>693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53943.5</v>
      </c>
      <c r="D104" s="153">
        <v>53662.5</v>
      </c>
      <c r="E104" s="153">
        <v>53650</v>
      </c>
      <c r="F104" s="153">
        <v>969</v>
      </c>
      <c r="G104" s="153">
        <v>3213.5</v>
      </c>
      <c r="H104" s="153">
        <v>1754</v>
      </c>
      <c r="I104" s="153">
        <v>40113.5</v>
      </c>
      <c r="J104" s="153">
        <v>3031</v>
      </c>
      <c r="K104" s="153">
        <v>33.5</v>
      </c>
      <c r="L104" s="153">
        <v>6950</v>
      </c>
      <c r="M104" s="153">
        <v>-4.5</v>
      </c>
      <c r="N104" s="153">
        <v>667</v>
      </c>
      <c r="O104" s="153">
        <v>-2782.5</v>
      </c>
      <c r="P104" s="153">
        <v>85</v>
      </c>
      <c r="Q104" s="153">
        <v>1500</v>
      </c>
      <c r="R104" s="153">
        <v>-2000</v>
      </c>
      <c r="S104" s="153">
        <v>-465</v>
      </c>
      <c r="T104" s="153">
        <v>721</v>
      </c>
      <c r="U104" s="153">
        <v>-2753</v>
      </c>
      <c r="V104" s="153">
        <v>1100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54157</v>
      </c>
      <c r="D105" s="153">
        <v>53900</v>
      </c>
      <c r="E105" s="153">
        <v>53800</v>
      </c>
      <c r="F105" s="153">
        <v>958</v>
      </c>
      <c r="G105" s="153">
        <v>2935.5</v>
      </c>
      <c r="H105" s="153">
        <v>1705</v>
      </c>
      <c r="I105" s="153">
        <v>40004</v>
      </c>
      <c r="J105" s="153">
        <v>3346.5</v>
      </c>
      <c r="K105" s="153">
        <v>0</v>
      </c>
      <c r="L105" s="153">
        <v>7525</v>
      </c>
      <c r="M105" s="153">
        <v>-32</v>
      </c>
      <c r="N105" s="153">
        <v>663</v>
      </c>
      <c r="O105" s="153">
        <v>-2947.5</v>
      </c>
      <c r="P105" s="153">
        <v>79.5</v>
      </c>
      <c r="Q105" s="153">
        <v>1500</v>
      </c>
      <c r="R105" s="153">
        <v>-1999</v>
      </c>
      <c r="S105" s="153">
        <v>-431</v>
      </c>
      <c r="T105" s="153">
        <v>-386</v>
      </c>
      <c r="U105" s="153">
        <v>-2753</v>
      </c>
      <c r="V105" s="153">
        <v>1100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49969.5</v>
      </c>
      <c r="D106" s="153">
        <v>49550</v>
      </c>
      <c r="E106" s="153">
        <v>49475</v>
      </c>
      <c r="F106" s="153">
        <v>953.5</v>
      </c>
      <c r="G106" s="153">
        <v>2905</v>
      </c>
      <c r="H106" s="153">
        <v>1457.5</v>
      </c>
      <c r="I106" s="153">
        <v>39923.5</v>
      </c>
      <c r="J106" s="153">
        <v>3435</v>
      </c>
      <c r="K106" s="153">
        <v>0</v>
      </c>
      <c r="L106" s="153">
        <v>5374</v>
      </c>
      <c r="M106" s="153">
        <v>-260</v>
      </c>
      <c r="N106" s="153">
        <v>664.5</v>
      </c>
      <c r="O106" s="153">
        <v>-4483</v>
      </c>
      <c r="P106" s="153">
        <v>81</v>
      </c>
      <c r="Q106" s="153">
        <v>1500</v>
      </c>
      <c r="R106" s="153">
        <v>-2000</v>
      </c>
      <c r="S106" s="153">
        <v>-664</v>
      </c>
      <c r="T106" s="153">
        <v>-373</v>
      </c>
      <c r="U106" s="153">
        <v>-2753</v>
      </c>
      <c r="V106" s="153">
        <v>375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47142</v>
      </c>
      <c r="D107" s="153">
        <v>47612.5</v>
      </c>
      <c r="E107" s="153">
        <v>47650</v>
      </c>
      <c r="F107" s="153">
        <v>525.5</v>
      </c>
      <c r="G107" s="153">
        <v>2676</v>
      </c>
      <c r="H107" s="153">
        <v>1401.5</v>
      </c>
      <c r="I107" s="153">
        <v>39481</v>
      </c>
      <c r="J107" s="153">
        <v>3445</v>
      </c>
      <c r="K107" s="153">
        <v>0</v>
      </c>
      <c r="L107" s="153">
        <v>4499</v>
      </c>
      <c r="M107" s="153">
        <v>-634</v>
      </c>
      <c r="N107" s="153">
        <v>666</v>
      </c>
      <c r="O107" s="153">
        <v>-4918</v>
      </c>
      <c r="P107" s="153">
        <v>73.5</v>
      </c>
      <c r="Q107" s="153">
        <v>1500</v>
      </c>
      <c r="R107" s="153">
        <v>-2000</v>
      </c>
      <c r="S107" s="153">
        <v>-123</v>
      </c>
      <c r="T107" s="153">
        <v>-488</v>
      </c>
      <c r="U107" s="153">
        <v>-2753</v>
      </c>
      <c r="V107" s="153">
        <v>-767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48944.5</v>
      </c>
      <c r="D108" s="153">
        <v>49150</v>
      </c>
      <c r="E108" s="153">
        <v>49150</v>
      </c>
      <c r="F108" s="153">
        <v>317</v>
      </c>
      <c r="G108" s="153">
        <v>2891.5</v>
      </c>
      <c r="H108" s="153">
        <v>1578.5</v>
      </c>
      <c r="I108" s="153">
        <v>39620</v>
      </c>
      <c r="J108" s="153">
        <v>3312</v>
      </c>
      <c r="K108" s="153">
        <v>0</v>
      </c>
      <c r="L108" s="153">
        <v>5257</v>
      </c>
      <c r="M108" s="153">
        <v>-6</v>
      </c>
      <c r="N108" s="153">
        <v>671</v>
      </c>
      <c r="O108" s="153">
        <v>-4695.5</v>
      </c>
      <c r="P108" s="153">
        <v>73.5</v>
      </c>
      <c r="Q108" s="153">
        <v>1500</v>
      </c>
      <c r="R108" s="153">
        <v>-1926</v>
      </c>
      <c r="S108" s="153">
        <v>225</v>
      </c>
      <c r="T108" s="153">
        <v>-584</v>
      </c>
      <c r="U108" s="153">
        <v>-2598</v>
      </c>
      <c r="V108" s="153">
        <v>-573</v>
      </c>
      <c r="Y108" s="11"/>
    </row>
    <row r="109" spans="1:25">
      <c r="A109" s="11">
        <f>A108+1</f>
        <v>4</v>
      </c>
      <c r="B109" s="13">
        <v>0</v>
      </c>
      <c r="C109" s="153">
        <v>46434.5</v>
      </c>
      <c r="D109" s="153">
        <v>45562.5</v>
      </c>
      <c r="E109" s="153">
        <v>45100</v>
      </c>
      <c r="F109" s="153">
        <v>317</v>
      </c>
      <c r="G109" s="153">
        <v>2840</v>
      </c>
      <c r="H109" s="153">
        <v>870</v>
      </c>
      <c r="I109" s="153">
        <v>39571</v>
      </c>
      <c r="J109" s="153">
        <v>3230</v>
      </c>
      <c r="K109" s="153">
        <v>0</v>
      </c>
      <c r="L109" s="153">
        <v>4413.5</v>
      </c>
      <c r="M109" s="153">
        <v>-217</v>
      </c>
      <c r="N109" s="153">
        <v>656.5</v>
      </c>
      <c r="O109" s="153">
        <v>-5247</v>
      </c>
      <c r="P109" s="153">
        <v>70</v>
      </c>
      <c r="Q109" s="153">
        <v>1800</v>
      </c>
      <c r="R109" s="153">
        <v>-2000</v>
      </c>
      <c r="S109" s="153">
        <v>-385</v>
      </c>
      <c r="T109" s="153">
        <v>-1000</v>
      </c>
      <c r="U109" s="153">
        <v>-2597</v>
      </c>
      <c r="V109" s="153">
        <v>-1260</v>
      </c>
      <c r="Y109" s="11"/>
    </row>
    <row r="110" spans="1:25">
      <c r="A110" s="11">
        <f>A109</f>
        <v>4</v>
      </c>
      <c r="B110" s="13">
        <f>B109+1</f>
        <v>1</v>
      </c>
      <c r="C110" s="153">
        <v>42193.5</v>
      </c>
      <c r="D110" s="153">
        <v>42237.5</v>
      </c>
      <c r="E110" s="153">
        <v>41812.5</v>
      </c>
      <c r="F110" s="153">
        <v>317</v>
      </c>
      <c r="G110" s="153">
        <v>2519</v>
      </c>
      <c r="H110" s="153">
        <v>730.5</v>
      </c>
      <c r="I110" s="153">
        <v>39169</v>
      </c>
      <c r="J110" s="153">
        <v>3202.5</v>
      </c>
      <c r="K110" s="153">
        <v>0</v>
      </c>
      <c r="L110" s="153">
        <v>3807</v>
      </c>
      <c r="M110" s="153">
        <v>-1863</v>
      </c>
      <c r="N110" s="153">
        <v>669</v>
      </c>
      <c r="O110" s="153">
        <v>-6358</v>
      </c>
      <c r="P110" s="153">
        <v>67.5</v>
      </c>
      <c r="Q110" s="153">
        <v>1800</v>
      </c>
      <c r="R110" s="153">
        <v>-1797</v>
      </c>
      <c r="S110" s="153">
        <v>-1108</v>
      </c>
      <c r="T110" s="153">
        <v>-1200</v>
      </c>
      <c r="U110" s="153">
        <v>-2597</v>
      </c>
      <c r="V110" s="153">
        <v>-1319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40909.5</v>
      </c>
      <c r="D111" s="153">
        <v>40825</v>
      </c>
      <c r="E111" s="153">
        <v>40250</v>
      </c>
      <c r="F111" s="153">
        <v>317.5</v>
      </c>
      <c r="G111" s="153">
        <v>2472.5</v>
      </c>
      <c r="H111" s="153">
        <v>737.5</v>
      </c>
      <c r="I111" s="153">
        <v>39091.5</v>
      </c>
      <c r="J111" s="153">
        <v>3328</v>
      </c>
      <c r="K111" s="153">
        <v>0</v>
      </c>
      <c r="L111" s="153">
        <v>3554</v>
      </c>
      <c r="M111" s="153">
        <v>-2316.5</v>
      </c>
      <c r="N111" s="153">
        <v>664</v>
      </c>
      <c r="O111" s="153">
        <v>-6939</v>
      </c>
      <c r="P111" s="153">
        <v>67.5</v>
      </c>
      <c r="Q111" s="153">
        <v>1622</v>
      </c>
      <c r="R111" s="153">
        <v>-1797</v>
      </c>
      <c r="S111" s="153">
        <v>-1460</v>
      </c>
      <c r="T111" s="153">
        <v>-1200</v>
      </c>
      <c r="U111" s="153">
        <v>-2597</v>
      </c>
      <c r="V111" s="153">
        <v>-1331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38493</v>
      </c>
      <c r="D112" s="153">
        <v>38125</v>
      </c>
      <c r="E112" s="153">
        <v>37675</v>
      </c>
      <c r="F112" s="153">
        <v>317</v>
      </c>
      <c r="G112" s="153">
        <v>1996.5</v>
      </c>
      <c r="H112" s="153">
        <v>721.5</v>
      </c>
      <c r="I112" s="153">
        <v>37748</v>
      </c>
      <c r="J112" s="153">
        <v>3491.5</v>
      </c>
      <c r="K112" s="153">
        <v>0</v>
      </c>
      <c r="L112" s="153">
        <v>3154.5</v>
      </c>
      <c r="M112" s="153">
        <v>-2192.5</v>
      </c>
      <c r="N112" s="153">
        <v>669.5</v>
      </c>
      <c r="O112" s="153">
        <v>-7411.5</v>
      </c>
      <c r="P112" s="153">
        <v>60</v>
      </c>
      <c r="Q112" s="153">
        <v>585</v>
      </c>
      <c r="R112" s="153">
        <v>-1797</v>
      </c>
      <c r="S112" s="153">
        <v>-1363</v>
      </c>
      <c r="T112" s="153">
        <v>-1200</v>
      </c>
      <c r="U112" s="153">
        <v>-2597</v>
      </c>
      <c r="V112" s="153">
        <v>-1310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37396.5</v>
      </c>
      <c r="D113" s="153">
        <v>37287.5</v>
      </c>
      <c r="E113" s="153">
        <v>36975</v>
      </c>
      <c r="F113" s="153">
        <v>319</v>
      </c>
      <c r="G113" s="153">
        <v>1936</v>
      </c>
      <c r="H113" s="153">
        <v>715.5</v>
      </c>
      <c r="I113" s="153">
        <v>38109</v>
      </c>
      <c r="J113" s="153">
        <v>3198.5</v>
      </c>
      <c r="K113" s="153">
        <v>0</v>
      </c>
      <c r="L113" s="153">
        <v>3155</v>
      </c>
      <c r="M113" s="153">
        <v>-2071.5</v>
      </c>
      <c r="N113" s="153">
        <v>671.5</v>
      </c>
      <c r="O113" s="153">
        <v>-8636.5</v>
      </c>
      <c r="P113" s="153">
        <v>58.5</v>
      </c>
      <c r="Q113" s="153">
        <v>-472</v>
      </c>
      <c r="R113" s="153">
        <v>-1779</v>
      </c>
      <c r="S113" s="153">
        <v>-1431</v>
      </c>
      <c r="T113" s="153">
        <v>-1200</v>
      </c>
      <c r="U113" s="153">
        <v>-2597</v>
      </c>
      <c r="V113" s="153">
        <v>-1183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38436</v>
      </c>
      <c r="D114" s="153">
        <v>38987.5</v>
      </c>
      <c r="E114" s="153">
        <v>38862.5</v>
      </c>
      <c r="F114" s="153">
        <v>318</v>
      </c>
      <c r="G114" s="153">
        <v>2023.5</v>
      </c>
      <c r="H114" s="153">
        <v>762.5</v>
      </c>
      <c r="I114" s="153">
        <v>38336.5</v>
      </c>
      <c r="J114" s="153">
        <v>2920</v>
      </c>
      <c r="K114" s="153">
        <v>0</v>
      </c>
      <c r="L114" s="153">
        <v>3265</v>
      </c>
      <c r="M114" s="153">
        <v>-2069</v>
      </c>
      <c r="N114" s="153">
        <v>687.5</v>
      </c>
      <c r="O114" s="153">
        <v>-7807.5</v>
      </c>
      <c r="P114" s="153">
        <v>61</v>
      </c>
      <c r="Q114" s="153">
        <v>1800</v>
      </c>
      <c r="R114" s="153">
        <v>-1797</v>
      </c>
      <c r="S114" s="153">
        <v>-1606</v>
      </c>
      <c r="T114" s="153">
        <v>-1200</v>
      </c>
      <c r="U114" s="153">
        <v>-2597</v>
      </c>
      <c r="V114" s="153">
        <v>-1309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42448</v>
      </c>
      <c r="D115" s="153">
        <v>43750</v>
      </c>
      <c r="E115" s="153">
        <v>43462.5</v>
      </c>
      <c r="F115" s="153">
        <v>316.5</v>
      </c>
      <c r="G115" s="153">
        <v>2608.5</v>
      </c>
      <c r="H115" s="153">
        <v>1041</v>
      </c>
      <c r="I115" s="153">
        <v>38899</v>
      </c>
      <c r="J115" s="153">
        <v>2738</v>
      </c>
      <c r="K115" s="153">
        <v>0</v>
      </c>
      <c r="L115" s="153">
        <v>4149.5</v>
      </c>
      <c r="M115" s="153">
        <v>-2038</v>
      </c>
      <c r="N115" s="153">
        <v>690.5</v>
      </c>
      <c r="O115" s="153">
        <v>-5957</v>
      </c>
      <c r="P115" s="153">
        <v>72.5</v>
      </c>
      <c r="Q115" s="153">
        <v>1800</v>
      </c>
      <c r="R115" s="153">
        <v>-1269</v>
      </c>
      <c r="S115" s="153">
        <v>-987</v>
      </c>
      <c r="T115" s="153">
        <v>-1200</v>
      </c>
      <c r="U115" s="153">
        <v>-2597</v>
      </c>
      <c r="V115" s="153">
        <v>-472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49474.5</v>
      </c>
      <c r="D116" s="153">
        <v>50187.5</v>
      </c>
      <c r="E116" s="153">
        <v>50037.5</v>
      </c>
      <c r="F116" s="153">
        <v>317</v>
      </c>
      <c r="G116" s="153">
        <v>3130.5</v>
      </c>
      <c r="H116" s="153">
        <v>1675</v>
      </c>
      <c r="I116" s="153">
        <v>40102</v>
      </c>
      <c r="J116" s="153">
        <v>2634.5</v>
      </c>
      <c r="K116" s="153">
        <v>0</v>
      </c>
      <c r="L116" s="153">
        <v>5393.5</v>
      </c>
      <c r="M116" s="153">
        <v>-232</v>
      </c>
      <c r="N116" s="153">
        <v>686</v>
      </c>
      <c r="O116" s="153">
        <v>-4231.5</v>
      </c>
      <c r="P116" s="153">
        <v>78</v>
      </c>
      <c r="Q116" s="153">
        <v>1793</v>
      </c>
      <c r="R116" s="153">
        <v>-1279</v>
      </c>
      <c r="S116" s="153">
        <v>-210</v>
      </c>
      <c r="T116" s="153">
        <v>-927</v>
      </c>
      <c r="U116" s="153">
        <v>-2261</v>
      </c>
      <c r="V116" s="153">
        <v>-64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52260.5</v>
      </c>
      <c r="D117" s="153">
        <v>52087.5</v>
      </c>
      <c r="E117" s="153">
        <v>52187.5</v>
      </c>
      <c r="F117" s="153">
        <v>316.5</v>
      </c>
      <c r="G117" s="153">
        <v>3193</v>
      </c>
      <c r="H117" s="153">
        <v>1894</v>
      </c>
      <c r="I117" s="153">
        <v>40392.5</v>
      </c>
      <c r="J117" s="153">
        <v>2582.5</v>
      </c>
      <c r="K117" s="153">
        <v>18</v>
      </c>
      <c r="L117" s="153">
        <v>7048</v>
      </c>
      <c r="M117" s="153">
        <v>-5</v>
      </c>
      <c r="N117" s="153">
        <v>672</v>
      </c>
      <c r="O117" s="153">
        <v>-3850.5</v>
      </c>
      <c r="P117" s="153">
        <v>77</v>
      </c>
      <c r="Q117" s="153">
        <v>1800</v>
      </c>
      <c r="R117" s="153">
        <v>-1606</v>
      </c>
      <c r="S117" s="153">
        <v>-142</v>
      </c>
      <c r="T117" s="153">
        <v>-964</v>
      </c>
      <c r="U117" s="153">
        <v>-2752</v>
      </c>
      <c r="V117" s="153">
        <v>-59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53489.5</v>
      </c>
      <c r="D118" s="153">
        <v>53212.5</v>
      </c>
      <c r="E118" s="153">
        <v>53425</v>
      </c>
      <c r="F118" s="153">
        <v>317.5</v>
      </c>
      <c r="G118" s="153">
        <v>3296.5</v>
      </c>
      <c r="H118" s="153">
        <v>1886</v>
      </c>
      <c r="I118" s="153">
        <v>40678.5</v>
      </c>
      <c r="J118" s="153">
        <v>2445</v>
      </c>
      <c r="K118" s="153">
        <v>162</v>
      </c>
      <c r="L118" s="153">
        <v>8021</v>
      </c>
      <c r="M118" s="153">
        <v>-30.5</v>
      </c>
      <c r="N118" s="153">
        <v>660</v>
      </c>
      <c r="O118" s="153">
        <v>-3946.5</v>
      </c>
      <c r="P118" s="153">
        <v>77</v>
      </c>
      <c r="Q118" s="153">
        <v>1800</v>
      </c>
      <c r="R118" s="153">
        <v>-1798</v>
      </c>
      <c r="S118" s="153">
        <v>-244</v>
      </c>
      <c r="T118" s="153">
        <v>-850</v>
      </c>
      <c r="U118" s="153">
        <v>-2752</v>
      </c>
      <c r="V118" s="153">
        <v>238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54431.5</v>
      </c>
      <c r="D119" s="153">
        <v>53925</v>
      </c>
      <c r="E119" s="153">
        <v>54387.5</v>
      </c>
      <c r="F119" s="153">
        <v>317.5</v>
      </c>
      <c r="G119" s="153">
        <v>3389</v>
      </c>
      <c r="H119" s="153">
        <v>1912</v>
      </c>
      <c r="I119" s="153">
        <v>40931.5</v>
      </c>
      <c r="J119" s="153">
        <v>2302.5</v>
      </c>
      <c r="K119" s="153">
        <v>373</v>
      </c>
      <c r="L119" s="153">
        <v>8589.5</v>
      </c>
      <c r="M119" s="153">
        <v>-1.5</v>
      </c>
      <c r="N119" s="153">
        <v>653.5</v>
      </c>
      <c r="O119" s="153">
        <v>-4036</v>
      </c>
      <c r="P119" s="153">
        <v>77.5</v>
      </c>
      <c r="Q119" s="153">
        <v>1800</v>
      </c>
      <c r="R119" s="153">
        <v>-1795</v>
      </c>
      <c r="S119" s="153">
        <v>-254</v>
      </c>
      <c r="T119" s="153">
        <v>-912</v>
      </c>
      <c r="U119" s="153">
        <v>-2602</v>
      </c>
      <c r="V119" s="153">
        <v>-87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54988</v>
      </c>
      <c r="D120" s="153">
        <v>54375</v>
      </c>
      <c r="E120" s="153">
        <v>55187.5</v>
      </c>
      <c r="F120" s="153">
        <v>316.5</v>
      </c>
      <c r="G120" s="153">
        <v>3409</v>
      </c>
      <c r="H120" s="153">
        <v>1934</v>
      </c>
      <c r="I120" s="153">
        <v>41169</v>
      </c>
      <c r="J120" s="153">
        <v>2199</v>
      </c>
      <c r="K120" s="153">
        <v>561</v>
      </c>
      <c r="L120" s="153">
        <v>8998</v>
      </c>
      <c r="M120" s="153">
        <v>-2</v>
      </c>
      <c r="N120" s="153">
        <v>643</v>
      </c>
      <c r="O120" s="153">
        <v>-4240</v>
      </c>
      <c r="P120" s="153">
        <v>77</v>
      </c>
      <c r="Q120" s="153">
        <v>1800</v>
      </c>
      <c r="R120" s="153">
        <v>-1798</v>
      </c>
      <c r="S120" s="153">
        <v>30</v>
      </c>
      <c r="T120" s="153">
        <v>-814</v>
      </c>
      <c r="U120" s="153">
        <v>-2752</v>
      </c>
      <c r="V120" s="153">
        <v>-306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55183</v>
      </c>
      <c r="D121" s="153">
        <v>54550</v>
      </c>
      <c r="E121" s="153">
        <v>55287.5</v>
      </c>
      <c r="F121" s="153">
        <v>316</v>
      </c>
      <c r="G121" s="153">
        <v>3209</v>
      </c>
      <c r="H121" s="153">
        <v>1883.5</v>
      </c>
      <c r="I121" s="153">
        <v>41267.5</v>
      </c>
      <c r="J121" s="153">
        <v>2173</v>
      </c>
      <c r="K121" s="153">
        <v>757</v>
      </c>
      <c r="L121" s="153">
        <v>8571.5</v>
      </c>
      <c r="M121" s="153">
        <v>-19</v>
      </c>
      <c r="N121" s="153">
        <v>640</v>
      </c>
      <c r="O121" s="153">
        <v>-3615.5</v>
      </c>
      <c r="P121" s="153">
        <v>73.5</v>
      </c>
      <c r="Q121" s="153">
        <v>1800</v>
      </c>
      <c r="R121" s="153">
        <v>-1771</v>
      </c>
      <c r="S121" s="153">
        <v>169</v>
      </c>
      <c r="T121" s="153">
        <v>-900</v>
      </c>
      <c r="U121" s="153">
        <v>-2252</v>
      </c>
      <c r="V121" s="153">
        <v>8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54342</v>
      </c>
      <c r="D122" s="153">
        <v>53937.5</v>
      </c>
      <c r="E122" s="153">
        <v>54600</v>
      </c>
      <c r="F122" s="153">
        <v>315.5</v>
      </c>
      <c r="G122" s="153">
        <v>3175</v>
      </c>
      <c r="H122" s="153">
        <v>1874</v>
      </c>
      <c r="I122" s="153">
        <v>41032</v>
      </c>
      <c r="J122" s="153">
        <v>2184</v>
      </c>
      <c r="K122" s="153">
        <v>798</v>
      </c>
      <c r="L122" s="153">
        <v>8028.5</v>
      </c>
      <c r="M122" s="153">
        <v>-19</v>
      </c>
      <c r="N122" s="153">
        <v>655.5</v>
      </c>
      <c r="O122" s="153">
        <v>-3702</v>
      </c>
      <c r="P122" s="153">
        <v>74</v>
      </c>
      <c r="Q122" s="153">
        <v>1800</v>
      </c>
      <c r="R122" s="153">
        <v>-1798</v>
      </c>
      <c r="S122" s="153">
        <v>332</v>
      </c>
      <c r="T122" s="153">
        <v>-896</v>
      </c>
      <c r="U122" s="153">
        <v>-2235</v>
      </c>
      <c r="V122" s="153">
        <v>-773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53395.5</v>
      </c>
      <c r="D123" s="153">
        <v>52862.5</v>
      </c>
      <c r="E123" s="153">
        <v>53362.5</v>
      </c>
      <c r="F123" s="153">
        <v>316</v>
      </c>
      <c r="G123" s="153">
        <v>3246</v>
      </c>
      <c r="H123" s="153">
        <v>1817.5</v>
      </c>
      <c r="I123" s="153">
        <v>40934.5</v>
      </c>
      <c r="J123" s="153">
        <v>1864.5</v>
      </c>
      <c r="K123" s="153">
        <v>836.5</v>
      </c>
      <c r="L123" s="153">
        <v>7501.5</v>
      </c>
      <c r="M123" s="153">
        <v>-19</v>
      </c>
      <c r="N123" s="153">
        <v>641.5</v>
      </c>
      <c r="O123" s="153">
        <v>-3744</v>
      </c>
      <c r="P123" s="153">
        <v>76</v>
      </c>
      <c r="Q123" s="153">
        <v>1800</v>
      </c>
      <c r="R123" s="153">
        <v>-1620</v>
      </c>
      <c r="S123" s="153">
        <v>946</v>
      </c>
      <c r="T123" s="153">
        <v>-824</v>
      </c>
      <c r="U123" s="153">
        <v>-2658</v>
      </c>
      <c r="V123" s="153">
        <v>-926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51758.5</v>
      </c>
      <c r="D124" s="153">
        <v>51012.5</v>
      </c>
      <c r="E124" s="153">
        <v>51450</v>
      </c>
      <c r="F124" s="153">
        <v>315.5</v>
      </c>
      <c r="G124" s="153">
        <v>3111</v>
      </c>
      <c r="H124" s="153">
        <v>1848.5</v>
      </c>
      <c r="I124" s="153">
        <v>40899.5</v>
      </c>
      <c r="J124" s="153">
        <v>1499</v>
      </c>
      <c r="K124" s="153">
        <v>693</v>
      </c>
      <c r="L124" s="153">
        <v>6590</v>
      </c>
      <c r="M124" s="153">
        <v>-19</v>
      </c>
      <c r="N124" s="153">
        <v>646</v>
      </c>
      <c r="O124" s="153">
        <v>-3825.5</v>
      </c>
      <c r="P124" s="153">
        <v>76</v>
      </c>
      <c r="Q124" s="153">
        <v>2500</v>
      </c>
      <c r="R124" s="153">
        <v>-1923</v>
      </c>
      <c r="S124" s="153">
        <v>758</v>
      </c>
      <c r="T124" s="153">
        <v>-786</v>
      </c>
      <c r="U124" s="153">
        <v>-2752</v>
      </c>
      <c r="V124" s="153">
        <v>-1525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50169</v>
      </c>
      <c r="D125" s="153">
        <v>49312.5</v>
      </c>
      <c r="E125" s="153">
        <v>49650</v>
      </c>
      <c r="F125" s="153">
        <v>315.5</v>
      </c>
      <c r="G125" s="153">
        <v>3138</v>
      </c>
      <c r="H125" s="153">
        <v>1883.5</v>
      </c>
      <c r="I125" s="153">
        <v>40885</v>
      </c>
      <c r="J125" s="153">
        <v>1009</v>
      </c>
      <c r="K125" s="153">
        <v>566.5</v>
      </c>
      <c r="L125" s="153">
        <v>5995.5</v>
      </c>
      <c r="M125" s="153">
        <v>-19</v>
      </c>
      <c r="N125" s="153">
        <v>655</v>
      </c>
      <c r="O125" s="153">
        <v>-4260</v>
      </c>
      <c r="P125" s="153">
        <v>78.5</v>
      </c>
      <c r="Q125" s="153">
        <v>2463</v>
      </c>
      <c r="R125" s="153">
        <v>-1815</v>
      </c>
      <c r="S125" s="153">
        <v>448</v>
      </c>
      <c r="T125" s="153">
        <v>-798</v>
      </c>
      <c r="U125" s="153">
        <v>-2752</v>
      </c>
      <c r="V125" s="153">
        <v>-1453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49241</v>
      </c>
      <c r="D126" s="153">
        <v>48450</v>
      </c>
      <c r="E126" s="153">
        <v>48737.5</v>
      </c>
      <c r="F126" s="153">
        <v>315.5</v>
      </c>
      <c r="G126" s="153">
        <v>2959.5</v>
      </c>
      <c r="H126" s="153">
        <v>1772</v>
      </c>
      <c r="I126" s="153">
        <v>41190.5</v>
      </c>
      <c r="J126" s="153">
        <v>671.5</v>
      </c>
      <c r="K126" s="153">
        <v>414</v>
      </c>
      <c r="L126" s="153">
        <v>5806</v>
      </c>
      <c r="M126" s="153">
        <v>-20</v>
      </c>
      <c r="N126" s="153">
        <v>658.5</v>
      </c>
      <c r="O126" s="153">
        <v>-4526</v>
      </c>
      <c r="P126" s="153">
        <v>75.5</v>
      </c>
      <c r="Q126" s="153">
        <v>1926</v>
      </c>
      <c r="R126" s="153">
        <v>-1971</v>
      </c>
      <c r="S126" s="153">
        <v>-78</v>
      </c>
      <c r="T126" s="153">
        <v>-625</v>
      </c>
      <c r="U126" s="153">
        <v>-2612</v>
      </c>
      <c r="V126" s="153">
        <v>-981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49928.5</v>
      </c>
      <c r="D127" s="153">
        <v>49512.5</v>
      </c>
      <c r="E127" s="153">
        <v>49712.5</v>
      </c>
      <c r="F127" s="153">
        <v>316</v>
      </c>
      <c r="G127" s="153">
        <v>2986.5</v>
      </c>
      <c r="H127" s="153">
        <v>1827</v>
      </c>
      <c r="I127" s="153">
        <v>41846.5</v>
      </c>
      <c r="J127" s="153">
        <v>512</v>
      </c>
      <c r="K127" s="153">
        <v>173.5</v>
      </c>
      <c r="L127" s="153">
        <v>6526</v>
      </c>
      <c r="M127" s="153">
        <v>-19.5</v>
      </c>
      <c r="N127" s="153">
        <v>659.5</v>
      </c>
      <c r="O127" s="153">
        <v>-4900.5</v>
      </c>
      <c r="P127" s="153">
        <v>75</v>
      </c>
      <c r="Q127" s="153">
        <v>1177</v>
      </c>
      <c r="R127" s="153">
        <v>-1998</v>
      </c>
      <c r="S127" s="153">
        <v>-80</v>
      </c>
      <c r="T127" s="153">
        <v>-479</v>
      </c>
      <c r="U127" s="153">
        <v>-2752</v>
      </c>
      <c r="V127" s="153">
        <v>-751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52123.5</v>
      </c>
      <c r="D128" s="153">
        <v>51625</v>
      </c>
      <c r="E128" s="153">
        <v>51762.5</v>
      </c>
      <c r="F128" s="153">
        <v>333</v>
      </c>
      <c r="G128" s="153">
        <v>3117.5</v>
      </c>
      <c r="H128" s="153">
        <v>1914.5</v>
      </c>
      <c r="I128" s="153">
        <v>41397</v>
      </c>
      <c r="J128" s="153">
        <v>554.5</v>
      </c>
      <c r="K128" s="153">
        <v>29</v>
      </c>
      <c r="L128" s="153">
        <v>8685.5</v>
      </c>
      <c r="M128" s="153">
        <v>-19</v>
      </c>
      <c r="N128" s="153">
        <v>665.5</v>
      </c>
      <c r="O128" s="153">
        <v>-4554.5</v>
      </c>
      <c r="P128" s="153">
        <v>75.5</v>
      </c>
      <c r="Q128" s="153">
        <v>1210</v>
      </c>
      <c r="R128" s="153">
        <v>-2000</v>
      </c>
      <c r="S128" s="153">
        <v>-55</v>
      </c>
      <c r="T128" s="153">
        <v>-307</v>
      </c>
      <c r="U128" s="153">
        <v>-2752</v>
      </c>
      <c r="V128" s="153">
        <v>192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52323.5</v>
      </c>
      <c r="D129" s="153">
        <v>51875</v>
      </c>
      <c r="E129" s="153">
        <v>51975</v>
      </c>
      <c r="F129" s="153">
        <v>557.5</v>
      </c>
      <c r="G129" s="153">
        <v>3221</v>
      </c>
      <c r="H129" s="153">
        <v>1965.5</v>
      </c>
      <c r="I129" s="153">
        <v>41728</v>
      </c>
      <c r="J129" s="153">
        <v>562.5</v>
      </c>
      <c r="K129" s="153">
        <v>0</v>
      </c>
      <c r="L129" s="153">
        <v>7895.5</v>
      </c>
      <c r="M129" s="153">
        <v>-19</v>
      </c>
      <c r="N129" s="153">
        <v>655</v>
      </c>
      <c r="O129" s="153">
        <v>-4243</v>
      </c>
      <c r="P129" s="153">
        <v>80.5</v>
      </c>
      <c r="Q129" s="153">
        <v>2262</v>
      </c>
      <c r="R129" s="153">
        <v>-2000</v>
      </c>
      <c r="S129" s="153">
        <v>-148</v>
      </c>
      <c r="T129" s="153">
        <v>-1000</v>
      </c>
      <c r="U129" s="153">
        <v>-2612</v>
      </c>
      <c r="V129" s="153">
        <v>-462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48492.5</v>
      </c>
      <c r="D130" s="153">
        <v>47912.5</v>
      </c>
      <c r="E130" s="153">
        <v>48000</v>
      </c>
      <c r="F130" s="153">
        <v>520.5</v>
      </c>
      <c r="G130" s="153">
        <v>2822.5</v>
      </c>
      <c r="H130" s="153">
        <v>1488.5</v>
      </c>
      <c r="I130" s="153">
        <v>41245</v>
      </c>
      <c r="J130" s="153">
        <v>405</v>
      </c>
      <c r="K130" s="153">
        <v>0</v>
      </c>
      <c r="L130" s="153">
        <v>6330.5</v>
      </c>
      <c r="M130" s="153">
        <v>-209.5</v>
      </c>
      <c r="N130" s="153">
        <v>652</v>
      </c>
      <c r="O130" s="153">
        <v>-4761</v>
      </c>
      <c r="P130" s="153">
        <v>75</v>
      </c>
      <c r="Q130" s="153">
        <v>2500</v>
      </c>
      <c r="R130" s="153">
        <v>-2000</v>
      </c>
      <c r="S130" s="153">
        <v>-327</v>
      </c>
      <c r="T130" s="153">
        <v>-1000</v>
      </c>
      <c r="U130" s="153">
        <v>-2326</v>
      </c>
      <c r="V130" s="153">
        <v>-1545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46317.5</v>
      </c>
      <c r="D131" s="153">
        <v>46562.5</v>
      </c>
      <c r="E131" s="153">
        <v>46562.5</v>
      </c>
      <c r="F131" s="153">
        <v>315.5</v>
      </c>
      <c r="G131" s="153">
        <v>2554.5</v>
      </c>
      <c r="H131" s="153">
        <v>868.5</v>
      </c>
      <c r="I131" s="153">
        <v>40554</v>
      </c>
      <c r="J131" s="153">
        <v>390.5</v>
      </c>
      <c r="K131" s="153">
        <v>0</v>
      </c>
      <c r="L131" s="153">
        <v>5913</v>
      </c>
      <c r="M131" s="153">
        <v>-241</v>
      </c>
      <c r="N131" s="153">
        <v>651</v>
      </c>
      <c r="O131" s="153">
        <v>-4688.5</v>
      </c>
      <c r="P131" s="153">
        <v>65</v>
      </c>
      <c r="Q131" s="153">
        <v>2500</v>
      </c>
      <c r="R131" s="153">
        <v>-1933</v>
      </c>
      <c r="S131" s="153">
        <v>-240</v>
      </c>
      <c r="T131" s="153">
        <v>-948</v>
      </c>
      <c r="U131" s="153">
        <v>-1898</v>
      </c>
      <c r="V131" s="153">
        <v>-1464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48265</v>
      </c>
      <c r="D132" s="153">
        <v>48175</v>
      </c>
      <c r="E132" s="153">
        <v>48175</v>
      </c>
      <c r="F132" s="153">
        <v>315</v>
      </c>
      <c r="G132" s="153">
        <v>2551.5</v>
      </c>
      <c r="H132" s="153">
        <v>730</v>
      </c>
      <c r="I132" s="153">
        <v>40431.5</v>
      </c>
      <c r="J132" s="153">
        <v>351.5</v>
      </c>
      <c r="K132" s="153">
        <v>0</v>
      </c>
      <c r="L132" s="153">
        <v>6877</v>
      </c>
      <c r="M132" s="153">
        <v>-20.5</v>
      </c>
      <c r="N132" s="153">
        <v>640.5</v>
      </c>
      <c r="O132" s="153">
        <v>-3611.5</v>
      </c>
      <c r="P132" s="153">
        <v>63</v>
      </c>
      <c r="Q132" s="153">
        <v>2500</v>
      </c>
      <c r="R132" s="153">
        <v>-1875</v>
      </c>
      <c r="S132" s="153">
        <v>328</v>
      </c>
      <c r="T132" s="153">
        <v>-1000</v>
      </c>
      <c r="U132" s="153">
        <v>-1470</v>
      </c>
      <c r="V132" s="153">
        <v>-1116</v>
      </c>
      <c r="Y132" s="11"/>
    </row>
    <row r="133" spans="1:25">
      <c r="A133" s="11">
        <f>A132+1</f>
        <v>5</v>
      </c>
      <c r="B133" s="13">
        <v>0</v>
      </c>
      <c r="C133" s="153">
        <v>45564</v>
      </c>
      <c r="D133" s="153">
        <v>44787.5</v>
      </c>
      <c r="E133" s="153">
        <v>44625</v>
      </c>
      <c r="F133" s="153">
        <v>317</v>
      </c>
      <c r="G133" s="153">
        <v>2417</v>
      </c>
      <c r="H133" s="153">
        <v>749.5</v>
      </c>
      <c r="I133" s="153">
        <v>39133</v>
      </c>
      <c r="J133" s="153">
        <v>361</v>
      </c>
      <c r="K133" s="153">
        <v>0</v>
      </c>
      <c r="L133" s="153">
        <v>5674</v>
      </c>
      <c r="M133" s="153">
        <v>-328.5</v>
      </c>
      <c r="N133" s="153">
        <v>632</v>
      </c>
      <c r="O133" s="153">
        <v>-3391.5</v>
      </c>
      <c r="P133" s="153">
        <v>64.5</v>
      </c>
      <c r="Q133" s="153">
        <v>2400</v>
      </c>
      <c r="R133" s="153">
        <v>-1852</v>
      </c>
      <c r="S133" s="153">
        <v>-1017</v>
      </c>
      <c r="T133" s="153">
        <v>-1000</v>
      </c>
      <c r="U133" s="153">
        <v>-1042</v>
      </c>
      <c r="V133" s="153">
        <v>-792</v>
      </c>
      <c r="Y133" s="11"/>
    </row>
    <row r="134" spans="1:25">
      <c r="A134" s="11">
        <f>A133</f>
        <v>5</v>
      </c>
      <c r="B134" s="13">
        <f>B133+1</f>
        <v>1</v>
      </c>
      <c r="C134" s="153">
        <v>41093.5</v>
      </c>
      <c r="D134" s="153">
        <v>41300</v>
      </c>
      <c r="E134" s="153">
        <v>41400</v>
      </c>
      <c r="F134" s="153">
        <v>315.5</v>
      </c>
      <c r="G134" s="153">
        <v>1942.5</v>
      </c>
      <c r="H134" s="153">
        <v>730.5</v>
      </c>
      <c r="I134" s="153">
        <v>38589.5</v>
      </c>
      <c r="J134" s="153">
        <v>403.5</v>
      </c>
      <c r="K134" s="153">
        <v>0</v>
      </c>
      <c r="L134" s="153">
        <v>4883.5</v>
      </c>
      <c r="M134" s="153">
        <v>-2072.5</v>
      </c>
      <c r="N134" s="153">
        <v>645</v>
      </c>
      <c r="O134" s="153">
        <v>-4345</v>
      </c>
      <c r="P134" s="153">
        <v>59.5</v>
      </c>
      <c r="Q134" s="153">
        <v>2400</v>
      </c>
      <c r="R134" s="153">
        <v>-1852</v>
      </c>
      <c r="S134" s="153">
        <v>-1474</v>
      </c>
      <c r="T134" s="153">
        <v>-1000</v>
      </c>
      <c r="U134" s="153">
        <v>-1042</v>
      </c>
      <c r="V134" s="153">
        <v>-975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39696.5</v>
      </c>
      <c r="D135" s="153">
        <v>39287.5</v>
      </c>
      <c r="E135" s="153">
        <v>39550</v>
      </c>
      <c r="F135" s="153">
        <v>315.5</v>
      </c>
      <c r="G135" s="153">
        <v>1783.5</v>
      </c>
      <c r="H135" s="153">
        <v>732</v>
      </c>
      <c r="I135" s="153">
        <v>38565</v>
      </c>
      <c r="J135" s="153">
        <v>470.5</v>
      </c>
      <c r="K135" s="153">
        <v>0</v>
      </c>
      <c r="L135" s="153">
        <v>4777.5</v>
      </c>
      <c r="M135" s="153">
        <v>-2255</v>
      </c>
      <c r="N135" s="153">
        <v>650</v>
      </c>
      <c r="O135" s="153">
        <v>-5343.5</v>
      </c>
      <c r="P135" s="153">
        <v>56.5</v>
      </c>
      <c r="Q135" s="153">
        <v>1554</v>
      </c>
      <c r="R135" s="153">
        <v>-1852</v>
      </c>
      <c r="S135" s="153">
        <v>-1611</v>
      </c>
      <c r="T135" s="153">
        <v>-1200</v>
      </c>
      <c r="U135" s="153">
        <v>-1042</v>
      </c>
      <c r="V135" s="153">
        <v>-1387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36910.5</v>
      </c>
      <c r="D136" s="153">
        <v>36062.5</v>
      </c>
      <c r="E136" s="153">
        <v>36637.5</v>
      </c>
      <c r="F136" s="153">
        <v>316</v>
      </c>
      <c r="G136" s="153">
        <v>1369</v>
      </c>
      <c r="H136" s="153">
        <v>730</v>
      </c>
      <c r="I136" s="153">
        <v>38557.5</v>
      </c>
      <c r="J136" s="153">
        <v>538</v>
      </c>
      <c r="K136" s="153">
        <v>0</v>
      </c>
      <c r="L136" s="153">
        <v>4638</v>
      </c>
      <c r="M136" s="153">
        <v>-2489.5</v>
      </c>
      <c r="N136" s="153">
        <v>656</v>
      </c>
      <c r="O136" s="153">
        <v>-7405.5</v>
      </c>
      <c r="P136" s="153">
        <v>48.5</v>
      </c>
      <c r="Q136" s="153">
        <v>37</v>
      </c>
      <c r="R136" s="153">
        <v>-1851</v>
      </c>
      <c r="S136" s="153">
        <v>-1625</v>
      </c>
      <c r="T136" s="153">
        <v>-1200</v>
      </c>
      <c r="U136" s="153">
        <v>-1042</v>
      </c>
      <c r="V136" s="153">
        <v>-2260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35292.5</v>
      </c>
      <c r="D137" s="153">
        <v>34312.5</v>
      </c>
      <c r="E137" s="153">
        <v>35150</v>
      </c>
      <c r="F137" s="153">
        <v>316.5</v>
      </c>
      <c r="G137" s="153">
        <v>1334.5</v>
      </c>
      <c r="H137" s="153">
        <v>763</v>
      </c>
      <c r="I137" s="153">
        <v>38595</v>
      </c>
      <c r="J137" s="153">
        <v>621</v>
      </c>
      <c r="K137" s="153">
        <v>0</v>
      </c>
      <c r="L137" s="153">
        <v>4456.5</v>
      </c>
      <c r="M137" s="153">
        <v>-2366.5</v>
      </c>
      <c r="N137" s="153">
        <v>666</v>
      </c>
      <c r="O137" s="153">
        <v>-9094</v>
      </c>
      <c r="P137" s="153">
        <v>48</v>
      </c>
      <c r="Q137" s="153">
        <v>-1207</v>
      </c>
      <c r="R137" s="153">
        <v>-1852</v>
      </c>
      <c r="S137" s="153">
        <v>-1664</v>
      </c>
      <c r="T137" s="153">
        <v>-1200</v>
      </c>
      <c r="U137" s="153">
        <v>-1042</v>
      </c>
      <c r="V137" s="153">
        <v>-2297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35181</v>
      </c>
      <c r="D138" s="153">
        <v>34700</v>
      </c>
      <c r="E138" s="153">
        <v>35412.5</v>
      </c>
      <c r="F138" s="153">
        <v>316</v>
      </c>
      <c r="G138" s="153">
        <v>1306.5</v>
      </c>
      <c r="H138" s="153">
        <v>760</v>
      </c>
      <c r="I138" s="153">
        <v>38492.5</v>
      </c>
      <c r="J138" s="153">
        <v>656</v>
      </c>
      <c r="K138" s="153">
        <v>0</v>
      </c>
      <c r="L138" s="153">
        <v>4480</v>
      </c>
      <c r="M138" s="153">
        <v>-2247</v>
      </c>
      <c r="N138" s="153">
        <v>665.5</v>
      </c>
      <c r="O138" s="153">
        <v>-9249</v>
      </c>
      <c r="P138" s="153">
        <v>47.5</v>
      </c>
      <c r="Q138" s="153">
        <v>-457</v>
      </c>
      <c r="R138" s="153">
        <v>-1852</v>
      </c>
      <c r="S138" s="153">
        <v>-1722</v>
      </c>
      <c r="T138" s="153">
        <v>-1200</v>
      </c>
      <c r="U138" s="153">
        <v>-1042</v>
      </c>
      <c r="V138" s="153">
        <v>-2403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36418</v>
      </c>
      <c r="D139" s="153">
        <v>36262.5</v>
      </c>
      <c r="E139" s="153">
        <v>36737.5</v>
      </c>
      <c r="F139" s="153">
        <v>316</v>
      </c>
      <c r="G139" s="153">
        <v>1259</v>
      </c>
      <c r="H139" s="153">
        <v>742</v>
      </c>
      <c r="I139" s="153">
        <v>38406.5</v>
      </c>
      <c r="J139" s="153">
        <v>748</v>
      </c>
      <c r="K139" s="153">
        <v>0</v>
      </c>
      <c r="L139" s="153">
        <v>4744.5</v>
      </c>
      <c r="M139" s="153">
        <v>-2243.5</v>
      </c>
      <c r="N139" s="153">
        <v>666</v>
      </c>
      <c r="O139" s="153">
        <v>-8220</v>
      </c>
      <c r="P139" s="153">
        <v>46.5</v>
      </c>
      <c r="Q139" s="153">
        <v>663</v>
      </c>
      <c r="R139" s="153">
        <v>-1852</v>
      </c>
      <c r="S139" s="153">
        <v>-1394</v>
      </c>
      <c r="T139" s="153">
        <v>-1200</v>
      </c>
      <c r="U139" s="153">
        <v>-1042</v>
      </c>
      <c r="V139" s="153">
        <v>-2036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38778</v>
      </c>
      <c r="D140" s="153">
        <v>38650</v>
      </c>
      <c r="E140" s="153">
        <v>38950</v>
      </c>
      <c r="F140" s="153">
        <v>316.5</v>
      </c>
      <c r="G140" s="153">
        <v>1331.5</v>
      </c>
      <c r="H140" s="153">
        <v>747.5</v>
      </c>
      <c r="I140" s="153">
        <v>38405</v>
      </c>
      <c r="J140" s="153">
        <v>844</v>
      </c>
      <c r="K140" s="153">
        <v>0</v>
      </c>
      <c r="L140" s="153">
        <v>5038</v>
      </c>
      <c r="M140" s="153">
        <v>-2202</v>
      </c>
      <c r="N140" s="153">
        <v>660.5</v>
      </c>
      <c r="O140" s="153">
        <v>-6362.5</v>
      </c>
      <c r="P140" s="153">
        <v>47.5</v>
      </c>
      <c r="Q140" s="153">
        <v>1775</v>
      </c>
      <c r="R140" s="153">
        <v>-1852</v>
      </c>
      <c r="S140" s="153">
        <v>-1311</v>
      </c>
      <c r="T140" s="153">
        <v>-1200</v>
      </c>
      <c r="U140" s="153">
        <v>-1215</v>
      </c>
      <c r="V140" s="153">
        <v>-1557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40433</v>
      </c>
      <c r="D141" s="153">
        <v>40850</v>
      </c>
      <c r="E141" s="153">
        <v>41087.5</v>
      </c>
      <c r="F141" s="153">
        <v>317</v>
      </c>
      <c r="G141" s="153">
        <v>1398.5</v>
      </c>
      <c r="H141" s="153">
        <v>750</v>
      </c>
      <c r="I141" s="153">
        <v>38587</v>
      </c>
      <c r="J141" s="153">
        <v>1049</v>
      </c>
      <c r="K141" s="153">
        <v>22</v>
      </c>
      <c r="L141" s="153">
        <v>5262.5</v>
      </c>
      <c r="M141" s="153">
        <v>-2192.5</v>
      </c>
      <c r="N141" s="153">
        <v>654.5</v>
      </c>
      <c r="O141" s="153">
        <v>-5415</v>
      </c>
      <c r="P141" s="153">
        <v>48</v>
      </c>
      <c r="Q141" s="153">
        <v>2876</v>
      </c>
      <c r="R141" s="153">
        <v>-2000</v>
      </c>
      <c r="S141" s="153">
        <v>-1487</v>
      </c>
      <c r="T141" s="153">
        <v>-1000</v>
      </c>
      <c r="U141" s="153">
        <v>-1215</v>
      </c>
      <c r="V141" s="153">
        <v>-1710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43525.5</v>
      </c>
      <c r="D142" s="153">
        <v>43912.5</v>
      </c>
      <c r="E142" s="153">
        <v>44037.5</v>
      </c>
      <c r="F142" s="153">
        <v>315.5</v>
      </c>
      <c r="G142" s="153">
        <v>1832.5</v>
      </c>
      <c r="H142" s="153">
        <v>746</v>
      </c>
      <c r="I142" s="153">
        <v>39182.5</v>
      </c>
      <c r="J142" s="153">
        <v>1082</v>
      </c>
      <c r="K142" s="153">
        <v>282</v>
      </c>
      <c r="L142" s="153">
        <v>5791</v>
      </c>
      <c r="M142" s="153">
        <v>-1600.5</v>
      </c>
      <c r="N142" s="153">
        <v>643.5</v>
      </c>
      <c r="O142" s="153">
        <v>-4750.5</v>
      </c>
      <c r="P142" s="153">
        <v>54</v>
      </c>
      <c r="Q142" s="153">
        <v>3000</v>
      </c>
      <c r="R142" s="153">
        <v>-2000</v>
      </c>
      <c r="S142" s="153">
        <v>-1811</v>
      </c>
      <c r="T142" s="153">
        <v>-1000</v>
      </c>
      <c r="U142" s="153">
        <v>-1215</v>
      </c>
      <c r="V142" s="153">
        <v>-1356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45444</v>
      </c>
      <c r="D143" s="153">
        <v>45625</v>
      </c>
      <c r="E143" s="153">
        <v>45537.5</v>
      </c>
      <c r="F143" s="153">
        <v>316</v>
      </c>
      <c r="G143" s="153">
        <v>2140.5</v>
      </c>
      <c r="H143" s="153">
        <v>748.5</v>
      </c>
      <c r="I143" s="153">
        <v>39244.5</v>
      </c>
      <c r="J143" s="153">
        <v>1114.5</v>
      </c>
      <c r="K143" s="153">
        <v>710</v>
      </c>
      <c r="L143" s="153">
        <v>6366.5</v>
      </c>
      <c r="M143" s="153">
        <v>-1039</v>
      </c>
      <c r="N143" s="153">
        <v>645</v>
      </c>
      <c r="O143" s="153">
        <v>-4803</v>
      </c>
      <c r="P143" s="153">
        <v>58</v>
      </c>
      <c r="Q143" s="153">
        <v>2939</v>
      </c>
      <c r="R143" s="153">
        <v>-2000</v>
      </c>
      <c r="S143" s="153">
        <v>-1736</v>
      </c>
      <c r="T143" s="153">
        <v>-1000</v>
      </c>
      <c r="U143" s="153">
        <v>-1215</v>
      </c>
      <c r="V143" s="153">
        <v>-1446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46236</v>
      </c>
      <c r="D144" s="153">
        <v>46350</v>
      </c>
      <c r="E144" s="153">
        <v>46387.5</v>
      </c>
      <c r="F144" s="153">
        <v>316</v>
      </c>
      <c r="G144" s="153">
        <v>2236</v>
      </c>
      <c r="H144" s="153">
        <v>738</v>
      </c>
      <c r="I144" s="153">
        <v>39297.5</v>
      </c>
      <c r="J144" s="153">
        <v>1124</v>
      </c>
      <c r="K144" s="153">
        <v>1161.5</v>
      </c>
      <c r="L144" s="153">
        <v>6563</v>
      </c>
      <c r="M144" s="153">
        <v>-939</v>
      </c>
      <c r="N144" s="153">
        <v>646.5</v>
      </c>
      <c r="O144" s="153">
        <v>-4908.5</v>
      </c>
      <c r="P144" s="153">
        <v>58.5</v>
      </c>
      <c r="Q144" s="153">
        <v>2951</v>
      </c>
      <c r="R144" s="153">
        <v>-2000</v>
      </c>
      <c r="S144" s="153">
        <v>-1869</v>
      </c>
      <c r="T144" s="153">
        <v>-984</v>
      </c>
      <c r="U144" s="153">
        <v>-1215</v>
      </c>
      <c r="V144" s="153">
        <v>-1393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47709.5</v>
      </c>
      <c r="D145" s="153">
        <v>48012.5</v>
      </c>
      <c r="E145" s="153">
        <v>47912.5</v>
      </c>
      <c r="F145" s="153">
        <v>316.5</v>
      </c>
      <c r="G145" s="153">
        <v>2224.5</v>
      </c>
      <c r="H145" s="153">
        <v>740</v>
      </c>
      <c r="I145" s="153">
        <v>39340</v>
      </c>
      <c r="J145" s="153">
        <v>1160</v>
      </c>
      <c r="K145" s="153">
        <v>1516</v>
      </c>
      <c r="L145" s="153">
        <v>6981</v>
      </c>
      <c r="M145" s="153">
        <v>-937</v>
      </c>
      <c r="N145" s="153">
        <v>651</v>
      </c>
      <c r="O145" s="153">
        <v>-4282.5</v>
      </c>
      <c r="P145" s="153">
        <v>57.5</v>
      </c>
      <c r="Q145" s="153">
        <v>2983</v>
      </c>
      <c r="R145" s="153">
        <v>-2000</v>
      </c>
      <c r="S145" s="153">
        <v>-1620</v>
      </c>
      <c r="T145" s="153">
        <v>-994</v>
      </c>
      <c r="U145" s="153">
        <v>-1215</v>
      </c>
      <c r="V145" s="153">
        <v>-994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47622.5</v>
      </c>
      <c r="D146" s="153">
        <v>47525</v>
      </c>
      <c r="E146" s="153">
        <v>47137.5</v>
      </c>
      <c r="F146" s="153">
        <v>316.5</v>
      </c>
      <c r="G146" s="153">
        <v>2082.5</v>
      </c>
      <c r="H146" s="153">
        <v>751</v>
      </c>
      <c r="I146" s="153">
        <v>38941</v>
      </c>
      <c r="J146" s="153">
        <v>1015</v>
      </c>
      <c r="K146" s="153">
        <v>1708.5</v>
      </c>
      <c r="L146" s="153">
        <v>6912</v>
      </c>
      <c r="M146" s="153">
        <v>-435.5</v>
      </c>
      <c r="N146" s="153">
        <v>654</v>
      </c>
      <c r="O146" s="153">
        <v>-4321.5</v>
      </c>
      <c r="P146" s="153">
        <v>55</v>
      </c>
      <c r="Q146" s="153">
        <v>2945</v>
      </c>
      <c r="R146" s="153">
        <v>-1999</v>
      </c>
      <c r="S146" s="153">
        <v>-1621</v>
      </c>
      <c r="T146" s="153">
        <v>-1000</v>
      </c>
      <c r="U146" s="153">
        <v>-1215</v>
      </c>
      <c r="V146" s="153">
        <v>-1187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45517.5</v>
      </c>
      <c r="D147" s="153">
        <v>45475</v>
      </c>
      <c r="E147" s="153">
        <v>45025</v>
      </c>
      <c r="F147" s="153">
        <v>316.5</v>
      </c>
      <c r="G147" s="153">
        <v>1937</v>
      </c>
      <c r="H147" s="153">
        <v>743</v>
      </c>
      <c r="I147" s="153">
        <v>38687.5</v>
      </c>
      <c r="J147" s="153">
        <v>981.5</v>
      </c>
      <c r="K147" s="153">
        <v>1660.5</v>
      </c>
      <c r="L147" s="153">
        <v>5961.5</v>
      </c>
      <c r="M147" s="153">
        <v>-822</v>
      </c>
      <c r="N147" s="153">
        <v>646</v>
      </c>
      <c r="O147" s="153">
        <v>-4595.5</v>
      </c>
      <c r="P147" s="153">
        <v>54</v>
      </c>
      <c r="Q147" s="153">
        <v>2803</v>
      </c>
      <c r="R147" s="153">
        <v>-2000</v>
      </c>
      <c r="S147" s="153">
        <v>-1683</v>
      </c>
      <c r="T147" s="153">
        <v>-1000</v>
      </c>
      <c r="U147" s="153">
        <v>-1215</v>
      </c>
      <c r="V147" s="153">
        <v>-1187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43751.5</v>
      </c>
      <c r="D148" s="153">
        <v>43450</v>
      </c>
      <c r="E148" s="153">
        <v>43150</v>
      </c>
      <c r="F148" s="153">
        <v>317</v>
      </c>
      <c r="G148" s="153">
        <v>1732.5</v>
      </c>
      <c r="H148" s="153">
        <v>755.5</v>
      </c>
      <c r="I148" s="153">
        <v>38287</v>
      </c>
      <c r="J148" s="153">
        <v>1033</v>
      </c>
      <c r="K148" s="153">
        <v>1539</v>
      </c>
      <c r="L148" s="153">
        <v>5716.5</v>
      </c>
      <c r="M148" s="153">
        <v>-1296</v>
      </c>
      <c r="N148" s="153">
        <v>639</v>
      </c>
      <c r="O148" s="153">
        <v>-4973</v>
      </c>
      <c r="P148" s="153">
        <v>51.5</v>
      </c>
      <c r="Q148" s="153">
        <v>2519</v>
      </c>
      <c r="R148" s="153">
        <v>-2000</v>
      </c>
      <c r="S148" s="153">
        <v>-1600</v>
      </c>
      <c r="T148" s="153">
        <v>-1000</v>
      </c>
      <c r="U148" s="153">
        <v>-1215</v>
      </c>
      <c r="V148" s="153">
        <v>-1518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42106.5</v>
      </c>
      <c r="D149" s="153">
        <v>42200</v>
      </c>
      <c r="E149" s="153">
        <v>41900</v>
      </c>
      <c r="F149" s="153">
        <v>316.5</v>
      </c>
      <c r="G149" s="153">
        <v>1689.5</v>
      </c>
      <c r="H149" s="153">
        <v>759.5</v>
      </c>
      <c r="I149" s="153">
        <v>38186.5</v>
      </c>
      <c r="J149" s="153">
        <v>1041.5</v>
      </c>
      <c r="K149" s="153">
        <v>1241</v>
      </c>
      <c r="L149" s="153">
        <v>5500.5</v>
      </c>
      <c r="M149" s="153">
        <v>-1793.5</v>
      </c>
      <c r="N149" s="153">
        <v>646.5</v>
      </c>
      <c r="O149" s="153">
        <v>-5482</v>
      </c>
      <c r="P149" s="153">
        <v>52</v>
      </c>
      <c r="Q149" s="153">
        <v>2049</v>
      </c>
      <c r="R149" s="153">
        <v>-2000</v>
      </c>
      <c r="S149" s="153">
        <v>-1695</v>
      </c>
      <c r="T149" s="153">
        <v>-1000</v>
      </c>
      <c r="U149" s="153">
        <v>-1215</v>
      </c>
      <c r="V149" s="153">
        <v>-1566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41559</v>
      </c>
      <c r="D150" s="153">
        <v>41650</v>
      </c>
      <c r="E150" s="153">
        <v>41350</v>
      </c>
      <c r="F150" s="153">
        <v>315.5</v>
      </c>
      <c r="G150" s="153">
        <v>1800.5</v>
      </c>
      <c r="H150" s="153">
        <v>763.5</v>
      </c>
      <c r="I150" s="153">
        <v>38416.5</v>
      </c>
      <c r="J150" s="153">
        <v>1053.5</v>
      </c>
      <c r="K150" s="153">
        <v>865.5</v>
      </c>
      <c r="L150" s="153">
        <v>5573.5</v>
      </c>
      <c r="M150" s="153">
        <v>-1877.5</v>
      </c>
      <c r="N150" s="153">
        <v>655</v>
      </c>
      <c r="O150" s="153">
        <v>-6007.5</v>
      </c>
      <c r="P150" s="153">
        <v>54</v>
      </c>
      <c r="Q150" s="153">
        <v>1779</v>
      </c>
      <c r="R150" s="153">
        <v>-2000</v>
      </c>
      <c r="S150" s="153">
        <v>-1928</v>
      </c>
      <c r="T150" s="153">
        <v>-1000</v>
      </c>
      <c r="U150" s="153">
        <v>-1215</v>
      </c>
      <c r="V150" s="153">
        <v>-1600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42702.5</v>
      </c>
      <c r="D151" s="153">
        <v>43050</v>
      </c>
      <c r="E151" s="153">
        <v>42812.5</v>
      </c>
      <c r="F151" s="153">
        <v>314</v>
      </c>
      <c r="G151" s="153">
        <v>1844.5</v>
      </c>
      <c r="H151" s="153">
        <v>784</v>
      </c>
      <c r="I151" s="153">
        <v>38670.5</v>
      </c>
      <c r="J151" s="153">
        <v>1079</v>
      </c>
      <c r="K151" s="153">
        <v>388</v>
      </c>
      <c r="L151" s="153">
        <v>6301</v>
      </c>
      <c r="M151" s="153">
        <v>-1000</v>
      </c>
      <c r="N151" s="153">
        <v>647</v>
      </c>
      <c r="O151" s="153">
        <v>-6325.5</v>
      </c>
      <c r="P151" s="153">
        <v>53.5</v>
      </c>
      <c r="Q151" s="153">
        <v>2400</v>
      </c>
      <c r="R151" s="153">
        <v>-2000</v>
      </c>
      <c r="S151" s="153">
        <v>-2208</v>
      </c>
      <c r="T151" s="153">
        <v>-1000</v>
      </c>
      <c r="U151" s="153">
        <v>-1215</v>
      </c>
      <c r="V151" s="153">
        <v>-2090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45435</v>
      </c>
      <c r="D152" s="153">
        <v>46025</v>
      </c>
      <c r="E152" s="153">
        <v>45825</v>
      </c>
      <c r="F152" s="153">
        <v>318</v>
      </c>
      <c r="G152" s="153">
        <v>1884</v>
      </c>
      <c r="H152" s="153">
        <v>791</v>
      </c>
      <c r="I152" s="153">
        <v>38964.5</v>
      </c>
      <c r="J152" s="153">
        <v>1073</v>
      </c>
      <c r="K152" s="153">
        <v>44.5</v>
      </c>
      <c r="L152" s="153">
        <v>7481</v>
      </c>
      <c r="M152" s="153">
        <v>-90.5</v>
      </c>
      <c r="N152" s="153">
        <v>639</v>
      </c>
      <c r="O152" s="153">
        <v>-5669</v>
      </c>
      <c r="P152" s="153">
        <v>52</v>
      </c>
      <c r="Q152" s="153">
        <v>2581</v>
      </c>
      <c r="R152" s="153">
        <v>-2000</v>
      </c>
      <c r="S152" s="153">
        <v>-1858</v>
      </c>
      <c r="T152" s="153">
        <v>-483</v>
      </c>
      <c r="U152" s="153">
        <v>-1215</v>
      </c>
      <c r="V152" s="153">
        <v>-1875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46960</v>
      </c>
      <c r="D153" s="153">
        <v>46575</v>
      </c>
      <c r="E153" s="153">
        <v>46375</v>
      </c>
      <c r="F153" s="153">
        <v>317</v>
      </c>
      <c r="G153" s="153">
        <v>1803</v>
      </c>
      <c r="H153" s="153">
        <v>775</v>
      </c>
      <c r="I153" s="153">
        <v>38950.5</v>
      </c>
      <c r="J153" s="153">
        <v>1079</v>
      </c>
      <c r="K153" s="153">
        <v>0</v>
      </c>
      <c r="L153" s="153">
        <v>8582.5</v>
      </c>
      <c r="M153" s="153">
        <v>-2</v>
      </c>
      <c r="N153" s="153">
        <v>632.5</v>
      </c>
      <c r="O153" s="153">
        <v>-5178</v>
      </c>
      <c r="P153" s="153">
        <v>49</v>
      </c>
      <c r="Q153" s="153">
        <v>2390</v>
      </c>
      <c r="R153" s="153">
        <v>-2000</v>
      </c>
      <c r="S153" s="153">
        <v>-2204</v>
      </c>
      <c r="T153" s="153">
        <v>-1000</v>
      </c>
      <c r="U153" s="153">
        <v>-1215</v>
      </c>
      <c r="V153" s="153">
        <v>-726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44060</v>
      </c>
      <c r="D154" s="153">
        <v>43650</v>
      </c>
      <c r="E154" s="153">
        <v>43450</v>
      </c>
      <c r="F154" s="153">
        <v>317</v>
      </c>
      <c r="G154" s="153">
        <v>1775.5</v>
      </c>
      <c r="H154" s="153">
        <v>779.5</v>
      </c>
      <c r="I154" s="153">
        <v>38385.5</v>
      </c>
      <c r="J154" s="153">
        <v>1050.5</v>
      </c>
      <c r="K154" s="153">
        <v>0</v>
      </c>
      <c r="L154" s="153">
        <v>6549.5</v>
      </c>
      <c r="M154" s="153">
        <v>-373</v>
      </c>
      <c r="N154" s="153">
        <v>640</v>
      </c>
      <c r="O154" s="153">
        <v>-5064.5</v>
      </c>
      <c r="P154" s="153">
        <v>52</v>
      </c>
      <c r="Q154" s="153">
        <v>2285</v>
      </c>
      <c r="R154" s="153">
        <v>-2000</v>
      </c>
      <c r="S154" s="153">
        <v>-2049</v>
      </c>
      <c r="T154" s="153">
        <v>-1000</v>
      </c>
      <c r="U154" s="153">
        <v>-1215</v>
      </c>
      <c r="V154" s="153">
        <v>-394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42554.5</v>
      </c>
      <c r="D155" s="153">
        <v>43337.5</v>
      </c>
      <c r="E155" s="153">
        <v>43137.5</v>
      </c>
      <c r="F155" s="153">
        <v>316</v>
      </c>
      <c r="G155" s="153">
        <v>1762.5</v>
      </c>
      <c r="H155" s="153">
        <v>761.5</v>
      </c>
      <c r="I155" s="153">
        <v>37845.5</v>
      </c>
      <c r="J155" s="153">
        <v>1036</v>
      </c>
      <c r="K155" s="153">
        <v>0</v>
      </c>
      <c r="L155" s="153">
        <v>5719.5</v>
      </c>
      <c r="M155" s="153">
        <v>-1188</v>
      </c>
      <c r="N155" s="153">
        <v>648</v>
      </c>
      <c r="O155" s="153">
        <v>-4346.5</v>
      </c>
      <c r="P155" s="153">
        <v>54</v>
      </c>
      <c r="Q155" s="153">
        <v>3000</v>
      </c>
      <c r="R155" s="153">
        <v>-2000</v>
      </c>
      <c r="S155" s="153">
        <v>-1961</v>
      </c>
      <c r="T155" s="153">
        <v>-1000</v>
      </c>
      <c r="U155" s="153">
        <v>-1215</v>
      </c>
      <c r="V155" s="153">
        <v>-522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45468</v>
      </c>
      <c r="D156" s="153">
        <v>45400</v>
      </c>
      <c r="E156" s="153">
        <v>45225</v>
      </c>
      <c r="F156" s="153">
        <v>316</v>
      </c>
      <c r="G156" s="153">
        <v>1799</v>
      </c>
      <c r="H156" s="153">
        <v>769</v>
      </c>
      <c r="I156" s="153">
        <v>38414</v>
      </c>
      <c r="J156" s="153">
        <v>1030</v>
      </c>
      <c r="K156" s="153">
        <v>0</v>
      </c>
      <c r="L156" s="153">
        <v>6586</v>
      </c>
      <c r="M156" s="153">
        <v>-490.5</v>
      </c>
      <c r="N156" s="153">
        <v>646.5</v>
      </c>
      <c r="O156" s="153">
        <v>-3601.5</v>
      </c>
      <c r="P156" s="153">
        <v>52.5</v>
      </c>
      <c r="Q156" s="153">
        <v>3000</v>
      </c>
      <c r="R156" s="153">
        <v>-2000</v>
      </c>
      <c r="S156" s="153">
        <v>-1813</v>
      </c>
      <c r="T156" s="153">
        <v>-763</v>
      </c>
      <c r="U156" s="153">
        <v>-1042</v>
      </c>
      <c r="V156" s="153">
        <v>-203</v>
      </c>
      <c r="Y156" s="11"/>
    </row>
    <row r="157" spans="1:25">
      <c r="A157" s="11">
        <f>A156+1</f>
        <v>6</v>
      </c>
      <c r="B157" s="13">
        <v>0</v>
      </c>
      <c r="C157" s="153">
        <v>43988</v>
      </c>
      <c r="D157" s="153">
        <v>42412.5</v>
      </c>
      <c r="E157" s="153">
        <v>43000</v>
      </c>
      <c r="F157" s="153">
        <v>316</v>
      </c>
      <c r="G157" s="153">
        <v>1809</v>
      </c>
      <c r="H157" s="153">
        <v>764.5</v>
      </c>
      <c r="I157" s="153">
        <v>38560.5</v>
      </c>
      <c r="J157" s="153">
        <v>1001.5</v>
      </c>
      <c r="K157" s="153">
        <v>0</v>
      </c>
      <c r="L157" s="153">
        <v>5960</v>
      </c>
      <c r="M157" s="153">
        <v>-1408</v>
      </c>
      <c r="N157" s="153">
        <v>656</v>
      </c>
      <c r="O157" s="153">
        <v>-3672.5</v>
      </c>
      <c r="P157" s="153">
        <v>54.5</v>
      </c>
      <c r="Q157" s="153">
        <v>2069</v>
      </c>
      <c r="R157" s="153">
        <v>-1703</v>
      </c>
      <c r="S157" s="153">
        <v>-1473</v>
      </c>
      <c r="T157" s="153">
        <v>-1000</v>
      </c>
      <c r="U157" s="153">
        <v>-1042</v>
      </c>
      <c r="V157" s="153">
        <v>-468</v>
      </c>
      <c r="Y157" s="11"/>
    </row>
    <row r="158" spans="1:25">
      <c r="A158" s="11">
        <f>A157</f>
        <v>6</v>
      </c>
      <c r="B158" s="13">
        <f>B157+1</f>
        <v>1</v>
      </c>
      <c r="C158" s="153">
        <v>39757.5</v>
      </c>
      <c r="D158" s="153">
        <v>39450</v>
      </c>
      <c r="E158" s="153">
        <v>39800</v>
      </c>
      <c r="F158" s="153">
        <v>315.5</v>
      </c>
      <c r="G158" s="153">
        <v>1224</v>
      </c>
      <c r="H158" s="153">
        <v>774</v>
      </c>
      <c r="I158" s="153">
        <v>37716</v>
      </c>
      <c r="J158" s="153">
        <v>858.5</v>
      </c>
      <c r="K158" s="153">
        <v>0</v>
      </c>
      <c r="L158" s="153">
        <v>5336</v>
      </c>
      <c r="M158" s="153">
        <v>-2029.5</v>
      </c>
      <c r="N158" s="153">
        <v>653.5</v>
      </c>
      <c r="O158" s="153">
        <v>-5090</v>
      </c>
      <c r="P158" s="153">
        <v>45.5</v>
      </c>
      <c r="Q158" s="153">
        <v>830</v>
      </c>
      <c r="R158" s="153">
        <v>-1703</v>
      </c>
      <c r="S158" s="153">
        <v>-1286</v>
      </c>
      <c r="T158" s="153">
        <v>-1200</v>
      </c>
      <c r="U158" s="153">
        <v>-1042</v>
      </c>
      <c r="V158" s="153">
        <v>-396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38039</v>
      </c>
      <c r="D159" s="153">
        <v>37575</v>
      </c>
      <c r="E159" s="153">
        <v>37662.5</v>
      </c>
      <c r="F159" s="153">
        <v>317</v>
      </c>
      <c r="G159" s="153">
        <v>910</v>
      </c>
      <c r="H159" s="153">
        <v>773</v>
      </c>
      <c r="I159" s="153">
        <v>37681</v>
      </c>
      <c r="J159" s="153">
        <v>826.5</v>
      </c>
      <c r="K159" s="153">
        <v>0</v>
      </c>
      <c r="L159" s="153">
        <v>5007.5</v>
      </c>
      <c r="M159" s="153">
        <v>-1953.5</v>
      </c>
      <c r="N159" s="153">
        <v>653</v>
      </c>
      <c r="O159" s="153">
        <v>-6175</v>
      </c>
      <c r="P159" s="153">
        <v>39</v>
      </c>
      <c r="Q159" s="153">
        <v>1380</v>
      </c>
      <c r="R159" s="153">
        <v>-1703</v>
      </c>
      <c r="S159" s="153">
        <v>-1825</v>
      </c>
      <c r="T159" s="153">
        <v>-1200</v>
      </c>
      <c r="U159" s="153">
        <v>-1042</v>
      </c>
      <c r="V159" s="153">
        <v>-1910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35135.5</v>
      </c>
      <c r="D160" s="153">
        <v>34787.5</v>
      </c>
      <c r="E160" s="153">
        <v>34737.5</v>
      </c>
      <c r="F160" s="153">
        <v>316.5</v>
      </c>
      <c r="G160" s="153">
        <v>821</v>
      </c>
      <c r="H160" s="153">
        <v>769</v>
      </c>
      <c r="I160" s="153">
        <v>37046</v>
      </c>
      <c r="J160" s="153">
        <v>775</v>
      </c>
      <c r="K160" s="153">
        <v>0</v>
      </c>
      <c r="L160" s="153">
        <v>4727</v>
      </c>
      <c r="M160" s="153">
        <v>-2164.5</v>
      </c>
      <c r="N160" s="153">
        <v>658</v>
      </c>
      <c r="O160" s="153">
        <v>-7812.5</v>
      </c>
      <c r="P160" s="153">
        <v>38</v>
      </c>
      <c r="Q160" s="153">
        <v>13</v>
      </c>
      <c r="R160" s="153">
        <v>-1703</v>
      </c>
      <c r="S160" s="153">
        <v>-2058</v>
      </c>
      <c r="T160" s="153">
        <v>-1200</v>
      </c>
      <c r="U160" s="153">
        <v>-1042</v>
      </c>
      <c r="V160" s="153">
        <v>-2065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33394</v>
      </c>
      <c r="D161" s="153">
        <v>33287.5</v>
      </c>
      <c r="E161" s="153">
        <v>33150</v>
      </c>
      <c r="F161" s="153">
        <v>315</v>
      </c>
      <c r="G161" s="153">
        <v>851</v>
      </c>
      <c r="H161" s="153">
        <v>768.5</v>
      </c>
      <c r="I161" s="153">
        <v>37427.5</v>
      </c>
      <c r="J161" s="153">
        <v>749.5</v>
      </c>
      <c r="K161" s="153">
        <v>0</v>
      </c>
      <c r="L161" s="153">
        <v>4556.5</v>
      </c>
      <c r="M161" s="153">
        <v>-2454.5</v>
      </c>
      <c r="N161" s="153">
        <v>673.5</v>
      </c>
      <c r="O161" s="153">
        <v>-9493</v>
      </c>
      <c r="P161" s="153">
        <v>39</v>
      </c>
      <c r="Q161" s="153">
        <v>-1766</v>
      </c>
      <c r="R161" s="153">
        <v>-1703</v>
      </c>
      <c r="S161" s="153">
        <v>-1953</v>
      </c>
      <c r="T161" s="153">
        <v>-1084</v>
      </c>
      <c r="U161" s="153">
        <v>-1042</v>
      </c>
      <c r="V161" s="153">
        <v>-2390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32817.5</v>
      </c>
      <c r="D162" s="153">
        <v>32962.5</v>
      </c>
      <c r="E162" s="153">
        <v>32887.5</v>
      </c>
      <c r="F162" s="153">
        <v>316.5</v>
      </c>
      <c r="G162" s="153">
        <v>838</v>
      </c>
      <c r="H162" s="153">
        <v>782</v>
      </c>
      <c r="I162" s="153">
        <v>38149.5</v>
      </c>
      <c r="J162" s="153">
        <v>705.5</v>
      </c>
      <c r="K162" s="153">
        <v>0</v>
      </c>
      <c r="L162" s="153">
        <v>4477</v>
      </c>
      <c r="M162" s="153">
        <v>-2450</v>
      </c>
      <c r="N162" s="153">
        <v>672</v>
      </c>
      <c r="O162" s="153">
        <v>-10672</v>
      </c>
      <c r="P162" s="153">
        <v>38.5</v>
      </c>
      <c r="Q162" s="153">
        <v>-1780</v>
      </c>
      <c r="R162" s="153">
        <v>-1702</v>
      </c>
      <c r="S162" s="153">
        <v>-1852</v>
      </c>
      <c r="T162" s="153">
        <v>-1118</v>
      </c>
      <c r="U162" s="153">
        <v>-1042</v>
      </c>
      <c r="V162" s="153">
        <v>-3008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33415</v>
      </c>
      <c r="D163" s="153">
        <v>33662.5</v>
      </c>
      <c r="E163" s="153">
        <v>33750</v>
      </c>
      <c r="F163" s="153">
        <v>316.5</v>
      </c>
      <c r="G163" s="153">
        <v>849.5</v>
      </c>
      <c r="H163" s="153">
        <v>774</v>
      </c>
      <c r="I163" s="153">
        <v>38513.5</v>
      </c>
      <c r="J163" s="153">
        <v>718.5</v>
      </c>
      <c r="K163" s="153">
        <v>0</v>
      </c>
      <c r="L163" s="153">
        <v>4470</v>
      </c>
      <c r="M163" s="153">
        <v>-2327</v>
      </c>
      <c r="N163" s="153">
        <v>667.5</v>
      </c>
      <c r="O163" s="153">
        <v>-10566.5</v>
      </c>
      <c r="P163" s="153">
        <v>38.5</v>
      </c>
      <c r="Q163" s="153">
        <v>-1688</v>
      </c>
      <c r="R163" s="153">
        <v>-1702</v>
      </c>
      <c r="S163" s="153">
        <v>-1956</v>
      </c>
      <c r="T163" s="153">
        <v>-425</v>
      </c>
      <c r="U163" s="153">
        <v>-1042</v>
      </c>
      <c r="V163" s="153">
        <v>-3155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34669</v>
      </c>
      <c r="D164" s="153">
        <v>34737.5</v>
      </c>
      <c r="E164" s="153">
        <v>34962.5</v>
      </c>
      <c r="F164" s="153">
        <v>315.5</v>
      </c>
      <c r="G164" s="153">
        <v>878.5</v>
      </c>
      <c r="H164" s="153">
        <v>769</v>
      </c>
      <c r="I164" s="153">
        <v>39121</v>
      </c>
      <c r="J164" s="153">
        <v>698</v>
      </c>
      <c r="K164" s="153">
        <v>0</v>
      </c>
      <c r="L164" s="153">
        <v>4513</v>
      </c>
      <c r="M164" s="153">
        <v>-2188.5</v>
      </c>
      <c r="N164" s="153">
        <v>659</v>
      </c>
      <c r="O164" s="153">
        <v>-10096.5</v>
      </c>
      <c r="P164" s="153">
        <v>38</v>
      </c>
      <c r="Q164" s="153">
        <v>-1600</v>
      </c>
      <c r="R164" s="153">
        <v>-1703</v>
      </c>
      <c r="S164" s="153">
        <v>-1830</v>
      </c>
      <c r="T164" s="153">
        <v>-404</v>
      </c>
      <c r="U164" s="153">
        <v>-1215</v>
      </c>
      <c r="V164" s="153">
        <v>-2866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35468</v>
      </c>
      <c r="D165" s="153">
        <v>35737.5</v>
      </c>
      <c r="E165" s="153">
        <v>36225</v>
      </c>
      <c r="F165" s="153">
        <v>316</v>
      </c>
      <c r="G165" s="153">
        <v>945.5</v>
      </c>
      <c r="H165" s="153">
        <v>776.5</v>
      </c>
      <c r="I165" s="153">
        <v>39328.5</v>
      </c>
      <c r="J165" s="153">
        <v>672</v>
      </c>
      <c r="K165" s="153">
        <v>28</v>
      </c>
      <c r="L165" s="153">
        <v>4715.5</v>
      </c>
      <c r="M165" s="153">
        <v>-2418</v>
      </c>
      <c r="N165" s="153">
        <v>652</v>
      </c>
      <c r="O165" s="153">
        <v>-9548</v>
      </c>
      <c r="P165" s="153">
        <v>39</v>
      </c>
      <c r="Q165" s="153">
        <v>-1052</v>
      </c>
      <c r="R165" s="153">
        <v>-1703</v>
      </c>
      <c r="S165" s="153">
        <v>-1375</v>
      </c>
      <c r="T165" s="153">
        <v>-265</v>
      </c>
      <c r="U165" s="153">
        <v>-1215</v>
      </c>
      <c r="V165" s="153">
        <v>-2908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38153.5</v>
      </c>
      <c r="D166" s="153">
        <v>38775</v>
      </c>
      <c r="E166" s="153">
        <v>39175</v>
      </c>
      <c r="F166" s="153">
        <v>315.5</v>
      </c>
      <c r="G166" s="153">
        <v>1187.5</v>
      </c>
      <c r="H166" s="153">
        <v>765.5</v>
      </c>
      <c r="I166" s="153">
        <v>39717</v>
      </c>
      <c r="J166" s="153">
        <v>640</v>
      </c>
      <c r="K166" s="153">
        <v>311</v>
      </c>
      <c r="L166" s="153">
        <v>4747.5</v>
      </c>
      <c r="M166" s="153">
        <v>-2005.5</v>
      </c>
      <c r="N166" s="153">
        <v>645.5</v>
      </c>
      <c r="O166" s="153">
        <v>-8171</v>
      </c>
      <c r="P166" s="153">
        <v>43</v>
      </c>
      <c r="Q166" s="153">
        <v>248</v>
      </c>
      <c r="R166" s="153">
        <v>-2000</v>
      </c>
      <c r="S166" s="153">
        <v>-1479</v>
      </c>
      <c r="T166" s="153">
        <v>-523</v>
      </c>
      <c r="U166" s="153">
        <v>-1215</v>
      </c>
      <c r="V166" s="153">
        <v>-1987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40765.5</v>
      </c>
      <c r="D167" s="153">
        <v>41375</v>
      </c>
      <c r="E167" s="153">
        <v>41625</v>
      </c>
      <c r="F167" s="153">
        <v>316</v>
      </c>
      <c r="G167" s="153">
        <v>1284</v>
      </c>
      <c r="H167" s="153">
        <v>769.5</v>
      </c>
      <c r="I167" s="153">
        <v>40236.5</v>
      </c>
      <c r="J167" s="153">
        <v>647</v>
      </c>
      <c r="K167" s="153">
        <v>769</v>
      </c>
      <c r="L167" s="153">
        <v>4863.5</v>
      </c>
      <c r="M167" s="153">
        <v>-1824.5</v>
      </c>
      <c r="N167" s="153">
        <v>643</v>
      </c>
      <c r="O167" s="153">
        <v>-6939.5</v>
      </c>
      <c r="P167" s="153">
        <v>43.5</v>
      </c>
      <c r="Q167" s="153">
        <v>1226</v>
      </c>
      <c r="R167" s="153">
        <v>-2000</v>
      </c>
      <c r="S167" s="153">
        <v>-1499</v>
      </c>
      <c r="T167" s="153">
        <v>-906</v>
      </c>
      <c r="U167" s="153">
        <v>-1215</v>
      </c>
      <c r="V167" s="153">
        <v>-1648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42607</v>
      </c>
      <c r="D168" s="153">
        <v>43225</v>
      </c>
      <c r="E168" s="153">
        <v>43450</v>
      </c>
      <c r="F168" s="153">
        <v>316</v>
      </c>
      <c r="G168" s="153">
        <v>1433.5</v>
      </c>
      <c r="H168" s="153">
        <v>775.5</v>
      </c>
      <c r="I168" s="153">
        <v>40404</v>
      </c>
      <c r="J168" s="153">
        <v>662.5</v>
      </c>
      <c r="K168" s="153">
        <v>1236.5</v>
      </c>
      <c r="L168" s="153">
        <v>5240</v>
      </c>
      <c r="M168" s="153">
        <v>-1360</v>
      </c>
      <c r="N168" s="153">
        <v>655</v>
      </c>
      <c r="O168" s="153">
        <v>-6755.5</v>
      </c>
      <c r="P168" s="153">
        <v>45.5</v>
      </c>
      <c r="Q168" s="153">
        <v>680</v>
      </c>
      <c r="R168" s="153">
        <v>-2000</v>
      </c>
      <c r="S168" s="153">
        <v>-1556</v>
      </c>
      <c r="T168" s="153">
        <v>-995</v>
      </c>
      <c r="U168" s="153">
        <v>-1215</v>
      </c>
      <c r="V168" s="153">
        <v>-1765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44407.5</v>
      </c>
      <c r="D169" s="153">
        <v>45625</v>
      </c>
      <c r="E169" s="153">
        <v>45050</v>
      </c>
      <c r="F169" s="153">
        <v>316</v>
      </c>
      <c r="G169" s="153">
        <v>1363.5</v>
      </c>
      <c r="H169" s="153">
        <v>783.5</v>
      </c>
      <c r="I169" s="153">
        <v>40006.5</v>
      </c>
      <c r="J169" s="153">
        <v>634</v>
      </c>
      <c r="K169" s="153">
        <v>1691.5</v>
      </c>
      <c r="L169" s="153">
        <v>5739.5</v>
      </c>
      <c r="M169" s="153">
        <v>-434.5</v>
      </c>
      <c r="N169" s="153">
        <v>657</v>
      </c>
      <c r="O169" s="153">
        <v>-6348.5</v>
      </c>
      <c r="P169" s="153">
        <v>43</v>
      </c>
      <c r="Q169" s="153">
        <v>1826</v>
      </c>
      <c r="R169" s="153">
        <v>-2000</v>
      </c>
      <c r="S169" s="153">
        <v>-1477</v>
      </c>
      <c r="T169" s="153">
        <v>-1100</v>
      </c>
      <c r="U169" s="153">
        <v>-1215</v>
      </c>
      <c r="V169" s="153">
        <v>-1489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44420</v>
      </c>
      <c r="D170" s="153">
        <v>44537.5</v>
      </c>
      <c r="E170" s="153">
        <v>44350</v>
      </c>
      <c r="F170" s="153">
        <v>316</v>
      </c>
      <c r="G170" s="153">
        <v>1232.5</v>
      </c>
      <c r="H170" s="153">
        <v>760.5</v>
      </c>
      <c r="I170" s="153">
        <v>39781</v>
      </c>
      <c r="J170" s="153">
        <v>628</v>
      </c>
      <c r="K170" s="153">
        <v>1885</v>
      </c>
      <c r="L170" s="153">
        <v>5525.5</v>
      </c>
      <c r="M170" s="153">
        <v>-336</v>
      </c>
      <c r="N170" s="153">
        <v>654.5</v>
      </c>
      <c r="O170" s="153">
        <v>-6027.5</v>
      </c>
      <c r="P170" s="153">
        <v>40</v>
      </c>
      <c r="Q170" s="153">
        <v>1375</v>
      </c>
      <c r="R170" s="153">
        <v>-2000</v>
      </c>
      <c r="S170" s="153">
        <v>-1272</v>
      </c>
      <c r="T170" s="153">
        <v>-1200</v>
      </c>
      <c r="U170" s="153">
        <v>-1215</v>
      </c>
      <c r="V170" s="153">
        <v>-1408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41599.5</v>
      </c>
      <c r="D171" s="153">
        <v>41062.5</v>
      </c>
      <c r="E171" s="153">
        <v>41650</v>
      </c>
      <c r="F171" s="153">
        <v>317</v>
      </c>
      <c r="G171" s="153">
        <v>985.5</v>
      </c>
      <c r="H171" s="153">
        <v>721</v>
      </c>
      <c r="I171" s="153">
        <v>39334.5</v>
      </c>
      <c r="J171" s="153">
        <v>634</v>
      </c>
      <c r="K171" s="153">
        <v>1719.5</v>
      </c>
      <c r="L171" s="153">
        <v>4607</v>
      </c>
      <c r="M171" s="153">
        <v>-1084</v>
      </c>
      <c r="N171" s="153">
        <v>658</v>
      </c>
      <c r="O171" s="153">
        <v>-6292.5</v>
      </c>
      <c r="P171" s="153">
        <v>37.5</v>
      </c>
      <c r="Q171" s="153">
        <v>946</v>
      </c>
      <c r="R171" s="153">
        <v>-2000</v>
      </c>
      <c r="S171" s="153">
        <v>-1183</v>
      </c>
      <c r="T171" s="153">
        <v>-1200</v>
      </c>
      <c r="U171" s="153">
        <v>-1215</v>
      </c>
      <c r="V171" s="153">
        <v>-1603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39603.5</v>
      </c>
      <c r="D172" s="153">
        <v>38987.5</v>
      </c>
      <c r="E172" s="153">
        <v>39700</v>
      </c>
      <c r="F172" s="153">
        <v>316</v>
      </c>
      <c r="G172" s="153">
        <v>999</v>
      </c>
      <c r="H172" s="153">
        <v>734</v>
      </c>
      <c r="I172" s="153">
        <v>39744.5</v>
      </c>
      <c r="J172" s="153">
        <v>658</v>
      </c>
      <c r="K172" s="153">
        <v>1487</v>
      </c>
      <c r="L172" s="153">
        <v>4510</v>
      </c>
      <c r="M172" s="153">
        <v>-2249</v>
      </c>
      <c r="N172" s="153">
        <v>655.5</v>
      </c>
      <c r="O172" s="153">
        <v>-7252</v>
      </c>
      <c r="P172" s="153">
        <v>39</v>
      </c>
      <c r="Q172" s="153">
        <v>-423</v>
      </c>
      <c r="R172" s="153">
        <v>-2000</v>
      </c>
      <c r="S172" s="153">
        <v>-1090</v>
      </c>
      <c r="T172" s="153">
        <v>-725</v>
      </c>
      <c r="U172" s="153">
        <v>-1215</v>
      </c>
      <c r="V172" s="153">
        <v>-1802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38355.5</v>
      </c>
      <c r="D173" s="153">
        <v>38025</v>
      </c>
      <c r="E173" s="153">
        <v>38450</v>
      </c>
      <c r="F173" s="153">
        <v>316</v>
      </c>
      <c r="G173" s="153">
        <v>1004.5</v>
      </c>
      <c r="H173" s="153">
        <v>745.5</v>
      </c>
      <c r="I173" s="153">
        <v>39665.5</v>
      </c>
      <c r="J173" s="153">
        <v>714.5</v>
      </c>
      <c r="K173" s="153">
        <v>1064.5</v>
      </c>
      <c r="L173" s="153">
        <v>4438</v>
      </c>
      <c r="M173" s="153">
        <v>-2156.5</v>
      </c>
      <c r="N173" s="153">
        <v>661</v>
      </c>
      <c r="O173" s="153">
        <v>-8097.5</v>
      </c>
      <c r="P173" s="153">
        <v>39</v>
      </c>
      <c r="Q173" s="153">
        <v>-618</v>
      </c>
      <c r="R173" s="153">
        <v>-2000</v>
      </c>
      <c r="S173" s="153">
        <v>-1386</v>
      </c>
      <c r="T173" s="153">
        <v>-483</v>
      </c>
      <c r="U173" s="153">
        <v>-1215</v>
      </c>
      <c r="V173" s="153">
        <v>-2240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38117.5</v>
      </c>
      <c r="D174" s="153">
        <v>37925</v>
      </c>
      <c r="E174" s="153">
        <v>38150</v>
      </c>
      <c r="F174" s="153">
        <v>316.5</v>
      </c>
      <c r="G174" s="153">
        <v>1011.5</v>
      </c>
      <c r="H174" s="153">
        <v>750.5</v>
      </c>
      <c r="I174" s="153">
        <v>39892.5</v>
      </c>
      <c r="J174" s="153">
        <v>724</v>
      </c>
      <c r="K174" s="153">
        <v>712.5</v>
      </c>
      <c r="L174" s="153">
        <v>4337.5</v>
      </c>
      <c r="M174" s="153">
        <v>-1863</v>
      </c>
      <c r="N174" s="153">
        <v>652.5</v>
      </c>
      <c r="O174" s="153">
        <v>-8416.5</v>
      </c>
      <c r="P174" s="153">
        <v>39</v>
      </c>
      <c r="Q174" s="153">
        <v>-448</v>
      </c>
      <c r="R174" s="153">
        <v>-2000</v>
      </c>
      <c r="S174" s="153">
        <v>-1481</v>
      </c>
      <c r="T174" s="153">
        <v>-189</v>
      </c>
      <c r="U174" s="153">
        <v>-1215</v>
      </c>
      <c r="V174" s="153">
        <v>-2514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39817.5</v>
      </c>
      <c r="D175" s="153">
        <v>40575</v>
      </c>
      <c r="E175" s="153">
        <v>40587.5</v>
      </c>
      <c r="F175" s="153">
        <v>317</v>
      </c>
      <c r="G175" s="153">
        <v>1493</v>
      </c>
      <c r="H175" s="153">
        <v>747.5</v>
      </c>
      <c r="I175" s="153">
        <v>40333.5</v>
      </c>
      <c r="J175" s="153">
        <v>694</v>
      </c>
      <c r="K175" s="153">
        <v>309.5</v>
      </c>
      <c r="L175" s="153">
        <v>4581.5</v>
      </c>
      <c r="M175" s="153">
        <v>-1338.5</v>
      </c>
      <c r="N175" s="153">
        <v>652.5</v>
      </c>
      <c r="O175" s="153">
        <v>-7972</v>
      </c>
      <c r="P175" s="153">
        <v>48</v>
      </c>
      <c r="Q175" s="153">
        <v>-663</v>
      </c>
      <c r="R175" s="153">
        <v>-2000</v>
      </c>
      <c r="S175" s="153">
        <v>-1176</v>
      </c>
      <c r="T175" s="153">
        <v>140</v>
      </c>
      <c r="U175" s="153">
        <v>-1215</v>
      </c>
      <c r="V175" s="153">
        <v>-2149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43810</v>
      </c>
      <c r="D176" s="153">
        <v>45087.5</v>
      </c>
      <c r="E176" s="153">
        <v>44812.5</v>
      </c>
      <c r="F176" s="153">
        <v>316.5</v>
      </c>
      <c r="G176" s="153">
        <v>1541.5</v>
      </c>
      <c r="H176" s="153">
        <v>757.5</v>
      </c>
      <c r="I176" s="153">
        <v>40577</v>
      </c>
      <c r="J176" s="153">
        <v>656</v>
      </c>
      <c r="K176" s="153">
        <v>35.5</v>
      </c>
      <c r="L176" s="153">
        <v>6316.5</v>
      </c>
      <c r="M176" s="153">
        <v>-74.5</v>
      </c>
      <c r="N176" s="153">
        <v>635.5</v>
      </c>
      <c r="O176" s="153">
        <v>-6952</v>
      </c>
      <c r="P176" s="153">
        <v>46</v>
      </c>
      <c r="Q176" s="153">
        <v>71</v>
      </c>
      <c r="R176" s="153">
        <v>-2000</v>
      </c>
      <c r="S176" s="153">
        <v>-1679</v>
      </c>
      <c r="T176" s="153">
        <v>894</v>
      </c>
      <c r="U176" s="153">
        <v>-1215</v>
      </c>
      <c r="V176" s="153">
        <v>-1737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46617</v>
      </c>
      <c r="D177" s="153">
        <v>46637.5</v>
      </c>
      <c r="E177" s="153">
        <v>46312.5</v>
      </c>
      <c r="F177" s="153">
        <v>316.5</v>
      </c>
      <c r="G177" s="153">
        <v>1498</v>
      </c>
      <c r="H177" s="153">
        <v>730.5</v>
      </c>
      <c r="I177" s="153">
        <v>40668</v>
      </c>
      <c r="J177" s="153">
        <v>649</v>
      </c>
      <c r="K177" s="153">
        <v>0</v>
      </c>
      <c r="L177" s="153">
        <v>7771.5</v>
      </c>
      <c r="M177" s="153">
        <v>-2</v>
      </c>
      <c r="N177" s="153">
        <v>626.5</v>
      </c>
      <c r="O177" s="153">
        <v>-5642</v>
      </c>
      <c r="P177" s="153">
        <v>43.5</v>
      </c>
      <c r="Q177" s="153">
        <v>1978</v>
      </c>
      <c r="R177" s="153">
        <v>-2000</v>
      </c>
      <c r="S177" s="153">
        <v>-1706</v>
      </c>
      <c r="T177" s="153">
        <v>-593</v>
      </c>
      <c r="U177" s="153">
        <v>-1215</v>
      </c>
      <c r="V177" s="153">
        <v>-1232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44254.5</v>
      </c>
      <c r="D178" s="153">
        <v>43987.5</v>
      </c>
      <c r="E178" s="153">
        <v>43862.5</v>
      </c>
      <c r="F178" s="153">
        <v>316.5</v>
      </c>
      <c r="G178" s="153">
        <v>1089</v>
      </c>
      <c r="H178" s="153">
        <v>740</v>
      </c>
      <c r="I178" s="153">
        <v>40387.5</v>
      </c>
      <c r="J178" s="153">
        <v>635</v>
      </c>
      <c r="K178" s="153">
        <v>0</v>
      </c>
      <c r="L178" s="153">
        <v>5956.5</v>
      </c>
      <c r="M178" s="153">
        <v>-3</v>
      </c>
      <c r="N178" s="153">
        <v>639</v>
      </c>
      <c r="O178" s="153">
        <v>-5506</v>
      </c>
      <c r="P178" s="153">
        <v>38</v>
      </c>
      <c r="Q178" s="153">
        <v>2388</v>
      </c>
      <c r="R178" s="153">
        <v>-2000</v>
      </c>
      <c r="S178" s="153">
        <v>-1790</v>
      </c>
      <c r="T178" s="153">
        <v>-1000</v>
      </c>
      <c r="U178" s="153">
        <v>-1215</v>
      </c>
      <c r="V178" s="153">
        <v>-1733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42269</v>
      </c>
      <c r="D179" s="153">
        <v>43225</v>
      </c>
      <c r="E179" s="153">
        <v>43300</v>
      </c>
      <c r="F179" s="153">
        <v>316</v>
      </c>
      <c r="G179" s="153">
        <v>951.5</v>
      </c>
      <c r="H179" s="153">
        <v>733.5</v>
      </c>
      <c r="I179" s="153">
        <v>39670</v>
      </c>
      <c r="J179" s="153">
        <v>650.5</v>
      </c>
      <c r="K179" s="153">
        <v>0</v>
      </c>
      <c r="L179" s="153">
        <v>4769.5</v>
      </c>
      <c r="M179" s="153">
        <v>-3.5</v>
      </c>
      <c r="N179" s="153">
        <v>643.5</v>
      </c>
      <c r="O179" s="153">
        <v>-5462</v>
      </c>
      <c r="P179" s="153">
        <v>37</v>
      </c>
      <c r="Q179" s="153">
        <v>1985</v>
      </c>
      <c r="R179" s="153">
        <v>-2000</v>
      </c>
      <c r="S179" s="153">
        <v>-1758</v>
      </c>
      <c r="T179" s="153">
        <v>-1000</v>
      </c>
      <c r="U179" s="153">
        <v>-1215</v>
      </c>
      <c r="V179" s="153">
        <v>-895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44695.5</v>
      </c>
      <c r="D180" s="153">
        <v>44637.5</v>
      </c>
      <c r="E180" s="153">
        <v>45025</v>
      </c>
      <c r="F180" s="153">
        <v>316</v>
      </c>
      <c r="G180" s="153">
        <v>981.5</v>
      </c>
      <c r="H180" s="153">
        <v>751.5</v>
      </c>
      <c r="I180" s="153">
        <v>40066</v>
      </c>
      <c r="J180" s="153">
        <v>639</v>
      </c>
      <c r="K180" s="153">
        <v>0</v>
      </c>
      <c r="L180" s="153">
        <v>5675.5</v>
      </c>
      <c r="M180" s="153">
        <v>-2.5</v>
      </c>
      <c r="N180" s="153">
        <v>663</v>
      </c>
      <c r="O180" s="153">
        <v>-4395.5</v>
      </c>
      <c r="P180" s="153">
        <v>37</v>
      </c>
      <c r="Q180" s="153">
        <v>2329</v>
      </c>
      <c r="R180" s="153">
        <v>-2000</v>
      </c>
      <c r="S180" s="153">
        <v>-1636</v>
      </c>
      <c r="T180" s="153">
        <v>-533</v>
      </c>
      <c r="U180" s="153">
        <v>-1042</v>
      </c>
      <c r="V180" s="153">
        <v>-495</v>
      </c>
      <c r="Y180" s="11"/>
    </row>
    <row r="181" spans="1:25">
      <c r="A181" s="11">
        <f>A180+1</f>
        <v>7</v>
      </c>
      <c r="B181" s="13">
        <v>0</v>
      </c>
      <c r="C181" s="153">
        <v>42993.5</v>
      </c>
      <c r="D181" s="153">
        <v>42187.5</v>
      </c>
      <c r="E181" s="153">
        <v>42450</v>
      </c>
      <c r="F181" s="153">
        <v>316</v>
      </c>
      <c r="G181" s="153">
        <v>961</v>
      </c>
      <c r="H181" s="153">
        <v>792</v>
      </c>
      <c r="I181" s="153">
        <v>39912.5</v>
      </c>
      <c r="J181" s="153">
        <v>620.5</v>
      </c>
      <c r="K181" s="153">
        <v>0</v>
      </c>
      <c r="L181" s="153">
        <v>4562</v>
      </c>
      <c r="M181" s="153">
        <v>-117.5</v>
      </c>
      <c r="N181" s="153">
        <v>672</v>
      </c>
      <c r="O181" s="153">
        <v>-4725</v>
      </c>
      <c r="P181" s="153">
        <v>37.5</v>
      </c>
      <c r="Q181" s="153">
        <v>1387</v>
      </c>
      <c r="R181" s="153">
        <v>-1772</v>
      </c>
      <c r="S181" s="153">
        <v>-1325</v>
      </c>
      <c r="T181" s="153">
        <v>-1000</v>
      </c>
      <c r="U181" s="153">
        <v>-1042</v>
      </c>
      <c r="V181" s="153">
        <v>-1299</v>
      </c>
      <c r="Y181" s="11"/>
    </row>
    <row r="182" spans="1:25">
      <c r="A182" s="11">
        <f>A181</f>
        <v>7</v>
      </c>
      <c r="B182" s="13">
        <f>B181+1</f>
        <v>1</v>
      </c>
      <c r="C182" s="153">
        <v>39125.5</v>
      </c>
      <c r="D182" s="153">
        <v>39362.5</v>
      </c>
      <c r="E182" s="153">
        <v>39687.5</v>
      </c>
      <c r="F182" s="153">
        <v>316</v>
      </c>
      <c r="G182" s="153">
        <v>809</v>
      </c>
      <c r="H182" s="153">
        <v>781.5</v>
      </c>
      <c r="I182" s="153">
        <v>40048</v>
      </c>
      <c r="J182" s="153">
        <v>585.5</v>
      </c>
      <c r="K182" s="153">
        <v>0</v>
      </c>
      <c r="L182" s="153">
        <v>4119.5</v>
      </c>
      <c r="M182" s="153">
        <v>-2136</v>
      </c>
      <c r="N182" s="153">
        <v>674</v>
      </c>
      <c r="O182" s="153">
        <v>-6072.5</v>
      </c>
      <c r="P182" s="153">
        <v>37</v>
      </c>
      <c r="Q182" s="153">
        <v>1248</v>
      </c>
      <c r="R182" s="153">
        <v>-1704</v>
      </c>
      <c r="S182" s="153">
        <v>-1927</v>
      </c>
      <c r="T182" s="153">
        <v>-1200</v>
      </c>
      <c r="U182" s="153">
        <v>-1042</v>
      </c>
      <c r="V182" s="153">
        <v>-1450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38064</v>
      </c>
      <c r="D183" s="153">
        <v>38087.5</v>
      </c>
      <c r="E183" s="153">
        <v>38150</v>
      </c>
      <c r="F183" s="153">
        <v>315</v>
      </c>
      <c r="G183" s="153">
        <v>789.5</v>
      </c>
      <c r="H183" s="153">
        <v>786.5</v>
      </c>
      <c r="I183" s="153">
        <v>40338</v>
      </c>
      <c r="J183" s="153">
        <v>565</v>
      </c>
      <c r="K183" s="153">
        <v>0</v>
      </c>
      <c r="L183" s="153">
        <v>3887</v>
      </c>
      <c r="M183" s="153">
        <v>-1879</v>
      </c>
      <c r="N183" s="153">
        <v>670</v>
      </c>
      <c r="O183" s="153">
        <v>-7407.5</v>
      </c>
      <c r="P183" s="153">
        <v>36.5</v>
      </c>
      <c r="Q183" s="153">
        <v>123</v>
      </c>
      <c r="R183" s="153">
        <v>-1704</v>
      </c>
      <c r="S183" s="153">
        <v>-1804</v>
      </c>
      <c r="T183" s="153">
        <v>-1200</v>
      </c>
      <c r="U183" s="153">
        <v>-1042</v>
      </c>
      <c r="V183" s="153">
        <v>-2011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35716</v>
      </c>
      <c r="D184" s="153">
        <v>35600</v>
      </c>
      <c r="E184" s="153">
        <v>35600</v>
      </c>
      <c r="F184" s="153">
        <v>315</v>
      </c>
      <c r="G184" s="153">
        <v>758.5</v>
      </c>
      <c r="H184" s="153">
        <v>775.5</v>
      </c>
      <c r="I184" s="153">
        <v>39766</v>
      </c>
      <c r="J184" s="153">
        <v>566.5</v>
      </c>
      <c r="K184" s="153">
        <v>0</v>
      </c>
      <c r="L184" s="153">
        <v>3674.5</v>
      </c>
      <c r="M184" s="153">
        <v>-1656.5</v>
      </c>
      <c r="N184" s="153">
        <v>665</v>
      </c>
      <c r="O184" s="153">
        <v>-9147.5</v>
      </c>
      <c r="P184" s="153">
        <v>36</v>
      </c>
      <c r="Q184" s="153">
        <v>-1241</v>
      </c>
      <c r="R184" s="153">
        <v>-1693</v>
      </c>
      <c r="S184" s="153">
        <v>-1819</v>
      </c>
      <c r="T184" s="153">
        <v>-1200</v>
      </c>
      <c r="U184" s="153">
        <v>-1042</v>
      </c>
      <c r="V184" s="153">
        <v>-2173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34723</v>
      </c>
      <c r="D185" s="153">
        <v>34862.5</v>
      </c>
      <c r="E185" s="153">
        <v>35062.5</v>
      </c>
      <c r="F185" s="153">
        <v>314.5</v>
      </c>
      <c r="G185" s="153">
        <v>847</v>
      </c>
      <c r="H185" s="153">
        <v>798</v>
      </c>
      <c r="I185" s="153">
        <v>40093.5</v>
      </c>
      <c r="J185" s="153">
        <v>530</v>
      </c>
      <c r="K185" s="153">
        <v>0</v>
      </c>
      <c r="L185" s="153">
        <v>3714</v>
      </c>
      <c r="M185" s="153">
        <v>-2239</v>
      </c>
      <c r="N185" s="153">
        <v>658.5</v>
      </c>
      <c r="O185" s="153">
        <v>-9992.5</v>
      </c>
      <c r="P185" s="153">
        <v>37.5</v>
      </c>
      <c r="Q185" s="153">
        <v>-1233</v>
      </c>
      <c r="R185" s="153">
        <v>-1704</v>
      </c>
      <c r="S185" s="153">
        <v>-1674</v>
      </c>
      <c r="T185" s="153">
        <v>-1200</v>
      </c>
      <c r="U185" s="153">
        <v>-1042</v>
      </c>
      <c r="V185" s="153">
        <v>-3000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36343.5</v>
      </c>
      <c r="D186" s="153">
        <v>37187.5</v>
      </c>
      <c r="E186" s="153">
        <v>37387.5</v>
      </c>
      <c r="F186" s="153">
        <v>315.5</v>
      </c>
      <c r="G186" s="153">
        <v>1051.5</v>
      </c>
      <c r="H186" s="153">
        <v>1072</v>
      </c>
      <c r="I186" s="153">
        <v>40358</v>
      </c>
      <c r="J186" s="153">
        <v>507.5</v>
      </c>
      <c r="K186" s="153">
        <v>0</v>
      </c>
      <c r="L186" s="153">
        <v>3683</v>
      </c>
      <c r="M186" s="153">
        <v>-2022</v>
      </c>
      <c r="N186" s="153">
        <v>651</v>
      </c>
      <c r="O186" s="153">
        <v>-9273</v>
      </c>
      <c r="P186" s="153">
        <v>43.5</v>
      </c>
      <c r="Q186" s="153">
        <v>-670</v>
      </c>
      <c r="R186" s="153">
        <v>-1648</v>
      </c>
      <c r="S186" s="153">
        <v>-1179</v>
      </c>
      <c r="T186" s="153">
        <v>-1200</v>
      </c>
      <c r="U186" s="153">
        <v>-1042</v>
      </c>
      <c r="V186" s="153">
        <v>-2367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41161.5</v>
      </c>
      <c r="D187" s="153">
        <v>42625</v>
      </c>
      <c r="E187" s="153">
        <v>43000</v>
      </c>
      <c r="F187" s="153">
        <v>315.5</v>
      </c>
      <c r="G187" s="153">
        <v>1761</v>
      </c>
      <c r="H187" s="153">
        <v>1516.5</v>
      </c>
      <c r="I187" s="153">
        <v>40895.5</v>
      </c>
      <c r="J187" s="153">
        <v>524</v>
      </c>
      <c r="K187" s="153">
        <v>0</v>
      </c>
      <c r="L187" s="153">
        <v>3997</v>
      </c>
      <c r="M187" s="153">
        <v>-738.5</v>
      </c>
      <c r="N187" s="153">
        <v>654.5</v>
      </c>
      <c r="O187" s="153">
        <v>-7764</v>
      </c>
      <c r="P187" s="153">
        <v>57.5</v>
      </c>
      <c r="Q187" s="153">
        <v>-1043</v>
      </c>
      <c r="R187" s="153">
        <v>-199</v>
      </c>
      <c r="S187" s="153">
        <v>-1090</v>
      </c>
      <c r="T187" s="153">
        <v>-713</v>
      </c>
      <c r="U187" s="153">
        <v>-1415</v>
      </c>
      <c r="V187" s="153">
        <v>-2360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48606.5</v>
      </c>
      <c r="D188" s="153">
        <v>49150</v>
      </c>
      <c r="E188" s="153">
        <v>49700</v>
      </c>
      <c r="F188" s="153">
        <v>316</v>
      </c>
      <c r="G188" s="153">
        <v>2916</v>
      </c>
      <c r="H188" s="153">
        <v>2433</v>
      </c>
      <c r="I188" s="153">
        <v>41093.5</v>
      </c>
      <c r="J188" s="153">
        <v>564.5</v>
      </c>
      <c r="K188" s="153">
        <v>0.5</v>
      </c>
      <c r="L188" s="153">
        <v>6838.5</v>
      </c>
      <c r="M188" s="153">
        <v>-2</v>
      </c>
      <c r="N188" s="153">
        <v>643.5</v>
      </c>
      <c r="O188" s="153">
        <v>-6197.5</v>
      </c>
      <c r="P188" s="153">
        <v>77.5</v>
      </c>
      <c r="Q188" s="153">
        <v>-607</v>
      </c>
      <c r="R188" s="153">
        <v>147</v>
      </c>
      <c r="S188" s="153">
        <v>-694</v>
      </c>
      <c r="T188" s="153">
        <v>-808</v>
      </c>
      <c r="U188" s="153">
        <v>-1478</v>
      </c>
      <c r="V188" s="153">
        <v>-1665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51339</v>
      </c>
      <c r="D189" s="153">
        <v>51350</v>
      </c>
      <c r="E189" s="153">
        <v>51912.5</v>
      </c>
      <c r="F189" s="153">
        <v>316</v>
      </c>
      <c r="G189" s="153">
        <v>3444.5</v>
      </c>
      <c r="H189" s="153">
        <v>3166</v>
      </c>
      <c r="I189" s="153">
        <v>41128</v>
      </c>
      <c r="J189" s="153">
        <v>521</v>
      </c>
      <c r="K189" s="153">
        <v>32</v>
      </c>
      <c r="L189" s="153">
        <v>7118.5</v>
      </c>
      <c r="M189" s="153">
        <v>-2</v>
      </c>
      <c r="N189" s="153">
        <v>641</v>
      </c>
      <c r="O189" s="153">
        <v>-5026</v>
      </c>
      <c r="P189" s="153">
        <v>89.5</v>
      </c>
      <c r="Q189" s="153">
        <v>-309</v>
      </c>
      <c r="R189" s="153">
        <v>55</v>
      </c>
      <c r="S189" s="153">
        <v>319</v>
      </c>
      <c r="T189" s="153">
        <v>-900</v>
      </c>
      <c r="U189" s="153">
        <v>-2062</v>
      </c>
      <c r="V189" s="153">
        <v>-1242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52539.5</v>
      </c>
      <c r="D190" s="153">
        <v>52762.5</v>
      </c>
      <c r="E190" s="153">
        <v>52837.5</v>
      </c>
      <c r="F190" s="153">
        <v>316.5</v>
      </c>
      <c r="G190" s="153">
        <v>3661.5</v>
      </c>
      <c r="H190" s="153">
        <v>3523</v>
      </c>
      <c r="I190" s="153">
        <v>41278.5</v>
      </c>
      <c r="J190" s="153">
        <v>473.5</v>
      </c>
      <c r="K190" s="153">
        <v>429.5</v>
      </c>
      <c r="L190" s="153">
        <v>6854.5</v>
      </c>
      <c r="M190" s="153">
        <v>-2</v>
      </c>
      <c r="N190" s="153">
        <v>627</v>
      </c>
      <c r="O190" s="153">
        <v>-4624</v>
      </c>
      <c r="P190" s="153">
        <v>94</v>
      </c>
      <c r="Q190" s="153">
        <v>53</v>
      </c>
      <c r="R190" s="153">
        <v>-268</v>
      </c>
      <c r="S190" s="153">
        <v>394</v>
      </c>
      <c r="T190" s="153">
        <v>-1000</v>
      </c>
      <c r="U190" s="153">
        <v>-2477</v>
      </c>
      <c r="V190" s="153">
        <v>-1329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53186</v>
      </c>
      <c r="D191" s="153">
        <v>53700</v>
      </c>
      <c r="E191" s="153">
        <v>53600</v>
      </c>
      <c r="F191" s="153">
        <v>317</v>
      </c>
      <c r="G191" s="153">
        <v>3783</v>
      </c>
      <c r="H191" s="153">
        <v>3832.5</v>
      </c>
      <c r="I191" s="153">
        <v>41275.5</v>
      </c>
      <c r="J191" s="153">
        <v>383.5</v>
      </c>
      <c r="K191" s="153">
        <v>1059</v>
      </c>
      <c r="L191" s="153">
        <v>6973</v>
      </c>
      <c r="M191" s="153">
        <v>-2</v>
      </c>
      <c r="N191" s="153">
        <v>624.5</v>
      </c>
      <c r="O191" s="153">
        <v>-5061</v>
      </c>
      <c r="P191" s="153">
        <v>95.5</v>
      </c>
      <c r="Q191" s="153">
        <v>-515</v>
      </c>
      <c r="R191" s="153">
        <v>-402</v>
      </c>
      <c r="S191" s="153">
        <v>411</v>
      </c>
      <c r="T191" s="153">
        <v>-900</v>
      </c>
      <c r="U191" s="153">
        <v>-2417</v>
      </c>
      <c r="V191" s="153">
        <v>-1071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53692</v>
      </c>
      <c r="D192" s="153">
        <v>53837.5</v>
      </c>
      <c r="E192" s="153">
        <v>54075</v>
      </c>
      <c r="F192" s="153">
        <v>317.5</v>
      </c>
      <c r="G192" s="153">
        <v>3842.5</v>
      </c>
      <c r="H192" s="153">
        <v>3919.5</v>
      </c>
      <c r="I192" s="153">
        <v>41258.5</v>
      </c>
      <c r="J192" s="153">
        <v>303.5</v>
      </c>
      <c r="K192" s="153">
        <v>1643.5</v>
      </c>
      <c r="L192" s="153">
        <v>7174</v>
      </c>
      <c r="M192" s="153">
        <v>-1.5</v>
      </c>
      <c r="N192" s="153">
        <v>628.5</v>
      </c>
      <c r="O192" s="153">
        <v>-5394</v>
      </c>
      <c r="P192" s="153">
        <v>96</v>
      </c>
      <c r="Q192" s="153">
        <v>-580</v>
      </c>
      <c r="R192" s="153">
        <v>-539</v>
      </c>
      <c r="S192" s="153">
        <v>628</v>
      </c>
      <c r="T192" s="153">
        <v>-900</v>
      </c>
      <c r="U192" s="153">
        <v>-2742</v>
      </c>
      <c r="V192" s="153">
        <v>-903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54082</v>
      </c>
      <c r="D193" s="153">
        <v>54337.5</v>
      </c>
      <c r="E193" s="153">
        <v>54287.5</v>
      </c>
      <c r="F193" s="153">
        <v>317</v>
      </c>
      <c r="G193" s="153">
        <v>3812</v>
      </c>
      <c r="H193" s="153">
        <v>3900.5</v>
      </c>
      <c r="I193" s="153">
        <v>41241.5</v>
      </c>
      <c r="J193" s="153">
        <v>295.5</v>
      </c>
      <c r="K193" s="153">
        <v>2024.5</v>
      </c>
      <c r="L193" s="153">
        <v>7132</v>
      </c>
      <c r="M193" s="153">
        <v>-2</v>
      </c>
      <c r="N193" s="153">
        <v>638.5</v>
      </c>
      <c r="O193" s="153">
        <v>-5277</v>
      </c>
      <c r="P193" s="153">
        <v>95</v>
      </c>
      <c r="Q193" s="153">
        <v>-455</v>
      </c>
      <c r="R193" s="153">
        <v>-1078</v>
      </c>
      <c r="S193" s="153">
        <v>686</v>
      </c>
      <c r="T193" s="153">
        <v>-1000</v>
      </c>
      <c r="U193" s="153">
        <v>-2387</v>
      </c>
      <c r="V193" s="153">
        <v>-666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53602</v>
      </c>
      <c r="D194" s="153">
        <v>54312.5</v>
      </c>
      <c r="E194" s="153">
        <v>54000</v>
      </c>
      <c r="F194" s="153">
        <v>317.5</v>
      </c>
      <c r="G194" s="153">
        <v>3605.5</v>
      </c>
      <c r="H194" s="153">
        <v>3790.5</v>
      </c>
      <c r="I194" s="153">
        <v>41223</v>
      </c>
      <c r="J194" s="153">
        <v>322.5</v>
      </c>
      <c r="K194" s="153">
        <v>2122</v>
      </c>
      <c r="L194" s="153">
        <v>6736</v>
      </c>
      <c r="M194" s="153">
        <v>-2</v>
      </c>
      <c r="N194" s="153">
        <v>639</v>
      </c>
      <c r="O194" s="153">
        <v>-5153</v>
      </c>
      <c r="P194" s="153">
        <v>91.5</v>
      </c>
      <c r="Q194" s="153">
        <v>561</v>
      </c>
      <c r="R194" s="153">
        <v>-1035</v>
      </c>
      <c r="S194" s="153">
        <v>736</v>
      </c>
      <c r="T194" s="153">
        <v>-1000</v>
      </c>
      <c r="U194" s="153">
        <v>-2394</v>
      </c>
      <c r="V194" s="153">
        <v>-1496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52873</v>
      </c>
      <c r="D195" s="153">
        <v>53312.5</v>
      </c>
      <c r="E195" s="153">
        <v>52950</v>
      </c>
      <c r="F195" s="153">
        <v>317</v>
      </c>
      <c r="G195" s="153">
        <v>3707</v>
      </c>
      <c r="H195" s="153">
        <v>3779</v>
      </c>
      <c r="I195" s="153">
        <v>41191.5</v>
      </c>
      <c r="J195" s="153">
        <v>347.5</v>
      </c>
      <c r="K195" s="153">
        <v>1959.5</v>
      </c>
      <c r="L195" s="153">
        <v>6178</v>
      </c>
      <c r="M195" s="153">
        <v>-2</v>
      </c>
      <c r="N195" s="153">
        <v>642</v>
      </c>
      <c r="O195" s="153">
        <v>-5246</v>
      </c>
      <c r="P195" s="153">
        <v>94.5</v>
      </c>
      <c r="Q195" s="153">
        <v>1156</v>
      </c>
      <c r="R195" s="153">
        <v>-792</v>
      </c>
      <c r="S195" s="153">
        <v>906</v>
      </c>
      <c r="T195" s="153">
        <v>-1000</v>
      </c>
      <c r="U195" s="153">
        <v>-2750</v>
      </c>
      <c r="V195" s="153">
        <v>-2518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51279.5</v>
      </c>
      <c r="D196" s="153">
        <v>51487.5</v>
      </c>
      <c r="E196" s="153">
        <v>51537.5</v>
      </c>
      <c r="F196" s="153">
        <v>316</v>
      </c>
      <c r="G196" s="153">
        <v>3659.5</v>
      </c>
      <c r="H196" s="153">
        <v>3590.5</v>
      </c>
      <c r="I196" s="153">
        <v>41173</v>
      </c>
      <c r="J196" s="153">
        <v>383</v>
      </c>
      <c r="K196" s="153">
        <v>1587.5</v>
      </c>
      <c r="L196" s="153">
        <v>5642.5</v>
      </c>
      <c r="M196" s="153">
        <v>-2</v>
      </c>
      <c r="N196" s="153">
        <v>647</v>
      </c>
      <c r="O196" s="153">
        <v>-5717.5</v>
      </c>
      <c r="P196" s="153">
        <v>94.5</v>
      </c>
      <c r="Q196" s="153">
        <v>617</v>
      </c>
      <c r="R196" s="153">
        <v>-671</v>
      </c>
      <c r="S196" s="153">
        <v>690</v>
      </c>
      <c r="T196" s="153">
        <v>-1000</v>
      </c>
      <c r="U196" s="153">
        <v>-2752</v>
      </c>
      <c r="V196" s="153">
        <v>-2410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50051</v>
      </c>
      <c r="D197" s="153">
        <v>49925</v>
      </c>
      <c r="E197" s="153">
        <v>50100</v>
      </c>
      <c r="F197" s="153">
        <v>315.5</v>
      </c>
      <c r="G197" s="153">
        <v>3660</v>
      </c>
      <c r="H197" s="153">
        <v>3599</v>
      </c>
      <c r="I197" s="153">
        <v>41019</v>
      </c>
      <c r="J197" s="153">
        <v>389.5</v>
      </c>
      <c r="K197" s="153">
        <v>1246.5</v>
      </c>
      <c r="L197" s="153">
        <v>5345.5</v>
      </c>
      <c r="M197" s="153">
        <v>-2</v>
      </c>
      <c r="N197" s="153">
        <v>643.5</v>
      </c>
      <c r="O197" s="153">
        <v>-6166</v>
      </c>
      <c r="P197" s="153">
        <v>96</v>
      </c>
      <c r="Q197" s="153">
        <v>266</v>
      </c>
      <c r="R197" s="153">
        <v>-803</v>
      </c>
      <c r="S197" s="153">
        <v>710</v>
      </c>
      <c r="T197" s="153">
        <v>-1000</v>
      </c>
      <c r="U197" s="153">
        <v>-2752</v>
      </c>
      <c r="V197" s="153">
        <v>-2438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49113.5</v>
      </c>
      <c r="D198" s="153">
        <v>48987.5</v>
      </c>
      <c r="E198" s="153">
        <v>49137.5</v>
      </c>
      <c r="F198" s="153">
        <v>317</v>
      </c>
      <c r="G198" s="153">
        <v>3611</v>
      </c>
      <c r="H198" s="153">
        <v>3687</v>
      </c>
      <c r="I198" s="153">
        <v>41087.5</v>
      </c>
      <c r="J198" s="153">
        <v>380</v>
      </c>
      <c r="K198" s="153">
        <v>831</v>
      </c>
      <c r="L198" s="153">
        <v>5502</v>
      </c>
      <c r="M198" s="153">
        <v>-3.5</v>
      </c>
      <c r="N198" s="153">
        <v>642.5</v>
      </c>
      <c r="O198" s="153">
        <v>-6941</v>
      </c>
      <c r="P198" s="153">
        <v>96</v>
      </c>
      <c r="Q198" s="153">
        <v>-862</v>
      </c>
      <c r="R198" s="153">
        <v>-1047</v>
      </c>
      <c r="S198" s="153">
        <v>450</v>
      </c>
      <c r="T198" s="153">
        <v>-1000</v>
      </c>
      <c r="U198" s="153">
        <v>-2752</v>
      </c>
      <c r="V198" s="153">
        <v>-1869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49812</v>
      </c>
      <c r="D199" s="153">
        <v>50787.5</v>
      </c>
      <c r="E199" s="153">
        <v>50812.5</v>
      </c>
      <c r="F199" s="153">
        <v>316</v>
      </c>
      <c r="G199" s="153">
        <v>3809</v>
      </c>
      <c r="H199" s="153">
        <v>3831</v>
      </c>
      <c r="I199" s="153">
        <v>41078.5</v>
      </c>
      <c r="J199" s="153">
        <v>332.5</v>
      </c>
      <c r="K199" s="153">
        <v>373</v>
      </c>
      <c r="L199" s="153">
        <v>6541</v>
      </c>
      <c r="M199" s="153">
        <v>-2.5</v>
      </c>
      <c r="N199" s="153">
        <v>645.5</v>
      </c>
      <c r="O199" s="153">
        <v>-7113.5</v>
      </c>
      <c r="P199" s="153">
        <v>99</v>
      </c>
      <c r="Q199" s="153">
        <v>-1800</v>
      </c>
      <c r="R199" s="153">
        <v>-1154</v>
      </c>
      <c r="S199" s="153">
        <v>645</v>
      </c>
      <c r="T199" s="153">
        <v>-464</v>
      </c>
      <c r="U199" s="153">
        <v>-2610</v>
      </c>
      <c r="V199" s="153">
        <v>-1212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53380.5</v>
      </c>
      <c r="D200" s="153">
        <v>53987.5</v>
      </c>
      <c r="E200" s="153">
        <v>53812.5</v>
      </c>
      <c r="F200" s="153">
        <v>318</v>
      </c>
      <c r="G200" s="153">
        <v>4136</v>
      </c>
      <c r="H200" s="153">
        <v>4066.5</v>
      </c>
      <c r="I200" s="153">
        <v>41183</v>
      </c>
      <c r="J200" s="153">
        <v>329.5</v>
      </c>
      <c r="K200" s="153">
        <v>36.5</v>
      </c>
      <c r="L200" s="153">
        <v>8810.5</v>
      </c>
      <c r="M200" s="153">
        <v>-1.5</v>
      </c>
      <c r="N200" s="153">
        <v>656.5</v>
      </c>
      <c r="O200" s="153">
        <v>-6154</v>
      </c>
      <c r="P200" s="153">
        <v>101.5</v>
      </c>
      <c r="Q200" s="153">
        <v>-1573</v>
      </c>
      <c r="R200" s="153">
        <v>-1137</v>
      </c>
      <c r="S200" s="153">
        <v>344</v>
      </c>
      <c r="T200" s="153">
        <v>1000</v>
      </c>
      <c r="U200" s="153">
        <v>-2752</v>
      </c>
      <c r="V200" s="153">
        <v>-869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54056</v>
      </c>
      <c r="D201" s="153">
        <v>53712.5</v>
      </c>
      <c r="E201" s="153">
        <v>53412.5</v>
      </c>
      <c r="F201" s="153">
        <v>318</v>
      </c>
      <c r="G201" s="153">
        <v>4045</v>
      </c>
      <c r="H201" s="153">
        <v>3973.5</v>
      </c>
      <c r="I201" s="153">
        <v>41225.5</v>
      </c>
      <c r="J201" s="153">
        <v>386</v>
      </c>
      <c r="K201" s="153">
        <v>0</v>
      </c>
      <c r="L201" s="153">
        <v>9929</v>
      </c>
      <c r="M201" s="153">
        <v>-2</v>
      </c>
      <c r="N201" s="153">
        <v>661.5</v>
      </c>
      <c r="O201" s="153">
        <v>-6481</v>
      </c>
      <c r="P201" s="153">
        <v>97.5</v>
      </c>
      <c r="Q201" s="153">
        <v>-283</v>
      </c>
      <c r="R201" s="153">
        <v>-2000</v>
      </c>
      <c r="S201" s="153">
        <v>-197</v>
      </c>
      <c r="T201" s="153">
        <v>-995</v>
      </c>
      <c r="U201" s="153">
        <v>-2202</v>
      </c>
      <c r="V201" s="153">
        <v>-1026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49593.5</v>
      </c>
      <c r="D202" s="153">
        <v>49362.5</v>
      </c>
      <c r="E202" s="153">
        <v>49125</v>
      </c>
      <c r="F202" s="153">
        <v>317.5</v>
      </c>
      <c r="G202" s="153">
        <v>3571.5</v>
      </c>
      <c r="H202" s="153">
        <v>3311</v>
      </c>
      <c r="I202" s="153">
        <v>41160</v>
      </c>
      <c r="J202" s="153">
        <v>398.5</v>
      </c>
      <c r="K202" s="153">
        <v>0</v>
      </c>
      <c r="L202" s="153">
        <v>7358.5</v>
      </c>
      <c r="M202" s="153">
        <v>-2</v>
      </c>
      <c r="N202" s="153">
        <v>668.5</v>
      </c>
      <c r="O202" s="153">
        <v>-7190.5</v>
      </c>
      <c r="P202" s="153">
        <v>92</v>
      </c>
      <c r="Q202" s="153">
        <v>987</v>
      </c>
      <c r="R202" s="153">
        <v>-1884</v>
      </c>
      <c r="S202" s="153">
        <v>-289</v>
      </c>
      <c r="T202" s="153">
        <v>-888</v>
      </c>
      <c r="U202" s="153">
        <v>-2667</v>
      </c>
      <c r="V202" s="153">
        <v>-1907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46829</v>
      </c>
      <c r="D203" s="153">
        <v>47625</v>
      </c>
      <c r="E203" s="153">
        <v>47425</v>
      </c>
      <c r="F203" s="153">
        <v>316.5</v>
      </c>
      <c r="G203" s="153">
        <v>3518.5</v>
      </c>
      <c r="H203" s="153">
        <v>2076.5</v>
      </c>
      <c r="I203" s="153">
        <v>40805</v>
      </c>
      <c r="J203" s="153">
        <v>388</v>
      </c>
      <c r="K203" s="153">
        <v>0</v>
      </c>
      <c r="L203" s="153">
        <v>5228.5</v>
      </c>
      <c r="M203" s="153">
        <v>-3</v>
      </c>
      <c r="N203" s="153">
        <v>660.5</v>
      </c>
      <c r="O203" s="153">
        <v>-6162</v>
      </c>
      <c r="P203" s="153">
        <v>89.5</v>
      </c>
      <c r="Q203" s="153">
        <v>1724</v>
      </c>
      <c r="R203" s="153">
        <v>-1877</v>
      </c>
      <c r="S203" s="153">
        <v>87</v>
      </c>
      <c r="T203" s="153">
        <v>-782</v>
      </c>
      <c r="U203" s="153">
        <v>-2517</v>
      </c>
      <c r="V203" s="153">
        <v>-1332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48634</v>
      </c>
      <c r="D204" s="153">
        <v>49037.5</v>
      </c>
      <c r="E204" s="153">
        <v>48912.5</v>
      </c>
      <c r="F204" s="153">
        <v>316</v>
      </c>
      <c r="G204" s="153">
        <v>3629</v>
      </c>
      <c r="H204" s="153">
        <v>1913.5</v>
      </c>
      <c r="I204" s="153">
        <v>40846.5</v>
      </c>
      <c r="J204" s="153">
        <v>370.5</v>
      </c>
      <c r="K204" s="153">
        <v>0</v>
      </c>
      <c r="L204" s="153">
        <v>6076.5</v>
      </c>
      <c r="M204" s="153">
        <v>-122</v>
      </c>
      <c r="N204" s="153">
        <v>656.5</v>
      </c>
      <c r="O204" s="153">
        <v>-5054</v>
      </c>
      <c r="P204" s="153">
        <v>89</v>
      </c>
      <c r="Q204" s="153">
        <v>2625</v>
      </c>
      <c r="R204" s="153">
        <v>-1376</v>
      </c>
      <c r="S204" s="153">
        <v>-1121</v>
      </c>
      <c r="T204" s="153">
        <v>-561</v>
      </c>
      <c r="U204" s="153">
        <v>-2597</v>
      </c>
      <c r="V204" s="153">
        <v>-1247</v>
      </c>
      <c r="Y204" s="11"/>
    </row>
    <row r="205" spans="1:25">
      <c r="A205" s="11">
        <f>A204+1</f>
        <v>8</v>
      </c>
      <c r="B205" s="13">
        <v>0</v>
      </c>
      <c r="C205" s="153">
        <v>46418.5</v>
      </c>
      <c r="D205" s="153">
        <v>45962.5</v>
      </c>
      <c r="E205" s="153">
        <v>45787.5</v>
      </c>
      <c r="F205" s="153">
        <v>316.5</v>
      </c>
      <c r="G205" s="153">
        <v>3579</v>
      </c>
      <c r="H205" s="153">
        <v>1704.5</v>
      </c>
      <c r="I205" s="153">
        <v>40753.5</v>
      </c>
      <c r="J205" s="153">
        <v>312</v>
      </c>
      <c r="K205" s="153">
        <v>0</v>
      </c>
      <c r="L205" s="153">
        <v>5454.5</v>
      </c>
      <c r="M205" s="153">
        <v>-328</v>
      </c>
      <c r="N205" s="153">
        <v>660</v>
      </c>
      <c r="O205" s="153">
        <v>-6034</v>
      </c>
      <c r="P205" s="153">
        <v>88.5</v>
      </c>
      <c r="Q205" s="153">
        <v>2400</v>
      </c>
      <c r="R205" s="153">
        <v>-1955</v>
      </c>
      <c r="S205" s="153">
        <v>-1669</v>
      </c>
      <c r="T205" s="153">
        <v>-1000</v>
      </c>
      <c r="U205" s="153">
        <v>-2597</v>
      </c>
      <c r="V205" s="153">
        <v>-1161</v>
      </c>
      <c r="Y205" s="11"/>
    </row>
    <row r="206" spans="1:25">
      <c r="A206" s="11">
        <f>A205</f>
        <v>8</v>
      </c>
      <c r="B206" s="13">
        <f>B205+1</f>
        <v>1</v>
      </c>
      <c r="C206" s="153">
        <v>42202</v>
      </c>
      <c r="D206" s="153">
        <v>42700</v>
      </c>
      <c r="E206" s="153">
        <v>42875</v>
      </c>
      <c r="F206" s="153">
        <v>315</v>
      </c>
      <c r="G206" s="153">
        <v>3651</v>
      </c>
      <c r="H206" s="153">
        <v>909.5</v>
      </c>
      <c r="I206" s="153">
        <v>40685.5</v>
      </c>
      <c r="J206" s="153">
        <v>264</v>
      </c>
      <c r="K206" s="153">
        <v>0</v>
      </c>
      <c r="L206" s="153">
        <v>4348</v>
      </c>
      <c r="M206" s="153">
        <v>-2194.5</v>
      </c>
      <c r="N206" s="153">
        <v>658</v>
      </c>
      <c r="O206" s="153">
        <v>-6435</v>
      </c>
      <c r="P206" s="153">
        <v>91.5</v>
      </c>
      <c r="Q206" s="153">
        <v>2106</v>
      </c>
      <c r="R206" s="153">
        <v>-1627</v>
      </c>
      <c r="S206" s="153">
        <v>-1398</v>
      </c>
      <c r="T206" s="153">
        <v>-1200</v>
      </c>
      <c r="U206" s="153">
        <v>-2597</v>
      </c>
      <c r="V206" s="153">
        <v>-1282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41208.5</v>
      </c>
      <c r="D207" s="153">
        <v>41262.5</v>
      </c>
      <c r="E207" s="153">
        <v>41462.5</v>
      </c>
      <c r="F207" s="153">
        <v>318</v>
      </c>
      <c r="G207" s="153">
        <v>3792.5</v>
      </c>
      <c r="H207" s="153">
        <v>746</v>
      </c>
      <c r="I207" s="153">
        <v>40873</v>
      </c>
      <c r="J207" s="153">
        <v>241</v>
      </c>
      <c r="K207" s="153">
        <v>0</v>
      </c>
      <c r="L207" s="153">
        <v>3938.5</v>
      </c>
      <c r="M207" s="153">
        <v>-2433</v>
      </c>
      <c r="N207" s="153">
        <v>654</v>
      </c>
      <c r="O207" s="153">
        <v>-6922.5</v>
      </c>
      <c r="P207" s="153">
        <v>94</v>
      </c>
      <c r="Q207" s="153">
        <v>2400</v>
      </c>
      <c r="R207" s="153">
        <v>-1676</v>
      </c>
      <c r="S207" s="153">
        <v>-1991</v>
      </c>
      <c r="T207" s="153">
        <v>-1200</v>
      </c>
      <c r="U207" s="153">
        <v>-2597</v>
      </c>
      <c r="V207" s="153">
        <v>-1609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38831.5</v>
      </c>
      <c r="D208" s="153">
        <v>38662.5</v>
      </c>
      <c r="E208" s="153">
        <v>38700</v>
      </c>
      <c r="F208" s="153">
        <v>316</v>
      </c>
      <c r="G208" s="153">
        <v>2891</v>
      </c>
      <c r="H208" s="153">
        <v>754</v>
      </c>
      <c r="I208" s="153">
        <v>40504</v>
      </c>
      <c r="J208" s="153">
        <v>226.5</v>
      </c>
      <c r="K208" s="153">
        <v>0</v>
      </c>
      <c r="L208" s="153">
        <v>3826.5</v>
      </c>
      <c r="M208" s="153">
        <v>-2340.5</v>
      </c>
      <c r="N208" s="153">
        <v>648.5</v>
      </c>
      <c r="O208" s="153">
        <v>-7995</v>
      </c>
      <c r="P208" s="153">
        <v>78</v>
      </c>
      <c r="Q208" s="153">
        <v>2001</v>
      </c>
      <c r="R208" s="153">
        <v>-1676</v>
      </c>
      <c r="S208" s="153">
        <v>-2345</v>
      </c>
      <c r="T208" s="153">
        <v>-1200</v>
      </c>
      <c r="U208" s="153">
        <v>-2597</v>
      </c>
      <c r="V208" s="153">
        <v>-2496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37673</v>
      </c>
      <c r="D209" s="153">
        <v>37887.5</v>
      </c>
      <c r="E209" s="153">
        <v>37975</v>
      </c>
      <c r="F209" s="153">
        <v>316</v>
      </c>
      <c r="G209" s="153">
        <v>2872.5</v>
      </c>
      <c r="H209" s="153">
        <v>763</v>
      </c>
      <c r="I209" s="153">
        <v>40544</v>
      </c>
      <c r="J209" s="153">
        <v>220</v>
      </c>
      <c r="K209" s="153">
        <v>0</v>
      </c>
      <c r="L209" s="153">
        <v>3636</v>
      </c>
      <c r="M209" s="153">
        <v>-2337</v>
      </c>
      <c r="N209" s="153">
        <v>646.5</v>
      </c>
      <c r="O209" s="153">
        <v>-8989.5</v>
      </c>
      <c r="P209" s="153">
        <v>77.5</v>
      </c>
      <c r="Q209" s="153">
        <v>1448</v>
      </c>
      <c r="R209" s="153">
        <v>-1676</v>
      </c>
      <c r="S209" s="153">
        <v>-2370</v>
      </c>
      <c r="T209" s="153">
        <v>-1200</v>
      </c>
      <c r="U209" s="153">
        <v>-2597</v>
      </c>
      <c r="V209" s="153">
        <v>-2440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38806.5</v>
      </c>
      <c r="D210" s="153">
        <v>39550</v>
      </c>
      <c r="E210" s="153">
        <v>39837.5</v>
      </c>
      <c r="F210" s="153">
        <v>313</v>
      </c>
      <c r="G210" s="153">
        <v>2929.5</v>
      </c>
      <c r="H210" s="153">
        <v>763.5</v>
      </c>
      <c r="I210" s="153">
        <v>40593.5</v>
      </c>
      <c r="J210" s="153">
        <v>223</v>
      </c>
      <c r="K210" s="153">
        <v>0</v>
      </c>
      <c r="L210" s="153">
        <v>3860.5</v>
      </c>
      <c r="M210" s="153">
        <v>-2403</v>
      </c>
      <c r="N210" s="153">
        <v>645</v>
      </c>
      <c r="O210" s="153">
        <v>-8118.5</v>
      </c>
      <c r="P210" s="153">
        <v>78.5</v>
      </c>
      <c r="Q210" s="153">
        <v>1497</v>
      </c>
      <c r="R210" s="153">
        <v>-1593</v>
      </c>
      <c r="S210" s="153">
        <v>-1032</v>
      </c>
      <c r="T210" s="153">
        <v>-1200</v>
      </c>
      <c r="U210" s="153">
        <v>-2597</v>
      </c>
      <c r="V210" s="153">
        <v>-2268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43195.5</v>
      </c>
      <c r="D211" s="153">
        <v>44587.5</v>
      </c>
      <c r="E211" s="153">
        <v>44912.5</v>
      </c>
      <c r="F211" s="153">
        <v>379</v>
      </c>
      <c r="G211" s="153">
        <v>3611.5</v>
      </c>
      <c r="H211" s="153">
        <v>1136</v>
      </c>
      <c r="I211" s="153">
        <v>40910</v>
      </c>
      <c r="J211" s="153">
        <v>253</v>
      </c>
      <c r="K211" s="153">
        <v>0</v>
      </c>
      <c r="L211" s="153">
        <v>4756.5</v>
      </c>
      <c r="M211" s="153">
        <v>-1937.5</v>
      </c>
      <c r="N211" s="153">
        <v>641</v>
      </c>
      <c r="O211" s="153">
        <v>-6554</v>
      </c>
      <c r="P211" s="153">
        <v>91</v>
      </c>
      <c r="Q211" s="153">
        <v>579</v>
      </c>
      <c r="R211" s="153">
        <v>553</v>
      </c>
      <c r="S211" s="153">
        <v>-997</v>
      </c>
      <c r="T211" s="153">
        <v>-848</v>
      </c>
      <c r="U211" s="153">
        <v>-2597</v>
      </c>
      <c r="V211" s="153">
        <v>-2687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50630.5</v>
      </c>
      <c r="D212" s="153">
        <v>51487.5</v>
      </c>
      <c r="E212" s="153">
        <v>51775</v>
      </c>
      <c r="F212" s="153">
        <v>377</v>
      </c>
      <c r="G212" s="153">
        <v>4267</v>
      </c>
      <c r="H212" s="153">
        <v>2656</v>
      </c>
      <c r="I212" s="153">
        <v>41263</v>
      </c>
      <c r="J212" s="153">
        <v>269.5</v>
      </c>
      <c r="K212" s="153">
        <v>0</v>
      </c>
      <c r="L212" s="153">
        <v>7055</v>
      </c>
      <c r="M212" s="153">
        <v>-2</v>
      </c>
      <c r="N212" s="153">
        <v>628.5</v>
      </c>
      <c r="O212" s="153">
        <v>-5884</v>
      </c>
      <c r="P212" s="153">
        <v>101</v>
      </c>
      <c r="Q212" s="153">
        <v>464</v>
      </c>
      <c r="R212" s="153">
        <v>311</v>
      </c>
      <c r="S212" s="153">
        <v>-736</v>
      </c>
      <c r="T212" s="153">
        <v>-750</v>
      </c>
      <c r="U212" s="153">
        <v>-2652</v>
      </c>
      <c r="V212" s="153">
        <v>-2203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53464.5</v>
      </c>
      <c r="D213" s="153">
        <v>53525</v>
      </c>
      <c r="E213" s="153">
        <v>53750</v>
      </c>
      <c r="F213" s="153">
        <v>580.5</v>
      </c>
      <c r="G213" s="153">
        <v>4079.5</v>
      </c>
      <c r="H213" s="153">
        <v>3431</v>
      </c>
      <c r="I213" s="153">
        <v>41206</v>
      </c>
      <c r="J213" s="153">
        <v>281.5</v>
      </c>
      <c r="K213" s="153">
        <v>26</v>
      </c>
      <c r="L213" s="153">
        <v>8743</v>
      </c>
      <c r="M213" s="153">
        <v>-2</v>
      </c>
      <c r="N213" s="153">
        <v>625</v>
      </c>
      <c r="O213" s="153">
        <v>-5506</v>
      </c>
      <c r="P213" s="153">
        <v>100.5</v>
      </c>
      <c r="Q213" s="153">
        <v>299</v>
      </c>
      <c r="R213" s="153">
        <v>-469</v>
      </c>
      <c r="S213" s="153">
        <v>-142</v>
      </c>
      <c r="T213" s="153">
        <v>-675</v>
      </c>
      <c r="U213" s="153">
        <v>-2752</v>
      </c>
      <c r="V213" s="153">
        <v>-1199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54230</v>
      </c>
      <c r="D214" s="153">
        <v>54350</v>
      </c>
      <c r="E214" s="153">
        <v>54575</v>
      </c>
      <c r="F214" s="153">
        <v>751</v>
      </c>
      <c r="G214" s="153">
        <v>4068.5</v>
      </c>
      <c r="H214" s="153">
        <v>3624.5</v>
      </c>
      <c r="I214" s="153">
        <v>41238.5</v>
      </c>
      <c r="J214" s="153">
        <v>286</v>
      </c>
      <c r="K214" s="153">
        <v>342</v>
      </c>
      <c r="L214" s="153">
        <v>8201</v>
      </c>
      <c r="M214" s="153">
        <v>-2</v>
      </c>
      <c r="N214" s="153">
        <v>616.5</v>
      </c>
      <c r="O214" s="153">
        <v>-4896</v>
      </c>
      <c r="P214" s="153">
        <v>104</v>
      </c>
      <c r="Q214" s="153">
        <v>578</v>
      </c>
      <c r="R214" s="153">
        <v>-593</v>
      </c>
      <c r="S214" s="153">
        <v>-304</v>
      </c>
      <c r="T214" s="153">
        <v>-625</v>
      </c>
      <c r="U214" s="153">
        <v>-2752</v>
      </c>
      <c r="V214" s="153">
        <v>-762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54754.5</v>
      </c>
      <c r="D215" s="153">
        <v>54812.5</v>
      </c>
      <c r="E215" s="153">
        <v>55062.5</v>
      </c>
      <c r="F215" s="153">
        <v>752</v>
      </c>
      <c r="G215" s="153">
        <v>4055</v>
      </c>
      <c r="H215" s="153">
        <v>3598</v>
      </c>
      <c r="I215" s="153">
        <v>41184</v>
      </c>
      <c r="J215" s="153">
        <v>271</v>
      </c>
      <c r="K215" s="153">
        <v>855.5</v>
      </c>
      <c r="L215" s="153">
        <v>8135.5</v>
      </c>
      <c r="M215" s="153">
        <v>-2</v>
      </c>
      <c r="N215" s="153">
        <v>609.5</v>
      </c>
      <c r="O215" s="153">
        <v>-4705</v>
      </c>
      <c r="P215" s="153">
        <v>102.5</v>
      </c>
      <c r="Q215" s="153">
        <v>738</v>
      </c>
      <c r="R215" s="153">
        <v>-801</v>
      </c>
      <c r="S215" s="153">
        <v>-144</v>
      </c>
      <c r="T215" s="153">
        <v>-549</v>
      </c>
      <c r="U215" s="153">
        <v>-2752</v>
      </c>
      <c r="V215" s="153">
        <v>-1040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55067</v>
      </c>
      <c r="D216" s="153">
        <v>55012.5</v>
      </c>
      <c r="E216" s="153">
        <v>55487.5</v>
      </c>
      <c r="F216" s="153">
        <v>747.5</v>
      </c>
      <c r="G216" s="153">
        <v>4133.5</v>
      </c>
      <c r="H216" s="153">
        <v>3509</v>
      </c>
      <c r="I216" s="153">
        <v>41246</v>
      </c>
      <c r="J216" s="153">
        <v>242.5</v>
      </c>
      <c r="K216" s="153">
        <v>1299</v>
      </c>
      <c r="L216" s="153">
        <v>8261.5</v>
      </c>
      <c r="M216" s="153">
        <v>-2</v>
      </c>
      <c r="N216" s="153">
        <v>617.5</v>
      </c>
      <c r="O216" s="153">
        <v>-4987.5</v>
      </c>
      <c r="P216" s="153">
        <v>103</v>
      </c>
      <c r="Q216" s="153">
        <v>468</v>
      </c>
      <c r="R216" s="153">
        <v>-1081</v>
      </c>
      <c r="S216" s="153">
        <v>-107</v>
      </c>
      <c r="T216" s="153">
        <v>5</v>
      </c>
      <c r="U216" s="153">
        <v>-2752</v>
      </c>
      <c r="V216" s="153">
        <v>-1581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55349.5</v>
      </c>
      <c r="D217" s="153">
        <v>55187.5</v>
      </c>
      <c r="E217" s="153">
        <v>55662.5</v>
      </c>
      <c r="F217" s="153">
        <v>754</v>
      </c>
      <c r="G217" s="153">
        <v>4009</v>
      </c>
      <c r="H217" s="153">
        <v>3489</v>
      </c>
      <c r="I217" s="153">
        <v>41256</v>
      </c>
      <c r="J217" s="153">
        <v>244.5</v>
      </c>
      <c r="K217" s="153">
        <v>1624.5</v>
      </c>
      <c r="L217" s="153">
        <v>8085.5</v>
      </c>
      <c r="M217" s="153">
        <v>-2.5</v>
      </c>
      <c r="N217" s="153">
        <v>624.5</v>
      </c>
      <c r="O217" s="153">
        <v>-4734.5</v>
      </c>
      <c r="P217" s="153">
        <v>100.5</v>
      </c>
      <c r="Q217" s="153">
        <v>1807</v>
      </c>
      <c r="R217" s="153">
        <v>-1354</v>
      </c>
      <c r="S217" s="153">
        <v>507</v>
      </c>
      <c r="T217" s="153">
        <v>-168</v>
      </c>
      <c r="U217" s="153">
        <v>-2738</v>
      </c>
      <c r="V217" s="153">
        <v>-2326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54542.5</v>
      </c>
      <c r="D218" s="153">
        <v>54812.5</v>
      </c>
      <c r="E218" s="153">
        <v>54975</v>
      </c>
      <c r="F218" s="153">
        <v>756.5</v>
      </c>
      <c r="G218" s="153">
        <v>3915.5</v>
      </c>
      <c r="H218" s="153">
        <v>3522.5</v>
      </c>
      <c r="I218" s="153">
        <v>41210.5</v>
      </c>
      <c r="J218" s="153">
        <v>284</v>
      </c>
      <c r="K218" s="153">
        <v>1773</v>
      </c>
      <c r="L218" s="153">
        <v>7135</v>
      </c>
      <c r="M218" s="153">
        <v>-2.5</v>
      </c>
      <c r="N218" s="153">
        <v>626.5</v>
      </c>
      <c r="O218" s="153">
        <v>-4679</v>
      </c>
      <c r="P218" s="153">
        <v>101</v>
      </c>
      <c r="Q218" s="153">
        <v>1642</v>
      </c>
      <c r="R218" s="153">
        <v>-1486</v>
      </c>
      <c r="S218" s="153">
        <v>544</v>
      </c>
      <c r="T218" s="153">
        <v>-252</v>
      </c>
      <c r="U218" s="153">
        <v>-2752</v>
      </c>
      <c r="V218" s="153">
        <v>-2223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53944</v>
      </c>
      <c r="D219" s="153">
        <v>53712.5</v>
      </c>
      <c r="E219" s="153">
        <v>54200</v>
      </c>
      <c r="F219" s="153">
        <v>756</v>
      </c>
      <c r="G219" s="153">
        <v>4072</v>
      </c>
      <c r="H219" s="153">
        <v>3472</v>
      </c>
      <c r="I219" s="153">
        <v>41225.5</v>
      </c>
      <c r="J219" s="153">
        <v>318</v>
      </c>
      <c r="K219" s="153">
        <v>1652.5</v>
      </c>
      <c r="L219" s="153">
        <v>6710.5</v>
      </c>
      <c r="M219" s="153">
        <v>-2.5</v>
      </c>
      <c r="N219" s="153">
        <v>628</v>
      </c>
      <c r="O219" s="153">
        <v>-4887.5</v>
      </c>
      <c r="P219" s="153">
        <v>103.5</v>
      </c>
      <c r="Q219" s="153">
        <v>1673</v>
      </c>
      <c r="R219" s="153">
        <v>-1224</v>
      </c>
      <c r="S219" s="153">
        <v>359</v>
      </c>
      <c r="T219" s="153">
        <v>-294</v>
      </c>
      <c r="U219" s="153">
        <v>-2752</v>
      </c>
      <c r="V219" s="153">
        <v>-2383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52333</v>
      </c>
      <c r="D220" s="153">
        <v>52137.5</v>
      </c>
      <c r="E220" s="153">
        <v>52525</v>
      </c>
      <c r="F220" s="153">
        <v>757</v>
      </c>
      <c r="G220" s="153">
        <v>4001</v>
      </c>
      <c r="H220" s="153">
        <v>3410</v>
      </c>
      <c r="I220" s="153">
        <v>41090</v>
      </c>
      <c r="J220" s="153">
        <v>355</v>
      </c>
      <c r="K220" s="153">
        <v>1352.5</v>
      </c>
      <c r="L220" s="153">
        <v>6134</v>
      </c>
      <c r="M220" s="153">
        <v>-14.5</v>
      </c>
      <c r="N220" s="153">
        <v>635.5</v>
      </c>
      <c r="O220" s="153">
        <v>-5388</v>
      </c>
      <c r="P220" s="153">
        <v>104</v>
      </c>
      <c r="Q220" s="153">
        <v>856</v>
      </c>
      <c r="R220" s="153">
        <v>-973</v>
      </c>
      <c r="S220" s="153">
        <v>100</v>
      </c>
      <c r="T220" s="153">
        <v>-288</v>
      </c>
      <c r="U220" s="153">
        <v>-2752</v>
      </c>
      <c r="V220" s="153">
        <v>-2291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51006</v>
      </c>
      <c r="D221" s="153">
        <v>50687.5</v>
      </c>
      <c r="E221" s="153">
        <v>50975</v>
      </c>
      <c r="F221" s="153">
        <v>759</v>
      </c>
      <c r="G221" s="153">
        <v>4072</v>
      </c>
      <c r="H221" s="153">
        <v>3334.5</v>
      </c>
      <c r="I221" s="153">
        <v>41093</v>
      </c>
      <c r="J221" s="153">
        <v>393.5</v>
      </c>
      <c r="K221" s="153">
        <v>1038</v>
      </c>
      <c r="L221" s="153">
        <v>6207.5</v>
      </c>
      <c r="M221" s="153">
        <v>-2.5</v>
      </c>
      <c r="N221" s="153">
        <v>639</v>
      </c>
      <c r="O221" s="153">
        <v>-6527.5</v>
      </c>
      <c r="P221" s="153">
        <v>105</v>
      </c>
      <c r="Q221" s="153">
        <v>126</v>
      </c>
      <c r="R221" s="153">
        <v>-1369</v>
      </c>
      <c r="S221" s="153">
        <v>-212</v>
      </c>
      <c r="T221" s="153">
        <v>-245</v>
      </c>
      <c r="U221" s="153">
        <v>-2752</v>
      </c>
      <c r="V221" s="153">
        <v>-2276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50323</v>
      </c>
      <c r="D222" s="153">
        <v>49775</v>
      </c>
      <c r="E222" s="153">
        <v>50037.5</v>
      </c>
      <c r="F222" s="153">
        <v>762</v>
      </c>
      <c r="G222" s="153">
        <v>4084.5</v>
      </c>
      <c r="H222" s="153">
        <v>3454</v>
      </c>
      <c r="I222" s="153">
        <v>41100</v>
      </c>
      <c r="J222" s="153">
        <v>410</v>
      </c>
      <c r="K222" s="153">
        <v>630.5</v>
      </c>
      <c r="L222" s="153">
        <v>6991</v>
      </c>
      <c r="M222" s="153">
        <v>-2</v>
      </c>
      <c r="N222" s="153">
        <v>637.5</v>
      </c>
      <c r="O222" s="153">
        <v>-7744.5</v>
      </c>
      <c r="P222" s="153">
        <v>105</v>
      </c>
      <c r="Q222" s="153">
        <v>-342</v>
      </c>
      <c r="R222" s="153">
        <v>-1686</v>
      </c>
      <c r="S222" s="153">
        <v>-484</v>
      </c>
      <c r="T222" s="153">
        <v>-273</v>
      </c>
      <c r="U222" s="153">
        <v>-2752</v>
      </c>
      <c r="V222" s="153">
        <v>-2445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51037.5</v>
      </c>
      <c r="D223" s="153">
        <v>51200</v>
      </c>
      <c r="E223" s="153">
        <v>51487.5</v>
      </c>
      <c r="F223" s="153">
        <v>758.5</v>
      </c>
      <c r="G223" s="153">
        <v>4221</v>
      </c>
      <c r="H223" s="153">
        <v>3641</v>
      </c>
      <c r="I223" s="153">
        <v>41168</v>
      </c>
      <c r="J223" s="153">
        <v>417.5</v>
      </c>
      <c r="K223" s="153">
        <v>220</v>
      </c>
      <c r="L223" s="153">
        <v>7883</v>
      </c>
      <c r="M223" s="153">
        <v>-2</v>
      </c>
      <c r="N223" s="153">
        <v>641</v>
      </c>
      <c r="O223" s="153">
        <v>-7911.5</v>
      </c>
      <c r="P223" s="153">
        <v>107</v>
      </c>
      <c r="Q223" s="153">
        <v>-356</v>
      </c>
      <c r="R223" s="153">
        <v>-1814</v>
      </c>
      <c r="S223" s="153">
        <v>-433</v>
      </c>
      <c r="T223" s="153">
        <v>445</v>
      </c>
      <c r="U223" s="153">
        <v>-2752</v>
      </c>
      <c r="V223" s="153">
        <v>-2231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54565.5</v>
      </c>
      <c r="D224" s="153">
        <v>54625</v>
      </c>
      <c r="E224" s="153">
        <v>54775</v>
      </c>
      <c r="F224" s="153">
        <v>757</v>
      </c>
      <c r="G224" s="153">
        <v>4214</v>
      </c>
      <c r="H224" s="153">
        <v>3527</v>
      </c>
      <c r="I224" s="153">
        <v>41255</v>
      </c>
      <c r="J224" s="153">
        <v>432.5</v>
      </c>
      <c r="K224" s="153">
        <v>19</v>
      </c>
      <c r="L224" s="153">
        <v>10134.5</v>
      </c>
      <c r="M224" s="153">
        <v>-1.5</v>
      </c>
      <c r="N224" s="153">
        <v>649</v>
      </c>
      <c r="O224" s="153">
        <v>-6420.5</v>
      </c>
      <c r="P224" s="153">
        <v>103</v>
      </c>
      <c r="Q224" s="153">
        <v>104</v>
      </c>
      <c r="R224" s="153">
        <v>-1826</v>
      </c>
      <c r="S224" s="153">
        <v>-510</v>
      </c>
      <c r="T224" s="153">
        <v>1000</v>
      </c>
      <c r="U224" s="153">
        <v>-2752</v>
      </c>
      <c r="V224" s="153">
        <v>-756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54716.5</v>
      </c>
      <c r="D225" s="153">
        <v>53925</v>
      </c>
      <c r="E225" s="153">
        <v>54125</v>
      </c>
      <c r="F225" s="153">
        <v>1228</v>
      </c>
      <c r="G225" s="153">
        <v>4055.5</v>
      </c>
      <c r="H225" s="153">
        <v>3292.5</v>
      </c>
      <c r="I225" s="153">
        <v>41290</v>
      </c>
      <c r="J225" s="153">
        <v>479.5</v>
      </c>
      <c r="K225" s="153">
        <v>0</v>
      </c>
      <c r="L225" s="153">
        <v>9717</v>
      </c>
      <c r="M225" s="153">
        <v>-2</v>
      </c>
      <c r="N225" s="153">
        <v>655</v>
      </c>
      <c r="O225" s="153">
        <v>-5999.5</v>
      </c>
      <c r="P225" s="153">
        <v>105.5</v>
      </c>
      <c r="Q225" s="153">
        <v>1028</v>
      </c>
      <c r="R225" s="153">
        <v>-2000</v>
      </c>
      <c r="S225" s="153">
        <v>-558</v>
      </c>
      <c r="T225" s="153">
        <v>-693</v>
      </c>
      <c r="U225" s="153">
        <v>-2752</v>
      </c>
      <c r="V225" s="153">
        <v>-856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50401.5</v>
      </c>
      <c r="D226" s="153">
        <v>49687.5</v>
      </c>
      <c r="E226" s="153">
        <v>49887.5</v>
      </c>
      <c r="F226" s="153">
        <v>1071</v>
      </c>
      <c r="G226" s="153">
        <v>3820</v>
      </c>
      <c r="H226" s="153">
        <v>2722.5</v>
      </c>
      <c r="I226" s="153">
        <v>41312</v>
      </c>
      <c r="J226" s="153">
        <v>538</v>
      </c>
      <c r="K226" s="153">
        <v>0</v>
      </c>
      <c r="L226" s="153">
        <v>7650</v>
      </c>
      <c r="M226" s="153">
        <v>-2</v>
      </c>
      <c r="N226" s="153">
        <v>636.5</v>
      </c>
      <c r="O226" s="153">
        <v>-7347</v>
      </c>
      <c r="P226" s="153">
        <v>101</v>
      </c>
      <c r="Q226" s="153">
        <v>1670</v>
      </c>
      <c r="R226" s="153">
        <v>-1887</v>
      </c>
      <c r="S226" s="153">
        <v>-920</v>
      </c>
      <c r="T226" s="153">
        <v>-1000</v>
      </c>
      <c r="U226" s="153">
        <v>-2752</v>
      </c>
      <c r="V226" s="153">
        <v>-2041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47548.5</v>
      </c>
      <c r="D227" s="153">
        <v>48187.5</v>
      </c>
      <c r="E227" s="153">
        <v>48387.5</v>
      </c>
      <c r="F227" s="153">
        <v>990</v>
      </c>
      <c r="G227" s="153">
        <v>3797.5</v>
      </c>
      <c r="H227" s="153">
        <v>2656</v>
      </c>
      <c r="I227" s="153">
        <v>40417</v>
      </c>
      <c r="J227" s="153">
        <v>554</v>
      </c>
      <c r="K227" s="153">
        <v>0</v>
      </c>
      <c r="L227" s="153">
        <v>5355.5</v>
      </c>
      <c r="M227" s="153">
        <v>-192.5</v>
      </c>
      <c r="N227" s="153">
        <v>629.5</v>
      </c>
      <c r="O227" s="153">
        <v>-6658</v>
      </c>
      <c r="P227" s="153">
        <v>105.5</v>
      </c>
      <c r="Q227" s="153">
        <v>2902</v>
      </c>
      <c r="R227" s="153">
        <v>-1931</v>
      </c>
      <c r="S227" s="153">
        <v>-1052</v>
      </c>
      <c r="T227" s="153">
        <v>-598</v>
      </c>
      <c r="U227" s="153">
        <v>-2752</v>
      </c>
      <c r="V227" s="153">
        <v>-1752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49203.5</v>
      </c>
      <c r="D228" s="153">
        <v>49325</v>
      </c>
      <c r="E228" s="153">
        <v>49550</v>
      </c>
      <c r="F228" s="153">
        <v>966.5</v>
      </c>
      <c r="G228" s="153">
        <v>3766.5</v>
      </c>
      <c r="H228" s="153">
        <v>1729.5</v>
      </c>
      <c r="I228" s="153">
        <v>40520.5</v>
      </c>
      <c r="J228" s="153">
        <v>575</v>
      </c>
      <c r="K228" s="153">
        <v>0</v>
      </c>
      <c r="L228" s="153">
        <v>5866.5</v>
      </c>
      <c r="M228" s="153">
        <v>-364</v>
      </c>
      <c r="N228" s="153">
        <v>633.5</v>
      </c>
      <c r="O228" s="153">
        <v>-4490.5</v>
      </c>
      <c r="P228" s="153">
        <v>99.5</v>
      </c>
      <c r="Q228" s="153">
        <v>3000</v>
      </c>
      <c r="R228" s="153">
        <v>-1549</v>
      </c>
      <c r="S228" s="153">
        <v>-906</v>
      </c>
      <c r="T228" s="153">
        <v>640</v>
      </c>
      <c r="U228" s="153">
        <v>-2597</v>
      </c>
      <c r="V228" s="153">
        <v>-1186</v>
      </c>
      <c r="Y228" s="11"/>
    </row>
    <row r="229" spans="1:25">
      <c r="A229" s="11">
        <f>A228+1</f>
        <v>9</v>
      </c>
      <c r="B229" s="13">
        <v>0</v>
      </c>
      <c r="C229" s="153">
        <v>46895.5</v>
      </c>
      <c r="D229" s="153">
        <v>46150</v>
      </c>
      <c r="E229" s="153">
        <v>46162.5</v>
      </c>
      <c r="F229" s="153">
        <v>642.5</v>
      </c>
      <c r="G229" s="153">
        <v>3634</v>
      </c>
      <c r="H229" s="153">
        <v>1027.5</v>
      </c>
      <c r="I229" s="153">
        <v>40457.5</v>
      </c>
      <c r="J229" s="153">
        <v>562.5</v>
      </c>
      <c r="K229" s="153">
        <v>0</v>
      </c>
      <c r="L229" s="153">
        <v>5038</v>
      </c>
      <c r="M229" s="153">
        <v>-307.5</v>
      </c>
      <c r="N229" s="153">
        <v>643.5</v>
      </c>
      <c r="O229" s="153">
        <v>-4802.5</v>
      </c>
      <c r="P229" s="153">
        <v>91</v>
      </c>
      <c r="Q229" s="153">
        <v>2400</v>
      </c>
      <c r="R229" s="153">
        <v>-2000</v>
      </c>
      <c r="S229" s="153">
        <v>-1161</v>
      </c>
      <c r="T229" s="153">
        <v>-338</v>
      </c>
      <c r="U229" s="153">
        <v>-2597</v>
      </c>
      <c r="V229" s="153">
        <v>-1501</v>
      </c>
      <c r="Y229" s="11"/>
    </row>
    <row r="230" spans="1:25">
      <c r="A230" s="11">
        <f>A229</f>
        <v>9</v>
      </c>
      <c r="B230" s="13">
        <f>B229+1</f>
        <v>1</v>
      </c>
      <c r="C230" s="153">
        <v>42605</v>
      </c>
      <c r="D230" s="153">
        <v>43287.5</v>
      </c>
      <c r="E230" s="153">
        <v>42775</v>
      </c>
      <c r="F230" s="153">
        <v>378</v>
      </c>
      <c r="G230" s="153">
        <v>3514</v>
      </c>
      <c r="H230" s="153">
        <v>736.5</v>
      </c>
      <c r="I230" s="153">
        <v>40631</v>
      </c>
      <c r="J230" s="153">
        <v>588</v>
      </c>
      <c r="K230" s="153">
        <v>0</v>
      </c>
      <c r="L230" s="153">
        <v>4271.5</v>
      </c>
      <c r="M230" s="153">
        <v>-2086</v>
      </c>
      <c r="N230" s="153">
        <v>652</v>
      </c>
      <c r="O230" s="153">
        <v>-6079</v>
      </c>
      <c r="P230" s="153">
        <v>88</v>
      </c>
      <c r="Q230" s="153">
        <v>2400</v>
      </c>
      <c r="R230" s="153">
        <v>-1778</v>
      </c>
      <c r="S230" s="153">
        <v>-1264</v>
      </c>
      <c r="T230" s="153">
        <v>-242</v>
      </c>
      <c r="U230" s="153">
        <v>-2597</v>
      </c>
      <c r="V230" s="153">
        <v>-1598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41321.5</v>
      </c>
      <c r="D231" s="153">
        <v>41512.5</v>
      </c>
      <c r="E231" s="153">
        <v>41275</v>
      </c>
      <c r="F231" s="153">
        <v>311.5</v>
      </c>
      <c r="G231" s="153">
        <v>3320</v>
      </c>
      <c r="H231" s="153">
        <v>718</v>
      </c>
      <c r="I231" s="153">
        <v>40594</v>
      </c>
      <c r="J231" s="153">
        <v>587</v>
      </c>
      <c r="K231" s="153">
        <v>0</v>
      </c>
      <c r="L231" s="153">
        <v>3911</v>
      </c>
      <c r="M231" s="153">
        <v>-2453</v>
      </c>
      <c r="N231" s="153">
        <v>653</v>
      </c>
      <c r="O231" s="153">
        <v>-6320.5</v>
      </c>
      <c r="P231" s="153">
        <v>84.5</v>
      </c>
      <c r="Q231" s="153">
        <v>2257</v>
      </c>
      <c r="R231" s="153">
        <v>-1778</v>
      </c>
      <c r="S231" s="153">
        <v>-2027</v>
      </c>
      <c r="T231" s="153">
        <v>-127</v>
      </c>
      <c r="U231" s="153">
        <v>-2597</v>
      </c>
      <c r="V231" s="153">
        <v>-1992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38975.5</v>
      </c>
      <c r="D232" s="153">
        <v>39062.5</v>
      </c>
      <c r="E232" s="153">
        <v>38700</v>
      </c>
      <c r="F232" s="153">
        <v>308</v>
      </c>
      <c r="G232" s="153">
        <v>2819.5</v>
      </c>
      <c r="H232" s="153">
        <v>721</v>
      </c>
      <c r="I232" s="153">
        <v>40348</v>
      </c>
      <c r="J232" s="153">
        <v>563.5</v>
      </c>
      <c r="K232" s="153">
        <v>0</v>
      </c>
      <c r="L232" s="153">
        <v>3768.5</v>
      </c>
      <c r="M232" s="153">
        <v>-2448.5</v>
      </c>
      <c r="N232" s="153">
        <v>654</v>
      </c>
      <c r="O232" s="153">
        <v>-7758.5</v>
      </c>
      <c r="P232" s="153">
        <v>76</v>
      </c>
      <c r="Q232" s="153">
        <v>1087</v>
      </c>
      <c r="R232" s="153">
        <v>-1778</v>
      </c>
      <c r="S232" s="153">
        <v>-2155</v>
      </c>
      <c r="T232" s="153">
        <v>26</v>
      </c>
      <c r="U232" s="153">
        <v>-2597</v>
      </c>
      <c r="V232" s="153">
        <v>-2481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37961.5</v>
      </c>
      <c r="D233" s="153">
        <v>38137.5</v>
      </c>
      <c r="E233" s="153">
        <v>37900</v>
      </c>
      <c r="F233" s="153">
        <v>307.5</v>
      </c>
      <c r="G233" s="153">
        <v>2673.5</v>
      </c>
      <c r="H233" s="153">
        <v>721.5</v>
      </c>
      <c r="I233" s="153">
        <v>40292.5</v>
      </c>
      <c r="J233" s="153">
        <v>531.5</v>
      </c>
      <c r="K233" s="153">
        <v>0</v>
      </c>
      <c r="L233" s="153">
        <v>3630</v>
      </c>
      <c r="M233" s="153">
        <v>-2424.5</v>
      </c>
      <c r="N233" s="153">
        <v>651.5</v>
      </c>
      <c r="O233" s="153">
        <v>-8422</v>
      </c>
      <c r="P233" s="153">
        <v>73.5</v>
      </c>
      <c r="Q233" s="153">
        <v>97</v>
      </c>
      <c r="R233" s="153">
        <v>-1778</v>
      </c>
      <c r="S233" s="153">
        <v>-2060</v>
      </c>
      <c r="T233" s="153">
        <v>621</v>
      </c>
      <c r="U233" s="153">
        <v>-2597</v>
      </c>
      <c r="V233" s="153">
        <v>-2474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38950.5</v>
      </c>
      <c r="D234" s="153">
        <v>39800</v>
      </c>
      <c r="E234" s="153">
        <v>39537.5</v>
      </c>
      <c r="F234" s="153">
        <v>309.5</v>
      </c>
      <c r="G234" s="153">
        <v>2926</v>
      </c>
      <c r="H234" s="153">
        <v>713.5</v>
      </c>
      <c r="I234" s="153">
        <v>40512</v>
      </c>
      <c r="J234" s="153">
        <v>505.5</v>
      </c>
      <c r="K234" s="153">
        <v>0</v>
      </c>
      <c r="L234" s="153">
        <v>3781.5</v>
      </c>
      <c r="M234" s="153">
        <v>-2419</v>
      </c>
      <c r="N234" s="153">
        <v>641.5</v>
      </c>
      <c r="O234" s="153">
        <v>-8019.5</v>
      </c>
      <c r="P234" s="153">
        <v>78</v>
      </c>
      <c r="Q234" s="153">
        <v>1155</v>
      </c>
      <c r="R234" s="153">
        <v>-1778</v>
      </c>
      <c r="S234" s="153">
        <v>-1418</v>
      </c>
      <c r="T234" s="153">
        <v>-25</v>
      </c>
      <c r="U234" s="153">
        <v>-2597</v>
      </c>
      <c r="V234" s="153">
        <v>-2353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43081</v>
      </c>
      <c r="D235" s="153">
        <v>44400</v>
      </c>
      <c r="E235" s="153">
        <v>44425</v>
      </c>
      <c r="F235" s="153">
        <v>318.5</v>
      </c>
      <c r="G235" s="153">
        <v>3725.5</v>
      </c>
      <c r="H235" s="153">
        <v>872</v>
      </c>
      <c r="I235" s="153">
        <v>40565</v>
      </c>
      <c r="J235" s="153">
        <v>518.5</v>
      </c>
      <c r="K235" s="153">
        <v>0</v>
      </c>
      <c r="L235" s="153">
        <v>4202.5</v>
      </c>
      <c r="M235" s="153">
        <v>-1311</v>
      </c>
      <c r="N235" s="153">
        <v>637.5</v>
      </c>
      <c r="O235" s="153">
        <v>-6447.5</v>
      </c>
      <c r="P235" s="153">
        <v>91</v>
      </c>
      <c r="Q235" s="153">
        <v>326</v>
      </c>
      <c r="R235" s="153">
        <v>-528</v>
      </c>
      <c r="S235" s="153">
        <v>-1022</v>
      </c>
      <c r="T235" s="153">
        <v>1100</v>
      </c>
      <c r="U235" s="153">
        <v>-2597</v>
      </c>
      <c r="V235" s="153">
        <v>-2476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49946</v>
      </c>
      <c r="D236" s="153">
        <v>51075</v>
      </c>
      <c r="E236" s="153">
        <v>50837.5</v>
      </c>
      <c r="F236" s="153">
        <v>326.5</v>
      </c>
      <c r="G236" s="153">
        <v>4018</v>
      </c>
      <c r="H236" s="153">
        <v>2049</v>
      </c>
      <c r="I236" s="153">
        <v>40362</v>
      </c>
      <c r="J236" s="153">
        <v>535.5</v>
      </c>
      <c r="K236" s="153">
        <v>0</v>
      </c>
      <c r="L236" s="153">
        <v>6743.5</v>
      </c>
      <c r="M236" s="153">
        <v>-3.5</v>
      </c>
      <c r="N236" s="153">
        <v>637</v>
      </c>
      <c r="O236" s="153">
        <v>-4721.5</v>
      </c>
      <c r="P236" s="153">
        <v>95</v>
      </c>
      <c r="Q236" s="153">
        <v>1294</v>
      </c>
      <c r="R236" s="153">
        <v>-300</v>
      </c>
      <c r="S236" s="153">
        <v>-990</v>
      </c>
      <c r="T236" s="153">
        <v>1000</v>
      </c>
      <c r="U236" s="153">
        <v>-2602</v>
      </c>
      <c r="V236" s="153">
        <v>-2230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52963.5</v>
      </c>
      <c r="D237" s="153">
        <v>53625</v>
      </c>
      <c r="E237" s="153">
        <v>53237.5</v>
      </c>
      <c r="F237" s="153">
        <v>396.5</v>
      </c>
      <c r="G237" s="153">
        <v>4095.5</v>
      </c>
      <c r="H237" s="153">
        <v>2779.5</v>
      </c>
      <c r="I237" s="153">
        <v>40551.5</v>
      </c>
      <c r="J237" s="153">
        <v>567</v>
      </c>
      <c r="K237" s="153">
        <v>22</v>
      </c>
      <c r="L237" s="153">
        <v>7741.5</v>
      </c>
      <c r="M237" s="153">
        <v>-2</v>
      </c>
      <c r="N237" s="153">
        <v>623.5</v>
      </c>
      <c r="O237" s="153">
        <v>-3811</v>
      </c>
      <c r="P237" s="153">
        <v>98</v>
      </c>
      <c r="Q237" s="153">
        <v>1114</v>
      </c>
      <c r="R237" s="153">
        <v>-1558</v>
      </c>
      <c r="S237" s="153">
        <v>-215</v>
      </c>
      <c r="T237" s="153">
        <v>1000</v>
      </c>
      <c r="U237" s="153">
        <v>-2228</v>
      </c>
      <c r="V237" s="153">
        <v>-1223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54579.5</v>
      </c>
      <c r="D238" s="153">
        <v>54837.5</v>
      </c>
      <c r="E238" s="153">
        <v>55012.5</v>
      </c>
      <c r="F238" s="153">
        <v>431</v>
      </c>
      <c r="G238" s="153">
        <v>4205</v>
      </c>
      <c r="H238" s="153">
        <v>3107.5</v>
      </c>
      <c r="I238" s="153">
        <v>40602.5</v>
      </c>
      <c r="J238" s="153">
        <v>551</v>
      </c>
      <c r="K238" s="153">
        <v>262.5</v>
      </c>
      <c r="L238" s="153">
        <v>8335.5</v>
      </c>
      <c r="M238" s="153">
        <v>-2</v>
      </c>
      <c r="N238" s="153">
        <v>614</v>
      </c>
      <c r="O238" s="153">
        <v>-3527</v>
      </c>
      <c r="P238" s="153">
        <v>100</v>
      </c>
      <c r="Q238" s="153">
        <v>940</v>
      </c>
      <c r="R238" s="153">
        <v>-1914</v>
      </c>
      <c r="S238" s="153">
        <v>-459</v>
      </c>
      <c r="T238" s="153">
        <v>1000</v>
      </c>
      <c r="U238" s="153">
        <v>-2107</v>
      </c>
      <c r="V238" s="153">
        <v>-668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55256</v>
      </c>
      <c r="D239" s="153">
        <v>55575</v>
      </c>
      <c r="E239" s="153">
        <v>55875</v>
      </c>
      <c r="F239" s="153">
        <v>366</v>
      </c>
      <c r="G239" s="153">
        <v>4101</v>
      </c>
      <c r="H239" s="153">
        <v>3108.5</v>
      </c>
      <c r="I239" s="153">
        <v>40582</v>
      </c>
      <c r="J239" s="153">
        <v>506.5</v>
      </c>
      <c r="K239" s="153">
        <v>666.5</v>
      </c>
      <c r="L239" s="153">
        <v>9057</v>
      </c>
      <c r="M239" s="153">
        <v>-2</v>
      </c>
      <c r="N239" s="153">
        <v>610.5</v>
      </c>
      <c r="O239" s="153">
        <v>-3740.5</v>
      </c>
      <c r="P239" s="153">
        <v>96.5</v>
      </c>
      <c r="Q239" s="153">
        <v>750</v>
      </c>
      <c r="R239" s="153">
        <v>-1987</v>
      </c>
      <c r="S239" s="153">
        <v>-669</v>
      </c>
      <c r="T239" s="153">
        <v>1000</v>
      </c>
      <c r="U239" s="153">
        <v>-1987</v>
      </c>
      <c r="V239" s="153">
        <v>-662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55694.5</v>
      </c>
      <c r="D240" s="153">
        <v>56137.5</v>
      </c>
      <c r="E240" s="153">
        <v>56337.5</v>
      </c>
      <c r="F240" s="153">
        <v>325.5</v>
      </c>
      <c r="G240" s="153">
        <v>4134.5</v>
      </c>
      <c r="H240" s="153">
        <v>3119</v>
      </c>
      <c r="I240" s="153">
        <v>40547</v>
      </c>
      <c r="J240" s="153">
        <v>551.5</v>
      </c>
      <c r="K240" s="153">
        <v>1086.5</v>
      </c>
      <c r="L240" s="153">
        <v>9174</v>
      </c>
      <c r="M240" s="153">
        <v>-1.5</v>
      </c>
      <c r="N240" s="153">
        <v>607.5</v>
      </c>
      <c r="O240" s="153">
        <v>-3849</v>
      </c>
      <c r="P240" s="153">
        <v>95.5</v>
      </c>
      <c r="Q240" s="153">
        <v>810</v>
      </c>
      <c r="R240" s="153">
        <v>-1898</v>
      </c>
      <c r="S240" s="153">
        <v>-596</v>
      </c>
      <c r="T240" s="153">
        <v>1000</v>
      </c>
      <c r="U240" s="153">
        <v>-1998</v>
      </c>
      <c r="V240" s="153">
        <v>-906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56187</v>
      </c>
      <c r="D241" s="153">
        <v>56387.5</v>
      </c>
      <c r="E241" s="153">
        <v>56650</v>
      </c>
      <c r="F241" s="153">
        <v>326</v>
      </c>
      <c r="G241" s="153">
        <v>4117</v>
      </c>
      <c r="H241" s="153">
        <v>3197</v>
      </c>
      <c r="I241" s="153">
        <v>40542.5</v>
      </c>
      <c r="J241" s="153">
        <v>674</v>
      </c>
      <c r="K241" s="153">
        <v>1427.5</v>
      </c>
      <c r="L241" s="153">
        <v>8836.5</v>
      </c>
      <c r="M241" s="153">
        <v>-1</v>
      </c>
      <c r="N241" s="153">
        <v>607</v>
      </c>
      <c r="O241" s="153">
        <v>-3540</v>
      </c>
      <c r="P241" s="153">
        <v>95.5</v>
      </c>
      <c r="Q241" s="153">
        <v>1162</v>
      </c>
      <c r="R241" s="153">
        <v>-1860</v>
      </c>
      <c r="S241" s="153">
        <v>-138</v>
      </c>
      <c r="T241" s="153">
        <v>979</v>
      </c>
      <c r="U241" s="153">
        <v>-1822</v>
      </c>
      <c r="V241" s="153">
        <v>-1186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55439</v>
      </c>
      <c r="D242" s="153">
        <v>55737.5</v>
      </c>
      <c r="E242" s="153">
        <v>55900</v>
      </c>
      <c r="F242" s="153">
        <v>328</v>
      </c>
      <c r="G242" s="153">
        <v>3988.5</v>
      </c>
      <c r="H242" s="153">
        <v>3315.5</v>
      </c>
      <c r="I242" s="153">
        <v>40547</v>
      </c>
      <c r="J242" s="153">
        <v>895.5</v>
      </c>
      <c r="K242" s="153">
        <v>1589</v>
      </c>
      <c r="L242" s="153">
        <v>7974</v>
      </c>
      <c r="M242" s="153">
        <v>-1</v>
      </c>
      <c r="N242" s="153">
        <v>600</v>
      </c>
      <c r="O242" s="153">
        <v>-3797</v>
      </c>
      <c r="P242" s="153">
        <v>94.5</v>
      </c>
      <c r="Q242" s="153">
        <v>1374</v>
      </c>
      <c r="R242" s="153">
        <v>-1888</v>
      </c>
      <c r="S242" s="153">
        <v>142</v>
      </c>
      <c r="T242" s="153">
        <v>814</v>
      </c>
      <c r="U242" s="153">
        <v>-2127</v>
      </c>
      <c r="V242" s="153">
        <v>-1639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54647.5</v>
      </c>
      <c r="D243" s="153">
        <v>54825</v>
      </c>
      <c r="E243" s="153">
        <v>54975</v>
      </c>
      <c r="F243" s="153">
        <v>330</v>
      </c>
      <c r="G243" s="153">
        <v>3986</v>
      </c>
      <c r="H243" s="153">
        <v>3332.5</v>
      </c>
      <c r="I243" s="153">
        <v>40538</v>
      </c>
      <c r="J243" s="153">
        <v>1050.5</v>
      </c>
      <c r="K243" s="153">
        <v>1450.5</v>
      </c>
      <c r="L243" s="153">
        <v>6978.5</v>
      </c>
      <c r="M243" s="153">
        <v>-1.5</v>
      </c>
      <c r="N243" s="153">
        <v>596.5</v>
      </c>
      <c r="O243" s="153">
        <v>-3613</v>
      </c>
      <c r="P243" s="153">
        <v>96</v>
      </c>
      <c r="Q243" s="153">
        <v>1764</v>
      </c>
      <c r="R243" s="153">
        <v>-1398</v>
      </c>
      <c r="S243" s="153">
        <v>517</v>
      </c>
      <c r="T243" s="153">
        <v>754</v>
      </c>
      <c r="U243" s="153">
        <v>-2694</v>
      </c>
      <c r="V243" s="153">
        <v>-2012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53042</v>
      </c>
      <c r="D244" s="153">
        <v>52962.5</v>
      </c>
      <c r="E244" s="153">
        <v>53100</v>
      </c>
      <c r="F244" s="153">
        <v>331</v>
      </c>
      <c r="G244" s="153">
        <v>3857</v>
      </c>
      <c r="H244" s="153">
        <v>3100.5</v>
      </c>
      <c r="I244" s="153">
        <v>40519</v>
      </c>
      <c r="J244" s="153">
        <v>1323</v>
      </c>
      <c r="K244" s="153">
        <v>1328.5</v>
      </c>
      <c r="L244" s="153">
        <v>6139</v>
      </c>
      <c r="M244" s="153">
        <v>-1.5</v>
      </c>
      <c r="N244" s="153">
        <v>601</v>
      </c>
      <c r="O244" s="153">
        <v>-4154.5</v>
      </c>
      <c r="P244" s="153">
        <v>94.5</v>
      </c>
      <c r="Q244" s="153">
        <v>1508</v>
      </c>
      <c r="R244" s="153">
        <v>-1252</v>
      </c>
      <c r="S244" s="153">
        <v>445</v>
      </c>
      <c r="T244" s="153">
        <v>747</v>
      </c>
      <c r="U244" s="153">
        <v>-2729</v>
      </c>
      <c r="V244" s="153">
        <v>-2855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51780</v>
      </c>
      <c r="D245" s="153">
        <v>51500</v>
      </c>
      <c r="E245" s="153">
        <v>51587.5</v>
      </c>
      <c r="F245" s="153">
        <v>331.5</v>
      </c>
      <c r="G245" s="153">
        <v>3824.5</v>
      </c>
      <c r="H245" s="153">
        <v>3079.5</v>
      </c>
      <c r="I245" s="153">
        <v>40469</v>
      </c>
      <c r="J245" s="153">
        <v>1656.5</v>
      </c>
      <c r="K245" s="153">
        <v>1047</v>
      </c>
      <c r="L245" s="153">
        <v>5407</v>
      </c>
      <c r="M245" s="153">
        <v>-6.5</v>
      </c>
      <c r="N245" s="153">
        <v>604</v>
      </c>
      <c r="O245" s="153">
        <v>-4632</v>
      </c>
      <c r="P245" s="153">
        <v>95</v>
      </c>
      <c r="Q245" s="153">
        <v>1653</v>
      </c>
      <c r="R245" s="153">
        <v>-1158</v>
      </c>
      <c r="S245" s="153">
        <v>299</v>
      </c>
      <c r="T245" s="153">
        <v>139</v>
      </c>
      <c r="U245" s="153">
        <v>-2752</v>
      </c>
      <c r="V245" s="153">
        <v>-2454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50772</v>
      </c>
      <c r="D246" s="153">
        <v>50362.5</v>
      </c>
      <c r="E246" s="153">
        <v>50375</v>
      </c>
      <c r="F246" s="153">
        <v>330</v>
      </c>
      <c r="G246" s="153">
        <v>3639</v>
      </c>
      <c r="H246" s="153">
        <v>3029.5</v>
      </c>
      <c r="I246" s="153">
        <v>40371.5</v>
      </c>
      <c r="J246" s="153">
        <v>1759</v>
      </c>
      <c r="K246" s="153">
        <v>639</v>
      </c>
      <c r="L246" s="153">
        <v>5366</v>
      </c>
      <c r="M246" s="153">
        <v>-2</v>
      </c>
      <c r="N246" s="153">
        <v>605</v>
      </c>
      <c r="O246" s="153">
        <v>-4965</v>
      </c>
      <c r="P246" s="153">
        <v>92.5</v>
      </c>
      <c r="Q246" s="153">
        <v>1400</v>
      </c>
      <c r="R246" s="153">
        <v>-1501</v>
      </c>
      <c r="S246" s="153">
        <v>58</v>
      </c>
      <c r="T246" s="153">
        <v>297</v>
      </c>
      <c r="U246" s="153">
        <v>-2752</v>
      </c>
      <c r="V246" s="153">
        <v>-2499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51917</v>
      </c>
      <c r="D247" s="153">
        <v>51675</v>
      </c>
      <c r="E247" s="153">
        <v>51837.5</v>
      </c>
      <c r="F247" s="153">
        <v>331</v>
      </c>
      <c r="G247" s="153">
        <v>3882.5</v>
      </c>
      <c r="H247" s="153">
        <v>3364</v>
      </c>
      <c r="I247" s="153">
        <v>40299.5</v>
      </c>
      <c r="J247" s="153">
        <v>1717.5</v>
      </c>
      <c r="K247" s="153">
        <v>235</v>
      </c>
      <c r="L247" s="153">
        <v>6289.5</v>
      </c>
      <c r="M247" s="153">
        <v>-2.5</v>
      </c>
      <c r="N247" s="153">
        <v>620</v>
      </c>
      <c r="O247" s="153">
        <v>-4819</v>
      </c>
      <c r="P247" s="153">
        <v>97</v>
      </c>
      <c r="Q247" s="153">
        <v>612</v>
      </c>
      <c r="R247" s="153">
        <v>-1520</v>
      </c>
      <c r="S247" s="153">
        <v>360</v>
      </c>
      <c r="T247" s="153">
        <v>884</v>
      </c>
      <c r="U247" s="153">
        <v>-2752</v>
      </c>
      <c r="V247" s="153">
        <v>-1951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55906</v>
      </c>
      <c r="D248" s="153">
        <v>55225</v>
      </c>
      <c r="E248" s="153">
        <v>55500</v>
      </c>
      <c r="F248" s="153">
        <v>331</v>
      </c>
      <c r="G248" s="153">
        <v>3869.5</v>
      </c>
      <c r="H248" s="153">
        <v>3510</v>
      </c>
      <c r="I248" s="153">
        <v>40428.5</v>
      </c>
      <c r="J248" s="153">
        <v>1923.5</v>
      </c>
      <c r="K248" s="153">
        <v>14.5</v>
      </c>
      <c r="L248" s="153">
        <v>8728.5</v>
      </c>
      <c r="M248" s="153">
        <v>-2.5</v>
      </c>
      <c r="N248" s="153">
        <v>621.5</v>
      </c>
      <c r="O248" s="153">
        <v>-3519</v>
      </c>
      <c r="P248" s="153">
        <v>93.5</v>
      </c>
      <c r="Q248" s="153">
        <v>1852</v>
      </c>
      <c r="R248" s="153">
        <v>-1881</v>
      </c>
      <c r="S248" s="153">
        <v>279</v>
      </c>
      <c r="T248" s="153">
        <v>1000</v>
      </c>
      <c r="U248" s="153">
        <v>-2648</v>
      </c>
      <c r="V248" s="153">
        <v>-758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55449</v>
      </c>
      <c r="D249" s="153">
        <v>54812.5</v>
      </c>
      <c r="E249" s="153">
        <v>55112.5</v>
      </c>
      <c r="F249" s="153">
        <v>331.5</v>
      </c>
      <c r="G249" s="153">
        <v>3505.5</v>
      </c>
      <c r="H249" s="153">
        <v>3452.5</v>
      </c>
      <c r="I249" s="153">
        <v>40446</v>
      </c>
      <c r="J249" s="153">
        <v>2050.5</v>
      </c>
      <c r="K249" s="153">
        <v>0</v>
      </c>
      <c r="L249" s="153">
        <v>8370.5</v>
      </c>
      <c r="M249" s="153">
        <v>-1</v>
      </c>
      <c r="N249" s="153">
        <v>628</v>
      </c>
      <c r="O249" s="153">
        <v>-3335</v>
      </c>
      <c r="P249" s="153">
        <v>88.5</v>
      </c>
      <c r="Q249" s="153">
        <v>2561</v>
      </c>
      <c r="R249" s="153">
        <v>-1999</v>
      </c>
      <c r="S249" s="153">
        <v>352</v>
      </c>
      <c r="T249" s="153">
        <v>-689</v>
      </c>
      <c r="U249" s="153">
        <v>-2461</v>
      </c>
      <c r="V249" s="153">
        <v>-1484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50982</v>
      </c>
      <c r="D250" s="153">
        <v>50625</v>
      </c>
      <c r="E250" s="153">
        <v>50587.5</v>
      </c>
      <c r="F250" s="153">
        <v>330</v>
      </c>
      <c r="G250" s="153">
        <v>3499.5</v>
      </c>
      <c r="H250" s="153">
        <v>2403.5</v>
      </c>
      <c r="I250" s="153">
        <v>40273.5</v>
      </c>
      <c r="J250" s="153">
        <v>2304.5</v>
      </c>
      <c r="K250" s="153">
        <v>0</v>
      </c>
      <c r="L250" s="153">
        <v>6094.5</v>
      </c>
      <c r="M250" s="153">
        <v>-2</v>
      </c>
      <c r="N250" s="153">
        <v>630</v>
      </c>
      <c r="O250" s="153">
        <v>-4550.5</v>
      </c>
      <c r="P250" s="153">
        <v>86.5</v>
      </c>
      <c r="Q250" s="153">
        <v>2899</v>
      </c>
      <c r="R250" s="153">
        <v>-1880</v>
      </c>
      <c r="S250" s="153">
        <v>225</v>
      </c>
      <c r="T250" s="153">
        <v>-901</v>
      </c>
      <c r="U250" s="153">
        <v>-2752</v>
      </c>
      <c r="V250" s="153">
        <v>-2063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48102</v>
      </c>
      <c r="D251" s="153">
        <v>48400</v>
      </c>
      <c r="E251" s="153">
        <v>48287.5</v>
      </c>
      <c r="F251" s="153">
        <v>330</v>
      </c>
      <c r="G251" s="153">
        <v>3343</v>
      </c>
      <c r="H251" s="153">
        <v>1453.5</v>
      </c>
      <c r="I251" s="153">
        <v>39807.5</v>
      </c>
      <c r="J251" s="153">
        <v>2404.5</v>
      </c>
      <c r="K251" s="153">
        <v>0</v>
      </c>
      <c r="L251" s="153">
        <v>5078</v>
      </c>
      <c r="M251" s="153">
        <v>-362</v>
      </c>
      <c r="N251" s="153">
        <v>627.5</v>
      </c>
      <c r="O251" s="153">
        <v>-4580.5</v>
      </c>
      <c r="P251" s="153">
        <v>82</v>
      </c>
      <c r="Q251" s="153">
        <v>3000</v>
      </c>
      <c r="R251" s="153">
        <v>-2000</v>
      </c>
      <c r="S251" s="153">
        <v>785</v>
      </c>
      <c r="T251" s="153">
        <v>-822</v>
      </c>
      <c r="U251" s="153">
        <v>-2752</v>
      </c>
      <c r="V251" s="153">
        <v>-2090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49902</v>
      </c>
      <c r="D252" s="153">
        <v>49725</v>
      </c>
      <c r="E252" s="153">
        <v>49775</v>
      </c>
      <c r="F252" s="153">
        <v>328</v>
      </c>
      <c r="G252" s="153">
        <v>3594.5</v>
      </c>
      <c r="H252" s="153">
        <v>951.5</v>
      </c>
      <c r="I252" s="153">
        <v>39990</v>
      </c>
      <c r="J252" s="153">
        <v>2303</v>
      </c>
      <c r="K252" s="153">
        <v>0</v>
      </c>
      <c r="L252" s="153">
        <v>5802</v>
      </c>
      <c r="M252" s="153">
        <v>-1.5</v>
      </c>
      <c r="N252" s="153">
        <v>630.5</v>
      </c>
      <c r="O252" s="153">
        <v>-3695.5</v>
      </c>
      <c r="P252" s="153">
        <v>81.5</v>
      </c>
      <c r="Q252" s="153">
        <v>3000</v>
      </c>
      <c r="R252" s="153">
        <v>-1485</v>
      </c>
      <c r="S252" s="153">
        <v>-537</v>
      </c>
      <c r="T252" s="153">
        <v>34</v>
      </c>
      <c r="U252" s="153">
        <v>-2597</v>
      </c>
      <c r="V252" s="153">
        <v>-1414</v>
      </c>
      <c r="Y252" s="11"/>
    </row>
    <row r="253" spans="1:25">
      <c r="A253" s="11">
        <f>A252+1</f>
        <v>10</v>
      </c>
      <c r="B253" s="13">
        <v>0</v>
      </c>
      <c r="C253" s="153">
        <v>47873.5</v>
      </c>
      <c r="D253" s="153">
        <v>46787.5</v>
      </c>
      <c r="E253" s="153">
        <v>46787.5</v>
      </c>
      <c r="F253" s="153">
        <v>316</v>
      </c>
      <c r="G253" s="153">
        <v>3556</v>
      </c>
      <c r="H253" s="153">
        <v>953.5</v>
      </c>
      <c r="I253" s="153">
        <v>39907.5</v>
      </c>
      <c r="J253" s="153">
        <v>2398.5</v>
      </c>
      <c r="K253" s="153">
        <v>0</v>
      </c>
      <c r="L253" s="153">
        <v>4689</v>
      </c>
      <c r="M253" s="153">
        <v>-524</v>
      </c>
      <c r="N253" s="153">
        <v>636.5</v>
      </c>
      <c r="O253" s="153">
        <v>-4059.5</v>
      </c>
      <c r="P253" s="153">
        <v>84</v>
      </c>
      <c r="Q253" s="153">
        <v>2400</v>
      </c>
      <c r="R253" s="153">
        <v>-747</v>
      </c>
      <c r="S253" s="153">
        <v>-1292</v>
      </c>
      <c r="T253" s="153">
        <v>-260</v>
      </c>
      <c r="U253" s="153">
        <v>-2601</v>
      </c>
      <c r="V253" s="153">
        <v>-1833</v>
      </c>
      <c r="Y253" s="11"/>
    </row>
    <row r="254" spans="1:25">
      <c r="A254" s="11">
        <f>A253</f>
        <v>10</v>
      </c>
      <c r="B254" s="13">
        <f>B253+1</f>
        <v>1</v>
      </c>
      <c r="C254" s="153">
        <v>43694</v>
      </c>
      <c r="D254" s="153">
        <v>43525</v>
      </c>
      <c r="E254" s="153">
        <v>43762.5</v>
      </c>
      <c r="F254" s="153">
        <v>307</v>
      </c>
      <c r="G254" s="153">
        <v>3440.5</v>
      </c>
      <c r="H254" s="153">
        <v>773</v>
      </c>
      <c r="I254" s="153">
        <v>39859.5</v>
      </c>
      <c r="J254" s="153">
        <v>2483.5</v>
      </c>
      <c r="K254" s="153">
        <v>0</v>
      </c>
      <c r="L254" s="153">
        <v>4050.5</v>
      </c>
      <c r="M254" s="153">
        <v>-2416.5</v>
      </c>
      <c r="N254" s="153">
        <v>672</v>
      </c>
      <c r="O254" s="153">
        <v>-5475.5</v>
      </c>
      <c r="P254" s="153">
        <v>85</v>
      </c>
      <c r="Q254" s="153">
        <v>2298</v>
      </c>
      <c r="R254" s="153">
        <v>-1398</v>
      </c>
      <c r="S254" s="153">
        <v>-1881</v>
      </c>
      <c r="T254" s="153">
        <v>-268</v>
      </c>
      <c r="U254" s="153">
        <v>-2601</v>
      </c>
      <c r="V254" s="153">
        <v>-1878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42664.5</v>
      </c>
      <c r="D255" s="153">
        <v>41862.5</v>
      </c>
      <c r="E255" s="153">
        <v>42287.5</v>
      </c>
      <c r="F255" s="153">
        <v>307.5</v>
      </c>
      <c r="G255" s="153">
        <v>3482.5</v>
      </c>
      <c r="H255" s="153">
        <v>760</v>
      </c>
      <c r="I255" s="153">
        <v>39704</v>
      </c>
      <c r="J255" s="153">
        <v>2493.5</v>
      </c>
      <c r="K255" s="153">
        <v>0</v>
      </c>
      <c r="L255" s="153">
        <v>3932</v>
      </c>
      <c r="M255" s="153">
        <v>-2399.5</v>
      </c>
      <c r="N255" s="153">
        <v>670.5</v>
      </c>
      <c r="O255" s="153">
        <v>-6286</v>
      </c>
      <c r="P255" s="153">
        <v>86</v>
      </c>
      <c r="Q255" s="153">
        <v>2254</v>
      </c>
      <c r="R255" s="153">
        <v>-1630</v>
      </c>
      <c r="S255" s="153">
        <v>-1626</v>
      </c>
      <c r="T255" s="153">
        <v>-604</v>
      </c>
      <c r="U255" s="153">
        <v>-2601</v>
      </c>
      <c r="V255" s="153">
        <v>-1813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40185.5</v>
      </c>
      <c r="D256" s="153">
        <v>39287.5</v>
      </c>
      <c r="E256" s="153">
        <v>39737.5</v>
      </c>
      <c r="F256" s="153">
        <v>307</v>
      </c>
      <c r="G256" s="153">
        <v>2938.5</v>
      </c>
      <c r="H256" s="153">
        <v>752</v>
      </c>
      <c r="I256" s="153">
        <v>39163</v>
      </c>
      <c r="J256" s="153">
        <v>2500</v>
      </c>
      <c r="K256" s="153">
        <v>0</v>
      </c>
      <c r="L256" s="153">
        <v>3618</v>
      </c>
      <c r="M256" s="153">
        <v>-2260</v>
      </c>
      <c r="N256" s="153">
        <v>675</v>
      </c>
      <c r="O256" s="153">
        <v>-7508</v>
      </c>
      <c r="P256" s="153">
        <v>77.5</v>
      </c>
      <c r="Q256" s="153">
        <v>1398</v>
      </c>
      <c r="R256" s="153">
        <v>-1651</v>
      </c>
      <c r="S256" s="153">
        <v>-1660</v>
      </c>
      <c r="T256" s="153">
        <v>-841</v>
      </c>
      <c r="U256" s="153">
        <v>-2601</v>
      </c>
      <c r="V256" s="153">
        <v>-2627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39041</v>
      </c>
      <c r="D257" s="153">
        <v>38462.5</v>
      </c>
      <c r="E257" s="153">
        <v>38850</v>
      </c>
      <c r="F257" s="153">
        <v>305</v>
      </c>
      <c r="G257" s="153">
        <v>2792</v>
      </c>
      <c r="H257" s="153">
        <v>742</v>
      </c>
      <c r="I257" s="153">
        <v>39607.5</v>
      </c>
      <c r="J257" s="153">
        <v>2464</v>
      </c>
      <c r="K257" s="153">
        <v>0</v>
      </c>
      <c r="L257" s="153">
        <v>3443</v>
      </c>
      <c r="M257" s="153">
        <v>-2256</v>
      </c>
      <c r="N257" s="153">
        <v>670</v>
      </c>
      <c r="O257" s="153">
        <v>-8727</v>
      </c>
      <c r="P257" s="153">
        <v>74</v>
      </c>
      <c r="Q257" s="153">
        <v>342</v>
      </c>
      <c r="R257" s="153">
        <v>-1633</v>
      </c>
      <c r="S257" s="153">
        <v>-1694</v>
      </c>
      <c r="T257" s="153">
        <v>-468</v>
      </c>
      <c r="U257" s="153">
        <v>-2601</v>
      </c>
      <c r="V257" s="153">
        <v>-2591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39998.5</v>
      </c>
      <c r="D258" s="153">
        <v>40350</v>
      </c>
      <c r="E258" s="153">
        <v>40737.5</v>
      </c>
      <c r="F258" s="153">
        <v>301.5</v>
      </c>
      <c r="G258" s="153">
        <v>2866.5</v>
      </c>
      <c r="H258" s="153">
        <v>818.5</v>
      </c>
      <c r="I258" s="153">
        <v>39705.5</v>
      </c>
      <c r="J258" s="153">
        <v>2524</v>
      </c>
      <c r="K258" s="153">
        <v>0</v>
      </c>
      <c r="L258" s="153">
        <v>3566</v>
      </c>
      <c r="M258" s="153">
        <v>-2424</v>
      </c>
      <c r="N258" s="153">
        <v>667</v>
      </c>
      <c r="O258" s="153">
        <v>-8026.5</v>
      </c>
      <c r="P258" s="153">
        <v>75.5</v>
      </c>
      <c r="Q258" s="153">
        <v>993</v>
      </c>
      <c r="R258" s="153">
        <v>-1668</v>
      </c>
      <c r="S258" s="153">
        <v>-1326</v>
      </c>
      <c r="T258" s="153">
        <v>-219</v>
      </c>
      <c r="U258" s="153">
        <v>-2601</v>
      </c>
      <c r="V258" s="153">
        <v>-2282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44544.5</v>
      </c>
      <c r="D259" s="153">
        <v>45362.5</v>
      </c>
      <c r="E259" s="153">
        <v>45950</v>
      </c>
      <c r="F259" s="153">
        <v>313</v>
      </c>
      <c r="G259" s="153">
        <v>3700</v>
      </c>
      <c r="H259" s="153">
        <v>1396</v>
      </c>
      <c r="I259" s="153">
        <v>40066.5</v>
      </c>
      <c r="J259" s="153">
        <v>2542</v>
      </c>
      <c r="K259" s="153">
        <v>0</v>
      </c>
      <c r="L259" s="153">
        <v>4415.5</v>
      </c>
      <c r="M259" s="153">
        <v>-1576</v>
      </c>
      <c r="N259" s="153">
        <v>656</v>
      </c>
      <c r="O259" s="153">
        <v>-6969</v>
      </c>
      <c r="P259" s="153">
        <v>90</v>
      </c>
      <c r="Q259" s="153">
        <v>-1133</v>
      </c>
      <c r="R259" s="153">
        <v>767</v>
      </c>
      <c r="S259" s="153">
        <v>-1214</v>
      </c>
      <c r="T259" s="153">
        <v>367</v>
      </c>
      <c r="U259" s="153">
        <v>-2601</v>
      </c>
      <c r="V259" s="153">
        <v>-2442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52097.5</v>
      </c>
      <c r="D260" s="153">
        <v>52537.5</v>
      </c>
      <c r="E260" s="153">
        <v>53125</v>
      </c>
      <c r="F260" s="153">
        <v>322</v>
      </c>
      <c r="G260" s="153">
        <v>4082</v>
      </c>
      <c r="H260" s="153">
        <v>3417</v>
      </c>
      <c r="I260" s="153">
        <v>40419.5</v>
      </c>
      <c r="J260" s="153">
        <v>2569.5</v>
      </c>
      <c r="K260" s="153">
        <v>0.5</v>
      </c>
      <c r="L260" s="153">
        <v>6613.5</v>
      </c>
      <c r="M260" s="153">
        <v>-6</v>
      </c>
      <c r="N260" s="153">
        <v>659.5</v>
      </c>
      <c r="O260" s="153">
        <v>-5980</v>
      </c>
      <c r="P260" s="153">
        <v>99</v>
      </c>
      <c r="Q260" s="153">
        <v>-542</v>
      </c>
      <c r="R260" s="153">
        <v>404</v>
      </c>
      <c r="S260" s="153">
        <v>-681</v>
      </c>
      <c r="T260" s="153">
        <v>742</v>
      </c>
      <c r="U260" s="153">
        <v>-2496</v>
      </c>
      <c r="V260" s="153">
        <v>-1976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55068.5</v>
      </c>
      <c r="D261" s="153">
        <v>54787.5</v>
      </c>
      <c r="E261" s="153">
        <v>55075</v>
      </c>
      <c r="F261" s="153">
        <v>326</v>
      </c>
      <c r="G261" s="153">
        <v>3951.5</v>
      </c>
      <c r="H261" s="153">
        <v>3900</v>
      </c>
      <c r="I261" s="153">
        <v>40722</v>
      </c>
      <c r="J261" s="153">
        <v>2691</v>
      </c>
      <c r="K261" s="153">
        <v>28.5</v>
      </c>
      <c r="L261" s="153">
        <v>7785.5</v>
      </c>
      <c r="M261" s="153">
        <v>-4</v>
      </c>
      <c r="N261" s="153">
        <v>659</v>
      </c>
      <c r="O261" s="153">
        <v>-4991.5</v>
      </c>
      <c r="P261" s="153">
        <v>96.5</v>
      </c>
      <c r="Q261" s="153">
        <v>-579</v>
      </c>
      <c r="R261" s="153">
        <v>138</v>
      </c>
      <c r="S261" s="153">
        <v>290</v>
      </c>
      <c r="T261" s="153">
        <v>604</v>
      </c>
      <c r="U261" s="153">
        <v>-2756</v>
      </c>
      <c r="V261" s="153">
        <v>-1613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56152.5</v>
      </c>
      <c r="D262" s="153">
        <v>56037.5</v>
      </c>
      <c r="E262" s="153">
        <v>56325</v>
      </c>
      <c r="F262" s="153">
        <v>574.5</v>
      </c>
      <c r="G262" s="153">
        <v>3797</v>
      </c>
      <c r="H262" s="153">
        <v>4014</v>
      </c>
      <c r="I262" s="153">
        <v>41188</v>
      </c>
      <c r="J262" s="153">
        <v>2631</v>
      </c>
      <c r="K262" s="153">
        <v>275.5</v>
      </c>
      <c r="L262" s="153">
        <v>7746</v>
      </c>
      <c r="M262" s="153">
        <v>-2</v>
      </c>
      <c r="N262" s="153">
        <v>650</v>
      </c>
      <c r="O262" s="153">
        <v>-4721.5</v>
      </c>
      <c r="P262" s="153">
        <v>96.5</v>
      </c>
      <c r="Q262" s="153">
        <v>-528</v>
      </c>
      <c r="R262" s="153">
        <v>-554</v>
      </c>
      <c r="S262" s="153">
        <v>82</v>
      </c>
      <c r="T262" s="153">
        <v>924</v>
      </c>
      <c r="U262" s="153">
        <v>-2727</v>
      </c>
      <c r="V262" s="153">
        <v>-1238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56849.5</v>
      </c>
      <c r="D263" s="153">
        <v>56762.5</v>
      </c>
      <c r="E263" s="153">
        <v>56987.5</v>
      </c>
      <c r="F263" s="153">
        <v>906</v>
      </c>
      <c r="G263" s="153">
        <v>3912.5</v>
      </c>
      <c r="H263" s="153">
        <v>4004.5</v>
      </c>
      <c r="I263" s="153">
        <v>41357</v>
      </c>
      <c r="J263" s="153">
        <v>2557.5</v>
      </c>
      <c r="K263" s="153">
        <v>692.5</v>
      </c>
      <c r="L263" s="153">
        <v>7554.5</v>
      </c>
      <c r="M263" s="153">
        <v>-2</v>
      </c>
      <c r="N263" s="153">
        <v>650</v>
      </c>
      <c r="O263" s="153">
        <v>-4782</v>
      </c>
      <c r="P263" s="153">
        <v>101.5</v>
      </c>
      <c r="Q263" s="153">
        <v>-461</v>
      </c>
      <c r="R263" s="153">
        <v>-637</v>
      </c>
      <c r="S263" s="153">
        <v>-4</v>
      </c>
      <c r="T263" s="153">
        <v>1000</v>
      </c>
      <c r="U263" s="153">
        <v>-2756</v>
      </c>
      <c r="V263" s="153">
        <v>-1392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57378.5</v>
      </c>
      <c r="D264" s="153">
        <v>57337.5</v>
      </c>
      <c r="E264" s="153">
        <v>57512.5</v>
      </c>
      <c r="F264" s="153">
        <v>858</v>
      </c>
      <c r="G264" s="153">
        <v>3719</v>
      </c>
      <c r="H264" s="153">
        <v>4034</v>
      </c>
      <c r="I264" s="153">
        <v>41345.5</v>
      </c>
      <c r="J264" s="153">
        <v>3048.5</v>
      </c>
      <c r="K264" s="153">
        <v>1096</v>
      </c>
      <c r="L264" s="153">
        <v>7313.5</v>
      </c>
      <c r="M264" s="153">
        <v>-2</v>
      </c>
      <c r="N264" s="153">
        <v>654</v>
      </c>
      <c r="O264" s="153">
        <v>-4687</v>
      </c>
      <c r="P264" s="153">
        <v>97.5</v>
      </c>
      <c r="Q264" s="153">
        <v>-433</v>
      </c>
      <c r="R264" s="153">
        <v>-569</v>
      </c>
      <c r="S264" s="153">
        <v>230</v>
      </c>
      <c r="T264" s="153">
        <v>1000</v>
      </c>
      <c r="U264" s="153">
        <v>-2580</v>
      </c>
      <c r="V264" s="153">
        <v>-1735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57960.5</v>
      </c>
      <c r="D265" s="153">
        <v>57412.5</v>
      </c>
      <c r="E265" s="153">
        <v>57962.5</v>
      </c>
      <c r="F265" s="153">
        <v>748.5</v>
      </c>
      <c r="G265" s="153">
        <v>3874</v>
      </c>
      <c r="H265" s="153">
        <v>4118.5</v>
      </c>
      <c r="I265" s="153">
        <v>41341</v>
      </c>
      <c r="J265" s="153">
        <v>3456.5</v>
      </c>
      <c r="K265" s="153">
        <v>1304.5</v>
      </c>
      <c r="L265" s="153">
        <v>7325</v>
      </c>
      <c r="M265" s="153">
        <v>-39.5</v>
      </c>
      <c r="N265" s="153">
        <v>656.5</v>
      </c>
      <c r="O265" s="153">
        <v>-4823.5</v>
      </c>
      <c r="P265" s="153">
        <v>97.5</v>
      </c>
      <c r="Q265" s="153">
        <v>395</v>
      </c>
      <c r="R265" s="153">
        <v>-536</v>
      </c>
      <c r="S265" s="153">
        <v>453</v>
      </c>
      <c r="T265" s="153">
        <v>596</v>
      </c>
      <c r="U265" s="153">
        <v>-2525</v>
      </c>
      <c r="V265" s="153">
        <v>-2445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57358.5</v>
      </c>
      <c r="D266" s="153">
        <v>56725</v>
      </c>
      <c r="E266" s="153">
        <v>57400</v>
      </c>
      <c r="F266" s="153">
        <v>385.5</v>
      </c>
      <c r="G266" s="153">
        <v>3792</v>
      </c>
      <c r="H266" s="153">
        <v>4071.5</v>
      </c>
      <c r="I266" s="153">
        <v>41248</v>
      </c>
      <c r="J266" s="153">
        <v>3449</v>
      </c>
      <c r="K266" s="153">
        <v>1330.5</v>
      </c>
      <c r="L266" s="153">
        <v>7325.5</v>
      </c>
      <c r="M266" s="153">
        <v>-28</v>
      </c>
      <c r="N266" s="153">
        <v>656</v>
      </c>
      <c r="O266" s="153">
        <v>-4871</v>
      </c>
      <c r="P266" s="153">
        <v>92.5</v>
      </c>
      <c r="Q266" s="153">
        <v>53</v>
      </c>
      <c r="R266" s="153">
        <v>-544</v>
      </c>
      <c r="S266" s="153">
        <v>442</v>
      </c>
      <c r="T266" s="153">
        <v>657</v>
      </c>
      <c r="U266" s="153">
        <v>-2451</v>
      </c>
      <c r="V266" s="153">
        <v>-2615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56692</v>
      </c>
      <c r="D267" s="153">
        <v>55975</v>
      </c>
      <c r="E267" s="153">
        <v>56450</v>
      </c>
      <c r="F267" s="153">
        <v>327.5</v>
      </c>
      <c r="G267" s="153">
        <v>3732.5</v>
      </c>
      <c r="H267" s="153">
        <v>4055</v>
      </c>
      <c r="I267" s="153">
        <v>41163</v>
      </c>
      <c r="J267" s="153">
        <v>3654.5</v>
      </c>
      <c r="K267" s="153">
        <v>1286.5</v>
      </c>
      <c r="L267" s="153">
        <v>6846</v>
      </c>
      <c r="M267" s="153">
        <v>-2.5</v>
      </c>
      <c r="N267" s="153">
        <v>655</v>
      </c>
      <c r="O267" s="153">
        <v>-5025.5</v>
      </c>
      <c r="P267" s="153">
        <v>91</v>
      </c>
      <c r="Q267" s="153">
        <v>-610</v>
      </c>
      <c r="R267" s="153">
        <v>-320</v>
      </c>
      <c r="S267" s="153">
        <v>373</v>
      </c>
      <c r="T267" s="153">
        <v>1000</v>
      </c>
      <c r="U267" s="153">
        <v>-2646</v>
      </c>
      <c r="V267" s="153">
        <v>-2654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55139.5</v>
      </c>
      <c r="D268" s="153">
        <v>54087.5</v>
      </c>
      <c r="E268" s="153">
        <v>54575</v>
      </c>
      <c r="F268" s="153">
        <v>329</v>
      </c>
      <c r="G268" s="153">
        <v>3623.5</v>
      </c>
      <c r="H268" s="153">
        <v>3879</v>
      </c>
      <c r="I268" s="153">
        <v>41188</v>
      </c>
      <c r="J268" s="153">
        <v>3910</v>
      </c>
      <c r="K268" s="153">
        <v>1177.5</v>
      </c>
      <c r="L268" s="153">
        <v>6383</v>
      </c>
      <c r="M268" s="153">
        <v>-2</v>
      </c>
      <c r="N268" s="153">
        <v>643.5</v>
      </c>
      <c r="O268" s="153">
        <v>-5993</v>
      </c>
      <c r="P268" s="153">
        <v>89.5</v>
      </c>
      <c r="Q268" s="153">
        <v>-1140</v>
      </c>
      <c r="R268" s="153">
        <v>-322</v>
      </c>
      <c r="S268" s="153">
        <v>75</v>
      </c>
      <c r="T268" s="153">
        <v>1000</v>
      </c>
      <c r="U268" s="153">
        <v>-2756</v>
      </c>
      <c r="V268" s="153">
        <v>-2836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53893</v>
      </c>
      <c r="D269" s="153">
        <v>52550</v>
      </c>
      <c r="E269" s="153">
        <v>53150</v>
      </c>
      <c r="F269" s="153">
        <v>331</v>
      </c>
      <c r="G269" s="153">
        <v>3554.5</v>
      </c>
      <c r="H269" s="153">
        <v>3898</v>
      </c>
      <c r="I269" s="153">
        <v>41292</v>
      </c>
      <c r="J269" s="153">
        <v>3904</v>
      </c>
      <c r="K269" s="153">
        <v>927.5</v>
      </c>
      <c r="L269" s="153">
        <v>6080.5</v>
      </c>
      <c r="M269" s="153">
        <v>-2</v>
      </c>
      <c r="N269" s="153">
        <v>618</v>
      </c>
      <c r="O269" s="153">
        <v>-6709.5</v>
      </c>
      <c r="P269" s="153">
        <v>89</v>
      </c>
      <c r="Q269" s="153">
        <v>-1603</v>
      </c>
      <c r="R269" s="153">
        <v>-316</v>
      </c>
      <c r="S269" s="153">
        <v>-36</v>
      </c>
      <c r="T269" s="153">
        <v>1000</v>
      </c>
      <c r="U269" s="153">
        <v>-2727</v>
      </c>
      <c r="V269" s="153">
        <v>-3099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53074.5</v>
      </c>
      <c r="D270" s="153">
        <v>51775</v>
      </c>
      <c r="E270" s="153">
        <v>52375</v>
      </c>
      <c r="F270" s="153">
        <v>331</v>
      </c>
      <c r="G270" s="153">
        <v>3568</v>
      </c>
      <c r="H270" s="153">
        <v>3899.5</v>
      </c>
      <c r="I270" s="153">
        <v>41378</v>
      </c>
      <c r="J270" s="153">
        <v>3892.5</v>
      </c>
      <c r="K270" s="153">
        <v>677.5</v>
      </c>
      <c r="L270" s="153">
        <v>6167</v>
      </c>
      <c r="M270" s="153">
        <v>-2</v>
      </c>
      <c r="N270" s="153">
        <v>651.5</v>
      </c>
      <c r="O270" s="153">
        <v>-7488.5</v>
      </c>
      <c r="P270" s="153">
        <v>90</v>
      </c>
      <c r="Q270" s="153">
        <v>-1739</v>
      </c>
      <c r="R270" s="153">
        <v>-616</v>
      </c>
      <c r="S270" s="153">
        <v>-274</v>
      </c>
      <c r="T270" s="153">
        <v>999</v>
      </c>
      <c r="U270" s="153">
        <v>-2706</v>
      </c>
      <c r="V270" s="153">
        <v>-2858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54050.5</v>
      </c>
      <c r="D271" s="153">
        <v>53900</v>
      </c>
      <c r="E271" s="153">
        <v>54562.5</v>
      </c>
      <c r="F271" s="153">
        <v>331.5</v>
      </c>
      <c r="G271" s="153">
        <v>3801</v>
      </c>
      <c r="H271" s="153">
        <v>3958</v>
      </c>
      <c r="I271" s="153">
        <v>41558.5</v>
      </c>
      <c r="J271" s="153">
        <v>3486</v>
      </c>
      <c r="K271" s="153">
        <v>303.5</v>
      </c>
      <c r="L271" s="153">
        <v>6387.5</v>
      </c>
      <c r="M271" s="153">
        <v>-2</v>
      </c>
      <c r="N271" s="153">
        <v>649.5</v>
      </c>
      <c r="O271" s="153">
        <v>-6422.5</v>
      </c>
      <c r="P271" s="153">
        <v>94</v>
      </c>
      <c r="Q271" s="153">
        <v>-1299</v>
      </c>
      <c r="R271" s="153">
        <v>-571</v>
      </c>
      <c r="S271" s="153">
        <v>210</v>
      </c>
      <c r="T271" s="153">
        <v>1000</v>
      </c>
      <c r="U271" s="153">
        <v>-2706</v>
      </c>
      <c r="V271" s="153">
        <v>-1848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58131.5</v>
      </c>
      <c r="D272" s="153">
        <v>57975</v>
      </c>
      <c r="E272" s="153">
        <v>58675</v>
      </c>
      <c r="F272" s="153">
        <v>332.5</v>
      </c>
      <c r="G272" s="153">
        <v>4107.5</v>
      </c>
      <c r="H272" s="153">
        <v>4075.5</v>
      </c>
      <c r="I272" s="153">
        <v>41611.5</v>
      </c>
      <c r="J272" s="153">
        <v>3184</v>
      </c>
      <c r="K272" s="153">
        <v>24.5</v>
      </c>
      <c r="L272" s="153">
        <v>8465</v>
      </c>
      <c r="M272" s="153">
        <v>-2</v>
      </c>
      <c r="N272" s="153">
        <v>654.5</v>
      </c>
      <c r="O272" s="153">
        <v>-4321.5</v>
      </c>
      <c r="P272" s="153">
        <v>96.5</v>
      </c>
      <c r="Q272" s="153">
        <v>-121</v>
      </c>
      <c r="R272" s="153">
        <v>-678</v>
      </c>
      <c r="S272" s="153">
        <v>179</v>
      </c>
      <c r="T272" s="153">
        <v>1000</v>
      </c>
      <c r="U272" s="153">
        <v>-2689</v>
      </c>
      <c r="V272" s="153">
        <v>-867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58157</v>
      </c>
      <c r="D273" s="153">
        <v>57112.5</v>
      </c>
      <c r="E273" s="153">
        <v>57800</v>
      </c>
      <c r="F273" s="153">
        <v>332</v>
      </c>
      <c r="G273" s="153">
        <v>3869.5</v>
      </c>
      <c r="H273" s="153">
        <v>3968.5</v>
      </c>
      <c r="I273" s="153">
        <v>41725.5</v>
      </c>
      <c r="J273" s="153">
        <v>3253</v>
      </c>
      <c r="K273" s="153">
        <v>0</v>
      </c>
      <c r="L273" s="153">
        <v>8950.5</v>
      </c>
      <c r="M273" s="153">
        <v>-3</v>
      </c>
      <c r="N273" s="153">
        <v>657.5</v>
      </c>
      <c r="O273" s="153">
        <v>-4597</v>
      </c>
      <c r="P273" s="153">
        <v>91.5</v>
      </c>
      <c r="Q273" s="153">
        <v>662</v>
      </c>
      <c r="R273" s="153">
        <v>-1000</v>
      </c>
      <c r="S273" s="153">
        <v>-378</v>
      </c>
      <c r="T273" s="153">
        <v>172</v>
      </c>
      <c r="U273" s="153">
        <v>-2756</v>
      </c>
      <c r="V273" s="153">
        <v>-1829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53842.5</v>
      </c>
      <c r="D274" s="153">
        <v>52750</v>
      </c>
      <c r="E274" s="153">
        <v>53375</v>
      </c>
      <c r="F274" s="153">
        <v>323.5</v>
      </c>
      <c r="G274" s="153">
        <v>3743.5</v>
      </c>
      <c r="H274" s="153">
        <v>3810.5</v>
      </c>
      <c r="I274" s="153">
        <v>41973</v>
      </c>
      <c r="J274" s="153">
        <v>3377</v>
      </c>
      <c r="K274" s="153">
        <v>0</v>
      </c>
      <c r="L274" s="153">
        <v>6622.5</v>
      </c>
      <c r="M274" s="153">
        <v>-1.5</v>
      </c>
      <c r="N274" s="153">
        <v>668</v>
      </c>
      <c r="O274" s="153">
        <v>-6673</v>
      </c>
      <c r="P274" s="153">
        <v>92</v>
      </c>
      <c r="Q274" s="153">
        <v>1182</v>
      </c>
      <c r="R274" s="153">
        <v>-962</v>
      </c>
      <c r="S274" s="153">
        <v>-790</v>
      </c>
      <c r="T274" s="153">
        <v>-900</v>
      </c>
      <c r="U274" s="153">
        <v>-2756</v>
      </c>
      <c r="V274" s="153">
        <v>-2305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50959</v>
      </c>
      <c r="D275" s="153">
        <v>51025</v>
      </c>
      <c r="E275" s="153">
        <v>51612.5</v>
      </c>
      <c r="F275" s="153">
        <v>316.5</v>
      </c>
      <c r="G275" s="153">
        <v>3509</v>
      </c>
      <c r="H275" s="153">
        <v>3469.5</v>
      </c>
      <c r="I275" s="153">
        <v>41479.5</v>
      </c>
      <c r="J275" s="153">
        <v>3252</v>
      </c>
      <c r="K275" s="153">
        <v>0</v>
      </c>
      <c r="L275" s="153">
        <v>4867</v>
      </c>
      <c r="M275" s="153">
        <v>-93</v>
      </c>
      <c r="N275" s="153">
        <v>668.5</v>
      </c>
      <c r="O275" s="153">
        <v>-6509.5</v>
      </c>
      <c r="P275" s="153">
        <v>91</v>
      </c>
      <c r="Q275" s="153">
        <v>2622</v>
      </c>
      <c r="R275" s="153">
        <v>-958</v>
      </c>
      <c r="S275" s="153">
        <v>-1153</v>
      </c>
      <c r="T275" s="153">
        <v>0</v>
      </c>
      <c r="U275" s="153">
        <v>-2756</v>
      </c>
      <c r="V275" s="153">
        <v>-2355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52781</v>
      </c>
      <c r="D276" s="153">
        <v>52225</v>
      </c>
      <c r="E276" s="153">
        <v>52787.5</v>
      </c>
      <c r="F276" s="153">
        <v>316.5</v>
      </c>
      <c r="G276" s="153">
        <v>3884</v>
      </c>
      <c r="H276" s="153">
        <v>2107</v>
      </c>
      <c r="I276" s="153">
        <v>41558.5</v>
      </c>
      <c r="J276" s="153">
        <v>3110.5</v>
      </c>
      <c r="K276" s="153">
        <v>0</v>
      </c>
      <c r="L276" s="153">
        <v>4838</v>
      </c>
      <c r="M276" s="153">
        <v>-370</v>
      </c>
      <c r="N276" s="153">
        <v>671.5</v>
      </c>
      <c r="O276" s="153">
        <v>-3335</v>
      </c>
      <c r="P276" s="153">
        <v>90</v>
      </c>
      <c r="Q276" s="153">
        <v>3000</v>
      </c>
      <c r="R276" s="153">
        <v>-922</v>
      </c>
      <c r="S276" s="153">
        <v>-175</v>
      </c>
      <c r="T276" s="153">
        <v>726</v>
      </c>
      <c r="U276" s="153">
        <v>-2478</v>
      </c>
      <c r="V276" s="153">
        <v>-1760</v>
      </c>
      <c r="Y276" s="11"/>
    </row>
    <row r="277" spans="1:25">
      <c r="A277" s="11">
        <f>A276+1</f>
        <v>11</v>
      </c>
      <c r="B277" s="13">
        <v>0</v>
      </c>
      <c r="C277" s="153">
        <v>50662</v>
      </c>
      <c r="D277" s="153">
        <v>49587.5</v>
      </c>
      <c r="E277" s="153">
        <v>49650</v>
      </c>
      <c r="F277" s="153">
        <v>316.5</v>
      </c>
      <c r="G277" s="153">
        <v>3650</v>
      </c>
      <c r="H277" s="153">
        <v>1423.5</v>
      </c>
      <c r="I277" s="153">
        <v>41350.5</v>
      </c>
      <c r="J277" s="153">
        <v>2937.5</v>
      </c>
      <c r="K277" s="153">
        <v>0</v>
      </c>
      <c r="L277" s="153">
        <v>4208</v>
      </c>
      <c r="M277" s="153">
        <v>-708.5</v>
      </c>
      <c r="N277" s="153">
        <v>662.5</v>
      </c>
      <c r="O277" s="153">
        <v>-3178</v>
      </c>
      <c r="P277" s="153">
        <v>85.5</v>
      </c>
      <c r="Q277" s="153">
        <v>2388</v>
      </c>
      <c r="R277" s="153">
        <v>-755</v>
      </c>
      <c r="S277" s="153">
        <v>-408</v>
      </c>
      <c r="T277" s="153">
        <v>-675</v>
      </c>
      <c r="U277" s="153">
        <v>-2601</v>
      </c>
      <c r="V277" s="153">
        <v>-1646</v>
      </c>
      <c r="Y277" s="11"/>
    </row>
    <row r="278" spans="1:25">
      <c r="A278" s="11">
        <f>A277</f>
        <v>11</v>
      </c>
      <c r="B278" s="13">
        <f>B277+1</f>
        <v>1</v>
      </c>
      <c r="C278" s="153">
        <v>46495.5</v>
      </c>
      <c r="D278" s="153">
        <v>46412.5</v>
      </c>
      <c r="E278" s="153">
        <v>46437.5</v>
      </c>
      <c r="F278" s="153">
        <v>317</v>
      </c>
      <c r="G278" s="153">
        <v>3174.5</v>
      </c>
      <c r="H278" s="153">
        <v>983</v>
      </c>
      <c r="I278" s="153">
        <v>41615</v>
      </c>
      <c r="J278" s="153">
        <v>2735</v>
      </c>
      <c r="K278" s="153">
        <v>0</v>
      </c>
      <c r="L278" s="153">
        <v>3852</v>
      </c>
      <c r="M278" s="153">
        <v>-2441.5</v>
      </c>
      <c r="N278" s="153">
        <v>673</v>
      </c>
      <c r="O278" s="153">
        <v>-4413</v>
      </c>
      <c r="P278" s="153">
        <v>78.5</v>
      </c>
      <c r="Q278" s="153">
        <v>2290</v>
      </c>
      <c r="R278" s="153">
        <v>-863</v>
      </c>
      <c r="S278" s="153">
        <v>-1243</v>
      </c>
      <c r="T278" s="153">
        <v>-15</v>
      </c>
      <c r="U278" s="153">
        <v>-2521</v>
      </c>
      <c r="V278" s="153">
        <v>-1576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45311</v>
      </c>
      <c r="D279" s="153">
        <v>44825</v>
      </c>
      <c r="E279" s="153">
        <v>45037.5</v>
      </c>
      <c r="F279" s="153">
        <v>317</v>
      </c>
      <c r="G279" s="153">
        <v>2730.5</v>
      </c>
      <c r="H279" s="153">
        <v>766</v>
      </c>
      <c r="I279" s="153">
        <v>41844.5</v>
      </c>
      <c r="J279" s="153">
        <v>2541</v>
      </c>
      <c r="K279" s="153">
        <v>0</v>
      </c>
      <c r="L279" s="153">
        <v>3661.5</v>
      </c>
      <c r="M279" s="153">
        <v>-2510</v>
      </c>
      <c r="N279" s="153">
        <v>675</v>
      </c>
      <c r="O279" s="153">
        <v>-4714.5</v>
      </c>
      <c r="P279" s="153">
        <v>70</v>
      </c>
      <c r="Q279" s="153">
        <v>1858</v>
      </c>
      <c r="R279" s="153">
        <v>-926</v>
      </c>
      <c r="S279" s="153">
        <v>-1000</v>
      </c>
      <c r="T279" s="153">
        <v>-396</v>
      </c>
      <c r="U279" s="153">
        <v>-2485</v>
      </c>
      <c r="V279" s="153">
        <v>-1684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42878</v>
      </c>
      <c r="D280" s="153">
        <v>42237.5</v>
      </c>
      <c r="E280" s="153">
        <v>42512.5</v>
      </c>
      <c r="F280" s="153">
        <v>316.5</v>
      </c>
      <c r="G280" s="153">
        <v>2402</v>
      </c>
      <c r="H280" s="153">
        <v>765</v>
      </c>
      <c r="I280" s="153">
        <v>41489</v>
      </c>
      <c r="J280" s="153">
        <v>2196.5</v>
      </c>
      <c r="K280" s="153">
        <v>0</v>
      </c>
      <c r="L280" s="153">
        <v>3451.5</v>
      </c>
      <c r="M280" s="153">
        <v>-2486</v>
      </c>
      <c r="N280" s="153">
        <v>675.5</v>
      </c>
      <c r="O280" s="153">
        <v>-5931.5</v>
      </c>
      <c r="P280" s="153">
        <v>65.5</v>
      </c>
      <c r="Q280" s="153">
        <v>1617</v>
      </c>
      <c r="R280" s="153">
        <v>-926</v>
      </c>
      <c r="S280" s="153">
        <v>-2135</v>
      </c>
      <c r="T280" s="153">
        <v>-373</v>
      </c>
      <c r="U280" s="153">
        <v>-2556</v>
      </c>
      <c r="V280" s="153">
        <v>-1676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41581.5</v>
      </c>
      <c r="D281" s="153">
        <v>41375</v>
      </c>
      <c r="E281" s="153">
        <v>41600</v>
      </c>
      <c r="F281" s="153">
        <v>316.5</v>
      </c>
      <c r="G281" s="153">
        <v>2252</v>
      </c>
      <c r="H281" s="153">
        <v>756</v>
      </c>
      <c r="I281" s="153">
        <v>41378</v>
      </c>
      <c r="J281" s="153">
        <v>1832.5</v>
      </c>
      <c r="K281" s="153">
        <v>0</v>
      </c>
      <c r="L281" s="153">
        <v>3506.5</v>
      </c>
      <c r="M281" s="153">
        <v>-2480.5</v>
      </c>
      <c r="N281" s="153">
        <v>678</v>
      </c>
      <c r="O281" s="153">
        <v>-6657.5</v>
      </c>
      <c r="P281" s="153">
        <v>63</v>
      </c>
      <c r="Q281" s="153">
        <v>1717</v>
      </c>
      <c r="R281" s="153">
        <v>-926</v>
      </c>
      <c r="S281" s="153">
        <v>-2116</v>
      </c>
      <c r="T281" s="153">
        <v>-524</v>
      </c>
      <c r="U281" s="153">
        <v>-2591</v>
      </c>
      <c r="V281" s="153">
        <v>-2098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42786</v>
      </c>
      <c r="D282" s="153">
        <v>43387.5</v>
      </c>
      <c r="E282" s="153">
        <v>43487.5</v>
      </c>
      <c r="F282" s="153">
        <v>316.5</v>
      </c>
      <c r="G282" s="153">
        <v>2569.5</v>
      </c>
      <c r="H282" s="153">
        <v>775.5</v>
      </c>
      <c r="I282" s="153">
        <v>41449</v>
      </c>
      <c r="J282" s="153">
        <v>1649.5</v>
      </c>
      <c r="K282" s="153">
        <v>0</v>
      </c>
      <c r="L282" s="153">
        <v>3694.5</v>
      </c>
      <c r="M282" s="153">
        <v>-2474.5</v>
      </c>
      <c r="N282" s="153">
        <v>681.5</v>
      </c>
      <c r="O282" s="153">
        <v>-5875.5</v>
      </c>
      <c r="P282" s="153">
        <v>69</v>
      </c>
      <c r="Q282" s="153">
        <v>2350</v>
      </c>
      <c r="R282" s="153">
        <v>-923</v>
      </c>
      <c r="S282" s="153">
        <v>-867</v>
      </c>
      <c r="T282" s="153">
        <v>-548</v>
      </c>
      <c r="U282" s="153">
        <v>-2601</v>
      </c>
      <c r="V282" s="153">
        <v>-1936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47221</v>
      </c>
      <c r="D283" s="153">
        <v>48250</v>
      </c>
      <c r="E283" s="153">
        <v>48725</v>
      </c>
      <c r="F283" s="153">
        <v>329</v>
      </c>
      <c r="G283" s="153">
        <v>3362.5</v>
      </c>
      <c r="H283" s="153">
        <v>1111</v>
      </c>
      <c r="I283" s="153">
        <v>41783</v>
      </c>
      <c r="J283" s="153">
        <v>1518</v>
      </c>
      <c r="K283" s="153">
        <v>0</v>
      </c>
      <c r="L283" s="153">
        <v>4238.5</v>
      </c>
      <c r="M283" s="153">
        <v>-1818.5</v>
      </c>
      <c r="N283" s="153">
        <v>675.5</v>
      </c>
      <c r="O283" s="153">
        <v>-3977.5</v>
      </c>
      <c r="P283" s="153">
        <v>83</v>
      </c>
      <c r="Q283" s="153">
        <v>1903</v>
      </c>
      <c r="R283" s="153">
        <v>-76</v>
      </c>
      <c r="S283" s="153">
        <v>-175</v>
      </c>
      <c r="T283" s="153">
        <v>-241</v>
      </c>
      <c r="U283" s="153">
        <v>-2601</v>
      </c>
      <c r="V283" s="153">
        <v>-2187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54664</v>
      </c>
      <c r="D284" s="153">
        <v>55225</v>
      </c>
      <c r="E284" s="153">
        <v>55587.5</v>
      </c>
      <c r="F284" s="153">
        <v>331</v>
      </c>
      <c r="G284" s="153">
        <v>4083.5</v>
      </c>
      <c r="H284" s="153">
        <v>2180.5</v>
      </c>
      <c r="I284" s="153">
        <v>42266.5</v>
      </c>
      <c r="J284" s="153">
        <v>1433.5</v>
      </c>
      <c r="K284" s="153">
        <v>0.5</v>
      </c>
      <c r="L284" s="153">
        <v>6579</v>
      </c>
      <c r="M284" s="153">
        <v>-3.5</v>
      </c>
      <c r="N284" s="153">
        <v>665</v>
      </c>
      <c r="O284" s="153">
        <v>-2872</v>
      </c>
      <c r="P284" s="153">
        <v>92</v>
      </c>
      <c r="Q284" s="153">
        <v>2321</v>
      </c>
      <c r="R284" s="153">
        <v>110</v>
      </c>
      <c r="S284" s="153">
        <v>7</v>
      </c>
      <c r="T284" s="153">
        <v>420</v>
      </c>
      <c r="U284" s="153">
        <v>-2706</v>
      </c>
      <c r="V284" s="153">
        <v>-2101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57809</v>
      </c>
      <c r="D285" s="153">
        <v>57650</v>
      </c>
      <c r="E285" s="153">
        <v>57575</v>
      </c>
      <c r="F285" s="153">
        <v>331</v>
      </c>
      <c r="G285" s="153">
        <v>4178.5</v>
      </c>
      <c r="H285" s="153">
        <v>2712.5</v>
      </c>
      <c r="I285" s="153">
        <v>42342</v>
      </c>
      <c r="J285" s="153">
        <v>1536</v>
      </c>
      <c r="K285" s="153">
        <v>28</v>
      </c>
      <c r="L285" s="153">
        <v>7643</v>
      </c>
      <c r="M285" s="153">
        <v>-4</v>
      </c>
      <c r="N285" s="153">
        <v>663.5</v>
      </c>
      <c r="O285" s="153">
        <v>-1622</v>
      </c>
      <c r="P285" s="153">
        <v>94</v>
      </c>
      <c r="Q285" s="153">
        <v>2170</v>
      </c>
      <c r="R285" s="153">
        <v>-191</v>
      </c>
      <c r="S285" s="153">
        <v>453</v>
      </c>
      <c r="T285" s="153">
        <v>659</v>
      </c>
      <c r="U285" s="153">
        <v>-2756</v>
      </c>
      <c r="V285" s="153">
        <v>-901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58649.5</v>
      </c>
      <c r="D286" s="153">
        <v>58775</v>
      </c>
      <c r="E286" s="153">
        <v>58350</v>
      </c>
      <c r="F286" s="153">
        <v>330.5</v>
      </c>
      <c r="G286" s="153">
        <v>4118</v>
      </c>
      <c r="H286" s="153">
        <v>2857.5</v>
      </c>
      <c r="I286" s="153">
        <v>42445.5</v>
      </c>
      <c r="J286" s="153">
        <v>1564.5</v>
      </c>
      <c r="K286" s="153">
        <v>376</v>
      </c>
      <c r="L286" s="153">
        <v>7227</v>
      </c>
      <c r="M286" s="153">
        <v>-5.5</v>
      </c>
      <c r="N286" s="153">
        <v>644</v>
      </c>
      <c r="O286" s="153">
        <v>-908</v>
      </c>
      <c r="P286" s="153">
        <v>93.5</v>
      </c>
      <c r="Q286" s="153">
        <v>2067</v>
      </c>
      <c r="R286" s="153">
        <v>-708</v>
      </c>
      <c r="S286" s="153">
        <v>330</v>
      </c>
      <c r="T286" s="153">
        <v>940</v>
      </c>
      <c r="U286" s="153">
        <v>-2756</v>
      </c>
      <c r="V286" s="153">
        <v>-483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59220</v>
      </c>
      <c r="D287" s="153">
        <v>59325</v>
      </c>
      <c r="E287" s="153">
        <v>58812.5</v>
      </c>
      <c r="F287" s="153">
        <v>330.5</v>
      </c>
      <c r="G287" s="153">
        <v>4096.5</v>
      </c>
      <c r="H287" s="153">
        <v>3217.5</v>
      </c>
      <c r="I287" s="153">
        <v>42370.5</v>
      </c>
      <c r="J287" s="153">
        <v>1286.5</v>
      </c>
      <c r="K287" s="153">
        <v>900</v>
      </c>
      <c r="L287" s="153">
        <v>7286.5</v>
      </c>
      <c r="M287" s="153">
        <v>-5</v>
      </c>
      <c r="N287" s="153">
        <v>640.5</v>
      </c>
      <c r="O287" s="153">
        <v>-903.5</v>
      </c>
      <c r="P287" s="153">
        <v>94.5</v>
      </c>
      <c r="Q287" s="153">
        <v>2500</v>
      </c>
      <c r="R287" s="153">
        <v>-824</v>
      </c>
      <c r="S287" s="153">
        <v>2</v>
      </c>
      <c r="T287" s="153">
        <v>940</v>
      </c>
      <c r="U287" s="153">
        <v>-2566</v>
      </c>
      <c r="V287" s="153">
        <v>-767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59467.5</v>
      </c>
      <c r="D288" s="153">
        <v>59587.5</v>
      </c>
      <c r="E288" s="153">
        <v>58950</v>
      </c>
      <c r="F288" s="153">
        <v>335</v>
      </c>
      <c r="G288" s="153">
        <v>4107.5</v>
      </c>
      <c r="H288" s="153">
        <v>3121</v>
      </c>
      <c r="I288" s="153">
        <v>42447.5</v>
      </c>
      <c r="J288" s="153">
        <v>1264</v>
      </c>
      <c r="K288" s="153">
        <v>1296.5</v>
      </c>
      <c r="L288" s="153">
        <v>7355</v>
      </c>
      <c r="M288" s="153">
        <v>-5</v>
      </c>
      <c r="N288" s="153">
        <v>636</v>
      </c>
      <c r="O288" s="153">
        <v>-1089.5</v>
      </c>
      <c r="P288" s="153">
        <v>93.5</v>
      </c>
      <c r="Q288" s="153">
        <v>2478</v>
      </c>
      <c r="R288" s="153">
        <v>-439</v>
      </c>
      <c r="S288" s="153">
        <v>-135</v>
      </c>
      <c r="T288" s="153">
        <v>1000</v>
      </c>
      <c r="U288" s="153">
        <v>-2388</v>
      </c>
      <c r="V288" s="153">
        <v>-1153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59516.5</v>
      </c>
      <c r="D289" s="153">
        <v>59362.5</v>
      </c>
      <c r="E289" s="153">
        <v>59025</v>
      </c>
      <c r="F289" s="153">
        <v>329.5</v>
      </c>
      <c r="G289" s="153">
        <v>4008.5</v>
      </c>
      <c r="H289" s="153">
        <v>3060</v>
      </c>
      <c r="I289" s="153">
        <v>42398</v>
      </c>
      <c r="J289" s="153">
        <v>1141.5</v>
      </c>
      <c r="K289" s="153">
        <v>1624.5</v>
      </c>
      <c r="L289" s="153">
        <v>7296</v>
      </c>
      <c r="M289" s="153">
        <v>-16</v>
      </c>
      <c r="N289" s="153">
        <v>646</v>
      </c>
      <c r="O289" s="153">
        <v>-971.5</v>
      </c>
      <c r="P289" s="153">
        <v>92</v>
      </c>
      <c r="Q289" s="153">
        <v>2360</v>
      </c>
      <c r="R289" s="153">
        <v>-518</v>
      </c>
      <c r="S289" s="153">
        <v>-170</v>
      </c>
      <c r="T289" s="153">
        <v>950</v>
      </c>
      <c r="U289" s="153">
        <v>-1992</v>
      </c>
      <c r="V289" s="153">
        <v>-1430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58784.5</v>
      </c>
      <c r="D290" s="153">
        <v>58375</v>
      </c>
      <c r="E290" s="153">
        <v>58587.5</v>
      </c>
      <c r="F290" s="153">
        <v>328.5</v>
      </c>
      <c r="G290" s="153">
        <v>3963</v>
      </c>
      <c r="H290" s="153">
        <v>3071</v>
      </c>
      <c r="I290" s="153">
        <v>42511</v>
      </c>
      <c r="J290" s="153">
        <v>935.5</v>
      </c>
      <c r="K290" s="153">
        <v>1677</v>
      </c>
      <c r="L290" s="153">
        <v>7471</v>
      </c>
      <c r="M290" s="153">
        <v>-54</v>
      </c>
      <c r="N290" s="153">
        <v>657</v>
      </c>
      <c r="O290" s="153">
        <v>-1775.5</v>
      </c>
      <c r="P290" s="153">
        <v>91</v>
      </c>
      <c r="Q290" s="153">
        <v>1551</v>
      </c>
      <c r="R290" s="153">
        <v>-399</v>
      </c>
      <c r="S290" s="153">
        <v>26</v>
      </c>
      <c r="T290" s="153">
        <v>516</v>
      </c>
      <c r="U290" s="153">
        <v>-2013</v>
      </c>
      <c r="V290" s="153">
        <v>-1562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57399.5</v>
      </c>
      <c r="D291" s="153">
        <v>57125</v>
      </c>
      <c r="E291" s="153">
        <v>56925</v>
      </c>
      <c r="F291" s="153">
        <v>328.5</v>
      </c>
      <c r="G291" s="153">
        <v>4139</v>
      </c>
      <c r="H291" s="153">
        <v>3118.5</v>
      </c>
      <c r="I291" s="153">
        <v>42440</v>
      </c>
      <c r="J291" s="153">
        <v>849.5</v>
      </c>
      <c r="K291" s="153">
        <v>1595</v>
      </c>
      <c r="L291" s="153">
        <v>6866.5</v>
      </c>
      <c r="M291" s="153">
        <v>-57</v>
      </c>
      <c r="N291" s="153">
        <v>663</v>
      </c>
      <c r="O291" s="153">
        <v>-2543.5</v>
      </c>
      <c r="P291" s="153">
        <v>95</v>
      </c>
      <c r="Q291" s="153">
        <v>1800</v>
      </c>
      <c r="R291" s="153">
        <v>-266</v>
      </c>
      <c r="S291" s="153">
        <v>2</v>
      </c>
      <c r="T291" s="153">
        <v>691</v>
      </c>
      <c r="U291" s="153">
        <v>-2731</v>
      </c>
      <c r="V291" s="153">
        <v>-1928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55335.5</v>
      </c>
      <c r="D292" s="153">
        <v>54887.5</v>
      </c>
      <c r="E292" s="153">
        <v>54662.5</v>
      </c>
      <c r="F292" s="153">
        <v>325.5</v>
      </c>
      <c r="G292" s="153">
        <v>3653</v>
      </c>
      <c r="H292" s="153">
        <v>3038</v>
      </c>
      <c r="I292" s="153">
        <v>42460</v>
      </c>
      <c r="J292" s="153">
        <v>793.5</v>
      </c>
      <c r="K292" s="153">
        <v>1399</v>
      </c>
      <c r="L292" s="153">
        <v>6169</v>
      </c>
      <c r="M292" s="153">
        <v>-4.5</v>
      </c>
      <c r="N292" s="153">
        <v>666.5</v>
      </c>
      <c r="O292" s="153">
        <v>-3163.5</v>
      </c>
      <c r="P292" s="153">
        <v>89</v>
      </c>
      <c r="Q292" s="153">
        <v>1800</v>
      </c>
      <c r="R292" s="153">
        <v>-177</v>
      </c>
      <c r="S292" s="153">
        <v>-137</v>
      </c>
      <c r="T292" s="153">
        <v>520</v>
      </c>
      <c r="U292" s="153">
        <v>-2756</v>
      </c>
      <c r="V292" s="153">
        <v>-2358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53816.5</v>
      </c>
      <c r="D293" s="153">
        <v>53237.5</v>
      </c>
      <c r="E293" s="153">
        <v>53212.5</v>
      </c>
      <c r="F293" s="153">
        <v>323</v>
      </c>
      <c r="G293" s="153">
        <v>3551.5</v>
      </c>
      <c r="H293" s="153">
        <v>2775.5</v>
      </c>
      <c r="I293" s="153">
        <v>42480</v>
      </c>
      <c r="J293" s="153">
        <v>704</v>
      </c>
      <c r="K293" s="153">
        <v>1063</v>
      </c>
      <c r="L293" s="153">
        <v>5685.5</v>
      </c>
      <c r="M293" s="153">
        <v>-6</v>
      </c>
      <c r="N293" s="153">
        <v>669</v>
      </c>
      <c r="O293" s="153">
        <v>-3430</v>
      </c>
      <c r="P293" s="153">
        <v>87.5</v>
      </c>
      <c r="Q293" s="153">
        <v>1774</v>
      </c>
      <c r="R293" s="153">
        <v>-353</v>
      </c>
      <c r="S293" s="153">
        <v>-149</v>
      </c>
      <c r="T293" s="153">
        <v>641</v>
      </c>
      <c r="U293" s="153">
        <v>-2529</v>
      </c>
      <c r="V293" s="153">
        <v>-2390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53086.5</v>
      </c>
      <c r="D294" s="153">
        <v>52887.5</v>
      </c>
      <c r="E294" s="153">
        <v>52925</v>
      </c>
      <c r="F294" s="153">
        <v>334.5</v>
      </c>
      <c r="G294" s="153">
        <v>3378.5</v>
      </c>
      <c r="H294" s="153">
        <v>2841</v>
      </c>
      <c r="I294" s="153">
        <v>42396</v>
      </c>
      <c r="J294" s="153">
        <v>664.5</v>
      </c>
      <c r="K294" s="153">
        <v>709</v>
      </c>
      <c r="L294" s="153">
        <v>5558</v>
      </c>
      <c r="M294" s="153">
        <v>-3.5</v>
      </c>
      <c r="N294" s="153">
        <v>664</v>
      </c>
      <c r="O294" s="153">
        <v>-3456</v>
      </c>
      <c r="P294" s="153">
        <v>86</v>
      </c>
      <c r="Q294" s="153">
        <v>1800</v>
      </c>
      <c r="R294" s="153">
        <v>-892</v>
      </c>
      <c r="S294" s="153">
        <v>-356</v>
      </c>
      <c r="T294" s="153">
        <v>999</v>
      </c>
      <c r="U294" s="153">
        <v>-2706</v>
      </c>
      <c r="V294" s="153">
        <v>-2029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54198</v>
      </c>
      <c r="D295" s="153">
        <v>55350</v>
      </c>
      <c r="E295" s="153">
        <v>55275</v>
      </c>
      <c r="F295" s="153">
        <v>324</v>
      </c>
      <c r="G295" s="153">
        <v>3735.5</v>
      </c>
      <c r="H295" s="153">
        <v>3022.5</v>
      </c>
      <c r="I295" s="153">
        <v>42258</v>
      </c>
      <c r="J295" s="153">
        <v>638</v>
      </c>
      <c r="K295" s="153">
        <v>279</v>
      </c>
      <c r="L295" s="153">
        <v>6208</v>
      </c>
      <c r="M295" s="153">
        <v>-2.5</v>
      </c>
      <c r="N295" s="153">
        <v>667.5</v>
      </c>
      <c r="O295" s="153">
        <v>-2931</v>
      </c>
      <c r="P295" s="153">
        <v>92.5</v>
      </c>
      <c r="Q295" s="153">
        <v>1744</v>
      </c>
      <c r="R295" s="153">
        <v>-522</v>
      </c>
      <c r="S295" s="153">
        <v>167</v>
      </c>
      <c r="T295" s="153">
        <v>1000</v>
      </c>
      <c r="U295" s="153">
        <v>-2756</v>
      </c>
      <c r="V295" s="153">
        <v>-1724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58112</v>
      </c>
      <c r="D296" s="153">
        <v>59037.5</v>
      </c>
      <c r="E296" s="153">
        <v>58825</v>
      </c>
      <c r="F296" s="153">
        <v>322.5</v>
      </c>
      <c r="G296" s="153">
        <v>3869</v>
      </c>
      <c r="H296" s="153">
        <v>3261.5</v>
      </c>
      <c r="I296" s="153">
        <v>42425</v>
      </c>
      <c r="J296" s="153">
        <v>548</v>
      </c>
      <c r="K296" s="153">
        <v>18.5</v>
      </c>
      <c r="L296" s="153">
        <v>8403</v>
      </c>
      <c r="M296" s="153">
        <v>-2.5</v>
      </c>
      <c r="N296" s="153">
        <v>663</v>
      </c>
      <c r="O296" s="153">
        <v>-1396</v>
      </c>
      <c r="P296" s="153">
        <v>92.5</v>
      </c>
      <c r="Q296" s="153">
        <v>1800</v>
      </c>
      <c r="R296" s="153">
        <v>-987</v>
      </c>
      <c r="S296" s="153">
        <v>695</v>
      </c>
      <c r="T296" s="153">
        <v>1000</v>
      </c>
      <c r="U296" s="153">
        <v>-2756</v>
      </c>
      <c r="V296" s="153">
        <v>177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58519</v>
      </c>
      <c r="D297" s="153">
        <v>58562.5</v>
      </c>
      <c r="E297" s="153">
        <v>58262.5</v>
      </c>
      <c r="F297" s="153">
        <v>324</v>
      </c>
      <c r="G297" s="153">
        <v>3713.5</v>
      </c>
      <c r="H297" s="153">
        <v>3230.5</v>
      </c>
      <c r="I297" s="153">
        <v>42657.5</v>
      </c>
      <c r="J297" s="153">
        <v>562.5</v>
      </c>
      <c r="K297" s="153">
        <v>0</v>
      </c>
      <c r="L297" s="153">
        <v>8539.5</v>
      </c>
      <c r="M297" s="153">
        <v>-2</v>
      </c>
      <c r="N297" s="153">
        <v>670</v>
      </c>
      <c r="O297" s="153">
        <v>-1176</v>
      </c>
      <c r="P297" s="153">
        <v>89</v>
      </c>
      <c r="Q297" s="153">
        <v>1800</v>
      </c>
      <c r="R297" s="153">
        <v>-1000</v>
      </c>
      <c r="S297" s="153">
        <v>81</v>
      </c>
      <c r="T297" s="153">
        <v>761</v>
      </c>
      <c r="U297" s="153">
        <v>-2535</v>
      </c>
      <c r="V297" s="153">
        <v>-523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54625</v>
      </c>
      <c r="D298" s="153">
        <v>54450</v>
      </c>
      <c r="E298" s="153">
        <v>54212.5</v>
      </c>
      <c r="F298" s="153">
        <v>316.5</v>
      </c>
      <c r="G298" s="153">
        <v>3604.5</v>
      </c>
      <c r="H298" s="153">
        <v>3242</v>
      </c>
      <c r="I298" s="153">
        <v>42458</v>
      </c>
      <c r="J298" s="153">
        <v>558.5</v>
      </c>
      <c r="K298" s="153">
        <v>0</v>
      </c>
      <c r="L298" s="153">
        <v>6836</v>
      </c>
      <c r="M298" s="153">
        <v>-4.5</v>
      </c>
      <c r="N298" s="153">
        <v>670.5</v>
      </c>
      <c r="O298" s="153">
        <v>-3056</v>
      </c>
      <c r="P298" s="153">
        <v>90.5</v>
      </c>
      <c r="Q298" s="153">
        <v>1800</v>
      </c>
      <c r="R298" s="153">
        <v>-521</v>
      </c>
      <c r="S298" s="153">
        <v>-74</v>
      </c>
      <c r="T298" s="153">
        <v>-614</v>
      </c>
      <c r="U298" s="153">
        <v>-2320</v>
      </c>
      <c r="V298" s="153">
        <v>-1789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52311</v>
      </c>
      <c r="D299" s="153">
        <v>53100</v>
      </c>
      <c r="E299" s="153">
        <v>52900</v>
      </c>
      <c r="F299" s="153">
        <v>314.5</v>
      </c>
      <c r="G299" s="153">
        <v>3363</v>
      </c>
      <c r="H299" s="153">
        <v>2806.5</v>
      </c>
      <c r="I299" s="153">
        <v>42278.5</v>
      </c>
      <c r="J299" s="153">
        <v>628.5</v>
      </c>
      <c r="K299" s="153">
        <v>0</v>
      </c>
      <c r="L299" s="153">
        <v>5988</v>
      </c>
      <c r="M299" s="153">
        <v>-329.5</v>
      </c>
      <c r="N299" s="153">
        <v>675</v>
      </c>
      <c r="O299" s="153">
        <v>-3414</v>
      </c>
      <c r="P299" s="153">
        <v>87</v>
      </c>
      <c r="Q299" s="153">
        <v>1800</v>
      </c>
      <c r="R299" s="153">
        <v>-866</v>
      </c>
      <c r="S299" s="153">
        <v>-52</v>
      </c>
      <c r="T299" s="153">
        <v>254</v>
      </c>
      <c r="U299" s="153">
        <v>-1846</v>
      </c>
      <c r="V299" s="153">
        <v>-1903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54251.5</v>
      </c>
      <c r="D300" s="153">
        <v>54487.5</v>
      </c>
      <c r="E300" s="153">
        <v>54412.5</v>
      </c>
      <c r="F300" s="153">
        <v>314.5</v>
      </c>
      <c r="G300" s="153">
        <v>3593.5</v>
      </c>
      <c r="H300" s="153">
        <v>2492.5</v>
      </c>
      <c r="I300" s="153">
        <v>42300.5</v>
      </c>
      <c r="J300" s="153">
        <v>711.5</v>
      </c>
      <c r="K300" s="153">
        <v>0</v>
      </c>
      <c r="L300" s="153">
        <v>6342.5</v>
      </c>
      <c r="M300" s="153">
        <v>-4</v>
      </c>
      <c r="N300" s="153">
        <v>678</v>
      </c>
      <c r="O300" s="153">
        <v>-2178.5</v>
      </c>
      <c r="P300" s="153">
        <v>88</v>
      </c>
      <c r="Q300" s="153">
        <v>1800</v>
      </c>
      <c r="R300" s="153">
        <v>-362</v>
      </c>
      <c r="S300" s="153">
        <v>120</v>
      </c>
      <c r="T300" s="153">
        <v>249</v>
      </c>
      <c r="U300" s="153">
        <v>-1474</v>
      </c>
      <c r="V300" s="153">
        <v>-1453</v>
      </c>
      <c r="Y300" s="11"/>
    </row>
    <row r="301" spans="1:25">
      <c r="A301" s="11">
        <f>A300+1</f>
        <v>12</v>
      </c>
      <c r="B301" s="13">
        <v>0</v>
      </c>
      <c r="C301" s="153">
        <v>51820.5</v>
      </c>
      <c r="D301" s="153">
        <v>51325</v>
      </c>
      <c r="E301" s="153">
        <v>50650</v>
      </c>
      <c r="F301" s="153">
        <v>316</v>
      </c>
      <c r="G301" s="153">
        <v>3454</v>
      </c>
      <c r="H301" s="153">
        <v>1534</v>
      </c>
      <c r="I301" s="153">
        <v>42155</v>
      </c>
      <c r="J301" s="153">
        <v>725.5</v>
      </c>
      <c r="K301" s="153">
        <v>0</v>
      </c>
      <c r="L301" s="153">
        <v>5457.5</v>
      </c>
      <c r="M301" s="153">
        <v>-188.5</v>
      </c>
      <c r="N301" s="153">
        <v>676.5</v>
      </c>
      <c r="O301" s="153">
        <v>-2310</v>
      </c>
      <c r="P301" s="153">
        <v>82.5</v>
      </c>
      <c r="Q301" s="153">
        <v>2500</v>
      </c>
      <c r="R301" s="153">
        <v>-1000</v>
      </c>
      <c r="S301" s="153">
        <v>-1118</v>
      </c>
      <c r="T301" s="153">
        <v>-725</v>
      </c>
      <c r="U301" s="153">
        <v>-1046</v>
      </c>
      <c r="V301" s="153">
        <v>-962</v>
      </c>
      <c r="Y301" s="11"/>
    </row>
    <row r="302" spans="1:25">
      <c r="A302" s="11">
        <f>A301</f>
        <v>12</v>
      </c>
      <c r="B302" s="13">
        <f>B301+1</f>
        <v>1</v>
      </c>
      <c r="C302" s="153">
        <v>47273</v>
      </c>
      <c r="D302" s="153">
        <v>47912.5</v>
      </c>
      <c r="E302" s="153">
        <v>47125</v>
      </c>
      <c r="F302" s="153">
        <v>314.5</v>
      </c>
      <c r="G302" s="153">
        <v>3355.5</v>
      </c>
      <c r="H302" s="153">
        <v>899</v>
      </c>
      <c r="I302" s="153">
        <v>41251.5</v>
      </c>
      <c r="J302" s="153">
        <v>672</v>
      </c>
      <c r="K302" s="153">
        <v>0</v>
      </c>
      <c r="L302" s="153">
        <v>4523.5</v>
      </c>
      <c r="M302" s="153">
        <v>-1586.5</v>
      </c>
      <c r="N302" s="153">
        <v>665</v>
      </c>
      <c r="O302" s="153">
        <v>-2820.5</v>
      </c>
      <c r="P302" s="153">
        <v>82.5</v>
      </c>
      <c r="Q302" s="153">
        <v>2496</v>
      </c>
      <c r="R302" s="153">
        <v>-727</v>
      </c>
      <c r="S302" s="153">
        <v>-1204</v>
      </c>
      <c r="T302" s="153">
        <v>-1025</v>
      </c>
      <c r="U302" s="153">
        <v>-1046</v>
      </c>
      <c r="V302" s="153">
        <v>-895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45939.5</v>
      </c>
      <c r="D303" s="153">
        <v>46150</v>
      </c>
      <c r="E303" s="153">
        <v>45587.5</v>
      </c>
      <c r="F303" s="153">
        <v>315</v>
      </c>
      <c r="G303" s="153">
        <v>3255.5</v>
      </c>
      <c r="H303" s="153">
        <v>751</v>
      </c>
      <c r="I303" s="153">
        <v>41155.5</v>
      </c>
      <c r="J303" s="153">
        <v>668</v>
      </c>
      <c r="K303" s="153">
        <v>0</v>
      </c>
      <c r="L303" s="153">
        <v>4249</v>
      </c>
      <c r="M303" s="153">
        <v>-2164</v>
      </c>
      <c r="N303" s="153">
        <v>670.5</v>
      </c>
      <c r="O303" s="153">
        <v>-2960.5</v>
      </c>
      <c r="P303" s="153">
        <v>81.5</v>
      </c>
      <c r="Q303" s="153">
        <v>2418</v>
      </c>
      <c r="R303" s="153">
        <v>-727</v>
      </c>
      <c r="S303" s="153">
        <v>-1084</v>
      </c>
      <c r="T303" s="153">
        <v>-1200</v>
      </c>
      <c r="U303" s="153">
        <v>-1046</v>
      </c>
      <c r="V303" s="153">
        <v>-1052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43096</v>
      </c>
      <c r="D304" s="153">
        <v>42987.5</v>
      </c>
      <c r="E304" s="153">
        <v>42475</v>
      </c>
      <c r="F304" s="153">
        <v>314</v>
      </c>
      <c r="G304" s="153">
        <v>2686.5</v>
      </c>
      <c r="H304" s="153">
        <v>758</v>
      </c>
      <c r="I304" s="153">
        <v>40516.5</v>
      </c>
      <c r="J304" s="153">
        <v>685.5</v>
      </c>
      <c r="K304" s="153">
        <v>0</v>
      </c>
      <c r="L304" s="153">
        <v>3912.5</v>
      </c>
      <c r="M304" s="153">
        <v>-2447.5</v>
      </c>
      <c r="N304" s="153">
        <v>684.5</v>
      </c>
      <c r="O304" s="153">
        <v>-4014.5</v>
      </c>
      <c r="P304" s="153">
        <v>73.5</v>
      </c>
      <c r="Q304" s="153">
        <v>2093</v>
      </c>
      <c r="R304" s="153">
        <v>-727</v>
      </c>
      <c r="S304" s="153">
        <v>-2230</v>
      </c>
      <c r="T304" s="153">
        <v>-1200</v>
      </c>
      <c r="U304" s="153">
        <v>-1046</v>
      </c>
      <c r="V304" s="153">
        <v>-1259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41236</v>
      </c>
      <c r="D305" s="153">
        <v>41450</v>
      </c>
      <c r="E305" s="153">
        <v>40850</v>
      </c>
      <c r="F305" s="153">
        <v>313</v>
      </c>
      <c r="G305" s="153">
        <v>2479</v>
      </c>
      <c r="H305" s="153">
        <v>765</v>
      </c>
      <c r="I305" s="153">
        <v>40179.5</v>
      </c>
      <c r="J305" s="153">
        <v>775.5</v>
      </c>
      <c r="K305" s="153">
        <v>0</v>
      </c>
      <c r="L305" s="153">
        <v>3977</v>
      </c>
      <c r="M305" s="153">
        <v>-2469</v>
      </c>
      <c r="N305" s="153">
        <v>687.5</v>
      </c>
      <c r="O305" s="153">
        <v>-5471</v>
      </c>
      <c r="P305" s="153">
        <v>69.5</v>
      </c>
      <c r="Q305" s="153">
        <v>1003</v>
      </c>
      <c r="R305" s="153">
        <v>-727</v>
      </c>
      <c r="S305" s="153">
        <v>-2212</v>
      </c>
      <c r="T305" s="153">
        <v>-1200</v>
      </c>
      <c r="U305" s="153">
        <v>-1046</v>
      </c>
      <c r="V305" s="153">
        <v>-1234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41297</v>
      </c>
      <c r="D306" s="153">
        <v>41700</v>
      </c>
      <c r="E306" s="153">
        <v>41287.5</v>
      </c>
      <c r="F306" s="153">
        <v>314</v>
      </c>
      <c r="G306" s="153">
        <v>2499</v>
      </c>
      <c r="H306" s="153">
        <v>754</v>
      </c>
      <c r="I306" s="153">
        <v>40251</v>
      </c>
      <c r="J306" s="153">
        <v>906.5</v>
      </c>
      <c r="K306" s="153">
        <v>0</v>
      </c>
      <c r="L306" s="153">
        <v>4001</v>
      </c>
      <c r="M306" s="153">
        <v>-2516</v>
      </c>
      <c r="N306" s="153">
        <v>684.5</v>
      </c>
      <c r="O306" s="153">
        <v>-5597</v>
      </c>
      <c r="P306" s="153">
        <v>70</v>
      </c>
      <c r="Q306" s="153">
        <v>725</v>
      </c>
      <c r="R306" s="153">
        <v>-727</v>
      </c>
      <c r="S306" s="153">
        <v>-1467</v>
      </c>
      <c r="T306" s="153">
        <v>-1200</v>
      </c>
      <c r="U306" s="153">
        <v>-1046</v>
      </c>
      <c r="V306" s="153">
        <v>-1165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42824.5</v>
      </c>
      <c r="D307" s="153">
        <v>43462.5</v>
      </c>
      <c r="E307" s="153">
        <v>43187.5</v>
      </c>
      <c r="F307" s="153">
        <v>314</v>
      </c>
      <c r="G307" s="153">
        <v>2853</v>
      </c>
      <c r="H307" s="153">
        <v>763.5</v>
      </c>
      <c r="I307" s="153">
        <v>39996.5</v>
      </c>
      <c r="J307" s="153">
        <v>1032.5</v>
      </c>
      <c r="K307" s="153">
        <v>0</v>
      </c>
      <c r="L307" s="153">
        <v>4126.5</v>
      </c>
      <c r="M307" s="153">
        <v>-2443.5</v>
      </c>
      <c r="N307" s="153">
        <v>687</v>
      </c>
      <c r="O307" s="153">
        <v>-4505.5</v>
      </c>
      <c r="P307" s="153">
        <v>77</v>
      </c>
      <c r="Q307" s="153">
        <v>1832</v>
      </c>
      <c r="R307" s="153">
        <v>-727</v>
      </c>
      <c r="S307" s="153">
        <v>-1361</v>
      </c>
      <c r="T307" s="153">
        <v>-1200</v>
      </c>
      <c r="U307" s="153">
        <v>-1046</v>
      </c>
      <c r="V307" s="153">
        <v>-974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45381</v>
      </c>
      <c r="D308" s="153">
        <v>46050</v>
      </c>
      <c r="E308" s="153">
        <v>45850</v>
      </c>
      <c r="F308" s="153">
        <v>315</v>
      </c>
      <c r="G308" s="153">
        <v>3353.5</v>
      </c>
      <c r="H308" s="153">
        <v>777.5</v>
      </c>
      <c r="I308" s="153">
        <v>40450</v>
      </c>
      <c r="J308" s="153">
        <v>1102.5</v>
      </c>
      <c r="K308" s="153">
        <v>0.5</v>
      </c>
      <c r="L308" s="153">
        <v>4604</v>
      </c>
      <c r="M308" s="153">
        <v>-2408</v>
      </c>
      <c r="N308" s="153">
        <v>683</v>
      </c>
      <c r="O308" s="153">
        <v>-3496.5</v>
      </c>
      <c r="P308" s="153">
        <v>84</v>
      </c>
      <c r="Q308" s="153">
        <v>2153</v>
      </c>
      <c r="R308" s="153">
        <v>-727</v>
      </c>
      <c r="S308" s="153">
        <v>-1148</v>
      </c>
      <c r="T308" s="153">
        <v>-1200</v>
      </c>
      <c r="U308" s="153">
        <v>-1219</v>
      </c>
      <c r="V308" s="153">
        <v>-638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47694</v>
      </c>
      <c r="D309" s="153">
        <v>47950</v>
      </c>
      <c r="E309" s="153">
        <v>48100</v>
      </c>
      <c r="F309" s="153">
        <v>315.5</v>
      </c>
      <c r="G309" s="153">
        <v>3472</v>
      </c>
      <c r="H309" s="153">
        <v>756.5</v>
      </c>
      <c r="I309" s="153">
        <v>40796.5</v>
      </c>
      <c r="J309" s="153">
        <v>1079</v>
      </c>
      <c r="K309" s="153">
        <v>31</v>
      </c>
      <c r="L309" s="153">
        <v>5255</v>
      </c>
      <c r="M309" s="153">
        <v>-2052</v>
      </c>
      <c r="N309" s="153">
        <v>673.5</v>
      </c>
      <c r="O309" s="153">
        <v>-2633.5</v>
      </c>
      <c r="P309" s="153">
        <v>83.5</v>
      </c>
      <c r="Q309" s="153">
        <v>2811</v>
      </c>
      <c r="R309" s="153">
        <v>-1000</v>
      </c>
      <c r="S309" s="153">
        <v>-1427</v>
      </c>
      <c r="T309" s="153">
        <v>-337</v>
      </c>
      <c r="U309" s="153">
        <v>-1219</v>
      </c>
      <c r="V309" s="153">
        <v>-829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50763</v>
      </c>
      <c r="D310" s="153">
        <v>50812.5</v>
      </c>
      <c r="E310" s="153">
        <v>51050</v>
      </c>
      <c r="F310" s="153">
        <v>316</v>
      </c>
      <c r="G310" s="153">
        <v>4013.5</v>
      </c>
      <c r="H310" s="153">
        <v>771</v>
      </c>
      <c r="I310" s="153">
        <v>41246.5</v>
      </c>
      <c r="J310" s="153">
        <v>1070</v>
      </c>
      <c r="K310" s="153">
        <v>318</v>
      </c>
      <c r="L310" s="153">
        <v>5714</v>
      </c>
      <c r="M310" s="153">
        <v>-1352</v>
      </c>
      <c r="N310" s="153">
        <v>680.5</v>
      </c>
      <c r="O310" s="153">
        <v>-2014.5</v>
      </c>
      <c r="P310" s="153">
        <v>90</v>
      </c>
      <c r="Q310" s="153">
        <v>2800</v>
      </c>
      <c r="R310" s="153">
        <v>-985</v>
      </c>
      <c r="S310" s="153">
        <v>-1195</v>
      </c>
      <c r="T310" s="153">
        <v>-140</v>
      </c>
      <c r="U310" s="153">
        <v>-1219</v>
      </c>
      <c r="V310" s="153">
        <v>-817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52547</v>
      </c>
      <c r="D311" s="153">
        <v>52200</v>
      </c>
      <c r="E311" s="153">
        <v>52525</v>
      </c>
      <c r="F311" s="153">
        <v>316</v>
      </c>
      <c r="G311" s="153">
        <v>4175</v>
      </c>
      <c r="H311" s="153">
        <v>760.5</v>
      </c>
      <c r="I311" s="153">
        <v>41317.5</v>
      </c>
      <c r="J311" s="153">
        <v>992</v>
      </c>
      <c r="K311" s="153">
        <v>768</v>
      </c>
      <c r="L311" s="153">
        <v>6188</v>
      </c>
      <c r="M311" s="153">
        <v>-382</v>
      </c>
      <c r="N311" s="153">
        <v>683.5</v>
      </c>
      <c r="O311" s="153">
        <v>-2272</v>
      </c>
      <c r="P311" s="153">
        <v>89</v>
      </c>
      <c r="Q311" s="153">
        <v>2699</v>
      </c>
      <c r="R311" s="153">
        <v>-982</v>
      </c>
      <c r="S311" s="153">
        <v>-1530</v>
      </c>
      <c r="T311" s="153">
        <v>-236</v>
      </c>
      <c r="U311" s="153">
        <v>-1209</v>
      </c>
      <c r="V311" s="153">
        <v>-921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53021.5</v>
      </c>
      <c r="D312" s="153">
        <v>52537.5</v>
      </c>
      <c r="E312" s="153">
        <v>52800</v>
      </c>
      <c r="F312" s="153">
        <v>315.5</v>
      </c>
      <c r="G312" s="153">
        <v>4142</v>
      </c>
      <c r="H312" s="153">
        <v>766</v>
      </c>
      <c r="I312" s="153">
        <v>41339</v>
      </c>
      <c r="J312" s="153">
        <v>982.5</v>
      </c>
      <c r="K312" s="153">
        <v>1130.5</v>
      </c>
      <c r="L312" s="153">
        <v>6598</v>
      </c>
      <c r="M312" s="153">
        <v>-165.5</v>
      </c>
      <c r="N312" s="153">
        <v>681</v>
      </c>
      <c r="O312" s="153">
        <v>-2768.5</v>
      </c>
      <c r="P312" s="153">
        <v>87</v>
      </c>
      <c r="Q312" s="153">
        <v>2558</v>
      </c>
      <c r="R312" s="153">
        <v>-1000</v>
      </c>
      <c r="S312" s="153">
        <v>-1548</v>
      </c>
      <c r="T312" s="153">
        <v>-136</v>
      </c>
      <c r="U312" s="153">
        <v>-1209</v>
      </c>
      <c r="V312" s="153">
        <v>-1054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54288.5</v>
      </c>
      <c r="D313" s="153">
        <v>53850</v>
      </c>
      <c r="E313" s="153">
        <v>54575</v>
      </c>
      <c r="F313" s="153">
        <v>316</v>
      </c>
      <c r="G313" s="153">
        <v>4122.5</v>
      </c>
      <c r="H313" s="153">
        <v>782.5</v>
      </c>
      <c r="I313" s="153">
        <v>41176</v>
      </c>
      <c r="J313" s="153">
        <v>949.5</v>
      </c>
      <c r="K313" s="153">
        <v>1348</v>
      </c>
      <c r="L313" s="153">
        <v>6992</v>
      </c>
      <c r="M313" s="153">
        <v>-3</v>
      </c>
      <c r="N313" s="153">
        <v>681</v>
      </c>
      <c r="O313" s="153">
        <v>-2076.5</v>
      </c>
      <c r="P313" s="153">
        <v>85.5</v>
      </c>
      <c r="Q313" s="153">
        <v>2908</v>
      </c>
      <c r="R313" s="153">
        <v>-1000</v>
      </c>
      <c r="S313" s="153">
        <v>-1147</v>
      </c>
      <c r="T313" s="153">
        <v>-62</v>
      </c>
      <c r="U313" s="153">
        <v>-1184</v>
      </c>
      <c r="V313" s="153">
        <v>-958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54208</v>
      </c>
      <c r="D314" s="153">
        <v>53300</v>
      </c>
      <c r="E314" s="153">
        <v>53975</v>
      </c>
      <c r="F314" s="153">
        <v>316</v>
      </c>
      <c r="G314" s="153">
        <v>3986</v>
      </c>
      <c r="H314" s="153">
        <v>771.5</v>
      </c>
      <c r="I314" s="153">
        <v>40840</v>
      </c>
      <c r="J314" s="153">
        <v>789.5</v>
      </c>
      <c r="K314" s="153">
        <v>1389.5</v>
      </c>
      <c r="L314" s="153">
        <v>7456.5</v>
      </c>
      <c r="M314" s="153">
        <v>-15.5</v>
      </c>
      <c r="N314" s="153">
        <v>685.5</v>
      </c>
      <c r="O314" s="153">
        <v>-2010.5</v>
      </c>
      <c r="P314" s="153">
        <v>84</v>
      </c>
      <c r="Q314" s="153">
        <v>2679</v>
      </c>
      <c r="R314" s="153">
        <v>-1000</v>
      </c>
      <c r="S314" s="153">
        <v>-845</v>
      </c>
      <c r="T314" s="153">
        <v>-661</v>
      </c>
      <c r="U314" s="153">
        <v>-1177</v>
      </c>
      <c r="V314" s="153">
        <v>-1077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51811</v>
      </c>
      <c r="D315" s="153">
        <v>51050</v>
      </c>
      <c r="E315" s="153">
        <v>51650</v>
      </c>
      <c r="F315" s="153">
        <v>316.5</v>
      </c>
      <c r="G315" s="153">
        <v>3926</v>
      </c>
      <c r="H315" s="153">
        <v>769</v>
      </c>
      <c r="I315" s="153">
        <v>40713</v>
      </c>
      <c r="J315" s="153">
        <v>794.5</v>
      </c>
      <c r="K315" s="153">
        <v>1369</v>
      </c>
      <c r="L315" s="153">
        <v>5779</v>
      </c>
      <c r="M315" s="153">
        <v>-357.5</v>
      </c>
      <c r="N315" s="153">
        <v>680</v>
      </c>
      <c r="O315" s="153">
        <v>-2178.5</v>
      </c>
      <c r="P315" s="153">
        <v>86.5</v>
      </c>
      <c r="Q315" s="153">
        <v>3000</v>
      </c>
      <c r="R315" s="153">
        <v>-1000</v>
      </c>
      <c r="S315" s="153">
        <v>-406</v>
      </c>
      <c r="T315" s="153">
        <v>-1135</v>
      </c>
      <c r="U315" s="153">
        <v>-1219</v>
      </c>
      <c r="V315" s="153">
        <v>-1237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49622</v>
      </c>
      <c r="D316" s="153">
        <v>48737.5</v>
      </c>
      <c r="E316" s="153">
        <v>49337.5</v>
      </c>
      <c r="F316" s="153">
        <v>315.5</v>
      </c>
      <c r="G316" s="153">
        <v>4122.5</v>
      </c>
      <c r="H316" s="153">
        <v>782.5</v>
      </c>
      <c r="I316" s="153">
        <v>40643.5</v>
      </c>
      <c r="J316" s="153">
        <v>723.5</v>
      </c>
      <c r="K316" s="153">
        <v>1147.5</v>
      </c>
      <c r="L316" s="153">
        <v>5366</v>
      </c>
      <c r="M316" s="153">
        <v>-1336.5</v>
      </c>
      <c r="N316" s="153">
        <v>675.5</v>
      </c>
      <c r="O316" s="153">
        <v>-2817.5</v>
      </c>
      <c r="P316" s="153">
        <v>92.5</v>
      </c>
      <c r="Q316" s="153">
        <v>2942</v>
      </c>
      <c r="R316" s="153">
        <v>-1000</v>
      </c>
      <c r="S316" s="153">
        <v>-1188</v>
      </c>
      <c r="T316" s="153">
        <v>-1199</v>
      </c>
      <c r="U316" s="153">
        <v>-1219</v>
      </c>
      <c r="V316" s="153">
        <v>-1246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48078.5</v>
      </c>
      <c r="D317" s="153">
        <v>47250</v>
      </c>
      <c r="E317" s="153">
        <v>47850</v>
      </c>
      <c r="F317" s="153">
        <v>316.5</v>
      </c>
      <c r="G317" s="153">
        <v>3921</v>
      </c>
      <c r="H317" s="153">
        <v>768</v>
      </c>
      <c r="I317" s="153">
        <v>40659</v>
      </c>
      <c r="J317" s="153">
        <v>629</v>
      </c>
      <c r="K317" s="153">
        <v>901.5</v>
      </c>
      <c r="L317" s="153">
        <v>5319</v>
      </c>
      <c r="M317" s="153">
        <v>-1607.5</v>
      </c>
      <c r="N317" s="153">
        <v>692</v>
      </c>
      <c r="O317" s="153">
        <v>-3520</v>
      </c>
      <c r="P317" s="153">
        <v>90.5</v>
      </c>
      <c r="Q317" s="153">
        <v>2888</v>
      </c>
      <c r="R317" s="153">
        <v>-1000</v>
      </c>
      <c r="S317" s="153">
        <v>-1576</v>
      </c>
      <c r="T317" s="153">
        <v>-1200</v>
      </c>
      <c r="U317" s="153">
        <v>-1219</v>
      </c>
      <c r="V317" s="153">
        <v>-1220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47428.5</v>
      </c>
      <c r="D318" s="153">
        <v>47062.5</v>
      </c>
      <c r="E318" s="153">
        <v>47575</v>
      </c>
      <c r="F318" s="153">
        <v>316.5</v>
      </c>
      <c r="G318" s="153">
        <v>3748</v>
      </c>
      <c r="H318" s="153">
        <v>750.5</v>
      </c>
      <c r="I318" s="153">
        <v>40571.5</v>
      </c>
      <c r="J318" s="153">
        <v>678.5</v>
      </c>
      <c r="K318" s="153">
        <v>559</v>
      </c>
      <c r="L318" s="153">
        <v>5454.5</v>
      </c>
      <c r="M318" s="153">
        <v>-1649.5</v>
      </c>
      <c r="N318" s="153">
        <v>690.5</v>
      </c>
      <c r="O318" s="153">
        <v>-3692</v>
      </c>
      <c r="P318" s="153">
        <v>87.5</v>
      </c>
      <c r="Q318" s="153">
        <v>3000</v>
      </c>
      <c r="R318" s="153">
        <v>-1000</v>
      </c>
      <c r="S318" s="153">
        <v>-1943</v>
      </c>
      <c r="T318" s="153">
        <v>-849</v>
      </c>
      <c r="U318" s="153">
        <v>-1219</v>
      </c>
      <c r="V318" s="153">
        <v>-1137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48850</v>
      </c>
      <c r="D319" s="153">
        <v>49375</v>
      </c>
      <c r="E319" s="153">
        <v>49587.5</v>
      </c>
      <c r="F319" s="153">
        <v>316.5</v>
      </c>
      <c r="G319" s="153">
        <v>3920.5</v>
      </c>
      <c r="H319" s="153">
        <v>877.5</v>
      </c>
      <c r="I319" s="153">
        <v>40685.5</v>
      </c>
      <c r="J319" s="153">
        <v>607.5</v>
      </c>
      <c r="K319" s="153">
        <v>218.5</v>
      </c>
      <c r="L319" s="153">
        <v>6079</v>
      </c>
      <c r="M319" s="153">
        <v>-1642</v>
      </c>
      <c r="N319" s="153">
        <v>686</v>
      </c>
      <c r="O319" s="153">
        <v>-2899</v>
      </c>
      <c r="P319" s="153">
        <v>90.5</v>
      </c>
      <c r="Q319" s="153">
        <v>3000</v>
      </c>
      <c r="R319" s="153">
        <v>-999</v>
      </c>
      <c r="S319" s="153">
        <v>-1817</v>
      </c>
      <c r="T319" s="153">
        <v>461</v>
      </c>
      <c r="U319" s="153">
        <v>-1219</v>
      </c>
      <c r="V319" s="153">
        <v>-1118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53227.5</v>
      </c>
      <c r="D320" s="153">
        <v>53825</v>
      </c>
      <c r="E320" s="153">
        <v>53737.5</v>
      </c>
      <c r="F320" s="153">
        <v>316</v>
      </c>
      <c r="G320" s="153">
        <v>4044.5</v>
      </c>
      <c r="H320" s="153">
        <v>1001</v>
      </c>
      <c r="I320" s="153">
        <v>40783.5</v>
      </c>
      <c r="J320" s="153">
        <v>432</v>
      </c>
      <c r="K320" s="153">
        <v>13</v>
      </c>
      <c r="L320" s="153">
        <v>7175</v>
      </c>
      <c r="M320" s="153">
        <v>-552.5</v>
      </c>
      <c r="N320" s="153">
        <v>691</v>
      </c>
      <c r="O320" s="153">
        <v>-676</v>
      </c>
      <c r="P320" s="153">
        <v>90</v>
      </c>
      <c r="Q320" s="153">
        <v>3000</v>
      </c>
      <c r="R320" s="153">
        <v>-1000</v>
      </c>
      <c r="S320" s="153">
        <v>-1544</v>
      </c>
      <c r="T320" s="153">
        <v>1000</v>
      </c>
      <c r="U320" s="153">
        <v>-1219</v>
      </c>
      <c r="V320" s="153">
        <v>396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54326</v>
      </c>
      <c r="D321" s="153">
        <v>54012.5</v>
      </c>
      <c r="E321" s="153">
        <v>53725</v>
      </c>
      <c r="F321" s="153">
        <v>315.5</v>
      </c>
      <c r="G321" s="153">
        <v>3782.5</v>
      </c>
      <c r="H321" s="153">
        <v>1188.5</v>
      </c>
      <c r="I321" s="153">
        <v>40738</v>
      </c>
      <c r="J321" s="153">
        <v>334</v>
      </c>
      <c r="K321" s="153">
        <v>0</v>
      </c>
      <c r="L321" s="153">
        <v>7883</v>
      </c>
      <c r="M321" s="153">
        <v>-2.5</v>
      </c>
      <c r="N321" s="153">
        <v>685.5</v>
      </c>
      <c r="O321" s="153">
        <v>-598</v>
      </c>
      <c r="P321" s="153">
        <v>85</v>
      </c>
      <c r="Q321" s="153">
        <v>3000</v>
      </c>
      <c r="R321" s="153">
        <v>-1000</v>
      </c>
      <c r="S321" s="153">
        <v>-874</v>
      </c>
      <c r="T321" s="153">
        <v>-608</v>
      </c>
      <c r="U321" s="153">
        <v>-1219</v>
      </c>
      <c r="V321" s="153">
        <v>-221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51226.5</v>
      </c>
      <c r="D322" s="153">
        <v>50962.5</v>
      </c>
      <c r="E322" s="153">
        <v>50762.5</v>
      </c>
      <c r="F322" s="153">
        <v>315</v>
      </c>
      <c r="G322" s="153">
        <v>3541.5</v>
      </c>
      <c r="H322" s="153">
        <v>1012</v>
      </c>
      <c r="I322" s="153">
        <v>40581</v>
      </c>
      <c r="J322" s="153">
        <v>277</v>
      </c>
      <c r="K322" s="153">
        <v>0</v>
      </c>
      <c r="L322" s="153">
        <v>6493.5</v>
      </c>
      <c r="M322" s="153">
        <v>-2.5</v>
      </c>
      <c r="N322" s="153">
        <v>691.5</v>
      </c>
      <c r="O322" s="153">
        <v>-1682</v>
      </c>
      <c r="P322" s="153">
        <v>82.5</v>
      </c>
      <c r="Q322" s="153">
        <v>3000</v>
      </c>
      <c r="R322" s="153">
        <v>-1000</v>
      </c>
      <c r="S322" s="153">
        <v>-1041</v>
      </c>
      <c r="T322" s="153">
        <v>-735</v>
      </c>
      <c r="U322" s="153">
        <v>-1219</v>
      </c>
      <c r="V322" s="153">
        <v>-584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49693.5</v>
      </c>
      <c r="D323" s="153">
        <v>50400</v>
      </c>
      <c r="E323" s="153">
        <v>50262.5</v>
      </c>
      <c r="F323" s="153">
        <v>316</v>
      </c>
      <c r="G323" s="153">
        <v>3532.5</v>
      </c>
      <c r="H323" s="153">
        <v>991</v>
      </c>
      <c r="I323" s="153">
        <v>40517</v>
      </c>
      <c r="J323" s="153">
        <v>248.5</v>
      </c>
      <c r="K323" s="153">
        <v>0</v>
      </c>
      <c r="L323" s="153">
        <v>5484.5</v>
      </c>
      <c r="M323" s="153">
        <v>-652.5</v>
      </c>
      <c r="N323" s="153">
        <v>684</v>
      </c>
      <c r="O323" s="153">
        <v>-1428</v>
      </c>
      <c r="P323" s="153">
        <v>85</v>
      </c>
      <c r="Q323" s="153">
        <v>3000</v>
      </c>
      <c r="R323" s="153">
        <v>-1000</v>
      </c>
      <c r="S323" s="153">
        <v>-295</v>
      </c>
      <c r="T323" s="153">
        <v>-364</v>
      </c>
      <c r="U323" s="153">
        <v>-1205</v>
      </c>
      <c r="V323" s="153">
        <v>-739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52766</v>
      </c>
      <c r="D324" s="153">
        <v>52837.5</v>
      </c>
      <c r="E324" s="153">
        <v>52600</v>
      </c>
      <c r="F324" s="153">
        <v>315</v>
      </c>
      <c r="G324" s="153">
        <v>3594</v>
      </c>
      <c r="H324" s="153">
        <v>1212.5</v>
      </c>
      <c r="I324" s="153">
        <v>40395</v>
      </c>
      <c r="J324" s="153">
        <v>268</v>
      </c>
      <c r="K324" s="153">
        <v>0</v>
      </c>
      <c r="L324" s="153">
        <v>6829</v>
      </c>
      <c r="M324" s="153">
        <v>-84.5</v>
      </c>
      <c r="N324" s="153">
        <v>686</v>
      </c>
      <c r="O324" s="153">
        <v>-448.5</v>
      </c>
      <c r="P324" s="153">
        <v>84</v>
      </c>
      <c r="Q324" s="153">
        <v>3000</v>
      </c>
      <c r="R324" s="153">
        <v>-1000</v>
      </c>
      <c r="S324" s="153">
        <v>-116</v>
      </c>
      <c r="T324" s="153">
        <v>11</v>
      </c>
      <c r="U324" s="153">
        <v>-1046</v>
      </c>
      <c r="V324" s="153">
        <v>-335</v>
      </c>
      <c r="Y324" s="11"/>
    </row>
    <row r="325" spans="1:25">
      <c r="A325" s="11">
        <f>A324+1</f>
        <v>13</v>
      </c>
      <c r="B325" s="13">
        <v>0</v>
      </c>
      <c r="C325" s="153">
        <v>51481.5</v>
      </c>
      <c r="D325" s="153">
        <v>49887.5</v>
      </c>
      <c r="E325" s="153">
        <v>50562.5</v>
      </c>
      <c r="F325" s="153">
        <v>314</v>
      </c>
      <c r="G325" s="153">
        <v>3499.5</v>
      </c>
      <c r="H325" s="153">
        <v>799.5</v>
      </c>
      <c r="I325" s="153">
        <v>40333.5</v>
      </c>
      <c r="J325" s="153">
        <v>339.5</v>
      </c>
      <c r="K325" s="153">
        <v>0</v>
      </c>
      <c r="L325" s="153">
        <v>6143.5</v>
      </c>
      <c r="M325" s="153">
        <v>-10.5</v>
      </c>
      <c r="N325" s="153">
        <v>685.5</v>
      </c>
      <c r="O325" s="153">
        <v>-623</v>
      </c>
      <c r="P325" s="153">
        <v>81.5</v>
      </c>
      <c r="Q325" s="153">
        <v>3000</v>
      </c>
      <c r="R325" s="153">
        <v>-876</v>
      </c>
      <c r="S325" s="153">
        <v>-643</v>
      </c>
      <c r="T325" s="153">
        <v>-1000</v>
      </c>
      <c r="U325" s="153">
        <v>-1046</v>
      </c>
      <c r="V325" s="153">
        <v>-567</v>
      </c>
      <c r="Y325" s="11"/>
    </row>
    <row r="326" spans="1:25">
      <c r="A326" s="11">
        <f>A325</f>
        <v>13</v>
      </c>
      <c r="B326" s="13">
        <f>B325+1</f>
        <v>1</v>
      </c>
      <c r="C326" s="153">
        <v>47511.5</v>
      </c>
      <c r="D326" s="153">
        <v>46825</v>
      </c>
      <c r="E326" s="153">
        <v>47475</v>
      </c>
      <c r="F326" s="153">
        <v>310</v>
      </c>
      <c r="G326" s="153">
        <v>2667.5</v>
      </c>
      <c r="H326" s="153">
        <v>753</v>
      </c>
      <c r="I326" s="153">
        <v>40116</v>
      </c>
      <c r="J326" s="153">
        <v>477.5</v>
      </c>
      <c r="K326" s="153">
        <v>0</v>
      </c>
      <c r="L326" s="153">
        <v>4837.5</v>
      </c>
      <c r="M326" s="153">
        <v>-713</v>
      </c>
      <c r="N326" s="153">
        <v>683</v>
      </c>
      <c r="O326" s="153">
        <v>-1620</v>
      </c>
      <c r="P326" s="153">
        <v>70</v>
      </c>
      <c r="Q326" s="153">
        <v>2900</v>
      </c>
      <c r="R326" s="153">
        <v>-876</v>
      </c>
      <c r="S326" s="153">
        <v>-224</v>
      </c>
      <c r="T326" s="153">
        <v>-1200</v>
      </c>
      <c r="U326" s="153">
        <v>-1046</v>
      </c>
      <c r="V326" s="153">
        <v>-515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45960</v>
      </c>
      <c r="D327" s="153">
        <v>45062.5</v>
      </c>
      <c r="E327" s="153">
        <v>45612.5</v>
      </c>
      <c r="F327" s="153">
        <v>313</v>
      </c>
      <c r="G327" s="153">
        <v>2284.5</v>
      </c>
      <c r="H327" s="153">
        <v>767</v>
      </c>
      <c r="I327" s="153">
        <v>39108</v>
      </c>
      <c r="J327" s="153">
        <v>678</v>
      </c>
      <c r="K327" s="153">
        <v>0</v>
      </c>
      <c r="L327" s="153">
        <v>4505</v>
      </c>
      <c r="M327" s="153">
        <v>-967.5</v>
      </c>
      <c r="N327" s="153">
        <v>688.5</v>
      </c>
      <c r="O327" s="153">
        <v>-1417</v>
      </c>
      <c r="P327" s="153">
        <v>64.5</v>
      </c>
      <c r="Q327" s="153">
        <v>2985</v>
      </c>
      <c r="R327" s="153">
        <v>-876</v>
      </c>
      <c r="S327" s="153">
        <v>-321</v>
      </c>
      <c r="T327" s="153">
        <v>-1200</v>
      </c>
      <c r="U327" s="153">
        <v>-1046</v>
      </c>
      <c r="V327" s="153">
        <v>-615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42967.5</v>
      </c>
      <c r="D328" s="153">
        <v>41950</v>
      </c>
      <c r="E328" s="153">
        <v>42462.5</v>
      </c>
      <c r="F328" s="153">
        <v>314.5</v>
      </c>
      <c r="G328" s="153">
        <v>1536.5</v>
      </c>
      <c r="H328" s="153">
        <v>754.5</v>
      </c>
      <c r="I328" s="153">
        <v>39627.5</v>
      </c>
      <c r="J328" s="153">
        <v>905</v>
      </c>
      <c r="K328" s="153">
        <v>0</v>
      </c>
      <c r="L328" s="153">
        <v>4174.5</v>
      </c>
      <c r="M328" s="153">
        <v>-2037.5</v>
      </c>
      <c r="N328" s="153">
        <v>684</v>
      </c>
      <c r="O328" s="153">
        <v>-2991.5</v>
      </c>
      <c r="P328" s="153">
        <v>51.5</v>
      </c>
      <c r="Q328" s="153">
        <v>1844</v>
      </c>
      <c r="R328" s="153">
        <v>-876</v>
      </c>
      <c r="S328" s="153">
        <v>-1385</v>
      </c>
      <c r="T328" s="153">
        <v>-1200</v>
      </c>
      <c r="U328" s="153">
        <v>-1046</v>
      </c>
      <c r="V328" s="153">
        <v>-801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41010.5</v>
      </c>
      <c r="D329" s="153">
        <v>40200</v>
      </c>
      <c r="E329" s="153">
        <v>40650</v>
      </c>
      <c r="F329" s="153">
        <v>314</v>
      </c>
      <c r="G329" s="153">
        <v>1301.5</v>
      </c>
      <c r="H329" s="153">
        <v>761</v>
      </c>
      <c r="I329" s="153">
        <v>39804.5</v>
      </c>
      <c r="J329" s="153">
        <v>1092.5</v>
      </c>
      <c r="K329" s="153">
        <v>0</v>
      </c>
      <c r="L329" s="153">
        <v>4223</v>
      </c>
      <c r="M329" s="153">
        <v>-2293.5</v>
      </c>
      <c r="N329" s="153">
        <v>684.5</v>
      </c>
      <c r="O329" s="153">
        <v>-4876.5</v>
      </c>
      <c r="P329" s="153">
        <v>46.5</v>
      </c>
      <c r="Q329" s="153">
        <v>474</v>
      </c>
      <c r="R329" s="153">
        <v>-876</v>
      </c>
      <c r="S329" s="153">
        <v>-1308</v>
      </c>
      <c r="T329" s="153">
        <v>-1200</v>
      </c>
      <c r="U329" s="153">
        <v>-1046</v>
      </c>
      <c r="V329" s="153">
        <v>-1334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40536.5</v>
      </c>
      <c r="D330" s="153">
        <v>39937.5</v>
      </c>
      <c r="E330" s="153">
        <v>40400</v>
      </c>
      <c r="F330" s="153">
        <v>314</v>
      </c>
      <c r="G330" s="153">
        <v>1329.5</v>
      </c>
      <c r="H330" s="153">
        <v>776</v>
      </c>
      <c r="I330" s="153">
        <v>40194</v>
      </c>
      <c r="J330" s="153">
        <v>1311.5</v>
      </c>
      <c r="K330" s="153">
        <v>0</v>
      </c>
      <c r="L330" s="153">
        <v>4259.5</v>
      </c>
      <c r="M330" s="153">
        <v>-2511.5</v>
      </c>
      <c r="N330" s="153">
        <v>682</v>
      </c>
      <c r="O330" s="153">
        <v>-5819</v>
      </c>
      <c r="P330" s="153">
        <v>46.5</v>
      </c>
      <c r="Q330" s="153">
        <v>-211</v>
      </c>
      <c r="R330" s="153">
        <v>-876</v>
      </c>
      <c r="S330" s="153">
        <v>-1382</v>
      </c>
      <c r="T330" s="153">
        <v>-1200</v>
      </c>
      <c r="U330" s="153">
        <v>-1046</v>
      </c>
      <c r="V330" s="153">
        <v>-1277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41288.5</v>
      </c>
      <c r="D331" s="153">
        <v>40775</v>
      </c>
      <c r="E331" s="153">
        <v>41575</v>
      </c>
      <c r="F331" s="153">
        <v>314.5</v>
      </c>
      <c r="G331" s="153">
        <v>1315</v>
      </c>
      <c r="H331" s="153">
        <v>773</v>
      </c>
      <c r="I331" s="153">
        <v>40275.5</v>
      </c>
      <c r="J331" s="153">
        <v>1563</v>
      </c>
      <c r="K331" s="153">
        <v>0</v>
      </c>
      <c r="L331" s="153">
        <v>4391</v>
      </c>
      <c r="M331" s="153">
        <v>-2498.5</v>
      </c>
      <c r="N331" s="153">
        <v>683</v>
      </c>
      <c r="O331" s="153">
        <v>-5527.5</v>
      </c>
      <c r="P331" s="153">
        <v>45.5</v>
      </c>
      <c r="Q331" s="153">
        <v>726</v>
      </c>
      <c r="R331" s="153">
        <v>-876</v>
      </c>
      <c r="S331" s="153">
        <v>-1329</v>
      </c>
      <c r="T331" s="153">
        <v>-1128</v>
      </c>
      <c r="U331" s="153">
        <v>-1046</v>
      </c>
      <c r="V331" s="153">
        <v>-884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42786.5</v>
      </c>
      <c r="D332" s="153">
        <v>42062.5</v>
      </c>
      <c r="E332" s="153">
        <v>43075</v>
      </c>
      <c r="F332" s="153">
        <v>314.5</v>
      </c>
      <c r="G332" s="153">
        <v>1306.5</v>
      </c>
      <c r="H332" s="153">
        <v>760.5</v>
      </c>
      <c r="I332" s="153">
        <v>40281.5</v>
      </c>
      <c r="J332" s="153">
        <v>1794</v>
      </c>
      <c r="K332" s="153">
        <v>0.5</v>
      </c>
      <c r="L332" s="153">
        <v>4459.5</v>
      </c>
      <c r="M332" s="153">
        <v>-2481.5</v>
      </c>
      <c r="N332" s="153">
        <v>671</v>
      </c>
      <c r="O332" s="153">
        <v>-4320</v>
      </c>
      <c r="P332" s="153">
        <v>45.5</v>
      </c>
      <c r="Q332" s="153">
        <v>1197</v>
      </c>
      <c r="R332" s="153">
        <v>-876</v>
      </c>
      <c r="S332" s="153">
        <v>-536</v>
      </c>
      <c r="T332" s="153">
        <v>-1200</v>
      </c>
      <c r="U332" s="153">
        <v>-1219</v>
      </c>
      <c r="V332" s="153">
        <v>-897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44044</v>
      </c>
      <c r="D333" s="153">
        <v>43212.5</v>
      </c>
      <c r="E333" s="153">
        <v>44225</v>
      </c>
      <c r="F333" s="153">
        <v>315</v>
      </c>
      <c r="G333" s="153">
        <v>1301</v>
      </c>
      <c r="H333" s="153">
        <v>755.5</v>
      </c>
      <c r="I333" s="153">
        <v>40294.5</v>
      </c>
      <c r="J333" s="153">
        <v>1935.5</v>
      </c>
      <c r="K333" s="153">
        <v>21</v>
      </c>
      <c r="L333" s="153">
        <v>4669.5</v>
      </c>
      <c r="M333" s="153">
        <v>-2461.5</v>
      </c>
      <c r="N333" s="153">
        <v>666.5</v>
      </c>
      <c r="O333" s="153">
        <v>-3453</v>
      </c>
      <c r="P333" s="153">
        <v>45</v>
      </c>
      <c r="Q333" s="153">
        <v>1470</v>
      </c>
      <c r="R333" s="153">
        <v>-876</v>
      </c>
      <c r="S333" s="153">
        <v>-373</v>
      </c>
      <c r="T333" s="153">
        <v>-1093</v>
      </c>
      <c r="U333" s="153">
        <v>-1219</v>
      </c>
      <c r="V333" s="153">
        <v>-862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46694.5</v>
      </c>
      <c r="D334" s="153">
        <v>45987.5</v>
      </c>
      <c r="E334" s="153">
        <v>46900</v>
      </c>
      <c r="F334" s="153">
        <v>316</v>
      </c>
      <c r="G334" s="153">
        <v>1330.5</v>
      </c>
      <c r="H334" s="153">
        <v>768.5</v>
      </c>
      <c r="I334" s="153">
        <v>40803</v>
      </c>
      <c r="J334" s="153">
        <v>2137.5</v>
      </c>
      <c r="K334" s="153">
        <v>324.5</v>
      </c>
      <c r="L334" s="153">
        <v>4944</v>
      </c>
      <c r="M334" s="153">
        <v>-1643.5</v>
      </c>
      <c r="N334" s="153">
        <v>664.5</v>
      </c>
      <c r="O334" s="153">
        <v>-2950</v>
      </c>
      <c r="P334" s="153">
        <v>43.5</v>
      </c>
      <c r="Q334" s="153">
        <v>2426</v>
      </c>
      <c r="R334" s="153">
        <v>-1000</v>
      </c>
      <c r="S334" s="153">
        <v>-662</v>
      </c>
      <c r="T334" s="153">
        <v>-956</v>
      </c>
      <c r="U334" s="153">
        <v>-1219</v>
      </c>
      <c r="V334" s="153">
        <v>-1156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49110</v>
      </c>
      <c r="D335" s="153">
        <v>48537.5</v>
      </c>
      <c r="E335" s="153">
        <v>49275</v>
      </c>
      <c r="F335" s="153">
        <v>315</v>
      </c>
      <c r="G335" s="153">
        <v>1310.5</v>
      </c>
      <c r="H335" s="153">
        <v>765.5</v>
      </c>
      <c r="I335" s="153">
        <v>41257.5</v>
      </c>
      <c r="J335" s="153">
        <v>2130</v>
      </c>
      <c r="K335" s="153">
        <v>837</v>
      </c>
      <c r="L335" s="153">
        <v>5353</v>
      </c>
      <c r="M335" s="153">
        <v>-894.5</v>
      </c>
      <c r="N335" s="153">
        <v>659</v>
      </c>
      <c r="O335" s="153">
        <v>-2623</v>
      </c>
      <c r="P335" s="153">
        <v>41</v>
      </c>
      <c r="Q335" s="153">
        <v>2648</v>
      </c>
      <c r="R335" s="153">
        <v>-1000</v>
      </c>
      <c r="S335" s="153">
        <v>-468</v>
      </c>
      <c r="T335" s="153">
        <v>-1150</v>
      </c>
      <c r="U335" s="153">
        <v>-1219</v>
      </c>
      <c r="V335" s="153">
        <v>-923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50371</v>
      </c>
      <c r="D336" s="153">
        <v>49937.5</v>
      </c>
      <c r="E336" s="153">
        <v>50312.5</v>
      </c>
      <c r="F336" s="153">
        <v>316.5</v>
      </c>
      <c r="G336" s="153">
        <v>1509</v>
      </c>
      <c r="H336" s="153">
        <v>754.5</v>
      </c>
      <c r="I336" s="153">
        <v>40544</v>
      </c>
      <c r="J336" s="153">
        <v>2238</v>
      </c>
      <c r="K336" s="153">
        <v>1362.5</v>
      </c>
      <c r="L336" s="153">
        <v>5616</v>
      </c>
      <c r="M336" s="153">
        <v>-498</v>
      </c>
      <c r="N336" s="153">
        <v>658.5</v>
      </c>
      <c r="O336" s="153">
        <v>-2130</v>
      </c>
      <c r="P336" s="153">
        <v>44</v>
      </c>
      <c r="Q336" s="153">
        <v>2840</v>
      </c>
      <c r="R336" s="153">
        <v>-1000</v>
      </c>
      <c r="S336" s="153">
        <v>-478</v>
      </c>
      <c r="T336" s="153">
        <v>-1083</v>
      </c>
      <c r="U336" s="153">
        <v>-1211</v>
      </c>
      <c r="V336" s="153">
        <v>-738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51643.5</v>
      </c>
      <c r="D337" s="153">
        <v>51537.5</v>
      </c>
      <c r="E337" s="153">
        <v>51812.5</v>
      </c>
      <c r="F337" s="153">
        <v>315.5</v>
      </c>
      <c r="G337" s="153">
        <v>1553.5</v>
      </c>
      <c r="H337" s="153">
        <v>756</v>
      </c>
      <c r="I337" s="153">
        <v>40545</v>
      </c>
      <c r="J337" s="153">
        <v>2469</v>
      </c>
      <c r="K337" s="153">
        <v>1732</v>
      </c>
      <c r="L337" s="153">
        <v>5730</v>
      </c>
      <c r="M337" s="153">
        <v>-613.5</v>
      </c>
      <c r="N337" s="153">
        <v>667.5</v>
      </c>
      <c r="O337" s="153">
        <v>-1512.5</v>
      </c>
      <c r="P337" s="153">
        <v>44.5</v>
      </c>
      <c r="Q337" s="153">
        <v>3000</v>
      </c>
      <c r="R337" s="153">
        <v>-1000</v>
      </c>
      <c r="S337" s="153">
        <v>-733</v>
      </c>
      <c r="T337" s="153">
        <v>-1149</v>
      </c>
      <c r="U337" s="153">
        <v>-740</v>
      </c>
      <c r="V337" s="153">
        <v>-308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51217</v>
      </c>
      <c r="D338" s="153">
        <v>50437.5</v>
      </c>
      <c r="E338" s="153">
        <v>50662.5</v>
      </c>
      <c r="F338" s="153">
        <v>315.5</v>
      </c>
      <c r="G338" s="153">
        <v>1312.5</v>
      </c>
      <c r="H338" s="153">
        <v>767</v>
      </c>
      <c r="I338" s="153">
        <v>40355</v>
      </c>
      <c r="J338" s="153">
        <v>2728.5</v>
      </c>
      <c r="K338" s="153">
        <v>1943.5</v>
      </c>
      <c r="L338" s="153">
        <v>5539.5</v>
      </c>
      <c r="M338" s="153">
        <v>-614.5</v>
      </c>
      <c r="N338" s="153">
        <v>669.5</v>
      </c>
      <c r="O338" s="153">
        <v>-1799</v>
      </c>
      <c r="P338" s="153">
        <v>40</v>
      </c>
      <c r="Q338" s="153">
        <v>3000</v>
      </c>
      <c r="R338" s="153">
        <v>-1000</v>
      </c>
      <c r="S338" s="153">
        <v>-1926</v>
      </c>
      <c r="T338" s="153">
        <v>-1200</v>
      </c>
      <c r="U338" s="153">
        <v>-630</v>
      </c>
      <c r="V338" s="153">
        <v>228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47874.5</v>
      </c>
      <c r="D339" s="153">
        <v>47200</v>
      </c>
      <c r="E339" s="153">
        <v>47350</v>
      </c>
      <c r="F339" s="153">
        <v>315.5</v>
      </c>
      <c r="G339" s="153">
        <v>1186.5</v>
      </c>
      <c r="H339" s="153">
        <v>756.5</v>
      </c>
      <c r="I339" s="153">
        <v>40116</v>
      </c>
      <c r="J339" s="153">
        <v>2917</v>
      </c>
      <c r="K339" s="153">
        <v>1861</v>
      </c>
      <c r="L339" s="153">
        <v>4721</v>
      </c>
      <c r="M339" s="153">
        <v>-1533.5</v>
      </c>
      <c r="N339" s="153">
        <v>659</v>
      </c>
      <c r="O339" s="153">
        <v>-3124</v>
      </c>
      <c r="P339" s="153">
        <v>39.5</v>
      </c>
      <c r="Q339" s="153">
        <v>2203</v>
      </c>
      <c r="R339" s="153">
        <v>-1000</v>
      </c>
      <c r="S339" s="153">
        <v>-1726</v>
      </c>
      <c r="T339" s="153">
        <v>-1200</v>
      </c>
      <c r="U339" s="153">
        <v>-916</v>
      </c>
      <c r="V339" s="153">
        <v>-745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45319</v>
      </c>
      <c r="D340" s="153">
        <v>44737.5</v>
      </c>
      <c r="E340" s="153">
        <v>44737.5</v>
      </c>
      <c r="F340" s="153">
        <v>315.5</v>
      </c>
      <c r="G340" s="153">
        <v>1230.5</v>
      </c>
      <c r="H340" s="153">
        <v>754.5</v>
      </c>
      <c r="I340" s="153">
        <v>40270.5</v>
      </c>
      <c r="J340" s="153">
        <v>2888</v>
      </c>
      <c r="K340" s="153">
        <v>1554.5</v>
      </c>
      <c r="L340" s="153">
        <v>4453</v>
      </c>
      <c r="M340" s="153">
        <v>-2241</v>
      </c>
      <c r="N340" s="153">
        <v>657.5</v>
      </c>
      <c r="O340" s="153">
        <v>-4563</v>
      </c>
      <c r="P340" s="153">
        <v>40.5</v>
      </c>
      <c r="Q340" s="153">
        <v>1093</v>
      </c>
      <c r="R340" s="153">
        <v>-1000</v>
      </c>
      <c r="S340" s="153">
        <v>-1549</v>
      </c>
      <c r="T340" s="153">
        <v>-1200</v>
      </c>
      <c r="U340" s="153">
        <v>-1219</v>
      </c>
      <c r="V340" s="153">
        <v>-1082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43677</v>
      </c>
      <c r="D341" s="153">
        <v>43025</v>
      </c>
      <c r="E341" s="153">
        <v>43025</v>
      </c>
      <c r="F341" s="153">
        <v>316.5</v>
      </c>
      <c r="G341" s="153">
        <v>1235.5</v>
      </c>
      <c r="H341" s="153">
        <v>751</v>
      </c>
      <c r="I341" s="153">
        <v>40062</v>
      </c>
      <c r="J341" s="153">
        <v>2841</v>
      </c>
      <c r="K341" s="153">
        <v>1168</v>
      </c>
      <c r="L341" s="153">
        <v>4388</v>
      </c>
      <c r="M341" s="153">
        <v>-1997.5</v>
      </c>
      <c r="N341" s="153">
        <v>663</v>
      </c>
      <c r="O341" s="153">
        <v>-5750.5</v>
      </c>
      <c r="P341" s="153">
        <v>41</v>
      </c>
      <c r="Q341" s="153">
        <v>361</v>
      </c>
      <c r="R341" s="153">
        <v>-1000</v>
      </c>
      <c r="S341" s="153">
        <v>-1501</v>
      </c>
      <c r="T341" s="153">
        <v>-1200</v>
      </c>
      <c r="U341" s="153">
        <v>-1219</v>
      </c>
      <c r="V341" s="153">
        <v>-1212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43575</v>
      </c>
      <c r="D342" s="153">
        <v>42962.5</v>
      </c>
      <c r="E342" s="153">
        <v>43037.5</v>
      </c>
      <c r="F342" s="153">
        <v>316</v>
      </c>
      <c r="G342" s="153">
        <v>1392</v>
      </c>
      <c r="H342" s="153">
        <v>765</v>
      </c>
      <c r="I342" s="153">
        <v>40573</v>
      </c>
      <c r="J342" s="153">
        <v>2817</v>
      </c>
      <c r="K342" s="153">
        <v>732</v>
      </c>
      <c r="L342" s="153">
        <v>4377</v>
      </c>
      <c r="M342" s="153">
        <v>-1970.5</v>
      </c>
      <c r="N342" s="153">
        <v>673</v>
      </c>
      <c r="O342" s="153">
        <v>-6099</v>
      </c>
      <c r="P342" s="153">
        <v>44.5</v>
      </c>
      <c r="Q342" s="153">
        <v>108</v>
      </c>
      <c r="R342" s="153">
        <v>-1000</v>
      </c>
      <c r="S342" s="153">
        <v>-1103</v>
      </c>
      <c r="T342" s="153">
        <v>-1134</v>
      </c>
      <c r="U342" s="153">
        <v>-1219</v>
      </c>
      <c r="V342" s="153">
        <v>-1315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45913.5</v>
      </c>
      <c r="D343" s="153">
        <v>45875</v>
      </c>
      <c r="E343" s="153">
        <v>46150</v>
      </c>
      <c r="F343" s="153">
        <v>316</v>
      </c>
      <c r="G343" s="153">
        <v>2225.5</v>
      </c>
      <c r="H343" s="153">
        <v>772.5</v>
      </c>
      <c r="I343" s="153">
        <v>41865.5</v>
      </c>
      <c r="J343" s="153">
        <v>2495</v>
      </c>
      <c r="K343" s="153">
        <v>242.5</v>
      </c>
      <c r="L343" s="153">
        <v>4744</v>
      </c>
      <c r="M343" s="153">
        <v>-2048</v>
      </c>
      <c r="N343" s="153">
        <v>671.5</v>
      </c>
      <c r="O343" s="153">
        <v>-5371</v>
      </c>
      <c r="P343" s="153">
        <v>59</v>
      </c>
      <c r="Q343" s="153">
        <v>1874</v>
      </c>
      <c r="R343" s="153">
        <v>-1000</v>
      </c>
      <c r="S343" s="153">
        <v>-1513</v>
      </c>
      <c r="T343" s="153">
        <v>-1000</v>
      </c>
      <c r="U343" s="153">
        <v>-1219</v>
      </c>
      <c r="V343" s="153">
        <v>-1620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51570</v>
      </c>
      <c r="D344" s="153">
        <v>50875</v>
      </c>
      <c r="E344" s="153">
        <v>51350</v>
      </c>
      <c r="F344" s="153">
        <v>316.5</v>
      </c>
      <c r="G344" s="153">
        <v>2373.5</v>
      </c>
      <c r="H344" s="153">
        <v>758.5</v>
      </c>
      <c r="I344" s="153">
        <v>42126</v>
      </c>
      <c r="J344" s="153">
        <v>2260</v>
      </c>
      <c r="K344" s="153">
        <v>11</v>
      </c>
      <c r="L344" s="153">
        <v>6407.5</v>
      </c>
      <c r="M344" s="153">
        <v>-257</v>
      </c>
      <c r="N344" s="153">
        <v>668</v>
      </c>
      <c r="O344" s="153">
        <v>-3093.5</v>
      </c>
      <c r="P344" s="153">
        <v>57.5</v>
      </c>
      <c r="Q344" s="153">
        <v>3000</v>
      </c>
      <c r="R344" s="153">
        <v>-1000</v>
      </c>
      <c r="S344" s="153">
        <v>-1201</v>
      </c>
      <c r="T344" s="153">
        <v>31</v>
      </c>
      <c r="U344" s="153">
        <v>-1219</v>
      </c>
      <c r="V344" s="153">
        <v>-1062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53462</v>
      </c>
      <c r="D345" s="153">
        <v>51925</v>
      </c>
      <c r="E345" s="153">
        <v>52512.5</v>
      </c>
      <c r="F345" s="153">
        <v>316</v>
      </c>
      <c r="G345" s="153">
        <v>2137.5</v>
      </c>
      <c r="H345" s="153">
        <v>759.5</v>
      </c>
      <c r="I345" s="153">
        <v>41921</v>
      </c>
      <c r="J345" s="153">
        <v>2302.5</v>
      </c>
      <c r="K345" s="153">
        <v>0</v>
      </c>
      <c r="L345" s="153">
        <v>7485.5</v>
      </c>
      <c r="M345" s="153">
        <v>-2</v>
      </c>
      <c r="N345" s="153">
        <v>663</v>
      </c>
      <c r="O345" s="153">
        <v>-2121.5</v>
      </c>
      <c r="P345" s="153">
        <v>52.5</v>
      </c>
      <c r="Q345" s="153">
        <v>3000</v>
      </c>
      <c r="R345" s="153">
        <v>-1000</v>
      </c>
      <c r="S345" s="153">
        <v>-928</v>
      </c>
      <c r="T345" s="153">
        <v>-1000</v>
      </c>
      <c r="U345" s="153">
        <v>-1219</v>
      </c>
      <c r="V345" s="153">
        <v>-788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50724</v>
      </c>
      <c r="D346" s="153">
        <v>49350</v>
      </c>
      <c r="E346" s="153">
        <v>49850</v>
      </c>
      <c r="F346" s="153">
        <v>316.5</v>
      </c>
      <c r="G346" s="153">
        <v>1530.5</v>
      </c>
      <c r="H346" s="153">
        <v>759.5</v>
      </c>
      <c r="I346" s="153">
        <v>41398.5</v>
      </c>
      <c r="J346" s="153">
        <v>2498</v>
      </c>
      <c r="K346" s="153">
        <v>0</v>
      </c>
      <c r="L346" s="153">
        <v>6175</v>
      </c>
      <c r="M346" s="153">
        <v>-3</v>
      </c>
      <c r="N346" s="153">
        <v>668</v>
      </c>
      <c r="O346" s="153">
        <v>-2618.5</v>
      </c>
      <c r="P346" s="153">
        <v>43.5</v>
      </c>
      <c r="Q346" s="153">
        <v>2796</v>
      </c>
      <c r="R346" s="153">
        <v>-1000</v>
      </c>
      <c r="S346" s="153">
        <v>-979</v>
      </c>
      <c r="T346" s="153">
        <v>-1000</v>
      </c>
      <c r="U346" s="153">
        <v>-1219</v>
      </c>
      <c r="V346" s="153">
        <v>-1143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48670.5</v>
      </c>
      <c r="D347" s="153">
        <v>48637.5</v>
      </c>
      <c r="E347" s="153">
        <v>49075</v>
      </c>
      <c r="F347" s="153">
        <v>316</v>
      </c>
      <c r="G347" s="153">
        <v>1356.5</v>
      </c>
      <c r="H347" s="153">
        <v>769.5</v>
      </c>
      <c r="I347" s="153">
        <v>41008</v>
      </c>
      <c r="J347" s="153">
        <v>2538</v>
      </c>
      <c r="K347" s="153">
        <v>0</v>
      </c>
      <c r="L347" s="153">
        <v>5615.5</v>
      </c>
      <c r="M347" s="153">
        <v>-403</v>
      </c>
      <c r="N347" s="153">
        <v>662.5</v>
      </c>
      <c r="O347" s="153">
        <v>-3192</v>
      </c>
      <c r="P347" s="153">
        <v>42</v>
      </c>
      <c r="Q347" s="153">
        <v>2724</v>
      </c>
      <c r="R347" s="153">
        <v>-1000</v>
      </c>
      <c r="S347" s="153">
        <v>-912</v>
      </c>
      <c r="T347" s="153">
        <v>-1000</v>
      </c>
      <c r="U347" s="153">
        <v>-1219</v>
      </c>
      <c r="V347" s="153">
        <v>-1016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50947</v>
      </c>
      <c r="D348" s="153">
        <v>50475</v>
      </c>
      <c r="E348" s="153">
        <v>50825</v>
      </c>
      <c r="F348" s="153">
        <v>317.5</v>
      </c>
      <c r="G348" s="153">
        <v>1421.5</v>
      </c>
      <c r="H348" s="153">
        <v>768</v>
      </c>
      <c r="I348" s="153">
        <v>41604</v>
      </c>
      <c r="J348" s="153">
        <v>2514</v>
      </c>
      <c r="K348" s="153">
        <v>0</v>
      </c>
      <c r="L348" s="153">
        <v>6104.5</v>
      </c>
      <c r="M348" s="153">
        <v>-2</v>
      </c>
      <c r="N348" s="153">
        <v>651.5</v>
      </c>
      <c r="O348" s="153">
        <v>-2432</v>
      </c>
      <c r="P348" s="153">
        <v>41.5</v>
      </c>
      <c r="Q348" s="153">
        <v>1903</v>
      </c>
      <c r="R348" s="153">
        <v>-1000</v>
      </c>
      <c r="S348" s="153">
        <v>-180</v>
      </c>
      <c r="T348" s="153">
        <v>-883</v>
      </c>
      <c r="U348" s="153">
        <v>-1046</v>
      </c>
      <c r="V348" s="153">
        <v>-770</v>
      </c>
      <c r="Y348" s="11"/>
    </row>
    <row r="349" spans="1:25">
      <c r="A349" s="11">
        <f>A348+1</f>
        <v>14</v>
      </c>
      <c r="B349" s="13">
        <v>0</v>
      </c>
      <c r="C349" s="153">
        <v>49484.5</v>
      </c>
      <c r="D349" s="153">
        <v>47912.5</v>
      </c>
      <c r="E349" s="153">
        <v>48550</v>
      </c>
      <c r="F349" s="153">
        <v>316</v>
      </c>
      <c r="G349" s="153">
        <v>1417.5</v>
      </c>
      <c r="H349" s="153">
        <v>736.5</v>
      </c>
      <c r="I349" s="153">
        <v>41405.5</v>
      </c>
      <c r="J349" s="153">
        <v>2433</v>
      </c>
      <c r="K349" s="153">
        <v>0</v>
      </c>
      <c r="L349" s="153">
        <v>5683.5</v>
      </c>
      <c r="M349" s="153">
        <v>-8.5</v>
      </c>
      <c r="N349" s="153">
        <v>652</v>
      </c>
      <c r="O349" s="153">
        <v>-3150.5</v>
      </c>
      <c r="P349" s="153">
        <v>42</v>
      </c>
      <c r="Q349" s="153">
        <v>870</v>
      </c>
      <c r="R349" s="153">
        <v>-925</v>
      </c>
      <c r="S349" s="153">
        <v>-487</v>
      </c>
      <c r="T349" s="153">
        <v>-1000</v>
      </c>
      <c r="U349" s="153">
        <v>-1046</v>
      </c>
      <c r="V349" s="153">
        <v>-855</v>
      </c>
      <c r="Y349" s="11"/>
    </row>
    <row r="350" spans="1:25">
      <c r="A350" s="11">
        <f>A349</f>
        <v>14</v>
      </c>
      <c r="B350" s="13">
        <f>B349+1</f>
        <v>1</v>
      </c>
      <c r="C350" s="153">
        <v>45636</v>
      </c>
      <c r="D350" s="153">
        <v>44987.5</v>
      </c>
      <c r="E350" s="153">
        <v>45612.5</v>
      </c>
      <c r="F350" s="153">
        <v>315</v>
      </c>
      <c r="G350" s="153">
        <v>1305.5</v>
      </c>
      <c r="H350" s="153">
        <v>752.5</v>
      </c>
      <c r="I350" s="153">
        <v>40550</v>
      </c>
      <c r="J350" s="153">
        <v>2329</v>
      </c>
      <c r="K350" s="153">
        <v>0</v>
      </c>
      <c r="L350" s="153">
        <v>4346</v>
      </c>
      <c r="M350" s="153">
        <v>-700</v>
      </c>
      <c r="N350" s="153">
        <v>654</v>
      </c>
      <c r="O350" s="153">
        <v>-3916.5</v>
      </c>
      <c r="P350" s="153">
        <v>42.5</v>
      </c>
      <c r="Q350" s="153">
        <v>654</v>
      </c>
      <c r="R350" s="153">
        <v>-925</v>
      </c>
      <c r="S350" s="153">
        <v>-274</v>
      </c>
      <c r="T350" s="153">
        <v>-1200</v>
      </c>
      <c r="U350" s="153">
        <v>-1046</v>
      </c>
      <c r="V350" s="153">
        <v>-1101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44500</v>
      </c>
      <c r="D351" s="153">
        <v>43437.5</v>
      </c>
      <c r="E351" s="153">
        <v>44275</v>
      </c>
      <c r="F351" s="153">
        <v>315</v>
      </c>
      <c r="G351" s="153">
        <v>1274</v>
      </c>
      <c r="H351" s="153">
        <v>794.5</v>
      </c>
      <c r="I351" s="153">
        <v>40587</v>
      </c>
      <c r="J351" s="153">
        <v>2307</v>
      </c>
      <c r="K351" s="153">
        <v>0</v>
      </c>
      <c r="L351" s="153">
        <v>4398</v>
      </c>
      <c r="M351" s="153">
        <v>-918.5</v>
      </c>
      <c r="N351" s="153">
        <v>651.5</v>
      </c>
      <c r="O351" s="153">
        <v>-4908.5</v>
      </c>
      <c r="P351" s="153">
        <v>42.5</v>
      </c>
      <c r="Q351" s="153">
        <v>-594</v>
      </c>
      <c r="R351" s="153">
        <v>-925</v>
      </c>
      <c r="S351" s="153">
        <v>-140</v>
      </c>
      <c r="T351" s="153">
        <v>-1200</v>
      </c>
      <c r="U351" s="153">
        <v>-1046</v>
      </c>
      <c r="V351" s="153">
        <v>-1445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42005</v>
      </c>
      <c r="D352" s="153">
        <v>40837.5</v>
      </c>
      <c r="E352" s="153">
        <v>41662.5</v>
      </c>
      <c r="F352" s="153">
        <v>315</v>
      </c>
      <c r="G352" s="153">
        <v>1310</v>
      </c>
      <c r="H352" s="153">
        <v>840</v>
      </c>
      <c r="I352" s="153">
        <v>40507.5</v>
      </c>
      <c r="J352" s="153">
        <v>2120.5</v>
      </c>
      <c r="K352" s="153">
        <v>0</v>
      </c>
      <c r="L352" s="153">
        <v>4518.5</v>
      </c>
      <c r="M352" s="153">
        <v>-1296</v>
      </c>
      <c r="N352" s="153">
        <v>656</v>
      </c>
      <c r="O352" s="153">
        <v>-6967</v>
      </c>
      <c r="P352" s="153">
        <v>43.5</v>
      </c>
      <c r="Q352" s="153">
        <v>-1497</v>
      </c>
      <c r="R352" s="153">
        <v>-925</v>
      </c>
      <c r="S352" s="153">
        <v>-792</v>
      </c>
      <c r="T352" s="153">
        <v>-1131</v>
      </c>
      <c r="U352" s="153">
        <v>-1046</v>
      </c>
      <c r="V352" s="153">
        <v>-1864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40689</v>
      </c>
      <c r="D353" s="153">
        <v>39937.5</v>
      </c>
      <c r="E353" s="153">
        <v>40612.5</v>
      </c>
      <c r="F353" s="153">
        <v>316</v>
      </c>
      <c r="G353" s="153">
        <v>1388.5</v>
      </c>
      <c r="H353" s="153">
        <v>870.5</v>
      </c>
      <c r="I353" s="153">
        <v>41048</v>
      </c>
      <c r="J353" s="153">
        <v>1886.5</v>
      </c>
      <c r="K353" s="153">
        <v>0</v>
      </c>
      <c r="L353" s="153">
        <v>4466.5</v>
      </c>
      <c r="M353" s="153">
        <v>-2113</v>
      </c>
      <c r="N353" s="153">
        <v>659.5</v>
      </c>
      <c r="O353" s="153">
        <v>-7833.5</v>
      </c>
      <c r="P353" s="153">
        <v>46</v>
      </c>
      <c r="Q353" s="153">
        <v>-1723</v>
      </c>
      <c r="R353" s="153">
        <v>-925</v>
      </c>
      <c r="S353" s="153">
        <v>-958</v>
      </c>
      <c r="T353" s="153">
        <v>-1200</v>
      </c>
      <c r="U353" s="153">
        <v>-1046</v>
      </c>
      <c r="V353" s="153">
        <v>-1960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42231</v>
      </c>
      <c r="D354" s="153">
        <v>42350</v>
      </c>
      <c r="E354" s="153">
        <v>43075</v>
      </c>
      <c r="F354" s="153">
        <v>318</v>
      </c>
      <c r="G354" s="153">
        <v>1638.5</v>
      </c>
      <c r="H354" s="153">
        <v>1010</v>
      </c>
      <c r="I354" s="153">
        <v>40846</v>
      </c>
      <c r="J354" s="153">
        <v>1722.5</v>
      </c>
      <c r="K354" s="153">
        <v>0</v>
      </c>
      <c r="L354" s="153">
        <v>4367</v>
      </c>
      <c r="M354" s="153">
        <v>-1476.5</v>
      </c>
      <c r="N354" s="153">
        <v>651</v>
      </c>
      <c r="O354" s="153">
        <v>-6845</v>
      </c>
      <c r="P354" s="153">
        <v>51.5</v>
      </c>
      <c r="Q354" s="153">
        <v>258</v>
      </c>
      <c r="R354" s="153">
        <v>-925</v>
      </c>
      <c r="S354" s="153">
        <v>-967</v>
      </c>
      <c r="T354" s="153">
        <v>-1200</v>
      </c>
      <c r="U354" s="153">
        <v>-1046</v>
      </c>
      <c r="V354" s="153">
        <v>-1864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47352</v>
      </c>
      <c r="D355" s="153">
        <v>48487.5</v>
      </c>
      <c r="E355" s="153">
        <v>48887.5</v>
      </c>
      <c r="F355" s="153">
        <v>329</v>
      </c>
      <c r="G355" s="153">
        <v>2561.5</v>
      </c>
      <c r="H355" s="153">
        <v>1585.5</v>
      </c>
      <c r="I355" s="153">
        <v>40930</v>
      </c>
      <c r="J355" s="153">
        <v>1606.5</v>
      </c>
      <c r="K355" s="153">
        <v>0</v>
      </c>
      <c r="L355" s="153">
        <v>4775.5</v>
      </c>
      <c r="M355" s="153">
        <v>-575</v>
      </c>
      <c r="N355" s="153">
        <v>641.5</v>
      </c>
      <c r="O355" s="153">
        <v>-4502.5</v>
      </c>
      <c r="P355" s="153">
        <v>69.5</v>
      </c>
      <c r="Q355" s="153">
        <v>1591</v>
      </c>
      <c r="R355" s="153">
        <v>-184</v>
      </c>
      <c r="S355" s="153">
        <v>-217</v>
      </c>
      <c r="T355" s="153">
        <v>-1049</v>
      </c>
      <c r="U355" s="153">
        <v>-1474</v>
      </c>
      <c r="V355" s="153">
        <v>-1629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55129</v>
      </c>
      <c r="D356" s="153">
        <v>56462.5</v>
      </c>
      <c r="E356" s="153">
        <v>56162.5</v>
      </c>
      <c r="F356" s="153">
        <v>328.5</v>
      </c>
      <c r="G356" s="153">
        <v>3589</v>
      </c>
      <c r="H356" s="153">
        <v>2517</v>
      </c>
      <c r="I356" s="153">
        <v>42362</v>
      </c>
      <c r="J356" s="153">
        <v>1574.5</v>
      </c>
      <c r="K356" s="153">
        <v>0</v>
      </c>
      <c r="L356" s="153">
        <v>5875.5</v>
      </c>
      <c r="M356" s="153">
        <v>-3.5</v>
      </c>
      <c r="N356" s="153">
        <v>642.5</v>
      </c>
      <c r="O356" s="153">
        <v>-1756.5</v>
      </c>
      <c r="P356" s="153">
        <v>87</v>
      </c>
      <c r="Q356" s="153">
        <v>2878</v>
      </c>
      <c r="R356" s="153">
        <v>14</v>
      </c>
      <c r="S356" s="153">
        <v>639</v>
      </c>
      <c r="T356" s="153">
        <v>-521</v>
      </c>
      <c r="U356" s="153">
        <v>-1902</v>
      </c>
      <c r="V356" s="153">
        <v>-1139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58557.5</v>
      </c>
      <c r="D357" s="153">
        <v>59537.5</v>
      </c>
      <c r="E357" s="153">
        <v>58650</v>
      </c>
      <c r="F357" s="153">
        <v>323.5</v>
      </c>
      <c r="G357" s="153">
        <v>3839</v>
      </c>
      <c r="H357" s="153">
        <v>3324.5</v>
      </c>
      <c r="I357" s="153">
        <v>42393.5</v>
      </c>
      <c r="J357" s="153">
        <v>1570.5</v>
      </c>
      <c r="K357" s="153">
        <v>7.5</v>
      </c>
      <c r="L357" s="153">
        <v>7116</v>
      </c>
      <c r="M357" s="153">
        <v>-2</v>
      </c>
      <c r="N357" s="153">
        <v>643</v>
      </c>
      <c r="O357" s="153">
        <v>-658.5</v>
      </c>
      <c r="P357" s="153">
        <v>92.5</v>
      </c>
      <c r="Q357" s="153">
        <v>2950</v>
      </c>
      <c r="R357" s="153">
        <v>3</v>
      </c>
      <c r="S357" s="153">
        <v>966</v>
      </c>
      <c r="T357" s="153">
        <v>-1000</v>
      </c>
      <c r="U357" s="153">
        <v>-2330</v>
      </c>
      <c r="V357" s="153">
        <v>-1046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59516</v>
      </c>
      <c r="D358" s="153">
        <v>60337.5</v>
      </c>
      <c r="E358" s="153">
        <v>59500</v>
      </c>
      <c r="F358" s="153">
        <v>323</v>
      </c>
      <c r="G358" s="153">
        <v>3966</v>
      </c>
      <c r="H358" s="153">
        <v>3461</v>
      </c>
      <c r="I358" s="153">
        <v>42628</v>
      </c>
      <c r="J358" s="153">
        <v>1588</v>
      </c>
      <c r="K358" s="153">
        <v>168.5</v>
      </c>
      <c r="L358" s="153">
        <v>7665.5</v>
      </c>
      <c r="M358" s="153">
        <v>-2</v>
      </c>
      <c r="N358" s="153">
        <v>638</v>
      </c>
      <c r="O358" s="153">
        <v>-919.5</v>
      </c>
      <c r="P358" s="153">
        <v>93.5</v>
      </c>
      <c r="Q358" s="153">
        <v>2750</v>
      </c>
      <c r="R358" s="153">
        <v>-385</v>
      </c>
      <c r="S358" s="153">
        <v>878</v>
      </c>
      <c r="T358" s="153">
        <v>-985</v>
      </c>
      <c r="U358" s="153">
        <v>-2756</v>
      </c>
      <c r="V358" s="153">
        <v>-329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59923</v>
      </c>
      <c r="D359" s="153">
        <v>60637.5</v>
      </c>
      <c r="E359" s="153">
        <v>60037.5</v>
      </c>
      <c r="F359" s="153">
        <v>322</v>
      </c>
      <c r="G359" s="153">
        <v>3939.5</v>
      </c>
      <c r="H359" s="153">
        <v>3508</v>
      </c>
      <c r="I359" s="153">
        <v>42769</v>
      </c>
      <c r="J359" s="153">
        <v>1614.5</v>
      </c>
      <c r="K359" s="153">
        <v>488.5</v>
      </c>
      <c r="L359" s="153">
        <v>7740</v>
      </c>
      <c r="M359" s="153">
        <v>-2</v>
      </c>
      <c r="N359" s="153">
        <v>625.5</v>
      </c>
      <c r="O359" s="153">
        <v>-1082.5</v>
      </c>
      <c r="P359" s="153">
        <v>92</v>
      </c>
      <c r="Q359" s="153">
        <v>2954</v>
      </c>
      <c r="R359" s="153">
        <v>-463</v>
      </c>
      <c r="S359" s="153">
        <v>962</v>
      </c>
      <c r="T359" s="153">
        <v>-985</v>
      </c>
      <c r="U359" s="153">
        <v>-2756</v>
      </c>
      <c r="V359" s="153">
        <v>-696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60275.5</v>
      </c>
      <c r="D360" s="153">
        <v>60650</v>
      </c>
      <c r="E360" s="153">
        <v>60287.5</v>
      </c>
      <c r="F360" s="153">
        <v>322.5</v>
      </c>
      <c r="G360" s="153">
        <v>3925</v>
      </c>
      <c r="H360" s="153">
        <v>3543</v>
      </c>
      <c r="I360" s="153">
        <v>42840.5</v>
      </c>
      <c r="J360" s="153">
        <v>1586</v>
      </c>
      <c r="K360" s="153">
        <v>885</v>
      </c>
      <c r="L360" s="153">
        <v>7636</v>
      </c>
      <c r="M360" s="153">
        <v>-2</v>
      </c>
      <c r="N360" s="153">
        <v>631</v>
      </c>
      <c r="O360" s="153">
        <v>-1089.5</v>
      </c>
      <c r="P360" s="153">
        <v>91.5</v>
      </c>
      <c r="Q360" s="153">
        <v>3000</v>
      </c>
      <c r="R360" s="153">
        <v>-411</v>
      </c>
      <c r="S360" s="153">
        <v>571</v>
      </c>
      <c r="T360" s="153">
        <v>-960</v>
      </c>
      <c r="U360" s="153">
        <v>-2730</v>
      </c>
      <c r="V360" s="153">
        <v>-386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60675.5</v>
      </c>
      <c r="D361" s="153">
        <v>60525</v>
      </c>
      <c r="E361" s="153">
        <v>60562.5</v>
      </c>
      <c r="F361" s="153">
        <v>323</v>
      </c>
      <c r="G361" s="153">
        <v>3833</v>
      </c>
      <c r="H361" s="153">
        <v>3599.5</v>
      </c>
      <c r="I361" s="153">
        <v>42810.5</v>
      </c>
      <c r="J361" s="153">
        <v>1607.5</v>
      </c>
      <c r="K361" s="153">
        <v>1146.5</v>
      </c>
      <c r="L361" s="153">
        <v>7826</v>
      </c>
      <c r="M361" s="153">
        <v>-2.5</v>
      </c>
      <c r="N361" s="153">
        <v>627</v>
      </c>
      <c r="O361" s="153">
        <v>-1094.5</v>
      </c>
      <c r="P361" s="153">
        <v>90</v>
      </c>
      <c r="Q361" s="153">
        <v>3000</v>
      </c>
      <c r="R361" s="153">
        <v>-418</v>
      </c>
      <c r="S361" s="153">
        <v>823</v>
      </c>
      <c r="T361" s="153">
        <v>-1000</v>
      </c>
      <c r="U361" s="153">
        <v>-2450</v>
      </c>
      <c r="V361" s="153">
        <v>-890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60012</v>
      </c>
      <c r="D362" s="153">
        <v>60075</v>
      </c>
      <c r="E362" s="153">
        <v>60087.5</v>
      </c>
      <c r="F362" s="153">
        <v>323.5</v>
      </c>
      <c r="G362" s="153">
        <v>3778.5</v>
      </c>
      <c r="H362" s="153">
        <v>3581.5</v>
      </c>
      <c r="I362" s="153">
        <v>42775</v>
      </c>
      <c r="J362" s="153">
        <v>1695</v>
      </c>
      <c r="K362" s="153">
        <v>1379.5</v>
      </c>
      <c r="L362" s="153">
        <v>7655.5</v>
      </c>
      <c r="M362" s="153">
        <v>-2</v>
      </c>
      <c r="N362" s="153">
        <v>626.5</v>
      </c>
      <c r="O362" s="153">
        <v>-1800.5</v>
      </c>
      <c r="P362" s="153">
        <v>88.5</v>
      </c>
      <c r="Q362" s="153">
        <v>3000</v>
      </c>
      <c r="R362" s="153">
        <v>-486</v>
      </c>
      <c r="S362" s="153">
        <v>642</v>
      </c>
      <c r="T362" s="153">
        <v>-1000</v>
      </c>
      <c r="U362" s="153">
        <v>-2588</v>
      </c>
      <c r="V362" s="153">
        <v>-1346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59009.5</v>
      </c>
      <c r="D363" s="153">
        <v>58237.5</v>
      </c>
      <c r="E363" s="153">
        <v>58575</v>
      </c>
      <c r="F363" s="153">
        <v>323.5</v>
      </c>
      <c r="G363" s="153">
        <v>3831</v>
      </c>
      <c r="H363" s="153">
        <v>3526</v>
      </c>
      <c r="I363" s="153">
        <v>42750</v>
      </c>
      <c r="J363" s="153">
        <v>1821</v>
      </c>
      <c r="K363" s="153">
        <v>1436</v>
      </c>
      <c r="L363" s="153">
        <v>7179</v>
      </c>
      <c r="M363" s="153">
        <v>-2</v>
      </c>
      <c r="N363" s="153">
        <v>629</v>
      </c>
      <c r="O363" s="153">
        <v>-2485</v>
      </c>
      <c r="P363" s="153">
        <v>89.5</v>
      </c>
      <c r="Q363" s="153">
        <v>3000</v>
      </c>
      <c r="R363" s="153">
        <v>-645</v>
      </c>
      <c r="S363" s="153">
        <v>684</v>
      </c>
      <c r="T363" s="153">
        <v>-875</v>
      </c>
      <c r="U363" s="153">
        <v>-2562</v>
      </c>
      <c r="V363" s="153">
        <v>-1839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56966</v>
      </c>
      <c r="D364" s="153">
        <v>56187.5</v>
      </c>
      <c r="E364" s="153">
        <v>56487.5</v>
      </c>
      <c r="F364" s="153">
        <v>323</v>
      </c>
      <c r="G364" s="153">
        <v>3615.5</v>
      </c>
      <c r="H364" s="153">
        <v>3358.5</v>
      </c>
      <c r="I364" s="153">
        <v>42739</v>
      </c>
      <c r="J364" s="153">
        <v>2047</v>
      </c>
      <c r="K364" s="153">
        <v>1385</v>
      </c>
      <c r="L364" s="153">
        <v>6066</v>
      </c>
      <c r="M364" s="153">
        <v>-2</v>
      </c>
      <c r="N364" s="153">
        <v>630.5</v>
      </c>
      <c r="O364" s="153">
        <v>-3197</v>
      </c>
      <c r="P364" s="153">
        <v>87</v>
      </c>
      <c r="Q364" s="153">
        <v>3000</v>
      </c>
      <c r="R364" s="153">
        <v>-557</v>
      </c>
      <c r="S364" s="153">
        <v>637</v>
      </c>
      <c r="T364" s="153">
        <v>-972</v>
      </c>
      <c r="U364" s="153">
        <v>-2756</v>
      </c>
      <c r="V364" s="153">
        <v>-2676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55479.5</v>
      </c>
      <c r="D365" s="153">
        <v>54662.5</v>
      </c>
      <c r="E365" s="153">
        <v>54962.5</v>
      </c>
      <c r="F365" s="153">
        <v>326.5</v>
      </c>
      <c r="G365" s="153">
        <v>3737.5</v>
      </c>
      <c r="H365" s="153">
        <v>3291.5</v>
      </c>
      <c r="I365" s="153">
        <v>42680.5</v>
      </c>
      <c r="J365" s="153">
        <v>1925.5</v>
      </c>
      <c r="K365" s="153">
        <v>1121.5</v>
      </c>
      <c r="L365" s="153">
        <v>5756</v>
      </c>
      <c r="M365" s="153">
        <v>-14</v>
      </c>
      <c r="N365" s="153">
        <v>628</v>
      </c>
      <c r="O365" s="153">
        <v>-3973</v>
      </c>
      <c r="P365" s="153">
        <v>89.5</v>
      </c>
      <c r="Q365" s="153">
        <v>2679</v>
      </c>
      <c r="R365" s="153">
        <v>-666</v>
      </c>
      <c r="S365" s="153">
        <v>378</v>
      </c>
      <c r="T365" s="153">
        <v>-733</v>
      </c>
      <c r="U365" s="153">
        <v>-2756</v>
      </c>
      <c r="V365" s="153">
        <v>-2690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54574</v>
      </c>
      <c r="D366" s="153">
        <v>53775</v>
      </c>
      <c r="E366" s="153">
        <v>54012.5</v>
      </c>
      <c r="F366" s="153">
        <v>329</v>
      </c>
      <c r="G366" s="153">
        <v>3933</v>
      </c>
      <c r="H366" s="153">
        <v>3298</v>
      </c>
      <c r="I366" s="153">
        <v>42684</v>
      </c>
      <c r="J366" s="153">
        <v>1819.5</v>
      </c>
      <c r="K366" s="153">
        <v>659.5</v>
      </c>
      <c r="L366" s="153">
        <v>6055</v>
      </c>
      <c r="M366" s="153">
        <v>-225</v>
      </c>
      <c r="N366" s="153">
        <v>635</v>
      </c>
      <c r="O366" s="153">
        <v>-4612.5</v>
      </c>
      <c r="P366" s="153">
        <v>93.5</v>
      </c>
      <c r="Q366" s="153">
        <v>1274</v>
      </c>
      <c r="R366" s="153">
        <v>-604</v>
      </c>
      <c r="S366" s="153">
        <v>-69</v>
      </c>
      <c r="T366" s="153">
        <v>-321</v>
      </c>
      <c r="U366" s="153">
        <v>-2756</v>
      </c>
      <c r="V366" s="153">
        <v>-2261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55705</v>
      </c>
      <c r="D367" s="153">
        <v>55562.5</v>
      </c>
      <c r="E367" s="153">
        <v>55700</v>
      </c>
      <c r="F367" s="153">
        <v>328.5</v>
      </c>
      <c r="G367" s="153">
        <v>4047</v>
      </c>
      <c r="H367" s="153">
        <v>3462.5</v>
      </c>
      <c r="I367" s="153">
        <v>42733</v>
      </c>
      <c r="J367" s="153">
        <v>1793</v>
      </c>
      <c r="K367" s="153">
        <v>212.5</v>
      </c>
      <c r="L367" s="153">
        <v>6855.5</v>
      </c>
      <c r="M367" s="153">
        <v>-53</v>
      </c>
      <c r="N367" s="153">
        <v>639.5</v>
      </c>
      <c r="O367" s="153">
        <v>-4313.5</v>
      </c>
      <c r="P367" s="153">
        <v>95</v>
      </c>
      <c r="Q367" s="153">
        <v>890</v>
      </c>
      <c r="R367" s="153">
        <v>-845</v>
      </c>
      <c r="S367" s="153">
        <v>34</v>
      </c>
      <c r="T367" s="153">
        <v>318</v>
      </c>
      <c r="U367" s="153">
        <v>-2756</v>
      </c>
      <c r="V367" s="153">
        <v>-1269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60698.5</v>
      </c>
      <c r="D368" s="153">
        <v>60425</v>
      </c>
      <c r="E368" s="153">
        <v>60462.5</v>
      </c>
      <c r="F368" s="153">
        <v>343</v>
      </c>
      <c r="G368" s="153">
        <v>4147</v>
      </c>
      <c r="H368" s="153">
        <v>3590.5</v>
      </c>
      <c r="I368" s="153">
        <v>42723</v>
      </c>
      <c r="J368" s="153">
        <v>1901.5</v>
      </c>
      <c r="K368" s="153">
        <v>10.5</v>
      </c>
      <c r="L368" s="153">
        <v>9734.5</v>
      </c>
      <c r="M368" s="153">
        <v>-1</v>
      </c>
      <c r="N368" s="153">
        <v>640</v>
      </c>
      <c r="O368" s="153">
        <v>-2390</v>
      </c>
      <c r="P368" s="153">
        <v>93</v>
      </c>
      <c r="Q368" s="153">
        <v>1814</v>
      </c>
      <c r="R368" s="153">
        <v>-1000</v>
      </c>
      <c r="S368" s="153">
        <v>-34</v>
      </c>
      <c r="T368" s="153">
        <v>600</v>
      </c>
      <c r="U368" s="153">
        <v>-2756</v>
      </c>
      <c r="V368" s="153">
        <v>234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59919.5</v>
      </c>
      <c r="D369" s="153">
        <v>58575</v>
      </c>
      <c r="E369" s="153">
        <v>58512.5</v>
      </c>
      <c r="F369" s="153">
        <v>703.5</v>
      </c>
      <c r="G369" s="153">
        <v>3991</v>
      </c>
      <c r="H369" s="153">
        <v>3544</v>
      </c>
      <c r="I369" s="153">
        <v>42800.5</v>
      </c>
      <c r="J369" s="153">
        <v>2105</v>
      </c>
      <c r="K369" s="153">
        <v>0</v>
      </c>
      <c r="L369" s="153">
        <v>8625</v>
      </c>
      <c r="M369" s="153">
        <v>-1.5</v>
      </c>
      <c r="N369" s="153">
        <v>643.5</v>
      </c>
      <c r="O369" s="153">
        <v>-2492.5</v>
      </c>
      <c r="P369" s="153">
        <v>96</v>
      </c>
      <c r="Q369" s="153">
        <v>2762</v>
      </c>
      <c r="R369" s="153">
        <v>-1000</v>
      </c>
      <c r="S369" s="153">
        <v>-84</v>
      </c>
      <c r="T369" s="153">
        <v>-1000</v>
      </c>
      <c r="U369" s="153">
        <v>-2730</v>
      </c>
      <c r="V369" s="153">
        <v>-547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55383.5</v>
      </c>
      <c r="D370" s="153">
        <v>54000</v>
      </c>
      <c r="E370" s="153">
        <v>53900</v>
      </c>
      <c r="F370" s="153">
        <v>539.5</v>
      </c>
      <c r="G370" s="153">
        <v>3595.5</v>
      </c>
      <c r="H370" s="153">
        <v>3000.5</v>
      </c>
      <c r="I370" s="153">
        <v>42765</v>
      </c>
      <c r="J370" s="153">
        <v>2281</v>
      </c>
      <c r="K370" s="153">
        <v>0</v>
      </c>
      <c r="L370" s="153">
        <v>6774</v>
      </c>
      <c r="M370" s="153">
        <v>-2</v>
      </c>
      <c r="N370" s="153">
        <v>646</v>
      </c>
      <c r="O370" s="153">
        <v>-4217</v>
      </c>
      <c r="P370" s="153">
        <v>88.5</v>
      </c>
      <c r="Q370" s="153">
        <v>2896</v>
      </c>
      <c r="R370" s="153">
        <v>-898</v>
      </c>
      <c r="S370" s="153">
        <v>-700</v>
      </c>
      <c r="T370" s="153">
        <v>-1000</v>
      </c>
      <c r="U370" s="153">
        <v>-2756</v>
      </c>
      <c r="V370" s="153">
        <v>-1992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52494.5</v>
      </c>
      <c r="D371" s="153">
        <v>52175</v>
      </c>
      <c r="E371" s="153">
        <v>52012.5</v>
      </c>
      <c r="F371" s="153">
        <v>314.5</v>
      </c>
      <c r="G371" s="153">
        <v>3259.5</v>
      </c>
      <c r="H371" s="153">
        <v>2609</v>
      </c>
      <c r="I371" s="153">
        <v>42153.5</v>
      </c>
      <c r="J371" s="153">
        <v>2377.5</v>
      </c>
      <c r="K371" s="153">
        <v>0</v>
      </c>
      <c r="L371" s="153">
        <v>5794.5</v>
      </c>
      <c r="M371" s="153">
        <v>-183.5</v>
      </c>
      <c r="N371" s="153">
        <v>638</v>
      </c>
      <c r="O371" s="153">
        <v>-4469</v>
      </c>
      <c r="P371" s="153">
        <v>81.5</v>
      </c>
      <c r="Q371" s="153">
        <v>3000</v>
      </c>
      <c r="R371" s="153">
        <v>-941</v>
      </c>
      <c r="S371" s="153">
        <v>76</v>
      </c>
      <c r="T371" s="153">
        <v>-579</v>
      </c>
      <c r="U371" s="153">
        <v>-2756</v>
      </c>
      <c r="V371" s="153">
        <v>-1907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54367</v>
      </c>
      <c r="D372" s="153">
        <v>53537.5</v>
      </c>
      <c r="E372" s="153">
        <v>53512.5</v>
      </c>
      <c r="F372" s="153">
        <v>314.5</v>
      </c>
      <c r="G372" s="153">
        <v>3639.5</v>
      </c>
      <c r="H372" s="153">
        <v>2305</v>
      </c>
      <c r="I372" s="153">
        <v>42079</v>
      </c>
      <c r="J372" s="153">
        <v>2145</v>
      </c>
      <c r="K372" s="153">
        <v>0</v>
      </c>
      <c r="L372" s="153">
        <v>6770.5</v>
      </c>
      <c r="M372" s="153">
        <v>-3</v>
      </c>
      <c r="N372" s="153">
        <v>637.5</v>
      </c>
      <c r="O372" s="153">
        <v>-3520</v>
      </c>
      <c r="P372" s="153">
        <v>84.5</v>
      </c>
      <c r="Q372" s="153">
        <v>2850</v>
      </c>
      <c r="R372" s="153">
        <v>-1000</v>
      </c>
      <c r="S372" s="153">
        <v>-417</v>
      </c>
      <c r="T372" s="153">
        <v>-609</v>
      </c>
      <c r="U372" s="153">
        <v>-2601</v>
      </c>
      <c r="V372" s="153">
        <v>-1441</v>
      </c>
      <c r="Y372" s="11"/>
    </row>
    <row r="373" spans="1:25">
      <c r="A373" s="11">
        <f>A372+1</f>
        <v>15</v>
      </c>
      <c r="B373" s="13">
        <v>0</v>
      </c>
      <c r="C373" s="153">
        <v>52317</v>
      </c>
      <c r="D373" s="153">
        <v>50550</v>
      </c>
      <c r="E373" s="153">
        <v>51325</v>
      </c>
      <c r="F373" s="153">
        <v>315</v>
      </c>
      <c r="G373" s="153">
        <v>3737</v>
      </c>
      <c r="H373" s="153">
        <v>1475.5</v>
      </c>
      <c r="I373" s="153">
        <v>42346.5</v>
      </c>
      <c r="J373" s="153">
        <v>1961</v>
      </c>
      <c r="K373" s="153">
        <v>0</v>
      </c>
      <c r="L373" s="153">
        <v>6074</v>
      </c>
      <c r="M373" s="153">
        <v>-54</v>
      </c>
      <c r="N373" s="153">
        <v>645</v>
      </c>
      <c r="O373" s="153">
        <v>-4183.5</v>
      </c>
      <c r="P373" s="153">
        <v>83</v>
      </c>
      <c r="Q373" s="153">
        <v>1700</v>
      </c>
      <c r="R373" s="153">
        <v>-999</v>
      </c>
      <c r="S373" s="153">
        <v>-427</v>
      </c>
      <c r="T373" s="153">
        <v>-847</v>
      </c>
      <c r="U373" s="153">
        <v>-2601</v>
      </c>
      <c r="V373" s="153">
        <v>-1193</v>
      </c>
      <c r="Y373" s="11"/>
    </row>
    <row r="374" spans="1:25">
      <c r="A374" s="11">
        <f>A373</f>
        <v>15</v>
      </c>
      <c r="B374" s="13">
        <f>B373+1</f>
        <v>1</v>
      </c>
      <c r="C374" s="153">
        <v>47965</v>
      </c>
      <c r="D374" s="153">
        <v>47187.5</v>
      </c>
      <c r="E374" s="153">
        <v>48037.5</v>
      </c>
      <c r="F374" s="153">
        <v>314.5</v>
      </c>
      <c r="G374" s="153">
        <v>3209</v>
      </c>
      <c r="H374" s="153">
        <v>915.5</v>
      </c>
      <c r="I374" s="153">
        <v>42072.5</v>
      </c>
      <c r="J374" s="153">
        <v>2036</v>
      </c>
      <c r="K374" s="153">
        <v>0</v>
      </c>
      <c r="L374" s="153">
        <v>5000</v>
      </c>
      <c r="M374" s="153">
        <v>-1250</v>
      </c>
      <c r="N374" s="153">
        <v>638.5</v>
      </c>
      <c r="O374" s="153">
        <v>-4971</v>
      </c>
      <c r="P374" s="153">
        <v>75</v>
      </c>
      <c r="Q374" s="153">
        <v>1693</v>
      </c>
      <c r="R374" s="153">
        <v>-974</v>
      </c>
      <c r="S374" s="153">
        <v>-867</v>
      </c>
      <c r="T374" s="153">
        <v>-896</v>
      </c>
      <c r="U374" s="153">
        <v>-2601</v>
      </c>
      <c r="V374" s="153">
        <v>-1189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46755</v>
      </c>
      <c r="D375" s="153">
        <v>45712.5</v>
      </c>
      <c r="E375" s="153">
        <v>46300</v>
      </c>
      <c r="F375" s="153">
        <v>315</v>
      </c>
      <c r="G375" s="153">
        <v>3259.5</v>
      </c>
      <c r="H375" s="153">
        <v>742.5</v>
      </c>
      <c r="I375" s="153">
        <v>42101.5</v>
      </c>
      <c r="J375" s="153">
        <v>1927.5</v>
      </c>
      <c r="K375" s="153">
        <v>0</v>
      </c>
      <c r="L375" s="153">
        <v>4790</v>
      </c>
      <c r="M375" s="153">
        <v>-1576.5</v>
      </c>
      <c r="N375" s="153">
        <v>623.5</v>
      </c>
      <c r="O375" s="153">
        <v>-5427.5</v>
      </c>
      <c r="P375" s="153">
        <v>75.5</v>
      </c>
      <c r="Q375" s="153">
        <v>1202</v>
      </c>
      <c r="R375" s="153">
        <v>-974</v>
      </c>
      <c r="S375" s="153">
        <v>-821</v>
      </c>
      <c r="T375" s="153">
        <v>-910</v>
      </c>
      <c r="U375" s="153">
        <v>-2521</v>
      </c>
      <c r="V375" s="153">
        <v>-1314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44175.5</v>
      </c>
      <c r="D376" s="153">
        <v>43025</v>
      </c>
      <c r="E376" s="153">
        <v>43537.5</v>
      </c>
      <c r="F376" s="153">
        <v>315</v>
      </c>
      <c r="G376" s="153">
        <v>2792</v>
      </c>
      <c r="H376" s="153">
        <v>734</v>
      </c>
      <c r="I376" s="153">
        <v>41806</v>
      </c>
      <c r="J376" s="153">
        <v>1967</v>
      </c>
      <c r="K376" s="153">
        <v>0</v>
      </c>
      <c r="L376" s="153">
        <v>4754</v>
      </c>
      <c r="M376" s="153">
        <v>-2401</v>
      </c>
      <c r="N376" s="153">
        <v>627</v>
      </c>
      <c r="O376" s="153">
        <v>-6417.5</v>
      </c>
      <c r="P376" s="153">
        <v>69</v>
      </c>
      <c r="Q376" s="153">
        <v>663</v>
      </c>
      <c r="R376" s="153">
        <v>-974</v>
      </c>
      <c r="S376" s="153">
        <v>-1341</v>
      </c>
      <c r="T376" s="153">
        <v>-1200</v>
      </c>
      <c r="U376" s="153">
        <v>-2579</v>
      </c>
      <c r="V376" s="153">
        <v>-1338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42892</v>
      </c>
      <c r="D377" s="153">
        <v>41862.5</v>
      </c>
      <c r="E377" s="153">
        <v>42600</v>
      </c>
      <c r="F377" s="153">
        <v>314</v>
      </c>
      <c r="G377" s="153">
        <v>2578.5</v>
      </c>
      <c r="H377" s="153">
        <v>766.5</v>
      </c>
      <c r="I377" s="153">
        <v>41322.5</v>
      </c>
      <c r="J377" s="153">
        <v>1995.5</v>
      </c>
      <c r="K377" s="153">
        <v>0</v>
      </c>
      <c r="L377" s="153">
        <v>4767.5</v>
      </c>
      <c r="M377" s="153">
        <v>-2500.5</v>
      </c>
      <c r="N377" s="153">
        <v>632.5</v>
      </c>
      <c r="O377" s="153">
        <v>-6985</v>
      </c>
      <c r="P377" s="153">
        <v>66.5</v>
      </c>
      <c r="Q377" s="153">
        <v>420</v>
      </c>
      <c r="R377" s="153">
        <v>-974</v>
      </c>
      <c r="S377" s="153">
        <v>-1426</v>
      </c>
      <c r="T377" s="153">
        <v>-674</v>
      </c>
      <c r="U377" s="153">
        <v>-2601</v>
      </c>
      <c r="V377" s="153">
        <v>-1301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44030</v>
      </c>
      <c r="D378" s="153">
        <v>43512.5</v>
      </c>
      <c r="E378" s="153">
        <v>44512.5</v>
      </c>
      <c r="F378" s="153">
        <v>318</v>
      </c>
      <c r="G378" s="153">
        <v>2819</v>
      </c>
      <c r="H378" s="153">
        <v>884</v>
      </c>
      <c r="I378" s="153">
        <v>41326</v>
      </c>
      <c r="J378" s="153">
        <v>1941</v>
      </c>
      <c r="K378" s="153">
        <v>0</v>
      </c>
      <c r="L378" s="153">
        <v>4756.5</v>
      </c>
      <c r="M378" s="153">
        <v>-2405</v>
      </c>
      <c r="N378" s="153">
        <v>629</v>
      </c>
      <c r="O378" s="153">
        <v>-6238</v>
      </c>
      <c r="P378" s="153">
        <v>71.5</v>
      </c>
      <c r="Q378" s="153">
        <v>929</v>
      </c>
      <c r="R378" s="153">
        <v>-974</v>
      </c>
      <c r="S378" s="153">
        <v>-1110</v>
      </c>
      <c r="T378" s="153">
        <v>-238</v>
      </c>
      <c r="U378" s="153">
        <v>-2601</v>
      </c>
      <c r="V378" s="153">
        <v>-1482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48734</v>
      </c>
      <c r="D379" s="153">
        <v>48712.5</v>
      </c>
      <c r="E379" s="153">
        <v>49925</v>
      </c>
      <c r="F379" s="153">
        <v>330.5</v>
      </c>
      <c r="G379" s="153">
        <v>3325</v>
      </c>
      <c r="H379" s="153">
        <v>1152</v>
      </c>
      <c r="I379" s="153">
        <v>42473</v>
      </c>
      <c r="J379" s="153">
        <v>1706</v>
      </c>
      <c r="K379" s="153">
        <v>0</v>
      </c>
      <c r="L379" s="153">
        <v>5241</v>
      </c>
      <c r="M379" s="153">
        <v>-1608.5</v>
      </c>
      <c r="N379" s="153">
        <v>627</v>
      </c>
      <c r="O379" s="153">
        <v>-4511</v>
      </c>
      <c r="P379" s="153">
        <v>78.5</v>
      </c>
      <c r="Q379" s="153">
        <v>1700</v>
      </c>
      <c r="R379" s="153">
        <v>-993</v>
      </c>
      <c r="S379" s="153">
        <v>-212</v>
      </c>
      <c r="T379" s="153">
        <v>740</v>
      </c>
      <c r="U379" s="153">
        <v>-2601</v>
      </c>
      <c r="V379" s="153">
        <v>-1879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56357.5</v>
      </c>
      <c r="D380" s="153">
        <v>56075</v>
      </c>
      <c r="E380" s="153">
        <v>57262.5</v>
      </c>
      <c r="F380" s="153">
        <v>323.5</v>
      </c>
      <c r="G380" s="153">
        <v>3729.5</v>
      </c>
      <c r="H380" s="153">
        <v>2277.5</v>
      </c>
      <c r="I380" s="153">
        <v>42996</v>
      </c>
      <c r="J380" s="153">
        <v>1552</v>
      </c>
      <c r="K380" s="153">
        <v>0</v>
      </c>
      <c r="L380" s="153">
        <v>7471</v>
      </c>
      <c r="M380" s="153">
        <v>-32.5</v>
      </c>
      <c r="N380" s="153">
        <v>623</v>
      </c>
      <c r="O380" s="153">
        <v>-2582</v>
      </c>
      <c r="P380" s="153">
        <v>84</v>
      </c>
      <c r="Q380" s="153">
        <v>2424</v>
      </c>
      <c r="R380" s="153">
        <v>-795</v>
      </c>
      <c r="S380" s="153">
        <v>117</v>
      </c>
      <c r="T380" s="153">
        <v>600</v>
      </c>
      <c r="U380" s="153">
        <v>-2756</v>
      </c>
      <c r="V380" s="153">
        <v>-1244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59581</v>
      </c>
      <c r="D381" s="153">
        <v>58150</v>
      </c>
      <c r="E381" s="153">
        <v>59512.5</v>
      </c>
      <c r="F381" s="153">
        <v>323</v>
      </c>
      <c r="G381" s="153">
        <v>3506</v>
      </c>
      <c r="H381" s="153">
        <v>3542.5</v>
      </c>
      <c r="I381" s="153">
        <v>43023</v>
      </c>
      <c r="J381" s="153">
        <v>1427.5</v>
      </c>
      <c r="K381" s="153">
        <v>8.5</v>
      </c>
      <c r="L381" s="153">
        <v>8802.5</v>
      </c>
      <c r="M381" s="153">
        <v>-1</v>
      </c>
      <c r="N381" s="153">
        <v>618.5</v>
      </c>
      <c r="O381" s="153">
        <v>-1670</v>
      </c>
      <c r="P381" s="153">
        <v>85</v>
      </c>
      <c r="Q381" s="153">
        <v>2660</v>
      </c>
      <c r="R381" s="153">
        <v>-801</v>
      </c>
      <c r="S381" s="153">
        <v>75</v>
      </c>
      <c r="T381" s="153">
        <v>600</v>
      </c>
      <c r="U381" s="153">
        <v>-2756</v>
      </c>
      <c r="V381" s="153">
        <v>-1010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60057.5</v>
      </c>
      <c r="D382" s="153">
        <v>59150</v>
      </c>
      <c r="E382" s="153">
        <v>59987.5</v>
      </c>
      <c r="F382" s="153">
        <v>323.5</v>
      </c>
      <c r="G382" s="153">
        <v>3462.5</v>
      </c>
      <c r="H382" s="153">
        <v>3733</v>
      </c>
      <c r="I382" s="153">
        <v>43111</v>
      </c>
      <c r="J382" s="153">
        <v>1271.5</v>
      </c>
      <c r="K382" s="153">
        <v>123</v>
      </c>
      <c r="L382" s="153">
        <v>8930.5</v>
      </c>
      <c r="M382" s="153">
        <v>-2</v>
      </c>
      <c r="N382" s="153">
        <v>606</v>
      </c>
      <c r="O382" s="153">
        <v>-1500.5</v>
      </c>
      <c r="P382" s="153">
        <v>85</v>
      </c>
      <c r="Q382" s="153">
        <v>2648</v>
      </c>
      <c r="R382" s="153">
        <v>-931</v>
      </c>
      <c r="S382" s="153">
        <v>-140</v>
      </c>
      <c r="T382" s="153">
        <v>500</v>
      </c>
      <c r="U382" s="153">
        <v>-2756</v>
      </c>
      <c r="V382" s="153">
        <v>-576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60365.5</v>
      </c>
      <c r="D383" s="153">
        <v>59675</v>
      </c>
      <c r="E383" s="153">
        <v>60237.5</v>
      </c>
      <c r="F383" s="153">
        <v>324.5</v>
      </c>
      <c r="G383" s="153">
        <v>3321</v>
      </c>
      <c r="H383" s="153">
        <v>3982.5</v>
      </c>
      <c r="I383" s="153">
        <v>43186</v>
      </c>
      <c r="J383" s="153">
        <v>1143</v>
      </c>
      <c r="K383" s="153">
        <v>343.5</v>
      </c>
      <c r="L383" s="153">
        <v>8864</v>
      </c>
      <c r="M383" s="153">
        <v>-2</v>
      </c>
      <c r="N383" s="153">
        <v>606.5</v>
      </c>
      <c r="O383" s="153">
        <v>-1403</v>
      </c>
      <c r="P383" s="153">
        <v>84</v>
      </c>
      <c r="Q383" s="153">
        <v>3000</v>
      </c>
      <c r="R383" s="153">
        <v>-916</v>
      </c>
      <c r="S383" s="153">
        <v>-328</v>
      </c>
      <c r="T383" s="153">
        <v>349</v>
      </c>
      <c r="U383" s="153">
        <v>-2755</v>
      </c>
      <c r="V383" s="153">
        <v>-204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60516.5</v>
      </c>
      <c r="D384" s="153">
        <v>59912.5</v>
      </c>
      <c r="E384" s="153">
        <v>60450</v>
      </c>
      <c r="F384" s="153">
        <v>329</v>
      </c>
      <c r="G384" s="153">
        <v>3318.5</v>
      </c>
      <c r="H384" s="153">
        <v>3981.5</v>
      </c>
      <c r="I384" s="153">
        <v>43188</v>
      </c>
      <c r="J384" s="153">
        <v>1075</v>
      </c>
      <c r="K384" s="153">
        <v>567.5</v>
      </c>
      <c r="L384" s="153">
        <v>8313.5</v>
      </c>
      <c r="M384" s="153">
        <v>-2</v>
      </c>
      <c r="N384" s="153">
        <v>590</v>
      </c>
      <c r="O384" s="153">
        <v>-843.5</v>
      </c>
      <c r="P384" s="153">
        <v>84.5</v>
      </c>
      <c r="Q384" s="153">
        <v>2982</v>
      </c>
      <c r="R384" s="153">
        <v>-904</v>
      </c>
      <c r="S384" s="153">
        <v>39</v>
      </c>
      <c r="T384" s="153">
        <v>539</v>
      </c>
      <c r="U384" s="153">
        <v>-2676</v>
      </c>
      <c r="V384" s="153">
        <v>-327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60532.5</v>
      </c>
      <c r="D385" s="153">
        <v>60150</v>
      </c>
      <c r="E385" s="153">
        <v>60425</v>
      </c>
      <c r="F385" s="153">
        <v>326.5</v>
      </c>
      <c r="G385" s="153">
        <v>3423</v>
      </c>
      <c r="H385" s="153">
        <v>3534.5</v>
      </c>
      <c r="I385" s="153">
        <v>42871.5</v>
      </c>
      <c r="J385" s="153">
        <v>1058</v>
      </c>
      <c r="K385" s="153">
        <v>686.5</v>
      </c>
      <c r="L385" s="153">
        <v>8514.5</v>
      </c>
      <c r="M385" s="153">
        <v>-2</v>
      </c>
      <c r="N385" s="153">
        <v>606</v>
      </c>
      <c r="O385" s="153">
        <v>-486</v>
      </c>
      <c r="P385" s="153">
        <v>84</v>
      </c>
      <c r="Q385" s="153">
        <v>3000</v>
      </c>
      <c r="R385" s="153">
        <v>-571</v>
      </c>
      <c r="S385" s="153">
        <v>389</v>
      </c>
      <c r="T385" s="153">
        <v>209</v>
      </c>
      <c r="U385" s="153">
        <v>-2636</v>
      </c>
      <c r="V385" s="153">
        <v>-666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59725</v>
      </c>
      <c r="D386" s="153">
        <v>59525</v>
      </c>
      <c r="E386" s="153">
        <v>59737.5</v>
      </c>
      <c r="F386" s="153">
        <v>322</v>
      </c>
      <c r="G386" s="153">
        <v>3437.5</v>
      </c>
      <c r="H386" s="153">
        <v>3476.5</v>
      </c>
      <c r="I386" s="153">
        <v>42018</v>
      </c>
      <c r="J386" s="153">
        <v>1124</v>
      </c>
      <c r="K386" s="153">
        <v>720</v>
      </c>
      <c r="L386" s="153">
        <v>8862.5</v>
      </c>
      <c r="M386" s="153">
        <v>-2</v>
      </c>
      <c r="N386" s="153">
        <v>613.5</v>
      </c>
      <c r="O386" s="153">
        <v>-848</v>
      </c>
      <c r="P386" s="153">
        <v>84.5</v>
      </c>
      <c r="Q386" s="153">
        <v>2741</v>
      </c>
      <c r="R386" s="153">
        <v>-591</v>
      </c>
      <c r="S386" s="153">
        <v>480</v>
      </c>
      <c r="T386" s="153">
        <v>404</v>
      </c>
      <c r="U386" s="153">
        <v>-2696</v>
      </c>
      <c r="V386" s="153">
        <v>-1189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59067.5</v>
      </c>
      <c r="D387" s="153">
        <v>58512.5</v>
      </c>
      <c r="E387" s="153">
        <v>58787.5</v>
      </c>
      <c r="F387" s="153">
        <v>319</v>
      </c>
      <c r="G387" s="153">
        <v>3373</v>
      </c>
      <c r="H387" s="153">
        <v>3505.5</v>
      </c>
      <c r="I387" s="153">
        <v>41891.5</v>
      </c>
      <c r="J387" s="153">
        <v>1244.5</v>
      </c>
      <c r="K387" s="153">
        <v>738</v>
      </c>
      <c r="L387" s="153">
        <v>7902</v>
      </c>
      <c r="M387" s="153">
        <v>-1.5</v>
      </c>
      <c r="N387" s="153">
        <v>608</v>
      </c>
      <c r="O387" s="153">
        <v>-512</v>
      </c>
      <c r="P387" s="153">
        <v>84.5</v>
      </c>
      <c r="Q387" s="153">
        <v>3000</v>
      </c>
      <c r="R387" s="153">
        <v>-550</v>
      </c>
      <c r="S387" s="153">
        <v>431</v>
      </c>
      <c r="T387" s="153">
        <v>600</v>
      </c>
      <c r="U387" s="153">
        <v>-2756</v>
      </c>
      <c r="V387" s="153">
        <v>-339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57243.5</v>
      </c>
      <c r="D388" s="153">
        <v>56862.5</v>
      </c>
      <c r="E388" s="153">
        <v>57125</v>
      </c>
      <c r="F388" s="153">
        <v>318</v>
      </c>
      <c r="G388" s="153">
        <v>3126.5</v>
      </c>
      <c r="H388" s="153">
        <v>3360.5</v>
      </c>
      <c r="I388" s="153">
        <v>41827.5</v>
      </c>
      <c r="J388" s="153">
        <v>1259.5</v>
      </c>
      <c r="K388" s="153">
        <v>560</v>
      </c>
      <c r="L388" s="153">
        <v>6737</v>
      </c>
      <c r="M388" s="153">
        <v>-3.5</v>
      </c>
      <c r="N388" s="153">
        <v>601.5</v>
      </c>
      <c r="O388" s="153">
        <v>-543.5</v>
      </c>
      <c r="P388" s="153">
        <v>82.5</v>
      </c>
      <c r="Q388" s="153">
        <v>2982</v>
      </c>
      <c r="R388" s="153">
        <v>-203</v>
      </c>
      <c r="S388" s="153">
        <v>279</v>
      </c>
      <c r="T388" s="153">
        <v>600</v>
      </c>
      <c r="U388" s="153">
        <v>-2756</v>
      </c>
      <c r="V388" s="153">
        <v>-1439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56145</v>
      </c>
      <c r="D389" s="153">
        <v>55425</v>
      </c>
      <c r="E389" s="153">
        <v>55787.5</v>
      </c>
      <c r="F389" s="153">
        <v>319.5</v>
      </c>
      <c r="G389" s="153">
        <v>3223</v>
      </c>
      <c r="H389" s="153">
        <v>3353.5</v>
      </c>
      <c r="I389" s="153">
        <v>41858</v>
      </c>
      <c r="J389" s="153">
        <v>1168</v>
      </c>
      <c r="K389" s="153">
        <v>402.5</v>
      </c>
      <c r="L389" s="153">
        <v>6499.5</v>
      </c>
      <c r="M389" s="153">
        <v>-2</v>
      </c>
      <c r="N389" s="153">
        <v>612.5</v>
      </c>
      <c r="O389" s="153">
        <v>-1289</v>
      </c>
      <c r="P389" s="153">
        <v>84.5</v>
      </c>
      <c r="Q389" s="153">
        <v>3000</v>
      </c>
      <c r="R389" s="153">
        <v>-617</v>
      </c>
      <c r="S389" s="153">
        <v>116</v>
      </c>
      <c r="T389" s="153">
        <v>585</v>
      </c>
      <c r="U389" s="153">
        <v>-2756</v>
      </c>
      <c r="V389" s="153">
        <v>-1629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55416.5</v>
      </c>
      <c r="D390" s="153">
        <v>54562.5</v>
      </c>
      <c r="E390" s="153">
        <v>54975</v>
      </c>
      <c r="F390" s="153">
        <v>319.5</v>
      </c>
      <c r="G390" s="153">
        <v>3305.5</v>
      </c>
      <c r="H390" s="153">
        <v>3239</v>
      </c>
      <c r="I390" s="153">
        <v>41941</v>
      </c>
      <c r="J390" s="153">
        <v>1122.5</v>
      </c>
      <c r="K390" s="153">
        <v>244</v>
      </c>
      <c r="L390" s="153">
        <v>6551.5</v>
      </c>
      <c r="M390" s="153">
        <v>-2</v>
      </c>
      <c r="N390" s="153">
        <v>610</v>
      </c>
      <c r="O390" s="153">
        <v>-1913.5</v>
      </c>
      <c r="P390" s="153">
        <v>85</v>
      </c>
      <c r="Q390" s="153">
        <v>1843</v>
      </c>
      <c r="R390" s="153">
        <v>-538</v>
      </c>
      <c r="S390" s="153">
        <v>-155</v>
      </c>
      <c r="T390" s="153">
        <v>600</v>
      </c>
      <c r="U390" s="153">
        <v>-2706</v>
      </c>
      <c r="V390" s="153">
        <v>-1074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56278.5</v>
      </c>
      <c r="D391" s="153">
        <v>55925</v>
      </c>
      <c r="E391" s="153">
        <v>56437.5</v>
      </c>
      <c r="F391" s="153">
        <v>321.5</v>
      </c>
      <c r="G391" s="153">
        <v>3254</v>
      </c>
      <c r="H391" s="153">
        <v>3267</v>
      </c>
      <c r="I391" s="153">
        <v>42033</v>
      </c>
      <c r="J391" s="153">
        <v>1089.5</v>
      </c>
      <c r="K391" s="153">
        <v>78</v>
      </c>
      <c r="L391" s="153">
        <v>7428.5</v>
      </c>
      <c r="M391" s="153">
        <v>-35.5</v>
      </c>
      <c r="N391" s="153">
        <v>603.5</v>
      </c>
      <c r="O391" s="153">
        <v>-1760</v>
      </c>
      <c r="P391" s="153">
        <v>83.5</v>
      </c>
      <c r="Q391" s="153">
        <v>2187</v>
      </c>
      <c r="R391" s="153">
        <v>-667</v>
      </c>
      <c r="S391" s="153">
        <v>195</v>
      </c>
      <c r="T391" s="153">
        <v>600</v>
      </c>
      <c r="U391" s="153">
        <v>-2706</v>
      </c>
      <c r="V391" s="153">
        <v>-283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60517.5</v>
      </c>
      <c r="D392" s="153">
        <v>60275</v>
      </c>
      <c r="E392" s="153">
        <v>60875</v>
      </c>
      <c r="F392" s="153">
        <v>324</v>
      </c>
      <c r="G392" s="153">
        <v>3439</v>
      </c>
      <c r="H392" s="153">
        <v>3729</v>
      </c>
      <c r="I392" s="153">
        <v>41961</v>
      </c>
      <c r="J392" s="153">
        <v>1091</v>
      </c>
      <c r="K392" s="153">
        <v>2</v>
      </c>
      <c r="L392" s="153">
        <v>9283</v>
      </c>
      <c r="M392" s="153">
        <v>-47.5</v>
      </c>
      <c r="N392" s="153">
        <v>608</v>
      </c>
      <c r="O392" s="153">
        <v>127.5</v>
      </c>
      <c r="P392" s="153">
        <v>86</v>
      </c>
      <c r="Q392" s="153">
        <v>2727</v>
      </c>
      <c r="R392" s="153">
        <v>-705</v>
      </c>
      <c r="S392" s="153">
        <v>-104</v>
      </c>
      <c r="T392" s="153">
        <v>600</v>
      </c>
      <c r="U392" s="153">
        <v>-2706</v>
      </c>
      <c r="V392" s="153">
        <v>976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59576</v>
      </c>
      <c r="D393" s="153">
        <v>59050</v>
      </c>
      <c r="E393" s="153">
        <v>59650</v>
      </c>
      <c r="F393" s="153">
        <v>323.5</v>
      </c>
      <c r="G393" s="153">
        <v>3154</v>
      </c>
      <c r="H393" s="153">
        <v>3595</v>
      </c>
      <c r="I393" s="153">
        <v>41831.5</v>
      </c>
      <c r="J393" s="153">
        <v>1114.5</v>
      </c>
      <c r="K393" s="153">
        <v>0</v>
      </c>
      <c r="L393" s="153">
        <v>9714</v>
      </c>
      <c r="M393" s="153">
        <v>-1</v>
      </c>
      <c r="N393" s="153">
        <v>626.5</v>
      </c>
      <c r="O393" s="153">
        <v>-782</v>
      </c>
      <c r="P393" s="153">
        <v>81</v>
      </c>
      <c r="Q393" s="153">
        <v>2648</v>
      </c>
      <c r="R393" s="153">
        <v>-999</v>
      </c>
      <c r="S393" s="153">
        <v>131</v>
      </c>
      <c r="T393" s="153">
        <v>-656</v>
      </c>
      <c r="U393" s="153">
        <v>-2756</v>
      </c>
      <c r="V393" s="153">
        <v>375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55225.5</v>
      </c>
      <c r="D394" s="153">
        <v>54350</v>
      </c>
      <c r="E394" s="153">
        <v>54950</v>
      </c>
      <c r="F394" s="153">
        <v>318.5</v>
      </c>
      <c r="G394" s="153">
        <v>3037</v>
      </c>
      <c r="H394" s="153">
        <v>2592.5</v>
      </c>
      <c r="I394" s="153">
        <v>41829.5</v>
      </c>
      <c r="J394" s="153">
        <v>1168</v>
      </c>
      <c r="K394" s="153">
        <v>0</v>
      </c>
      <c r="L394" s="153">
        <v>8552.5</v>
      </c>
      <c r="M394" s="153">
        <v>-3</v>
      </c>
      <c r="N394" s="153">
        <v>624.5</v>
      </c>
      <c r="O394" s="153">
        <v>-2894</v>
      </c>
      <c r="P394" s="153">
        <v>75.5</v>
      </c>
      <c r="Q394" s="153">
        <v>2929</v>
      </c>
      <c r="R394" s="153">
        <v>-999</v>
      </c>
      <c r="S394" s="153">
        <v>66</v>
      </c>
      <c r="T394" s="153">
        <v>-500</v>
      </c>
      <c r="U394" s="153">
        <v>-2756</v>
      </c>
      <c r="V394" s="153">
        <v>-1599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52647</v>
      </c>
      <c r="D395" s="153">
        <v>52325</v>
      </c>
      <c r="E395" s="153">
        <v>52925</v>
      </c>
      <c r="F395" s="153">
        <v>315.5</v>
      </c>
      <c r="G395" s="153">
        <v>2991</v>
      </c>
      <c r="H395" s="153">
        <v>1859.5</v>
      </c>
      <c r="I395" s="153">
        <v>41280</v>
      </c>
      <c r="J395" s="153">
        <v>1202</v>
      </c>
      <c r="K395" s="153">
        <v>0</v>
      </c>
      <c r="L395" s="153">
        <v>6991.5</v>
      </c>
      <c r="M395" s="153">
        <v>-2</v>
      </c>
      <c r="N395" s="153">
        <v>630.5</v>
      </c>
      <c r="O395" s="153">
        <v>-2622</v>
      </c>
      <c r="P395" s="153">
        <v>74.5</v>
      </c>
      <c r="Q395" s="153">
        <v>3000</v>
      </c>
      <c r="R395" s="153">
        <v>-286</v>
      </c>
      <c r="S395" s="153">
        <v>-195</v>
      </c>
      <c r="T395" s="153">
        <v>-219</v>
      </c>
      <c r="U395" s="153">
        <v>-2756</v>
      </c>
      <c r="V395" s="153">
        <v>-1421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54682</v>
      </c>
      <c r="D396" s="153">
        <v>53375</v>
      </c>
      <c r="E396" s="153">
        <v>53950</v>
      </c>
      <c r="F396" s="153">
        <v>315</v>
      </c>
      <c r="G396" s="153">
        <v>3413.5</v>
      </c>
      <c r="H396" s="153">
        <v>1229</v>
      </c>
      <c r="I396" s="153">
        <v>41827.5</v>
      </c>
      <c r="J396" s="153">
        <v>1198.5</v>
      </c>
      <c r="K396" s="153">
        <v>0</v>
      </c>
      <c r="L396" s="153">
        <v>8371.5</v>
      </c>
      <c r="M396" s="153">
        <v>-1.5</v>
      </c>
      <c r="N396" s="153">
        <v>638</v>
      </c>
      <c r="O396" s="153">
        <v>-2308</v>
      </c>
      <c r="P396" s="153">
        <v>75</v>
      </c>
      <c r="Q396" s="153">
        <v>3000</v>
      </c>
      <c r="R396" s="153">
        <v>-484</v>
      </c>
      <c r="S396" s="153">
        <v>-1452</v>
      </c>
      <c r="T396" s="153">
        <v>572</v>
      </c>
      <c r="U396" s="153">
        <v>-2601</v>
      </c>
      <c r="V396" s="153">
        <v>-1022</v>
      </c>
      <c r="Y396" s="11"/>
    </row>
    <row r="397" spans="1:25">
      <c r="A397" s="11">
        <f>A396+1</f>
        <v>16</v>
      </c>
      <c r="B397" s="13">
        <v>0</v>
      </c>
      <c r="C397" s="153">
        <v>52365.5</v>
      </c>
      <c r="D397" s="153">
        <v>51312.5</v>
      </c>
      <c r="E397" s="153">
        <v>51275</v>
      </c>
      <c r="F397" s="153">
        <v>315.5</v>
      </c>
      <c r="G397" s="153">
        <v>3116.5</v>
      </c>
      <c r="H397" s="153">
        <v>997</v>
      </c>
      <c r="I397" s="153">
        <v>41573</v>
      </c>
      <c r="J397" s="153">
        <v>1290.5</v>
      </c>
      <c r="K397" s="153">
        <v>0</v>
      </c>
      <c r="L397" s="153">
        <v>7161</v>
      </c>
      <c r="M397" s="153">
        <v>-237.5</v>
      </c>
      <c r="N397" s="153">
        <v>652</v>
      </c>
      <c r="O397" s="153">
        <v>-2502.5</v>
      </c>
      <c r="P397" s="153">
        <v>71.5</v>
      </c>
      <c r="Q397" s="153">
        <v>1700</v>
      </c>
      <c r="R397" s="153">
        <v>-1000</v>
      </c>
      <c r="S397" s="153">
        <v>-570</v>
      </c>
      <c r="T397" s="153">
        <v>595</v>
      </c>
      <c r="U397" s="153">
        <v>-1800</v>
      </c>
      <c r="V397" s="153">
        <v>-1248</v>
      </c>
      <c r="Y397" s="11"/>
    </row>
    <row r="398" spans="1:25">
      <c r="A398" s="11">
        <f>A397</f>
        <v>16</v>
      </c>
      <c r="B398" s="13">
        <f>B397+1</f>
        <v>1</v>
      </c>
      <c r="C398" s="153">
        <v>48006</v>
      </c>
      <c r="D398" s="153">
        <v>48200</v>
      </c>
      <c r="E398" s="153">
        <v>48312.5</v>
      </c>
      <c r="F398" s="153">
        <v>314.5</v>
      </c>
      <c r="G398" s="153">
        <v>2982.5</v>
      </c>
      <c r="H398" s="153">
        <v>996</v>
      </c>
      <c r="I398" s="153">
        <v>41299</v>
      </c>
      <c r="J398" s="153">
        <v>1286.5</v>
      </c>
      <c r="K398" s="153">
        <v>0</v>
      </c>
      <c r="L398" s="153">
        <v>5944.5</v>
      </c>
      <c r="M398" s="153">
        <v>-2173</v>
      </c>
      <c r="N398" s="153">
        <v>645</v>
      </c>
      <c r="O398" s="153">
        <v>-3289.5</v>
      </c>
      <c r="P398" s="153">
        <v>74</v>
      </c>
      <c r="Q398" s="153">
        <v>1700</v>
      </c>
      <c r="R398" s="153">
        <v>-877</v>
      </c>
      <c r="S398" s="153">
        <v>-1235</v>
      </c>
      <c r="T398" s="153">
        <v>696</v>
      </c>
      <c r="U398" s="153">
        <v>-2211</v>
      </c>
      <c r="V398" s="153">
        <v>-1205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46695.5</v>
      </c>
      <c r="D399" s="153">
        <v>46725</v>
      </c>
      <c r="E399" s="153">
        <v>46350</v>
      </c>
      <c r="F399" s="153">
        <v>314</v>
      </c>
      <c r="G399" s="153">
        <v>2936.5</v>
      </c>
      <c r="H399" s="153">
        <v>904</v>
      </c>
      <c r="I399" s="153">
        <v>41390.5</v>
      </c>
      <c r="J399" s="153">
        <v>1168.5</v>
      </c>
      <c r="K399" s="153">
        <v>0</v>
      </c>
      <c r="L399" s="153">
        <v>5824</v>
      </c>
      <c r="M399" s="153">
        <v>-2479.5</v>
      </c>
      <c r="N399" s="153">
        <v>650.5</v>
      </c>
      <c r="O399" s="153">
        <v>-4014</v>
      </c>
      <c r="P399" s="153">
        <v>73</v>
      </c>
      <c r="Q399" s="153">
        <v>1665</v>
      </c>
      <c r="R399" s="153">
        <v>-877</v>
      </c>
      <c r="S399" s="153">
        <v>-1726</v>
      </c>
      <c r="T399" s="153">
        <v>207</v>
      </c>
      <c r="U399" s="153">
        <v>-2204</v>
      </c>
      <c r="V399" s="153">
        <v>-1366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44417</v>
      </c>
      <c r="D400" s="153">
        <v>43625</v>
      </c>
      <c r="E400" s="153">
        <v>43837.5</v>
      </c>
      <c r="F400" s="153">
        <v>314.5</v>
      </c>
      <c r="G400" s="153">
        <v>2296.5</v>
      </c>
      <c r="H400" s="153">
        <v>933.5</v>
      </c>
      <c r="I400" s="153">
        <v>41268</v>
      </c>
      <c r="J400" s="153">
        <v>1191.5</v>
      </c>
      <c r="K400" s="153">
        <v>0</v>
      </c>
      <c r="L400" s="153">
        <v>5626.5</v>
      </c>
      <c r="M400" s="153">
        <v>-2476.5</v>
      </c>
      <c r="N400" s="153">
        <v>650.5</v>
      </c>
      <c r="O400" s="153">
        <v>-5387.5</v>
      </c>
      <c r="P400" s="153">
        <v>62.5</v>
      </c>
      <c r="Q400" s="153">
        <v>1433</v>
      </c>
      <c r="R400" s="153">
        <v>-877</v>
      </c>
      <c r="S400" s="153">
        <v>-1810</v>
      </c>
      <c r="T400" s="153">
        <v>43</v>
      </c>
      <c r="U400" s="153">
        <v>-2401</v>
      </c>
      <c r="V400" s="153">
        <v>-2208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43019</v>
      </c>
      <c r="D401" s="153">
        <v>42300</v>
      </c>
      <c r="E401" s="153">
        <v>42725</v>
      </c>
      <c r="F401" s="153">
        <v>314.5</v>
      </c>
      <c r="G401" s="153">
        <v>2406.5</v>
      </c>
      <c r="H401" s="153">
        <v>926</v>
      </c>
      <c r="I401" s="153">
        <v>41260</v>
      </c>
      <c r="J401" s="153">
        <v>1148</v>
      </c>
      <c r="K401" s="153">
        <v>0</v>
      </c>
      <c r="L401" s="153">
        <v>5523.5</v>
      </c>
      <c r="M401" s="153">
        <v>-2521.5</v>
      </c>
      <c r="N401" s="153">
        <v>648</v>
      </c>
      <c r="O401" s="153">
        <v>-6686.5</v>
      </c>
      <c r="P401" s="153">
        <v>64.5</v>
      </c>
      <c r="Q401" s="153">
        <v>519</v>
      </c>
      <c r="R401" s="153">
        <v>-877</v>
      </c>
      <c r="S401" s="153">
        <v>-1828</v>
      </c>
      <c r="T401" s="153">
        <v>29</v>
      </c>
      <c r="U401" s="153">
        <v>-2600</v>
      </c>
      <c r="V401" s="153">
        <v>-2191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44249</v>
      </c>
      <c r="D402" s="153">
        <v>43812.5</v>
      </c>
      <c r="E402" s="153">
        <v>44825</v>
      </c>
      <c r="F402" s="153">
        <v>315</v>
      </c>
      <c r="G402" s="153">
        <v>2899.5</v>
      </c>
      <c r="H402" s="153">
        <v>948</v>
      </c>
      <c r="I402" s="153">
        <v>41465</v>
      </c>
      <c r="J402" s="153">
        <v>1112</v>
      </c>
      <c r="K402" s="153">
        <v>0</v>
      </c>
      <c r="L402" s="153">
        <v>5647.5</v>
      </c>
      <c r="M402" s="153">
        <v>-2497.5</v>
      </c>
      <c r="N402" s="153">
        <v>652</v>
      </c>
      <c r="O402" s="153">
        <v>-6292</v>
      </c>
      <c r="P402" s="153">
        <v>73.5</v>
      </c>
      <c r="Q402" s="153">
        <v>1572</v>
      </c>
      <c r="R402" s="153">
        <v>-877</v>
      </c>
      <c r="S402" s="153">
        <v>-1843</v>
      </c>
      <c r="T402" s="153">
        <v>283</v>
      </c>
      <c r="U402" s="153">
        <v>-2601</v>
      </c>
      <c r="V402" s="153">
        <v>-1872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48723</v>
      </c>
      <c r="D403" s="153">
        <v>48450</v>
      </c>
      <c r="E403" s="153">
        <v>49925</v>
      </c>
      <c r="F403" s="153">
        <v>323.5</v>
      </c>
      <c r="G403" s="153">
        <v>3227</v>
      </c>
      <c r="H403" s="153">
        <v>1332</v>
      </c>
      <c r="I403" s="153">
        <v>41924.5</v>
      </c>
      <c r="J403" s="153">
        <v>1080.5</v>
      </c>
      <c r="K403" s="153">
        <v>0</v>
      </c>
      <c r="L403" s="153">
        <v>6329.5</v>
      </c>
      <c r="M403" s="153">
        <v>-1471.5</v>
      </c>
      <c r="N403" s="153">
        <v>647</v>
      </c>
      <c r="O403" s="153">
        <v>-4669</v>
      </c>
      <c r="P403" s="153">
        <v>78</v>
      </c>
      <c r="Q403" s="153">
        <v>1700</v>
      </c>
      <c r="R403" s="153">
        <v>-682</v>
      </c>
      <c r="S403" s="153">
        <v>-887</v>
      </c>
      <c r="T403" s="153">
        <v>948</v>
      </c>
      <c r="U403" s="153">
        <v>-2601</v>
      </c>
      <c r="V403" s="153">
        <v>-2089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55550.5</v>
      </c>
      <c r="D404" s="153">
        <v>54962.5</v>
      </c>
      <c r="E404" s="153">
        <v>56375</v>
      </c>
      <c r="F404" s="153">
        <v>325</v>
      </c>
      <c r="G404" s="153">
        <v>3273.5</v>
      </c>
      <c r="H404" s="153">
        <v>2697.5</v>
      </c>
      <c r="I404" s="153">
        <v>42094.5</v>
      </c>
      <c r="J404" s="153">
        <v>1119</v>
      </c>
      <c r="K404" s="153">
        <v>0</v>
      </c>
      <c r="L404" s="153">
        <v>8000</v>
      </c>
      <c r="M404" s="153">
        <v>-44</v>
      </c>
      <c r="N404" s="153">
        <v>640.5</v>
      </c>
      <c r="O404" s="153">
        <v>-2555.5</v>
      </c>
      <c r="P404" s="153">
        <v>81</v>
      </c>
      <c r="Q404" s="153">
        <v>1389</v>
      </c>
      <c r="R404" s="153">
        <v>-4</v>
      </c>
      <c r="S404" s="153">
        <v>-438</v>
      </c>
      <c r="T404" s="153">
        <v>600</v>
      </c>
      <c r="U404" s="153">
        <v>-2756</v>
      </c>
      <c r="V404" s="153">
        <v>-297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59039</v>
      </c>
      <c r="D405" s="153">
        <v>57762.5</v>
      </c>
      <c r="E405" s="153">
        <v>59062.5</v>
      </c>
      <c r="F405" s="153">
        <v>324.5</v>
      </c>
      <c r="G405" s="153">
        <v>3122.5</v>
      </c>
      <c r="H405" s="153">
        <v>3431</v>
      </c>
      <c r="I405" s="153">
        <v>42140</v>
      </c>
      <c r="J405" s="153">
        <v>1167.5</v>
      </c>
      <c r="K405" s="153">
        <v>14.5</v>
      </c>
      <c r="L405" s="153">
        <v>9439.5</v>
      </c>
      <c r="M405" s="153">
        <v>-22.5</v>
      </c>
      <c r="N405" s="153">
        <v>635</v>
      </c>
      <c r="O405" s="153">
        <v>-1211.5</v>
      </c>
      <c r="P405" s="153">
        <v>80</v>
      </c>
      <c r="Q405" s="153">
        <v>1859</v>
      </c>
      <c r="R405" s="153">
        <v>-271</v>
      </c>
      <c r="S405" s="153">
        <v>-398</v>
      </c>
      <c r="T405" s="153">
        <v>600</v>
      </c>
      <c r="U405" s="153">
        <v>-2756</v>
      </c>
      <c r="V405" s="153">
        <v>387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60194</v>
      </c>
      <c r="D406" s="153">
        <v>58962.5</v>
      </c>
      <c r="E406" s="153">
        <v>60062.5</v>
      </c>
      <c r="F406" s="153">
        <v>329</v>
      </c>
      <c r="G406" s="153">
        <v>3260</v>
      </c>
      <c r="H406" s="153">
        <v>3337.5</v>
      </c>
      <c r="I406" s="153">
        <v>42131.5</v>
      </c>
      <c r="J406" s="153">
        <v>1347</v>
      </c>
      <c r="K406" s="153">
        <v>224</v>
      </c>
      <c r="L406" s="153">
        <v>9346.5</v>
      </c>
      <c r="M406" s="153">
        <v>-2</v>
      </c>
      <c r="N406" s="153">
        <v>630</v>
      </c>
      <c r="O406" s="153">
        <v>-410.5</v>
      </c>
      <c r="P406" s="153">
        <v>81.5</v>
      </c>
      <c r="Q406" s="153">
        <v>2632</v>
      </c>
      <c r="R406" s="153">
        <v>-828</v>
      </c>
      <c r="S406" s="153">
        <v>-130</v>
      </c>
      <c r="T406" s="153">
        <v>600</v>
      </c>
      <c r="U406" s="153">
        <v>-2756</v>
      </c>
      <c r="V406" s="153">
        <v>489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60864.5</v>
      </c>
      <c r="D407" s="153">
        <v>59337.5</v>
      </c>
      <c r="E407" s="153">
        <v>60462.5</v>
      </c>
      <c r="F407" s="153">
        <v>317.5</v>
      </c>
      <c r="G407" s="153">
        <v>3269</v>
      </c>
      <c r="H407" s="153">
        <v>3115.5</v>
      </c>
      <c r="I407" s="153">
        <v>42026</v>
      </c>
      <c r="J407" s="153">
        <v>1533</v>
      </c>
      <c r="K407" s="153">
        <v>588</v>
      </c>
      <c r="L407" s="153">
        <v>9741.5</v>
      </c>
      <c r="M407" s="153">
        <v>-2</v>
      </c>
      <c r="N407" s="153">
        <v>629.5</v>
      </c>
      <c r="O407" s="153">
        <v>-353</v>
      </c>
      <c r="P407" s="153">
        <v>79</v>
      </c>
      <c r="Q407" s="153">
        <v>2602</v>
      </c>
      <c r="R407" s="153">
        <v>-824</v>
      </c>
      <c r="S407" s="153">
        <v>-230</v>
      </c>
      <c r="T407" s="153">
        <v>600</v>
      </c>
      <c r="U407" s="153">
        <v>-2756</v>
      </c>
      <c r="V407" s="153">
        <v>325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61341.5</v>
      </c>
      <c r="D408" s="153">
        <v>59700</v>
      </c>
      <c r="E408" s="153">
        <v>60887.5</v>
      </c>
      <c r="F408" s="153">
        <v>316.5</v>
      </c>
      <c r="G408" s="153">
        <v>3263</v>
      </c>
      <c r="H408" s="153">
        <v>3132</v>
      </c>
      <c r="I408" s="153">
        <v>42033</v>
      </c>
      <c r="J408" s="153">
        <v>1733</v>
      </c>
      <c r="K408" s="153">
        <v>950.5</v>
      </c>
      <c r="L408" s="153">
        <v>10007.5</v>
      </c>
      <c r="M408" s="153">
        <v>-2</v>
      </c>
      <c r="N408" s="153">
        <v>627.5</v>
      </c>
      <c r="O408" s="153">
        <v>-718.5</v>
      </c>
      <c r="P408" s="153">
        <v>78</v>
      </c>
      <c r="Q408" s="153">
        <v>2003</v>
      </c>
      <c r="R408" s="153">
        <v>-787</v>
      </c>
      <c r="S408" s="153">
        <v>-59</v>
      </c>
      <c r="T408" s="153">
        <v>600</v>
      </c>
      <c r="U408" s="153">
        <v>-2363</v>
      </c>
      <c r="V408" s="153">
        <v>-83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61334.5</v>
      </c>
      <c r="D409" s="153">
        <v>59775</v>
      </c>
      <c r="E409" s="153">
        <v>60950</v>
      </c>
      <c r="F409" s="153">
        <v>317</v>
      </c>
      <c r="G409" s="153">
        <v>3254</v>
      </c>
      <c r="H409" s="153">
        <v>3221</v>
      </c>
      <c r="I409" s="153">
        <v>42002.5</v>
      </c>
      <c r="J409" s="153">
        <v>2082.5</v>
      </c>
      <c r="K409" s="153">
        <v>1238</v>
      </c>
      <c r="L409" s="153">
        <v>9087</v>
      </c>
      <c r="M409" s="153">
        <v>-2</v>
      </c>
      <c r="N409" s="153">
        <v>627.5</v>
      </c>
      <c r="O409" s="153">
        <v>-493</v>
      </c>
      <c r="P409" s="153">
        <v>79</v>
      </c>
      <c r="Q409" s="153">
        <v>2577</v>
      </c>
      <c r="R409" s="153">
        <v>-626</v>
      </c>
      <c r="S409" s="153">
        <v>-1</v>
      </c>
      <c r="T409" s="153">
        <v>550</v>
      </c>
      <c r="U409" s="153">
        <v>-1731</v>
      </c>
      <c r="V409" s="153">
        <v>-683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60582.5</v>
      </c>
      <c r="D410" s="153">
        <v>59187.5</v>
      </c>
      <c r="E410" s="153">
        <v>60137.5</v>
      </c>
      <c r="F410" s="153">
        <v>320.5</v>
      </c>
      <c r="G410" s="153">
        <v>3346.5</v>
      </c>
      <c r="H410" s="153">
        <v>3202.5</v>
      </c>
      <c r="I410" s="153">
        <v>41969.5</v>
      </c>
      <c r="J410" s="153">
        <v>2473</v>
      </c>
      <c r="K410" s="153">
        <v>1371.5</v>
      </c>
      <c r="L410" s="153">
        <v>8422</v>
      </c>
      <c r="M410" s="153">
        <v>-2</v>
      </c>
      <c r="N410" s="153">
        <v>626.5</v>
      </c>
      <c r="O410" s="153">
        <v>-1147.5</v>
      </c>
      <c r="P410" s="153">
        <v>80</v>
      </c>
      <c r="Q410" s="153">
        <v>2585</v>
      </c>
      <c r="R410" s="153">
        <v>-362</v>
      </c>
      <c r="S410" s="153">
        <v>-89</v>
      </c>
      <c r="T410" s="153">
        <v>191</v>
      </c>
      <c r="U410" s="153">
        <v>-2249</v>
      </c>
      <c r="V410" s="153">
        <v>-1485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59739.5</v>
      </c>
      <c r="D411" s="153">
        <v>58225</v>
      </c>
      <c r="E411" s="153">
        <v>59112.5</v>
      </c>
      <c r="F411" s="153">
        <v>323</v>
      </c>
      <c r="G411" s="153">
        <v>3677</v>
      </c>
      <c r="H411" s="153">
        <v>3181</v>
      </c>
      <c r="I411" s="153">
        <v>41935</v>
      </c>
      <c r="J411" s="153">
        <v>2766</v>
      </c>
      <c r="K411" s="153">
        <v>1371.5</v>
      </c>
      <c r="L411" s="153">
        <v>8001</v>
      </c>
      <c r="M411" s="153">
        <v>-2</v>
      </c>
      <c r="N411" s="153">
        <v>627</v>
      </c>
      <c r="O411" s="153">
        <v>-2140.5</v>
      </c>
      <c r="P411" s="153">
        <v>85</v>
      </c>
      <c r="Q411" s="153">
        <v>2951</v>
      </c>
      <c r="R411" s="153">
        <v>-170</v>
      </c>
      <c r="S411" s="153">
        <v>12</v>
      </c>
      <c r="T411" s="153">
        <v>-123</v>
      </c>
      <c r="U411" s="153">
        <v>-2720</v>
      </c>
      <c r="V411" s="153">
        <v>-2103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57776.5</v>
      </c>
      <c r="D412" s="153">
        <v>55962.5</v>
      </c>
      <c r="E412" s="153">
        <v>56950</v>
      </c>
      <c r="F412" s="153">
        <v>325</v>
      </c>
      <c r="G412" s="153">
        <v>3775.5</v>
      </c>
      <c r="H412" s="153">
        <v>3153</v>
      </c>
      <c r="I412" s="153">
        <v>41800</v>
      </c>
      <c r="J412" s="153">
        <v>2969.5</v>
      </c>
      <c r="K412" s="153">
        <v>1191.5</v>
      </c>
      <c r="L412" s="153">
        <v>7165.5</v>
      </c>
      <c r="M412" s="153">
        <v>-1.5</v>
      </c>
      <c r="N412" s="153">
        <v>624</v>
      </c>
      <c r="O412" s="153">
        <v>-3226.5</v>
      </c>
      <c r="P412" s="153">
        <v>87.5</v>
      </c>
      <c r="Q412" s="153">
        <v>2915</v>
      </c>
      <c r="R412" s="153">
        <v>-510</v>
      </c>
      <c r="S412" s="153">
        <v>59</v>
      </c>
      <c r="T412" s="153">
        <v>-687</v>
      </c>
      <c r="U412" s="153">
        <v>-2756</v>
      </c>
      <c r="V412" s="153">
        <v>-2407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56534</v>
      </c>
      <c r="D413" s="153">
        <v>54575</v>
      </c>
      <c r="E413" s="153">
        <v>55475</v>
      </c>
      <c r="F413" s="153">
        <v>322</v>
      </c>
      <c r="G413" s="153">
        <v>4014.5</v>
      </c>
      <c r="H413" s="153">
        <v>3067</v>
      </c>
      <c r="I413" s="153">
        <v>41686</v>
      </c>
      <c r="J413" s="153">
        <v>2894.5</v>
      </c>
      <c r="K413" s="153">
        <v>955</v>
      </c>
      <c r="L413" s="153">
        <v>7123</v>
      </c>
      <c r="M413" s="153">
        <v>-1.5</v>
      </c>
      <c r="N413" s="153">
        <v>625</v>
      </c>
      <c r="O413" s="153">
        <v>-4151.5</v>
      </c>
      <c r="P413" s="153">
        <v>91.5</v>
      </c>
      <c r="Q413" s="153">
        <v>2147</v>
      </c>
      <c r="R413" s="153">
        <v>-626</v>
      </c>
      <c r="S413" s="153">
        <v>84</v>
      </c>
      <c r="T413" s="153">
        <v>-669</v>
      </c>
      <c r="U413" s="153">
        <v>-2756</v>
      </c>
      <c r="V413" s="153">
        <v>-2559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55478.5</v>
      </c>
      <c r="D414" s="153">
        <v>53837.5</v>
      </c>
      <c r="E414" s="153">
        <v>54600</v>
      </c>
      <c r="F414" s="153">
        <v>317</v>
      </c>
      <c r="G414" s="153">
        <v>4039</v>
      </c>
      <c r="H414" s="153">
        <v>3101.5</v>
      </c>
      <c r="I414" s="153">
        <v>41677.5</v>
      </c>
      <c r="J414" s="153">
        <v>2855.5</v>
      </c>
      <c r="K414" s="153">
        <v>594.5</v>
      </c>
      <c r="L414" s="153">
        <v>7609</v>
      </c>
      <c r="M414" s="153">
        <v>-2</v>
      </c>
      <c r="N414" s="153">
        <v>644</v>
      </c>
      <c r="O414" s="153">
        <v>-5358</v>
      </c>
      <c r="P414" s="153">
        <v>91.5</v>
      </c>
      <c r="Q414" s="153">
        <v>683</v>
      </c>
      <c r="R414" s="153">
        <v>-850</v>
      </c>
      <c r="S414" s="153">
        <v>54</v>
      </c>
      <c r="T414" s="153">
        <v>-206</v>
      </c>
      <c r="U414" s="153">
        <v>-2756</v>
      </c>
      <c r="V414" s="153">
        <v>-2440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56171.5</v>
      </c>
      <c r="D415" s="153">
        <v>56137.5</v>
      </c>
      <c r="E415" s="153">
        <v>56650</v>
      </c>
      <c r="F415" s="153">
        <v>307</v>
      </c>
      <c r="G415" s="153">
        <v>3886.5</v>
      </c>
      <c r="H415" s="153">
        <v>3086.5</v>
      </c>
      <c r="I415" s="153">
        <v>41716.5</v>
      </c>
      <c r="J415" s="153">
        <v>2746</v>
      </c>
      <c r="K415" s="153">
        <v>204</v>
      </c>
      <c r="L415" s="153">
        <v>8400</v>
      </c>
      <c r="M415" s="153">
        <v>-2</v>
      </c>
      <c r="N415" s="153">
        <v>653</v>
      </c>
      <c r="O415" s="153">
        <v>-4827</v>
      </c>
      <c r="P415" s="153">
        <v>88.5</v>
      </c>
      <c r="Q415" s="153">
        <v>1354</v>
      </c>
      <c r="R415" s="153">
        <v>-776</v>
      </c>
      <c r="S415" s="153">
        <v>531</v>
      </c>
      <c r="T415" s="153">
        <v>574</v>
      </c>
      <c r="U415" s="153">
        <v>-2756</v>
      </c>
      <c r="V415" s="153">
        <v>-2866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60534.5</v>
      </c>
      <c r="D416" s="153">
        <v>60637.5</v>
      </c>
      <c r="E416" s="153">
        <v>60875</v>
      </c>
      <c r="F416" s="153">
        <v>307</v>
      </c>
      <c r="G416" s="153">
        <v>4128</v>
      </c>
      <c r="H416" s="153">
        <v>3179</v>
      </c>
      <c r="I416" s="153">
        <v>41882.5</v>
      </c>
      <c r="J416" s="153">
        <v>2609.5</v>
      </c>
      <c r="K416" s="153">
        <v>7.5</v>
      </c>
      <c r="L416" s="153">
        <v>10695</v>
      </c>
      <c r="M416" s="153">
        <v>-35.5</v>
      </c>
      <c r="N416" s="153">
        <v>667</v>
      </c>
      <c r="O416" s="153">
        <v>-2905.5</v>
      </c>
      <c r="P416" s="153">
        <v>89.5</v>
      </c>
      <c r="Q416" s="153">
        <v>2956</v>
      </c>
      <c r="R416" s="153">
        <v>-1000</v>
      </c>
      <c r="S416" s="153">
        <v>618</v>
      </c>
      <c r="T416" s="153">
        <v>600</v>
      </c>
      <c r="U416" s="153">
        <v>-2756</v>
      </c>
      <c r="V416" s="153">
        <v>-2170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59657.5</v>
      </c>
      <c r="D417" s="153">
        <v>59100</v>
      </c>
      <c r="E417" s="153">
        <v>59300</v>
      </c>
      <c r="F417" s="153">
        <v>309</v>
      </c>
      <c r="G417" s="153">
        <v>3950.5</v>
      </c>
      <c r="H417" s="153">
        <v>2972.5</v>
      </c>
      <c r="I417" s="153">
        <v>41899</v>
      </c>
      <c r="J417" s="153">
        <v>2622.5</v>
      </c>
      <c r="K417" s="153">
        <v>0</v>
      </c>
      <c r="L417" s="153">
        <v>10049</v>
      </c>
      <c r="M417" s="153">
        <v>-40</v>
      </c>
      <c r="N417" s="153">
        <v>666</v>
      </c>
      <c r="O417" s="153">
        <v>-2771</v>
      </c>
      <c r="P417" s="153">
        <v>87</v>
      </c>
      <c r="Q417" s="153">
        <v>2904</v>
      </c>
      <c r="R417" s="153">
        <v>-1000</v>
      </c>
      <c r="S417" s="153">
        <v>802</v>
      </c>
      <c r="T417" s="153">
        <v>-954</v>
      </c>
      <c r="U417" s="153">
        <v>-2753</v>
      </c>
      <c r="V417" s="153">
        <v>-2141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55089.5</v>
      </c>
      <c r="D418" s="153">
        <v>54487.5</v>
      </c>
      <c r="E418" s="153">
        <v>54750</v>
      </c>
      <c r="F418" s="153">
        <v>314</v>
      </c>
      <c r="G418" s="153">
        <v>3656.5</v>
      </c>
      <c r="H418" s="153">
        <v>2034.5</v>
      </c>
      <c r="I418" s="153">
        <v>41424.5</v>
      </c>
      <c r="J418" s="153">
        <v>2732.5</v>
      </c>
      <c r="K418" s="153">
        <v>0</v>
      </c>
      <c r="L418" s="153">
        <v>7774.5</v>
      </c>
      <c r="M418" s="153">
        <v>-2</v>
      </c>
      <c r="N418" s="153">
        <v>669.5</v>
      </c>
      <c r="O418" s="153">
        <v>-3514</v>
      </c>
      <c r="P418" s="153">
        <v>82.5</v>
      </c>
      <c r="Q418" s="153">
        <v>3000</v>
      </c>
      <c r="R418" s="153">
        <v>-1000</v>
      </c>
      <c r="S418" s="153">
        <v>179</v>
      </c>
      <c r="T418" s="153">
        <v>-917</v>
      </c>
      <c r="U418" s="153">
        <v>-2756</v>
      </c>
      <c r="V418" s="153">
        <v>-2031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52168.5</v>
      </c>
      <c r="D419" s="153">
        <v>52437.5</v>
      </c>
      <c r="E419" s="153">
        <v>52737.5</v>
      </c>
      <c r="F419" s="153">
        <v>313</v>
      </c>
      <c r="G419" s="153">
        <v>3261</v>
      </c>
      <c r="H419" s="153">
        <v>1384.5</v>
      </c>
      <c r="I419" s="153">
        <v>40867</v>
      </c>
      <c r="J419" s="153">
        <v>3044.5</v>
      </c>
      <c r="K419" s="153">
        <v>0</v>
      </c>
      <c r="L419" s="153">
        <v>6603</v>
      </c>
      <c r="M419" s="153">
        <v>-393.5</v>
      </c>
      <c r="N419" s="153">
        <v>667</v>
      </c>
      <c r="O419" s="153">
        <v>-3578.5</v>
      </c>
      <c r="P419" s="153">
        <v>75.5</v>
      </c>
      <c r="Q419" s="153">
        <v>3000</v>
      </c>
      <c r="R419" s="153">
        <v>-1000</v>
      </c>
      <c r="S419" s="153">
        <v>219</v>
      </c>
      <c r="T419" s="153">
        <v>-53</v>
      </c>
      <c r="U419" s="153">
        <v>-2756</v>
      </c>
      <c r="V419" s="153">
        <v>-1795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53964.5</v>
      </c>
      <c r="D420" s="153">
        <v>53562.5</v>
      </c>
      <c r="E420" s="153">
        <v>53875</v>
      </c>
      <c r="F420" s="153">
        <v>313</v>
      </c>
      <c r="G420" s="153">
        <v>3359</v>
      </c>
      <c r="H420" s="153">
        <v>840</v>
      </c>
      <c r="I420" s="153">
        <v>40905.5</v>
      </c>
      <c r="J420" s="153">
        <v>3183.5</v>
      </c>
      <c r="K420" s="153">
        <v>0</v>
      </c>
      <c r="L420" s="153">
        <v>7235</v>
      </c>
      <c r="M420" s="153">
        <v>-56</v>
      </c>
      <c r="N420" s="153">
        <v>663</v>
      </c>
      <c r="O420" s="153">
        <v>-2479</v>
      </c>
      <c r="P420" s="153">
        <v>72.5</v>
      </c>
      <c r="Q420" s="153">
        <v>3000</v>
      </c>
      <c r="R420" s="153">
        <v>-605</v>
      </c>
      <c r="S420" s="153">
        <v>-128</v>
      </c>
      <c r="T420" s="153">
        <v>-430</v>
      </c>
      <c r="U420" s="153">
        <v>-2600</v>
      </c>
      <c r="V420" s="153">
        <v>-1446</v>
      </c>
      <c r="Y420" s="11"/>
    </row>
    <row r="421" spans="1:25">
      <c r="A421" s="11">
        <f>A420+1</f>
        <v>17</v>
      </c>
      <c r="B421" s="13">
        <v>0</v>
      </c>
      <c r="C421" s="153">
        <v>52097</v>
      </c>
      <c r="D421" s="153">
        <v>51112.5</v>
      </c>
      <c r="E421" s="153">
        <v>50737.5</v>
      </c>
      <c r="F421" s="153">
        <v>313.5</v>
      </c>
      <c r="G421" s="153">
        <v>3555</v>
      </c>
      <c r="H421" s="153">
        <v>812</v>
      </c>
      <c r="I421" s="153">
        <v>41212</v>
      </c>
      <c r="J421" s="153">
        <v>3204.5</v>
      </c>
      <c r="K421" s="153">
        <v>0</v>
      </c>
      <c r="L421" s="153">
        <v>6674</v>
      </c>
      <c r="M421" s="153">
        <v>-516.5</v>
      </c>
      <c r="N421" s="153">
        <v>664</v>
      </c>
      <c r="O421" s="153">
        <v>-3821.5</v>
      </c>
      <c r="P421" s="153">
        <v>77</v>
      </c>
      <c r="Q421" s="153">
        <v>1700</v>
      </c>
      <c r="R421" s="153">
        <v>-1000</v>
      </c>
      <c r="S421" s="153">
        <v>-397</v>
      </c>
      <c r="T421" s="153">
        <v>-1000</v>
      </c>
      <c r="U421" s="153">
        <v>-2601</v>
      </c>
      <c r="V421" s="153">
        <v>-1252</v>
      </c>
      <c r="Y421" s="11"/>
    </row>
    <row r="422" spans="1:25">
      <c r="A422" s="11">
        <f>A421</f>
        <v>17</v>
      </c>
      <c r="B422" s="13">
        <f>B421+1</f>
        <v>1</v>
      </c>
      <c r="C422" s="153">
        <v>47808</v>
      </c>
      <c r="D422" s="153">
        <v>48212.5</v>
      </c>
      <c r="E422" s="153">
        <v>47500</v>
      </c>
      <c r="F422" s="153">
        <v>313.5</v>
      </c>
      <c r="G422" s="153">
        <v>3352</v>
      </c>
      <c r="H422" s="153">
        <v>826.5</v>
      </c>
      <c r="I422" s="153">
        <v>41109.5</v>
      </c>
      <c r="J422" s="153">
        <v>3012</v>
      </c>
      <c r="K422" s="153">
        <v>0</v>
      </c>
      <c r="L422" s="153">
        <v>6286.5</v>
      </c>
      <c r="M422" s="153">
        <v>-1994.5</v>
      </c>
      <c r="N422" s="153">
        <v>660.5</v>
      </c>
      <c r="O422" s="153">
        <v>-5758</v>
      </c>
      <c r="P422" s="153">
        <v>76.5</v>
      </c>
      <c r="Q422" s="153">
        <v>1700</v>
      </c>
      <c r="R422" s="153">
        <v>-850</v>
      </c>
      <c r="S422" s="153">
        <v>-1437</v>
      </c>
      <c r="T422" s="153">
        <v>-1200</v>
      </c>
      <c r="U422" s="153">
        <v>-2599</v>
      </c>
      <c r="V422" s="153">
        <v>-1473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46599.5</v>
      </c>
      <c r="D423" s="153">
        <v>46825</v>
      </c>
      <c r="E423" s="153">
        <v>46075</v>
      </c>
      <c r="F423" s="153">
        <v>312.5</v>
      </c>
      <c r="G423" s="153">
        <v>3553</v>
      </c>
      <c r="H423" s="153">
        <v>830</v>
      </c>
      <c r="I423" s="153">
        <v>41087.5</v>
      </c>
      <c r="J423" s="153">
        <v>2806.5</v>
      </c>
      <c r="K423" s="153">
        <v>0</v>
      </c>
      <c r="L423" s="153">
        <v>5924.5</v>
      </c>
      <c r="M423" s="153">
        <v>-2387</v>
      </c>
      <c r="N423" s="153">
        <v>662.5</v>
      </c>
      <c r="O423" s="153">
        <v>-6189.5</v>
      </c>
      <c r="P423" s="153">
        <v>81</v>
      </c>
      <c r="Q423" s="153">
        <v>1340</v>
      </c>
      <c r="R423" s="153">
        <v>-850</v>
      </c>
      <c r="S423" s="153">
        <v>-1193</v>
      </c>
      <c r="T423" s="153">
        <v>-1200</v>
      </c>
      <c r="U423" s="153">
        <v>-2601</v>
      </c>
      <c r="V423" s="153">
        <v>-1447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44099</v>
      </c>
      <c r="D424" s="153">
        <v>43775</v>
      </c>
      <c r="E424" s="153">
        <v>43537.5</v>
      </c>
      <c r="F424" s="153">
        <v>313.5</v>
      </c>
      <c r="G424" s="153">
        <v>3103</v>
      </c>
      <c r="H424" s="153">
        <v>833.5</v>
      </c>
      <c r="I424" s="153">
        <v>40681</v>
      </c>
      <c r="J424" s="153">
        <v>2671.5</v>
      </c>
      <c r="K424" s="153">
        <v>0</v>
      </c>
      <c r="L424" s="153">
        <v>5613.5</v>
      </c>
      <c r="M424" s="153">
        <v>-2461.5</v>
      </c>
      <c r="N424" s="153">
        <v>665</v>
      </c>
      <c r="O424" s="153">
        <v>-7320.5</v>
      </c>
      <c r="P424" s="153">
        <v>75</v>
      </c>
      <c r="Q424" s="153">
        <v>-449</v>
      </c>
      <c r="R424" s="153">
        <v>-850</v>
      </c>
      <c r="S424" s="153">
        <v>-1070</v>
      </c>
      <c r="T424" s="153">
        <v>-1200</v>
      </c>
      <c r="U424" s="153">
        <v>-2601</v>
      </c>
      <c r="V424" s="153">
        <v>-1522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42725.5</v>
      </c>
      <c r="D425" s="153">
        <v>42212.5</v>
      </c>
      <c r="E425" s="153">
        <v>42475</v>
      </c>
      <c r="F425" s="153">
        <v>312</v>
      </c>
      <c r="G425" s="153">
        <v>2969.5</v>
      </c>
      <c r="H425" s="153">
        <v>818</v>
      </c>
      <c r="I425" s="153">
        <v>40532</v>
      </c>
      <c r="J425" s="153">
        <v>2587.5</v>
      </c>
      <c r="K425" s="153">
        <v>0</v>
      </c>
      <c r="L425" s="153">
        <v>5587.5</v>
      </c>
      <c r="M425" s="153">
        <v>-2432.5</v>
      </c>
      <c r="N425" s="153">
        <v>666</v>
      </c>
      <c r="O425" s="153">
        <v>-8314.5</v>
      </c>
      <c r="P425" s="153">
        <v>73.5</v>
      </c>
      <c r="Q425" s="153">
        <v>-1264</v>
      </c>
      <c r="R425" s="153">
        <v>-850</v>
      </c>
      <c r="S425" s="153">
        <v>-1066</v>
      </c>
      <c r="T425" s="153">
        <v>-1200</v>
      </c>
      <c r="U425" s="153">
        <v>-2601</v>
      </c>
      <c r="V425" s="153">
        <v>-1364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43815</v>
      </c>
      <c r="D426" s="153">
        <v>44437.5</v>
      </c>
      <c r="E426" s="153">
        <v>44237.5</v>
      </c>
      <c r="F426" s="153">
        <v>312.5</v>
      </c>
      <c r="G426" s="153">
        <v>2998</v>
      </c>
      <c r="H426" s="153">
        <v>1081</v>
      </c>
      <c r="I426" s="153">
        <v>40513</v>
      </c>
      <c r="J426" s="153">
        <v>2600</v>
      </c>
      <c r="K426" s="153">
        <v>0</v>
      </c>
      <c r="L426" s="153">
        <v>5626</v>
      </c>
      <c r="M426" s="153">
        <v>-2457</v>
      </c>
      <c r="N426" s="153">
        <v>664.5</v>
      </c>
      <c r="O426" s="153">
        <v>-7523</v>
      </c>
      <c r="P426" s="153">
        <v>75.5</v>
      </c>
      <c r="Q426" s="153">
        <v>1619</v>
      </c>
      <c r="R426" s="153">
        <v>-850</v>
      </c>
      <c r="S426" s="153">
        <v>-1144</v>
      </c>
      <c r="T426" s="153">
        <v>-1200</v>
      </c>
      <c r="U426" s="153">
        <v>-2601</v>
      </c>
      <c r="V426" s="153">
        <v>-1791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48299.5</v>
      </c>
      <c r="D427" s="153">
        <v>49775</v>
      </c>
      <c r="E427" s="153">
        <v>49525</v>
      </c>
      <c r="F427" s="153">
        <v>312.5</v>
      </c>
      <c r="G427" s="153">
        <v>3327.5</v>
      </c>
      <c r="H427" s="153">
        <v>1863</v>
      </c>
      <c r="I427" s="153">
        <v>40932.5</v>
      </c>
      <c r="J427" s="153">
        <v>2593</v>
      </c>
      <c r="K427" s="153">
        <v>0</v>
      </c>
      <c r="L427" s="153">
        <v>6281</v>
      </c>
      <c r="M427" s="153">
        <v>-2312</v>
      </c>
      <c r="N427" s="153">
        <v>659</v>
      </c>
      <c r="O427" s="153">
        <v>-5356</v>
      </c>
      <c r="P427" s="153">
        <v>83</v>
      </c>
      <c r="Q427" s="153">
        <v>1700</v>
      </c>
      <c r="R427" s="153">
        <v>-454</v>
      </c>
      <c r="S427" s="153">
        <v>-362</v>
      </c>
      <c r="T427" s="153">
        <v>-1200</v>
      </c>
      <c r="U427" s="153">
        <v>-2601</v>
      </c>
      <c r="V427" s="153">
        <v>-1182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55929.5</v>
      </c>
      <c r="D428" s="153">
        <v>56762.5</v>
      </c>
      <c r="E428" s="153">
        <v>56800</v>
      </c>
      <c r="F428" s="153">
        <v>313</v>
      </c>
      <c r="G428" s="153">
        <v>4134.5</v>
      </c>
      <c r="H428" s="153">
        <v>2513.5</v>
      </c>
      <c r="I428" s="153">
        <v>41861.5</v>
      </c>
      <c r="J428" s="153">
        <v>2629.5</v>
      </c>
      <c r="K428" s="153">
        <v>0</v>
      </c>
      <c r="L428" s="153">
        <v>7470</v>
      </c>
      <c r="M428" s="153">
        <v>-876</v>
      </c>
      <c r="N428" s="153">
        <v>654.5</v>
      </c>
      <c r="O428" s="153">
        <v>-2770.5</v>
      </c>
      <c r="P428" s="153">
        <v>93</v>
      </c>
      <c r="Q428" s="153">
        <v>2500</v>
      </c>
      <c r="R428" s="153">
        <v>-430</v>
      </c>
      <c r="S428" s="153">
        <v>415</v>
      </c>
      <c r="T428" s="153">
        <v>-1000</v>
      </c>
      <c r="U428" s="153">
        <v>-2756</v>
      </c>
      <c r="V428" s="153">
        <v>-469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59135</v>
      </c>
      <c r="D429" s="153">
        <v>58325</v>
      </c>
      <c r="E429" s="153">
        <v>58900</v>
      </c>
      <c r="F429" s="153">
        <v>312.5</v>
      </c>
      <c r="G429" s="153">
        <v>3914.5</v>
      </c>
      <c r="H429" s="153">
        <v>2909</v>
      </c>
      <c r="I429" s="153">
        <v>41994.5</v>
      </c>
      <c r="J429" s="153">
        <v>2634.5</v>
      </c>
      <c r="K429" s="153">
        <v>17.5</v>
      </c>
      <c r="L429" s="153">
        <v>8745</v>
      </c>
      <c r="M429" s="153">
        <v>-48.5</v>
      </c>
      <c r="N429" s="153">
        <v>654.5</v>
      </c>
      <c r="O429" s="153">
        <v>-1999</v>
      </c>
      <c r="P429" s="153">
        <v>88.5</v>
      </c>
      <c r="Q429" s="153">
        <v>2254</v>
      </c>
      <c r="R429" s="153">
        <v>-294</v>
      </c>
      <c r="S429" s="153">
        <v>473</v>
      </c>
      <c r="T429" s="153">
        <v>-930</v>
      </c>
      <c r="U429" s="153">
        <v>-2756</v>
      </c>
      <c r="V429" s="153">
        <v>-590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59213.5</v>
      </c>
      <c r="D430" s="153">
        <v>58500</v>
      </c>
      <c r="E430" s="153">
        <v>58937.5</v>
      </c>
      <c r="F430" s="153">
        <v>312.5</v>
      </c>
      <c r="G430" s="153">
        <v>3911.5</v>
      </c>
      <c r="H430" s="153">
        <v>3205.5</v>
      </c>
      <c r="I430" s="153">
        <v>42151.5</v>
      </c>
      <c r="J430" s="153">
        <v>2471.5</v>
      </c>
      <c r="K430" s="153">
        <v>313.5</v>
      </c>
      <c r="L430" s="153">
        <v>8538.5</v>
      </c>
      <c r="M430" s="153">
        <v>-2</v>
      </c>
      <c r="N430" s="153">
        <v>656</v>
      </c>
      <c r="O430" s="153">
        <v>-2345</v>
      </c>
      <c r="P430" s="153">
        <v>89.5</v>
      </c>
      <c r="Q430" s="153">
        <v>1800</v>
      </c>
      <c r="R430" s="153">
        <v>-651</v>
      </c>
      <c r="S430" s="153">
        <v>691</v>
      </c>
      <c r="T430" s="153">
        <v>-898</v>
      </c>
      <c r="U430" s="153">
        <v>-2756</v>
      </c>
      <c r="V430" s="153">
        <v>-336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59158.5</v>
      </c>
      <c r="D431" s="153">
        <v>58712.5</v>
      </c>
      <c r="E431" s="153">
        <v>58800</v>
      </c>
      <c r="F431" s="153">
        <v>311.5</v>
      </c>
      <c r="G431" s="153">
        <v>4028.5</v>
      </c>
      <c r="H431" s="153">
        <v>3220</v>
      </c>
      <c r="I431" s="153">
        <v>42115</v>
      </c>
      <c r="J431" s="153">
        <v>2379</v>
      </c>
      <c r="K431" s="153">
        <v>843</v>
      </c>
      <c r="L431" s="153">
        <v>8064.5</v>
      </c>
      <c r="M431" s="153">
        <v>-2</v>
      </c>
      <c r="N431" s="153">
        <v>653.5</v>
      </c>
      <c r="O431" s="153">
        <v>-2454</v>
      </c>
      <c r="P431" s="153">
        <v>91</v>
      </c>
      <c r="Q431" s="153">
        <v>1800</v>
      </c>
      <c r="R431" s="153">
        <v>-734</v>
      </c>
      <c r="S431" s="153">
        <v>672</v>
      </c>
      <c r="T431" s="153">
        <v>-1000</v>
      </c>
      <c r="U431" s="153">
        <v>-2662</v>
      </c>
      <c r="V431" s="153">
        <v>-567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58906.5</v>
      </c>
      <c r="D432" s="153">
        <v>58850</v>
      </c>
      <c r="E432" s="153">
        <v>58662.5</v>
      </c>
      <c r="F432" s="153">
        <v>310.5</v>
      </c>
      <c r="G432" s="153">
        <v>3934.5</v>
      </c>
      <c r="H432" s="153">
        <v>2939.5</v>
      </c>
      <c r="I432" s="153">
        <v>42022.5</v>
      </c>
      <c r="J432" s="153">
        <v>2329</v>
      </c>
      <c r="K432" s="153">
        <v>1357</v>
      </c>
      <c r="L432" s="153">
        <v>8027.5</v>
      </c>
      <c r="M432" s="153">
        <v>-5</v>
      </c>
      <c r="N432" s="153">
        <v>650</v>
      </c>
      <c r="O432" s="153">
        <v>-2659.5</v>
      </c>
      <c r="P432" s="153">
        <v>88</v>
      </c>
      <c r="Q432" s="153">
        <v>1500</v>
      </c>
      <c r="R432" s="153">
        <v>-570</v>
      </c>
      <c r="S432" s="153">
        <v>860</v>
      </c>
      <c r="T432" s="153">
        <v>-786</v>
      </c>
      <c r="U432" s="153">
        <v>-2519</v>
      </c>
      <c r="V432" s="153">
        <v>-869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58626.5</v>
      </c>
      <c r="D433" s="153">
        <v>58775</v>
      </c>
      <c r="E433" s="153">
        <v>58312.5</v>
      </c>
      <c r="F433" s="153">
        <v>306</v>
      </c>
      <c r="G433" s="153">
        <v>3726</v>
      </c>
      <c r="H433" s="153">
        <v>2783.5</v>
      </c>
      <c r="I433" s="153">
        <v>41890</v>
      </c>
      <c r="J433" s="153">
        <v>2374</v>
      </c>
      <c r="K433" s="153">
        <v>1695</v>
      </c>
      <c r="L433" s="153">
        <v>8067.5</v>
      </c>
      <c r="M433" s="153">
        <v>-2.5</v>
      </c>
      <c r="N433" s="153">
        <v>651.5</v>
      </c>
      <c r="O433" s="153">
        <v>-2864</v>
      </c>
      <c r="P433" s="153">
        <v>83.5</v>
      </c>
      <c r="Q433" s="153">
        <v>1500</v>
      </c>
      <c r="R433" s="153">
        <v>-810</v>
      </c>
      <c r="S433" s="153">
        <v>891</v>
      </c>
      <c r="T433" s="153">
        <v>-845</v>
      </c>
      <c r="U433" s="153">
        <v>-2176</v>
      </c>
      <c r="V433" s="153">
        <v>-951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57719.5</v>
      </c>
      <c r="D434" s="153">
        <v>58237.5</v>
      </c>
      <c r="E434" s="153">
        <v>57412.5</v>
      </c>
      <c r="F434" s="153">
        <v>306.5</v>
      </c>
      <c r="G434" s="153">
        <v>3854.5</v>
      </c>
      <c r="H434" s="153">
        <v>2607</v>
      </c>
      <c r="I434" s="153">
        <v>41941</v>
      </c>
      <c r="J434" s="153">
        <v>2297</v>
      </c>
      <c r="K434" s="153">
        <v>1894</v>
      </c>
      <c r="L434" s="153">
        <v>7560</v>
      </c>
      <c r="M434" s="153">
        <v>-2</v>
      </c>
      <c r="N434" s="153">
        <v>642.5</v>
      </c>
      <c r="O434" s="153">
        <v>-3382</v>
      </c>
      <c r="P434" s="153">
        <v>85</v>
      </c>
      <c r="Q434" s="153">
        <v>1500</v>
      </c>
      <c r="R434" s="153">
        <v>-621</v>
      </c>
      <c r="S434" s="153">
        <v>841</v>
      </c>
      <c r="T434" s="153">
        <v>-843</v>
      </c>
      <c r="U434" s="153">
        <v>-2281</v>
      </c>
      <c r="V434" s="153">
        <v>-1427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56503</v>
      </c>
      <c r="D435" s="153">
        <v>57012.5</v>
      </c>
      <c r="E435" s="153">
        <v>55825</v>
      </c>
      <c r="F435" s="153">
        <v>306</v>
      </c>
      <c r="G435" s="153">
        <v>4016</v>
      </c>
      <c r="H435" s="153">
        <v>2349</v>
      </c>
      <c r="I435" s="153">
        <v>41772.5</v>
      </c>
      <c r="J435" s="153">
        <v>2209.5</v>
      </c>
      <c r="K435" s="153">
        <v>1962</v>
      </c>
      <c r="L435" s="153">
        <v>6826.5</v>
      </c>
      <c r="M435" s="153">
        <v>-53.5</v>
      </c>
      <c r="N435" s="153">
        <v>647.5</v>
      </c>
      <c r="O435" s="153">
        <v>-3532.5</v>
      </c>
      <c r="P435" s="153">
        <v>88</v>
      </c>
      <c r="Q435" s="153">
        <v>1500</v>
      </c>
      <c r="R435" s="153">
        <v>-924</v>
      </c>
      <c r="S435" s="153">
        <v>951</v>
      </c>
      <c r="T435" s="153">
        <v>-777</v>
      </c>
      <c r="U435" s="153">
        <v>-2756</v>
      </c>
      <c r="V435" s="153">
        <v>-1660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54695.5</v>
      </c>
      <c r="D436" s="153">
        <v>55037.5</v>
      </c>
      <c r="E436" s="153">
        <v>54200</v>
      </c>
      <c r="F436" s="153">
        <v>307.5</v>
      </c>
      <c r="G436" s="153">
        <v>3628</v>
      </c>
      <c r="H436" s="153">
        <v>2116.5</v>
      </c>
      <c r="I436" s="153">
        <v>41628</v>
      </c>
      <c r="J436" s="153">
        <v>2196</v>
      </c>
      <c r="K436" s="153">
        <v>1900.5</v>
      </c>
      <c r="L436" s="153">
        <v>6689.5</v>
      </c>
      <c r="M436" s="153">
        <v>-29</v>
      </c>
      <c r="N436" s="153">
        <v>644.5</v>
      </c>
      <c r="O436" s="153">
        <v>-4387</v>
      </c>
      <c r="P436" s="153">
        <v>81.5</v>
      </c>
      <c r="Q436" s="153">
        <v>1500</v>
      </c>
      <c r="R436" s="153">
        <v>-850</v>
      </c>
      <c r="S436" s="153">
        <v>737</v>
      </c>
      <c r="T436" s="153">
        <v>-1000</v>
      </c>
      <c r="U436" s="153">
        <v>-2756</v>
      </c>
      <c r="V436" s="153">
        <v>-2060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53159.5</v>
      </c>
      <c r="D437" s="153">
        <v>53612.5</v>
      </c>
      <c r="E437" s="153">
        <v>53275</v>
      </c>
      <c r="F437" s="153">
        <v>311.5</v>
      </c>
      <c r="G437" s="153">
        <v>3898</v>
      </c>
      <c r="H437" s="153">
        <v>1943</v>
      </c>
      <c r="I437" s="153">
        <v>41807.5</v>
      </c>
      <c r="J437" s="153">
        <v>1897</v>
      </c>
      <c r="K437" s="153">
        <v>1544</v>
      </c>
      <c r="L437" s="153">
        <v>6229.5</v>
      </c>
      <c r="M437" s="153">
        <v>-60.5</v>
      </c>
      <c r="N437" s="153">
        <v>637</v>
      </c>
      <c r="O437" s="153">
        <v>-5048</v>
      </c>
      <c r="P437" s="153">
        <v>86</v>
      </c>
      <c r="Q437" s="153">
        <v>1500</v>
      </c>
      <c r="R437" s="153">
        <v>-950</v>
      </c>
      <c r="S437" s="153">
        <v>447</v>
      </c>
      <c r="T437" s="153">
        <v>-1000</v>
      </c>
      <c r="U437" s="153">
        <v>-2756</v>
      </c>
      <c r="V437" s="153">
        <v>-2180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52187.5</v>
      </c>
      <c r="D438" s="153">
        <v>53137.5</v>
      </c>
      <c r="E438" s="153">
        <v>53262.5</v>
      </c>
      <c r="F438" s="153">
        <v>314.5</v>
      </c>
      <c r="G438" s="153">
        <v>3965</v>
      </c>
      <c r="H438" s="153">
        <v>1953</v>
      </c>
      <c r="I438" s="153">
        <v>41783</v>
      </c>
      <c r="J438" s="153">
        <v>1516.5</v>
      </c>
      <c r="K438" s="153">
        <v>967.5</v>
      </c>
      <c r="L438" s="153">
        <v>6472.5</v>
      </c>
      <c r="M438" s="153">
        <v>-3.5</v>
      </c>
      <c r="N438" s="153">
        <v>634.5</v>
      </c>
      <c r="O438" s="153">
        <v>-5415.5</v>
      </c>
      <c r="P438" s="153">
        <v>88</v>
      </c>
      <c r="Q438" s="153">
        <v>1500</v>
      </c>
      <c r="R438" s="153">
        <v>-1000</v>
      </c>
      <c r="S438" s="153">
        <v>-171</v>
      </c>
      <c r="T438" s="153">
        <v>-1000</v>
      </c>
      <c r="U438" s="153">
        <v>-2756</v>
      </c>
      <c r="V438" s="153">
        <v>-1864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52983</v>
      </c>
      <c r="D439" s="153">
        <v>55462.5</v>
      </c>
      <c r="E439" s="153">
        <v>55600</v>
      </c>
      <c r="F439" s="153">
        <v>313.5</v>
      </c>
      <c r="G439" s="153">
        <v>4021.5</v>
      </c>
      <c r="H439" s="153">
        <v>1936.5</v>
      </c>
      <c r="I439" s="153">
        <v>41816.5</v>
      </c>
      <c r="J439" s="153">
        <v>1159</v>
      </c>
      <c r="K439" s="153">
        <v>288.5</v>
      </c>
      <c r="L439" s="153">
        <v>7493.5</v>
      </c>
      <c r="M439" s="153">
        <v>-3</v>
      </c>
      <c r="N439" s="153">
        <v>647.5</v>
      </c>
      <c r="O439" s="153">
        <v>-4691</v>
      </c>
      <c r="P439" s="153">
        <v>88.5</v>
      </c>
      <c r="Q439" s="153">
        <v>1500</v>
      </c>
      <c r="R439" s="153">
        <v>-986</v>
      </c>
      <c r="S439" s="153">
        <v>201</v>
      </c>
      <c r="T439" s="153">
        <v>-986</v>
      </c>
      <c r="U439" s="153">
        <v>-2756</v>
      </c>
      <c r="V439" s="153">
        <v>-718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58286.5</v>
      </c>
      <c r="D440" s="153">
        <v>59812.5</v>
      </c>
      <c r="E440" s="153">
        <v>59850</v>
      </c>
      <c r="F440" s="153">
        <v>314.5</v>
      </c>
      <c r="G440" s="153">
        <v>4071</v>
      </c>
      <c r="H440" s="153">
        <v>1950</v>
      </c>
      <c r="I440" s="153">
        <v>41985</v>
      </c>
      <c r="J440" s="153">
        <v>1174.5</v>
      </c>
      <c r="K440" s="153">
        <v>7</v>
      </c>
      <c r="L440" s="153">
        <v>10301.5</v>
      </c>
      <c r="M440" s="153">
        <v>-2</v>
      </c>
      <c r="N440" s="153">
        <v>652.5</v>
      </c>
      <c r="O440" s="153">
        <v>-2168</v>
      </c>
      <c r="P440" s="153">
        <v>86</v>
      </c>
      <c r="Q440" s="153">
        <v>1500</v>
      </c>
      <c r="R440" s="153">
        <v>-1000</v>
      </c>
      <c r="S440" s="153">
        <v>257</v>
      </c>
      <c r="T440" s="153">
        <v>581</v>
      </c>
      <c r="U440" s="153">
        <v>-2756</v>
      </c>
      <c r="V440" s="153">
        <v>522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57841</v>
      </c>
      <c r="D441" s="153">
        <v>57887.5</v>
      </c>
      <c r="E441" s="153">
        <v>57887.5</v>
      </c>
      <c r="F441" s="153">
        <v>314</v>
      </c>
      <c r="G441" s="153">
        <v>3808</v>
      </c>
      <c r="H441" s="153">
        <v>1891</v>
      </c>
      <c r="I441" s="153">
        <v>42031.5</v>
      </c>
      <c r="J441" s="153">
        <v>1216</v>
      </c>
      <c r="K441" s="153">
        <v>0</v>
      </c>
      <c r="L441" s="153">
        <v>10288.5</v>
      </c>
      <c r="M441" s="153">
        <v>-37</v>
      </c>
      <c r="N441" s="153">
        <v>649</v>
      </c>
      <c r="O441" s="153">
        <v>-2320</v>
      </c>
      <c r="P441" s="153">
        <v>82</v>
      </c>
      <c r="Q441" s="153">
        <v>1500</v>
      </c>
      <c r="R441" s="153">
        <v>-1000</v>
      </c>
      <c r="S441" s="153">
        <v>465</v>
      </c>
      <c r="T441" s="153">
        <v>-850</v>
      </c>
      <c r="U441" s="153">
        <v>-2756</v>
      </c>
      <c r="V441" s="153">
        <v>-337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53549.5</v>
      </c>
      <c r="D442" s="153">
        <v>53700</v>
      </c>
      <c r="E442" s="153">
        <v>53700</v>
      </c>
      <c r="F442" s="153">
        <v>315.5</v>
      </c>
      <c r="G442" s="153">
        <v>3725.5</v>
      </c>
      <c r="H442" s="153">
        <v>1843.5</v>
      </c>
      <c r="I442" s="153">
        <v>41852.5</v>
      </c>
      <c r="J442" s="153">
        <v>1225</v>
      </c>
      <c r="K442" s="153">
        <v>0</v>
      </c>
      <c r="L442" s="153">
        <v>8142</v>
      </c>
      <c r="M442" s="153">
        <v>-43</v>
      </c>
      <c r="N442" s="153">
        <v>651</v>
      </c>
      <c r="O442" s="153">
        <v>-4161</v>
      </c>
      <c r="P442" s="153">
        <v>83.5</v>
      </c>
      <c r="Q442" s="153">
        <v>1500</v>
      </c>
      <c r="R442" s="153">
        <v>-1000</v>
      </c>
      <c r="S442" s="153">
        <v>-12</v>
      </c>
      <c r="T442" s="153">
        <v>-756</v>
      </c>
      <c r="U442" s="153">
        <v>-2756</v>
      </c>
      <c r="V442" s="153">
        <v>-1507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50764</v>
      </c>
      <c r="D443" s="153">
        <v>52075</v>
      </c>
      <c r="E443" s="153">
        <v>52075</v>
      </c>
      <c r="F443" s="153">
        <v>315.5</v>
      </c>
      <c r="G443" s="153">
        <v>3530.5</v>
      </c>
      <c r="H443" s="153">
        <v>1516.5</v>
      </c>
      <c r="I443" s="153">
        <v>41769</v>
      </c>
      <c r="J443" s="153">
        <v>1110.5</v>
      </c>
      <c r="K443" s="153">
        <v>0</v>
      </c>
      <c r="L443" s="153">
        <v>6519.5</v>
      </c>
      <c r="M443" s="153">
        <v>-173.5</v>
      </c>
      <c r="N443" s="153">
        <v>651</v>
      </c>
      <c r="O443" s="153">
        <v>-4475</v>
      </c>
      <c r="P443" s="153">
        <v>82</v>
      </c>
      <c r="Q443" s="153">
        <v>1500</v>
      </c>
      <c r="R443" s="153">
        <v>-702</v>
      </c>
      <c r="S443" s="153">
        <v>143</v>
      </c>
      <c r="T443" s="153">
        <v>-665</v>
      </c>
      <c r="U443" s="153">
        <v>-2726</v>
      </c>
      <c r="V443" s="153">
        <v>-1536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52890.5</v>
      </c>
      <c r="D444" s="153">
        <v>53437.5</v>
      </c>
      <c r="E444" s="153">
        <v>53437.5</v>
      </c>
      <c r="F444" s="153">
        <v>314</v>
      </c>
      <c r="G444" s="153">
        <v>3614.5</v>
      </c>
      <c r="H444" s="153">
        <v>1241.5</v>
      </c>
      <c r="I444" s="153">
        <v>42001</v>
      </c>
      <c r="J444" s="153">
        <v>929</v>
      </c>
      <c r="K444" s="153">
        <v>0</v>
      </c>
      <c r="L444" s="153">
        <v>8070.5</v>
      </c>
      <c r="M444" s="153">
        <v>-53</v>
      </c>
      <c r="N444" s="153">
        <v>665.5</v>
      </c>
      <c r="O444" s="153">
        <v>-3893</v>
      </c>
      <c r="P444" s="153">
        <v>79</v>
      </c>
      <c r="Q444" s="153">
        <v>1500</v>
      </c>
      <c r="R444" s="153">
        <v>-773</v>
      </c>
      <c r="S444" s="153">
        <v>183</v>
      </c>
      <c r="T444" s="153">
        <v>-443</v>
      </c>
      <c r="U444" s="153">
        <v>-2591</v>
      </c>
      <c r="V444" s="153">
        <v>-1264</v>
      </c>
      <c r="Y444" s="11"/>
    </row>
    <row r="445" spans="1:25">
      <c r="A445" s="11">
        <f>A444+1</f>
        <v>18</v>
      </c>
      <c r="B445" s="13">
        <v>0</v>
      </c>
      <c r="C445" s="153">
        <v>50981.5</v>
      </c>
      <c r="D445" s="153">
        <v>50762.5</v>
      </c>
      <c r="E445" s="153">
        <v>49975</v>
      </c>
      <c r="F445" s="153">
        <v>312.5</v>
      </c>
      <c r="G445" s="153">
        <v>3625.5</v>
      </c>
      <c r="H445" s="153">
        <v>1079</v>
      </c>
      <c r="I445" s="153">
        <v>42039</v>
      </c>
      <c r="J445" s="153">
        <v>802</v>
      </c>
      <c r="K445" s="153">
        <v>0</v>
      </c>
      <c r="L445" s="153">
        <v>7415</v>
      </c>
      <c r="M445" s="153">
        <v>-103.5</v>
      </c>
      <c r="N445" s="153">
        <v>668.5</v>
      </c>
      <c r="O445" s="153">
        <v>-4856.5</v>
      </c>
      <c r="P445" s="153">
        <v>80</v>
      </c>
      <c r="Q445" s="153">
        <v>1500</v>
      </c>
      <c r="R445" s="153">
        <v>-1000</v>
      </c>
      <c r="S445" s="153">
        <v>-816</v>
      </c>
      <c r="T445" s="153">
        <v>-1000</v>
      </c>
      <c r="U445" s="153">
        <v>-2601</v>
      </c>
      <c r="V445" s="153">
        <v>-1302</v>
      </c>
      <c r="Y445" s="11"/>
    </row>
    <row r="446" spans="1:25">
      <c r="A446" s="11">
        <f>A445</f>
        <v>18</v>
      </c>
      <c r="B446" s="13">
        <f>B445+1</f>
        <v>1</v>
      </c>
      <c r="C446" s="153">
        <v>46745</v>
      </c>
      <c r="D446" s="153">
        <v>47925</v>
      </c>
      <c r="E446" s="153">
        <v>46875</v>
      </c>
      <c r="F446" s="153">
        <v>313</v>
      </c>
      <c r="G446" s="153">
        <v>3561.5</v>
      </c>
      <c r="H446" s="153">
        <v>1073.5</v>
      </c>
      <c r="I446" s="153">
        <v>41913</v>
      </c>
      <c r="J446" s="153">
        <v>670.5</v>
      </c>
      <c r="K446" s="153">
        <v>0</v>
      </c>
      <c r="L446" s="153">
        <v>6135</v>
      </c>
      <c r="M446" s="153">
        <v>-1779</v>
      </c>
      <c r="N446" s="153">
        <v>673</v>
      </c>
      <c r="O446" s="153">
        <v>-5817</v>
      </c>
      <c r="P446" s="153">
        <v>83.5</v>
      </c>
      <c r="Q446" s="153">
        <v>1500</v>
      </c>
      <c r="R446" s="153">
        <v>-900</v>
      </c>
      <c r="S446" s="153">
        <v>-1203</v>
      </c>
      <c r="T446" s="153">
        <v>-1200</v>
      </c>
      <c r="U446" s="153">
        <v>-2601</v>
      </c>
      <c r="V446" s="153">
        <v>-475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45680</v>
      </c>
      <c r="D447" s="153">
        <v>46312.5</v>
      </c>
      <c r="E447" s="153">
        <v>45550</v>
      </c>
      <c r="F447" s="153">
        <v>312.5</v>
      </c>
      <c r="G447" s="153">
        <v>3475</v>
      </c>
      <c r="H447" s="153">
        <v>1017</v>
      </c>
      <c r="I447" s="153">
        <v>41995</v>
      </c>
      <c r="J447" s="153">
        <v>544.5</v>
      </c>
      <c r="K447" s="153">
        <v>0</v>
      </c>
      <c r="L447" s="153">
        <v>5967.5</v>
      </c>
      <c r="M447" s="153">
        <v>-2404</v>
      </c>
      <c r="N447" s="153">
        <v>676.5</v>
      </c>
      <c r="O447" s="153">
        <v>-5904.5</v>
      </c>
      <c r="P447" s="153">
        <v>83.5</v>
      </c>
      <c r="Q447" s="153">
        <v>1500</v>
      </c>
      <c r="R447" s="153">
        <v>-900</v>
      </c>
      <c r="S447" s="153">
        <v>-1627</v>
      </c>
      <c r="T447" s="153">
        <v>-1139</v>
      </c>
      <c r="U447" s="153">
        <v>-2601</v>
      </c>
      <c r="V447" s="153">
        <v>-1376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43387.5</v>
      </c>
      <c r="D448" s="153">
        <v>43500</v>
      </c>
      <c r="E448" s="153">
        <v>43175</v>
      </c>
      <c r="F448" s="153">
        <v>312.5</v>
      </c>
      <c r="G448" s="153">
        <v>3253.5</v>
      </c>
      <c r="H448" s="153">
        <v>1036.5</v>
      </c>
      <c r="I448" s="153">
        <v>41228</v>
      </c>
      <c r="J448" s="153">
        <v>496</v>
      </c>
      <c r="K448" s="153">
        <v>0</v>
      </c>
      <c r="L448" s="153">
        <v>5798.5</v>
      </c>
      <c r="M448" s="153">
        <v>-2727</v>
      </c>
      <c r="N448" s="153">
        <v>672</v>
      </c>
      <c r="O448" s="153">
        <v>-6682</v>
      </c>
      <c r="P448" s="153">
        <v>82</v>
      </c>
      <c r="Q448" s="153">
        <v>1495</v>
      </c>
      <c r="R448" s="153">
        <v>-900</v>
      </c>
      <c r="S448" s="153">
        <v>-1787</v>
      </c>
      <c r="T448" s="153">
        <v>-1200</v>
      </c>
      <c r="U448" s="153">
        <v>-2601</v>
      </c>
      <c r="V448" s="153">
        <v>-1448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42038</v>
      </c>
      <c r="D449" s="153">
        <v>42000</v>
      </c>
      <c r="E449" s="153">
        <v>42050</v>
      </c>
      <c r="F449" s="153">
        <v>312.5</v>
      </c>
      <c r="G449" s="153">
        <v>2734</v>
      </c>
      <c r="H449" s="153">
        <v>1008.5</v>
      </c>
      <c r="I449" s="153">
        <v>41014.5</v>
      </c>
      <c r="J449" s="153">
        <v>487</v>
      </c>
      <c r="K449" s="153">
        <v>0</v>
      </c>
      <c r="L449" s="153">
        <v>5604.5</v>
      </c>
      <c r="M449" s="153">
        <v>-2842.5</v>
      </c>
      <c r="N449" s="153">
        <v>675</v>
      </c>
      <c r="O449" s="153">
        <v>-6955</v>
      </c>
      <c r="P449" s="153">
        <v>73.5</v>
      </c>
      <c r="Q449" s="153">
        <v>1069</v>
      </c>
      <c r="R449" s="153">
        <v>-900</v>
      </c>
      <c r="S449" s="153">
        <v>-1840</v>
      </c>
      <c r="T449" s="153">
        <v>-1200</v>
      </c>
      <c r="U449" s="153">
        <v>-2601</v>
      </c>
      <c r="V449" s="153">
        <v>-1443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43344.5</v>
      </c>
      <c r="D450" s="153">
        <v>44587.5</v>
      </c>
      <c r="E450" s="153">
        <v>44237.5</v>
      </c>
      <c r="F450" s="153">
        <v>314</v>
      </c>
      <c r="G450" s="153">
        <v>3115.5</v>
      </c>
      <c r="H450" s="153">
        <v>1242.5</v>
      </c>
      <c r="I450" s="153">
        <v>41499</v>
      </c>
      <c r="J450" s="153">
        <v>547</v>
      </c>
      <c r="K450" s="153">
        <v>0</v>
      </c>
      <c r="L450" s="153">
        <v>5728.5</v>
      </c>
      <c r="M450" s="153">
        <v>-2718.5</v>
      </c>
      <c r="N450" s="153">
        <v>672</v>
      </c>
      <c r="O450" s="153">
        <v>-7055.5</v>
      </c>
      <c r="P450" s="153">
        <v>80</v>
      </c>
      <c r="Q450" s="153">
        <v>1500</v>
      </c>
      <c r="R450" s="153">
        <v>-900</v>
      </c>
      <c r="S450" s="153">
        <v>-2141</v>
      </c>
      <c r="T450" s="153">
        <v>-699</v>
      </c>
      <c r="U450" s="153">
        <v>-2601</v>
      </c>
      <c r="V450" s="153">
        <v>-1692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47764</v>
      </c>
      <c r="D451" s="153">
        <v>50175</v>
      </c>
      <c r="E451" s="153">
        <v>49350</v>
      </c>
      <c r="F451" s="153">
        <v>314</v>
      </c>
      <c r="G451" s="153">
        <v>3803</v>
      </c>
      <c r="H451" s="153">
        <v>1667.5</v>
      </c>
      <c r="I451" s="153">
        <v>42444.5</v>
      </c>
      <c r="J451" s="153">
        <v>650.5</v>
      </c>
      <c r="K451" s="153">
        <v>0</v>
      </c>
      <c r="L451" s="153">
        <v>6444</v>
      </c>
      <c r="M451" s="153">
        <v>-2360</v>
      </c>
      <c r="N451" s="153">
        <v>667</v>
      </c>
      <c r="O451" s="153">
        <v>-5866.5</v>
      </c>
      <c r="P451" s="153">
        <v>90.5</v>
      </c>
      <c r="Q451" s="153">
        <v>1500</v>
      </c>
      <c r="R451" s="153">
        <v>-900</v>
      </c>
      <c r="S451" s="153">
        <v>-506</v>
      </c>
      <c r="T451" s="153">
        <v>-548</v>
      </c>
      <c r="U451" s="153">
        <v>-2601</v>
      </c>
      <c r="V451" s="153">
        <v>-1771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55218.5</v>
      </c>
      <c r="D452" s="153">
        <v>56712.5</v>
      </c>
      <c r="E452" s="153">
        <v>56450</v>
      </c>
      <c r="F452" s="153">
        <v>308.5</v>
      </c>
      <c r="G452" s="153">
        <v>4130.5</v>
      </c>
      <c r="H452" s="153">
        <v>1971.5</v>
      </c>
      <c r="I452" s="153">
        <v>42927</v>
      </c>
      <c r="J452" s="153">
        <v>797.5</v>
      </c>
      <c r="K452" s="153">
        <v>0</v>
      </c>
      <c r="L452" s="153">
        <v>8196</v>
      </c>
      <c r="M452" s="153">
        <v>-2</v>
      </c>
      <c r="N452" s="153">
        <v>659</v>
      </c>
      <c r="O452" s="153">
        <v>-3769.5</v>
      </c>
      <c r="P452" s="153">
        <v>89</v>
      </c>
      <c r="Q452" s="153">
        <v>1800</v>
      </c>
      <c r="R452" s="153">
        <v>-664</v>
      </c>
      <c r="S452" s="153">
        <v>-282</v>
      </c>
      <c r="T452" s="153">
        <v>320</v>
      </c>
      <c r="U452" s="153">
        <v>-2756</v>
      </c>
      <c r="V452" s="153">
        <v>-769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58620.5</v>
      </c>
      <c r="D453" s="153">
        <v>58337.5</v>
      </c>
      <c r="E453" s="153">
        <v>58475</v>
      </c>
      <c r="F453" s="153">
        <v>308</v>
      </c>
      <c r="G453" s="153">
        <v>4142</v>
      </c>
      <c r="H453" s="153">
        <v>1968.5</v>
      </c>
      <c r="I453" s="153">
        <v>43837.5</v>
      </c>
      <c r="J453" s="153">
        <v>970.5</v>
      </c>
      <c r="K453" s="153">
        <v>13.5</v>
      </c>
      <c r="L453" s="153">
        <v>9414.5</v>
      </c>
      <c r="M453" s="153">
        <v>-25.5</v>
      </c>
      <c r="N453" s="153">
        <v>649</v>
      </c>
      <c r="O453" s="153">
        <v>-2657</v>
      </c>
      <c r="P453" s="153">
        <v>86</v>
      </c>
      <c r="Q453" s="153">
        <v>1750</v>
      </c>
      <c r="R453" s="153">
        <v>-644</v>
      </c>
      <c r="S453" s="153">
        <v>-263</v>
      </c>
      <c r="T453" s="153">
        <v>550</v>
      </c>
      <c r="U453" s="153">
        <v>-2756</v>
      </c>
      <c r="V453" s="153">
        <v>-333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58973</v>
      </c>
      <c r="D454" s="153">
        <v>58450</v>
      </c>
      <c r="E454" s="153">
        <v>58537.5</v>
      </c>
      <c r="F454" s="153">
        <v>307.5</v>
      </c>
      <c r="G454" s="153">
        <v>4234</v>
      </c>
      <c r="H454" s="153">
        <v>1911.5</v>
      </c>
      <c r="I454" s="153">
        <v>44261</v>
      </c>
      <c r="J454" s="153">
        <v>1219.5</v>
      </c>
      <c r="K454" s="153">
        <v>271.5</v>
      </c>
      <c r="L454" s="153">
        <v>8696.5</v>
      </c>
      <c r="M454" s="153">
        <v>-57</v>
      </c>
      <c r="N454" s="153">
        <v>650.5</v>
      </c>
      <c r="O454" s="153">
        <v>-2521.5</v>
      </c>
      <c r="P454" s="153">
        <v>87</v>
      </c>
      <c r="Q454" s="153">
        <v>1800</v>
      </c>
      <c r="R454" s="153">
        <v>-1000</v>
      </c>
      <c r="S454" s="153">
        <v>-768</v>
      </c>
      <c r="T454" s="153">
        <v>40</v>
      </c>
      <c r="U454" s="153">
        <v>-2373</v>
      </c>
      <c r="V454" s="153">
        <v>-476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59024</v>
      </c>
      <c r="D455" s="153">
        <v>58287.5</v>
      </c>
      <c r="E455" s="153">
        <v>58575</v>
      </c>
      <c r="F455" s="153">
        <v>314.5</v>
      </c>
      <c r="G455" s="153">
        <v>4161</v>
      </c>
      <c r="H455" s="153">
        <v>1843.5</v>
      </c>
      <c r="I455" s="153">
        <v>44255.5</v>
      </c>
      <c r="J455" s="153">
        <v>1250.5</v>
      </c>
      <c r="K455" s="153">
        <v>754</v>
      </c>
      <c r="L455" s="153">
        <v>9082</v>
      </c>
      <c r="M455" s="153">
        <v>-1.5</v>
      </c>
      <c r="N455" s="153">
        <v>651.5</v>
      </c>
      <c r="O455" s="153">
        <v>-3287</v>
      </c>
      <c r="P455" s="153">
        <v>84.5</v>
      </c>
      <c r="Q455" s="153">
        <v>2020</v>
      </c>
      <c r="R455" s="153">
        <v>-1000</v>
      </c>
      <c r="S455" s="153">
        <v>-1425</v>
      </c>
      <c r="T455" s="153">
        <v>191</v>
      </c>
      <c r="U455" s="153">
        <v>-2336</v>
      </c>
      <c r="V455" s="153">
        <v>-709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58766.5</v>
      </c>
      <c r="D456" s="153">
        <v>58150</v>
      </c>
      <c r="E456" s="153">
        <v>58300</v>
      </c>
      <c r="F456" s="153">
        <v>321</v>
      </c>
      <c r="G456" s="153">
        <v>4084.5</v>
      </c>
      <c r="H456" s="153">
        <v>1812.5</v>
      </c>
      <c r="I456" s="153">
        <v>44165.5</v>
      </c>
      <c r="J456" s="153">
        <v>1172</v>
      </c>
      <c r="K456" s="153">
        <v>1251.5</v>
      </c>
      <c r="L456" s="153">
        <v>8957.5</v>
      </c>
      <c r="M456" s="153">
        <v>-2</v>
      </c>
      <c r="N456" s="153">
        <v>654.5</v>
      </c>
      <c r="O456" s="153">
        <v>-3650.5</v>
      </c>
      <c r="P456" s="153">
        <v>83</v>
      </c>
      <c r="Q456" s="153">
        <v>2500</v>
      </c>
      <c r="R456" s="153">
        <v>-1000</v>
      </c>
      <c r="S456" s="153">
        <v>-1563</v>
      </c>
      <c r="T456" s="153">
        <v>441</v>
      </c>
      <c r="U456" s="153">
        <v>-2478</v>
      </c>
      <c r="V456" s="153">
        <v>-1149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58674.5</v>
      </c>
      <c r="D457" s="153">
        <v>57875</v>
      </c>
      <c r="E457" s="153">
        <v>58100</v>
      </c>
      <c r="F457" s="153">
        <v>317</v>
      </c>
      <c r="G457" s="153">
        <v>3796.5</v>
      </c>
      <c r="H457" s="153">
        <v>1840</v>
      </c>
      <c r="I457" s="153">
        <v>44052.5</v>
      </c>
      <c r="J457" s="153">
        <v>1194</v>
      </c>
      <c r="K457" s="153">
        <v>1620</v>
      </c>
      <c r="L457" s="153">
        <v>8524</v>
      </c>
      <c r="M457" s="153">
        <v>-2</v>
      </c>
      <c r="N457" s="153">
        <v>655</v>
      </c>
      <c r="O457" s="153">
        <v>-3322.5</v>
      </c>
      <c r="P457" s="153">
        <v>79</v>
      </c>
      <c r="Q457" s="153">
        <v>2430</v>
      </c>
      <c r="R457" s="153">
        <v>-1000</v>
      </c>
      <c r="S457" s="153">
        <v>-1048</v>
      </c>
      <c r="T457" s="153">
        <v>-246</v>
      </c>
      <c r="U457" s="153">
        <v>-1972</v>
      </c>
      <c r="V457" s="153">
        <v>-1013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57509</v>
      </c>
      <c r="D458" s="153">
        <v>57275</v>
      </c>
      <c r="E458" s="153">
        <v>57150</v>
      </c>
      <c r="F458" s="153">
        <v>317</v>
      </c>
      <c r="G458" s="153">
        <v>3432</v>
      </c>
      <c r="H458" s="153">
        <v>1824</v>
      </c>
      <c r="I458" s="153">
        <v>43790</v>
      </c>
      <c r="J458" s="153">
        <v>1256</v>
      </c>
      <c r="K458" s="153">
        <v>1837.5</v>
      </c>
      <c r="L458" s="153">
        <v>7976.5</v>
      </c>
      <c r="M458" s="153">
        <v>-2</v>
      </c>
      <c r="N458" s="153">
        <v>656</v>
      </c>
      <c r="O458" s="153">
        <v>-3577.5</v>
      </c>
      <c r="P458" s="153">
        <v>74.5</v>
      </c>
      <c r="Q458" s="153">
        <v>2500</v>
      </c>
      <c r="R458" s="153">
        <v>-1000</v>
      </c>
      <c r="S458" s="153">
        <v>-1486</v>
      </c>
      <c r="T458" s="153">
        <v>188</v>
      </c>
      <c r="U458" s="153">
        <v>-2236</v>
      </c>
      <c r="V458" s="153">
        <v>-1418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55819</v>
      </c>
      <c r="D459" s="153">
        <v>56050</v>
      </c>
      <c r="E459" s="153">
        <v>55350</v>
      </c>
      <c r="F459" s="153">
        <v>314.5</v>
      </c>
      <c r="G459" s="153">
        <v>3351.5</v>
      </c>
      <c r="H459" s="153">
        <v>1822.5</v>
      </c>
      <c r="I459" s="153">
        <v>43720.5</v>
      </c>
      <c r="J459" s="153">
        <v>1270.5</v>
      </c>
      <c r="K459" s="153">
        <v>1854.5</v>
      </c>
      <c r="L459" s="153">
        <v>6956.5</v>
      </c>
      <c r="M459" s="153">
        <v>-2</v>
      </c>
      <c r="N459" s="153">
        <v>655</v>
      </c>
      <c r="O459" s="153">
        <v>-4126</v>
      </c>
      <c r="P459" s="153">
        <v>74.5</v>
      </c>
      <c r="Q459" s="153">
        <v>3000</v>
      </c>
      <c r="R459" s="153">
        <v>-1000</v>
      </c>
      <c r="S459" s="153">
        <v>-1338</v>
      </c>
      <c r="T459" s="153">
        <v>338</v>
      </c>
      <c r="U459" s="153">
        <v>-2722</v>
      </c>
      <c r="V459" s="153">
        <v>-2207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53624</v>
      </c>
      <c r="D460" s="153">
        <v>54175</v>
      </c>
      <c r="E460" s="153">
        <v>53712.5</v>
      </c>
      <c r="F460" s="153">
        <v>314.5</v>
      </c>
      <c r="G460" s="153">
        <v>3303.5</v>
      </c>
      <c r="H460" s="153">
        <v>1687</v>
      </c>
      <c r="I460" s="153">
        <v>43300</v>
      </c>
      <c r="J460" s="153">
        <v>1331</v>
      </c>
      <c r="K460" s="153">
        <v>1678.5</v>
      </c>
      <c r="L460" s="153">
        <v>6113</v>
      </c>
      <c r="M460" s="153">
        <v>-154</v>
      </c>
      <c r="N460" s="153">
        <v>658</v>
      </c>
      <c r="O460" s="153">
        <v>-4608</v>
      </c>
      <c r="P460" s="153">
        <v>75</v>
      </c>
      <c r="Q460" s="153">
        <v>3000</v>
      </c>
      <c r="R460" s="153">
        <v>-1000</v>
      </c>
      <c r="S460" s="153">
        <v>-1360</v>
      </c>
      <c r="T460" s="153">
        <v>-61</v>
      </c>
      <c r="U460" s="153">
        <v>-2756</v>
      </c>
      <c r="V460" s="153">
        <v>-2113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51823.5</v>
      </c>
      <c r="D461" s="153">
        <v>52250</v>
      </c>
      <c r="E461" s="153">
        <v>51687.5</v>
      </c>
      <c r="F461" s="153">
        <v>317.5</v>
      </c>
      <c r="G461" s="153">
        <v>3458</v>
      </c>
      <c r="H461" s="153">
        <v>1559.5</v>
      </c>
      <c r="I461" s="153">
        <v>43271.5</v>
      </c>
      <c r="J461" s="153">
        <v>1410.5</v>
      </c>
      <c r="K461" s="153">
        <v>1297.5</v>
      </c>
      <c r="L461" s="153">
        <v>5937</v>
      </c>
      <c r="M461" s="153">
        <v>-717</v>
      </c>
      <c r="N461" s="153">
        <v>669.5</v>
      </c>
      <c r="O461" s="153">
        <v>-5381.5</v>
      </c>
      <c r="P461" s="153">
        <v>78</v>
      </c>
      <c r="Q461" s="153">
        <v>2423</v>
      </c>
      <c r="R461" s="153">
        <v>-1000</v>
      </c>
      <c r="S461" s="153">
        <v>-1990</v>
      </c>
      <c r="T461" s="153">
        <v>-44</v>
      </c>
      <c r="U461" s="153">
        <v>-2756</v>
      </c>
      <c r="V461" s="153">
        <v>-2126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51051</v>
      </c>
      <c r="D462" s="153">
        <v>51637.5</v>
      </c>
      <c r="E462" s="153">
        <v>51175</v>
      </c>
      <c r="F462" s="153">
        <v>315</v>
      </c>
      <c r="G462" s="153">
        <v>3429</v>
      </c>
      <c r="H462" s="153">
        <v>1625.5</v>
      </c>
      <c r="I462" s="153">
        <v>43411</v>
      </c>
      <c r="J462" s="153">
        <v>1505.5</v>
      </c>
      <c r="K462" s="153">
        <v>827.5</v>
      </c>
      <c r="L462" s="153">
        <v>6450</v>
      </c>
      <c r="M462" s="153">
        <v>-348</v>
      </c>
      <c r="N462" s="153">
        <v>666.5</v>
      </c>
      <c r="O462" s="153">
        <v>-6831.5</v>
      </c>
      <c r="P462" s="153">
        <v>77</v>
      </c>
      <c r="Q462" s="153">
        <v>378</v>
      </c>
      <c r="R462" s="153">
        <v>-1000</v>
      </c>
      <c r="S462" s="153">
        <v>-1647</v>
      </c>
      <c r="T462" s="153">
        <v>-3</v>
      </c>
      <c r="U462" s="153">
        <v>-2756</v>
      </c>
      <c r="V462" s="153">
        <v>-2212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51915</v>
      </c>
      <c r="D463" s="153">
        <v>53900</v>
      </c>
      <c r="E463" s="153">
        <v>53737.5</v>
      </c>
      <c r="F463" s="153">
        <v>315</v>
      </c>
      <c r="G463" s="153">
        <v>3394</v>
      </c>
      <c r="H463" s="153">
        <v>1721</v>
      </c>
      <c r="I463" s="153">
        <v>43736</v>
      </c>
      <c r="J463" s="153">
        <v>1725.5</v>
      </c>
      <c r="K463" s="153">
        <v>262.5</v>
      </c>
      <c r="L463" s="153">
        <v>7581.5</v>
      </c>
      <c r="M463" s="153">
        <v>-3.5</v>
      </c>
      <c r="N463" s="153">
        <v>660</v>
      </c>
      <c r="O463" s="153">
        <v>-7478</v>
      </c>
      <c r="P463" s="153">
        <v>75.5</v>
      </c>
      <c r="Q463" s="153">
        <v>-510</v>
      </c>
      <c r="R463" s="153">
        <v>-1000</v>
      </c>
      <c r="S463" s="153">
        <v>-1233</v>
      </c>
      <c r="T463" s="153">
        <v>700</v>
      </c>
      <c r="U463" s="153">
        <v>-2756</v>
      </c>
      <c r="V463" s="153">
        <v>-2299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56535</v>
      </c>
      <c r="D464" s="153">
        <v>57425</v>
      </c>
      <c r="E464" s="153">
        <v>57537.5</v>
      </c>
      <c r="F464" s="153">
        <v>315.5</v>
      </c>
      <c r="G464" s="153">
        <v>3778.5</v>
      </c>
      <c r="H464" s="153">
        <v>1932</v>
      </c>
      <c r="I464" s="153">
        <v>44093.5</v>
      </c>
      <c r="J464" s="153">
        <v>2296</v>
      </c>
      <c r="K464" s="153">
        <v>7</v>
      </c>
      <c r="L464" s="153">
        <v>9858.5</v>
      </c>
      <c r="M464" s="153">
        <v>-2</v>
      </c>
      <c r="N464" s="153">
        <v>653.5</v>
      </c>
      <c r="O464" s="153">
        <v>-6398</v>
      </c>
      <c r="P464" s="153">
        <v>78.5</v>
      </c>
      <c r="Q464" s="153">
        <v>61</v>
      </c>
      <c r="R464" s="153">
        <v>-1000</v>
      </c>
      <c r="S464" s="153">
        <v>-451</v>
      </c>
      <c r="T464" s="153">
        <v>875</v>
      </c>
      <c r="U464" s="153">
        <v>-2756</v>
      </c>
      <c r="V464" s="153">
        <v>-2140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56252.5</v>
      </c>
      <c r="D465" s="153">
        <v>55637.5</v>
      </c>
      <c r="E465" s="153">
        <v>55662.5</v>
      </c>
      <c r="F465" s="153">
        <v>316.5</v>
      </c>
      <c r="G465" s="153">
        <v>3575.5</v>
      </c>
      <c r="H465" s="153">
        <v>1845.5</v>
      </c>
      <c r="I465" s="153">
        <v>44041</v>
      </c>
      <c r="J465" s="153">
        <v>2773</v>
      </c>
      <c r="K465" s="153">
        <v>0</v>
      </c>
      <c r="L465" s="153">
        <v>9307</v>
      </c>
      <c r="M465" s="153">
        <v>-2</v>
      </c>
      <c r="N465" s="153">
        <v>659.5</v>
      </c>
      <c r="O465" s="153">
        <v>-6263.5</v>
      </c>
      <c r="P465" s="153">
        <v>75</v>
      </c>
      <c r="Q465" s="153">
        <v>871</v>
      </c>
      <c r="R465" s="153">
        <v>-1000</v>
      </c>
      <c r="S465" s="153">
        <v>-774</v>
      </c>
      <c r="T465" s="153">
        <v>-402</v>
      </c>
      <c r="U465" s="153">
        <v>-2756</v>
      </c>
      <c r="V465" s="153">
        <v>-1925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52334</v>
      </c>
      <c r="D466" s="153">
        <v>51950</v>
      </c>
      <c r="E466" s="153">
        <v>51837.5</v>
      </c>
      <c r="F466" s="153">
        <v>315.5</v>
      </c>
      <c r="G466" s="153">
        <v>3215</v>
      </c>
      <c r="H466" s="153">
        <v>915</v>
      </c>
      <c r="I466" s="153">
        <v>43738.5</v>
      </c>
      <c r="J466" s="153">
        <v>3001</v>
      </c>
      <c r="K466" s="153">
        <v>0</v>
      </c>
      <c r="L466" s="153">
        <v>7200.5</v>
      </c>
      <c r="M466" s="153">
        <v>-46.5</v>
      </c>
      <c r="N466" s="153">
        <v>670</v>
      </c>
      <c r="O466" s="153">
        <v>-6675.5</v>
      </c>
      <c r="P466" s="153">
        <v>68</v>
      </c>
      <c r="Q466" s="153">
        <v>1825</v>
      </c>
      <c r="R466" s="153">
        <v>-1000</v>
      </c>
      <c r="S466" s="153">
        <v>-1444</v>
      </c>
      <c r="T466" s="153">
        <v>-1099</v>
      </c>
      <c r="U466" s="153">
        <v>-2756</v>
      </c>
      <c r="V466" s="153">
        <v>-2022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50192.5</v>
      </c>
      <c r="D467" s="153">
        <v>51425</v>
      </c>
      <c r="E467" s="153">
        <v>51150</v>
      </c>
      <c r="F467" s="153">
        <v>314.5</v>
      </c>
      <c r="G467" s="153">
        <v>2988.5</v>
      </c>
      <c r="H467" s="153">
        <v>746</v>
      </c>
      <c r="I467" s="153">
        <v>42878.5</v>
      </c>
      <c r="J467" s="153">
        <v>3147.5</v>
      </c>
      <c r="K467" s="153">
        <v>0</v>
      </c>
      <c r="L467" s="153">
        <v>6263.5</v>
      </c>
      <c r="M467" s="153">
        <v>-519</v>
      </c>
      <c r="N467" s="153">
        <v>672.5</v>
      </c>
      <c r="O467" s="153">
        <v>-6298.5</v>
      </c>
      <c r="P467" s="153">
        <v>66</v>
      </c>
      <c r="Q467" s="153">
        <v>2825</v>
      </c>
      <c r="R467" s="153">
        <v>-1000</v>
      </c>
      <c r="S467" s="153">
        <v>-1556</v>
      </c>
      <c r="T467" s="153">
        <v>-679</v>
      </c>
      <c r="U467" s="153">
        <v>-2756</v>
      </c>
      <c r="V467" s="153">
        <v>-1709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52313.5</v>
      </c>
      <c r="D468" s="153">
        <v>52437.5</v>
      </c>
      <c r="E468" s="153">
        <v>52037.5</v>
      </c>
      <c r="F468" s="153">
        <v>314</v>
      </c>
      <c r="G468" s="153">
        <v>3307.5</v>
      </c>
      <c r="H468" s="153">
        <v>749</v>
      </c>
      <c r="I468" s="153">
        <v>42333.5</v>
      </c>
      <c r="J468" s="153">
        <v>3078</v>
      </c>
      <c r="K468" s="153">
        <v>0</v>
      </c>
      <c r="L468" s="153">
        <v>7017.5</v>
      </c>
      <c r="M468" s="153">
        <v>-874.5</v>
      </c>
      <c r="N468" s="153">
        <v>676</v>
      </c>
      <c r="O468" s="153">
        <v>-4286.5</v>
      </c>
      <c r="P468" s="153">
        <v>71.5</v>
      </c>
      <c r="Q468" s="153">
        <v>3000</v>
      </c>
      <c r="R468" s="153">
        <v>-1000</v>
      </c>
      <c r="S468" s="153">
        <v>-965</v>
      </c>
      <c r="T468" s="153">
        <v>-329</v>
      </c>
      <c r="U468" s="153">
        <v>-2601</v>
      </c>
      <c r="V468" s="153">
        <v>-1244</v>
      </c>
      <c r="Y468" s="11"/>
    </row>
    <row r="469" spans="1:25">
      <c r="A469" s="11">
        <f>A468+1</f>
        <v>19</v>
      </c>
      <c r="B469" s="13">
        <v>0</v>
      </c>
      <c r="C469" s="153">
        <v>50233</v>
      </c>
      <c r="D469" s="153">
        <v>48725</v>
      </c>
      <c r="E469" s="153">
        <v>48825</v>
      </c>
      <c r="F469" s="153">
        <v>313</v>
      </c>
      <c r="G469" s="153">
        <v>2965.5</v>
      </c>
      <c r="H469" s="153">
        <v>722</v>
      </c>
      <c r="I469" s="153">
        <v>41974</v>
      </c>
      <c r="J469" s="153">
        <v>2932.5</v>
      </c>
      <c r="K469" s="153">
        <v>0</v>
      </c>
      <c r="L469" s="153">
        <v>6365</v>
      </c>
      <c r="M469" s="153">
        <v>-856</v>
      </c>
      <c r="N469" s="153">
        <v>673</v>
      </c>
      <c r="O469" s="153">
        <v>-4856</v>
      </c>
      <c r="P469" s="153">
        <v>67.5</v>
      </c>
      <c r="Q469" s="153">
        <v>2256</v>
      </c>
      <c r="R469" s="153">
        <v>-1000</v>
      </c>
      <c r="S469" s="153">
        <v>-1159</v>
      </c>
      <c r="T469" s="153">
        <v>-1100</v>
      </c>
      <c r="U469" s="153">
        <v>-2601</v>
      </c>
      <c r="V469" s="153">
        <v>-1687</v>
      </c>
      <c r="Y469" s="11"/>
    </row>
    <row r="470" spans="1:25">
      <c r="A470" s="11">
        <f>A469</f>
        <v>19</v>
      </c>
      <c r="B470" s="13">
        <f>B469+1</f>
        <v>1</v>
      </c>
      <c r="C470" s="153">
        <v>45762.5</v>
      </c>
      <c r="D470" s="153">
        <v>45475</v>
      </c>
      <c r="E470" s="153">
        <v>45412.5</v>
      </c>
      <c r="F470" s="153">
        <v>312.5</v>
      </c>
      <c r="G470" s="153">
        <v>1312.5</v>
      </c>
      <c r="H470" s="153">
        <v>721.5</v>
      </c>
      <c r="I470" s="153">
        <v>41971.5</v>
      </c>
      <c r="J470" s="153">
        <v>2870.5</v>
      </c>
      <c r="K470" s="153">
        <v>0</v>
      </c>
      <c r="L470" s="153">
        <v>5893.5</v>
      </c>
      <c r="M470" s="153">
        <v>-1814.5</v>
      </c>
      <c r="N470" s="153">
        <v>682.5</v>
      </c>
      <c r="O470" s="153">
        <v>-6186.5</v>
      </c>
      <c r="P470" s="153">
        <v>41</v>
      </c>
      <c r="Q470" s="153">
        <v>1163</v>
      </c>
      <c r="R470" s="153">
        <v>-862</v>
      </c>
      <c r="S470" s="153">
        <v>-711</v>
      </c>
      <c r="T470" s="153">
        <v>-1100</v>
      </c>
      <c r="U470" s="153">
        <v>-2601</v>
      </c>
      <c r="V470" s="153">
        <v>-1748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44288</v>
      </c>
      <c r="D471" s="153">
        <v>43812.5</v>
      </c>
      <c r="E471" s="153">
        <v>43787.5</v>
      </c>
      <c r="F471" s="153">
        <v>315.5</v>
      </c>
      <c r="G471" s="153">
        <v>442.5</v>
      </c>
      <c r="H471" s="153">
        <v>721</v>
      </c>
      <c r="I471" s="153">
        <v>41940</v>
      </c>
      <c r="J471" s="153">
        <v>2760</v>
      </c>
      <c r="K471" s="153">
        <v>0</v>
      </c>
      <c r="L471" s="153">
        <v>5798</v>
      </c>
      <c r="M471" s="153">
        <v>-1772</v>
      </c>
      <c r="N471" s="153">
        <v>688</v>
      </c>
      <c r="O471" s="153">
        <v>-6604.5</v>
      </c>
      <c r="P471" s="153">
        <v>25.5</v>
      </c>
      <c r="Q471" s="153">
        <v>1331</v>
      </c>
      <c r="R471" s="153">
        <v>-875</v>
      </c>
      <c r="S471" s="153">
        <v>-1321</v>
      </c>
      <c r="T471" s="153">
        <v>-1200</v>
      </c>
      <c r="U471" s="153">
        <v>-2601</v>
      </c>
      <c r="V471" s="153">
        <v>-1979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41464</v>
      </c>
      <c r="D472" s="153">
        <v>40475</v>
      </c>
      <c r="E472" s="153">
        <v>40900</v>
      </c>
      <c r="F472" s="153">
        <v>315</v>
      </c>
      <c r="G472" s="153">
        <v>370.5</v>
      </c>
      <c r="H472" s="153">
        <v>721</v>
      </c>
      <c r="I472" s="153">
        <v>41294.5</v>
      </c>
      <c r="J472" s="153">
        <v>2681.5</v>
      </c>
      <c r="K472" s="153">
        <v>0</v>
      </c>
      <c r="L472" s="153">
        <v>5459.5</v>
      </c>
      <c r="M472" s="153">
        <v>-1969</v>
      </c>
      <c r="N472" s="153">
        <v>685</v>
      </c>
      <c r="O472" s="153">
        <v>-8094.5</v>
      </c>
      <c r="P472" s="153">
        <v>24.5</v>
      </c>
      <c r="Q472" s="153">
        <v>206</v>
      </c>
      <c r="R472" s="153">
        <v>-875</v>
      </c>
      <c r="S472" s="153">
        <v>-1342</v>
      </c>
      <c r="T472" s="153">
        <v>-1200</v>
      </c>
      <c r="U472" s="153">
        <v>-2601</v>
      </c>
      <c r="V472" s="153">
        <v>-2505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39584.5</v>
      </c>
      <c r="D473" s="153">
        <v>38475</v>
      </c>
      <c r="E473" s="153">
        <v>39212.5</v>
      </c>
      <c r="F473" s="153">
        <v>314.5</v>
      </c>
      <c r="G473" s="153">
        <v>267</v>
      </c>
      <c r="H473" s="153">
        <v>721</v>
      </c>
      <c r="I473" s="153">
        <v>41937.5</v>
      </c>
      <c r="J473" s="153">
        <v>2532.5</v>
      </c>
      <c r="K473" s="153">
        <v>0</v>
      </c>
      <c r="L473" s="153">
        <v>5089</v>
      </c>
      <c r="M473" s="153">
        <v>-2788.5</v>
      </c>
      <c r="N473" s="153">
        <v>691</v>
      </c>
      <c r="O473" s="153">
        <v>-9180</v>
      </c>
      <c r="P473" s="153">
        <v>23.5</v>
      </c>
      <c r="Q473" s="153">
        <v>-784</v>
      </c>
      <c r="R473" s="153">
        <v>-875</v>
      </c>
      <c r="S473" s="153">
        <v>-1357</v>
      </c>
      <c r="T473" s="153">
        <v>-1200</v>
      </c>
      <c r="U473" s="153">
        <v>-2601</v>
      </c>
      <c r="V473" s="153">
        <v>-2514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39461.5</v>
      </c>
      <c r="D474" s="153">
        <v>38625</v>
      </c>
      <c r="E474" s="153">
        <v>39575</v>
      </c>
      <c r="F474" s="153">
        <v>315.5</v>
      </c>
      <c r="G474" s="153">
        <v>251</v>
      </c>
      <c r="H474" s="153">
        <v>719.5</v>
      </c>
      <c r="I474" s="153">
        <v>42175.5</v>
      </c>
      <c r="J474" s="153">
        <v>2498.5</v>
      </c>
      <c r="K474" s="153">
        <v>0</v>
      </c>
      <c r="L474" s="153">
        <v>4966</v>
      </c>
      <c r="M474" s="153">
        <v>-2842.5</v>
      </c>
      <c r="N474" s="153">
        <v>692.5</v>
      </c>
      <c r="O474" s="153">
        <v>-9314.5</v>
      </c>
      <c r="P474" s="153">
        <v>23</v>
      </c>
      <c r="Q474" s="153">
        <v>-570</v>
      </c>
      <c r="R474" s="153">
        <v>-875</v>
      </c>
      <c r="S474" s="153">
        <v>-1325</v>
      </c>
      <c r="T474" s="153">
        <v>-1057</v>
      </c>
      <c r="U474" s="153">
        <v>-2601</v>
      </c>
      <c r="V474" s="153">
        <v>-2222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40916</v>
      </c>
      <c r="D475" s="153">
        <v>40237.5</v>
      </c>
      <c r="E475" s="153">
        <v>41175</v>
      </c>
      <c r="F475" s="153">
        <v>315</v>
      </c>
      <c r="G475" s="153">
        <v>299.5</v>
      </c>
      <c r="H475" s="153">
        <v>721.5</v>
      </c>
      <c r="I475" s="153">
        <v>41748</v>
      </c>
      <c r="J475" s="153">
        <v>2551.5</v>
      </c>
      <c r="K475" s="153">
        <v>0</v>
      </c>
      <c r="L475" s="153">
        <v>5121</v>
      </c>
      <c r="M475" s="153">
        <v>-2640</v>
      </c>
      <c r="N475" s="153">
        <v>688.5</v>
      </c>
      <c r="O475" s="153">
        <v>-7888</v>
      </c>
      <c r="P475" s="153">
        <v>24</v>
      </c>
      <c r="Q475" s="153">
        <v>1293</v>
      </c>
      <c r="R475" s="153">
        <v>-875</v>
      </c>
      <c r="S475" s="153">
        <v>-712</v>
      </c>
      <c r="T475" s="153">
        <v>-947</v>
      </c>
      <c r="U475" s="153">
        <v>-2601</v>
      </c>
      <c r="V475" s="153">
        <v>-2800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43308</v>
      </c>
      <c r="D476" s="153">
        <v>42937.5</v>
      </c>
      <c r="E476" s="153">
        <v>43537.5</v>
      </c>
      <c r="F476" s="153">
        <v>316</v>
      </c>
      <c r="G476" s="153">
        <v>422.5</v>
      </c>
      <c r="H476" s="153">
        <v>719.5</v>
      </c>
      <c r="I476" s="153">
        <v>40644</v>
      </c>
      <c r="J476" s="153">
        <v>2626.5</v>
      </c>
      <c r="K476" s="153">
        <v>0</v>
      </c>
      <c r="L476" s="153">
        <v>5817.5</v>
      </c>
      <c r="M476" s="153">
        <v>-1848.5</v>
      </c>
      <c r="N476" s="153">
        <v>690.5</v>
      </c>
      <c r="O476" s="153">
        <v>-6080.5</v>
      </c>
      <c r="P476" s="153">
        <v>26</v>
      </c>
      <c r="Q476" s="153">
        <v>895</v>
      </c>
      <c r="R476" s="153">
        <v>-873</v>
      </c>
      <c r="S476" s="153">
        <v>-998</v>
      </c>
      <c r="T476" s="153">
        <v>-237</v>
      </c>
      <c r="U476" s="153">
        <v>-2756</v>
      </c>
      <c r="V476" s="153">
        <v>-1419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45565.5</v>
      </c>
      <c r="D477" s="153">
        <v>44950</v>
      </c>
      <c r="E477" s="153">
        <v>45687.5</v>
      </c>
      <c r="F477" s="153">
        <v>316</v>
      </c>
      <c r="G477" s="153">
        <v>401</v>
      </c>
      <c r="H477" s="153">
        <v>719</v>
      </c>
      <c r="I477" s="153">
        <v>40154.5</v>
      </c>
      <c r="J477" s="153">
        <v>2617</v>
      </c>
      <c r="K477" s="153">
        <v>6.5</v>
      </c>
      <c r="L477" s="153">
        <v>6309.5</v>
      </c>
      <c r="M477" s="153">
        <v>-43.5</v>
      </c>
      <c r="N477" s="153">
        <v>693</v>
      </c>
      <c r="O477" s="153">
        <v>-5608</v>
      </c>
      <c r="P477" s="153">
        <v>24.5</v>
      </c>
      <c r="Q477" s="153">
        <v>333</v>
      </c>
      <c r="R477" s="153">
        <v>-987</v>
      </c>
      <c r="S477" s="153">
        <v>-442</v>
      </c>
      <c r="T477" s="153">
        <v>177</v>
      </c>
      <c r="U477" s="153">
        <v>-2756</v>
      </c>
      <c r="V477" s="153">
        <v>-1480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48050.5</v>
      </c>
      <c r="D478" s="153">
        <v>46987.5</v>
      </c>
      <c r="E478" s="153">
        <v>48000</v>
      </c>
      <c r="F478" s="153">
        <v>316</v>
      </c>
      <c r="G478" s="153">
        <v>415</v>
      </c>
      <c r="H478" s="153">
        <v>720</v>
      </c>
      <c r="I478" s="153">
        <v>40538</v>
      </c>
      <c r="J478" s="153">
        <v>2466</v>
      </c>
      <c r="K478" s="153">
        <v>204</v>
      </c>
      <c r="L478" s="153">
        <v>7960.5</v>
      </c>
      <c r="M478" s="153">
        <v>-53.5</v>
      </c>
      <c r="N478" s="153">
        <v>688</v>
      </c>
      <c r="O478" s="153">
        <v>-5204</v>
      </c>
      <c r="P478" s="153">
        <v>24</v>
      </c>
      <c r="Q478" s="153">
        <v>2331</v>
      </c>
      <c r="R478" s="153">
        <v>-999</v>
      </c>
      <c r="S478" s="153">
        <v>-1622</v>
      </c>
      <c r="T478" s="153">
        <v>18</v>
      </c>
      <c r="U478" s="153">
        <v>-2756</v>
      </c>
      <c r="V478" s="153">
        <v>-1536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49568.5</v>
      </c>
      <c r="D479" s="153">
        <v>48087.5</v>
      </c>
      <c r="E479" s="153">
        <v>49387.5</v>
      </c>
      <c r="F479" s="153">
        <v>316.5</v>
      </c>
      <c r="G479" s="153">
        <v>593</v>
      </c>
      <c r="H479" s="153">
        <v>718</v>
      </c>
      <c r="I479" s="153">
        <v>40446.5</v>
      </c>
      <c r="J479" s="153">
        <v>2134.5</v>
      </c>
      <c r="K479" s="153">
        <v>554</v>
      </c>
      <c r="L479" s="153">
        <v>9221</v>
      </c>
      <c r="M479" s="153">
        <v>-41</v>
      </c>
      <c r="N479" s="153">
        <v>683.5</v>
      </c>
      <c r="O479" s="153">
        <v>-5056</v>
      </c>
      <c r="P479" s="153">
        <v>26.5</v>
      </c>
      <c r="Q479" s="153">
        <v>3000</v>
      </c>
      <c r="R479" s="153">
        <v>-1000</v>
      </c>
      <c r="S479" s="153">
        <v>-1704</v>
      </c>
      <c r="T479" s="153">
        <v>-1063</v>
      </c>
      <c r="U479" s="153">
        <v>-2756</v>
      </c>
      <c r="V479" s="153">
        <v>-1235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49743</v>
      </c>
      <c r="D480" s="153">
        <v>48350</v>
      </c>
      <c r="E480" s="153">
        <v>49775</v>
      </c>
      <c r="F480" s="153">
        <v>315.5</v>
      </c>
      <c r="G480" s="153">
        <v>777.5</v>
      </c>
      <c r="H480" s="153">
        <v>728</v>
      </c>
      <c r="I480" s="153">
        <v>40220</v>
      </c>
      <c r="J480" s="153">
        <v>1945.5</v>
      </c>
      <c r="K480" s="153">
        <v>860.5</v>
      </c>
      <c r="L480" s="153">
        <v>8914</v>
      </c>
      <c r="M480" s="153">
        <v>-18</v>
      </c>
      <c r="N480" s="153">
        <v>690.5</v>
      </c>
      <c r="O480" s="153">
        <v>-4690</v>
      </c>
      <c r="P480" s="153">
        <v>30</v>
      </c>
      <c r="Q480" s="153">
        <v>3000</v>
      </c>
      <c r="R480" s="153">
        <v>-1000</v>
      </c>
      <c r="S480" s="153">
        <v>-1476</v>
      </c>
      <c r="T480" s="153">
        <v>-1100</v>
      </c>
      <c r="U480" s="153">
        <v>-2756</v>
      </c>
      <c r="V480" s="153">
        <v>-812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50848</v>
      </c>
      <c r="D481" s="153">
        <v>49750</v>
      </c>
      <c r="E481" s="153">
        <v>50800</v>
      </c>
      <c r="F481" s="153">
        <v>315.5</v>
      </c>
      <c r="G481" s="153">
        <v>794</v>
      </c>
      <c r="H481" s="153">
        <v>778</v>
      </c>
      <c r="I481" s="153">
        <v>40340.5</v>
      </c>
      <c r="J481" s="153">
        <v>1890.5</v>
      </c>
      <c r="K481" s="153">
        <v>1118</v>
      </c>
      <c r="L481" s="153">
        <v>8919.5</v>
      </c>
      <c r="M481" s="153">
        <v>-18</v>
      </c>
      <c r="N481" s="153">
        <v>689</v>
      </c>
      <c r="O481" s="153">
        <v>-3979.5</v>
      </c>
      <c r="P481" s="153">
        <v>30.5</v>
      </c>
      <c r="Q481" s="153">
        <v>3000</v>
      </c>
      <c r="R481" s="153">
        <v>-1000</v>
      </c>
      <c r="S481" s="153">
        <v>-1360</v>
      </c>
      <c r="T481" s="153">
        <v>-1099</v>
      </c>
      <c r="U481" s="153">
        <v>-2706</v>
      </c>
      <c r="V481" s="153">
        <v>-306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50816</v>
      </c>
      <c r="D482" s="153">
        <v>49137.5</v>
      </c>
      <c r="E482" s="153">
        <v>50212.5</v>
      </c>
      <c r="F482" s="153">
        <v>317</v>
      </c>
      <c r="G482" s="153">
        <v>746.5</v>
      </c>
      <c r="H482" s="153">
        <v>809</v>
      </c>
      <c r="I482" s="153">
        <v>40339</v>
      </c>
      <c r="J482" s="153">
        <v>2203.5</v>
      </c>
      <c r="K482" s="153">
        <v>1261.5</v>
      </c>
      <c r="L482" s="153">
        <v>8388.5</v>
      </c>
      <c r="M482" s="153">
        <v>-18</v>
      </c>
      <c r="N482" s="153">
        <v>691.5</v>
      </c>
      <c r="O482" s="153">
        <v>-3922</v>
      </c>
      <c r="P482" s="153">
        <v>29.5</v>
      </c>
      <c r="Q482" s="153">
        <v>3000</v>
      </c>
      <c r="R482" s="153">
        <v>-1000</v>
      </c>
      <c r="S482" s="153">
        <v>-1592</v>
      </c>
      <c r="T482" s="153">
        <v>-1100</v>
      </c>
      <c r="U482" s="153">
        <v>-2564</v>
      </c>
      <c r="V482" s="153">
        <v>-452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48424</v>
      </c>
      <c r="D483" s="153">
        <v>46987.5</v>
      </c>
      <c r="E483" s="153">
        <v>47787.5</v>
      </c>
      <c r="F483" s="153">
        <v>316</v>
      </c>
      <c r="G483" s="153">
        <v>780.5</v>
      </c>
      <c r="H483" s="153">
        <v>740</v>
      </c>
      <c r="I483" s="153">
        <v>39884</v>
      </c>
      <c r="J483" s="153">
        <v>2352</v>
      </c>
      <c r="K483" s="153">
        <v>1206</v>
      </c>
      <c r="L483" s="153">
        <v>6746.5</v>
      </c>
      <c r="M483" s="153">
        <v>-88</v>
      </c>
      <c r="N483" s="153">
        <v>684.5</v>
      </c>
      <c r="O483" s="153">
        <v>-4198</v>
      </c>
      <c r="P483" s="153">
        <v>31</v>
      </c>
      <c r="Q483" s="153">
        <v>3000</v>
      </c>
      <c r="R483" s="153">
        <v>-1000</v>
      </c>
      <c r="S483" s="153">
        <v>-1558</v>
      </c>
      <c r="T483" s="153">
        <v>-1100</v>
      </c>
      <c r="U483" s="153">
        <v>-2756</v>
      </c>
      <c r="V483" s="153">
        <v>-566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46310.5</v>
      </c>
      <c r="D484" s="153">
        <v>44962.5</v>
      </c>
      <c r="E484" s="153">
        <v>45550</v>
      </c>
      <c r="F484" s="153">
        <v>316</v>
      </c>
      <c r="G484" s="153">
        <v>789.5</v>
      </c>
      <c r="H484" s="153">
        <v>759</v>
      </c>
      <c r="I484" s="153">
        <v>39535.5</v>
      </c>
      <c r="J484" s="153">
        <v>2603</v>
      </c>
      <c r="K484" s="153">
        <v>1087.5</v>
      </c>
      <c r="L484" s="153">
        <v>6277</v>
      </c>
      <c r="M484" s="153">
        <v>-1341.5</v>
      </c>
      <c r="N484" s="153">
        <v>690</v>
      </c>
      <c r="O484" s="153">
        <v>-4406</v>
      </c>
      <c r="P484" s="153">
        <v>32.5</v>
      </c>
      <c r="Q484" s="153">
        <v>3000</v>
      </c>
      <c r="R484" s="153">
        <v>-1000</v>
      </c>
      <c r="S484" s="153">
        <v>-1461</v>
      </c>
      <c r="T484" s="153">
        <v>-700</v>
      </c>
      <c r="U484" s="153">
        <v>-2756</v>
      </c>
      <c r="V484" s="153">
        <v>-880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44841</v>
      </c>
      <c r="D485" s="153">
        <v>43637.5</v>
      </c>
      <c r="E485" s="153">
        <v>44125</v>
      </c>
      <c r="F485" s="153">
        <v>315.5</v>
      </c>
      <c r="G485" s="153">
        <v>809.5</v>
      </c>
      <c r="H485" s="153">
        <v>783.5</v>
      </c>
      <c r="I485" s="153">
        <v>39638</v>
      </c>
      <c r="J485" s="153">
        <v>2768</v>
      </c>
      <c r="K485" s="153">
        <v>897</v>
      </c>
      <c r="L485" s="153">
        <v>6030.5</v>
      </c>
      <c r="M485" s="153">
        <v>-1979.5</v>
      </c>
      <c r="N485" s="153">
        <v>680</v>
      </c>
      <c r="O485" s="153">
        <v>-5100.5</v>
      </c>
      <c r="P485" s="153">
        <v>33.5</v>
      </c>
      <c r="Q485" s="153">
        <v>2864</v>
      </c>
      <c r="R485" s="153">
        <v>-1000</v>
      </c>
      <c r="S485" s="153">
        <v>-1420</v>
      </c>
      <c r="T485" s="153">
        <v>-988</v>
      </c>
      <c r="U485" s="153">
        <v>-2756</v>
      </c>
      <c r="V485" s="153">
        <v>-1723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44145</v>
      </c>
      <c r="D486" s="153">
        <v>43475</v>
      </c>
      <c r="E486" s="153">
        <v>43875</v>
      </c>
      <c r="F486" s="153">
        <v>316</v>
      </c>
      <c r="G486" s="153">
        <v>841.5</v>
      </c>
      <c r="H486" s="153">
        <v>794.5</v>
      </c>
      <c r="I486" s="153">
        <v>39977</v>
      </c>
      <c r="J486" s="153">
        <v>2936</v>
      </c>
      <c r="K486" s="153">
        <v>511</v>
      </c>
      <c r="L486" s="153">
        <v>5812</v>
      </c>
      <c r="M486" s="153">
        <v>-2220.5</v>
      </c>
      <c r="N486" s="153">
        <v>676</v>
      </c>
      <c r="O486" s="153">
        <v>-5499</v>
      </c>
      <c r="P486" s="153">
        <v>34</v>
      </c>
      <c r="Q486" s="153">
        <v>2490</v>
      </c>
      <c r="R486" s="153">
        <v>-1000</v>
      </c>
      <c r="S486" s="153">
        <v>-1594</v>
      </c>
      <c r="T486" s="153">
        <v>-961</v>
      </c>
      <c r="U486" s="153">
        <v>-2756</v>
      </c>
      <c r="V486" s="153">
        <v>-1565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45376</v>
      </c>
      <c r="D487" s="153">
        <v>46025</v>
      </c>
      <c r="E487" s="153">
        <v>46362.5</v>
      </c>
      <c r="F487" s="153">
        <v>316</v>
      </c>
      <c r="G487" s="153">
        <v>911.5</v>
      </c>
      <c r="H487" s="153">
        <v>825</v>
      </c>
      <c r="I487" s="153">
        <v>40323.5</v>
      </c>
      <c r="J487" s="153">
        <v>2802</v>
      </c>
      <c r="K487" s="153">
        <v>159.5</v>
      </c>
      <c r="L487" s="153">
        <v>6572.5</v>
      </c>
      <c r="M487" s="153">
        <v>-920.5</v>
      </c>
      <c r="N487" s="153">
        <v>689</v>
      </c>
      <c r="O487" s="153">
        <v>-6302</v>
      </c>
      <c r="P487" s="153">
        <v>34.5</v>
      </c>
      <c r="Q487" s="153">
        <v>1219</v>
      </c>
      <c r="R487" s="153">
        <v>-1000</v>
      </c>
      <c r="S487" s="153">
        <v>-1216</v>
      </c>
      <c r="T487" s="153">
        <v>-984</v>
      </c>
      <c r="U487" s="153">
        <v>-2756</v>
      </c>
      <c r="V487" s="153">
        <v>-1223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49962.5</v>
      </c>
      <c r="D488" s="153">
        <v>50525</v>
      </c>
      <c r="E488" s="153">
        <v>50825</v>
      </c>
      <c r="F488" s="153">
        <v>316</v>
      </c>
      <c r="G488" s="153">
        <v>960</v>
      </c>
      <c r="H488" s="153">
        <v>856</v>
      </c>
      <c r="I488" s="153">
        <v>40537.5</v>
      </c>
      <c r="J488" s="153">
        <v>2764.5</v>
      </c>
      <c r="K488" s="153">
        <v>4</v>
      </c>
      <c r="L488" s="153">
        <v>9026.5</v>
      </c>
      <c r="M488" s="153">
        <v>-18</v>
      </c>
      <c r="N488" s="153">
        <v>686.5</v>
      </c>
      <c r="O488" s="153">
        <v>-5170.5</v>
      </c>
      <c r="P488" s="153">
        <v>33.5</v>
      </c>
      <c r="Q488" s="153">
        <v>2398</v>
      </c>
      <c r="R488" s="153">
        <v>-1000</v>
      </c>
      <c r="S488" s="153">
        <v>-1344</v>
      </c>
      <c r="T488" s="153">
        <v>-101</v>
      </c>
      <c r="U488" s="153">
        <v>-2756</v>
      </c>
      <c r="V488" s="153">
        <v>-950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49697.5</v>
      </c>
      <c r="D489" s="153">
        <v>49037.5</v>
      </c>
      <c r="E489" s="153">
        <v>49337.5</v>
      </c>
      <c r="F489" s="153">
        <v>314.5</v>
      </c>
      <c r="G489" s="153">
        <v>864.5</v>
      </c>
      <c r="H489" s="153">
        <v>886</v>
      </c>
      <c r="I489" s="153">
        <v>40401</v>
      </c>
      <c r="J489" s="153">
        <v>2945</v>
      </c>
      <c r="K489" s="153">
        <v>0</v>
      </c>
      <c r="L489" s="153">
        <v>8382.5</v>
      </c>
      <c r="M489" s="153">
        <v>-18</v>
      </c>
      <c r="N489" s="153">
        <v>675.5</v>
      </c>
      <c r="O489" s="153">
        <v>-4754</v>
      </c>
      <c r="P489" s="153">
        <v>32.5</v>
      </c>
      <c r="Q489" s="153">
        <v>2390</v>
      </c>
      <c r="R489" s="153">
        <v>-1000</v>
      </c>
      <c r="S489" s="153">
        <v>-1533</v>
      </c>
      <c r="T489" s="153">
        <v>-1010</v>
      </c>
      <c r="U489" s="153">
        <v>-2756</v>
      </c>
      <c r="V489" s="153">
        <v>-866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46494</v>
      </c>
      <c r="D490" s="153">
        <v>45862.5</v>
      </c>
      <c r="E490" s="153">
        <v>46225</v>
      </c>
      <c r="F490" s="153">
        <v>315</v>
      </c>
      <c r="G490" s="153">
        <v>806.5</v>
      </c>
      <c r="H490" s="153">
        <v>942.5</v>
      </c>
      <c r="I490" s="153">
        <v>39929.5</v>
      </c>
      <c r="J490" s="153">
        <v>3076</v>
      </c>
      <c r="K490" s="153">
        <v>0</v>
      </c>
      <c r="L490" s="153">
        <v>6393.5</v>
      </c>
      <c r="M490" s="153">
        <v>-694.5</v>
      </c>
      <c r="N490" s="153">
        <v>681</v>
      </c>
      <c r="O490" s="153">
        <v>-4955.5</v>
      </c>
      <c r="P490" s="153">
        <v>33.5</v>
      </c>
      <c r="Q490" s="153">
        <v>2500</v>
      </c>
      <c r="R490" s="153">
        <v>-1000</v>
      </c>
      <c r="S490" s="153">
        <v>-1587</v>
      </c>
      <c r="T490" s="153">
        <v>-565</v>
      </c>
      <c r="U490" s="153">
        <v>-2756</v>
      </c>
      <c r="V490" s="153">
        <v>-1009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44931.5</v>
      </c>
      <c r="D491" s="153">
        <v>45500</v>
      </c>
      <c r="E491" s="153">
        <v>45900</v>
      </c>
      <c r="F491" s="153">
        <v>309</v>
      </c>
      <c r="G491" s="153">
        <v>717</v>
      </c>
      <c r="H491" s="153">
        <v>963</v>
      </c>
      <c r="I491" s="153">
        <v>39706.5</v>
      </c>
      <c r="J491" s="153">
        <v>3068.5</v>
      </c>
      <c r="K491" s="153">
        <v>0</v>
      </c>
      <c r="L491" s="153">
        <v>6277.5</v>
      </c>
      <c r="M491" s="153">
        <v>-2087</v>
      </c>
      <c r="N491" s="153">
        <v>684.5</v>
      </c>
      <c r="O491" s="153">
        <v>-4707.5</v>
      </c>
      <c r="P491" s="153">
        <v>33</v>
      </c>
      <c r="Q491" s="153">
        <v>2500</v>
      </c>
      <c r="R491" s="153">
        <v>-1000</v>
      </c>
      <c r="S491" s="153">
        <v>-1569</v>
      </c>
      <c r="T491" s="153">
        <v>-409</v>
      </c>
      <c r="U491" s="153">
        <v>-2756</v>
      </c>
      <c r="V491" s="153">
        <v>-1002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48093.5</v>
      </c>
      <c r="D492" s="153">
        <v>47837.5</v>
      </c>
      <c r="E492" s="153">
        <v>48237.5</v>
      </c>
      <c r="F492" s="153">
        <v>308</v>
      </c>
      <c r="G492" s="153">
        <v>845</v>
      </c>
      <c r="H492" s="153">
        <v>978</v>
      </c>
      <c r="I492" s="153">
        <v>40197.5</v>
      </c>
      <c r="J492" s="153">
        <v>3178</v>
      </c>
      <c r="K492" s="153">
        <v>0</v>
      </c>
      <c r="L492" s="153">
        <v>6713</v>
      </c>
      <c r="M492" s="153">
        <v>-264</v>
      </c>
      <c r="N492" s="153">
        <v>680</v>
      </c>
      <c r="O492" s="153">
        <v>-4542</v>
      </c>
      <c r="P492" s="153">
        <v>33.5</v>
      </c>
      <c r="Q492" s="153">
        <v>2172</v>
      </c>
      <c r="R492" s="153">
        <v>-1000</v>
      </c>
      <c r="S492" s="153">
        <v>-1386</v>
      </c>
      <c r="T492" s="153">
        <v>-475</v>
      </c>
      <c r="U492" s="153">
        <v>-2601</v>
      </c>
      <c r="V492" s="153">
        <v>-1080</v>
      </c>
      <c r="Y492" s="11"/>
    </row>
    <row r="493" spans="1:25">
      <c r="A493" s="11">
        <f>A492+1</f>
        <v>20</v>
      </c>
      <c r="B493" s="13">
        <v>0</v>
      </c>
      <c r="C493" s="153">
        <v>46781.5</v>
      </c>
      <c r="D493" s="153">
        <v>46275</v>
      </c>
      <c r="E493" s="153">
        <v>45387.5</v>
      </c>
      <c r="F493" s="153">
        <v>312</v>
      </c>
      <c r="G493" s="153">
        <v>800.5</v>
      </c>
      <c r="H493" s="153">
        <v>976</v>
      </c>
      <c r="I493" s="153">
        <v>39998</v>
      </c>
      <c r="J493" s="153">
        <v>3132</v>
      </c>
      <c r="K493" s="153">
        <v>0</v>
      </c>
      <c r="L493" s="153">
        <v>6029</v>
      </c>
      <c r="M493" s="153">
        <v>-501</v>
      </c>
      <c r="N493" s="153">
        <v>685.5</v>
      </c>
      <c r="O493" s="153">
        <v>-4650.5</v>
      </c>
      <c r="P493" s="153">
        <v>33.5</v>
      </c>
      <c r="Q493" s="153">
        <v>2150</v>
      </c>
      <c r="R493" s="153">
        <v>-852</v>
      </c>
      <c r="S493" s="153">
        <v>-759</v>
      </c>
      <c r="T493" s="153">
        <v>-1100</v>
      </c>
      <c r="U493" s="153">
        <v>-2601</v>
      </c>
      <c r="V493" s="153">
        <v>-1043</v>
      </c>
      <c r="Y493" s="11"/>
    </row>
    <row r="494" spans="1:25">
      <c r="A494" s="11">
        <f>A493</f>
        <v>20</v>
      </c>
      <c r="B494" s="13">
        <f>B493+1</f>
        <v>1</v>
      </c>
      <c r="C494" s="153">
        <v>42789.5</v>
      </c>
      <c r="D494" s="153">
        <v>43537.5</v>
      </c>
      <c r="E494" s="153">
        <v>42200</v>
      </c>
      <c r="F494" s="153">
        <v>315.5</v>
      </c>
      <c r="G494" s="153">
        <v>466</v>
      </c>
      <c r="H494" s="153">
        <v>982.5</v>
      </c>
      <c r="I494" s="153">
        <v>38978</v>
      </c>
      <c r="J494" s="153">
        <v>3014.5</v>
      </c>
      <c r="K494" s="153">
        <v>0</v>
      </c>
      <c r="L494" s="153">
        <v>5542.5</v>
      </c>
      <c r="M494" s="153">
        <v>-2575.5</v>
      </c>
      <c r="N494" s="153">
        <v>681</v>
      </c>
      <c r="O494" s="153">
        <v>-4615</v>
      </c>
      <c r="P494" s="153">
        <v>30</v>
      </c>
      <c r="Q494" s="153">
        <v>1971</v>
      </c>
      <c r="R494" s="153">
        <v>-852</v>
      </c>
      <c r="S494" s="153">
        <v>-827</v>
      </c>
      <c r="T494" s="153">
        <v>-1200</v>
      </c>
      <c r="U494" s="153">
        <v>-2601</v>
      </c>
      <c r="V494" s="153">
        <v>-1066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41100</v>
      </c>
      <c r="D495" s="153">
        <v>41875</v>
      </c>
      <c r="E495" s="153">
        <v>40387.5</v>
      </c>
      <c r="F495" s="153">
        <v>315.5</v>
      </c>
      <c r="G495" s="153">
        <v>226.5</v>
      </c>
      <c r="H495" s="153">
        <v>978.5</v>
      </c>
      <c r="I495" s="153">
        <v>38381.5</v>
      </c>
      <c r="J495" s="153">
        <v>2958.5</v>
      </c>
      <c r="K495" s="153">
        <v>0</v>
      </c>
      <c r="L495" s="153">
        <v>5043</v>
      </c>
      <c r="M495" s="153">
        <v>-2695.5</v>
      </c>
      <c r="N495" s="153">
        <v>679</v>
      </c>
      <c r="O495" s="153">
        <v>-4786.5</v>
      </c>
      <c r="P495" s="153">
        <v>25.5</v>
      </c>
      <c r="Q495" s="153">
        <v>2457</v>
      </c>
      <c r="R495" s="153">
        <v>-852</v>
      </c>
      <c r="S495" s="153">
        <v>-690</v>
      </c>
      <c r="T495" s="153">
        <v>-1200</v>
      </c>
      <c r="U495" s="153">
        <v>-2601</v>
      </c>
      <c r="V495" s="153">
        <v>-1345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38017.5</v>
      </c>
      <c r="D496" s="153">
        <v>38862.5</v>
      </c>
      <c r="E496" s="153">
        <v>37225</v>
      </c>
      <c r="F496" s="153">
        <v>316</v>
      </c>
      <c r="G496" s="153">
        <v>253</v>
      </c>
      <c r="H496" s="153">
        <v>976</v>
      </c>
      <c r="I496" s="153">
        <v>36228.5</v>
      </c>
      <c r="J496" s="153">
        <v>2912</v>
      </c>
      <c r="K496" s="153">
        <v>0</v>
      </c>
      <c r="L496" s="153">
        <v>4717.5</v>
      </c>
      <c r="M496" s="153">
        <v>-2740.5</v>
      </c>
      <c r="N496" s="153">
        <v>684.5</v>
      </c>
      <c r="O496" s="153">
        <v>-5329.5</v>
      </c>
      <c r="P496" s="153">
        <v>28</v>
      </c>
      <c r="Q496" s="153">
        <v>2380</v>
      </c>
      <c r="R496" s="153">
        <v>-852</v>
      </c>
      <c r="S496" s="153">
        <v>-1373</v>
      </c>
      <c r="T496" s="153">
        <v>-1200</v>
      </c>
      <c r="U496" s="153">
        <v>-2601</v>
      </c>
      <c r="V496" s="153">
        <v>-2095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35906</v>
      </c>
      <c r="D497" s="153">
        <v>36450</v>
      </c>
      <c r="E497" s="153">
        <v>35387.5</v>
      </c>
      <c r="F497" s="153">
        <v>316</v>
      </c>
      <c r="G497" s="153">
        <v>236.5</v>
      </c>
      <c r="H497" s="153">
        <v>974</v>
      </c>
      <c r="I497" s="153">
        <v>34989</v>
      </c>
      <c r="J497" s="153">
        <v>2754.5</v>
      </c>
      <c r="K497" s="153">
        <v>0</v>
      </c>
      <c r="L497" s="153">
        <v>4688.5</v>
      </c>
      <c r="M497" s="153">
        <v>-2618.5</v>
      </c>
      <c r="N497" s="153">
        <v>682</v>
      </c>
      <c r="O497" s="153">
        <v>-6116</v>
      </c>
      <c r="P497" s="153">
        <v>28</v>
      </c>
      <c r="Q497" s="153">
        <v>1870</v>
      </c>
      <c r="R497" s="153">
        <v>-852</v>
      </c>
      <c r="S497" s="153">
        <v>-1343</v>
      </c>
      <c r="T497" s="153">
        <v>-1200</v>
      </c>
      <c r="U497" s="153">
        <v>-2601</v>
      </c>
      <c r="V497" s="153">
        <v>-1811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35269.5</v>
      </c>
      <c r="D498" s="153">
        <v>35700</v>
      </c>
      <c r="E498" s="153">
        <v>35200</v>
      </c>
      <c r="F498" s="153">
        <v>315</v>
      </c>
      <c r="G498" s="153">
        <v>224.5</v>
      </c>
      <c r="H498" s="153">
        <v>972.5</v>
      </c>
      <c r="I498" s="153">
        <v>35019.5</v>
      </c>
      <c r="J498" s="153">
        <v>2670.5</v>
      </c>
      <c r="K498" s="153">
        <v>0</v>
      </c>
      <c r="L498" s="153">
        <v>4613.5</v>
      </c>
      <c r="M498" s="153">
        <v>-2850.5</v>
      </c>
      <c r="N498" s="153">
        <v>681</v>
      </c>
      <c r="O498" s="153">
        <v>-6375.5</v>
      </c>
      <c r="P498" s="153">
        <v>28</v>
      </c>
      <c r="Q498" s="153">
        <v>1919</v>
      </c>
      <c r="R498" s="153">
        <v>-852</v>
      </c>
      <c r="S498" s="153">
        <v>-1296</v>
      </c>
      <c r="T498" s="153">
        <v>-1200</v>
      </c>
      <c r="U498" s="153">
        <v>-2601</v>
      </c>
      <c r="V498" s="153">
        <v>-2053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35920</v>
      </c>
      <c r="D499" s="153">
        <v>36550</v>
      </c>
      <c r="E499" s="153">
        <v>36162.5</v>
      </c>
      <c r="F499" s="153">
        <v>315</v>
      </c>
      <c r="G499" s="153">
        <v>237</v>
      </c>
      <c r="H499" s="153">
        <v>977.5</v>
      </c>
      <c r="I499" s="153">
        <v>36180</v>
      </c>
      <c r="J499" s="153">
        <v>2449.5</v>
      </c>
      <c r="K499" s="153">
        <v>0</v>
      </c>
      <c r="L499" s="153">
        <v>4724</v>
      </c>
      <c r="M499" s="153">
        <v>-2522.5</v>
      </c>
      <c r="N499" s="153">
        <v>674</v>
      </c>
      <c r="O499" s="153">
        <v>-7114.5</v>
      </c>
      <c r="P499" s="153">
        <v>27.5</v>
      </c>
      <c r="Q499" s="153">
        <v>542</v>
      </c>
      <c r="R499" s="153">
        <v>-852</v>
      </c>
      <c r="S499" s="153">
        <v>-1342</v>
      </c>
      <c r="T499" s="153">
        <v>-1200</v>
      </c>
      <c r="U499" s="153">
        <v>-2601</v>
      </c>
      <c r="V499" s="153">
        <v>-1851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37167.5</v>
      </c>
      <c r="D500" s="153">
        <v>38162.5</v>
      </c>
      <c r="E500" s="153">
        <v>37450</v>
      </c>
      <c r="F500" s="153">
        <v>315.5</v>
      </c>
      <c r="G500" s="153">
        <v>284</v>
      </c>
      <c r="H500" s="153">
        <v>978</v>
      </c>
      <c r="I500" s="153">
        <v>38039.5</v>
      </c>
      <c r="J500" s="153">
        <v>2274.5</v>
      </c>
      <c r="K500" s="153">
        <v>0</v>
      </c>
      <c r="L500" s="153">
        <v>4752</v>
      </c>
      <c r="M500" s="153">
        <v>-2483.5</v>
      </c>
      <c r="N500" s="153">
        <v>670</v>
      </c>
      <c r="O500" s="153">
        <v>-7661.5</v>
      </c>
      <c r="P500" s="153">
        <v>28</v>
      </c>
      <c r="Q500" s="153">
        <v>342</v>
      </c>
      <c r="R500" s="153">
        <v>-852</v>
      </c>
      <c r="S500" s="153">
        <v>-699</v>
      </c>
      <c r="T500" s="153">
        <v>-1200</v>
      </c>
      <c r="U500" s="153">
        <v>-2601</v>
      </c>
      <c r="V500" s="153">
        <v>-2073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38559.5</v>
      </c>
      <c r="D501" s="153">
        <v>39312.5</v>
      </c>
      <c r="E501" s="153">
        <v>38950</v>
      </c>
      <c r="F501" s="153">
        <v>316</v>
      </c>
      <c r="G501" s="153">
        <v>470.5</v>
      </c>
      <c r="H501" s="153">
        <v>977.5</v>
      </c>
      <c r="I501" s="153">
        <v>38544.5</v>
      </c>
      <c r="J501" s="153">
        <v>2493</v>
      </c>
      <c r="K501" s="153">
        <v>1.5</v>
      </c>
      <c r="L501" s="153">
        <v>4981</v>
      </c>
      <c r="M501" s="153">
        <v>-2266</v>
      </c>
      <c r="N501" s="153">
        <v>673</v>
      </c>
      <c r="O501" s="153">
        <v>-7631</v>
      </c>
      <c r="P501" s="153">
        <v>30.5</v>
      </c>
      <c r="Q501" s="153">
        <v>-652</v>
      </c>
      <c r="R501" s="153">
        <v>-852</v>
      </c>
      <c r="S501" s="153">
        <v>-771</v>
      </c>
      <c r="T501" s="153">
        <v>-300</v>
      </c>
      <c r="U501" s="153">
        <v>-2601</v>
      </c>
      <c r="V501" s="153">
        <v>-2135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40814.5</v>
      </c>
      <c r="D502" s="153">
        <v>41250</v>
      </c>
      <c r="E502" s="153">
        <v>41300</v>
      </c>
      <c r="F502" s="153">
        <v>315.5</v>
      </c>
      <c r="G502" s="153">
        <v>650.5</v>
      </c>
      <c r="H502" s="153">
        <v>977</v>
      </c>
      <c r="I502" s="153">
        <v>39240.5</v>
      </c>
      <c r="J502" s="153">
        <v>2768</v>
      </c>
      <c r="K502" s="153">
        <v>117.5</v>
      </c>
      <c r="L502" s="153">
        <v>5116.5</v>
      </c>
      <c r="M502" s="153">
        <v>-2093.5</v>
      </c>
      <c r="N502" s="153">
        <v>627</v>
      </c>
      <c r="O502" s="153">
        <v>-6905</v>
      </c>
      <c r="P502" s="153">
        <v>33</v>
      </c>
      <c r="Q502" s="153">
        <v>1028</v>
      </c>
      <c r="R502" s="153">
        <v>-1000</v>
      </c>
      <c r="S502" s="153">
        <v>-1029</v>
      </c>
      <c r="T502" s="153">
        <v>-300</v>
      </c>
      <c r="U502" s="153">
        <v>-2601</v>
      </c>
      <c r="V502" s="153">
        <v>-2029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43551</v>
      </c>
      <c r="D503" s="153">
        <v>43462.5</v>
      </c>
      <c r="E503" s="153">
        <v>43825</v>
      </c>
      <c r="F503" s="153">
        <v>316.5</v>
      </c>
      <c r="G503" s="153">
        <v>847</v>
      </c>
      <c r="H503" s="153">
        <v>971</v>
      </c>
      <c r="I503" s="153">
        <v>40004</v>
      </c>
      <c r="J503" s="153">
        <v>2633</v>
      </c>
      <c r="K503" s="153">
        <v>483.5</v>
      </c>
      <c r="L503" s="153">
        <v>5397</v>
      </c>
      <c r="M503" s="153">
        <v>-1863.5</v>
      </c>
      <c r="N503" s="153">
        <v>652</v>
      </c>
      <c r="O503" s="153">
        <v>-5889.5</v>
      </c>
      <c r="P503" s="153">
        <v>36</v>
      </c>
      <c r="Q503" s="153">
        <v>1951</v>
      </c>
      <c r="R503" s="153">
        <v>-1000</v>
      </c>
      <c r="S503" s="153">
        <v>-1307</v>
      </c>
      <c r="T503" s="153">
        <v>-300</v>
      </c>
      <c r="U503" s="153">
        <v>-2601</v>
      </c>
      <c r="V503" s="153">
        <v>-1950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45419.5</v>
      </c>
      <c r="D504" s="153">
        <v>45175</v>
      </c>
      <c r="E504" s="153">
        <v>45537.5</v>
      </c>
      <c r="F504" s="153">
        <v>316</v>
      </c>
      <c r="G504" s="153">
        <v>929.5</v>
      </c>
      <c r="H504" s="153">
        <v>956.5</v>
      </c>
      <c r="I504" s="153">
        <v>40242</v>
      </c>
      <c r="J504" s="153">
        <v>2603.5</v>
      </c>
      <c r="K504" s="153">
        <v>858</v>
      </c>
      <c r="L504" s="153">
        <v>5947.5</v>
      </c>
      <c r="M504" s="153">
        <v>-1537.5</v>
      </c>
      <c r="N504" s="153">
        <v>664.5</v>
      </c>
      <c r="O504" s="153">
        <v>-5560.5</v>
      </c>
      <c r="P504" s="153">
        <v>36.5</v>
      </c>
      <c r="Q504" s="153">
        <v>1847</v>
      </c>
      <c r="R504" s="153">
        <v>-1000</v>
      </c>
      <c r="S504" s="153">
        <v>-1256</v>
      </c>
      <c r="T504" s="153">
        <v>-287</v>
      </c>
      <c r="U504" s="153">
        <v>-2601</v>
      </c>
      <c r="V504" s="153">
        <v>-1904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47293</v>
      </c>
      <c r="D505" s="153">
        <v>46925</v>
      </c>
      <c r="E505" s="153">
        <v>47650</v>
      </c>
      <c r="F505" s="153">
        <v>315.5</v>
      </c>
      <c r="G505" s="153">
        <v>924</v>
      </c>
      <c r="H505" s="153">
        <v>890.5</v>
      </c>
      <c r="I505" s="153">
        <v>40216</v>
      </c>
      <c r="J505" s="153">
        <v>2730.5</v>
      </c>
      <c r="K505" s="153">
        <v>1108.5</v>
      </c>
      <c r="L505" s="153">
        <v>6593</v>
      </c>
      <c r="M505" s="153">
        <v>-704</v>
      </c>
      <c r="N505" s="153">
        <v>642.5</v>
      </c>
      <c r="O505" s="153">
        <v>-5422.5</v>
      </c>
      <c r="P505" s="153">
        <v>34.5</v>
      </c>
      <c r="Q505" s="153">
        <v>1872</v>
      </c>
      <c r="R505" s="153">
        <v>-1000</v>
      </c>
      <c r="S505" s="153">
        <v>-1400</v>
      </c>
      <c r="T505" s="153">
        <v>-200</v>
      </c>
      <c r="U505" s="153">
        <v>-2501</v>
      </c>
      <c r="V505" s="153">
        <v>-1846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47089.5</v>
      </c>
      <c r="D506" s="153">
        <v>46762.5</v>
      </c>
      <c r="E506" s="153">
        <v>46875</v>
      </c>
      <c r="F506" s="153">
        <v>316</v>
      </c>
      <c r="G506" s="153">
        <v>840</v>
      </c>
      <c r="H506" s="153">
        <v>828.5</v>
      </c>
      <c r="I506" s="153">
        <v>39830.5</v>
      </c>
      <c r="J506" s="153">
        <v>2839</v>
      </c>
      <c r="K506" s="153">
        <v>1296.5</v>
      </c>
      <c r="L506" s="153">
        <v>6813</v>
      </c>
      <c r="M506" s="153">
        <v>-571</v>
      </c>
      <c r="N506" s="153">
        <v>639</v>
      </c>
      <c r="O506" s="153">
        <v>-5741</v>
      </c>
      <c r="P506" s="153">
        <v>32</v>
      </c>
      <c r="Q506" s="153">
        <v>1171</v>
      </c>
      <c r="R506" s="153">
        <v>-1000</v>
      </c>
      <c r="S506" s="153">
        <v>-1282</v>
      </c>
      <c r="T506" s="153">
        <v>-286</v>
      </c>
      <c r="U506" s="153">
        <v>-2456</v>
      </c>
      <c r="V506" s="153">
        <v>-1502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44058.5</v>
      </c>
      <c r="D507" s="153">
        <v>43775</v>
      </c>
      <c r="E507" s="153">
        <v>43825</v>
      </c>
      <c r="F507" s="153">
        <v>316.5</v>
      </c>
      <c r="G507" s="153">
        <v>916</v>
      </c>
      <c r="H507" s="153">
        <v>777</v>
      </c>
      <c r="I507" s="153">
        <v>39978</v>
      </c>
      <c r="J507" s="153">
        <v>3022.5</v>
      </c>
      <c r="K507" s="153">
        <v>1285.5</v>
      </c>
      <c r="L507" s="153">
        <v>5336</v>
      </c>
      <c r="M507" s="153">
        <v>-2191.5</v>
      </c>
      <c r="N507" s="153">
        <v>634</v>
      </c>
      <c r="O507" s="153">
        <v>-6015</v>
      </c>
      <c r="P507" s="153">
        <v>34.5</v>
      </c>
      <c r="Q507" s="153">
        <v>713</v>
      </c>
      <c r="R507" s="153">
        <v>-1000</v>
      </c>
      <c r="S507" s="153">
        <v>-1095</v>
      </c>
      <c r="T507" s="153">
        <v>-105</v>
      </c>
      <c r="U507" s="153">
        <v>-2554</v>
      </c>
      <c r="V507" s="153">
        <v>-2046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41875</v>
      </c>
      <c r="D508" s="153">
        <v>41937.5</v>
      </c>
      <c r="E508" s="153">
        <v>41937.5</v>
      </c>
      <c r="F508" s="153">
        <v>315.5</v>
      </c>
      <c r="G508" s="153">
        <v>866.5</v>
      </c>
      <c r="H508" s="153">
        <v>746</v>
      </c>
      <c r="I508" s="153">
        <v>39425.5</v>
      </c>
      <c r="J508" s="153">
        <v>3133</v>
      </c>
      <c r="K508" s="153">
        <v>1148.5</v>
      </c>
      <c r="L508" s="153">
        <v>5147</v>
      </c>
      <c r="M508" s="153">
        <v>-1995</v>
      </c>
      <c r="N508" s="153">
        <v>638.5</v>
      </c>
      <c r="O508" s="153">
        <v>-7549.5</v>
      </c>
      <c r="P508" s="153">
        <v>34</v>
      </c>
      <c r="Q508" s="153">
        <v>-164</v>
      </c>
      <c r="R508" s="153">
        <v>-1000</v>
      </c>
      <c r="S508" s="153">
        <v>-1643</v>
      </c>
      <c r="T508" s="153">
        <v>-300</v>
      </c>
      <c r="U508" s="153">
        <v>-2601</v>
      </c>
      <c r="V508" s="153">
        <v>-2142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40528.5</v>
      </c>
      <c r="D509" s="153">
        <v>40687.5</v>
      </c>
      <c r="E509" s="153">
        <v>40712.5</v>
      </c>
      <c r="F509" s="153">
        <v>316.5</v>
      </c>
      <c r="G509" s="153">
        <v>841</v>
      </c>
      <c r="H509" s="153">
        <v>717</v>
      </c>
      <c r="I509" s="153">
        <v>39548.5</v>
      </c>
      <c r="J509" s="153">
        <v>3156</v>
      </c>
      <c r="K509" s="153">
        <v>872.5</v>
      </c>
      <c r="L509" s="153">
        <v>5221.5</v>
      </c>
      <c r="M509" s="153">
        <v>-2174</v>
      </c>
      <c r="N509" s="153">
        <v>643.5</v>
      </c>
      <c r="O509" s="153">
        <v>-8614</v>
      </c>
      <c r="P509" s="153">
        <v>34</v>
      </c>
      <c r="Q509" s="153">
        <v>151</v>
      </c>
      <c r="R509" s="153">
        <v>-1000</v>
      </c>
      <c r="S509" s="153">
        <v>-1758</v>
      </c>
      <c r="T509" s="153">
        <v>-756</v>
      </c>
      <c r="U509" s="153">
        <v>-2601</v>
      </c>
      <c r="V509" s="153">
        <v>-2418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40263.5</v>
      </c>
      <c r="D510" s="153">
        <v>40975</v>
      </c>
      <c r="E510" s="153">
        <v>40875</v>
      </c>
      <c r="F510" s="153">
        <v>317</v>
      </c>
      <c r="G510" s="153">
        <v>875.5</v>
      </c>
      <c r="H510" s="153">
        <v>712.5</v>
      </c>
      <c r="I510" s="153">
        <v>40095.5</v>
      </c>
      <c r="J510" s="153">
        <v>3217.5</v>
      </c>
      <c r="K510" s="153">
        <v>505.5</v>
      </c>
      <c r="L510" s="153">
        <v>5237</v>
      </c>
      <c r="M510" s="153">
        <v>-2534</v>
      </c>
      <c r="N510" s="153">
        <v>650.5</v>
      </c>
      <c r="O510" s="153">
        <v>-8813.5</v>
      </c>
      <c r="P510" s="153">
        <v>34.5</v>
      </c>
      <c r="Q510" s="153">
        <v>-161</v>
      </c>
      <c r="R510" s="153">
        <v>-1000</v>
      </c>
      <c r="S510" s="153">
        <v>-1662</v>
      </c>
      <c r="T510" s="153">
        <v>-274</v>
      </c>
      <c r="U510" s="153">
        <v>-2601</v>
      </c>
      <c r="V510" s="153">
        <v>-2669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42145.5</v>
      </c>
      <c r="D511" s="153">
        <v>43800</v>
      </c>
      <c r="E511" s="153">
        <v>43637.5</v>
      </c>
      <c r="F511" s="153">
        <v>317</v>
      </c>
      <c r="G511" s="153">
        <v>946.5</v>
      </c>
      <c r="H511" s="153">
        <v>732.5</v>
      </c>
      <c r="I511" s="153">
        <v>40569</v>
      </c>
      <c r="J511" s="153">
        <v>3446.5</v>
      </c>
      <c r="K511" s="153">
        <v>168</v>
      </c>
      <c r="L511" s="153">
        <v>5792</v>
      </c>
      <c r="M511" s="153">
        <v>-2123</v>
      </c>
      <c r="N511" s="153">
        <v>640</v>
      </c>
      <c r="O511" s="153">
        <v>-8343.5</v>
      </c>
      <c r="P511" s="153">
        <v>35</v>
      </c>
      <c r="Q511" s="153">
        <v>635</v>
      </c>
      <c r="R511" s="153">
        <v>-999</v>
      </c>
      <c r="S511" s="153">
        <v>-1768</v>
      </c>
      <c r="T511" s="153">
        <v>-335</v>
      </c>
      <c r="U511" s="153">
        <v>-2601</v>
      </c>
      <c r="V511" s="153">
        <v>-2521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47466</v>
      </c>
      <c r="D512" s="153">
        <v>49287.5</v>
      </c>
      <c r="E512" s="153">
        <v>49112.5</v>
      </c>
      <c r="F512" s="153">
        <v>317</v>
      </c>
      <c r="G512" s="153">
        <v>935</v>
      </c>
      <c r="H512" s="153">
        <v>754</v>
      </c>
      <c r="I512" s="153">
        <v>40578</v>
      </c>
      <c r="J512" s="153">
        <v>3629.5</v>
      </c>
      <c r="K512" s="153">
        <v>4</v>
      </c>
      <c r="L512" s="153">
        <v>7538</v>
      </c>
      <c r="M512" s="153">
        <v>-177.5</v>
      </c>
      <c r="N512" s="153">
        <v>632.5</v>
      </c>
      <c r="O512" s="153">
        <v>-6744</v>
      </c>
      <c r="P512" s="153">
        <v>32</v>
      </c>
      <c r="Q512" s="153">
        <v>1809</v>
      </c>
      <c r="R512" s="153">
        <v>-1000</v>
      </c>
      <c r="S512" s="153">
        <v>-1403</v>
      </c>
      <c r="T512" s="153">
        <v>305</v>
      </c>
      <c r="U512" s="153">
        <v>-2601</v>
      </c>
      <c r="V512" s="153">
        <v>-2328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48726.5</v>
      </c>
      <c r="D513" s="153">
        <v>49387.5</v>
      </c>
      <c r="E513" s="153">
        <v>49387.5</v>
      </c>
      <c r="F513" s="153">
        <v>318</v>
      </c>
      <c r="G513" s="153">
        <v>901.5</v>
      </c>
      <c r="H513" s="153">
        <v>754</v>
      </c>
      <c r="I513" s="153">
        <v>40704</v>
      </c>
      <c r="J513" s="153">
        <v>3498</v>
      </c>
      <c r="K513" s="153">
        <v>0</v>
      </c>
      <c r="L513" s="153">
        <v>7399</v>
      </c>
      <c r="M513" s="153">
        <v>-20</v>
      </c>
      <c r="N513" s="153">
        <v>655.5</v>
      </c>
      <c r="O513" s="153">
        <v>-5483.5</v>
      </c>
      <c r="P513" s="153">
        <v>32</v>
      </c>
      <c r="Q513" s="153">
        <v>2267</v>
      </c>
      <c r="R513" s="153">
        <v>-1000</v>
      </c>
      <c r="S513" s="153">
        <v>-1332</v>
      </c>
      <c r="T513" s="153">
        <v>-527</v>
      </c>
      <c r="U513" s="153">
        <v>-2601</v>
      </c>
      <c r="V513" s="153">
        <v>-1747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46318</v>
      </c>
      <c r="D514" s="153">
        <v>46525</v>
      </c>
      <c r="E514" s="153">
        <v>46525</v>
      </c>
      <c r="F514" s="153">
        <v>316.5</v>
      </c>
      <c r="G514" s="153">
        <v>877</v>
      </c>
      <c r="H514" s="153">
        <v>837.5</v>
      </c>
      <c r="I514" s="153">
        <v>40331</v>
      </c>
      <c r="J514" s="153">
        <v>3283.5</v>
      </c>
      <c r="K514" s="153">
        <v>0</v>
      </c>
      <c r="L514" s="153">
        <v>6274</v>
      </c>
      <c r="M514" s="153">
        <v>-827.5</v>
      </c>
      <c r="N514" s="153">
        <v>659</v>
      </c>
      <c r="O514" s="153">
        <v>-5433.5</v>
      </c>
      <c r="P514" s="153">
        <v>34</v>
      </c>
      <c r="Q514" s="153">
        <v>2399</v>
      </c>
      <c r="R514" s="153">
        <v>-1000</v>
      </c>
      <c r="S514" s="153">
        <v>-1861</v>
      </c>
      <c r="T514" s="153">
        <v>-744</v>
      </c>
      <c r="U514" s="153">
        <v>-2601</v>
      </c>
      <c r="V514" s="153">
        <v>-1394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44666.5</v>
      </c>
      <c r="D515" s="153">
        <v>45612.5</v>
      </c>
      <c r="E515" s="153">
        <v>45612.5</v>
      </c>
      <c r="F515" s="153">
        <v>317</v>
      </c>
      <c r="G515" s="153">
        <v>849.5</v>
      </c>
      <c r="H515" s="153">
        <v>1100.5</v>
      </c>
      <c r="I515" s="153">
        <v>39949</v>
      </c>
      <c r="J515" s="153">
        <v>3005</v>
      </c>
      <c r="K515" s="153">
        <v>0</v>
      </c>
      <c r="L515" s="153">
        <v>5785</v>
      </c>
      <c r="M515" s="153">
        <v>-1884</v>
      </c>
      <c r="N515" s="153">
        <v>665</v>
      </c>
      <c r="O515" s="153">
        <v>-5120.5</v>
      </c>
      <c r="P515" s="153">
        <v>36.5</v>
      </c>
      <c r="Q515" s="153">
        <v>2500</v>
      </c>
      <c r="R515" s="153">
        <v>-1000</v>
      </c>
      <c r="S515" s="153">
        <v>-1576</v>
      </c>
      <c r="T515" s="153">
        <v>-486</v>
      </c>
      <c r="U515" s="153">
        <v>-2601</v>
      </c>
      <c r="V515" s="153">
        <v>-1188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47295.5</v>
      </c>
      <c r="D516" s="153">
        <v>47112.5</v>
      </c>
      <c r="E516" s="153">
        <v>47012.5</v>
      </c>
      <c r="F516" s="153">
        <v>317</v>
      </c>
      <c r="G516" s="153">
        <v>893</v>
      </c>
      <c r="H516" s="153">
        <v>1136.5</v>
      </c>
      <c r="I516" s="153">
        <v>40242</v>
      </c>
      <c r="J516" s="153">
        <v>2759</v>
      </c>
      <c r="K516" s="153">
        <v>0</v>
      </c>
      <c r="L516" s="153">
        <v>6184.5</v>
      </c>
      <c r="M516" s="153">
        <v>-519</v>
      </c>
      <c r="N516" s="153">
        <v>661</v>
      </c>
      <c r="O516" s="153">
        <v>-4379.5</v>
      </c>
      <c r="P516" s="153">
        <v>36</v>
      </c>
      <c r="Q516" s="153">
        <v>2500</v>
      </c>
      <c r="R516" s="153">
        <v>-999</v>
      </c>
      <c r="S516" s="153">
        <v>-1257</v>
      </c>
      <c r="T516" s="153">
        <v>-525</v>
      </c>
      <c r="U516" s="153">
        <v>-2601</v>
      </c>
      <c r="V516" s="153">
        <v>-991</v>
      </c>
      <c r="Y516" s="11"/>
    </row>
    <row r="517" spans="1:25">
      <c r="A517" s="11">
        <f>A516+1</f>
        <v>21</v>
      </c>
      <c r="B517" s="13">
        <v>0</v>
      </c>
      <c r="C517" s="153">
        <v>45707.5</v>
      </c>
      <c r="D517" s="153">
        <v>44887.5</v>
      </c>
      <c r="E517" s="153">
        <v>44625</v>
      </c>
      <c r="F517" s="153">
        <v>316.5</v>
      </c>
      <c r="G517" s="153">
        <v>896</v>
      </c>
      <c r="H517" s="153">
        <v>901.5</v>
      </c>
      <c r="I517" s="153">
        <v>40199.5</v>
      </c>
      <c r="J517" s="153">
        <v>2707</v>
      </c>
      <c r="K517" s="153">
        <v>0</v>
      </c>
      <c r="L517" s="153">
        <v>5787.5</v>
      </c>
      <c r="M517" s="153">
        <v>-811.5</v>
      </c>
      <c r="N517" s="153">
        <v>650.5</v>
      </c>
      <c r="O517" s="153">
        <v>-4940</v>
      </c>
      <c r="P517" s="153">
        <v>35</v>
      </c>
      <c r="Q517" s="153">
        <v>1670</v>
      </c>
      <c r="R517" s="153">
        <v>-901</v>
      </c>
      <c r="S517" s="153">
        <v>-823</v>
      </c>
      <c r="T517" s="153">
        <v>-1100</v>
      </c>
      <c r="U517" s="153">
        <v>-2601</v>
      </c>
      <c r="V517" s="153">
        <v>-1445</v>
      </c>
      <c r="Y517" s="11"/>
    </row>
    <row r="518" spans="1:25">
      <c r="A518" s="11">
        <f>A517</f>
        <v>21</v>
      </c>
      <c r="B518" s="13">
        <f>B517+1</f>
        <v>1</v>
      </c>
      <c r="C518" s="153">
        <v>41813.5</v>
      </c>
      <c r="D518" s="153">
        <v>42237.5</v>
      </c>
      <c r="E518" s="153">
        <v>41650</v>
      </c>
      <c r="F518" s="153">
        <v>316.5</v>
      </c>
      <c r="G518" s="153">
        <v>598</v>
      </c>
      <c r="H518" s="153">
        <v>891.5</v>
      </c>
      <c r="I518" s="153">
        <v>39826</v>
      </c>
      <c r="J518" s="153">
        <v>2499.5</v>
      </c>
      <c r="K518" s="153">
        <v>0</v>
      </c>
      <c r="L518" s="153">
        <v>5496</v>
      </c>
      <c r="M518" s="153">
        <v>-2437.5</v>
      </c>
      <c r="N518" s="153">
        <v>648</v>
      </c>
      <c r="O518" s="153">
        <v>-6024.5</v>
      </c>
      <c r="P518" s="153">
        <v>31</v>
      </c>
      <c r="Q518" s="153">
        <v>1609</v>
      </c>
      <c r="R518" s="153">
        <v>-901</v>
      </c>
      <c r="S518" s="153">
        <v>-1504</v>
      </c>
      <c r="T518" s="153">
        <v>-1200</v>
      </c>
      <c r="U518" s="153">
        <v>-2601</v>
      </c>
      <c r="V518" s="153">
        <v>-1309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40557.5</v>
      </c>
      <c r="D519" s="153">
        <v>40850</v>
      </c>
      <c r="E519" s="153">
        <v>40250</v>
      </c>
      <c r="F519" s="153">
        <v>316</v>
      </c>
      <c r="G519" s="153">
        <v>541</v>
      </c>
      <c r="H519" s="153">
        <v>914</v>
      </c>
      <c r="I519" s="153">
        <v>39527</v>
      </c>
      <c r="J519" s="153">
        <v>2502.5</v>
      </c>
      <c r="K519" s="153">
        <v>0</v>
      </c>
      <c r="L519" s="153">
        <v>5160</v>
      </c>
      <c r="M519" s="153">
        <v>-2771</v>
      </c>
      <c r="N519" s="153">
        <v>660.5</v>
      </c>
      <c r="O519" s="153">
        <v>-6292</v>
      </c>
      <c r="P519" s="153">
        <v>31</v>
      </c>
      <c r="Q519" s="153">
        <v>1624</v>
      </c>
      <c r="R519" s="153">
        <v>-901</v>
      </c>
      <c r="S519" s="153">
        <v>-1343</v>
      </c>
      <c r="T519" s="153">
        <v>-1200</v>
      </c>
      <c r="U519" s="153">
        <v>-2601</v>
      </c>
      <c r="V519" s="153">
        <v>-1463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37949.5</v>
      </c>
      <c r="D520" s="153">
        <v>38262.5</v>
      </c>
      <c r="E520" s="153">
        <v>37550</v>
      </c>
      <c r="F520" s="153">
        <v>316.5</v>
      </c>
      <c r="G520" s="153">
        <v>526</v>
      </c>
      <c r="H520" s="153">
        <v>1136.5</v>
      </c>
      <c r="I520" s="153">
        <v>37181</v>
      </c>
      <c r="J520" s="153">
        <v>2410</v>
      </c>
      <c r="K520" s="153">
        <v>0</v>
      </c>
      <c r="L520" s="153">
        <v>5150</v>
      </c>
      <c r="M520" s="153">
        <v>-2703.5</v>
      </c>
      <c r="N520" s="153">
        <v>662.5</v>
      </c>
      <c r="O520" s="153">
        <v>-6729.5</v>
      </c>
      <c r="P520" s="153">
        <v>34</v>
      </c>
      <c r="Q520" s="153">
        <v>839</v>
      </c>
      <c r="R520" s="153">
        <v>-901</v>
      </c>
      <c r="S520" s="153">
        <v>-1248</v>
      </c>
      <c r="T520" s="153">
        <v>-1200</v>
      </c>
      <c r="U520" s="153">
        <v>-2601</v>
      </c>
      <c r="V520" s="153">
        <v>-1723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36876</v>
      </c>
      <c r="D521" s="153">
        <v>37212.5</v>
      </c>
      <c r="E521" s="153">
        <v>36887.5</v>
      </c>
      <c r="F521" s="153">
        <v>316</v>
      </c>
      <c r="G521" s="153">
        <v>584</v>
      </c>
      <c r="H521" s="153">
        <v>1127</v>
      </c>
      <c r="I521" s="153">
        <v>36838.5</v>
      </c>
      <c r="J521" s="153">
        <v>2342</v>
      </c>
      <c r="K521" s="153">
        <v>0</v>
      </c>
      <c r="L521" s="153">
        <v>5228</v>
      </c>
      <c r="M521" s="153">
        <v>-2701.5</v>
      </c>
      <c r="N521" s="153">
        <v>658</v>
      </c>
      <c r="O521" s="153">
        <v>-7516.5</v>
      </c>
      <c r="P521" s="153">
        <v>35.5</v>
      </c>
      <c r="Q521" s="153">
        <v>155</v>
      </c>
      <c r="R521" s="153">
        <v>-901</v>
      </c>
      <c r="S521" s="153">
        <v>-1340</v>
      </c>
      <c r="T521" s="153">
        <v>-1200</v>
      </c>
      <c r="U521" s="153">
        <v>-2601</v>
      </c>
      <c r="V521" s="153">
        <v>-1812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38534</v>
      </c>
      <c r="D522" s="153">
        <v>39275</v>
      </c>
      <c r="E522" s="153">
        <v>39275</v>
      </c>
      <c r="F522" s="153">
        <v>316</v>
      </c>
      <c r="G522" s="153">
        <v>1175</v>
      </c>
      <c r="H522" s="153">
        <v>960.5</v>
      </c>
      <c r="I522" s="153">
        <v>37769</v>
      </c>
      <c r="J522" s="153">
        <v>2297.5</v>
      </c>
      <c r="K522" s="153">
        <v>0</v>
      </c>
      <c r="L522" s="153">
        <v>5310</v>
      </c>
      <c r="M522" s="153">
        <v>-2461.5</v>
      </c>
      <c r="N522" s="153">
        <v>654.5</v>
      </c>
      <c r="O522" s="153">
        <v>-7487</v>
      </c>
      <c r="P522" s="153">
        <v>45</v>
      </c>
      <c r="Q522" s="153">
        <v>1163</v>
      </c>
      <c r="R522" s="153">
        <v>-901</v>
      </c>
      <c r="S522" s="153">
        <v>-1155</v>
      </c>
      <c r="T522" s="153">
        <v>-1100</v>
      </c>
      <c r="U522" s="153">
        <v>-2601</v>
      </c>
      <c r="V522" s="153">
        <v>-1881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43022</v>
      </c>
      <c r="D523" s="153">
        <v>44525</v>
      </c>
      <c r="E523" s="153">
        <v>44150</v>
      </c>
      <c r="F523" s="153">
        <v>316.5</v>
      </c>
      <c r="G523" s="153">
        <v>2127</v>
      </c>
      <c r="H523" s="153">
        <v>1116.5</v>
      </c>
      <c r="I523" s="153">
        <v>39561.5</v>
      </c>
      <c r="J523" s="153">
        <v>2451</v>
      </c>
      <c r="K523" s="153">
        <v>0</v>
      </c>
      <c r="L523" s="153">
        <v>5430</v>
      </c>
      <c r="M523" s="153">
        <v>-2002</v>
      </c>
      <c r="N523" s="153">
        <v>653.5</v>
      </c>
      <c r="O523" s="153">
        <v>-6632</v>
      </c>
      <c r="P523" s="153">
        <v>61</v>
      </c>
      <c r="Q523" s="153">
        <v>698</v>
      </c>
      <c r="R523" s="153">
        <v>-883</v>
      </c>
      <c r="S523" s="153">
        <v>-368</v>
      </c>
      <c r="T523" s="153">
        <v>-273</v>
      </c>
      <c r="U523" s="153">
        <v>-2601</v>
      </c>
      <c r="V523" s="153">
        <v>-2199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49175.5</v>
      </c>
      <c r="D524" s="153">
        <v>51825</v>
      </c>
      <c r="E524" s="153">
        <v>50100</v>
      </c>
      <c r="F524" s="153">
        <v>317</v>
      </c>
      <c r="G524" s="153">
        <v>3060.5</v>
      </c>
      <c r="H524" s="153">
        <v>1547</v>
      </c>
      <c r="I524" s="153">
        <v>40639</v>
      </c>
      <c r="J524" s="153">
        <v>2517</v>
      </c>
      <c r="K524" s="153">
        <v>0</v>
      </c>
      <c r="L524" s="153">
        <v>6321</v>
      </c>
      <c r="M524" s="153">
        <v>-624</v>
      </c>
      <c r="N524" s="153">
        <v>639.5</v>
      </c>
      <c r="O524" s="153">
        <v>-5241.5</v>
      </c>
      <c r="P524" s="153">
        <v>75</v>
      </c>
      <c r="Q524" s="153">
        <v>1280</v>
      </c>
      <c r="R524" s="153">
        <v>-1000</v>
      </c>
      <c r="S524" s="153">
        <v>-398</v>
      </c>
      <c r="T524" s="153">
        <v>607</v>
      </c>
      <c r="U524" s="153">
        <v>-2756</v>
      </c>
      <c r="V524" s="153">
        <v>-1994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53364</v>
      </c>
      <c r="D525" s="153">
        <v>54700</v>
      </c>
      <c r="E525" s="153">
        <v>53362.5</v>
      </c>
      <c r="F525" s="153">
        <v>316</v>
      </c>
      <c r="G525" s="153">
        <v>3209</v>
      </c>
      <c r="H525" s="153">
        <v>1806.5</v>
      </c>
      <c r="I525" s="153">
        <v>40844</v>
      </c>
      <c r="J525" s="153">
        <v>2507</v>
      </c>
      <c r="K525" s="153">
        <v>7</v>
      </c>
      <c r="L525" s="153">
        <v>8248</v>
      </c>
      <c r="M525" s="153">
        <v>-2</v>
      </c>
      <c r="N525" s="153">
        <v>635</v>
      </c>
      <c r="O525" s="153">
        <v>-4207</v>
      </c>
      <c r="P525" s="153">
        <v>75</v>
      </c>
      <c r="Q525" s="153">
        <v>1391</v>
      </c>
      <c r="R525" s="153">
        <v>-969</v>
      </c>
      <c r="S525" s="153">
        <v>58</v>
      </c>
      <c r="T525" s="153">
        <v>454</v>
      </c>
      <c r="U525" s="153">
        <v>-2756</v>
      </c>
      <c r="V525" s="153">
        <v>-1669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54964.5</v>
      </c>
      <c r="D526" s="153">
        <v>55375</v>
      </c>
      <c r="E526" s="153">
        <v>54637.5</v>
      </c>
      <c r="F526" s="153">
        <v>316.5</v>
      </c>
      <c r="G526" s="153">
        <v>3200</v>
      </c>
      <c r="H526" s="153">
        <v>2043.5</v>
      </c>
      <c r="I526" s="153">
        <v>41579</v>
      </c>
      <c r="J526" s="153">
        <v>2455</v>
      </c>
      <c r="K526" s="153">
        <v>202.5</v>
      </c>
      <c r="L526" s="153">
        <v>8159</v>
      </c>
      <c r="M526" s="153">
        <v>-2</v>
      </c>
      <c r="N526" s="153">
        <v>633.5</v>
      </c>
      <c r="O526" s="153">
        <v>-3623</v>
      </c>
      <c r="P526" s="153">
        <v>75</v>
      </c>
      <c r="Q526" s="153">
        <v>2129</v>
      </c>
      <c r="R526" s="153">
        <v>-995</v>
      </c>
      <c r="S526" s="153">
        <v>-528</v>
      </c>
      <c r="T526" s="153">
        <v>253</v>
      </c>
      <c r="U526" s="153">
        <v>-2756</v>
      </c>
      <c r="V526" s="153">
        <v>-1510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55810.5</v>
      </c>
      <c r="D527" s="153">
        <v>56162.5</v>
      </c>
      <c r="E527" s="153">
        <v>55512.5</v>
      </c>
      <c r="F527" s="153">
        <v>316.5</v>
      </c>
      <c r="G527" s="153">
        <v>2992.5</v>
      </c>
      <c r="H527" s="153">
        <v>1968.5</v>
      </c>
      <c r="I527" s="153">
        <v>42356.5</v>
      </c>
      <c r="J527" s="153">
        <v>2344.5</v>
      </c>
      <c r="K527" s="153">
        <v>640</v>
      </c>
      <c r="L527" s="153">
        <v>8776.5</v>
      </c>
      <c r="M527" s="153">
        <v>-19.5</v>
      </c>
      <c r="N527" s="153">
        <v>625.5</v>
      </c>
      <c r="O527" s="153">
        <v>-4190</v>
      </c>
      <c r="P527" s="153">
        <v>69.5</v>
      </c>
      <c r="Q527" s="153">
        <v>1661</v>
      </c>
      <c r="R527" s="153">
        <v>-1000</v>
      </c>
      <c r="S527" s="153">
        <v>-779</v>
      </c>
      <c r="T527" s="153">
        <v>550</v>
      </c>
      <c r="U527" s="153">
        <v>-2756</v>
      </c>
      <c r="V527" s="153">
        <v>-1951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56251.5</v>
      </c>
      <c r="D528" s="153">
        <v>56550</v>
      </c>
      <c r="E528" s="153">
        <v>55712.5</v>
      </c>
      <c r="F528" s="153">
        <v>315.5</v>
      </c>
      <c r="G528" s="153">
        <v>2967.5</v>
      </c>
      <c r="H528" s="153">
        <v>2013.5</v>
      </c>
      <c r="I528" s="153">
        <v>42685.5</v>
      </c>
      <c r="J528" s="153">
        <v>2104.5</v>
      </c>
      <c r="K528" s="153">
        <v>1090.5</v>
      </c>
      <c r="L528" s="153">
        <v>8894</v>
      </c>
      <c r="M528" s="153">
        <v>-24</v>
      </c>
      <c r="N528" s="153">
        <v>633.5</v>
      </c>
      <c r="O528" s="153">
        <v>-4427.5</v>
      </c>
      <c r="P528" s="153">
        <v>68.5</v>
      </c>
      <c r="Q528" s="153">
        <v>2291</v>
      </c>
      <c r="R528" s="153">
        <v>-1000</v>
      </c>
      <c r="S528" s="153">
        <v>-912</v>
      </c>
      <c r="T528" s="153">
        <v>281</v>
      </c>
      <c r="U528" s="153">
        <v>-2756</v>
      </c>
      <c r="V528" s="153">
        <v>-2277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56461.5</v>
      </c>
      <c r="D529" s="153">
        <v>56700</v>
      </c>
      <c r="E529" s="153">
        <v>55912.5</v>
      </c>
      <c r="F529" s="153">
        <v>315.5</v>
      </c>
      <c r="G529" s="153">
        <v>2980.5</v>
      </c>
      <c r="H529" s="153">
        <v>2111</v>
      </c>
      <c r="I529" s="153">
        <v>42613</v>
      </c>
      <c r="J529" s="153">
        <v>2066.5</v>
      </c>
      <c r="K529" s="153">
        <v>1391</v>
      </c>
      <c r="L529" s="153">
        <v>8672.5</v>
      </c>
      <c r="M529" s="153">
        <v>-2</v>
      </c>
      <c r="N529" s="153">
        <v>637.5</v>
      </c>
      <c r="O529" s="153">
        <v>-4324.5</v>
      </c>
      <c r="P529" s="153">
        <v>69</v>
      </c>
      <c r="Q529" s="153">
        <v>2500</v>
      </c>
      <c r="R529" s="153">
        <v>-1000</v>
      </c>
      <c r="S529" s="153">
        <v>-483</v>
      </c>
      <c r="T529" s="153">
        <v>55</v>
      </c>
      <c r="U529" s="153">
        <v>-2756</v>
      </c>
      <c r="V529" s="153">
        <v>-2205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55817.5</v>
      </c>
      <c r="D530" s="153">
        <v>56475</v>
      </c>
      <c r="E530" s="153">
        <v>55625</v>
      </c>
      <c r="F530" s="153">
        <v>315.5</v>
      </c>
      <c r="G530" s="153">
        <v>2971.5</v>
      </c>
      <c r="H530" s="153">
        <v>2103</v>
      </c>
      <c r="I530" s="153">
        <v>42904.5</v>
      </c>
      <c r="J530" s="153">
        <v>2106</v>
      </c>
      <c r="K530" s="153">
        <v>1517</v>
      </c>
      <c r="L530" s="153">
        <v>7897.5</v>
      </c>
      <c r="M530" s="153">
        <v>-3</v>
      </c>
      <c r="N530" s="153">
        <v>647.5</v>
      </c>
      <c r="O530" s="153">
        <v>-4642.5</v>
      </c>
      <c r="P530" s="153">
        <v>69.5</v>
      </c>
      <c r="Q530" s="153">
        <v>2500</v>
      </c>
      <c r="R530" s="153">
        <v>-1000</v>
      </c>
      <c r="S530" s="153">
        <v>-1057</v>
      </c>
      <c r="T530" s="153">
        <v>218</v>
      </c>
      <c r="U530" s="153">
        <v>-2756</v>
      </c>
      <c r="V530" s="153">
        <v>-2543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55047.5</v>
      </c>
      <c r="D531" s="153">
        <v>55337.5</v>
      </c>
      <c r="E531" s="153">
        <v>54625</v>
      </c>
      <c r="F531" s="153">
        <v>312</v>
      </c>
      <c r="G531" s="153">
        <v>3141.5</v>
      </c>
      <c r="H531" s="153">
        <v>2181</v>
      </c>
      <c r="I531" s="153">
        <v>42931.5</v>
      </c>
      <c r="J531" s="153">
        <v>2331.5</v>
      </c>
      <c r="K531" s="153">
        <v>1457</v>
      </c>
      <c r="L531" s="153">
        <v>7350.5</v>
      </c>
      <c r="M531" s="153">
        <v>-3</v>
      </c>
      <c r="N531" s="153">
        <v>641</v>
      </c>
      <c r="O531" s="153">
        <v>-5296.5</v>
      </c>
      <c r="P531" s="153">
        <v>72</v>
      </c>
      <c r="Q531" s="153">
        <v>2500</v>
      </c>
      <c r="R531" s="153">
        <v>-1000</v>
      </c>
      <c r="S531" s="153">
        <v>-1504</v>
      </c>
      <c r="T531" s="153">
        <v>196</v>
      </c>
      <c r="U531" s="153">
        <v>-2756</v>
      </c>
      <c r="V531" s="153">
        <v>-2691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53164.5</v>
      </c>
      <c r="D532" s="153">
        <v>53750</v>
      </c>
      <c r="E532" s="153">
        <v>52950</v>
      </c>
      <c r="F532" s="153">
        <v>311</v>
      </c>
      <c r="G532" s="153">
        <v>3305.5</v>
      </c>
      <c r="H532" s="153">
        <v>2153.5</v>
      </c>
      <c r="I532" s="153">
        <v>42749</v>
      </c>
      <c r="J532" s="153">
        <v>2457.5</v>
      </c>
      <c r="K532" s="153">
        <v>1252.5</v>
      </c>
      <c r="L532" s="153">
        <v>6537</v>
      </c>
      <c r="M532" s="153">
        <v>-2</v>
      </c>
      <c r="N532" s="153">
        <v>644</v>
      </c>
      <c r="O532" s="153">
        <v>-6243</v>
      </c>
      <c r="P532" s="153">
        <v>76</v>
      </c>
      <c r="Q532" s="153">
        <v>1477</v>
      </c>
      <c r="R532" s="153">
        <v>-1000</v>
      </c>
      <c r="S532" s="153">
        <v>-1251</v>
      </c>
      <c r="T532" s="153">
        <v>-24</v>
      </c>
      <c r="U532" s="153">
        <v>-2756</v>
      </c>
      <c r="V532" s="153">
        <v>-2823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51665</v>
      </c>
      <c r="D533" s="153">
        <v>52525</v>
      </c>
      <c r="E533" s="153">
        <v>51712.5</v>
      </c>
      <c r="F533" s="153">
        <v>307.5</v>
      </c>
      <c r="G533" s="153">
        <v>3283</v>
      </c>
      <c r="H533" s="153">
        <v>2044.5</v>
      </c>
      <c r="I533" s="153">
        <v>43083.5</v>
      </c>
      <c r="J533" s="153">
        <v>2482.5</v>
      </c>
      <c r="K533" s="153">
        <v>902.5</v>
      </c>
      <c r="L533" s="153">
        <v>6138</v>
      </c>
      <c r="M533" s="153">
        <v>-2</v>
      </c>
      <c r="N533" s="153">
        <v>641</v>
      </c>
      <c r="O533" s="153">
        <v>-7216</v>
      </c>
      <c r="P533" s="153">
        <v>75.5</v>
      </c>
      <c r="Q533" s="153">
        <v>-24</v>
      </c>
      <c r="R533" s="153">
        <v>-1000</v>
      </c>
      <c r="S533" s="153">
        <v>-1367</v>
      </c>
      <c r="T533" s="153">
        <v>467</v>
      </c>
      <c r="U533" s="153">
        <v>-2756</v>
      </c>
      <c r="V533" s="153">
        <v>-2695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50529</v>
      </c>
      <c r="D534" s="153">
        <v>51662.5</v>
      </c>
      <c r="E534" s="153">
        <v>50750</v>
      </c>
      <c r="F534" s="153">
        <v>308</v>
      </c>
      <c r="G534" s="153">
        <v>3146.5</v>
      </c>
      <c r="H534" s="153">
        <v>1788</v>
      </c>
      <c r="I534" s="153">
        <v>43218.5</v>
      </c>
      <c r="J534" s="153">
        <v>2425</v>
      </c>
      <c r="K534" s="153">
        <v>510.5</v>
      </c>
      <c r="L534" s="153">
        <v>7029</v>
      </c>
      <c r="M534" s="153">
        <v>-2</v>
      </c>
      <c r="N534" s="153">
        <v>655.5</v>
      </c>
      <c r="O534" s="153">
        <v>-8550</v>
      </c>
      <c r="P534" s="153">
        <v>71.5</v>
      </c>
      <c r="Q534" s="153">
        <v>-1702</v>
      </c>
      <c r="R534" s="153">
        <v>-999</v>
      </c>
      <c r="S534" s="153">
        <v>-1791</v>
      </c>
      <c r="T534" s="153">
        <v>832</v>
      </c>
      <c r="U534" s="153">
        <v>-2756</v>
      </c>
      <c r="V534" s="153">
        <v>-2553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51476</v>
      </c>
      <c r="D535" s="153">
        <v>54000</v>
      </c>
      <c r="E535" s="153">
        <v>52987.5</v>
      </c>
      <c r="F535" s="153">
        <v>307</v>
      </c>
      <c r="G535" s="153">
        <v>3393</v>
      </c>
      <c r="H535" s="153">
        <v>1631</v>
      </c>
      <c r="I535" s="153">
        <v>43253.5</v>
      </c>
      <c r="J535" s="153">
        <v>2486</v>
      </c>
      <c r="K535" s="153">
        <v>136.5</v>
      </c>
      <c r="L535" s="153">
        <v>8259.5</v>
      </c>
      <c r="M535" s="153">
        <v>-2</v>
      </c>
      <c r="N535" s="153">
        <v>659</v>
      </c>
      <c r="O535" s="153">
        <v>-8648</v>
      </c>
      <c r="P535" s="153">
        <v>73.5</v>
      </c>
      <c r="Q535" s="153">
        <v>-1750</v>
      </c>
      <c r="R535" s="153">
        <v>-996</v>
      </c>
      <c r="S535" s="153">
        <v>-1658</v>
      </c>
      <c r="T535" s="153">
        <v>1000</v>
      </c>
      <c r="U535" s="153">
        <v>-2756</v>
      </c>
      <c r="V535" s="153">
        <v>-1625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56775.5</v>
      </c>
      <c r="D536" s="153">
        <v>58662.5</v>
      </c>
      <c r="E536" s="153">
        <v>57525</v>
      </c>
      <c r="F536" s="153">
        <v>308</v>
      </c>
      <c r="G536" s="153">
        <v>3508.5</v>
      </c>
      <c r="H536" s="153">
        <v>1770</v>
      </c>
      <c r="I536" s="153">
        <v>43228.5</v>
      </c>
      <c r="J536" s="153">
        <v>2767.5</v>
      </c>
      <c r="K536" s="153">
        <v>2.5</v>
      </c>
      <c r="L536" s="153">
        <v>11123</v>
      </c>
      <c r="M536" s="153">
        <v>-4</v>
      </c>
      <c r="N536" s="153">
        <v>664.5</v>
      </c>
      <c r="O536" s="153">
        <v>-6594</v>
      </c>
      <c r="P536" s="153">
        <v>72.5</v>
      </c>
      <c r="Q536" s="153">
        <v>-1274</v>
      </c>
      <c r="R536" s="153">
        <v>-1000</v>
      </c>
      <c r="S536" s="153">
        <v>-1194</v>
      </c>
      <c r="T536" s="153">
        <v>1000</v>
      </c>
      <c r="U536" s="153">
        <v>-2756</v>
      </c>
      <c r="V536" s="153">
        <v>-297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55509.5</v>
      </c>
      <c r="D537" s="153">
        <v>56312.5</v>
      </c>
      <c r="E537" s="153">
        <v>55462.5</v>
      </c>
      <c r="F537" s="153">
        <v>308</v>
      </c>
      <c r="G537" s="153">
        <v>3193</v>
      </c>
      <c r="H537" s="153">
        <v>1440.5</v>
      </c>
      <c r="I537" s="153">
        <v>43322</v>
      </c>
      <c r="J537" s="153">
        <v>3059</v>
      </c>
      <c r="K537" s="153">
        <v>0</v>
      </c>
      <c r="L537" s="153">
        <v>9411</v>
      </c>
      <c r="M537" s="153">
        <v>-2</v>
      </c>
      <c r="N537" s="153">
        <v>675.5</v>
      </c>
      <c r="O537" s="153">
        <v>-5897.5</v>
      </c>
      <c r="P537" s="153">
        <v>68</v>
      </c>
      <c r="Q537" s="153">
        <v>350</v>
      </c>
      <c r="R537" s="153">
        <v>-1000</v>
      </c>
      <c r="S537" s="153">
        <v>-553</v>
      </c>
      <c r="T537" s="153">
        <v>450</v>
      </c>
      <c r="U537" s="153">
        <v>-2756</v>
      </c>
      <c r="V537" s="153">
        <v>-1802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50928.5</v>
      </c>
      <c r="D538" s="153">
        <v>51625</v>
      </c>
      <c r="E538" s="153">
        <v>51237.5</v>
      </c>
      <c r="F538" s="153">
        <v>313</v>
      </c>
      <c r="G538" s="153">
        <v>3175.5</v>
      </c>
      <c r="H538" s="153">
        <v>1215.5</v>
      </c>
      <c r="I538" s="153">
        <v>42869.5</v>
      </c>
      <c r="J538" s="153">
        <v>3248.5</v>
      </c>
      <c r="K538" s="153">
        <v>0</v>
      </c>
      <c r="L538" s="153">
        <v>6746</v>
      </c>
      <c r="M538" s="153">
        <v>-63.5</v>
      </c>
      <c r="N538" s="153">
        <v>679</v>
      </c>
      <c r="O538" s="153">
        <v>-7256</v>
      </c>
      <c r="P538" s="153">
        <v>70</v>
      </c>
      <c r="Q538" s="153">
        <v>557</v>
      </c>
      <c r="R538" s="153">
        <v>-1000</v>
      </c>
      <c r="S538" s="153">
        <v>-1425</v>
      </c>
      <c r="T538" s="153">
        <v>-944</v>
      </c>
      <c r="U538" s="153">
        <v>-2756</v>
      </c>
      <c r="V538" s="153">
        <v>-2271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48496.5</v>
      </c>
      <c r="D539" s="153">
        <v>49937.5</v>
      </c>
      <c r="E539" s="153">
        <v>49987.5</v>
      </c>
      <c r="F539" s="153">
        <v>313.5</v>
      </c>
      <c r="G539" s="153">
        <v>3134.5</v>
      </c>
      <c r="H539" s="153">
        <v>707</v>
      </c>
      <c r="I539" s="153">
        <v>42353</v>
      </c>
      <c r="J539" s="153">
        <v>3449</v>
      </c>
      <c r="K539" s="153">
        <v>0</v>
      </c>
      <c r="L539" s="153">
        <v>5727</v>
      </c>
      <c r="M539" s="153">
        <v>-615.5</v>
      </c>
      <c r="N539" s="153">
        <v>677</v>
      </c>
      <c r="O539" s="153">
        <v>-7250</v>
      </c>
      <c r="P539" s="153">
        <v>69</v>
      </c>
      <c r="Q539" s="153">
        <v>2515</v>
      </c>
      <c r="R539" s="153">
        <v>-1000</v>
      </c>
      <c r="S539" s="153">
        <v>-1619</v>
      </c>
      <c r="T539" s="153">
        <v>-786</v>
      </c>
      <c r="U539" s="153">
        <v>-2756</v>
      </c>
      <c r="V539" s="153">
        <v>-1931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50637.5</v>
      </c>
      <c r="D540" s="153">
        <v>51437.5</v>
      </c>
      <c r="E540" s="153">
        <v>51650</v>
      </c>
      <c r="F540" s="153">
        <v>314.5</v>
      </c>
      <c r="G540" s="153">
        <v>3117</v>
      </c>
      <c r="H540" s="153">
        <v>693.5</v>
      </c>
      <c r="I540" s="153">
        <v>42088.5</v>
      </c>
      <c r="J540" s="153">
        <v>3462.5</v>
      </c>
      <c r="K540" s="153">
        <v>0</v>
      </c>
      <c r="L540" s="153">
        <v>6286.5</v>
      </c>
      <c r="M540" s="153">
        <v>-709</v>
      </c>
      <c r="N540" s="153">
        <v>672</v>
      </c>
      <c r="O540" s="153">
        <v>-5288</v>
      </c>
      <c r="P540" s="153">
        <v>68.5</v>
      </c>
      <c r="Q540" s="153">
        <v>2385</v>
      </c>
      <c r="R540" s="153">
        <v>-992</v>
      </c>
      <c r="S540" s="153">
        <v>-1495</v>
      </c>
      <c r="T540" s="153">
        <v>221</v>
      </c>
      <c r="U540" s="153">
        <v>-2601</v>
      </c>
      <c r="V540" s="153">
        <v>-1996</v>
      </c>
      <c r="Y540" s="11"/>
    </row>
    <row r="541" spans="1:25">
      <c r="A541" s="11">
        <f>A540+1</f>
        <v>22</v>
      </c>
      <c r="B541" s="13">
        <v>0</v>
      </c>
      <c r="C541" s="153">
        <v>48576.5</v>
      </c>
      <c r="D541" s="153">
        <v>48600</v>
      </c>
      <c r="E541" s="153">
        <v>47262.5</v>
      </c>
      <c r="F541" s="153">
        <v>314</v>
      </c>
      <c r="G541" s="153">
        <v>2558.5</v>
      </c>
      <c r="H541" s="153">
        <v>691.5</v>
      </c>
      <c r="I541" s="153">
        <v>41681</v>
      </c>
      <c r="J541" s="153">
        <v>3466</v>
      </c>
      <c r="K541" s="153">
        <v>0</v>
      </c>
      <c r="L541" s="153">
        <v>5767</v>
      </c>
      <c r="M541" s="153">
        <v>-753.5</v>
      </c>
      <c r="N541" s="153">
        <v>680.5</v>
      </c>
      <c r="O541" s="153">
        <v>-5828.5</v>
      </c>
      <c r="P541" s="153">
        <v>61</v>
      </c>
      <c r="Q541" s="153">
        <v>427</v>
      </c>
      <c r="R541" s="153">
        <v>-1000</v>
      </c>
      <c r="S541" s="153">
        <v>-797</v>
      </c>
      <c r="T541" s="153">
        <v>565</v>
      </c>
      <c r="U541" s="153">
        <v>-2601</v>
      </c>
      <c r="V541" s="153">
        <v>-2366</v>
      </c>
      <c r="Y541" s="11"/>
    </row>
    <row r="542" spans="1:25">
      <c r="A542" s="11">
        <f>A541</f>
        <v>22</v>
      </c>
      <c r="B542" s="13">
        <f>B541+1</f>
        <v>1</v>
      </c>
      <c r="C542" s="153">
        <v>44351.5</v>
      </c>
      <c r="D542" s="153">
        <v>45662.5</v>
      </c>
      <c r="E542" s="153">
        <v>43737.5</v>
      </c>
      <c r="F542" s="153">
        <v>314</v>
      </c>
      <c r="G542" s="153">
        <v>2271</v>
      </c>
      <c r="H542" s="153">
        <v>691.5</v>
      </c>
      <c r="I542" s="153">
        <v>41368</v>
      </c>
      <c r="J542" s="153">
        <v>3589</v>
      </c>
      <c r="K542" s="153">
        <v>0</v>
      </c>
      <c r="L542" s="153">
        <v>5625</v>
      </c>
      <c r="M542" s="153">
        <v>-2332</v>
      </c>
      <c r="N542" s="153">
        <v>676.5</v>
      </c>
      <c r="O542" s="153">
        <v>-7851</v>
      </c>
      <c r="P542" s="153">
        <v>58</v>
      </c>
      <c r="Q542" s="153">
        <v>-1517</v>
      </c>
      <c r="R542" s="153">
        <v>-801</v>
      </c>
      <c r="S542" s="153">
        <v>-991</v>
      </c>
      <c r="T542" s="153">
        <v>676</v>
      </c>
      <c r="U542" s="153">
        <v>-2601</v>
      </c>
      <c r="V542" s="153">
        <v>-2378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43125</v>
      </c>
      <c r="D543" s="153">
        <v>44112.5</v>
      </c>
      <c r="E543" s="153">
        <v>42187.5</v>
      </c>
      <c r="F543" s="153">
        <v>314.5</v>
      </c>
      <c r="G543" s="153">
        <v>2278.5</v>
      </c>
      <c r="H543" s="153">
        <v>691</v>
      </c>
      <c r="I543" s="153">
        <v>41306</v>
      </c>
      <c r="J543" s="153">
        <v>3799.5</v>
      </c>
      <c r="K543" s="153">
        <v>0</v>
      </c>
      <c r="L543" s="153">
        <v>5601.5</v>
      </c>
      <c r="M543" s="153">
        <v>-2544.5</v>
      </c>
      <c r="N543" s="153">
        <v>665.5</v>
      </c>
      <c r="O543" s="153">
        <v>-8987</v>
      </c>
      <c r="P543" s="153">
        <v>58</v>
      </c>
      <c r="Q543" s="153">
        <v>-1763</v>
      </c>
      <c r="R543" s="153">
        <v>-801</v>
      </c>
      <c r="S543" s="153">
        <v>-1283</v>
      </c>
      <c r="T543" s="153">
        <v>305</v>
      </c>
      <c r="U543" s="153">
        <v>-2601</v>
      </c>
      <c r="V543" s="153">
        <v>-2847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40668.5</v>
      </c>
      <c r="D544" s="153">
        <v>41237.5</v>
      </c>
      <c r="E544" s="153">
        <v>39900</v>
      </c>
      <c r="F544" s="153">
        <v>314</v>
      </c>
      <c r="G544" s="153">
        <v>1836</v>
      </c>
      <c r="H544" s="153">
        <v>690</v>
      </c>
      <c r="I544" s="153">
        <v>39627.5</v>
      </c>
      <c r="J544" s="153">
        <v>4022</v>
      </c>
      <c r="K544" s="153">
        <v>0</v>
      </c>
      <c r="L544" s="153">
        <v>5440</v>
      </c>
      <c r="M544" s="153">
        <v>-2469.5</v>
      </c>
      <c r="N544" s="153">
        <v>669</v>
      </c>
      <c r="O544" s="153">
        <v>-9461</v>
      </c>
      <c r="P544" s="153">
        <v>52.5</v>
      </c>
      <c r="Q544" s="153">
        <v>-1780</v>
      </c>
      <c r="R544" s="153">
        <v>-801</v>
      </c>
      <c r="S544" s="153">
        <v>-1184</v>
      </c>
      <c r="T544" s="153">
        <v>299</v>
      </c>
      <c r="U544" s="153">
        <v>-2601</v>
      </c>
      <c r="V544" s="153">
        <v>-3000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39300</v>
      </c>
      <c r="D545" s="153">
        <v>39800</v>
      </c>
      <c r="E545" s="153">
        <v>38837.5</v>
      </c>
      <c r="F545" s="153">
        <v>315.5</v>
      </c>
      <c r="G545" s="153">
        <v>1769</v>
      </c>
      <c r="H545" s="153">
        <v>695</v>
      </c>
      <c r="I545" s="153">
        <v>38638.5</v>
      </c>
      <c r="J545" s="153">
        <v>4119.5</v>
      </c>
      <c r="K545" s="153">
        <v>0</v>
      </c>
      <c r="L545" s="153">
        <v>5114.5</v>
      </c>
      <c r="M545" s="153">
        <v>-2791</v>
      </c>
      <c r="N545" s="153">
        <v>662.5</v>
      </c>
      <c r="O545" s="153">
        <v>-9224</v>
      </c>
      <c r="P545" s="153">
        <v>52.5</v>
      </c>
      <c r="Q545" s="153">
        <v>-1800</v>
      </c>
      <c r="R545" s="153">
        <v>-801</v>
      </c>
      <c r="S545" s="153">
        <v>-1206</v>
      </c>
      <c r="T545" s="153">
        <v>870</v>
      </c>
      <c r="U545" s="153">
        <v>-2601</v>
      </c>
      <c r="V545" s="153">
        <v>-3000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40438.5</v>
      </c>
      <c r="D546" s="153">
        <v>41112.5</v>
      </c>
      <c r="E546" s="153">
        <v>40675</v>
      </c>
      <c r="F546" s="153">
        <v>315.5</v>
      </c>
      <c r="G546" s="153">
        <v>1752.5</v>
      </c>
      <c r="H546" s="153">
        <v>695.5</v>
      </c>
      <c r="I546" s="153">
        <v>39573</v>
      </c>
      <c r="J546" s="153">
        <v>4383.5</v>
      </c>
      <c r="K546" s="153">
        <v>0</v>
      </c>
      <c r="L546" s="153">
        <v>5112.5</v>
      </c>
      <c r="M546" s="153">
        <v>-2769</v>
      </c>
      <c r="N546" s="153">
        <v>670.5</v>
      </c>
      <c r="O546" s="153">
        <v>-9296</v>
      </c>
      <c r="P546" s="153">
        <v>51</v>
      </c>
      <c r="Q546" s="153">
        <v>-1800</v>
      </c>
      <c r="R546" s="153">
        <v>-797</v>
      </c>
      <c r="S546" s="153">
        <v>-1504</v>
      </c>
      <c r="T546" s="153">
        <v>956</v>
      </c>
      <c r="U546" s="153">
        <v>-2601</v>
      </c>
      <c r="V546" s="153">
        <v>-3000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44355.5</v>
      </c>
      <c r="D547" s="153">
        <v>45750</v>
      </c>
      <c r="E547" s="153">
        <v>45237.5</v>
      </c>
      <c r="F547" s="153">
        <v>315.5</v>
      </c>
      <c r="G547" s="153">
        <v>2092.5</v>
      </c>
      <c r="H547" s="153">
        <v>695.5</v>
      </c>
      <c r="I547" s="153">
        <v>41526.5</v>
      </c>
      <c r="J547" s="153">
        <v>4652</v>
      </c>
      <c r="K547" s="153">
        <v>0</v>
      </c>
      <c r="L547" s="153">
        <v>5329</v>
      </c>
      <c r="M547" s="153">
        <v>-2258</v>
      </c>
      <c r="N547" s="153">
        <v>662.5</v>
      </c>
      <c r="O547" s="153">
        <v>-8660</v>
      </c>
      <c r="P547" s="153">
        <v>54</v>
      </c>
      <c r="Q547" s="153">
        <v>-1475</v>
      </c>
      <c r="R547" s="153">
        <v>-718</v>
      </c>
      <c r="S547" s="153">
        <v>-1255</v>
      </c>
      <c r="T547" s="153">
        <v>1100</v>
      </c>
      <c r="U547" s="153">
        <v>-2601</v>
      </c>
      <c r="V547" s="153">
        <v>-2623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50301</v>
      </c>
      <c r="D548" s="153">
        <v>52150</v>
      </c>
      <c r="E548" s="153">
        <v>50787.5</v>
      </c>
      <c r="F548" s="153">
        <v>311</v>
      </c>
      <c r="G548" s="153">
        <v>2956.5</v>
      </c>
      <c r="H548" s="153">
        <v>696</v>
      </c>
      <c r="I548" s="153">
        <v>42858.5</v>
      </c>
      <c r="J548" s="153">
        <v>4653</v>
      </c>
      <c r="K548" s="153">
        <v>0</v>
      </c>
      <c r="L548" s="153">
        <v>6736</v>
      </c>
      <c r="M548" s="153">
        <v>-989.5</v>
      </c>
      <c r="N548" s="153">
        <v>652</v>
      </c>
      <c r="O548" s="153">
        <v>-7572</v>
      </c>
      <c r="P548" s="153">
        <v>63.5</v>
      </c>
      <c r="Q548" s="153">
        <v>-647</v>
      </c>
      <c r="R548" s="153">
        <v>-831</v>
      </c>
      <c r="S548" s="153">
        <v>-1334</v>
      </c>
      <c r="T548" s="153">
        <v>1000</v>
      </c>
      <c r="U548" s="153">
        <v>-2756</v>
      </c>
      <c r="V548" s="153">
        <v>-2347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54110.5</v>
      </c>
      <c r="D549" s="153">
        <v>55137.5</v>
      </c>
      <c r="E549" s="153">
        <v>53712.5</v>
      </c>
      <c r="F549" s="153">
        <v>307.5</v>
      </c>
      <c r="G549" s="153">
        <v>3350.5</v>
      </c>
      <c r="H549" s="153">
        <v>698</v>
      </c>
      <c r="I549" s="153">
        <v>43193.5</v>
      </c>
      <c r="J549" s="153">
        <v>4672</v>
      </c>
      <c r="K549" s="153">
        <v>6</v>
      </c>
      <c r="L549" s="153">
        <v>8271</v>
      </c>
      <c r="M549" s="153">
        <v>-14.5</v>
      </c>
      <c r="N549" s="153">
        <v>649</v>
      </c>
      <c r="O549" s="153">
        <v>-7022</v>
      </c>
      <c r="P549" s="153">
        <v>66.5</v>
      </c>
      <c r="Q549" s="153">
        <v>-180</v>
      </c>
      <c r="R549" s="153">
        <v>-998</v>
      </c>
      <c r="S549" s="153">
        <v>-1326</v>
      </c>
      <c r="T549" s="153">
        <v>1000</v>
      </c>
      <c r="U549" s="153">
        <v>-2756</v>
      </c>
      <c r="V549" s="153">
        <v>-1972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55053</v>
      </c>
      <c r="D550" s="153">
        <v>55912.5</v>
      </c>
      <c r="E550" s="153">
        <v>54887.5</v>
      </c>
      <c r="F550" s="153">
        <v>432</v>
      </c>
      <c r="G550" s="153">
        <v>3266</v>
      </c>
      <c r="H550" s="153">
        <v>702.5</v>
      </c>
      <c r="I550" s="153">
        <v>43291.5</v>
      </c>
      <c r="J550" s="153">
        <v>4680.5</v>
      </c>
      <c r="K550" s="153">
        <v>162</v>
      </c>
      <c r="L550" s="153">
        <v>8293</v>
      </c>
      <c r="M550" s="153">
        <v>-3</v>
      </c>
      <c r="N550" s="153">
        <v>652.5</v>
      </c>
      <c r="O550" s="153">
        <v>-6424.5</v>
      </c>
      <c r="P550" s="153">
        <v>66.5</v>
      </c>
      <c r="Q550" s="153">
        <v>906</v>
      </c>
      <c r="R550" s="153">
        <v>-997</v>
      </c>
      <c r="S550" s="153">
        <v>-1726</v>
      </c>
      <c r="T550" s="153">
        <v>1000</v>
      </c>
      <c r="U550" s="153">
        <v>-2756</v>
      </c>
      <c r="V550" s="153">
        <v>-2312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55912.5</v>
      </c>
      <c r="D551" s="153">
        <v>56137.5</v>
      </c>
      <c r="E551" s="153">
        <v>55625</v>
      </c>
      <c r="F551" s="153">
        <v>434</v>
      </c>
      <c r="G551" s="153">
        <v>3326.5</v>
      </c>
      <c r="H551" s="153">
        <v>707</v>
      </c>
      <c r="I551" s="153">
        <v>43273.5</v>
      </c>
      <c r="J551" s="153">
        <v>4528.5</v>
      </c>
      <c r="K551" s="153">
        <v>525</v>
      </c>
      <c r="L551" s="153">
        <v>7892.5</v>
      </c>
      <c r="M551" s="153">
        <v>-10.5</v>
      </c>
      <c r="N551" s="153">
        <v>648</v>
      </c>
      <c r="O551" s="153">
        <v>-5413.5</v>
      </c>
      <c r="P551" s="153">
        <v>67.5</v>
      </c>
      <c r="Q551" s="153">
        <v>2759</v>
      </c>
      <c r="R551" s="153">
        <v>-1000</v>
      </c>
      <c r="S551" s="153">
        <v>-1821</v>
      </c>
      <c r="T551" s="153">
        <v>920</v>
      </c>
      <c r="U551" s="153">
        <v>-2756</v>
      </c>
      <c r="V551" s="153">
        <v>-2428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56464.5</v>
      </c>
      <c r="D552" s="153">
        <v>56225</v>
      </c>
      <c r="E552" s="153">
        <v>56150</v>
      </c>
      <c r="F552" s="153">
        <v>436</v>
      </c>
      <c r="G552" s="153">
        <v>3355.5</v>
      </c>
      <c r="H552" s="153">
        <v>713</v>
      </c>
      <c r="I552" s="153">
        <v>43152</v>
      </c>
      <c r="J552" s="153">
        <v>4448</v>
      </c>
      <c r="K552" s="153">
        <v>870</v>
      </c>
      <c r="L552" s="153">
        <v>7486</v>
      </c>
      <c r="M552" s="153">
        <v>-45.5</v>
      </c>
      <c r="N552" s="153">
        <v>632.5</v>
      </c>
      <c r="O552" s="153">
        <v>-4583.5</v>
      </c>
      <c r="P552" s="153">
        <v>68</v>
      </c>
      <c r="Q552" s="153">
        <v>3000</v>
      </c>
      <c r="R552" s="153">
        <v>-1000</v>
      </c>
      <c r="S552" s="153">
        <v>-1618</v>
      </c>
      <c r="T552" s="153">
        <v>863</v>
      </c>
      <c r="U552" s="153">
        <v>-2756</v>
      </c>
      <c r="V552" s="153">
        <v>-2681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56778.5</v>
      </c>
      <c r="D553" s="153">
        <v>56200</v>
      </c>
      <c r="E553" s="153">
        <v>56362.5</v>
      </c>
      <c r="F553" s="153">
        <v>474</v>
      </c>
      <c r="G553" s="153">
        <v>3330.5</v>
      </c>
      <c r="H553" s="153">
        <v>712.5</v>
      </c>
      <c r="I553" s="153">
        <v>43089</v>
      </c>
      <c r="J553" s="153">
        <v>4377.5</v>
      </c>
      <c r="K553" s="153">
        <v>1066</v>
      </c>
      <c r="L553" s="153">
        <v>7694</v>
      </c>
      <c r="M553" s="153">
        <v>-19.5</v>
      </c>
      <c r="N553" s="153">
        <v>636</v>
      </c>
      <c r="O553" s="153">
        <v>-4581.5</v>
      </c>
      <c r="P553" s="153">
        <v>68</v>
      </c>
      <c r="Q553" s="153">
        <v>2442</v>
      </c>
      <c r="R553" s="153">
        <v>-1000</v>
      </c>
      <c r="S553" s="153">
        <v>-1163</v>
      </c>
      <c r="T553" s="153">
        <v>615</v>
      </c>
      <c r="U553" s="153">
        <v>-2756</v>
      </c>
      <c r="V553" s="153">
        <v>-2578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56003.5</v>
      </c>
      <c r="D554" s="153">
        <v>55937.5</v>
      </c>
      <c r="E554" s="153">
        <v>55862.5</v>
      </c>
      <c r="F554" s="153">
        <v>474.5</v>
      </c>
      <c r="G554" s="153">
        <v>3137</v>
      </c>
      <c r="H554" s="153">
        <v>703</v>
      </c>
      <c r="I554" s="153">
        <v>42846.5</v>
      </c>
      <c r="J554" s="153">
        <v>4500.5</v>
      </c>
      <c r="K554" s="153">
        <v>1070</v>
      </c>
      <c r="L554" s="153">
        <v>7441.5</v>
      </c>
      <c r="M554" s="153">
        <v>-10.5</v>
      </c>
      <c r="N554" s="153">
        <v>645</v>
      </c>
      <c r="O554" s="153">
        <v>-4803.5</v>
      </c>
      <c r="P554" s="153">
        <v>65.5</v>
      </c>
      <c r="Q554" s="153">
        <v>2921</v>
      </c>
      <c r="R554" s="153">
        <v>-1000</v>
      </c>
      <c r="S554" s="153">
        <v>-1092</v>
      </c>
      <c r="T554" s="153">
        <v>274</v>
      </c>
      <c r="U554" s="153">
        <v>-2756</v>
      </c>
      <c r="V554" s="153">
        <v>-2802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55447</v>
      </c>
      <c r="D555" s="153">
        <v>55237.5</v>
      </c>
      <c r="E555" s="153">
        <v>55062.5</v>
      </c>
      <c r="F555" s="153">
        <v>475.5</v>
      </c>
      <c r="G555" s="153">
        <v>3340.5</v>
      </c>
      <c r="H555" s="153">
        <v>703.5</v>
      </c>
      <c r="I555" s="153">
        <v>43116</v>
      </c>
      <c r="J555" s="153">
        <v>4500</v>
      </c>
      <c r="K555" s="153">
        <v>1023</v>
      </c>
      <c r="L555" s="153">
        <v>6598.5</v>
      </c>
      <c r="M555" s="153">
        <v>-19</v>
      </c>
      <c r="N555" s="153">
        <v>646</v>
      </c>
      <c r="O555" s="153">
        <v>-4937</v>
      </c>
      <c r="P555" s="153">
        <v>69.5</v>
      </c>
      <c r="Q555" s="153">
        <v>3000</v>
      </c>
      <c r="R555" s="153">
        <v>-1000</v>
      </c>
      <c r="S555" s="153">
        <v>-1266</v>
      </c>
      <c r="T555" s="153">
        <v>394</v>
      </c>
      <c r="U555" s="153">
        <v>-2756</v>
      </c>
      <c r="V555" s="153">
        <v>-2989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53741.5</v>
      </c>
      <c r="D556" s="153">
        <v>53600</v>
      </c>
      <c r="E556" s="153">
        <v>53237.5</v>
      </c>
      <c r="F556" s="153">
        <v>312.5</v>
      </c>
      <c r="G556" s="153">
        <v>3085.5</v>
      </c>
      <c r="H556" s="153">
        <v>703</v>
      </c>
      <c r="I556" s="153">
        <v>43024.5</v>
      </c>
      <c r="J556" s="153">
        <v>4212</v>
      </c>
      <c r="K556" s="153">
        <v>905</v>
      </c>
      <c r="L556" s="153">
        <v>6125</v>
      </c>
      <c r="M556" s="153">
        <v>-19</v>
      </c>
      <c r="N556" s="153">
        <v>643.5</v>
      </c>
      <c r="O556" s="153">
        <v>-5250</v>
      </c>
      <c r="P556" s="153">
        <v>64</v>
      </c>
      <c r="Q556" s="153">
        <v>3000</v>
      </c>
      <c r="R556" s="153">
        <v>-1000</v>
      </c>
      <c r="S556" s="153">
        <v>-1443</v>
      </c>
      <c r="T556" s="153">
        <v>81</v>
      </c>
      <c r="U556" s="153">
        <v>-2756</v>
      </c>
      <c r="V556" s="153">
        <v>-2882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52425.5</v>
      </c>
      <c r="D557" s="153">
        <v>52437.5</v>
      </c>
      <c r="E557" s="153">
        <v>51962.5</v>
      </c>
      <c r="F557" s="153">
        <v>309.5</v>
      </c>
      <c r="G557" s="153">
        <v>2931</v>
      </c>
      <c r="H557" s="153">
        <v>716</v>
      </c>
      <c r="I557" s="153">
        <v>43109</v>
      </c>
      <c r="J557" s="153">
        <v>3819.5</v>
      </c>
      <c r="K557" s="153">
        <v>639</v>
      </c>
      <c r="L557" s="153">
        <v>6565</v>
      </c>
      <c r="M557" s="153">
        <v>-603</v>
      </c>
      <c r="N557" s="153">
        <v>657.5</v>
      </c>
      <c r="O557" s="153">
        <v>-5718</v>
      </c>
      <c r="P557" s="153">
        <v>62.5</v>
      </c>
      <c r="Q557" s="153">
        <v>2500</v>
      </c>
      <c r="R557" s="153">
        <v>-1000</v>
      </c>
      <c r="S557" s="153">
        <v>-1620</v>
      </c>
      <c r="T557" s="153">
        <v>207</v>
      </c>
      <c r="U557" s="153">
        <v>-2756</v>
      </c>
      <c r="V557" s="153">
        <v>-2793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51558</v>
      </c>
      <c r="D558" s="153">
        <v>51737.5</v>
      </c>
      <c r="E558" s="153">
        <v>51075</v>
      </c>
      <c r="F558" s="153">
        <v>313.5</v>
      </c>
      <c r="G558" s="153">
        <v>2913</v>
      </c>
      <c r="H558" s="153">
        <v>707</v>
      </c>
      <c r="I558" s="153">
        <v>43129.5</v>
      </c>
      <c r="J558" s="153">
        <v>3747.5</v>
      </c>
      <c r="K558" s="153">
        <v>307.5</v>
      </c>
      <c r="L558" s="153">
        <v>6781</v>
      </c>
      <c r="M558" s="153">
        <v>-116</v>
      </c>
      <c r="N558" s="153">
        <v>672.5</v>
      </c>
      <c r="O558" s="153">
        <v>-6897</v>
      </c>
      <c r="P558" s="153">
        <v>62.5</v>
      </c>
      <c r="Q558" s="153">
        <v>1269</v>
      </c>
      <c r="R558" s="153">
        <v>-1000</v>
      </c>
      <c r="S558" s="153">
        <v>-2061</v>
      </c>
      <c r="T558" s="153">
        <v>89</v>
      </c>
      <c r="U558" s="153">
        <v>-2756</v>
      </c>
      <c r="V558" s="153">
        <v>-2587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52771</v>
      </c>
      <c r="D559" s="153">
        <v>53487.5</v>
      </c>
      <c r="E559" s="153">
        <v>52775</v>
      </c>
      <c r="F559" s="153">
        <v>313</v>
      </c>
      <c r="G559" s="153">
        <v>3128</v>
      </c>
      <c r="H559" s="153">
        <v>693.5</v>
      </c>
      <c r="I559" s="153">
        <v>43360</v>
      </c>
      <c r="J559" s="153">
        <v>3745.5</v>
      </c>
      <c r="K559" s="153">
        <v>69.5</v>
      </c>
      <c r="L559" s="153">
        <v>7787</v>
      </c>
      <c r="M559" s="153">
        <v>-2</v>
      </c>
      <c r="N559" s="153">
        <v>680.5</v>
      </c>
      <c r="O559" s="153">
        <v>-7003</v>
      </c>
      <c r="P559" s="153">
        <v>64</v>
      </c>
      <c r="Q559" s="153">
        <v>340</v>
      </c>
      <c r="R559" s="153">
        <v>-1000</v>
      </c>
      <c r="S559" s="153">
        <v>-1678</v>
      </c>
      <c r="T559" s="153">
        <v>970</v>
      </c>
      <c r="U559" s="153">
        <v>-2756</v>
      </c>
      <c r="V559" s="153">
        <v>-2088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57487</v>
      </c>
      <c r="D560" s="153">
        <v>57875</v>
      </c>
      <c r="E560" s="153">
        <v>57075</v>
      </c>
      <c r="F560" s="153">
        <v>313</v>
      </c>
      <c r="G560" s="153">
        <v>3320</v>
      </c>
      <c r="H560" s="153">
        <v>690.5</v>
      </c>
      <c r="I560" s="153">
        <v>43533.5</v>
      </c>
      <c r="J560" s="153">
        <v>3990.5</v>
      </c>
      <c r="K560" s="153">
        <v>2</v>
      </c>
      <c r="L560" s="153">
        <v>10094.5</v>
      </c>
      <c r="M560" s="153">
        <v>-2</v>
      </c>
      <c r="N560" s="153">
        <v>678.5</v>
      </c>
      <c r="O560" s="153">
        <v>-5133</v>
      </c>
      <c r="P560" s="153">
        <v>64.5</v>
      </c>
      <c r="Q560" s="153">
        <v>1840</v>
      </c>
      <c r="R560" s="153">
        <v>-1000</v>
      </c>
      <c r="S560" s="153">
        <v>-1757</v>
      </c>
      <c r="T560" s="153">
        <v>1000</v>
      </c>
      <c r="U560" s="153">
        <v>-2756</v>
      </c>
      <c r="V560" s="153">
        <v>-896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55377.5</v>
      </c>
      <c r="D561" s="153">
        <v>55912.5</v>
      </c>
      <c r="E561" s="153">
        <v>55050</v>
      </c>
      <c r="F561" s="153">
        <v>313</v>
      </c>
      <c r="G561" s="153">
        <v>3192.5</v>
      </c>
      <c r="H561" s="153">
        <v>689.5</v>
      </c>
      <c r="I561" s="153">
        <v>43378</v>
      </c>
      <c r="J561" s="153">
        <v>3749.5</v>
      </c>
      <c r="K561" s="153">
        <v>0</v>
      </c>
      <c r="L561" s="153">
        <v>7904.5</v>
      </c>
      <c r="M561" s="153">
        <v>-2.5</v>
      </c>
      <c r="N561" s="153">
        <v>676</v>
      </c>
      <c r="O561" s="153">
        <v>-4523</v>
      </c>
      <c r="P561" s="153">
        <v>65.5</v>
      </c>
      <c r="Q561" s="153">
        <v>1693</v>
      </c>
      <c r="R561" s="153">
        <v>-1000</v>
      </c>
      <c r="S561" s="153">
        <v>-1446</v>
      </c>
      <c r="T561" s="153">
        <v>85</v>
      </c>
      <c r="U561" s="153">
        <v>-2756</v>
      </c>
      <c r="V561" s="153">
        <v>-1313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50775</v>
      </c>
      <c r="D562" s="153">
        <v>51825</v>
      </c>
      <c r="E562" s="153">
        <v>50925</v>
      </c>
      <c r="F562" s="153">
        <v>312.5</v>
      </c>
      <c r="G562" s="153">
        <v>2599</v>
      </c>
      <c r="H562" s="153">
        <v>688.5</v>
      </c>
      <c r="I562" s="153">
        <v>42760</v>
      </c>
      <c r="J562" s="153">
        <v>3979</v>
      </c>
      <c r="K562" s="153">
        <v>0</v>
      </c>
      <c r="L562" s="153">
        <v>6249</v>
      </c>
      <c r="M562" s="153">
        <v>-209.5</v>
      </c>
      <c r="N562" s="153">
        <v>678.5</v>
      </c>
      <c r="O562" s="153">
        <v>-6282.5</v>
      </c>
      <c r="P562" s="153">
        <v>58.5</v>
      </c>
      <c r="Q562" s="153">
        <v>1464</v>
      </c>
      <c r="R562" s="153">
        <v>-1000</v>
      </c>
      <c r="S562" s="153">
        <v>-1542</v>
      </c>
      <c r="T562" s="153">
        <v>-459</v>
      </c>
      <c r="U562" s="153">
        <v>-2756</v>
      </c>
      <c r="V562" s="153">
        <v>-2055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48193</v>
      </c>
      <c r="D563" s="153">
        <v>50500</v>
      </c>
      <c r="E563" s="153">
        <v>49537.5</v>
      </c>
      <c r="F563" s="153">
        <v>311</v>
      </c>
      <c r="G563" s="153">
        <v>2222</v>
      </c>
      <c r="H563" s="153">
        <v>690</v>
      </c>
      <c r="I563" s="153">
        <v>42155.5</v>
      </c>
      <c r="J563" s="153">
        <v>4173</v>
      </c>
      <c r="K563" s="153">
        <v>0</v>
      </c>
      <c r="L563" s="153">
        <v>5622.5</v>
      </c>
      <c r="M563" s="153">
        <v>-1157</v>
      </c>
      <c r="N563" s="153">
        <v>682</v>
      </c>
      <c r="O563" s="153">
        <v>-6506.5</v>
      </c>
      <c r="P563" s="153">
        <v>54.5</v>
      </c>
      <c r="Q563" s="153">
        <v>1482</v>
      </c>
      <c r="R563" s="153">
        <v>-1000</v>
      </c>
      <c r="S563" s="153">
        <v>-1722</v>
      </c>
      <c r="T563" s="153">
        <v>645</v>
      </c>
      <c r="U563" s="153">
        <v>-2756</v>
      </c>
      <c r="V563" s="153">
        <v>-2345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50574.5</v>
      </c>
      <c r="D564" s="153">
        <v>51575</v>
      </c>
      <c r="E564" s="153">
        <v>50650</v>
      </c>
      <c r="F564" s="153">
        <v>309</v>
      </c>
      <c r="G564" s="153">
        <v>2589.5</v>
      </c>
      <c r="H564" s="153">
        <v>690</v>
      </c>
      <c r="I564" s="153">
        <v>42735</v>
      </c>
      <c r="J564" s="153">
        <v>4024.5</v>
      </c>
      <c r="K564" s="153">
        <v>0</v>
      </c>
      <c r="L564" s="153">
        <v>6247.5</v>
      </c>
      <c r="M564" s="153">
        <v>-1545</v>
      </c>
      <c r="N564" s="153">
        <v>675</v>
      </c>
      <c r="O564" s="153">
        <v>-5150</v>
      </c>
      <c r="P564" s="153">
        <v>60</v>
      </c>
      <c r="Q564" s="153">
        <v>1766</v>
      </c>
      <c r="R564" s="153">
        <v>-1000</v>
      </c>
      <c r="S564" s="153">
        <v>-1350</v>
      </c>
      <c r="T564" s="153">
        <v>967</v>
      </c>
      <c r="U564" s="153">
        <v>-2601</v>
      </c>
      <c r="V564" s="153">
        <v>-1945</v>
      </c>
      <c r="Y564" s="11"/>
    </row>
    <row r="565" spans="1:25">
      <c r="A565" s="11">
        <f>A564+1</f>
        <v>23</v>
      </c>
      <c r="B565" s="13">
        <v>0</v>
      </c>
      <c r="C565" s="153">
        <v>48308.5</v>
      </c>
      <c r="D565" s="153">
        <v>47275</v>
      </c>
      <c r="E565" s="153">
        <v>46912.5</v>
      </c>
      <c r="F565" s="153">
        <v>308.5</v>
      </c>
      <c r="G565" s="153">
        <v>2160.5</v>
      </c>
      <c r="H565" s="153">
        <v>690.5</v>
      </c>
      <c r="I565" s="153">
        <v>42086.5</v>
      </c>
      <c r="J565" s="153">
        <v>4196</v>
      </c>
      <c r="K565" s="153">
        <v>0</v>
      </c>
      <c r="L565" s="153">
        <v>5284</v>
      </c>
      <c r="M565" s="153">
        <v>-1553</v>
      </c>
      <c r="N565" s="153">
        <v>677</v>
      </c>
      <c r="O565" s="153">
        <v>-5542</v>
      </c>
      <c r="P565" s="153">
        <v>54</v>
      </c>
      <c r="Q565" s="153">
        <v>1034</v>
      </c>
      <c r="R565" s="153">
        <v>-1000</v>
      </c>
      <c r="S565" s="153">
        <v>-1084</v>
      </c>
      <c r="T565" s="153">
        <v>-465</v>
      </c>
      <c r="U565" s="153">
        <v>-2601</v>
      </c>
      <c r="V565" s="153">
        <v>-1774</v>
      </c>
      <c r="Y565" s="11"/>
    </row>
    <row r="566" spans="1:25">
      <c r="A566" s="11">
        <f>A565</f>
        <v>23</v>
      </c>
      <c r="B566" s="13">
        <f>B565+1</f>
        <v>1</v>
      </c>
      <c r="C566" s="153">
        <v>44094</v>
      </c>
      <c r="D566" s="153">
        <v>44162.5</v>
      </c>
      <c r="E566" s="153">
        <v>43537.5</v>
      </c>
      <c r="F566" s="153">
        <v>310</v>
      </c>
      <c r="G566" s="153">
        <v>1149.5</v>
      </c>
      <c r="H566" s="153">
        <v>691.5</v>
      </c>
      <c r="I566" s="153">
        <v>41901</v>
      </c>
      <c r="J566" s="153">
        <v>4432</v>
      </c>
      <c r="K566" s="153">
        <v>0</v>
      </c>
      <c r="L566" s="153">
        <v>4944</v>
      </c>
      <c r="M566" s="153">
        <v>-2186.5</v>
      </c>
      <c r="N566" s="153">
        <v>678.5</v>
      </c>
      <c r="O566" s="153">
        <v>-7825.5</v>
      </c>
      <c r="P566" s="153">
        <v>37.5</v>
      </c>
      <c r="Q566" s="153">
        <v>48</v>
      </c>
      <c r="R566" s="153">
        <v>-926</v>
      </c>
      <c r="S566" s="153">
        <v>-1540</v>
      </c>
      <c r="T566" s="153">
        <v>-530</v>
      </c>
      <c r="U566" s="153">
        <v>-2601</v>
      </c>
      <c r="V566" s="153">
        <v>-1835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42909.5</v>
      </c>
      <c r="D567" s="153">
        <v>42450</v>
      </c>
      <c r="E567" s="153">
        <v>42100</v>
      </c>
      <c r="F567" s="153">
        <v>313</v>
      </c>
      <c r="G567" s="153">
        <v>1011</v>
      </c>
      <c r="H567" s="153">
        <v>690.5</v>
      </c>
      <c r="I567" s="153">
        <v>41176</v>
      </c>
      <c r="J567" s="153">
        <v>4433.5</v>
      </c>
      <c r="K567" s="153">
        <v>0</v>
      </c>
      <c r="L567" s="153">
        <v>4867</v>
      </c>
      <c r="M567" s="153">
        <v>-2236</v>
      </c>
      <c r="N567" s="153">
        <v>687.5</v>
      </c>
      <c r="O567" s="153">
        <v>-8033</v>
      </c>
      <c r="P567" s="153">
        <v>36</v>
      </c>
      <c r="Q567" s="153">
        <v>-350</v>
      </c>
      <c r="R567" s="153">
        <v>-926</v>
      </c>
      <c r="S567" s="153">
        <v>-1440</v>
      </c>
      <c r="T567" s="153">
        <v>-522</v>
      </c>
      <c r="U567" s="153">
        <v>-2601</v>
      </c>
      <c r="V567" s="153">
        <v>-1774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40272.5</v>
      </c>
      <c r="D568" s="153">
        <v>40025</v>
      </c>
      <c r="E568" s="153">
        <v>39525</v>
      </c>
      <c r="F568" s="153">
        <v>313</v>
      </c>
      <c r="G568" s="153">
        <v>1071</v>
      </c>
      <c r="H568" s="153">
        <v>691</v>
      </c>
      <c r="I568" s="153">
        <v>38712</v>
      </c>
      <c r="J568" s="153">
        <v>4329.5</v>
      </c>
      <c r="K568" s="153">
        <v>0</v>
      </c>
      <c r="L568" s="153">
        <v>5105</v>
      </c>
      <c r="M568" s="153">
        <v>-2407</v>
      </c>
      <c r="N568" s="153">
        <v>686</v>
      </c>
      <c r="O568" s="153">
        <v>-8228</v>
      </c>
      <c r="P568" s="153">
        <v>39</v>
      </c>
      <c r="Q568" s="153">
        <v>-1061</v>
      </c>
      <c r="R568" s="153">
        <v>-926</v>
      </c>
      <c r="S568" s="153">
        <v>-1370</v>
      </c>
      <c r="T568" s="153">
        <v>-273</v>
      </c>
      <c r="U568" s="153">
        <v>-2601</v>
      </c>
      <c r="V568" s="153">
        <v>-1773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38931.5</v>
      </c>
      <c r="D569" s="153">
        <v>38687.5</v>
      </c>
      <c r="E569" s="153">
        <v>38612.5</v>
      </c>
      <c r="F569" s="153">
        <v>312.5</v>
      </c>
      <c r="G569" s="153">
        <v>1037.5</v>
      </c>
      <c r="H569" s="153">
        <v>690.5</v>
      </c>
      <c r="I569" s="153">
        <v>37800</v>
      </c>
      <c r="J569" s="153">
        <v>4451.5</v>
      </c>
      <c r="K569" s="153">
        <v>0</v>
      </c>
      <c r="L569" s="153">
        <v>5057.5</v>
      </c>
      <c r="M569" s="153">
        <v>-2522.5</v>
      </c>
      <c r="N569" s="153">
        <v>674.5</v>
      </c>
      <c r="O569" s="153">
        <v>-8570.5</v>
      </c>
      <c r="P569" s="153">
        <v>38.5</v>
      </c>
      <c r="Q569" s="153">
        <v>-1765</v>
      </c>
      <c r="R569" s="153">
        <v>-926</v>
      </c>
      <c r="S569" s="153">
        <v>-1424</v>
      </c>
      <c r="T569" s="153">
        <v>164</v>
      </c>
      <c r="U569" s="153">
        <v>-2601</v>
      </c>
      <c r="V569" s="153">
        <v>-1769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39962</v>
      </c>
      <c r="D570" s="153">
        <v>40375</v>
      </c>
      <c r="E570" s="153">
        <v>40012.5</v>
      </c>
      <c r="F570" s="153">
        <v>313.5</v>
      </c>
      <c r="G570" s="153">
        <v>1067</v>
      </c>
      <c r="H570" s="153">
        <v>690.5</v>
      </c>
      <c r="I570" s="153">
        <v>38670</v>
      </c>
      <c r="J570" s="153">
        <v>4517</v>
      </c>
      <c r="K570" s="153">
        <v>0</v>
      </c>
      <c r="L570" s="153">
        <v>5241</v>
      </c>
      <c r="M570" s="153">
        <v>-1710.5</v>
      </c>
      <c r="N570" s="153">
        <v>672</v>
      </c>
      <c r="O570" s="153">
        <v>-9499</v>
      </c>
      <c r="P570" s="153">
        <v>38</v>
      </c>
      <c r="Q570" s="153">
        <v>-1750</v>
      </c>
      <c r="R570" s="153">
        <v>-926</v>
      </c>
      <c r="S570" s="153">
        <v>-1734</v>
      </c>
      <c r="T570" s="153">
        <v>-379</v>
      </c>
      <c r="U570" s="153">
        <v>-2601</v>
      </c>
      <c r="V570" s="153">
        <v>-2611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43909.5</v>
      </c>
      <c r="D571" s="153">
        <v>44775</v>
      </c>
      <c r="E571" s="153">
        <v>44662.5</v>
      </c>
      <c r="F571" s="153">
        <v>312.5</v>
      </c>
      <c r="G571" s="153">
        <v>1440.5</v>
      </c>
      <c r="H571" s="153">
        <v>697</v>
      </c>
      <c r="I571" s="153">
        <v>42052</v>
      </c>
      <c r="J571" s="153">
        <v>4514</v>
      </c>
      <c r="K571" s="153">
        <v>0</v>
      </c>
      <c r="L571" s="153">
        <v>5201</v>
      </c>
      <c r="M571" s="153">
        <v>-1882.5</v>
      </c>
      <c r="N571" s="153">
        <v>668.5</v>
      </c>
      <c r="O571" s="153">
        <v>-9094</v>
      </c>
      <c r="P571" s="153">
        <v>42</v>
      </c>
      <c r="Q571" s="153">
        <v>-997</v>
      </c>
      <c r="R571" s="153">
        <v>-1000</v>
      </c>
      <c r="S571" s="153">
        <v>-1356</v>
      </c>
      <c r="T571" s="153">
        <v>490</v>
      </c>
      <c r="U571" s="153">
        <v>-2601</v>
      </c>
      <c r="V571" s="153">
        <v>-2192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49417</v>
      </c>
      <c r="D572" s="153">
        <v>50800</v>
      </c>
      <c r="E572" s="153">
        <v>50287.5</v>
      </c>
      <c r="F572" s="153">
        <v>312.5</v>
      </c>
      <c r="G572" s="153">
        <v>2825.5</v>
      </c>
      <c r="H572" s="153">
        <v>697</v>
      </c>
      <c r="I572" s="153">
        <v>42663</v>
      </c>
      <c r="J572" s="153">
        <v>4480.5</v>
      </c>
      <c r="K572" s="153">
        <v>0</v>
      </c>
      <c r="L572" s="153">
        <v>5994.5</v>
      </c>
      <c r="M572" s="153">
        <v>-1214.5</v>
      </c>
      <c r="N572" s="153">
        <v>659</v>
      </c>
      <c r="O572" s="153">
        <v>-6999.5</v>
      </c>
      <c r="P572" s="153">
        <v>63</v>
      </c>
      <c r="Q572" s="153">
        <v>1417</v>
      </c>
      <c r="R572" s="153">
        <v>-852</v>
      </c>
      <c r="S572" s="153">
        <v>-2010</v>
      </c>
      <c r="T572" s="153">
        <v>-293</v>
      </c>
      <c r="U572" s="153">
        <v>-2756</v>
      </c>
      <c r="V572" s="153">
        <v>-1615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53548</v>
      </c>
      <c r="D573" s="153">
        <v>54225</v>
      </c>
      <c r="E573" s="153">
        <v>53750</v>
      </c>
      <c r="F573" s="153">
        <v>313</v>
      </c>
      <c r="G573" s="153">
        <v>3508</v>
      </c>
      <c r="H573" s="153">
        <v>698.5</v>
      </c>
      <c r="I573" s="153">
        <v>43271</v>
      </c>
      <c r="J573" s="153">
        <v>4379</v>
      </c>
      <c r="K573" s="153">
        <v>0.5</v>
      </c>
      <c r="L573" s="153">
        <v>6855</v>
      </c>
      <c r="M573" s="153">
        <v>-261</v>
      </c>
      <c r="N573" s="153">
        <v>654</v>
      </c>
      <c r="O573" s="153">
        <v>-5871</v>
      </c>
      <c r="P573" s="153">
        <v>71</v>
      </c>
      <c r="Q573" s="153">
        <v>1645</v>
      </c>
      <c r="R573" s="153">
        <v>-1000</v>
      </c>
      <c r="S573" s="153">
        <v>-1323</v>
      </c>
      <c r="T573" s="153">
        <v>-425</v>
      </c>
      <c r="U573" s="153">
        <v>-2756</v>
      </c>
      <c r="V573" s="153">
        <v>-1442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54963.5</v>
      </c>
      <c r="D574" s="153">
        <v>55525</v>
      </c>
      <c r="E574" s="153">
        <v>54925</v>
      </c>
      <c r="F574" s="153">
        <v>313.5</v>
      </c>
      <c r="G574" s="153">
        <v>3597.5</v>
      </c>
      <c r="H574" s="153">
        <v>719.5</v>
      </c>
      <c r="I574" s="153">
        <v>43393.5</v>
      </c>
      <c r="J574" s="153">
        <v>4366</v>
      </c>
      <c r="K574" s="153">
        <v>132</v>
      </c>
      <c r="L574" s="153">
        <v>7365</v>
      </c>
      <c r="M574" s="153">
        <v>-3.5</v>
      </c>
      <c r="N574" s="153">
        <v>661.5</v>
      </c>
      <c r="O574" s="153">
        <v>-5581</v>
      </c>
      <c r="P574" s="153">
        <v>71</v>
      </c>
      <c r="Q574" s="153">
        <v>1584</v>
      </c>
      <c r="R574" s="153">
        <v>-1000</v>
      </c>
      <c r="S574" s="153">
        <v>-1500</v>
      </c>
      <c r="T574" s="153">
        <v>-364</v>
      </c>
      <c r="U574" s="153">
        <v>-2756</v>
      </c>
      <c r="V574" s="153">
        <v>-1250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55965.5</v>
      </c>
      <c r="D575" s="153">
        <v>56037.5</v>
      </c>
      <c r="E575" s="153">
        <v>55662.5</v>
      </c>
      <c r="F575" s="153">
        <v>313</v>
      </c>
      <c r="G575" s="153">
        <v>3646</v>
      </c>
      <c r="H575" s="153">
        <v>730.5</v>
      </c>
      <c r="I575" s="153">
        <v>43611.5</v>
      </c>
      <c r="J575" s="153">
        <v>4116.5</v>
      </c>
      <c r="K575" s="153">
        <v>586</v>
      </c>
      <c r="L575" s="153">
        <v>8182</v>
      </c>
      <c r="M575" s="153">
        <v>-4.5</v>
      </c>
      <c r="N575" s="153">
        <v>665.5</v>
      </c>
      <c r="O575" s="153">
        <v>-5880.5</v>
      </c>
      <c r="P575" s="153">
        <v>70.5</v>
      </c>
      <c r="Q575" s="153">
        <v>1349</v>
      </c>
      <c r="R575" s="153">
        <v>-1000</v>
      </c>
      <c r="S575" s="153">
        <v>-1721</v>
      </c>
      <c r="T575" s="153">
        <v>-479</v>
      </c>
      <c r="U575" s="153">
        <v>-2756</v>
      </c>
      <c r="V575" s="153">
        <v>-1155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56698</v>
      </c>
      <c r="D576" s="153">
        <v>56512.5</v>
      </c>
      <c r="E576" s="153">
        <v>56400</v>
      </c>
      <c r="F576" s="153">
        <v>313</v>
      </c>
      <c r="G576" s="153">
        <v>3550</v>
      </c>
      <c r="H576" s="153">
        <v>730.5</v>
      </c>
      <c r="I576" s="153">
        <v>43645.5</v>
      </c>
      <c r="J576" s="153">
        <v>4244</v>
      </c>
      <c r="K576" s="153">
        <v>963</v>
      </c>
      <c r="L576" s="153">
        <v>8500</v>
      </c>
      <c r="M576" s="153">
        <v>-46.5</v>
      </c>
      <c r="N576" s="153">
        <v>651</v>
      </c>
      <c r="O576" s="153">
        <v>-5853</v>
      </c>
      <c r="P576" s="153">
        <v>68</v>
      </c>
      <c r="Q576" s="153">
        <v>1652</v>
      </c>
      <c r="R576" s="153">
        <v>-1000</v>
      </c>
      <c r="S576" s="153">
        <v>-1546</v>
      </c>
      <c r="T576" s="153">
        <v>-475</v>
      </c>
      <c r="U576" s="153">
        <v>-2756</v>
      </c>
      <c r="V576" s="153">
        <v>-1350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57079</v>
      </c>
      <c r="D577" s="153">
        <v>56600</v>
      </c>
      <c r="E577" s="153">
        <v>56775</v>
      </c>
      <c r="F577" s="153">
        <v>314</v>
      </c>
      <c r="G577" s="153">
        <v>3513.5</v>
      </c>
      <c r="H577" s="153">
        <v>729</v>
      </c>
      <c r="I577" s="153">
        <v>43547</v>
      </c>
      <c r="J577" s="153">
        <v>4278.5</v>
      </c>
      <c r="K577" s="153">
        <v>1290.5</v>
      </c>
      <c r="L577" s="153">
        <v>8309.5</v>
      </c>
      <c r="M577" s="153">
        <v>-54.5</v>
      </c>
      <c r="N577" s="153">
        <v>650.5</v>
      </c>
      <c r="O577" s="153">
        <v>-5498.5</v>
      </c>
      <c r="P577" s="153">
        <v>67.5</v>
      </c>
      <c r="Q577" s="153">
        <v>1520</v>
      </c>
      <c r="R577" s="153">
        <v>-1000</v>
      </c>
      <c r="S577" s="153">
        <v>-1070</v>
      </c>
      <c r="T577" s="153">
        <v>-588</v>
      </c>
      <c r="U577" s="153">
        <v>-2606</v>
      </c>
      <c r="V577" s="153">
        <v>-1483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56157</v>
      </c>
      <c r="D578" s="153">
        <v>56387.5</v>
      </c>
      <c r="E578" s="153">
        <v>55800</v>
      </c>
      <c r="F578" s="153">
        <v>314</v>
      </c>
      <c r="G578" s="153">
        <v>3477.5</v>
      </c>
      <c r="H578" s="153">
        <v>728</v>
      </c>
      <c r="I578" s="153">
        <v>43391.5</v>
      </c>
      <c r="J578" s="153">
        <v>4100</v>
      </c>
      <c r="K578" s="153">
        <v>1469.5</v>
      </c>
      <c r="L578" s="153">
        <v>7782</v>
      </c>
      <c r="M578" s="153">
        <v>-1.5</v>
      </c>
      <c r="N578" s="153">
        <v>667.5</v>
      </c>
      <c r="O578" s="153">
        <v>-5772</v>
      </c>
      <c r="P578" s="153">
        <v>67.5</v>
      </c>
      <c r="Q578" s="153">
        <v>1762</v>
      </c>
      <c r="R578" s="153">
        <v>-1000</v>
      </c>
      <c r="S578" s="153">
        <v>-1095</v>
      </c>
      <c r="T578" s="153">
        <v>-700</v>
      </c>
      <c r="U578" s="153">
        <v>-2756</v>
      </c>
      <c r="V578" s="153">
        <v>-1791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55374</v>
      </c>
      <c r="D579" s="153">
        <v>55487.5</v>
      </c>
      <c r="E579" s="153">
        <v>54775</v>
      </c>
      <c r="F579" s="153">
        <v>308.5</v>
      </c>
      <c r="G579" s="153">
        <v>3484</v>
      </c>
      <c r="H579" s="153">
        <v>725.5</v>
      </c>
      <c r="I579" s="153">
        <v>43322</v>
      </c>
      <c r="J579" s="153">
        <v>3771</v>
      </c>
      <c r="K579" s="153">
        <v>1462.5</v>
      </c>
      <c r="L579" s="153">
        <v>7447</v>
      </c>
      <c r="M579" s="153">
        <v>-2</v>
      </c>
      <c r="N579" s="153">
        <v>678</v>
      </c>
      <c r="O579" s="153">
        <v>-5822.5</v>
      </c>
      <c r="P579" s="153">
        <v>68.5</v>
      </c>
      <c r="Q579" s="153">
        <v>1800</v>
      </c>
      <c r="R579" s="153">
        <v>-1000</v>
      </c>
      <c r="S579" s="153">
        <v>-1031</v>
      </c>
      <c r="T579" s="153">
        <v>-675</v>
      </c>
      <c r="U579" s="153">
        <v>-2756</v>
      </c>
      <c r="V579" s="153">
        <v>-1973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53734</v>
      </c>
      <c r="D580" s="153">
        <v>53637.5</v>
      </c>
      <c r="E580" s="153">
        <v>53112.5</v>
      </c>
      <c r="F580" s="153">
        <v>304.5</v>
      </c>
      <c r="G580" s="153">
        <v>3353</v>
      </c>
      <c r="H580" s="153">
        <v>736</v>
      </c>
      <c r="I580" s="153">
        <v>43157.5</v>
      </c>
      <c r="J580" s="153">
        <v>3473</v>
      </c>
      <c r="K580" s="153">
        <v>1402</v>
      </c>
      <c r="L580" s="153">
        <v>6719.5</v>
      </c>
      <c r="M580" s="153">
        <v>-2</v>
      </c>
      <c r="N580" s="153">
        <v>667.5</v>
      </c>
      <c r="O580" s="153">
        <v>-6077</v>
      </c>
      <c r="P580" s="153">
        <v>68.5</v>
      </c>
      <c r="Q580" s="153">
        <v>1800</v>
      </c>
      <c r="R580" s="153">
        <v>-1000</v>
      </c>
      <c r="S580" s="153">
        <v>-1383</v>
      </c>
      <c r="T580" s="153">
        <v>-700</v>
      </c>
      <c r="U580" s="153">
        <v>-2756</v>
      </c>
      <c r="V580" s="153">
        <v>-1916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52154</v>
      </c>
      <c r="D581" s="153">
        <v>52262.5</v>
      </c>
      <c r="E581" s="153">
        <v>51950</v>
      </c>
      <c r="F581" s="153">
        <v>305</v>
      </c>
      <c r="G581" s="153">
        <v>3168</v>
      </c>
      <c r="H581" s="153">
        <v>744</v>
      </c>
      <c r="I581" s="153">
        <v>42879.5</v>
      </c>
      <c r="J581" s="153">
        <v>3057</v>
      </c>
      <c r="K581" s="153">
        <v>1128</v>
      </c>
      <c r="L581" s="153">
        <v>6285</v>
      </c>
      <c r="M581" s="153">
        <v>-3</v>
      </c>
      <c r="N581" s="153">
        <v>664.5</v>
      </c>
      <c r="O581" s="153">
        <v>-6074</v>
      </c>
      <c r="P581" s="153">
        <v>66.5</v>
      </c>
      <c r="Q581" s="153">
        <v>2500</v>
      </c>
      <c r="R581" s="153">
        <v>-1000</v>
      </c>
      <c r="S581" s="153">
        <v>-1765</v>
      </c>
      <c r="T581" s="153">
        <v>-700</v>
      </c>
      <c r="U581" s="153">
        <v>-2756</v>
      </c>
      <c r="V581" s="153">
        <v>-1907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51045.5</v>
      </c>
      <c r="D582" s="153">
        <v>51337.5</v>
      </c>
      <c r="E582" s="153">
        <v>51287.5</v>
      </c>
      <c r="F582" s="153">
        <v>306</v>
      </c>
      <c r="G582" s="153">
        <v>3121.5</v>
      </c>
      <c r="H582" s="153">
        <v>725.5</v>
      </c>
      <c r="I582" s="153">
        <v>42797.5</v>
      </c>
      <c r="J582" s="153">
        <v>2555</v>
      </c>
      <c r="K582" s="153">
        <v>703.5</v>
      </c>
      <c r="L582" s="153">
        <v>6342</v>
      </c>
      <c r="M582" s="153">
        <v>-418</v>
      </c>
      <c r="N582" s="153">
        <v>678.5</v>
      </c>
      <c r="O582" s="153">
        <v>-5765.5</v>
      </c>
      <c r="P582" s="153">
        <v>67.5</v>
      </c>
      <c r="Q582" s="153">
        <v>2500</v>
      </c>
      <c r="R582" s="153">
        <v>-1000</v>
      </c>
      <c r="S582" s="153">
        <v>-2077</v>
      </c>
      <c r="T582" s="153">
        <v>-700</v>
      </c>
      <c r="U582" s="153">
        <v>-2756</v>
      </c>
      <c r="V582" s="153">
        <v>-1362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51722.5</v>
      </c>
      <c r="D583" s="153">
        <v>53437.5</v>
      </c>
      <c r="E583" s="153">
        <v>53200</v>
      </c>
      <c r="F583" s="153">
        <v>304.5</v>
      </c>
      <c r="G583" s="153">
        <v>3256.5</v>
      </c>
      <c r="H583" s="153">
        <v>709.5</v>
      </c>
      <c r="I583" s="153">
        <v>43080.5</v>
      </c>
      <c r="J583" s="153">
        <v>2200.5</v>
      </c>
      <c r="K583" s="153">
        <v>190</v>
      </c>
      <c r="L583" s="153">
        <v>6718</v>
      </c>
      <c r="M583" s="153">
        <v>-415</v>
      </c>
      <c r="N583" s="153">
        <v>685.5</v>
      </c>
      <c r="O583" s="153">
        <v>-5008</v>
      </c>
      <c r="P583" s="153">
        <v>70</v>
      </c>
      <c r="Q583" s="153">
        <v>2494</v>
      </c>
      <c r="R583" s="153">
        <v>-1000</v>
      </c>
      <c r="S583" s="153">
        <v>-1459</v>
      </c>
      <c r="T583" s="153">
        <v>-477</v>
      </c>
      <c r="U583" s="153">
        <v>-2756</v>
      </c>
      <c r="V583" s="153">
        <v>-806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56694.5</v>
      </c>
      <c r="D584" s="153">
        <v>57650</v>
      </c>
      <c r="E584" s="153">
        <v>57125</v>
      </c>
      <c r="F584" s="153">
        <v>308</v>
      </c>
      <c r="G584" s="153">
        <v>3716</v>
      </c>
      <c r="H584" s="153">
        <v>708.5</v>
      </c>
      <c r="I584" s="153">
        <v>43605.5</v>
      </c>
      <c r="J584" s="153">
        <v>2045.5</v>
      </c>
      <c r="K584" s="153">
        <v>2.5</v>
      </c>
      <c r="L584" s="153">
        <v>9425.5</v>
      </c>
      <c r="M584" s="153">
        <v>-2</v>
      </c>
      <c r="N584" s="153">
        <v>690.5</v>
      </c>
      <c r="O584" s="153">
        <v>-3804.5</v>
      </c>
      <c r="P584" s="153">
        <v>73.5</v>
      </c>
      <c r="Q584" s="153">
        <v>2458</v>
      </c>
      <c r="R584" s="153">
        <v>-1000</v>
      </c>
      <c r="S584" s="153">
        <v>-1755</v>
      </c>
      <c r="T584" s="153">
        <v>200</v>
      </c>
      <c r="U584" s="153">
        <v>-2756</v>
      </c>
      <c r="V584" s="153">
        <v>-203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55544.5</v>
      </c>
      <c r="D585" s="153">
        <v>54912.5</v>
      </c>
      <c r="E585" s="153">
        <v>54312.5</v>
      </c>
      <c r="F585" s="153">
        <v>311</v>
      </c>
      <c r="G585" s="153">
        <v>3639.5</v>
      </c>
      <c r="H585" s="153">
        <v>707.5</v>
      </c>
      <c r="I585" s="153">
        <v>43562</v>
      </c>
      <c r="J585" s="153">
        <v>1933.5</v>
      </c>
      <c r="K585" s="153">
        <v>0</v>
      </c>
      <c r="L585" s="153">
        <v>8633</v>
      </c>
      <c r="M585" s="153">
        <v>-2</v>
      </c>
      <c r="N585" s="153">
        <v>685</v>
      </c>
      <c r="O585" s="153">
        <v>-3925</v>
      </c>
      <c r="P585" s="153">
        <v>73.5</v>
      </c>
      <c r="Q585" s="153">
        <v>2440</v>
      </c>
      <c r="R585" s="153">
        <v>-1000</v>
      </c>
      <c r="S585" s="153">
        <v>-1429</v>
      </c>
      <c r="T585" s="153">
        <v>-700</v>
      </c>
      <c r="U585" s="153">
        <v>-2756</v>
      </c>
      <c r="V585" s="153">
        <v>-742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51285.5</v>
      </c>
      <c r="D586" s="153">
        <v>50750</v>
      </c>
      <c r="E586" s="153">
        <v>50150</v>
      </c>
      <c r="F586" s="153">
        <v>311.5</v>
      </c>
      <c r="G586" s="153">
        <v>3123</v>
      </c>
      <c r="H586" s="153">
        <v>705</v>
      </c>
      <c r="I586" s="153">
        <v>43270.5</v>
      </c>
      <c r="J586" s="153">
        <v>1846.5</v>
      </c>
      <c r="K586" s="153">
        <v>0</v>
      </c>
      <c r="L586" s="153">
        <v>6234</v>
      </c>
      <c r="M586" s="153">
        <v>-2</v>
      </c>
      <c r="N586" s="153">
        <v>695</v>
      </c>
      <c r="O586" s="153">
        <v>-4898.5</v>
      </c>
      <c r="P586" s="153">
        <v>69</v>
      </c>
      <c r="Q586" s="153">
        <v>2445</v>
      </c>
      <c r="R586" s="153">
        <v>-1000</v>
      </c>
      <c r="S586" s="153">
        <v>-1624</v>
      </c>
      <c r="T586" s="153">
        <v>-700</v>
      </c>
      <c r="U586" s="153">
        <v>-2756</v>
      </c>
      <c r="V586" s="153">
        <v>-1487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48893</v>
      </c>
      <c r="D587" s="153">
        <v>49237.5</v>
      </c>
      <c r="E587" s="153">
        <v>48637.5</v>
      </c>
      <c r="F587" s="153">
        <v>313.5</v>
      </c>
      <c r="G587" s="153">
        <v>2651.5</v>
      </c>
      <c r="H587" s="153">
        <v>695</v>
      </c>
      <c r="I587" s="153">
        <v>43130.5</v>
      </c>
      <c r="J587" s="153">
        <v>1752.5</v>
      </c>
      <c r="K587" s="153">
        <v>0</v>
      </c>
      <c r="L587" s="153">
        <v>5825.5</v>
      </c>
      <c r="M587" s="153">
        <v>-1095.5</v>
      </c>
      <c r="N587" s="153">
        <v>691.5</v>
      </c>
      <c r="O587" s="153">
        <v>-5071</v>
      </c>
      <c r="P587" s="153">
        <v>63.5</v>
      </c>
      <c r="Q587" s="153">
        <v>2500</v>
      </c>
      <c r="R587" s="153">
        <v>-985</v>
      </c>
      <c r="S587" s="153">
        <v>-1761</v>
      </c>
      <c r="T587" s="153">
        <v>-700</v>
      </c>
      <c r="U587" s="153">
        <v>-2756</v>
      </c>
      <c r="V587" s="153">
        <v>-956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50942</v>
      </c>
      <c r="D588" s="153">
        <v>50887.5</v>
      </c>
      <c r="E588" s="153">
        <v>50462.5</v>
      </c>
      <c r="F588" s="153">
        <v>312.5</v>
      </c>
      <c r="G588" s="153">
        <v>2812</v>
      </c>
      <c r="H588" s="153">
        <v>694</v>
      </c>
      <c r="I588" s="153">
        <v>43498.5</v>
      </c>
      <c r="J588" s="153">
        <v>1638.5</v>
      </c>
      <c r="K588" s="153">
        <v>0</v>
      </c>
      <c r="L588" s="153">
        <v>6346</v>
      </c>
      <c r="M588" s="153">
        <v>-465</v>
      </c>
      <c r="N588" s="153">
        <v>698.5</v>
      </c>
      <c r="O588" s="153">
        <v>-4592.5</v>
      </c>
      <c r="P588" s="153">
        <v>64</v>
      </c>
      <c r="Q588" s="153">
        <v>2500</v>
      </c>
      <c r="R588" s="153">
        <v>-769</v>
      </c>
      <c r="S588" s="153">
        <v>-1784</v>
      </c>
      <c r="T588" s="153">
        <v>-700</v>
      </c>
      <c r="U588" s="153">
        <v>-2601</v>
      </c>
      <c r="V588" s="153">
        <v>-679</v>
      </c>
      <c r="Y588" s="11"/>
    </row>
    <row r="589" spans="1:25">
      <c r="A589" s="11">
        <f>A588+1</f>
        <v>24</v>
      </c>
      <c r="B589" s="13">
        <v>0</v>
      </c>
      <c r="C589" s="153">
        <v>49057.5</v>
      </c>
      <c r="D589" s="153">
        <v>47325</v>
      </c>
      <c r="E589" s="153">
        <v>47937.5</v>
      </c>
      <c r="F589" s="153">
        <v>313.5</v>
      </c>
      <c r="G589" s="153">
        <v>2556.5</v>
      </c>
      <c r="H589" s="153">
        <v>693.5</v>
      </c>
      <c r="I589" s="153">
        <v>43174</v>
      </c>
      <c r="J589" s="153">
        <v>1474.5</v>
      </c>
      <c r="K589" s="153">
        <v>0</v>
      </c>
      <c r="L589" s="153">
        <v>5644.5</v>
      </c>
      <c r="M589" s="153">
        <v>-705.5</v>
      </c>
      <c r="N589" s="153">
        <v>697.5</v>
      </c>
      <c r="O589" s="153">
        <v>-4791</v>
      </c>
      <c r="P589" s="153">
        <v>61.5</v>
      </c>
      <c r="Q589" s="153">
        <v>1760</v>
      </c>
      <c r="R589" s="153">
        <v>-1000</v>
      </c>
      <c r="S589" s="153">
        <v>-1523</v>
      </c>
      <c r="T589" s="153">
        <v>-700</v>
      </c>
      <c r="U589" s="153">
        <v>-2602</v>
      </c>
      <c r="V589" s="153">
        <v>-774</v>
      </c>
      <c r="Y589" s="11"/>
    </row>
    <row r="590" spans="1:25">
      <c r="A590" s="11">
        <f>A589</f>
        <v>24</v>
      </c>
      <c r="B590" s="13">
        <f>B589+1</f>
        <v>1</v>
      </c>
      <c r="C590" s="153">
        <v>44675</v>
      </c>
      <c r="D590" s="153">
        <v>43862.5</v>
      </c>
      <c r="E590" s="153">
        <v>44762.5</v>
      </c>
      <c r="F590" s="153">
        <v>313.5</v>
      </c>
      <c r="G590" s="153">
        <v>1797</v>
      </c>
      <c r="H590" s="153">
        <v>693</v>
      </c>
      <c r="I590" s="153">
        <v>42557.5</v>
      </c>
      <c r="J590" s="153">
        <v>1399</v>
      </c>
      <c r="K590" s="153">
        <v>0</v>
      </c>
      <c r="L590" s="153">
        <v>5295.5</v>
      </c>
      <c r="M590" s="153">
        <v>-2278.5</v>
      </c>
      <c r="N590" s="153">
        <v>703.5</v>
      </c>
      <c r="O590" s="153">
        <v>-5806</v>
      </c>
      <c r="P590" s="153">
        <v>52</v>
      </c>
      <c r="Q590" s="153">
        <v>1560</v>
      </c>
      <c r="R590" s="153">
        <v>-877</v>
      </c>
      <c r="S590" s="153">
        <v>-2072</v>
      </c>
      <c r="T590" s="153">
        <v>-500</v>
      </c>
      <c r="U590" s="153">
        <v>-2602</v>
      </c>
      <c r="V590" s="153">
        <v>-984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43491</v>
      </c>
      <c r="D591" s="153">
        <v>42462.5</v>
      </c>
      <c r="E591" s="153">
        <v>43262.5</v>
      </c>
      <c r="F591" s="153">
        <v>313.5</v>
      </c>
      <c r="G591" s="153">
        <v>1601</v>
      </c>
      <c r="H591" s="153">
        <v>695.5</v>
      </c>
      <c r="I591" s="153">
        <v>42433.5</v>
      </c>
      <c r="J591" s="153">
        <v>1198.5</v>
      </c>
      <c r="K591" s="153">
        <v>0</v>
      </c>
      <c r="L591" s="153">
        <v>5494</v>
      </c>
      <c r="M591" s="153">
        <v>-2603.5</v>
      </c>
      <c r="N591" s="153">
        <v>707</v>
      </c>
      <c r="O591" s="153">
        <v>-6348.5</v>
      </c>
      <c r="P591" s="153">
        <v>48.5</v>
      </c>
      <c r="Q591" s="153">
        <v>901</v>
      </c>
      <c r="R591" s="153">
        <v>-877</v>
      </c>
      <c r="S591" s="153">
        <v>-2112</v>
      </c>
      <c r="T591" s="153">
        <v>-500</v>
      </c>
      <c r="U591" s="153">
        <v>-2602</v>
      </c>
      <c r="V591" s="153">
        <v>-1301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41060.5</v>
      </c>
      <c r="D592" s="153">
        <v>39975</v>
      </c>
      <c r="E592" s="153">
        <v>40525</v>
      </c>
      <c r="F592" s="153">
        <v>313</v>
      </c>
      <c r="G592" s="153">
        <v>1554.5</v>
      </c>
      <c r="H592" s="153">
        <v>696.5</v>
      </c>
      <c r="I592" s="153">
        <v>41473.5</v>
      </c>
      <c r="J592" s="153">
        <v>1023.5</v>
      </c>
      <c r="K592" s="153">
        <v>0</v>
      </c>
      <c r="L592" s="153">
        <v>5467</v>
      </c>
      <c r="M592" s="153">
        <v>-2609</v>
      </c>
      <c r="N592" s="153">
        <v>711.5</v>
      </c>
      <c r="O592" s="153">
        <v>-7568.5</v>
      </c>
      <c r="P592" s="153">
        <v>48.5</v>
      </c>
      <c r="Q592" s="153">
        <v>655</v>
      </c>
      <c r="R592" s="153">
        <v>-877</v>
      </c>
      <c r="S592" s="153">
        <v>-2077</v>
      </c>
      <c r="T592" s="153">
        <v>-500</v>
      </c>
      <c r="U592" s="153">
        <v>-2602</v>
      </c>
      <c r="V592" s="153">
        <v>-2038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39818.5</v>
      </c>
      <c r="D593" s="153">
        <v>38725</v>
      </c>
      <c r="E593" s="153">
        <v>39575</v>
      </c>
      <c r="F593" s="153">
        <v>313</v>
      </c>
      <c r="G593" s="153">
        <v>1680</v>
      </c>
      <c r="H593" s="153">
        <v>692</v>
      </c>
      <c r="I593" s="153">
        <v>41039</v>
      </c>
      <c r="J593" s="153">
        <v>889</v>
      </c>
      <c r="K593" s="153">
        <v>0</v>
      </c>
      <c r="L593" s="153">
        <v>5329</v>
      </c>
      <c r="M593" s="153">
        <v>-2608.5</v>
      </c>
      <c r="N593" s="153">
        <v>714.5</v>
      </c>
      <c r="O593" s="153">
        <v>-8229.5</v>
      </c>
      <c r="P593" s="153">
        <v>51.5</v>
      </c>
      <c r="Q593" s="153">
        <v>-167</v>
      </c>
      <c r="R593" s="153">
        <v>-877</v>
      </c>
      <c r="S593" s="153">
        <v>-2175</v>
      </c>
      <c r="T593" s="153">
        <v>-500</v>
      </c>
      <c r="U593" s="153">
        <v>-2602</v>
      </c>
      <c r="V593" s="153">
        <v>-1951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40723.5</v>
      </c>
      <c r="D594" s="153">
        <v>40087.5</v>
      </c>
      <c r="E594" s="153">
        <v>41325</v>
      </c>
      <c r="F594" s="153">
        <v>312.5</v>
      </c>
      <c r="G594" s="153">
        <v>2209.5</v>
      </c>
      <c r="H594" s="153">
        <v>821</v>
      </c>
      <c r="I594" s="153">
        <v>41039.5</v>
      </c>
      <c r="J594" s="153">
        <v>774</v>
      </c>
      <c r="K594" s="153">
        <v>0</v>
      </c>
      <c r="L594" s="153">
        <v>5333.5</v>
      </c>
      <c r="M594" s="153">
        <v>-2402.5</v>
      </c>
      <c r="N594" s="153">
        <v>711</v>
      </c>
      <c r="O594" s="153">
        <v>-8075</v>
      </c>
      <c r="P594" s="153">
        <v>62.5</v>
      </c>
      <c r="Q594" s="153">
        <v>573</v>
      </c>
      <c r="R594" s="153">
        <v>-877</v>
      </c>
      <c r="S594" s="153">
        <v>-2175</v>
      </c>
      <c r="T594" s="153">
        <v>-500</v>
      </c>
      <c r="U594" s="153">
        <v>-2602</v>
      </c>
      <c r="V594" s="153">
        <v>-1996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44780</v>
      </c>
      <c r="D595" s="153">
        <v>44487.5</v>
      </c>
      <c r="E595" s="153">
        <v>45575</v>
      </c>
      <c r="F595" s="153">
        <v>312.5</v>
      </c>
      <c r="G595" s="153">
        <v>2631.5</v>
      </c>
      <c r="H595" s="153">
        <v>969.5</v>
      </c>
      <c r="I595" s="153">
        <v>41788</v>
      </c>
      <c r="J595" s="153">
        <v>674.5</v>
      </c>
      <c r="K595" s="153">
        <v>0</v>
      </c>
      <c r="L595" s="153">
        <v>5613.5</v>
      </c>
      <c r="M595" s="153">
        <v>-882</v>
      </c>
      <c r="N595" s="153">
        <v>703.5</v>
      </c>
      <c r="O595" s="153">
        <v>-7031.5</v>
      </c>
      <c r="P595" s="153">
        <v>67.5</v>
      </c>
      <c r="Q595" s="153">
        <v>2308</v>
      </c>
      <c r="R595" s="153">
        <v>-911</v>
      </c>
      <c r="S595" s="153">
        <v>-2150</v>
      </c>
      <c r="T595" s="153">
        <v>-306</v>
      </c>
      <c r="U595" s="153">
        <v>-2602</v>
      </c>
      <c r="V595" s="153">
        <v>-2067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50500.5</v>
      </c>
      <c r="D596" s="153">
        <v>51050</v>
      </c>
      <c r="E596" s="153">
        <v>51400</v>
      </c>
      <c r="F596" s="153">
        <v>313</v>
      </c>
      <c r="G596" s="153">
        <v>2741.5</v>
      </c>
      <c r="H596" s="153">
        <v>1358.5</v>
      </c>
      <c r="I596" s="153">
        <v>43116.5</v>
      </c>
      <c r="J596" s="153">
        <v>661.5</v>
      </c>
      <c r="K596" s="153">
        <v>0</v>
      </c>
      <c r="L596" s="153">
        <v>7127.5</v>
      </c>
      <c r="M596" s="153">
        <v>-50.5</v>
      </c>
      <c r="N596" s="153">
        <v>689.5</v>
      </c>
      <c r="O596" s="153">
        <v>-5456.5</v>
      </c>
      <c r="P596" s="153">
        <v>67</v>
      </c>
      <c r="Q596" s="153">
        <v>2500</v>
      </c>
      <c r="R596" s="153">
        <v>-1000</v>
      </c>
      <c r="S596" s="153">
        <v>-2165</v>
      </c>
      <c r="T596" s="153">
        <v>170</v>
      </c>
      <c r="U596" s="153">
        <v>-2757</v>
      </c>
      <c r="V596" s="153">
        <v>-1175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54548.5</v>
      </c>
      <c r="D597" s="153">
        <v>54275</v>
      </c>
      <c r="E597" s="153">
        <v>54700</v>
      </c>
      <c r="F597" s="153">
        <v>313</v>
      </c>
      <c r="G597" s="153">
        <v>3046.5</v>
      </c>
      <c r="H597" s="153">
        <v>2094.5</v>
      </c>
      <c r="I597" s="153">
        <v>43396</v>
      </c>
      <c r="J597" s="153">
        <v>703.5</v>
      </c>
      <c r="K597" s="153">
        <v>4.5</v>
      </c>
      <c r="L597" s="153">
        <v>8607</v>
      </c>
      <c r="M597" s="153">
        <v>-10.5</v>
      </c>
      <c r="N597" s="153">
        <v>691</v>
      </c>
      <c r="O597" s="153">
        <v>-4296.5</v>
      </c>
      <c r="P597" s="153">
        <v>73</v>
      </c>
      <c r="Q597" s="153">
        <v>2487</v>
      </c>
      <c r="R597" s="153">
        <v>-950</v>
      </c>
      <c r="S597" s="153">
        <v>-1549</v>
      </c>
      <c r="T597" s="153">
        <v>102</v>
      </c>
      <c r="U597" s="153">
        <v>-2757</v>
      </c>
      <c r="V597" s="153">
        <v>-1296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55864</v>
      </c>
      <c r="D598" s="153">
        <v>55062.5</v>
      </c>
      <c r="E598" s="153">
        <v>55612.5</v>
      </c>
      <c r="F598" s="153">
        <v>312.5</v>
      </c>
      <c r="G598" s="153">
        <v>3373.5</v>
      </c>
      <c r="H598" s="153">
        <v>2355.5</v>
      </c>
      <c r="I598" s="153">
        <v>43403</v>
      </c>
      <c r="J598" s="153">
        <v>719</v>
      </c>
      <c r="K598" s="153">
        <v>205.5</v>
      </c>
      <c r="L598" s="153">
        <v>8839</v>
      </c>
      <c r="M598" s="153">
        <v>-2</v>
      </c>
      <c r="N598" s="153">
        <v>671.5</v>
      </c>
      <c r="O598" s="153">
        <v>-4013.5</v>
      </c>
      <c r="P598" s="153">
        <v>78.5</v>
      </c>
      <c r="Q598" s="153">
        <v>2482</v>
      </c>
      <c r="R598" s="153">
        <v>-1000</v>
      </c>
      <c r="S598" s="153">
        <v>-2070</v>
      </c>
      <c r="T598" s="153">
        <v>57</v>
      </c>
      <c r="U598" s="153">
        <v>-2757</v>
      </c>
      <c r="V598" s="153">
        <v>-547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56583</v>
      </c>
      <c r="D599" s="153">
        <v>55700</v>
      </c>
      <c r="E599" s="153">
        <v>56225</v>
      </c>
      <c r="F599" s="153">
        <v>304.5</v>
      </c>
      <c r="G599" s="153">
        <v>3887</v>
      </c>
      <c r="H599" s="153">
        <v>2319</v>
      </c>
      <c r="I599" s="153">
        <v>43420.5</v>
      </c>
      <c r="J599" s="153">
        <v>723</v>
      </c>
      <c r="K599" s="153">
        <v>746</v>
      </c>
      <c r="L599" s="153">
        <v>8806.5</v>
      </c>
      <c r="M599" s="153">
        <v>-2</v>
      </c>
      <c r="N599" s="153">
        <v>645</v>
      </c>
      <c r="O599" s="153">
        <v>-4265.5</v>
      </c>
      <c r="P599" s="153">
        <v>84.5</v>
      </c>
      <c r="Q599" s="153">
        <v>2500</v>
      </c>
      <c r="R599" s="153">
        <v>-1000</v>
      </c>
      <c r="S599" s="153">
        <v>-2190</v>
      </c>
      <c r="T599" s="153">
        <v>120</v>
      </c>
      <c r="U599" s="153">
        <v>-2757</v>
      </c>
      <c r="V599" s="153">
        <v>-929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56862.5</v>
      </c>
      <c r="D600" s="153">
        <v>56325</v>
      </c>
      <c r="E600" s="153">
        <v>56662.5</v>
      </c>
      <c r="F600" s="153">
        <v>305</v>
      </c>
      <c r="G600" s="153">
        <v>3701</v>
      </c>
      <c r="H600" s="153">
        <v>2309.5</v>
      </c>
      <c r="I600" s="153">
        <v>43357.5</v>
      </c>
      <c r="J600" s="153">
        <v>881.5</v>
      </c>
      <c r="K600" s="153">
        <v>1210</v>
      </c>
      <c r="L600" s="153">
        <v>8865.5</v>
      </c>
      <c r="M600" s="153">
        <v>-21.5</v>
      </c>
      <c r="N600" s="153">
        <v>646</v>
      </c>
      <c r="O600" s="153">
        <v>-4392.5</v>
      </c>
      <c r="P600" s="153">
        <v>81.5</v>
      </c>
      <c r="Q600" s="153">
        <v>2500</v>
      </c>
      <c r="R600" s="153">
        <v>-994</v>
      </c>
      <c r="S600" s="153">
        <v>-2220</v>
      </c>
      <c r="T600" s="153">
        <v>155</v>
      </c>
      <c r="U600" s="153">
        <v>-2757</v>
      </c>
      <c r="V600" s="153">
        <v>-1084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57177</v>
      </c>
      <c r="D601" s="153">
        <v>56687.5</v>
      </c>
      <c r="E601" s="153">
        <v>56875</v>
      </c>
      <c r="F601" s="153">
        <v>305</v>
      </c>
      <c r="G601" s="153">
        <v>3635.5</v>
      </c>
      <c r="H601" s="153">
        <v>2349</v>
      </c>
      <c r="I601" s="153">
        <v>43394</v>
      </c>
      <c r="J601" s="153">
        <v>960</v>
      </c>
      <c r="K601" s="153">
        <v>1459.5</v>
      </c>
      <c r="L601" s="153">
        <v>8782.5</v>
      </c>
      <c r="M601" s="153">
        <v>-54</v>
      </c>
      <c r="N601" s="153">
        <v>650.5</v>
      </c>
      <c r="O601" s="153">
        <v>-4304</v>
      </c>
      <c r="P601" s="153">
        <v>80</v>
      </c>
      <c r="Q601" s="153">
        <v>3000</v>
      </c>
      <c r="R601" s="153">
        <v>-1000</v>
      </c>
      <c r="S601" s="153">
        <v>-2055</v>
      </c>
      <c r="T601" s="153">
        <v>181</v>
      </c>
      <c r="U601" s="153">
        <v>-2757</v>
      </c>
      <c r="V601" s="153">
        <v>-1205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56308</v>
      </c>
      <c r="D602" s="153">
        <v>56037.5</v>
      </c>
      <c r="E602" s="153">
        <v>55975</v>
      </c>
      <c r="F602" s="153">
        <v>304</v>
      </c>
      <c r="G602" s="153">
        <v>3501</v>
      </c>
      <c r="H602" s="153">
        <v>2261.5</v>
      </c>
      <c r="I602" s="153">
        <v>43345.5</v>
      </c>
      <c r="J602" s="153">
        <v>1028</v>
      </c>
      <c r="K602" s="153">
        <v>1650</v>
      </c>
      <c r="L602" s="153">
        <v>8003.5</v>
      </c>
      <c r="M602" s="153">
        <v>-28</v>
      </c>
      <c r="N602" s="153">
        <v>661</v>
      </c>
      <c r="O602" s="153">
        <v>-4418</v>
      </c>
      <c r="P602" s="153">
        <v>78.5</v>
      </c>
      <c r="Q602" s="153">
        <v>2500</v>
      </c>
      <c r="R602" s="153">
        <v>-1000</v>
      </c>
      <c r="S602" s="153">
        <v>-2092</v>
      </c>
      <c r="T602" s="153">
        <v>200</v>
      </c>
      <c r="U602" s="153">
        <v>-2757</v>
      </c>
      <c r="V602" s="153">
        <v>-1266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55461</v>
      </c>
      <c r="D603" s="153">
        <v>54725</v>
      </c>
      <c r="E603" s="153">
        <v>54650</v>
      </c>
      <c r="F603" s="153">
        <v>311</v>
      </c>
      <c r="G603" s="153">
        <v>3292.5</v>
      </c>
      <c r="H603" s="153">
        <v>2140.5</v>
      </c>
      <c r="I603" s="153">
        <v>43276.5</v>
      </c>
      <c r="J603" s="153">
        <v>1159</v>
      </c>
      <c r="K603" s="153">
        <v>1681.5</v>
      </c>
      <c r="L603" s="153">
        <v>7420</v>
      </c>
      <c r="M603" s="153">
        <v>-6</v>
      </c>
      <c r="N603" s="153">
        <v>676</v>
      </c>
      <c r="O603" s="153">
        <v>-4490</v>
      </c>
      <c r="P603" s="153">
        <v>75.5</v>
      </c>
      <c r="Q603" s="153">
        <v>3000</v>
      </c>
      <c r="R603" s="153">
        <v>-1000</v>
      </c>
      <c r="S603" s="153">
        <v>-2220</v>
      </c>
      <c r="T603" s="153">
        <v>200</v>
      </c>
      <c r="U603" s="153">
        <v>-2757</v>
      </c>
      <c r="V603" s="153">
        <v>-1565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53695</v>
      </c>
      <c r="D604" s="153">
        <v>52900</v>
      </c>
      <c r="E604" s="153">
        <v>52637.5</v>
      </c>
      <c r="F604" s="153">
        <v>311</v>
      </c>
      <c r="G604" s="153">
        <v>3302</v>
      </c>
      <c r="H604" s="153">
        <v>1697.5</v>
      </c>
      <c r="I604" s="153">
        <v>43146.5</v>
      </c>
      <c r="J604" s="153">
        <v>1247.5</v>
      </c>
      <c r="K604" s="153">
        <v>1519.5</v>
      </c>
      <c r="L604" s="153">
        <v>6599</v>
      </c>
      <c r="M604" s="153">
        <v>-2</v>
      </c>
      <c r="N604" s="153">
        <v>679</v>
      </c>
      <c r="O604" s="153">
        <v>-4804</v>
      </c>
      <c r="P604" s="153">
        <v>75</v>
      </c>
      <c r="Q604" s="153">
        <v>3000</v>
      </c>
      <c r="R604" s="153">
        <v>-1000</v>
      </c>
      <c r="S604" s="153">
        <v>-2273</v>
      </c>
      <c r="T604" s="153">
        <v>-195</v>
      </c>
      <c r="U604" s="153">
        <v>-2757</v>
      </c>
      <c r="V604" s="153">
        <v>-1627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52010.5</v>
      </c>
      <c r="D605" s="153">
        <v>51737.5</v>
      </c>
      <c r="E605" s="153">
        <v>51362.5</v>
      </c>
      <c r="F605" s="153">
        <v>311</v>
      </c>
      <c r="G605" s="153">
        <v>3370.5</v>
      </c>
      <c r="H605" s="153">
        <v>1491.5</v>
      </c>
      <c r="I605" s="153">
        <v>42944.5</v>
      </c>
      <c r="J605" s="153">
        <v>1458.5</v>
      </c>
      <c r="K605" s="153">
        <v>1158</v>
      </c>
      <c r="L605" s="153">
        <v>6169.5</v>
      </c>
      <c r="M605" s="153">
        <v>-83</v>
      </c>
      <c r="N605" s="153">
        <v>673</v>
      </c>
      <c r="O605" s="153">
        <v>-5483</v>
      </c>
      <c r="P605" s="153">
        <v>76</v>
      </c>
      <c r="Q605" s="153">
        <v>2193</v>
      </c>
      <c r="R605" s="153">
        <v>-1000</v>
      </c>
      <c r="S605" s="153">
        <v>-2278</v>
      </c>
      <c r="T605" s="153">
        <v>150</v>
      </c>
      <c r="U605" s="153">
        <v>-2757</v>
      </c>
      <c r="V605" s="153">
        <v>-1715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50786</v>
      </c>
      <c r="D606" s="153">
        <v>50675</v>
      </c>
      <c r="E606" s="153">
        <v>50137.5</v>
      </c>
      <c r="F606" s="153">
        <v>313</v>
      </c>
      <c r="G606" s="153">
        <v>3466.5</v>
      </c>
      <c r="H606" s="153">
        <v>1514</v>
      </c>
      <c r="I606" s="153">
        <v>43033</v>
      </c>
      <c r="J606" s="153">
        <v>1695.5</v>
      </c>
      <c r="K606" s="153">
        <v>604</v>
      </c>
      <c r="L606" s="153">
        <v>6547.5</v>
      </c>
      <c r="M606" s="153">
        <v>-164.5</v>
      </c>
      <c r="N606" s="153">
        <v>675</v>
      </c>
      <c r="O606" s="153">
        <v>-6898.5</v>
      </c>
      <c r="P606" s="153">
        <v>78</v>
      </c>
      <c r="Q606" s="153">
        <v>204</v>
      </c>
      <c r="R606" s="153">
        <v>-1000</v>
      </c>
      <c r="S606" s="153">
        <v>-2326</v>
      </c>
      <c r="T606" s="153">
        <v>200</v>
      </c>
      <c r="U606" s="153">
        <v>-2757</v>
      </c>
      <c r="V606" s="153">
        <v>-1710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51942.5</v>
      </c>
      <c r="D607" s="153">
        <v>52262.5</v>
      </c>
      <c r="E607" s="153">
        <v>52075</v>
      </c>
      <c r="F607" s="153">
        <v>329.5</v>
      </c>
      <c r="G607" s="153">
        <v>3777</v>
      </c>
      <c r="H607" s="153">
        <v>1697.5</v>
      </c>
      <c r="I607" s="153">
        <v>43481.5</v>
      </c>
      <c r="J607" s="153">
        <v>2141</v>
      </c>
      <c r="K607" s="153">
        <v>122.5</v>
      </c>
      <c r="L607" s="153">
        <v>7562.5</v>
      </c>
      <c r="M607" s="153">
        <v>-37.5</v>
      </c>
      <c r="N607" s="153">
        <v>686.5</v>
      </c>
      <c r="O607" s="153">
        <v>-7818.5</v>
      </c>
      <c r="P607" s="153">
        <v>81</v>
      </c>
      <c r="Q607" s="153">
        <v>-377</v>
      </c>
      <c r="R607" s="153">
        <v>-1000</v>
      </c>
      <c r="S607" s="153">
        <v>-2156</v>
      </c>
      <c r="T607" s="153">
        <v>200</v>
      </c>
      <c r="U607" s="153">
        <v>-2757</v>
      </c>
      <c r="V607" s="153">
        <v>-1362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57480.5</v>
      </c>
      <c r="D608" s="153">
        <v>56587.5</v>
      </c>
      <c r="E608" s="153">
        <v>56812.5</v>
      </c>
      <c r="F608" s="153">
        <v>384</v>
      </c>
      <c r="G608" s="153">
        <v>4279.5</v>
      </c>
      <c r="H608" s="153">
        <v>1897</v>
      </c>
      <c r="I608" s="153">
        <v>43778</v>
      </c>
      <c r="J608" s="153">
        <v>2832</v>
      </c>
      <c r="K608" s="153">
        <v>0.5</v>
      </c>
      <c r="L608" s="153">
        <v>10595.5</v>
      </c>
      <c r="M608" s="153">
        <v>-19.5</v>
      </c>
      <c r="N608" s="153">
        <v>702.5</v>
      </c>
      <c r="O608" s="153">
        <v>-6968.5</v>
      </c>
      <c r="P608" s="153">
        <v>85</v>
      </c>
      <c r="Q608" s="153">
        <v>-400</v>
      </c>
      <c r="R608" s="153">
        <v>-1000</v>
      </c>
      <c r="S608" s="153">
        <v>-1884</v>
      </c>
      <c r="T608" s="153">
        <v>200</v>
      </c>
      <c r="U608" s="153">
        <v>-2691</v>
      </c>
      <c r="V608" s="153">
        <v>-452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55810.5</v>
      </c>
      <c r="D609" s="153">
        <v>53937.5</v>
      </c>
      <c r="E609" s="153">
        <v>54237.5</v>
      </c>
      <c r="F609" s="153">
        <v>383.5</v>
      </c>
      <c r="G609" s="153">
        <v>4057</v>
      </c>
      <c r="H609" s="153">
        <v>1774</v>
      </c>
      <c r="I609" s="153">
        <v>44051</v>
      </c>
      <c r="J609" s="153">
        <v>3378.5</v>
      </c>
      <c r="K609" s="153">
        <v>0</v>
      </c>
      <c r="L609" s="153">
        <v>8368</v>
      </c>
      <c r="M609" s="153">
        <v>-19.5</v>
      </c>
      <c r="N609" s="153">
        <v>707.5</v>
      </c>
      <c r="O609" s="153">
        <v>-6890</v>
      </c>
      <c r="P609" s="153">
        <v>83</v>
      </c>
      <c r="Q609" s="153">
        <v>636</v>
      </c>
      <c r="R609" s="153">
        <v>-1000</v>
      </c>
      <c r="S609" s="153">
        <v>-2134</v>
      </c>
      <c r="T609" s="153">
        <v>142</v>
      </c>
      <c r="U609" s="153">
        <v>-2757</v>
      </c>
      <c r="V609" s="153">
        <v>-1780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51609</v>
      </c>
      <c r="D610" s="153">
        <v>49562.5</v>
      </c>
      <c r="E610" s="153">
        <v>49862.5</v>
      </c>
      <c r="F610" s="153">
        <v>309</v>
      </c>
      <c r="G610" s="153">
        <v>3279</v>
      </c>
      <c r="H610" s="153">
        <v>779.5</v>
      </c>
      <c r="I610" s="153">
        <v>43971.5</v>
      </c>
      <c r="J610" s="153">
        <v>3689.5</v>
      </c>
      <c r="K610" s="153">
        <v>0</v>
      </c>
      <c r="L610" s="153">
        <v>6653</v>
      </c>
      <c r="M610" s="153">
        <v>-523.5</v>
      </c>
      <c r="N610" s="153">
        <v>705.5</v>
      </c>
      <c r="O610" s="153">
        <v>-7255</v>
      </c>
      <c r="P610" s="153">
        <v>68.5</v>
      </c>
      <c r="Q610" s="153">
        <v>1127</v>
      </c>
      <c r="R610" s="153">
        <v>-1000</v>
      </c>
      <c r="S610" s="153">
        <v>-2187</v>
      </c>
      <c r="T610" s="153">
        <v>-695</v>
      </c>
      <c r="U610" s="153">
        <v>-2757</v>
      </c>
      <c r="V610" s="153">
        <v>-1886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49086.5</v>
      </c>
      <c r="D611" s="153">
        <v>48362.5</v>
      </c>
      <c r="E611" s="153">
        <v>48662.5</v>
      </c>
      <c r="F611" s="153">
        <v>312</v>
      </c>
      <c r="G611" s="153">
        <v>2456</v>
      </c>
      <c r="H611" s="153">
        <v>694</v>
      </c>
      <c r="I611" s="153">
        <v>43115.5</v>
      </c>
      <c r="J611" s="153">
        <v>3928</v>
      </c>
      <c r="K611" s="153">
        <v>0</v>
      </c>
      <c r="L611" s="153">
        <v>6045</v>
      </c>
      <c r="M611" s="153">
        <v>-1299</v>
      </c>
      <c r="N611" s="153">
        <v>716.5</v>
      </c>
      <c r="O611" s="153">
        <v>-6881</v>
      </c>
      <c r="P611" s="153">
        <v>58</v>
      </c>
      <c r="Q611" s="153">
        <v>2230</v>
      </c>
      <c r="R611" s="153">
        <v>-994</v>
      </c>
      <c r="S611" s="153">
        <v>-2201</v>
      </c>
      <c r="T611" s="153">
        <v>-292</v>
      </c>
      <c r="U611" s="153">
        <v>-2757</v>
      </c>
      <c r="V611" s="153">
        <v>-1617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51316.5</v>
      </c>
      <c r="D612" s="153">
        <v>50012.5</v>
      </c>
      <c r="E612" s="153">
        <v>50225</v>
      </c>
      <c r="F612" s="153">
        <v>312</v>
      </c>
      <c r="G612" s="153">
        <v>2315.5</v>
      </c>
      <c r="H612" s="153">
        <v>694.5</v>
      </c>
      <c r="I612" s="153">
        <v>43510.5</v>
      </c>
      <c r="J612" s="153">
        <v>3909.5</v>
      </c>
      <c r="K612" s="153">
        <v>0</v>
      </c>
      <c r="L612" s="153">
        <v>6414.5</v>
      </c>
      <c r="M612" s="153">
        <v>-1286</v>
      </c>
      <c r="N612" s="153">
        <v>726</v>
      </c>
      <c r="O612" s="153">
        <v>-5280</v>
      </c>
      <c r="P612" s="153">
        <v>55.5</v>
      </c>
      <c r="Q612" s="153">
        <v>2529</v>
      </c>
      <c r="R612" s="153">
        <v>-1000</v>
      </c>
      <c r="S612" s="153">
        <v>-2150</v>
      </c>
      <c r="T612" s="153">
        <v>137</v>
      </c>
      <c r="U612" s="153">
        <v>-2502</v>
      </c>
      <c r="V612" s="153">
        <v>-1556</v>
      </c>
      <c r="Y612" s="11"/>
    </row>
    <row r="613" spans="1:25">
      <c r="A613" s="11">
        <f>A612+1</f>
        <v>25</v>
      </c>
      <c r="B613" s="13">
        <v>0</v>
      </c>
      <c r="C613" s="153">
        <v>49243</v>
      </c>
      <c r="D613" s="153">
        <v>47200</v>
      </c>
      <c r="E613" s="153">
        <v>47425</v>
      </c>
      <c r="F613" s="153">
        <v>311</v>
      </c>
      <c r="G613" s="153">
        <v>1621</v>
      </c>
      <c r="H613" s="153">
        <v>695.5</v>
      </c>
      <c r="I613" s="153">
        <v>43643</v>
      </c>
      <c r="J613" s="153">
        <v>3808.5</v>
      </c>
      <c r="K613" s="153">
        <v>0</v>
      </c>
      <c r="L613" s="153">
        <v>5895</v>
      </c>
      <c r="M613" s="153">
        <v>-1332.5</v>
      </c>
      <c r="N613" s="153">
        <v>726</v>
      </c>
      <c r="O613" s="153">
        <v>-6125</v>
      </c>
      <c r="P613" s="153">
        <v>44</v>
      </c>
      <c r="Q613" s="153">
        <v>903</v>
      </c>
      <c r="R613" s="153">
        <v>-1000</v>
      </c>
      <c r="S613" s="153">
        <v>-1659</v>
      </c>
      <c r="T613" s="153">
        <v>-463</v>
      </c>
      <c r="U613" s="153">
        <v>-2602</v>
      </c>
      <c r="V613" s="153">
        <v>-2172</v>
      </c>
      <c r="Y613" s="11"/>
    </row>
    <row r="614" spans="1:25">
      <c r="A614" s="11">
        <f>A613</f>
        <v>25</v>
      </c>
      <c r="B614" s="13">
        <f>B613+1</f>
        <v>1</v>
      </c>
      <c r="C614" s="153">
        <v>44808.5</v>
      </c>
      <c r="D614" s="153">
        <v>44187.5</v>
      </c>
      <c r="E614" s="153">
        <v>44312.5</v>
      </c>
      <c r="F614" s="153">
        <v>311.5</v>
      </c>
      <c r="G614" s="153">
        <v>1299.5</v>
      </c>
      <c r="H614" s="153">
        <v>695.5</v>
      </c>
      <c r="I614" s="153">
        <v>42807.5</v>
      </c>
      <c r="J614" s="153">
        <v>3598.5</v>
      </c>
      <c r="K614" s="153">
        <v>0</v>
      </c>
      <c r="L614" s="153">
        <v>5830</v>
      </c>
      <c r="M614" s="153">
        <v>-2294.5</v>
      </c>
      <c r="N614" s="153">
        <v>723.5</v>
      </c>
      <c r="O614" s="153">
        <v>-8163.5</v>
      </c>
      <c r="P614" s="153">
        <v>40.5</v>
      </c>
      <c r="Q614" s="153">
        <v>-436</v>
      </c>
      <c r="R614" s="153">
        <v>-926</v>
      </c>
      <c r="S614" s="153">
        <v>-2150</v>
      </c>
      <c r="T614" s="153">
        <v>-69</v>
      </c>
      <c r="U614" s="153">
        <v>-2602</v>
      </c>
      <c r="V614" s="153">
        <v>-2219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43575</v>
      </c>
      <c r="D615" s="153">
        <v>42950</v>
      </c>
      <c r="E615" s="153">
        <v>42937.5</v>
      </c>
      <c r="F615" s="153">
        <v>313</v>
      </c>
      <c r="G615" s="153">
        <v>1381</v>
      </c>
      <c r="H615" s="153">
        <v>696</v>
      </c>
      <c r="I615" s="153">
        <v>42826</v>
      </c>
      <c r="J615" s="153">
        <v>3491.5</v>
      </c>
      <c r="K615" s="153">
        <v>0</v>
      </c>
      <c r="L615" s="153">
        <v>5691.5</v>
      </c>
      <c r="M615" s="153">
        <v>-2000.5</v>
      </c>
      <c r="N615" s="153">
        <v>709</v>
      </c>
      <c r="O615" s="153">
        <v>-9532</v>
      </c>
      <c r="P615" s="153">
        <v>41.5</v>
      </c>
      <c r="Q615" s="153">
        <v>-1794</v>
      </c>
      <c r="R615" s="153">
        <v>-926</v>
      </c>
      <c r="S615" s="153">
        <v>-1918</v>
      </c>
      <c r="T615" s="153">
        <v>46</v>
      </c>
      <c r="U615" s="153">
        <v>-2602</v>
      </c>
      <c r="V615" s="153">
        <v>-2797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41176.5</v>
      </c>
      <c r="D616" s="153">
        <v>40475</v>
      </c>
      <c r="E616" s="153">
        <v>40300</v>
      </c>
      <c r="F616" s="153">
        <v>313.5</v>
      </c>
      <c r="G616" s="153">
        <v>1398</v>
      </c>
      <c r="H616" s="153">
        <v>695</v>
      </c>
      <c r="I616" s="153">
        <v>41736</v>
      </c>
      <c r="J616" s="153">
        <v>3461.5</v>
      </c>
      <c r="K616" s="153">
        <v>0</v>
      </c>
      <c r="L616" s="153">
        <v>5498</v>
      </c>
      <c r="M616" s="153">
        <v>-2396</v>
      </c>
      <c r="N616" s="153">
        <v>703</v>
      </c>
      <c r="O616" s="153">
        <v>-10233</v>
      </c>
      <c r="P616" s="153">
        <v>43</v>
      </c>
      <c r="Q616" s="153">
        <v>-1800</v>
      </c>
      <c r="R616" s="153">
        <v>-926</v>
      </c>
      <c r="S616" s="153">
        <v>-1754</v>
      </c>
      <c r="T616" s="153">
        <v>22</v>
      </c>
      <c r="U616" s="153">
        <v>-2602</v>
      </c>
      <c r="V616" s="153">
        <v>-3000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39761</v>
      </c>
      <c r="D617" s="153">
        <v>39350</v>
      </c>
      <c r="E617" s="153">
        <v>39200</v>
      </c>
      <c r="F617" s="153">
        <v>313</v>
      </c>
      <c r="G617" s="153">
        <v>1266.5</v>
      </c>
      <c r="H617" s="153">
        <v>694</v>
      </c>
      <c r="I617" s="153">
        <v>41454.5</v>
      </c>
      <c r="J617" s="153">
        <v>3330</v>
      </c>
      <c r="K617" s="153">
        <v>0</v>
      </c>
      <c r="L617" s="153">
        <v>5366</v>
      </c>
      <c r="M617" s="153">
        <v>-2913</v>
      </c>
      <c r="N617" s="153">
        <v>711.5</v>
      </c>
      <c r="O617" s="153">
        <v>-10461</v>
      </c>
      <c r="P617" s="153">
        <v>41.5</v>
      </c>
      <c r="Q617" s="153">
        <v>-1660</v>
      </c>
      <c r="R617" s="153">
        <v>-926</v>
      </c>
      <c r="S617" s="153">
        <v>-1780</v>
      </c>
      <c r="T617" s="153">
        <v>-315</v>
      </c>
      <c r="U617" s="153">
        <v>-2602</v>
      </c>
      <c r="V617" s="153">
        <v>-3000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40551</v>
      </c>
      <c r="D618" s="153">
        <v>40962.5</v>
      </c>
      <c r="E618" s="153">
        <v>40687.5</v>
      </c>
      <c r="F618" s="153">
        <v>314</v>
      </c>
      <c r="G618" s="153">
        <v>1332</v>
      </c>
      <c r="H618" s="153">
        <v>691.5</v>
      </c>
      <c r="I618" s="153">
        <v>41538</v>
      </c>
      <c r="J618" s="153">
        <v>3533</v>
      </c>
      <c r="K618" s="153">
        <v>0</v>
      </c>
      <c r="L618" s="153">
        <v>5490.5</v>
      </c>
      <c r="M618" s="153">
        <v>-2399</v>
      </c>
      <c r="N618" s="153">
        <v>710</v>
      </c>
      <c r="O618" s="153">
        <v>-10658</v>
      </c>
      <c r="P618" s="153">
        <v>42.5</v>
      </c>
      <c r="Q618" s="153">
        <v>-1527</v>
      </c>
      <c r="R618" s="153">
        <v>-926</v>
      </c>
      <c r="S618" s="153">
        <v>-1725</v>
      </c>
      <c r="T618" s="153">
        <v>-374</v>
      </c>
      <c r="U618" s="153">
        <v>-2602</v>
      </c>
      <c r="V618" s="153">
        <v>-3000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44280.5</v>
      </c>
      <c r="D619" s="153">
        <v>45187.5</v>
      </c>
      <c r="E619" s="153">
        <v>44800</v>
      </c>
      <c r="F619" s="153">
        <v>313</v>
      </c>
      <c r="G619" s="153">
        <v>1436</v>
      </c>
      <c r="H619" s="153">
        <v>695</v>
      </c>
      <c r="I619" s="153">
        <v>43364</v>
      </c>
      <c r="J619" s="153">
        <v>3510.5</v>
      </c>
      <c r="K619" s="153">
        <v>0</v>
      </c>
      <c r="L619" s="153">
        <v>5866.5</v>
      </c>
      <c r="M619" s="153">
        <v>-1692</v>
      </c>
      <c r="N619" s="153">
        <v>714</v>
      </c>
      <c r="O619" s="153">
        <v>-9926</v>
      </c>
      <c r="P619" s="153">
        <v>42</v>
      </c>
      <c r="Q619" s="153">
        <v>-1554</v>
      </c>
      <c r="R619" s="153">
        <v>-988</v>
      </c>
      <c r="S619" s="153">
        <v>-1963</v>
      </c>
      <c r="T619" s="153">
        <v>165</v>
      </c>
      <c r="U619" s="153">
        <v>-2602</v>
      </c>
      <c r="V619" s="153">
        <v>-2428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49707.5</v>
      </c>
      <c r="D620" s="153">
        <v>50925</v>
      </c>
      <c r="E620" s="153">
        <v>50225</v>
      </c>
      <c r="F620" s="153">
        <v>313.5</v>
      </c>
      <c r="G620" s="153">
        <v>1756.5</v>
      </c>
      <c r="H620" s="153">
        <v>694.5</v>
      </c>
      <c r="I620" s="153">
        <v>44377</v>
      </c>
      <c r="J620" s="153">
        <v>3610</v>
      </c>
      <c r="K620" s="153">
        <v>0</v>
      </c>
      <c r="L620" s="153">
        <v>7497.5</v>
      </c>
      <c r="M620" s="153">
        <v>-484.5</v>
      </c>
      <c r="N620" s="153">
        <v>712</v>
      </c>
      <c r="O620" s="153">
        <v>-8770</v>
      </c>
      <c r="P620" s="153">
        <v>44</v>
      </c>
      <c r="Q620" s="153">
        <v>-429</v>
      </c>
      <c r="R620" s="153">
        <v>-796</v>
      </c>
      <c r="S620" s="153">
        <v>-1600</v>
      </c>
      <c r="T620" s="153">
        <v>105</v>
      </c>
      <c r="U620" s="153">
        <v>-2756</v>
      </c>
      <c r="V620" s="153">
        <v>-2207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53813</v>
      </c>
      <c r="D621" s="153">
        <v>54075</v>
      </c>
      <c r="E621" s="153">
        <v>53587.5</v>
      </c>
      <c r="F621" s="153">
        <v>312.5</v>
      </c>
      <c r="G621" s="153">
        <v>1880.5</v>
      </c>
      <c r="H621" s="153">
        <v>695</v>
      </c>
      <c r="I621" s="153">
        <v>44562.5</v>
      </c>
      <c r="J621" s="153">
        <v>3665.5</v>
      </c>
      <c r="K621" s="153">
        <v>6</v>
      </c>
      <c r="L621" s="153">
        <v>9598.5</v>
      </c>
      <c r="M621" s="153">
        <v>-2</v>
      </c>
      <c r="N621" s="153">
        <v>704</v>
      </c>
      <c r="O621" s="153">
        <v>-7609</v>
      </c>
      <c r="P621" s="153">
        <v>43.5</v>
      </c>
      <c r="Q621" s="153">
        <v>-689</v>
      </c>
      <c r="R621" s="153">
        <v>-994</v>
      </c>
      <c r="S621" s="153">
        <v>-1362</v>
      </c>
      <c r="T621" s="153">
        <v>200</v>
      </c>
      <c r="U621" s="153">
        <v>-2757</v>
      </c>
      <c r="V621" s="153">
        <v>-1565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55041</v>
      </c>
      <c r="D622" s="153">
        <v>54937.5</v>
      </c>
      <c r="E622" s="153">
        <v>54487.5</v>
      </c>
      <c r="F622" s="153">
        <v>307.5</v>
      </c>
      <c r="G622" s="153">
        <v>1652.5</v>
      </c>
      <c r="H622" s="153">
        <v>704.5</v>
      </c>
      <c r="I622" s="153">
        <v>44627</v>
      </c>
      <c r="J622" s="153">
        <v>3773.5</v>
      </c>
      <c r="K622" s="153">
        <v>148</v>
      </c>
      <c r="L622" s="153">
        <v>9983</v>
      </c>
      <c r="M622" s="153">
        <v>-2</v>
      </c>
      <c r="N622" s="153">
        <v>698</v>
      </c>
      <c r="O622" s="153">
        <v>-6852</v>
      </c>
      <c r="P622" s="153">
        <v>40</v>
      </c>
      <c r="Q622" s="153">
        <v>1351</v>
      </c>
      <c r="R622" s="153">
        <v>-1000</v>
      </c>
      <c r="S622" s="153">
        <v>-1625</v>
      </c>
      <c r="T622" s="153">
        <v>-362</v>
      </c>
      <c r="U622" s="153">
        <v>-2757</v>
      </c>
      <c r="V622" s="153">
        <v>-1628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55915</v>
      </c>
      <c r="D623" s="153">
        <v>55350</v>
      </c>
      <c r="E623" s="153">
        <v>55237.5</v>
      </c>
      <c r="F623" s="153">
        <v>311.5</v>
      </c>
      <c r="G623" s="153">
        <v>1434</v>
      </c>
      <c r="H623" s="153">
        <v>735</v>
      </c>
      <c r="I623" s="153">
        <v>44459.5</v>
      </c>
      <c r="J623" s="153">
        <v>3870</v>
      </c>
      <c r="K623" s="153">
        <v>498</v>
      </c>
      <c r="L623" s="153">
        <v>10051</v>
      </c>
      <c r="M623" s="153">
        <v>-2</v>
      </c>
      <c r="N623" s="153">
        <v>691.5</v>
      </c>
      <c r="O623" s="153">
        <v>-6134</v>
      </c>
      <c r="P623" s="153">
        <v>36.5</v>
      </c>
      <c r="Q623" s="153">
        <v>2434</v>
      </c>
      <c r="R623" s="153">
        <v>-1000</v>
      </c>
      <c r="S623" s="153">
        <v>-2229</v>
      </c>
      <c r="T623" s="153">
        <v>-685</v>
      </c>
      <c r="U623" s="153">
        <v>-2757</v>
      </c>
      <c r="V623" s="153">
        <v>-1372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56379</v>
      </c>
      <c r="D624" s="153">
        <v>55525</v>
      </c>
      <c r="E624" s="153">
        <v>55750</v>
      </c>
      <c r="F624" s="153">
        <v>318.5</v>
      </c>
      <c r="G624" s="153">
        <v>1330</v>
      </c>
      <c r="H624" s="153">
        <v>755</v>
      </c>
      <c r="I624" s="153">
        <v>44470.5</v>
      </c>
      <c r="J624" s="153">
        <v>3733.5</v>
      </c>
      <c r="K624" s="153">
        <v>841.5</v>
      </c>
      <c r="L624" s="153">
        <v>10093.5</v>
      </c>
      <c r="M624" s="153">
        <v>-9.5</v>
      </c>
      <c r="N624" s="153">
        <v>697</v>
      </c>
      <c r="O624" s="153">
        <v>-5852</v>
      </c>
      <c r="P624" s="153">
        <v>35</v>
      </c>
      <c r="Q624" s="153">
        <v>2717</v>
      </c>
      <c r="R624" s="153">
        <v>-1000</v>
      </c>
      <c r="S624" s="153">
        <v>-2189</v>
      </c>
      <c r="T624" s="153">
        <v>-700</v>
      </c>
      <c r="U624" s="153">
        <v>-2757</v>
      </c>
      <c r="V624" s="153">
        <v>-1458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56622</v>
      </c>
      <c r="D625" s="153">
        <v>55662.5</v>
      </c>
      <c r="E625" s="153">
        <v>56150</v>
      </c>
      <c r="F625" s="153">
        <v>315.5</v>
      </c>
      <c r="G625" s="153">
        <v>1313</v>
      </c>
      <c r="H625" s="153">
        <v>751</v>
      </c>
      <c r="I625" s="153">
        <v>44413</v>
      </c>
      <c r="J625" s="153">
        <v>3515.5</v>
      </c>
      <c r="K625" s="153">
        <v>1061</v>
      </c>
      <c r="L625" s="153">
        <v>10098</v>
      </c>
      <c r="M625" s="153">
        <v>-43.5</v>
      </c>
      <c r="N625" s="153">
        <v>695.5</v>
      </c>
      <c r="O625" s="153">
        <v>-5498.5</v>
      </c>
      <c r="P625" s="153">
        <v>35</v>
      </c>
      <c r="Q625" s="153">
        <v>2482</v>
      </c>
      <c r="R625" s="153">
        <v>-1000</v>
      </c>
      <c r="S625" s="153">
        <v>-2226</v>
      </c>
      <c r="T625" s="153">
        <v>-609</v>
      </c>
      <c r="U625" s="153">
        <v>-2757</v>
      </c>
      <c r="V625" s="153">
        <v>-966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55962</v>
      </c>
      <c r="D626" s="153">
        <v>55125</v>
      </c>
      <c r="E626" s="153">
        <v>55512.5</v>
      </c>
      <c r="F626" s="153">
        <v>315</v>
      </c>
      <c r="G626" s="153">
        <v>1139.5</v>
      </c>
      <c r="H626" s="153">
        <v>717</v>
      </c>
      <c r="I626" s="153">
        <v>44327.5</v>
      </c>
      <c r="J626" s="153">
        <v>3331.5</v>
      </c>
      <c r="K626" s="153">
        <v>1079.5</v>
      </c>
      <c r="L626" s="153">
        <v>9633.5</v>
      </c>
      <c r="M626" s="153">
        <v>-52.5</v>
      </c>
      <c r="N626" s="153">
        <v>686.5</v>
      </c>
      <c r="O626" s="153">
        <v>-5215.5</v>
      </c>
      <c r="P626" s="153">
        <v>32</v>
      </c>
      <c r="Q626" s="153">
        <v>2686</v>
      </c>
      <c r="R626" s="153">
        <v>-1000</v>
      </c>
      <c r="S626" s="153">
        <v>-2054</v>
      </c>
      <c r="T626" s="153">
        <v>-700</v>
      </c>
      <c r="U626" s="153">
        <v>-2757</v>
      </c>
      <c r="V626" s="153">
        <v>-912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54692.5</v>
      </c>
      <c r="D627" s="153">
        <v>53925</v>
      </c>
      <c r="E627" s="153">
        <v>54062.5</v>
      </c>
      <c r="F627" s="153">
        <v>315</v>
      </c>
      <c r="G627" s="153">
        <v>1039.5</v>
      </c>
      <c r="H627" s="153">
        <v>727</v>
      </c>
      <c r="I627" s="153">
        <v>44277</v>
      </c>
      <c r="J627" s="153">
        <v>2960</v>
      </c>
      <c r="K627" s="153">
        <v>1059.5</v>
      </c>
      <c r="L627" s="153">
        <v>8737.5</v>
      </c>
      <c r="M627" s="153">
        <v>-2</v>
      </c>
      <c r="N627" s="153">
        <v>691.5</v>
      </c>
      <c r="O627" s="153">
        <v>-5113</v>
      </c>
      <c r="P627" s="153">
        <v>31</v>
      </c>
      <c r="Q627" s="153">
        <v>2490</v>
      </c>
      <c r="R627" s="153">
        <v>-1000</v>
      </c>
      <c r="S627" s="153">
        <v>-1911</v>
      </c>
      <c r="T627" s="153">
        <v>-625</v>
      </c>
      <c r="U627" s="153">
        <v>-2757</v>
      </c>
      <c r="V627" s="153">
        <v>-935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52884</v>
      </c>
      <c r="D628" s="153">
        <v>51650</v>
      </c>
      <c r="E628" s="153">
        <v>51762.5</v>
      </c>
      <c r="F628" s="153">
        <v>313.5</v>
      </c>
      <c r="G628" s="153">
        <v>1242</v>
      </c>
      <c r="H628" s="153">
        <v>720.5</v>
      </c>
      <c r="I628" s="153">
        <v>44212.5</v>
      </c>
      <c r="J628" s="153">
        <v>2579</v>
      </c>
      <c r="K628" s="153">
        <v>952</v>
      </c>
      <c r="L628" s="153">
        <v>7737</v>
      </c>
      <c r="M628" s="153">
        <v>-1.5</v>
      </c>
      <c r="N628" s="153">
        <v>692.5</v>
      </c>
      <c r="O628" s="153">
        <v>-5563.5</v>
      </c>
      <c r="P628" s="153">
        <v>35.5</v>
      </c>
      <c r="Q628" s="153">
        <v>2240</v>
      </c>
      <c r="R628" s="153">
        <v>-1000</v>
      </c>
      <c r="S628" s="153">
        <v>-1900</v>
      </c>
      <c r="T628" s="153">
        <v>-700</v>
      </c>
      <c r="U628" s="153">
        <v>-2757</v>
      </c>
      <c r="V628" s="153">
        <v>-1396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51256</v>
      </c>
      <c r="D629" s="153">
        <v>49937.5</v>
      </c>
      <c r="E629" s="153">
        <v>50137.5</v>
      </c>
      <c r="F629" s="153">
        <v>315.5</v>
      </c>
      <c r="G629" s="153">
        <v>1261.5</v>
      </c>
      <c r="H629" s="153">
        <v>713</v>
      </c>
      <c r="I629" s="153">
        <v>44126.5</v>
      </c>
      <c r="J629" s="153">
        <v>2438</v>
      </c>
      <c r="K629" s="153">
        <v>719.5</v>
      </c>
      <c r="L629" s="153">
        <v>7242.5</v>
      </c>
      <c r="M629" s="153">
        <v>-181.5</v>
      </c>
      <c r="N629" s="153">
        <v>705</v>
      </c>
      <c r="O629" s="153">
        <v>-6083.5</v>
      </c>
      <c r="P629" s="153">
        <v>36.5</v>
      </c>
      <c r="Q629" s="153">
        <v>1890</v>
      </c>
      <c r="R629" s="153">
        <v>-1000</v>
      </c>
      <c r="S629" s="153">
        <v>-1988</v>
      </c>
      <c r="T629" s="153">
        <v>-700</v>
      </c>
      <c r="U629" s="153">
        <v>-2757</v>
      </c>
      <c r="V629" s="153">
        <v>-1341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50365.5</v>
      </c>
      <c r="D630" s="153">
        <v>49125</v>
      </c>
      <c r="E630" s="153">
        <v>49312.5</v>
      </c>
      <c r="F630" s="153">
        <v>314</v>
      </c>
      <c r="G630" s="153">
        <v>1301</v>
      </c>
      <c r="H630" s="153">
        <v>707</v>
      </c>
      <c r="I630" s="153">
        <v>43724</v>
      </c>
      <c r="J630" s="153">
        <v>2316</v>
      </c>
      <c r="K630" s="153">
        <v>424.5</v>
      </c>
      <c r="L630" s="153">
        <v>7227</v>
      </c>
      <c r="M630" s="153">
        <v>-2</v>
      </c>
      <c r="N630" s="153">
        <v>703.5</v>
      </c>
      <c r="O630" s="153">
        <v>-6349</v>
      </c>
      <c r="P630" s="153">
        <v>37.5</v>
      </c>
      <c r="Q630" s="153">
        <v>2084</v>
      </c>
      <c r="R630" s="153">
        <v>-1373</v>
      </c>
      <c r="S630" s="153">
        <v>-2182</v>
      </c>
      <c r="T630" s="153">
        <v>-700</v>
      </c>
      <c r="U630" s="153">
        <v>-2757</v>
      </c>
      <c r="V630" s="153">
        <v>-1127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51417.5</v>
      </c>
      <c r="D631" s="153">
        <v>51375</v>
      </c>
      <c r="E631" s="153">
        <v>51387.5</v>
      </c>
      <c r="F631" s="153">
        <v>315</v>
      </c>
      <c r="G631" s="153">
        <v>1288.5</v>
      </c>
      <c r="H631" s="153">
        <v>698</v>
      </c>
      <c r="I631" s="153">
        <v>43944.5</v>
      </c>
      <c r="J631" s="153">
        <v>2293</v>
      </c>
      <c r="K631" s="153">
        <v>107.5</v>
      </c>
      <c r="L631" s="153">
        <v>8107.5</v>
      </c>
      <c r="M631" s="153">
        <v>-2</v>
      </c>
      <c r="N631" s="153">
        <v>706</v>
      </c>
      <c r="O631" s="153">
        <v>-6039.5</v>
      </c>
      <c r="P631" s="153">
        <v>36.5</v>
      </c>
      <c r="Q631" s="153">
        <v>2429</v>
      </c>
      <c r="R631" s="153">
        <v>-1400</v>
      </c>
      <c r="S631" s="153">
        <v>-1932</v>
      </c>
      <c r="T631" s="153">
        <v>-371</v>
      </c>
      <c r="U631" s="153">
        <v>-2757</v>
      </c>
      <c r="V631" s="153">
        <v>-1263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56067</v>
      </c>
      <c r="D632" s="153">
        <v>55337.5</v>
      </c>
      <c r="E632" s="153">
        <v>55087.5</v>
      </c>
      <c r="F632" s="153">
        <v>314</v>
      </c>
      <c r="G632" s="153">
        <v>1299</v>
      </c>
      <c r="H632" s="153">
        <v>696</v>
      </c>
      <c r="I632" s="153">
        <v>43972.5</v>
      </c>
      <c r="J632" s="153">
        <v>2374.5</v>
      </c>
      <c r="K632" s="153">
        <v>0.5</v>
      </c>
      <c r="L632" s="153">
        <v>11794.5</v>
      </c>
      <c r="M632" s="153">
        <v>-2</v>
      </c>
      <c r="N632" s="153">
        <v>714.5</v>
      </c>
      <c r="O632" s="153">
        <v>-5097</v>
      </c>
      <c r="P632" s="153">
        <v>35</v>
      </c>
      <c r="Q632" s="153">
        <v>2360</v>
      </c>
      <c r="R632" s="153">
        <v>-1729</v>
      </c>
      <c r="S632" s="153">
        <v>-1821</v>
      </c>
      <c r="T632" s="153">
        <v>130</v>
      </c>
      <c r="U632" s="153">
        <v>-2730</v>
      </c>
      <c r="V632" s="153">
        <v>-554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54101</v>
      </c>
      <c r="D633" s="153">
        <v>52925</v>
      </c>
      <c r="E633" s="153">
        <v>52737.5</v>
      </c>
      <c r="F633" s="153">
        <v>314</v>
      </c>
      <c r="G633" s="153">
        <v>1132</v>
      </c>
      <c r="H633" s="153">
        <v>699</v>
      </c>
      <c r="I633" s="153">
        <v>43972.5</v>
      </c>
      <c r="J633" s="153">
        <v>2567.5</v>
      </c>
      <c r="K633" s="153">
        <v>0</v>
      </c>
      <c r="L633" s="153">
        <v>10546.5</v>
      </c>
      <c r="M633" s="153">
        <v>-2</v>
      </c>
      <c r="N633" s="153">
        <v>724.5</v>
      </c>
      <c r="O633" s="153">
        <v>-5852.5</v>
      </c>
      <c r="P633" s="153">
        <v>33</v>
      </c>
      <c r="Q633" s="153">
        <v>2389</v>
      </c>
      <c r="R633" s="153">
        <v>-1749</v>
      </c>
      <c r="S633" s="153">
        <v>-2175</v>
      </c>
      <c r="T633" s="153">
        <v>-514</v>
      </c>
      <c r="U633" s="153">
        <v>-2707</v>
      </c>
      <c r="V633" s="153">
        <v>-1553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50058</v>
      </c>
      <c r="D634" s="153">
        <v>49237.5</v>
      </c>
      <c r="E634" s="153">
        <v>49150</v>
      </c>
      <c r="F634" s="153">
        <v>314.5</v>
      </c>
      <c r="G634" s="153">
        <v>1185.5</v>
      </c>
      <c r="H634" s="153">
        <v>697.5</v>
      </c>
      <c r="I634" s="153">
        <v>43678.5</v>
      </c>
      <c r="J634" s="153">
        <v>2521.5</v>
      </c>
      <c r="K634" s="153">
        <v>0</v>
      </c>
      <c r="L634" s="153">
        <v>7966</v>
      </c>
      <c r="M634" s="153">
        <v>-1</v>
      </c>
      <c r="N634" s="153">
        <v>723.5</v>
      </c>
      <c r="O634" s="153">
        <v>-7026.5</v>
      </c>
      <c r="P634" s="153">
        <v>35.5</v>
      </c>
      <c r="Q634" s="153">
        <v>2328</v>
      </c>
      <c r="R634" s="153">
        <v>-1979</v>
      </c>
      <c r="S634" s="153">
        <v>-2113</v>
      </c>
      <c r="T634" s="153">
        <v>-420</v>
      </c>
      <c r="U634" s="153">
        <v>-2684</v>
      </c>
      <c r="V634" s="153">
        <v>-1681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47931.5</v>
      </c>
      <c r="D635" s="153">
        <v>48162.5</v>
      </c>
      <c r="E635" s="153">
        <v>48175</v>
      </c>
      <c r="F635" s="153">
        <v>313.5</v>
      </c>
      <c r="G635" s="153">
        <v>1294.5</v>
      </c>
      <c r="H635" s="153">
        <v>690.5</v>
      </c>
      <c r="I635" s="153">
        <v>43095.5</v>
      </c>
      <c r="J635" s="153">
        <v>2402</v>
      </c>
      <c r="K635" s="153">
        <v>0</v>
      </c>
      <c r="L635" s="153">
        <v>6653.5</v>
      </c>
      <c r="M635" s="153">
        <v>-363.5</v>
      </c>
      <c r="N635" s="153">
        <v>725</v>
      </c>
      <c r="O635" s="153">
        <v>-6879</v>
      </c>
      <c r="P635" s="153">
        <v>39</v>
      </c>
      <c r="Q635" s="153">
        <v>2500</v>
      </c>
      <c r="R635" s="153">
        <v>-1857</v>
      </c>
      <c r="S635" s="153">
        <v>-2150</v>
      </c>
      <c r="T635" s="153">
        <v>-158</v>
      </c>
      <c r="U635" s="153">
        <v>-2757</v>
      </c>
      <c r="V635" s="153">
        <v>-1904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50143.5</v>
      </c>
      <c r="D636" s="153">
        <v>49450</v>
      </c>
      <c r="E636" s="153">
        <v>49587.5</v>
      </c>
      <c r="F636" s="153">
        <v>314</v>
      </c>
      <c r="G636" s="153">
        <v>1264</v>
      </c>
      <c r="H636" s="153">
        <v>690.5</v>
      </c>
      <c r="I636" s="153">
        <v>43228.5</v>
      </c>
      <c r="J636" s="153">
        <v>2350.5</v>
      </c>
      <c r="K636" s="153">
        <v>0</v>
      </c>
      <c r="L636" s="153">
        <v>7657.5</v>
      </c>
      <c r="M636" s="153">
        <v>-2</v>
      </c>
      <c r="N636" s="153">
        <v>723</v>
      </c>
      <c r="O636" s="153">
        <v>-6082</v>
      </c>
      <c r="P636" s="153">
        <v>37.5</v>
      </c>
      <c r="Q636" s="153">
        <v>2395</v>
      </c>
      <c r="R636" s="153">
        <v>-1640</v>
      </c>
      <c r="S636" s="153">
        <v>-1874</v>
      </c>
      <c r="T636" s="153">
        <v>-353</v>
      </c>
      <c r="U636" s="153">
        <v>-2602</v>
      </c>
      <c r="V636" s="153">
        <v>-1477</v>
      </c>
      <c r="Y636" s="11"/>
    </row>
    <row r="637" spans="1:25">
      <c r="A637" s="11">
        <f>A636+1</f>
        <v>26</v>
      </c>
      <c r="B637" s="13">
        <v>0</v>
      </c>
      <c r="C637" s="153">
        <v>47967.5</v>
      </c>
      <c r="D637" s="153">
        <v>46600</v>
      </c>
      <c r="E637" s="153">
        <v>46400</v>
      </c>
      <c r="F637" s="153">
        <v>314.5</v>
      </c>
      <c r="G637" s="153">
        <v>578.5</v>
      </c>
      <c r="H637" s="153">
        <v>695.5</v>
      </c>
      <c r="I637" s="153">
        <v>43356.5</v>
      </c>
      <c r="J637" s="153">
        <v>2361</v>
      </c>
      <c r="K637" s="153">
        <v>0</v>
      </c>
      <c r="L637" s="153">
        <v>6389</v>
      </c>
      <c r="M637" s="153">
        <v>-75</v>
      </c>
      <c r="N637" s="153">
        <v>725.5</v>
      </c>
      <c r="O637" s="153">
        <v>-6377.5</v>
      </c>
      <c r="P637" s="153">
        <v>26.5</v>
      </c>
      <c r="Q637" s="153">
        <v>1799</v>
      </c>
      <c r="R637" s="153">
        <v>-1696</v>
      </c>
      <c r="S637" s="153">
        <v>-1453</v>
      </c>
      <c r="T637" s="153">
        <v>-800</v>
      </c>
      <c r="U637" s="153">
        <v>-2602</v>
      </c>
      <c r="V637" s="153">
        <v>-1847</v>
      </c>
      <c r="Y637" s="11"/>
    </row>
    <row r="638" spans="1:25">
      <c r="A638" s="11">
        <f>A637</f>
        <v>26</v>
      </c>
      <c r="B638" s="13">
        <f>B637+1</f>
        <v>1</v>
      </c>
      <c r="C638" s="153">
        <v>43481</v>
      </c>
      <c r="D638" s="153">
        <v>43450</v>
      </c>
      <c r="E638" s="153">
        <v>43462.5</v>
      </c>
      <c r="F638" s="153">
        <v>314.5</v>
      </c>
      <c r="G638" s="153">
        <v>0</v>
      </c>
      <c r="H638" s="153">
        <v>698</v>
      </c>
      <c r="I638" s="153">
        <v>42820.5</v>
      </c>
      <c r="J638" s="153">
        <v>2512.5</v>
      </c>
      <c r="K638" s="153">
        <v>0</v>
      </c>
      <c r="L638" s="153">
        <v>5361</v>
      </c>
      <c r="M638" s="153">
        <v>-1216.5</v>
      </c>
      <c r="N638" s="153">
        <v>662.5</v>
      </c>
      <c r="O638" s="153">
        <v>-7671</v>
      </c>
      <c r="P638" s="153">
        <v>18</v>
      </c>
      <c r="Q638" s="153">
        <v>205</v>
      </c>
      <c r="R638" s="153">
        <v>-1424</v>
      </c>
      <c r="S638" s="153">
        <v>-982</v>
      </c>
      <c r="T638" s="153">
        <v>-800</v>
      </c>
      <c r="U638" s="153">
        <v>-2602</v>
      </c>
      <c r="V638" s="153">
        <v>-2101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42050.5</v>
      </c>
      <c r="D639" s="153">
        <v>41637.5</v>
      </c>
      <c r="E639" s="153">
        <v>41325</v>
      </c>
      <c r="F639" s="153">
        <v>313.5</v>
      </c>
      <c r="G639" s="153">
        <v>0</v>
      </c>
      <c r="H639" s="153">
        <v>698</v>
      </c>
      <c r="I639" s="153">
        <v>43283.5</v>
      </c>
      <c r="J639" s="153">
        <v>2522.5</v>
      </c>
      <c r="K639" s="153">
        <v>0</v>
      </c>
      <c r="L639" s="153">
        <v>5119.5</v>
      </c>
      <c r="M639" s="153">
        <v>-1360.5</v>
      </c>
      <c r="N639" s="153">
        <v>664.5</v>
      </c>
      <c r="O639" s="153">
        <v>-9190</v>
      </c>
      <c r="P639" s="153">
        <v>17.5</v>
      </c>
      <c r="Q639" s="153">
        <v>-1721</v>
      </c>
      <c r="R639" s="153">
        <v>-1473</v>
      </c>
      <c r="S639" s="153">
        <v>-713</v>
      </c>
      <c r="T639" s="153">
        <v>-600</v>
      </c>
      <c r="U639" s="153">
        <v>-2602</v>
      </c>
      <c r="V639" s="153">
        <v>-2419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38943.5</v>
      </c>
      <c r="D640" s="153">
        <v>38525</v>
      </c>
      <c r="E640" s="153">
        <v>38125</v>
      </c>
      <c r="F640" s="153">
        <v>312.5</v>
      </c>
      <c r="G640" s="153">
        <v>0</v>
      </c>
      <c r="H640" s="153">
        <v>698</v>
      </c>
      <c r="I640" s="153">
        <v>43015</v>
      </c>
      <c r="J640" s="153">
        <v>2474</v>
      </c>
      <c r="K640" s="153">
        <v>0</v>
      </c>
      <c r="L640" s="153">
        <v>4778.5</v>
      </c>
      <c r="M640" s="153">
        <v>-2314</v>
      </c>
      <c r="N640" s="153">
        <v>661.5</v>
      </c>
      <c r="O640" s="153">
        <v>-10682.5</v>
      </c>
      <c r="P640" s="153">
        <v>18</v>
      </c>
      <c r="Q640" s="153">
        <v>-1787</v>
      </c>
      <c r="R640" s="153">
        <v>-1473</v>
      </c>
      <c r="S640" s="153">
        <v>-1422</v>
      </c>
      <c r="T640" s="153">
        <v>-600</v>
      </c>
      <c r="U640" s="153">
        <v>-2602</v>
      </c>
      <c r="V640" s="153">
        <v>-3000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37155.5</v>
      </c>
      <c r="D641" s="153">
        <v>36550</v>
      </c>
      <c r="E641" s="153">
        <v>36500</v>
      </c>
      <c r="F641" s="153">
        <v>313</v>
      </c>
      <c r="G641" s="153">
        <v>0</v>
      </c>
      <c r="H641" s="153">
        <v>698</v>
      </c>
      <c r="I641" s="153">
        <v>42209</v>
      </c>
      <c r="J641" s="153">
        <v>2560</v>
      </c>
      <c r="K641" s="153">
        <v>0</v>
      </c>
      <c r="L641" s="153">
        <v>4724.5</v>
      </c>
      <c r="M641" s="153">
        <v>-2927</v>
      </c>
      <c r="N641" s="153">
        <v>667</v>
      </c>
      <c r="O641" s="153">
        <v>-11089.5</v>
      </c>
      <c r="P641" s="153">
        <v>19</v>
      </c>
      <c r="Q641" s="153">
        <v>-1775</v>
      </c>
      <c r="R641" s="153">
        <v>-1498</v>
      </c>
      <c r="S641" s="153">
        <v>-1324</v>
      </c>
      <c r="T641" s="153">
        <v>-600</v>
      </c>
      <c r="U641" s="153">
        <v>-2602</v>
      </c>
      <c r="V641" s="153">
        <v>-3000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36929</v>
      </c>
      <c r="D642" s="153">
        <v>37000</v>
      </c>
      <c r="E642" s="153">
        <v>36662.5</v>
      </c>
      <c r="F642" s="153">
        <v>313.5</v>
      </c>
      <c r="G642" s="153">
        <v>0</v>
      </c>
      <c r="H642" s="153">
        <v>698.5</v>
      </c>
      <c r="I642" s="153">
        <v>41752</v>
      </c>
      <c r="J642" s="153">
        <v>2598.5</v>
      </c>
      <c r="K642" s="153">
        <v>0</v>
      </c>
      <c r="L642" s="153">
        <v>4814</v>
      </c>
      <c r="M642" s="153">
        <v>-2852.5</v>
      </c>
      <c r="N642" s="153">
        <v>678</v>
      </c>
      <c r="O642" s="153">
        <v>-11073.5</v>
      </c>
      <c r="P642" s="153">
        <v>19</v>
      </c>
      <c r="Q642" s="153">
        <v>-1675</v>
      </c>
      <c r="R642" s="153">
        <v>-1498</v>
      </c>
      <c r="S642" s="153">
        <v>-1328</v>
      </c>
      <c r="T642" s="153">
        <v>-600</v>
      </c>
      <c r="U642" s="153">
        <v>-2602</v>
      </c>
      <c r="V642" s="153">
        <v>-3000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38162.5</v>
      </c>
      <c r="D643" s="153">
        <v>38062.5</v>
      </c>
      <c r="E643" s="153">
        <v>38375</v>
      </c>
      <c r="F643" s="153">
        <v>313</v>
      </c>
      <c r="G643" s="153">
        <v>0</v>
      </c>
      <c r="H643" s="153">
        <v>697</v>
      </c>
      <c r="I643" s="153">
        <v>42477</v>
      </c>
      <c r="J643" s="153">
        <v>2791.5</v>
      </c>
      <c r="K643" s="153">
        <v>0</v>
      </c>
      <c r="L643" s="153">
        <v>5010.5</v>
      </c>
      <c r="M643" s="153">
        <v>-2780</v>
      </c>
      <c r="N643" s="153">
        <v>680.5</v>
      </c>
      <c r="O643" s="153">
        <v>-11027</v>
      </c>
      <c r="P643" s="153">
        <v>18.5</v>
      </c>
      <c r="Q643" s="153">
        <v>-1750</v>
      </c>
      <c r="R643" s="153">
        <v>-1696</v>
      </c>
      <c r="S643" s="153">
        <v>-1490</v>
      </c>
      <c r="T643" s="153">
        <v>-600</v>
      </c>
      <c r="U643" s="153">
        <v>-2602</v>
      </c>
      <c r="V643" s="153">
        <v>-2773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40523.5</v>
      </c>
      <c r="D644" s="153">
        <v>39737.5</v>
      </c>
      <c r="E644" s="153">
        <v>40575</v>
      </c>
      <c r="F644" s="153">
        <v>313.5</v>
      </c>
      <c r="G644" s="153">
        <v>0</v>
      </c>
      <c r="H644" s="153">
        <v>697</v>
      </c>
      <c r="I644" s="153">
        <v>43208.5</v>
      </c>
      <c r="J644" s="153">
        <v>3042.5</v>
      </c>
      <c r="K644" s="153">
        <v>0</v>
      </c>
      <c r="L644" s="153">
        <v>5071.5</v>
      </c>
      <c r="M644" s="153">
        <v>-2203.5</v>
      </c>
      <c r="N644" s="153">
        <v>677.5</v>
      </c>
      <c r="O644" s="153">
        <v>-10283.5</v>
      </c>
      <c r="P644" s="153">
        <v>18</v>
      </c>
      <c r="Q644" s="153">
        <v>-1133</v>
      </c>
      <c r="R644" s="153">
        <v>-1494</v>
      </c>
      <c r="S644" s="153">
        <v>-1190</v>
      </c>
      <c r="T644" s="153">
        <v>-600</v>
      </c>
      <c r="U644" s="153">
        <v>-2757</v>
      </c>
      <c r="V644" s="153">
        <v>-2539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42778.5</v>
      </c>
      <c r="D645" s="153">
        <v>42712.5</v>
      </c>
      <c r="E645" s="153">
        <v>42750</v>
      </c>
      <c r="F645" s="153">
        <v>313.5</v>
      </c>
      <c r="G645" s="153">
        <v>0</v>
      </c>
      <c r="H645" s="153">
        <v>697</v>
      </c>
      <c r="I645" s="153">
        <v>43301</v>
      </c>
      <c r="J645" s="153">
        <v>3055.5</v>
      </c>
      <c r="K645" s="153">
        <v>7</v>
      </c>
      <c r="L645" s="153">
        <v>5344.5</v>
      </c>
      <c r="M645" s="153">
        <v>-1434</v>
      </c>
      <c r="N645" s="153">
        <v>668.5</v>
      </c>
      <c r="O645" s="153">
        <v>-9175</v>
      </c>
      <c r="P645" s="153">
        <v>17</v>
      </c>
      <c r="Q645" s="153">
        <v>363</v>
      </c>
      <c r="R645" s="153">
        <v>-1491</v>
      </c>
      <c r="S645" s="153">
        <v>-1250</v>
      </c>
      <c r="T645" s="153">
        <v>-800</v>
      </c>
      <c r="U645" s="153">
        <v>-2757</v>
      </c>
      <c r="V645" s="153">
        <v>-2326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44831</v>
      </c>
      <c r="D646" s="153">
        <v>44887.5</v>
      </c>
      <c r="E646" s="153">
        <v>44787.5</v>
      </c>
      <c r="F646" s="153">
        <v>314</v>
      </c>
      <c r="G646" s="153">
        <v>0</v>
      </c>
      <c r="H646" s="153">
        <v>697.5</v>
      </c>
      <c r="I646" s="153">
        <v>42990</v>
      </c>
      <c r="J646" s="153">
        <v>3134.5</v>
      </c>
      <c r="K646" s="153">
        <v>171</v>
      </c>
      <c r="L646" s="153">
        <v>5487</v>
      </c>
      <c r="M646" s="153">
        <v>-499</v>
      </c>
      <c r="N646" s="153">
        <v>667</v>
      </c>
      <c r="O646" s="153">
        <v>-8131.5</v>
      </c>
      <c r="P646" s="153">
        <v>17</v>
      </c>
      <c r="Q646" s="153">
        <v>979</v>
      </c>
      <c r="R646" s="153">
        <v>-1491</v>
      </c>
      <c r="S646" s="153">
        <v>-1614</v>
      </c>
      <c r="T646" s="153">
        <v>-800</v>
      </c>
      <c r="U646" s="153">
        <v>-2757</v>
      </c>
      <c r="V646" s="153">
        <v>-1886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46502.5</v>
      </c>
      <c r="D647" s="153">
        <v>46325</v>
      </c>
      <c r="E647" s="153">
        <v>45900</v>
      </c>
      <c r="F647" s="153">
        <v>314.5</v>
      </c>
      <c r="G647" s="153">
        <v>0</v>
      </c>
      <c r="H647" s="153">
        <v>698</v>
      </c>
      <c r="I647" s="153">
        <v>43378.5</v>
      </c>
      <c r="J647" s="153">
        <v>3057.5</v>
      </c>
      <c r="K647" s="153">
        <v>659.5</v>
      </c>
      <c r="L647" s="153">
        <v>6415</v>
      </c>
      <c r="M647" s="153">
        <v>-201</v>
      </c>
      <c r="N647" s="153">
        <v>662.5</v>
      </c>
      <c r="O647" s="153">
        <v>-8482.5</v>
      </c>
      <c r="P647" s="153">
        <v>16</v>
      </c>
      <c r="Q647" s="153">
        <v>-171</v>
      </c>
      <c r="R647" s="153">
        <v>-1491</v>
      </c>
      <c r="S647" s="153">
        <v>-1567</v>
      </c>
      <c r="T647" s="153">
        <v>-741</v>
      </c>
      <c r="U647" s="153">
        <v>-2757</v>
      </c>
      <c r="V647" s="153">
        <v>-2027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47230.5</v>
      </c>
      <c r="D648" s="153">
        <v>46987.5</v>
      </c>
      <c r="E648" s="153">
        <v>46787.5</v>
      </c>
      <c r="F648" s="153">
        <v>314</v>
      </c>
      <c r="G648" s="153">
        <v>0</v>
      </c>
      <c r="H648" s="153">
        <v>706.5</v>
      </c>
      <c r="I648" s="153">
        <v>43431</v>
      </c>
      <c r="J648" s="153">
        <v>3031.5</v>
      </c>
      <c r="K648" s="153">
        <v>1185</v>
      </c>
      <c r="L648" s="153">
        <v>6895</v>
      </c>
      <c r="M648" s="153">
        <v>-39</v>
      </c>
      <c r="N648" s="153">
        <v>661.5</v>
      </c>
      <c r="O648" s="153">
        <v>-8955.5</v>
      </c>
      <c r="P648" s="153">
        <v>16</v>
      </c>
      <c r="Q648" s="153">
        <v>55</v>
      </c>
      <c r="R648" s="153">
        <v>-1491</v>
      </c>
      <c r="S648" s="153">
        <v>-1514</v>
      </c>
      <c r="T648" s="153">
        <v>-800</v>
      </c>
      <c r="U648" s="153">
        <v>-2757</v>
      </c>
      <c r="V648" s="153">
        <v>-2108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48404.5</v>
      </c>
      <c r="D649" s="153">
        <v>48462.5</v>
      </c>
      <c r="E649" s="153">
        <v>48150</v>
      </c>
      <c r="F649" s="153">
        <v>314</v>
      </c>
      <c r="G649" s="153">
        <v>0</v>
      </c>
      <c r="H649" s="153">
        <v>714.5</v>
      </c>
      <c r="I649" s="153">
        <v>43306.5</v>
      </c>
      <c r="J649" s="153">
        <v>3142</v>
      </c>
      <c r="K649" s="153">
        <v>1536</v>
      </c>
      <c r="L649" s="153">
        <v>7001.5</v>
      </c>
      <c r="M649" s="153">
        <v>-70</v>
      </c>
      <c r="N649" s="153">
        <v>673.5</v>
      </c>
      <c r="O649" s="153">
        <v>-8214</v>
      </c>
      <c r="P649" s="153">
        <v>16</v>
      </c>
      <c r="Q649" s="153">
        <v>565</v>
      </c>
      <c r="R649" s="153">
        <v>-1491</v>
      </c>
      <c r="S649" s="153">
        <v>-1282</v>
      </c>
      <c r="T649" s="153">
        <v>-800</v>
      </c>
      <c r="U649" s="153">
        <v>-2695</v>
      </c>
      <c r="V649" s="153">
        <v>-1694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48447</v>
      </c>
      <c r="D650" s="153">
        <v>48125</v>
      </c>
      <c r="E650" s="153">
        <v>47675</v>
      </c>
      <c r="F650" s="153">
        <v>314</v>
      </c>
      <c r="G650" s="153">
        <v>0</v>
      </c>
      <c r="H650" s="153">
        <v>711.5</v>
      </c>
      <c r="I650" s="153">
        <v>42858.5</v>
      </c>
      <c r="J650" s="153">
        <v>3449</v>
      </c>
      <c r="K650" s="153">
        <v>1713</v>
      </c>
      <c r="L650" s="153">
        <v>6867.5</v>
      </c>
      <c r="M650" s="153">
        <v>-349</v>
      </c>
      <c r="N650" s="153">
        <v>675</v>
      </c>
      <c r="O650" s="153">
        <v>-7792</v>
      </c>
      <c r="P650" s="153">
        <v>16</v>
      </c>
      <c r="Q650" s="153">
        <v>-218</v>
      </c>
      <c r="R650" s="153">
        <v>-1491</v>
      </c>
      <c r="S650" s="153">
        <v>-1106</v>
      </c>
      <c r="T650" s="153">
        <v>-800</v>
      </c>
      <c r="U650" s="153">
        <v>-2598</v>
      </c>
      <c r="V650" s="153">
        <v>-1326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46169</v>
      </c>
      <c r="D651" s="153">
        <v>45987.5</v>
      </c>
      <c r="E651" s="153">
        <v>45425</v>
      </c>
      <c r="F651" s="153">
        <v>314</v>
      </c>
      <c r="G651" s="153">
        <v>0</v>
      </c>
      <c r="H651" s="153">
        <v>709</v>
      </c>
      <c r="I651" s="153">
        <v>42054.5</v>
      </c>
      <c r="J651" s="153">
        <v>3673.5</v>
      </c>
      <c r="K651" s="153">
        <v>1659</v>
      </c>
      <c r="L651" s="153">
        <v>5643.5</v>
      </c>
      <c r="M651" s="153">
        <v>-362.5</v>
      </c>
      <c r="N651" s="153">
        <v>675</v>
      </c>
      <c r="O651" s="153">
        <v>-8197.5</v>
      </c>
      <c r="P651" s="153">
        <v>16</v>
      </c>
      <c r="Q651" s="153">
        <v>71</v>
      </c>
      <c r="R651" s="153">
        <v>-1491</v>
      </c>
      <c r="S651" s="153">
        <v>-1148</v>
      </c>
      <c r="T651" s="153">
        <v>-800</v>
      </c>
      <c r="U651" s="153">
        <v>-2664</v>
      </c>
      <c r="V651" s="153">
        <v>-1931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44230</v>
      </c>
      <c r="D652" s="153">
        <v>43750</v>
      </c>
      <c r="E652" s="153">
        <v>43425</v>
      </c>
      <c r="F652" s="153">
        <v>314</v>
      </c>
      <c r="G652" s="153">
        <v>0</v>
      </c>
      <c r="H652" s="153">
        <v>701</v>
      </c>
      <c r="I652" s="153">
        <v>41821.5</v>
      </c>
      <c r="J652" s="153">
        <v>3758</v>
      </c>
      <c r="K652" s="153">
        <v>1431</v>
      </c>
      <c r="L652" s="153">
        <v>5054.5</v>
      </c>
      <c r="M652" s="153">
        <v>-757</v>
      </c>
      <c r="N652" s="153">
        <v>682.5</v>
      </c>
      <c r="O652" s="153">
        <v>-8775.5</v>
      </c>
      <c r="P652" s="153">
        <v>17</v>
      </c>
      <c r="Q652" s="153">
        <v>19</v>
      </c>
      <c r="R652" s="153">
        <v>-1491</v>
      </c>
      <c r="S652" s="153">
        <v>-1321</v>
      </c>
      <c r="T652" s="153">
        <v>-800</v>
      </c>
      <c r="U652" s="153">
        <v>-2757</v>
      </c>
      <c r="V652" s="153">
        <v>-2482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42751</v>
      </c>
      <c r="D653" s="153">
        <v>42350</v>
      </c>
      <c r="E653" s="153">
        <v>42225</v>
      </c>
      <c r="F653" s="153">
        <v>313.5</v>
      </c>
      <c r="G653" s="153">
        <v>0</v>
      </c>
      <c r="H653" s="153">
        <v>702</v>
      </c>
      <c r="I653" s="153">
        <v>41839</v>
      </c>
      <c r="J653" s="153">
        <v>3710.5</v>
      </c>
      <c r="K653" s="153">
        <v>1018</v>
      </c>
      <c r="L653" s="153">
        <v>5079.5</v>
      </c>
      <c r="M653" s="153">
        <v>-927</v>
      </c>
      <c r="N653" s="153">
        <v>685.5</v>
      </c>
      <c r="O653" s="153">
        <v>-9670</v>
      </c>
      <c r="P653" s="153">
        <v>17</v>
      </c>
      <c r="Q653" s="153">
        <v>-916</v>
      </c>
      <c r="R653" s="153">
        <v>-1491</v>
      </c>
      <c r="S653" s="153">
        <v>-1144</v>
      </c>
      <c r="T653" s="153">
        <v>-680</v>
      </c>
      <c r="U653" s="153">
        <v>-2757</v>
      </c>
      <c r="V653" s="153">
        <v>-2548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42186.5</v>
      </c>
      <c r="D654" s="153">
        <v>41850</v>
      </c>
      <c r="E654" s="153">
        <v>41862.5</v>
      </c>
      <c r="F654" s="153">
        <v>314</v>
      </c>
      <c r="G654" s="153">
        <v>0</v>
      </c>
      <c r="H654" s="153">
        <v>698</v>
      </c>
      <c r="I654" s="153">
        <v>41893.5</v>
      </c>
      <c r="J654" s="153">
        <v>3554</v>
      </c>
      <c r="K654" s="153">
        <v>535</v>
      </c>
      <c r="L654" s="153">
        <v>5364.5</v>
      </c>
      <c r="M654" s="153">
        <v>-329</v>
      </c>
      <c r="N654" s="153">
        <v>681</v>
      </c>
      <c r="O654" s="153">
        <v>-10524</v>
      </c>
      <c r="P654" s="153">
        <v>17</v>
      </c>
      <c r="Q654" s="153">
        <v>-1800</v>
      </c>
      <c r="R654" s="153">
        <v>-1491</v>
      </c>
      <c r="S654" s="153">
        <v>-1534</v>
      </c>
      <c r="T654" s="153">
        <v>-253</v>
      </c>
      <c r="U654" s="153">
        <v>-2757</v>
      </c>
      <c r="V654" s="153">
        <v>-3000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43801.5</v>
      </c>
      <c r="D655" s="153">
        <v>44337.5</v>
      </c>
      <c r="E655" s="153">
        <v>44450</v>
      </c>
      <c r="F655" s="153">
        <v>315.5</v>
      </c>
      <c r="G655" s="153">
        <v>0</v>
      </c>
      <c r="H655" s="153">
        <v>695.5</v>
      </c>
      <c r="I655" s="153">
        <v>42828</v>
      </c>
      <c r="J655" s="153">
        <v>3346.5</v>
      </c>
      <c r="K655" s="153">
        <v>117.5</v>
      </c>
      <c r="L655" s="153">
        <v>6615.5</v>
      </c>
      <c r="M655" s="153">
        <v>-17</v>
      </c>
      <c r="N655" s="153">
        <v>691.5</v>
      </c>
      <c r="O655" s="153">
        <v>-10791.5</v>
      </c>
      <c r="P655" s="153">
        <v>16.5</v>
      </c>
      <c r="Q655" s="153">
        <v>-1800</v>
      </c>
      <c r="R655" s="153">
        <v>-1491</v>
      </c>
      <c r="S655" s="153">
        <v>-1349</v>
      </c>
      <c r="T655" s="153">
        <v>143</v>
      </c>
      <c r="U655" s="153">
        <v>-2757</v>
      </c>
      <c r="V655" s="153">
        <v>-3000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49033.5</v>
      </c>
      <c r="D656" s="153">
        <v>48737.5</v>
      </c>
      <c r="E656" s="153">
        <v>48937.5</v>
      </c>
      <c r="F656" s="153">
        <v>314.5</v>
      </c>
      <c r="G656" s="153">
        <v>0</v>
      </c>
      <c r="H656" s="153">
        <v>696.5</v>
      </c>
      <c r="I656" s="153">
        <v>44065</v>
      </c>
      <c r="J656" s="153">
        <v>3473</v>
      </c>
      <c r="K656" s="153">
        <v>1</v>
      </c>
      <c r="L656" s="153">
        <v>9642</v>
      </c>
      <c r="M656" s="153">
        <v>-2</v>
      </c>
      <c r="N656" s="153">
        <v>690</v>
      </c>
      <c r="O656" s="153">
        <v>-9847</v>
      </c>
      <c r="P656" s="153">
        <v>15</v>
      </c>
      <c r="Q656" s="153">
        <v>-1083</v>
      </c>
      <c r="R656" s="153">
        <v>-1491</v>
      </c>
      <c r="S656" s="153">
        <v>-1510</v>
      </c>
      <c r="T656" s="153">
        <v>-37</v>
      </c>
      <c r="U656" s="153">
        <v>-2757</v>
      </c>
      <c r="V656" s="153">
        <v>-2303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48098.5</v>
      </c>
      <c r="D657" s="153">
        <v>47287.5</v>
      </c>
      <c r="E657" s="153">
        <v>47487.5</v>
      </c>
      <c r="F657" s="153">
        <v>313</v>
      </c>
      <c r="G657" s="153">
        <v>0</v>
      </c>
      <c r="H657" s="153">
        <v>696.5</v>
      </c>
      <c r="I657" s="153">
        <v>43888.5</v>
      </c>
      <c r="J657" s="153">
        <v>3837.5</v>
      </c>
      <c r="K657" s="153">
        <v>0</v>
      </c>
      <c r="L657" s="153">
        <v>8661.5</v>
      </c>
      <c r="M657" s="153">
        <v>-2</v>
      </c>
      <c r="N657" s="153">
        <v>690</v>
      </c>
      <c r="O657" s="153">
        <v>-9987</v>
      </c>
      <c r="P657" s="153">
        <v>15.5</v>
      </c>
      <c r="Q657" s="153">
        <v>-1568</v>
      </c>
      <c r="R657" s="153">
        <v>-1491</v>
      </c>
      <c r="S657" s="153">
        <v>-1304</v>
      </c>
      <c r="T657" s="153">
        <v>-534</v>
      </c>
      <c r="U657" s="153">
        <v>-2757</v>
      </c>
      <c r="V657" s="153">
        <v>-2723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45087.5</v>
      </c>
      <c r="D658" s="153">
        <v>44375</v>
      </c>
      <c r="E658" s="153">
        <v>44637.5</v>
      </c>
      <c r="F658" s="153">
        <v>313.5</v>
      </c>
      <c r="G658" s="153">
        <v>0</v>
      </c>
      <c r="H658" s="153">
        <v>696</v>
      </c>
      <c r="I658" s="153">
        <v>43514.5</v>
      </c>
      <c r="J658" s="153">
        <v>4170.5</v>
      </c>
      <c r="K658" s="153">
        <v>0</v>
      </c>
      <c r="L658" s="153">
        <v>6970</v>
      </c>
      <c r="M658" s="153">
        <v>-1.5</v>
      </c>
      <c r="N658" s="153">
        <v>690</v>
      </c>
      <c r="O658" s="153">
        <v>-11265.5</v>
      </c>
      <c r="P658" s="153">
        <v>16</v>
      </c>
      <c r="Q658" s="153">
        <v>-1661</v>
      </c>
      <c r="R658" s="153">
        <v>-1491</v>
      </c>
      <c r="S658" s="153">
        <v>-1749</v>
      </c>
      <c r="T658" s="153">
        <v>-800</v>
      </c>
      <c r="U658" s="153">
        <v>-2757</v>
      </c>
      <c r="V658" s="153">
        <v>-2812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43848.5</v>
      </c>
      <c r="D659" s="153">
        <v>44100</v>
      </c>
      <c r="E659" s="153">
        <v>44400</v>
      </c>
      <c r="F659" s="153">
        <v>314</v>
      </c>
      <c r="G659" s="153">
        <v>0</v>
      </c>
      <c r="H659" s="153">
        <v>697.5</v>
      </c>
      <c r="I659" s="153">
        <v>42919</v>
      </c>
      <c r="J659" s="153">
        <v>4312</v>
      </c>
      <c r="K659" s="153">
        <v>0</v>
      </c>
      <c r="L659" s="153">
        <v>5679.5</v>
      </c>
      <c r="M659" s="153">
        <v>-19</v>
      </c>
      <c r="N659" s="153">
        <v>676.5</v>
      </c>
      <c r="O659" s="153">
        <v>-10730.5</v>
      </c>
      <c r="P659" s="153">
        <v>16</v>
      </c>
      <c r="Q659" s="153">
        <v>-509</v>
      </c>
      <c r="R659" s="153">
        <v>-1491</v>
      </c>
      <c r="S659" s="153">
        <v>-1753</v>
      </c>
      <c r="T659" s="153">
        <v>-734</v>
      </c>
      <c r="U659" s="153">
        <v>-2757</v>
      </c>
      <c r="V659" s="153">
        <v>-2428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46807</v>
      </c>
      <c r="D660" s="153">
        <v>46225</v>
      </c>
      <c r="E660" s="153">
        <v>46437.5</v>
      </c>
      <c r="F660" s="153">
        <v>313.5</v>
      </c>
      <c r="G660" s="153">
        <v>0</v>
      </c>
      <c r="H660" s="153">
        <v>697.5</v>
      </c>
      <c r="I660" s="153">
        <v>43083</v>
      </c>
      <c r="J660" s="153">
        <v>4538</v>
      </c>
      <c r="K660" s="153">
        <v>0</v>
      </c>
      <c r="L660" s="153">
        <v>6516.5</v>
      </c>
      <c r="M660" s="153">
        <v>-229.5</v>
      </c>
      <c r="N660" s="153">
        <v>678.5</v>
      </c>
      <c r="O660" s="153">
        <v>-8790.5</v>
      </c>
      <c r="P660" s="153">
        <v>16</v>
      </c>
      <c r="Q660" s="153">
        <v>452</v>
      </c>
      <c r="R660" s="153">
        <v>-1491</v>
      </c>
      <c r="S660" s="153">
        <v>-1374</v>
      </c>
      <c r="T660" s="153">
        <v>-800</v>
      </c>
      <c r="U660" s="153">
        <v>-2602</v>
      </c>
      <c r="V660" s="153">
        <v>-1897</v>
      </c>
      <c r="Y660" s="11"/>
    </row>
    <row r="661" spans="1:25">
      <c r="A661" s="11">
        <f>A660+1</f>
        <v>27</v>
      </c>
      <c r="B661" s="13">
        <v>0</v>
      </c>
      <c r="C661" s="153">
        <v>45534.5</v>
      </c>
      <c r="D661" s="153">
        <v>44050</v>
      </c>
      <c r="E661" s="153">
        <v>44187.5</v>
      </c>
      <c r="F661" s="153">
        <v>313.5</v>
      </c>
      <c r="G661" s="153">
        <v>0</v>
      </c>
      <c r="H661" s="153">
        <v>698</v>
      </c>
      <c r="I661" s="153">
        <v>42638.5</v>
      </c>
      <c r="J661" s="153">
        <v>4753.5</v>
      </c>
      <c r="K661" s="153">
        <v>0</v>
      </c>
      <c r="L661" s="153">
        <v>5488</v>
      </c>
      <c r="M661" s="153">
        <v>-705</v>
      </c>
      <c r="N661" s="153">
        <v>682.5</v>
      </c>
      <c r="O661" s="153">
        <v>-8334.5</v>
      </c>
      <c r="P661" s="153">
        <v>17</v>
      </c>
      <c r="Q661" s="153">
        <v>-855</v>
      </c>
      <c r="R661" s="153">
        <v>-1060</v>
      </c>
      <c r="S661" s="153">
        <v>-792</v>
      </c>
      <c r="T661" s="153">
        <v>-800</v>
      </c>
      <c r="U661" s="153">
        <v>-2602</v>
      </c>
      <c r="V661" s="153">
        <v>-2160</v>
      </c>
      <c r="Y661" s="11"/>
    </row>
    <row r="662" spans="1:25">
      <c r="A662" s="11">
        <f>A661</f>
        <v>27</v>
      </c>
      <c r="B662" s="13">
        <f>B661+1</f>
        <v>1</v>
      </c>
      <c r="C662" s="153">
        <v>41448.5</v>
      </c>
      <c r="D662" s="153">
        <v>38800</v>
      </c>
      <c r="E662" s="153">
        <v>39137.5</v>
      </c>
      <c r="F662" s="153">
        <v>313</v>
      </c>
      <c r="G662" s="153">
        <v>0</v>
      </c>
      <c r="H662" s="153">
        <v>698.5</v>
      </c>
      <c r="I662" s="153">
        <v>41088</v>
      </c>
      <c r="J662" s="153">
        <v>4837.5</v>
      </c>
      <c r="K662" s="153">
        <v>0</v>
      </c>
      <c r="L662" s="153">
        <v>4792.5</v>
      </c>
      <c r="M662" s="153">
        <v>-2666</v>
      </c>
      <c r="N662" s="153">
        <v>685.5</v>
      </c>
      <c r="O662" s="153">
        <v>-8300.5</v>
      </c>
      <c r="P662" s="153">
        <v>18.5</v>
      </c>
      <c r="Q662" s="153">
        <v>-525</v>
      </c>
      <c r="R662" s="153">
        <v>-1060</v>
      </c>
      <c r="S662" s="153">
        <v>-53</v>
      </c>
      <c r="T662" s="153">
        <v>-600</v>
      </c>
      <c r="U662" s="153">
        <v>-2602</v>
      </c>
      <c r="V662" s="153">
        <v>-2171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38134.5</v>
      </c>
      <c r="D663" s="153">
        <v>36500</v>
      </c>
      <c r="E663" s="153">
        <v>36800</v>
      </c>
      <c r="F663" s="153">
        <v>313</v>
      </c>
      <c r="G663" s="153">
        <v>0</v>
      </c>
      <c r="H663" s="153">
        <v>697</v>
      </c>
      <c r="I663" s="153">
        <v>36470.5</v>
      </c>
      <c r="J663" s="153">
        <v>5171.5</v>
      </c>
      <c r="K663" s="153">
        <v>0</v>
      </c>
      <c r="L663" s="153">
        <v>4541.5</v>
      </c>
      <c r="M663" s="153">
        <v>-3109.5</v>
      </c>
      <c r="N663" s="153">
        <v>683</v>
      </c>
      <c r="O663" s="153">
        <v>-6633</v>
      </c>
      <c r="P663" s="153">
        <v>20</v>
      </c>
      <c r="Q663" s="153">
        <v>499</v>
      </c>
      <c r="R663" s="153">
        <v>-1060</v>
      </c>
      <c r="S663" s="153">
        <v>-693</v>
      </c>
      <c r="T663" s="153">
        <v>-600</v>
      </c>
      <c r="U663" s="153">
        <v>-2232</v>
      </c>
      <c r="V663" s="153">
        <v>-2077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34791.5</v>
      </c>
      <c r="D664" s="153">
        <v>34925</v>
      </c>
      <c r="E664" s="153">
        <v>35012.5</v>
      </c>
      <c r="F664" s="153">
        <v>313.5</v>
      </c>
      <c r="G664" s="153">
        <v>0</v>
      </c>
      <c r="H664" s="153">
        <v>695</v>
      </c>
      <c r="I664" s="153">
        <v>33039</v>
      </c>
      <c r="J664" s="153">
        <v>5328</v>
      </c>
      <c r="K664" s="153">
        <v>0</v>
      </c>
      <c r="L664" s="153">
        <v>4468</v>
      </c>
      <c r="M664" s="153">
        <v>-3094.5</v>
      </c>
      <c r="N664" s="153">
        <v>696.5</v>
      </c>
      <c r="O664" s="153">
        <v>-6654</v>
      </c>
      <c r="P664" s="153">
        <v>22</v>
      </c>
      <c r="Q664" s="153">
        <v>-687</v>
      </c>
      <c r="R664" s="153">
        <v>-1060</v>
      </c>
      <c r="S664" s="153">
        <v>-374</v>
      </c>
      <c r="T664" s="153">
        <v>-600</v>
      </c>
      <c r="U664" s="153">
        <v>-2219</v>
      </c>
      <c r="V664" s="153">
        <v>-1986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33909</v>
      </c>
      <c r="D665" s="153">
        <v>33337.5</v>
      </c>
      <c r="E665" s="153">
        <v>33462.5</v>
      </c>
      <c r="F665" s="153">
        <v>312.5</v>
      </c>
      <c r="G665" s="153">
        <v>0</v>
      </c>
      <c r="H665" s="153">
        <v>696</v>
      </c>
      <c r="I665" s="153">
        <v>32521</v>
      </c>
      <c r="J665" s="153">
        <v>5390.5</v>
      </c>
      <c r="K665" s="153">
        <v>0</v>
      </c>
      <c r="L665" s="153">
        <v>4438.5</v>
      </c>
      <c r="M665" s="153">
        <v>-3082</v>
      </c>
      <c r="N665" s="153">
        <v>696</v>
      </c>
      <c r="O665" s="153">
        <v>-7063.5</v>
      </c>
      <c r="P665" s="153">
        <v>22</v>
      </c>
      <c r="Q665" s="153">
        <v>-412</v>
      </c>
      <c r="R665" s="153">
        <v>-1060</v>
      </c>
      <c r="S665" s="153">
        <v>-381</v>
      </c>
      <c r="T665" s="153">
        <v>-600</v>
      </c>
      <c r="U665" s="153">
        <v>-2202</v>
      </c>
      <c r="V665" s="153">
        <v>-2073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34194.5</v>
      </c>
      <c r="D666" s="153">
        <v>33537.5</v>
      </c>
      <c r="E666" s="153">
        <v>33950</v>
      </c>
      <c r="F666" s="153">
        <v>313</v>
      </c>
      <c r="G666" s="153">
        <v>0</v>
      </c>
      <c r="H666" s="153">
        <v>696</v>
      </c>
      <c r="I666" s="153">
        <v>32478</v>
      </c>
      <c r="J666" s="153">
        <v>5503.5</v>
      </c>
      <c r="K666" s="153">
        <v>0</v>
      </c>
      <c r="L666" s="153">
        <v>4418.5</v>
      </c>
      <c r="M666" s="153">
        <v>-3070</v>
      </c>
      <c r="N666" s="153">
        <v>689.5</v>
      </c>
      <c r="O666" s="153">
        <v>-6834.5</v>
      </c>
      <c r="P666" s="153">
        <v>22</v>
      </c>
      <c r="Q666" s="153">
        <v>-77</v>
      </c>
      <c r="R666" s="153">
        <v>-1060</v>
      </c>
      <c r="S666" s="153">
        <v>-351</v>
      </c>
      <c r="T666" s="153">
        <v>-600</v>
      </c>
      <c r="U666" s="153">
        <v>-2202</v>
      </c>
      <c r="V666" s="153">
        <v>-2239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35256.5</v>
      </c>
      <c r="D667" s="153">
        <v>34612.5</v>
      </c>
      <c r="E667" s="153">
        <v>35312.5</v>
      </c>
      <c r="F667" s="153">
        <v>313</v>
      </c>
      <c r="G667" s="153">
        <v>0</v>
      </c>
      <c r="H667" s="153">
        <v>696.5</v>
      </c>
      <c r="I667" s="153">
        <v>32660.5</v>
      </c>
      <c r="J667" s="153">
        <v>5577.5</v>
      </c>
      <c r="K667" s="153">
        <v>0</v>
      </c>
      <c r="L667" s="153">
        <v>4567.5</v>
      </c>
      <c r="M667" s="153">
        <v>-3052.5</v>
      </c>
      <c r="N667" s="153">
        <v>686.5</v>
      </c>
      <c r="O667" s="153">
        <v>-6192.5</v>
      </c>
      <c r="P667" s="153">
        <v>22</v>
      </c>
      <c r="Q667" s="153">
        <v>1063</v>
      </c>
      <c r="R667" s="153">
        <v>-1060</v>
      </c>
      <c r="S667" s="153">
        <v>-595</v>
      </c>
      <c r="T667" s="153">
        <v>-600</v>
      </c>
      <c r="U667" s="153">
        <v>-2232</v>
      </c>
      <c r="V667" s="153">
        <v>-1821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36560</v>
      </c>
      <c r="D668" s="153">
        <v>35525</v>
      </c>
      <c r="E668" s="153">
        <v>36512.5</v>
      </c>
      <c r="F668" s="153">
        <v>313.5</v>
      </c>
      <c r="G668" s="153">
        <v>0</v>
      </c>
      <c r="H668" s="153">
        <v>695.5</v>
      </c>
      <c r="I668" s="153">
        <v>33344</v>
      </c>
      <c r="J668" s="153">
        <v>5602</v>
      </c>
      <c r="K668" s="153">
        <v>1</v>
      </c>
      <c r="L668" s="153">
        <v>4617</v>
      </c>
      <c r="M668" s="153">
        <v>-2451.5</v>
      </c>
      <c r="N668" s="153">
        <v>680</v>
      </c>
      <c r="O668" s="153">
        <v>-6242</v>
      </c>
      <c r="P668" s="153">
        <v>21</v>
      </c>
      <c r="Q668" s="153">
        <v>-866</v>
      </c>
      <c r="R668" s="153">
        <v>-1060</v>
      </c>
      <c r="S668" s="153">
        <v>-36</v>
      </c>
      <c r="T668" s="153">
        <v>-600</v>
      </c>
      <c r="U668" s="153">
        <v>-2211</v>
      </c>
      <c r="V668" s="153">
        <v>-1722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37980</v>
      </c>
      <c r="D669" s="153">
        <v>37375</v>
      </c>
      <c r="E669" s="153">
        <v>38187.5</v>
      </c>
      <c r="F669" s="153">
        <v>313</v>
      </c>
      <c r="G669" s="153">
        <v>0</v>
      </c>
      <c r="H669" s="153">
        <v>695.5</v>
      </c>
      <c r="I669" s="153">
        <v>35342.5</v>
      </c>
      <c r="J669" s="153">
        <v>5689.5</v>
      </c>
      <c r="K669" s="153">
        <v>130</v>
      </c>
      <c r="L669" s="153">
        <v>4819</v>
      </c>
      <c r="M669" s="153">
        <v>-1849</v>
      </c>
      <c r="N669" s="153">
        <v>669.5</v>
      </c>
      <c r="O669" s="153">
        <v>-7830.5</v>
      </c>
      <c r="P669" s="153">
        <v>19.5</v>
      </c>
      <c r="Q669" s="153">
        <v>-1800</v>
      </c>
      <c r="R669" s="153">
        <v>-1060</v>
      </c>
      <c r="S669" s="153">
        <v>-251</v>
      </c>
      <c r="T669" s="153">
        <v>-600</v>
      </c>
      <c r="U669" s="153">
        <v>-2602</v>
      </c>
      <c r="V669" s="153">
        <v>-1766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41099.5</v>
      </c>
      <c r="D670" s="153">
        <v>39750</v>
      </c>
      <c r="E670" s="153">
        <v>41200</v>
      </c>
      <c r="F670" s="153">
        <v>313.5</v>
      </c>
      <c r="G670" s="153">
        <v>0</v>
      </c>
      <c r="H670" s="153">
        <v>696.5</v>
      </c>
      <c r="I670" s="153">
        <v>38399.5</v>
      </c>
      <c r="J670" s="153">
        <v>5763</v>
      </c>
      <c r="K670" s="153">
        <v>524</v>
      </c>
      <c r="L670" s="153">
        <v>4969.5</v>
      </c>
      <c r="M670" s="153">
        <v>-2484</v>
      </c>
      <c r="N670" s="153">
        <v>673.5</v>
      </c>
      <c r="O670" s="153">
        <v>-7756</v>
      </c>
      <c r="P670" s="153">
        <v>18</v>
      </c>
      <c r="Q670" s="153">
        <v>-317</v>
      </c>
      <c r="R670" s="153">
        <v>-1499</v>
      </c>
      <c r="S670" s="153">
        <v>-290</v>
      </c>
      <c r="T670" s="153">
        <v>-600</v>
      </c>
      <c r="U670" s="153">
        <v>-2597</v>
      </c>
      <c r="V670" s="153">
        <v>-1692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43104.5</v>
      </c>
      <c r="D671" s="153">
        <v>41125</v>
      </c>
      <c r="E671" s="153">
        <v>43125</v>
      </c>
      <c r="F671" s="153">
        <v>313</v>
      </c>
      <c r="G671" s="153">
        <v>0</v>
      </c>
      <c r="H671" s="153">
        <v>696</v>
      </c>
      <c r="I671" s="153">
        <v>39456</v>
      </c>
      <c r="J671" s="153">
        <v>5866</v>
      </c>
      <c r="K671" s="153">
        <v>959.5</v>
      </c>
      <c r="L671" s="153">
        <v>4804.5</v>
      </c>
      <c r="M671" s="153">
        <v>-2560.5</v>
      </c>
      <c r="N671" s="153">
        <v>654.5</v>
      </c>
      <c r="O671" s="153">
        <v>-7085.5</v>
      </c>
      <c r="P671" s="153">
        <v>18</v>
      </c>
      <c r="Q671" s="153">
        <v>693</v>
      </c>
      <c r="R671" s="153">
        <v>-1499</v>
      </c>
      <c r="S671" s="153">
        <v>-634</v>
      </c>
      <c r="T671" s="153">
        <v>-600</v>
      </c>
      <c r="U671" s="153">
        <v>-2588</v>
      </c>
      <c r="V671" s="153">
        <v>-1533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44276</v>
      </c>
      <c r="D672" s="153">
        <v>42612.5</v>
      </c>
      <c r="E672" s="153">
        <v>44300</v>
      </c>
      <c r="F672" s="153">
        <v>313</v>
      </c>
      <c r="G672" s="153">
        <v>0</v>
      </c>
      <c r="H672" s="153">
        <v>694</v>
      </c>
      <c r="I672" s="153">
        <v>39249</v>
      </c>
      <c r="J672" s="153">
        <v>5989.5</v>
      </c>
      <c r="K672" s="153">
        <v>1285</v>
      </c>
      <c r="L672" s="153">
        <v>4877.5</v>
      </c>
      <c r="M672" s="153">
        <v>-2566</v>
      </c>
      <c r="N672" s="153">
        <v>666</v>
      </c>
      <c r="O672" s="153">
        <v>-6232.5</v>
      </c>
      <c r="P672" s="153">
        <v>18</v>
      </c>
      <c r="Q672" s="153">
        <v>1200</v>
      </c>
      <c r="R672" s="153">
        <v>-1499</v>
      </c>
      <c r="S672" s="153">
        <v>-794</v>
      </c>
      <c r="T672" s="153">
        <v>-600</v>
      </c>
      <c r="U672" s="153">
        <v>-2409</v>
      </c>
      <c r="V672" s="153">
        <v>-998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45799</v>
      </c>
      <c r="D673" s="153">
        <v>44462.5</v>
      </c>
      <c r="E673" s="153">
        <v>45875</v>
      </c>
      <c r="F673" s="153">
        <v>313</v>
      </c>
      <c r="G673" s="153">
        <v>0</v>
      </c>
      <c r="H673" s="153">
        <v>693.5</v>
      </c>
      <c r="I673" s="153">
        <v>39210</v>
      </c>
      <c r="J673" s="153">
        <v>5997</v>
      </c>
      <c r="K673" s="153">
        <v>1465</v>
      </c>
      <c r="L673" s="153">
        <v>5192</v>
      </c>
      <c r="M673" s="153">
        <v>-2111.5</v>
      </c>
      <c r="N673" s="153">
        <v>667</v>
      </c>
      <c r="O673" s="153">
        <v>-5626.5</v>
      </c>
      <c r="P673" s="153">
        <v>17.5</v>
      </c>
      <c r="Q673" s="153">
        <v>1200</v>
      </c>
      <c r="R673" s="153">
        <v>-1499</v>
      </c>
      <c r="S673" s="153">
        <v>-872</v>
      </c>
      <c r="T673" s="153">
        <v>-600</v>
      </c>
      <c r="U673" s="153">
        <v>-2472</v>
      </c>
      <c r="V673" s="153">
        <v>-1271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45429.5</v>
      </c>
      <c r="D674" s="153">
        <v>44012.5</v>
      </c>
      <c r="E674" s="153">
        <v>45062.5</v>
      </c>
      <c r="F674" s="153">
        <v>313.5</v>
      </c>
      <c r="G674" s="153">
        <v>0</v>
      </c>
      <c r="H674" s="153">
        <v>692.5</v>
      </c>
      <c r="I674" s="153">
        <v>39481</v>
      </c>
      <c r="J674" s="153">
        <v>5897.5</v>
      </c>
      <c r="K674" s="153">
        <v>1327.5</v>
      </c>
      <c r="L674" s="153">
        <v>5099.5</v>
      </c>
      <c r="M674" s="153">
        <v>-2057.5</v>
      </c>
      <c r="N674" s="153">
        <v>673.5</v>
      </c>
      <c r="O674" s="153">
        <v>-5998</v>
      </c>
      <c r="P674" s="153">
        <v>17.5</v>
      </c>
      <c r="Q674" s="153">
        <v>1200</v>
      </c>
      <c r="R674" s="153">
        <v>-1499</v>
      </c>
      <c r="S674" s="153">
        <v>-1504</v>
      </c>
      <c r="T674" s="153">
        <v>-600</v>
      </c>
      <c r="U674" s="153">
        <v>-2372</v>
      </c>
      <c r="V674" s="153">
        <v>-1167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42785</v>
      </c>
      <c r="D675" s="153">
        <v>41200</v>
      </c>
      <c r="E675" s="153">
        <v>42337.5</v>
      </c>
      <c r="F675" s="153">
        <v>313</v>
      </c>
      <c r="G675" s="153">
        <v>0</v>
      </c>
      <c r="H675" s="153">
        <v>692.5</v>
      </c>
      <c r="I675" s="153">
        <v>38516</v>
      </c>
      <c r="J675" s="153">
        <v>5909</v>
      </c>
      <c r="K675" s="153">
        <v>1112.5</v>
      </c>
      <c r="L675" s="153">
        <v>4886.5</v>
      </c>
      <c r="M675" s="153">
        <v>-2615.5</v>
      </c>
      <c r="N675" s="153">
        <v>674</v>
      </c>
      <c r="O675" s="153">
        <v>-6702</v>
      </c>
      <c r="P675" s="153">
        <v>18</v>
      </c>
      <c r="Q675" s="153">
        <v>1174</v>
      </c>
      <c r="R675" s="153">
        <v>-1499</v>
      </c>
      <c r="S675" s="153">
        <v>-1304</v>
      </c>
      <c r="T675" s="153">
        <v>-600</v>
      </c>
      <c r="U675" s="153">
        <v>-2577</v>
      </c>
      <c r="V675" s="153">
        <v>-1747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40902.5</v>
      </c>
      <c r="D676" s="153">
        <v>39300</v>
      </c>
      <c r="E676" s="153">
        <v>40487.5</v>
      </c>
      <c r="F676" s="153">
        <v>312.5</v>
      </c>
      <c r="G676" s="153">
        <v>0</v>
      </c>
      <c r="H676" s="153">
        <v>691.5</v>
      </c>
      <c r="I676" s="153">
        <v>38348.5</v>
      </c>
      <c r="J676" s="153">
        <v>5767.5</v>
      </c>
      <c r="K676" s="153">
        <v>768.5</v>
      </c>
      <c r="L676" s="153">
        <v>4853.5</v>
      </c>
      <c r="M676" s="153">
        <v>-2841.5</v>
      </c>
      <c r="N676" s="153">
        <v>665.5</v>
      </c>
      <c r="O676" s="153">
        <v>-7664</v>
      </c>
      <c r="P676" s="153">
        <v>18</v>
      </c>
      <c r="Q676" s="153">
        <v>314</v>
      </c>
      <c r="R676" s="153">
        <v>-1499</v>
      </c>
      <c r="S676" s="153">
        <v>-1016</v>
      </c>
      <c r="T676" s="153">
        <v>-600</v>
      </c>
      <c r="U676" s="153">
        <v>-2602</v>
      </c>
      <c r="V676" s="153">
        <v>-2400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40176</v>
      </c>
      <c r="D677" s="153">
        <v>38187.5</v>
      </c>
      <c r="E677" s="153">
        <v>39225</v>
      </c>
      <c r="F677" s="153">
        <v>313</v>
      </c>
      <c r="G677" s="153">
        <v>0</v>
      </c>
      <c r="H677" s="153">
        <v>691.5</v>
      </c>
      <c r="I677" s="153">
        <v>38790.5</v>
      </c>
      <c r="J677" s="153">
        <v>5553.5</v>
      </c>
      <c r="K677" s="153">
        <v>408.5</v>
      </c>
      <c r="L677" s="153">
        <v>4703.5</v>
      </c>
      <c r="M677" s="153">
        <v>-2389</v>
      </c>
      <c r="N677" s="153">
        <v>664.5</v>
      </c>
      <c r="O677" s="153">
        <v>-8559.5</v>
      </c>
      <c r="P677" s="153">
        <v>18.5</v>
      </c>
      <c r="Q677" s="153">
        <v>-863</v>
      </c>
      <c r="R677" s="153">
        <v>-1499</v>
      </c>
      <c r="S677" s="153">
        <v>-646</v>
      </c>
      <c r="T677" s="153">
        <v>-600</v>
      </c>
      <c r="U677" s="153">
        <v>-2602</v>
      </c>
      <c r="V677" s="153">
        <v>-2510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41183</v>
      </c>
      <c r="D678" s="153">
        <v>39512.5</v>
      </c>
      <c r="E678" s="153">
        <v>40512.5</v>
      </c>
      <c r="F678" s="153">
        <v>313.5</v>
      </c>
      <c r="G678" s="153">
        <v>0</v>
      </c>
      <c r="H678" s="153">
        <v>696.5</v>
      </c>
      <c r="I678" s="153">
        <v>41042</v>
      </c>
      <c r="J678" s="153">
        <v>5445</v>
      </c>
      <c r="K678" s="153">
        <v>91.5</v>
      </c>
      <c r="L678" s="153">
        <v>5127</v>
      </c>
      <c r="M678" s="153">
        <v>-1736.5</v>
      </c>
      <c r="N678" s="153">
        <v>652.5</v>
      </c>
      <c r="O678" s="153">
        <v>-10447.5</v>
      </c>
      <c r="P678" s="153">
        <v>17.5</v>
      </c>
      <c r="Q678" s="153">
        <v>-1676</v>
      </c>
      <c r="R678" s="153">
        <v>-1499</v>
      </c>
      <c r="S678" s="153">
        <v>-1384</v>
      </c>
      <c r="T678" s="153">
        <v>-550</v>
      </c>
      <c r="U678" s="153">
        <v>-2602</v>
      </c>
      <c r="V678" s="153">
        <v>-3000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46250</v>
      </c>
      <c r="D679" s="153">
        <v>45187.5</v>
      </c>
      <c r="E679" s="153">
        <v>46187.5</v>
      </c>
      <c r="F679" s="153">
        <v>313.5</v>
      </c>
      <c r="G679" s="153">
        <v>0</v>
      </c>
      <c r="H679" s="153">
        <v>694.5</v>
      </c>
      <c r="I679" s="153">
        <v>43407.5</v>
      </c>
      <c r="J679" s="153">
        <v>5509.5</v>
      </c>
      <c r="K679" s="153">
        <v>2</v>
      </c>
      <c r="L679" s="153">
        <v>6282.5</v>
      </c>
      <c r="M679" s="153">
        <v>-230.5</v>
      </c>
      <c r="N679" s="153">
        <v>653.5</v>
      </c>
      <c r="O679" s="153">
        <v>-10382.5</v>
      </c>
      <c r="P679" s="153">
        <v>16</v>
      </c>
      <c r="Q679" s="153">
        <v>-1241</v>
      </c>
      <c r="R679" s="153">
        <v>-1499</v>
      </c>
      <c r="S679" s="153">
        <v>-1339</v>
      </c>
      <c r="T679" s="153">
        <v>-754</v>
      </c>
      <c r="U679" s="153">
        <v>-2602</v>
      </c>
      <c r="V679" s="153">
        <v>-2255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48844.5</v>
      </c>
      <c r="D680" s="153">
        <v>47050</v>
      </c>
      <c r="E680" s="153">
        <v>47987.5</v>
      </c>
      <c r="F680" s="153">
        <v>313</v>
      </c>
      <c r="G680" s="153">
        <v>0</v>
      </c>
      <c r="H680" s="153">
        <v>693</v>
      </c>
      <c r="I680" s="153">
        <v>43582</v>
      </c>
      <c r="J680" s="153">
        <v>5524</v>
      </c>
      <c r="K680" s="153">
        <v>1</v>
      </c>
      <c r="L680" s="153">
        <v>7720.5</v>
      </c>
      <c r="M680" s="153">
        <v>-103</v>
      </c>
      <c r="N680" s="153">
        <v>649</v>
      </c>
      <c r="O680" s="153">
        <v>-9534.5</v>
      </c>
      <c r="P680" s="153">
        <v>15</v>
      </c>
      <c r="Q680" s="153">
        <v>-694</v>
      </c>
      <c r="R680" s="153">
        <v>-1499</v>
      </c>
      <c r="S680" s="153">
        <v>-1149</v>
      </c>
      <c r="T680" s="153">
        <v>-800</v>
      </c>
      <c r="U680" s="153">
        <v>-2602</v>
      </c>
      <c r="V680" s="153">
        <v>-2243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47655</v>
      </c>
      <c r="D681" s="153">
        <v>45487.5</v>
      </c>
      <c r="E681" s="153">
        <v>46312.5</v>
      </c>
      <c r="F681" s="153">
        <v>313</v>
      </c>
      <c r="G681" s="153">
        <v>0</v>
      </c>
      <c r="H681" s="153">
        <v>694.5</v>
      </c>
      <c r="I681" s="153">
        <v>43473</v>
      </c>
      <c r="J681" s="153">
        <v>5450.5</v>
      </c>
      <c r="K681" s="153">
        <v>0</v>
      </c>
      <c r="L681" s="153">
        <v>6708.5</v>
      </c>
      <c r="M681" s="153">
        <v>-730.5</v>
      </c>
      <c r="N681" s="153">
        <v>649</v>
      </c>
      <c r="O681" s="153">
        <v>-8903.5</v>
      </c>
      <c r="P681" s="153">
        <v>16</v>
      </c>
      <c r="Q681" s="153">
        <v>-76</v>
      </c>
      <c r="R681" s="153">
        <v>-1499</v>
      </c>
      <c r="S681" s="153">
        <v>-1066</v>
      </c>
      <c r="T681" s="153">
        <v>-800</v>
      </c>
      <c r="U681" s="153">
        <v>-2602</v>
      </c>
      <c r="V681" s="153">
        <v>-2254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45357</v>
      </c>
      <c r="D682" s="153">
        <v>43400</v>
      </c>
      <c r="E682" s="153">
        <v>44037.5</v>
      </c>
      <c r="F682" s="153">
        <v>312.5</v>
      </c>
      <c r="G682" s="153">
        <v>0</v>
      </c>
      <c r="H682" s="153">
        <v>694</v>
      </c>
      <c r="I682" s="153">
        <v>43104.5</v>
      </c>
      <c r="J682" s="153">
        <v>5252.5</v>
      </c>
      <c r="K682" s="153">
        <v>0</v>
      </c>
      <c r="L682" s="153">
        <v>5683.5</v>
      </c>
      <c r="M682" s="153">
        <v>-2092</v>
      </c>
      <c r="N682" s="153">
        <v>645</v>
      </c>
      <c r="O682" s="153">
        <v>-8242.5</v>
      </c>
      <c r="P682" s="153">
        <v>16.5</v>
      </c>
      <c r="Q682" s="153">
        <v>691</v>
      </c>
      <c r="R682" s="153">
        <v>-1499</v>
      </c>
      <c r="S682" s="153">
        <v>-1300</v>
      </c>
      <c r="T682" s="153">
        <v>-800</v>
      </c>
      <c r="U682" s="153">
        <v>-2602</v>
      </c>
      <c r="V682" s="153">
        <v>-2264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44098</v>
      </c>
      <c r="D683" s="153">
        <v>43587.5</v>
      </c>
      <c r="E683" s="153">
        <v>44112.5</v>
      </c>
      <c r="F683" s="153">
        <v>312.5</v>
      </c>
      <c r="G683" s="153">
        <v>0</v>
      </c>
      <c r="H683" s="153">
        <v>694</v>
      </c>
      <c r="I683" s="153">
        <v>42116.5</v>
      </c>
      <c r="J683" s="153">
        <v>5359.5</v>
      </c>
      <c r="K683" s="153">
        <v>0</v>
      </c>
      <c r="L683" s="153">
        <v>5150</v>
      </c>
      <c r="M683" s="153">
        <v>-2328</v>
      </c>
      <c r="N683" s="153">
        <v>651</v>
      </c>
      <c r="O683" s="153">
        <v>-7857</v>
      </c>
      <c r="P683" s="153">
        <v>17</v>
      </c>
      <c r="Q683" s="153">
        <v>621</v>
      </c>
      <c r="R683" s="153">
        <v>-1499</v>
      </c>
      <c r="S683" s="153">
        <v>-761</v>
      </c>
      <c r="T683" s="153">
        <v>-800</v>
      </c>
      <c r="U683" s="153">
        <v>-2602</v>
      </c>
      <c r="V683" s="153">
        <v>-2214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46537</v>
      </c>
      <c r="D684" s="153">
        <v>45312.5</v>
      </c>
      <c r="E684" s="153">
        <v>45712.5</v>
      </c>
      <c r="F684" s="153">
        <v>312.5</v>
      </c>
      <c r="G684" s="153">
        <v>0</v>
      </c>
      <c r="H684" s="153">
        <v>693.5</v>
      </c>
      <c r="I684" s="153">
        <v>42128</v>
      </c>
      <c r="J684" s="153">
        <v>5703.5</v>
      </c>
      <c r="K684" s="153">
        <v>0</v>
      </c>
      <c r="L684" s="153">
        <v>5776</v>
      </c>
      <c r="M684" s="153">
        <v>-1517.5</v>
      </c>
      <c r="N684" s="153">
        <v>637</v>
      </c>
      <c r="O684" s="153">
        <v>-7196</v>
      </c>
      <c r="P684" s="153">
        <v>16.5</v>
      </c>
      <c r="Q684" s="153">
        <v>1153</v>
      </c>
      <c r="R684" s="153">
        <v>-1499</v>
      </c>
      <c r="S684" s="153">
        <v>-910</v>
      </c>
      <c r="T684" s="153">
        <v>-800</v>
      </c>
      <c r="U684" s="153">
        <v>-2602</v>
      </c>
      <c r="V684" s="153">
        <v>-2012</v>
      </c>
      <c r="Y684" s="11"/>
    </row>
    <row r="685" spans="1:25">
      <c r="A685" s="11">
        <f>A684+1</f>
        <v>28</v>
      </c>
      <c r="B685" s="13">
        <v>0</v>
      </c>
      <c r="C685" s="153">
        <v>44952</v>
      </c>
      <c r="D685" s="153">
        <v>43150</v>
      </c>
      <c r="E685" s="153">
        <v>43937.5</v>
      </c>
      <c r="F685" s="153">
        <v>313.5</v>
      </c>
      <c r="G685" s="153">
        <v>0</v>
      </c>
      <c r="H685" s="153">
        <v>694</v>
      </c>
      <c r="I685" s="153">
        <v>40606.5</v>
      </c>
      <c r="J685" s="153">
        <v>5932.5</v>
      </c>
      <c r="K685" s="153">
        <v>0</v>
      </c>
      <c r="L685" s="153">
        <v>5352.5</v>
      </c>
      <c r="M685" s="153">
        <v>-1905</v>
      </c>
      <c r="N685" s="153">
        <v>615</v>
      </c>
      <c r="O685" s="153">
        <v>-6657</v>
      </c>
      <c r="P685" s="153">
        <v>17</v>
      </c>
      <c r="Q685" s="153">
        <v>915</v>
      </c>
      <c r="R685" s="153">
        <v>-1303</v>
      </c>
      <c r="S685" s="153">
        <v>-815</v>
      </c>
      <c r="T685" s="153">
        <v>-800</v>
      </c>
      <c r="U685" s="153">
        <v>-2602</v>
      </c>
      <c r="V685" s="153">
        <v>-1738</v>
      </c>
      <c r="Y685" s="11"/>
    </row>
    <row r="686" spans="1:25">
      <c r="A686" s="11">
        <f>A685</f>
        <v>28</v>
      </c>
      <c r="B686" s="13">
        <f>B685+1</f>
        <v>1</v>
      </c>
      <c r="C686" s="153">
        <v>41208</v>
      </c>
      <c r="D686" s="153">
        <v>40950</v>
      </c>
      <c r="E686" s="153">
        <v>41275</v>
      </c>
      <c r="F686" s="153">
        <v>312.5</v>
      </c>
      <c r="G686" s="153">
        <v>0</v>
      </c>
      <c r="H686" s="153">
        <v>691.5</v>
      </c>
      <c r="I686" s="153">
        <v>37542.5</v>
      </c>
      <c r="J686" s="153">
        <v>5975</v>
      </c>
      <c r="K686" s="153">
        <v>0</v>
      </c>
      <c r="L686" s="153">
        <v>5014</v>
      </c>
      <c r="M686" s="153">
        <v>-2505</v>
      </c>
      <c r="N686" s="153">
        <v>610.5</v>
      </c>
      <c r="O686" s="153">
        <v>-6432.5</v>
      </c>
      <c r="P686" s="153">
        <v>18.5</v>
      </c>
      <c r="Q686" s="153">
        <v>1175</v>
      </c>
      <c r="R686" s="153">
        <v>-1303</v>
      </c>
      <c r="S686" s="153">
        <v>-629</v>
      </c>
      <c r="T686" s="153">
        <v>-418</v>
      </c>
      <c r="U686" s="153">
        <v>-2577</v>
      </c>
      <c r="V686" s="153">
        <v>-1248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39995</v>
      </c>
      <c r="D687" s="153">
        <v>39675</v>
      </c>
      <c r="E687" s="153">
        <v>39600</v>
      </c>
      <c r="F687" s="153">
        <v>304.5</v>
      </c>
      <c r="G687" s="153">
        <v>0</v>
      </c>
      <c r="H687" s="153">
        <v>692</v>
      </c>
      <c r="I687" s="153">
        <v>36018.5</v>
      </c>
      <c r="J687" s="153">
        <v>5947</v>
      </c>
      <c r="K687" s="153">
        <v>0</v>
      </c>
      <c r="L687" s="153">
        <v>4690</v>
      </c>
      <c r="M687" s="153">
        <v>-2919.5</v>
      </c>
      <c r="N687" s="153">
        <v>613</v>
      </c>
      <c r="O687" s="153">
        <v>-5349.5</v>
      </c>
      <c r="P687" s="153">
        <v>19.5</v>
      </c>
      <c r="Q687" s="153">
        <v>962</v>
      </c>
      <c r="R687" s="153">
        <v>-1303</v>
      </c>
      <c r="S687" s="153">
        <v>-650</v>
      </c>
      <c r="T687" s="153">
        <v>-207</v>
      </c>
      <c r="U687" s="153">
        <v>-2452</v>
      </c>
      <c r="V687" s="153">
        <v>-1291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37603</v>
      </c>
      <c r="D688" s="153">
        <v>37287.5</v>
      </c>
      <c r="E688" s="153">
        <v>37050</v>
      </c>
      <c r="F688" s="153">
        <v>303</v>
      </c>
      <c r="G688" s="153">
        <v>0</v>
      </c>
      <c r="H688" s="153">
        <v>691.5</v>
      </c>
      <c r="I688" s="153">
        <v>34454.5</v>
      </c>
      <c r="J688" s="153">
        <v>5889</v>
      </c>
      <c r="K688" s="153">
        <v>0</v>
      </c>
      <c r="L688" s="153">
        <v>4499</v>
      </c>
      <c r="M688" s="153">
        <v>-2939</v>
      </c>
      <c r="N688" s="153">
        <v>611.5</v>
      </c>
      <c r="O688" s="153">
        <v>-5906.5</v>
      </c>
      <c r="P688" s="153">
        <v>20</v>
      </c>
      <c r="Q688" s="153">
        <v>92</v>
      </c>
      <c r="R688" s="153">
        <v>-1303</v>
      </c>
      <c r="S688" s="153">
        <v>-545</v>
      </c>
      <c r="T688" s="153">
        <v>-274</v>
      </c>
      <c r="U688" s="153">
        <v>-2402</v>
      </c>
      <c r="V688" s="153">
        <v>-1735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36610.5</v>
      </c>
      <c r="D689" s="153">
        <v>36437.5</v>
      </c>
      <c r="E689" s="153">
        <v>36475</v>
      </c>
      <c r="F689" s="153">
        <v>303.5</v>
      </c>
      <c r="G689" s="153">
        <v>45.5</v>
      </c>
      <c r="H689" s="153">
        <v>693</v>
      </c>
      <c r="I689" s="153">
        <v>34210.5</v>
      </c>
      <c r="J689" s="153">
        <v>5855</v>
      </c>
      <c r="K689" s="153">
        <v>0</v>
      </c>
      <c r="L689" s="153">
        <v>4394</v>
      </c>
      <c r="M689" s="153">
        <v>-2962</v>
      </c>
      <c r="N689" s="153">
        <v>714.5</v>
      </c>
      <c r="O689" s="153">
        <v>-6643</v>
      </c>
      <c r="P689" s="153">
        <v>21.5</v>
      </c>
      <c r="Q689" s="153">
        <v>-579</v>
      </c>
      <c r="R689" s="153">
        <v>-1303</v>
      </c>
      <c r="S689" s="153">
        <v>-869</v>
      </c>
      <c r="T689" s="153">
        <v>289</v>
      </c>
      <c r="U689" s="153">
        <v>-2452</v>
      </c>
      <c r="V689" s="153">
        <v>-1464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38423</v>
      </c>
      <c r="D690" s="153">
        <v>38650</v>
      </c>
      <c r="E690" s="153">
        <v>39037.5</v>
      </c>
      <c r="F690" s="153">
        <v>303.5</v>
      </c>
      <c r="G690" s="153">
        <v>273.5</v>
      </c>
      <c r="H690" s="153">
        <v>692.5</v>
      </c>
      <c r="I690" s="153">
        <v>35708.5</v>
      </c>
      <c r="J690" s="153">
        <v>5794.5</v>
      </c>
      <c r="K690" s="153">
        <v>0</v>
      </c>
      <c r="L690" s="153">
        <v>4552</v>
      </c>
      <c r="M690" s="153">
        <v>-2044.5</v>
      </c>
      <c r="N690" s="153">
        <v>708</v>
      </c>
      <c r="O690" s="153">
        <v>-7565</v>
      </c>
      <c r="P690" s="153">
        <v>24.5</v>
      </c>
      <c r="Q690" s="153">
        <v>-918</v>
      </c>
      <c r="R690" s="153">
        <v>-1303</v>
      </c>
      <c r="S690" s="153">
        <v>-1211</v>
      </c>
      <c r="T690" s="153">
        <v>248</v>
      </c>
      <c r="U690" s="153">
        <v>-2602</v>
      </c>
      <c r="V690" s="153">
        <v>-1973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42915</v>
      </c>
      <c r="D691" s="153">
        <v>43162.5</v>
      </c>
      <c r="E691" s="153">
        <v>43737.5</v>
      </c>
      <c r="F691" s="153">
        <v>320</v>
      </c>
      <c r="G691" s="153">
        <v>744</v>
      </c>
      <c r="H691" s="153">
        <v>691.5</v>
      </c>
      <c r="I691" s="153">
        <v>39757.5</v>
      </c>
      <c r="J691" s="153">
        <v>5799</v>
      </c>
      <c r="K691" s="153">
        <v>0</v>
      </c>
      <c r="L691" s="153">
        <v>5037.5</v>
      </c>
      <c r="M691" s="153">
        <v>-898</v>
      </c>
      <c r="N691" s="153">
        <v>689</v>
      </c>
      <c r="O691" s="153">
        <v>-9225</v>
      </c>
      <c r="P691" s="153">
        <v>30</v>
      </c>
      <c r="Q691" s="153">
        <v>-1754</v>
      </c>
      <c r="R691" s="153">
        <v>-1303</v>
      </c>
      <c r="S691" s="153">
        <v>-1166</v>
      </c>
      <c r="T691" s="153">
        <v>-125</v>
      </c>
      <c r="U691" s="153">
        <v>-2602</v>
      </c>
      <c r="V691" s="153">
        <v>-2654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47994.5</v>
      </c>
      <c r="D692" s="153">
        <v>48250</v>
      </c>
      <c r="E692" s="153">
        <v>48325</v>
      </c>
      <c r="F692" s="153">
        <v>353</v>
      </c>
      <c r="G692" s="153">
        <v>1319</v>
      </c>
      <c r="H692" s="153">
        <v>691</v>
      </c>
      <c r="I692" s="153">
        <v>43664</v>
      </c>
      <c r="J692" s="153">
        <v>5820.5</v>
      </c>
      <c r="K692" s="153">
        <v>2.5</v>
      </c>
      <c r="L692" s="153">
        <v>5869</v>
      </c>
      <c r="M692" s="153">
        <v>-136</v>
      </c>
      <c r="N692" s="153">
        <v>675.5</v>
      </c>
      <c r="O692" s="153">
        <v>-10264</v>
      </c>
      <c r="P692" s="153">
        <v>37</v>
      </c>
      <c r="Q692" s="153">
        <v>-470</v>
      </c>
      <c r="R692" s="153">
        <v>-1500</v>
      </c>
      <c r="S692" s="153">
        <v>-1758</v>
      </c>
      <c r="T692" s="153">
        <v>-393</v>
      </c>
      <c r="U692" s="153">
        <v>-2757</v>
      </c>
      <c r="V692" s="153">
        <v>-3000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51079.5</v>
      </c>
      <c r="D693" s="153">
        <v>51350</v>
      </c>
      <c r="E693" s="153">
        <v>51362.5</v>
      </c>
      <c r="F693" s="153">
        <v>384</v>
      </c>
      <c r="G693" s="153">
        <v>1970.5</v>
      </c>
      <c r="H693" s="153">
        <v>691</v>
      </c>
      <c r="I693" s="153">
        <v>44284.5</v>
      </c>
      <c r="J693" s="153">
        <v>5625</v>
      </c>
      <c r="K693" s="153">
        <v>181.5</v>
      </c>
      <c r="L693" s="153">
        <v>6629.5</v>
      </c>
      <c r="M693" s="153">
        <v>-2</v>
      </c>
      <c r="N693" s="153">
        <v>670</v>
      </c>
      <c r="O693" s="153">
        <v>-9354</v>
      </c>
      <c r="P693" s="153">
        <v>46.5</v>
      </c>
      <c r="Q693" s="153">
        <v>1158</v>
      </c>
      <c r="R693" s="153">
        <v>-993</v>
      </c>
      <c r="S693" s="153">
        <v>-1962</v>
      </c>
      <c r="T693" s="153">
        <v>-725</v>
      </c>
      <c r="U693" s="153">
        <v>-2757</v>
      </c>
      <c r="V693" s="153">
        <v>-2902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53558.5</v>
      </c>
      <c r="D694" s="153">
        <v>54225</v>
      </c>
      <c r="E694" s="153">
        <v>53412.5</v>
      </c>
      <c r="F694" s="153">
        <v>447</v>
      </c>
      <c r="G694" s="153">
        <v>2604.5</v>
      </c>
      <c r="H694" s="153">
        <v>692</v>
      </c>
      <c r="I694" s="153">
        <v>44895.5</v>
      </c>
      <c r="J694" s="153">
        <v>5511.5</v>
      </c>
      <c r="K694" s="153">
        <v>637.5</v>
      </c>
      <c r="L694" s="153">
        <v>6743</v>
      </c>
      <c r="M694" s="153">
        <v>-2</v>
      </c>
      <c r="N694" s="153">
        <v>657.5</v>
      </c>
      <c r="O694" s="153">
        <v>-8628.5</v>
      </c>
      <c r="P694" s="153">
        <v>55.5</v>
      </c>
      <c r="Q694" s="153">
        <v>1200</v>
      </c>
      <c r="R694" s="153">
        <v>-993</v>
      </c>
      <c r="S694" s="153">
        <v>-2170</v>
      </c>
      <c r="T694" s="153">
        <v>-800</v>
      </c>
      <c r="U694" s="153">
        <v>-2757</v>
      </c>
      <c r="V694" s="153">
        <v>-2836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54647</v>
      </c>
      <c r="D695" s="153">
        <v>54975</v>
      </c>
      <c r="E695" s="153">
        <v>54112.5</v>
      </c>
      <c r="F695" s="153">
        <v>378</v>
      </c>
      <c r="G695" s="153">
        <v>2617</v>
      </c>
      <c r="H695" s="153">
        <v>694.5</v>
      </c>
      <c r="I695" s="153">
        <v>45149</v>
      </c>
      <c r="J695" s="153">
        <v>5474.5</v>
      </c>
      <c r="K695" s="153">
        <v>1056.5</v>
      </c>
      <c r="L695" s="153">
        <v>7204</v>
      </c>
      <c r="M695" s="153">
        <v>-2</v>
      </c>
      <c r="N695" s="153">
        <v>653.5</v>
      </c>
      <c r="O695" s="153">
        <v>-8579</v>
      </c>
      <c r="P695" s="153">
        <v>53.5</v>
      </c>
      <c r="Q695" s="153">
        <v>1200</v>
      </c>
      <c r="R695" s="153">
        <v>-993</v>
      </c>
      <c r="S695" s="153">
        <v>-2187</v>
      </c>
      <c r="T695" s="153">
        <v>-800</v>
      </c>
      <c r="U695" s="153">
        <v>-2757</v>
      </c>
      <c r="V695" s="153">
        <v>-2951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55294.5</v>
      </c>
      <c r="D696" s="153">
        <v>55550</v>
      </c>
      <c r="E696" s="153">
        <v>54775</v>
      </c>
      <c r="F696" s="153">
        <v>344.5</v>
      </c>
      <c r="G696" s="153">
        <v>2397</v>
      </c>
      <c r="H696" s="153">
        <v>699.5</v>
      </c>
      <c r="I696" s="153">
        <v>45280</v>
      </c>
      <c r="J696" s="153">
        <v>5638.5</v>
      </c>
      <c r="K696" s="153">
        <v>1365.5</v>
      </c>
      <c r="L696" s="153">
        <v>7664.5</v>
      </c>
      <c r="M696" s="153">
        <v>-1.5</v>
      </c>
      <c r="N696" s="153">
        <v>649</v>
      </c>
      <c r="O696" s="153">
        <v>-8741.5</v>
      </c>
      <c r="P696" s="153">
        <v>49.5</v>
      </c>
      <c r="Q696" s="153">
        <v>1200</v>
      </c>
      <c r="R696" s="153">
        <v>-1500</v>
      </c>
      <c r="S696" s="153">
        <v>-2207</v>
      </c>
      <c r="T696" s="153">
        <v>-800</v>
      </c>
      <c r="U696" s="153">
        <v>-2757</v>
      </c>
      <c r="V696" s="153">
        <v>-2925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55942.5</v>
      </c>
      <c r="D697" s="153">
        <v>55862.5</v>
      </c>
      <c r="E697" s="153">
        <v>55562.5</v>
      </c>
      <c r="F697" s="153">
        <v>299</v>
      </c>
      <c r="G697" s="153">
        <v>2673.5</v>
      </c>
      <c r="H697" s="153">
        <v>716</v>
      </c>
      <c r="I697" s="153">
        <v>45338</v>
      </c>
      <c r="J697" s="153">
        <v>5769</v>
      </c>
      <c r="K697" s="153">
        <v>1461</v>
      </c>
      <c r="L697" s="153">
        <v>7859</v>
      </c>
      <c r="M697" s="153">
        <v>-2</v>
      </c>
      <c r="N697" s="153">
        <v>648.5</v>
      </c>
      <c r="O697" s="153">
        <v>-8819</v>
      </c>
      <c r="P697" s="153">
        <v>52.5</v>
      </c>
      <c r="Q697" s="153">
        <v>1200</v>
      </c>
      <c r="R697" s="153">
        <v>-1500</v>
      </c>
      <c r="S697" s="153">
        <v>-1903</v>
      </c>
      <c r="T697" s="153">
        <v>-800</v>
      </c>
      <c r="U697" s="153">
        <v>-2757</v>
      </c>
      <c r="V697" s="153">
        <v>-2706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55438.5</v>
      </c>
      <c r="D698" s="153">
        <v>55700</v>
      </c>
      <c r="E698" s="153">
        <v>55200</v>
      </c>
      <c r="F698" s="153">
        <v>299</v>
      </c>
      <c r="G698" s="153">
        <v>2673</v>
      </c>
      <c r="H698" s="153">
        <v>720.5</v>
      </c>
      <c r="I698" s="153">
        <v>45299</v>
      </c>
      <c r="J698" s="153">
        <v>5735</v>
      </c>
      <c r="K698" s="153">
        <v>1399</v>
      </c>
      <c r="L698" s="153">
        <v>7661.5</v>
      </c>
      <c r="M698" s="153">
        <v>-2</v>
      </c>
      <c r="N698" s="153">
        <v>666.5</v>
      </c>
      <c r="O698" s="153">
        <v>-9013</v>
      </c>
      <c r="P698" s="153">
        <v>53</v>
      </c>
      <c r="Q698" s="153">
        <v>1200</v>
      </c>
      <c r="R698" s="153">
        <v>-1500</v>
      </c>
      <c r="S698" s="153">
        <v>-1878</v>
      </c>
      <c r="T698" s="153">
        <v>-800</v>
      </c>
      <c r="U698" s="153">
        <v>-2757</v>
      </c>
      <c r="V698" s="153">
        <v>-2980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54744</v>
      </c>
      <c r="D699" s="153">
        <v>54912.5</v>
      </c>
      <c r="E699" s="153">
        <v>54325</v>
      </c>
      <c r="F699" s="153">
        <v>338</v>
      </c>
      <c r="G699" s="153">
        <v>2975</v>
      </c>
      <c r="H699" s="153">
        <v>734.5</v>
      </c>
      <c r="I699" s="153">
        <v>45367.5</v>
      </c>
      <c r="J699" s="153">
        <v>5641.5</v>
      </c>
      <c r="K699" s="153">
        <v>1187</v>
      </c>
      <c r="L699" s="153">
        <v>6877</v>
      </c>
      <c r="M699" s="153">
        <v>-1.5</v>
      </c>
      <c r="N699" s="153">
        <v>645.5</v>
      </c>
      <c r="O699" s="153">
        <v>-9020.5</v>
      </c>
      <c r="P699" s="153">
        <v>58.5</v>
      </c>
      <c r="Q699" s="153">
        <v>1180</v>
      </c>
      <c r="R699" s="153">
        <v>-1500</v>
      </c>
      <c r="S699" s="153">
        <v>-1906</v>
      </c>
      <c r="T699" s="153">
        <v>-700</v>
      </c>
      <c r="U699" s="153">
        <v>-2757</v>
      </c>
      <c r="V699" s="153">
        <v>-2985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53206.5</v>
      </c>
      <c r="D700" s="153">
        <v>52962.5</v>
      </c>
      <c r="E700" s="153">
        <v>52550</v>
      </c>
      <c r="F700" s="153">
        <v>299</v>
      </c>
      <c r="G700" s="153">
        <v>2739.5</v>
      </c>
      <c r="H700" s="153">
        <v>741.5</v>
      </c>
      <c r="I700" s="153">
        <v>45407.5</v>
      </c>
      <c r="J700" s="153">
        <v>5470</v>
      </c>
      <c r="K700" s="153">
        <v>846</v>
      </c>
      <c r="L700" s="153">
        <v>6388.5</v>
      </c>
      <c r="M700" s="153">
        <v>-2</v>
      </c>
      <c r="N700" s="153">
        <v>653.5</v>
      </c>
      <c r="O700" s="153">
        <v>-9338</v>
      </c>
      <c r="P700" s="153">
        <v>55.5</v>
      </c>
      <c r="Q700" s="153">
        <v>985</v>
      </c>
      <c r="R700" s="153">
        <v>-1500</v>
      </c>
      <c r="S700" s="153">
        <v>-1906</v>
      </c>
      <c r="T700" s="153">
        <v>-800</v>
      </c>
      <c r="U700" s="153">
        <v>-2757</v>
      </c>
      <c r="V700" s="153">
        <v>-3000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52155</v>
      </c>
      <c r="D701" s="153">
        <v>51675</v>
      </c>
      <c r="E701" s="153">
        <v>51175</v>
      </c>
      <c r="F701" s="153">
        <v>304.5</v>
      </c>
      <c r="G701" s="153">
        <v>2423</v>
      </c>
      <c r="H701" s="153">
        <v>752.5</v>
      </c>
      <c r="I701" s="153">
        <v>45540</v>
      </c>
      <c r="J701" s="153">
        <v>5115.5</v>
      </c>
      <c r="K701" s="153">
        <v>420</v>
      </c>
      <c r="L701" s="153">
        <v>6606.5</v>
      </c>
      <c r="M701" s="153">
        <v>-2</v>
      </c>
      <c r="N701" s="153">
        <v>672.5</v>
      </c>
      <c r="O701" s="153">
        <v>-9678</v>
      </c>
      <c r="P701" s="153">
        <v>52</v>
      </c>
      <c r="Q701" s="153">
        <v>295</v>
      </c>
      <c r="R701" s="153">
        <v>-1495</v>
      </c>
      <c r="S701" s="153">
        <v>-2022</v>
      </c>
      <c r="T701" s="153">
        <v>-691</v>
      </c>
      <c r="U701" s="153">
        <v>-2757</v>
      </c>
      <c r="V701" s="153">
        <v>-2944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52220</v>
      </c>
      <c r="D702" s="153">
        <v>52125</v>
      </c>
      <c r="E702" s="153">
        <v>51637.5</v>
      </c>
      <c r="F702" s="153">
        <v>295.5</v>
      </c>
      <c r="G702" s="153">
        <v>2286</v>
      </c>
      <c r="H702" s="153">
        <v>741</v>
      </c>
      <c r="I702" s="153">
        <v>45539</v>
      </c>
      <c r="J702" s="153">
        <v>4876</v>
      </c>
      <c r="K702" s="153">
        <v>77</v>
      </c>
      <c r="L702" s="153">
        <v>7166</v>
      </c>
      <c r="M702" s="153">
        <v>-2</v>
      </c>
      <c r="N702" s="153">
        <v>679</v>
      </c>
      <c r="O702" s="153">
        <v>-9438.5</v>
      </c>
      <c r="P702" s="153">
        <v>49.5</v>
      </c>
      <c r="Q702" s="153">
        <v>842</v>
      </c>
      <c r="R702" s="153">
        <v>-1499</v>
      </c>
      <c r="S702" s="153">
        <v>-2256</v>
      </c>
      <c r="T702" s="153">
        <v>-257</v>
      </c>
      <c r="U702" s="153">
        <v>-2757</v>
      </c>
      <c r="V702" s="153">
        <v>-2501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56892</v>
      </c>
      <c r="D703" s="153">
        <v>57725</v>
      </c>
      <c r="E703" s="153">
        <v>57325</v>
      </c>
      <c r="F703" s="153">
        <v>303.5</v>
      </c>
      <c r="G703" s="153">
        <v>2837</v>
      </c>
      <c r="H703" s="153">
        <v>726.5</v>
      </c>
      <c r="I703" s="153">
        <v>45615.5</v>
      </c>
      <c r="J703" s="153">
        <v>4476.5</v>
      </c>
      <c r="K703" s="153">
        <v>1.5</v>
      </c>
      <c r="L703" s="153">
        <v>9937</v>
      </c>
      <c r="M703" s="153">
        <v>-2.5</v>
      </c>
      <c r="N703" s="153">
        <v>677</v>
      </c>
      <c r="O703" s="153">
        <v>-7680</v>
      </c>
      <c r="P703" s="153">
        <v>55.5</v>
      </c>
      <c r="Q703" s="153">
        <v>1170</v>
      </c>
      <c r="R703" s="153">
        <v>-1492</v>
      </c>
      <c r="S703" s="153">
        <v>-2317</v>
      </c>
      <c r="T703" s="153">
        <v>200</v>
      </c>
      <c r="U703" s="153">
        <v>-2757</v>
      </c>
      <c r="V703" s="153">
        <v>-1002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59362</v>
      </c>
      <c r="D704" s="153">
        <v>58750</v>
      </c>
      <c r="E704" s="153">
        <v>58425</v>
      </c>
      <c r="F704" s="153">
        <v>305.5</v>
      </c>
      <c r="G704" s="153">
        <v>3082.5</v>
      </c>
      <c r="H704" s="153">
        <v>726.5</v>
      </c>
      <c r="I704" s="153">
        <v>45835</v>
      </c>
      <c r="J704" s="153">
        <v>4248.5</v>
      </c>
      <c r="K704" s="153">
        <v>0.5</v>
      </c>
      <c r="L704" s="153">
        <v>11369</v>
      </c>
      <c r="M704" s="153">
        <v>-2</v>
      </c>
      <c r="N704" s="153">
        <v>689.5</v>
      </c>
      <c r="O704" s="153">
        <v>-6893.5</v>
      </c>
      <c r="P704" s="153">
        <v>58</v>
      </c>
      <c r="Q704" s="153">
        <v>589</v>
      </c>
      <c r="R704" s="153">
        <v>-1492</v>
      </c>
      <c r="S704" s="153">
        <v>-1807</v>
      </c>
      <c r="T704" s="153">
        <v>200</v>
      </c>
      <c r="U704" s="153">
        <v>-2757</v>
      </c>
      <c r="V704" s="153">
        <v>-1574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55641</v>
      </c>
      <c r="D705" s="153">
        <v>54650</v>
      </c>
      <c r="E705" s="153">
        <v>54462.5</v>
      </c>
      <c r="F705" s="153">
        <v>310.5</v>
      </c>
      <c r="G705" s="153">
        <v>2780.5</v>
      </c>
      <c r="H705" s="153">
        <v>725.5</v>
      </c>
      <c r="I705" s="153">
        <v>45588.5</v>
      </c>
      <c r="J705" s="153">
        <v>4313</v>
      </c>
      <c r="K705" s="153">
        <v>0</v>
      </c>
      <c r="L705" s="153">
        <v>8793</v>
      </c>
      <c r="M705" s="153">
        <v>-2</v>
      </c>
      <c r="N705" s="153">
        <v>688</v>
      </c>
      <c r="O705" s="153">
        <v>-7556</v>
      </c>
      <c r="P705" s="153">
        <v>56</v>
      </c>
      <c r="Q705" s="153">
        <v>200</v>
      </c>
      <c r="R705" s="153">
        <v>-1492</v>
      </c>
      <c r="S705" s="153">
        <v>-1381</v>
      </c>
      <c r="T705" s="153">
        <v>-206</v>
      </c>
      <c r="U705" s="153">
        <v>-2757</v>
      </c>
      <c r="V705" s="153">
        <v>-2321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51512</v>
      </c>
      <c r="D706" s="153">
        <v>50312.5</v>
      </c>
      <c r="E706" s="153">
        <v>50287.5</v>
      </c>
      <c r="F706" s="153">
        <v>310</v>
      </c>
      <c r="G706" s="153">
        <v>2893</v>
      </c>
      <c r="H706" s="153">
        <v>713</v>
      </c>
      <c r="I706" s="153">
        <v>44849</v>
      </c>
      <c r="J706" s="153">
        <v>4292</v>
      </c>
      <c r="K706" s="153">
        <v>0</v>
      </c>
      <c r="L706" s="153">
        <v>6527.5</v>
      </c>
      <c r="M706" s="153">
        <v>-103.5</v>
      </c>
      <c r="N706" s="153">
        <v>681</v>
      </c>
      <c r="O706" s="153">
        <v>-8649</v>
      </c>
      <c r="P706" s="153">
        <v>60.5</v>
      </c>
      <c r="Q706" s="153">
        <v>782</v>
      </c>
      <c r="R706" s="153">
        <v>-1492</v>
      </c>
      <c r="S706" s="153">
        <v>-1605</v>
      </c>
      <c r="T706" s="153">
        <v>-781</v>
      </c>
      <c r="U706" s="153">
        <v>-2757</v>
      </c>
      <c r="V706" s="153">
        <v>-2701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49524.5</v>
      </c>
      <c r="D707" s="153">
        <v>49987.5</v>
      </c>
      <c r="E707" s="153">
        <v>50100</v>
      </c>
      <c r="F707" s="153">
        <v>311</v>
      </c>
      <c r="G707" s="153">
        <v>2675.5</v>
      </c>
      <c r="H707" s="153">
        <v>713</v>
      </c>
      <c r="I707" s="153">
        <v>44426.5</v>
      </c>
      <c r="J707" s="153">
        <v>4175.5</v>
      </c>
      <c r="K707" s="153">
        <v>0</v>
      </c>
      <c r="L707" s="153">
        <v>5889.5</v>
      </c>
      <c r="M707" s="153">
        <v>-365</v>
      </c>
      <c r="N707" s="153">
        <v>680</v>
      </c>
      <c r="O707" s="153">
        <v>-8980</v>
      </c>
      <c r="P707" s="153">
        <v>59</v>
      </c>
      <c r="Q707" s="153">
        <v>721</v>
      </c>
      <c r="R707" s="153">
        <v>-1492</v>
      </c>
      <c r="S707" s="153">
        <v>-1615</v>
      </c>
      <c r="T707" s="153">
        <v>-798</v>
      </c>
      <c r="U707" s="153">
        <v>-2757</v>
      </c>
      <c r="V707" s="153">
        <v>-2874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51829.5</v>
      </c>
      <c r="D708" s="153">
        <v>50712.5</v>
      </c>
      <c r="E708" s="153">
        <v>50987.5</v>
      </c>
      <c r="F708" s="153">
        <v>311.5</v>
      </c>
      <c r="G708" s="153">
        <v>2658</v>
      </c>
      <c r="H708" s="153">
        <v>712.5</v>
      </c>
      <c r="I708" s="153">
        <v>44454</v>
      </c>
      <c r="J708" s="153">
        <v>4251.5</v>
      </c>
      <c r="K708" s="153">
        <v>0</v>
      </c>
      <c r="L708" s="153">
        <v>6959.5</v>
      </c>
      <c r="M708" s="153">
        <v>-3</v>
      </c>
      <c r="N708" s="153">
        <v>682.5</v>
      </c>
      <c r="O708" s="153">
        <v>-8197</v>
      </c>
      <c r="P708" s="153">
        <v>56.5</v>
      </c>
      <c r="Q708" s="153">
        <v>775</v>
      </c>
      <c r="R708" s="153">
        <v>-1492</v>
      </c>
      <c r="S708" s="153">
        <v>-1236</v>
      </c>
      <c r="T708" s="153">
        <v>-800</v>
      </c>
      <c r="U708" s="153">
        <v>-2602</v>
      </c>
      <c r="V708" s="153">
        <v>-2068</v>
      </c>
      <c r="Y708" s="11"/>
    </row>
    <row r="709" spans="1:25">
      <c r="A709" s="11">
        <f>A708+1</f>
        <v>29</v>
      </c>
      <c r="B709" s="13">
        <v>0</v>
      </c>
      <c r="C709" s="153">
        <v>49913.5</v>
      </c>
      <c r="D709" s="153">
        <v>48012.5</v>
      </c>
      <c r="E709" s="153">
        <v>48712.5</v>
      </c>
      <c r="F709" s="153">
        <v>312</v>
      </c>
      <c r="G709" s="153">
        <v>2272</v>
      </c>
      <c r="H709" s="153">
        <v>713</v>
      </c>
      <c r="I709" s="153">
        <v>43833.5</v>
      </c>
      <c r="J709" s="153">
        <v>4050.5</v>
      </c>
      <c r="K709" s="153">
        <v>0</v>
      </c>
      <c r="L709" s="153">
        <v>6104.5</v>
      </c>
      <c r="M709" s="153">
        <v>-553.5</v>
      </c>
      <c r="N709" s="153">
        <v>682</v>
      </c>
      <c r="O709" s="153">
        <v>-7500.5</v>
      </c>
      <c r="P709" s="153">
        <v>53</v>
      </c>
      <c r="Q709" s="153">
        <v>985</v>
      </c>
      <c r="R709" s="153">
        <v>-1499</v>
      </c>
      <c r="S709" s="153">
        <v>-798</v>
      </c>
      <c r="T709" s="153">
        <v>-800</v>
      </c>
      <c r="U709" s="153">
        <v>-2579</v>
      </c>
      <c r="V709" s="153">
        <v>-2375</v>
      </c>
      <c r="Y709" s="11"/>
    </row>
    <row r="710" spans="1:25">
      <c r="A710" s="11">
        <f>A709</f>
        <v>29</v>
      </c>
      <c r="B710" s="13">
        <f>B709+1</f>
        <v>1</v>
      </c>
      <c r="C710" s="153">
        <v>45972.5</v>
      </c>
      <c r="D710" s="153">
        <v>45275</v>
      </c>
      <c r="E710" s="153">
        <v>45775</v>
      </c>
      <c r="F710" s="153">
        <v>308</v>
      </c>
      <c r="G710" s="153">
        <v>1594</v>
      </c>
      <c r="H710" s="153">
        <v>713.5</v>
      </c>
      <c r="I710" s="153">
        <v>43361.5</v>
      </c>
      <c r="J710" s="153">
        <v>3998</v>
      </c>
      <c r="K710" s="153">
        <v>0</v>
      </c>
      <c r="L710" s="153">
        <v>5370</v>
      </c>
      <c r="M710" s="153">
        <v>-2544.5</v>
      </c>
      <c r="N710" s="153">
        <v>686</v>
      </c>
      <c r="O710" s="153">
        <v>-7514</v>
      </c>
      <c r="P710" s="153">
        <v>45</v>
      </c>
      <c r="Q710" s="153">
        <v>1007</v>
      </c>
      <c r="R710" s="153">
        <v>-1375</v>
      </c>
      <c r="S710" s="153">
        <v>-1424</v>
      </c>
      <c r="T710" s="153">
        <v>-600</v>
      </c>
      <c r="U710" s="153">
        <v>-2435</v>
      </c>
      <c r="V710" s="153">
        <v>-2439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44826</v>
      </c>
      <c r="D711" s="153">
        <v>43750</v>
      </c>
      <c r="E711" s="153">
        <v>44350</v>
      </c>
      <c r="F711" s="153">
        <v>304</v>
      </c>
      <c r="G711" s="153">
        <v>1392.5</v>
      </c>
      <c r="H711" s="153">
        <v>713.5</v>
      </c>
      <c r="I711" s="153">
        <v>43016.5</v>
      </c>
      <c r="J711" s="153">
        <v>3910</v>
      </c>
      <c r="K711" s="153">
        <v>0</v>
      </c>
      <c r="L711" s="153">
        <v>5297</v>
      </c>
      <c r="M711" s="153">
        <v>-2425.5</v>
      </c>
      <c r="N711" s="153">
        <v>691</v>
      </c>
      <c r="O711" s="153">
        <v>-8073</v>
      </c>
      <c r="P711" s="153">
        <v>41.5</v>
      </c>
      <c r="Q711" s="153">
        <v>58</v>
      </c>
      <c r="R711" s="153">
        <v>-1375</v>
      </c>
      <c r="S711" s="153">
        <v>-1350</v>
      </c>
      <c r="T711" s="153">
        <v>-591</v>
      </c>
      <c r="U711" s="153">
        <v>-2412</v>
      </c>
      <c r="V711" s="153">
        <v>-2433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42335</v>
      </c>
      <c r="D712" s="153">
        <v>41112.5</v>
      </c>
      <c r="E712" s="153">
        <v>41712.5</v>
      </c>
      <c r="F712" s="153">
        <v>304.5</v>
      </c>
      <c r="G712" s="153">
        <v>1353</v>
      </c>
      <c r="H712" s="153">
        <v>713</v>
      </c>
      <c r="I712" s="153">
        <v>41682</v>
      </c>
      <c r="J712" s="153">
        <v>3813.5</v>
      </c>
      <c r="K712" s="153">
        <v>0</v>
      </c>
      <c r="L712" s="153">
        <v>4576.5</v>
      </c>
      <c r="M712" s="153">
        <v>-2143</v>
      </c>
      <c r="N712" s="153">
        <v>692</v>
      </c>
      <c r="O712" s="153">
        <v>-8655.5</v>
      </c>
      <c r="P712" s="153">
        <v>42.5</v>
      </c>
      <c r="Q712" s="153">
        <v>130</v>
      </c>
      <c r="R712" s="153">
        <v>-1373</v>
      </c>
      <c r="S712" s="153">
        <v>-1459</v>
      </c>
      <c r="T712" s="153">
        <v>-600</v>
      </c>
      <c r="U712" s="153">
        <v>-2592</v>
      </c>
      <c r="V712" s="153">
        <v>-2469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41377.5</v>
      </c>
      <c r="D713" s="153">
        <v>40150</v>
      </c>
      <c r="E713" s="153">
        <v>41025</v>
      </c>
      <c r="F713" s="153">
        <v>304</v>
      </c>
      <c r="G713" s="153">
        <v>1330</v>
      </c>
      <c r="H713" s="153">
        <v>701</v>
      </c>
      <c r="I713" s="153">
        <v>41591.5</v>
      </c>
      <c r="J713" s="153">
        <v>3722.5</v>
      </c>
      <c r="K713" s="153">
        <v>0</v>
      </c>
      <c r="L713" s="153">
        <v>4788</v>
      </c>
      <c r="M713" s="153">
        <v>-2304</v>
      </c>
      <c r="N713" s="153">
        <v>686</v>
      </c>
      <c r="O713" s="153">
        <v>-9441.5</v>
      </c>
      <c r="P713" s="153">
        <v>42</v>
      </c>
      <c r="Q713" s="153">
        <v>-1151</v>
      </c>
      <c r="R713" s="153">
        <v>-1373</v>
      </c>
      <c r="S713" s="153">
        <v>-1466</v>
      </c>
      <c r="T713" s="153">
        <v>-600</v>
      </c>
      <c r="U713" s="153">
        <v>-2602</v>
      </c>
      <c r="V713" s="153">
        <v>-2397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42665.5</v>
      </c>
      <c r="D714" s="153">
        <v>41987.5</v>
      </c>
      <c r="E714" s="153">
        <v>43012.5</v>
      </c>
      <c r="F714" s="153">
        <v>300.5</v>
      </c>
      <c r="G714" s="153">
        <v>1398</v>
      </c>
      <c r="H714" s="153">
        <v>701.5</v>
      </c>
      <c r="I714" s="153">
        <v>43153.5</v>
      </c>
      <c r="J714" s="153">
        <v>3369</v>
      </c>
      <c r="K714" s="153">
        <v>0</v>
      </c>
      <c r="L714" s="153">
        <v>5086.5</v>
      </c>
      <c r="M714" s="153">
        <v>-2256.5</v>
      </c>
      <c r="N714" s="153">
        <v>680.5</v>
      </c>
      <c r="O714" s="153">
        <v>-9767</v>
      </c>
      <c r="P714" s="153">
        <v>42</v>
      </c>
      <c r="Q714" s="153">
        <v>-196</v>
      </c>
      <c r="R714" s="153">
        <v>-1375</v>
      </c>
      <c r="S714" s="153">
        <v>-1798</v>
      </c>
      <c r="T714" s="153">
        <v>-600</v>
      </c>
      <c r="U714" s="153">
        <v>-2602</v>
      </c>
      <c r="V714" s="153">
        <v>-2603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46834</v>
      </c>
      <c r="D715" s="153">
        <v>46450</v>
      </c>
      <c r="E715" s="153">
        <v>47475</v>
      </c>
      <c r="F715" s="153">
        <v>321</v>
      </c>
      <c r="G715" s="153">
        <v>1841.5</v>
      </c>
      <c r="H715" s="153">
        <v>844.5</v>
      </c>
      <c r="I715" s="153">
        <v>44372</v>
      </c>
      <c r="J715" s="153">
        <v>3051.5</v>
      </c>
      <c r="K715" s="153">
        <v>0</v>
      </c>
      <c r="L715" s="153">
        <v>5551.5</v>
      </c>
      <c r="M715" s="153">
        <v>-960.5</v>
      </c>
      <c r="N715" s="153">
        <v>679</v>
      </c>
      <c r="O715" s="153">
        <v>-8865</v>
      </c>
      <c r="P715" s="153">
        <v>48</v>
      </c>
      <c r="Q715" s="153">
        <v>680</v>
      </c>
      <c r="R715" s="153">
        <v>-1366</v>
      </c>
      <c r="S715" s="153">
        <v>-1330</v>
      </c>
      <c r="T715" s="153">
        <v>-455</v>
      </c>
      <c r="U715" s="153">
        <v>-2602</v>
      </c>
      <c r="V715" s="153">
        <v>-2871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51991</v>
      </c>
      <c r="D716" s="153">
        <v>51025</v>
      </c>
      <c r="E716" s="153">
        <v>52050</v>
      </c>
      <c r="F716" s="153">
        <v>421.5</v>
      </c>
      <c r="G716" s="153">
        <v>3009.5</v>
      </c>
      <c r="H716" s="153">
        <v>981</v>
      </c>
      <c r="I716" s="153">
        <v>44988</v>
      </c>
      <c r="J716" s="153">
        <v>2857</v>
      </c>
      <c r="K716" s="153">
        <v>0.5</v>
      </c>
      <c r="L716" s="153">
        <v>7056.5</v>
      </c>
      <c r="M716" s="153">
        <v>-164</v>
      </c>
      <c r="N716" s="153">
        <v>679</v>
      </c>
      <c r="O716" s="153">
        <v>-7838.5</v>
      </c>
      <c r="P716" s="153">
        <v>66</v>
      </c>
      <c r="Q716" s="153">
        <v>1159</v>
      </c>
      <c r="R716" s="153">
        <v>-1082</v>
      </c>
      <c r="S716" s="153">
        <v>-1594</v>
      </c>
      <c r="T716" s="153">
        <v>-54</v>
      </c>
      <c r="U716" s="153">
        <v>-2752</v>
      </c>
      <c r="V716" s="153">
        <v>-2895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55042</v>
      </c>
      <c r="D717" s="153">
        <v>53650</v>
      </c>
      <c r="E717" s="153">
        <v>55000</v>
      </c>
      <c r="F717" s="153">
        <v>619.5</v>
      </c>
      <c r="G717" s="153">
        <v>3411</v>
      </c>
      <c r="H717" s="153">
        <v>1310</v>
      </c>
      <c r="I717" s="153">
        <v>45281</v>
      </c>
      <c r="J717" s="153">
        <v>2594</v>
      </c>
      <c r="K717" s="153">
        <v>121</v>
      </c>
      <c r="L717" s="153">
        <v>8257</v>
      </c>
      <c r="M717" s="153">
        <v>-2</v>
      </c>
      <c r="N717" s="153">
        <v>669</v>
      </c>
      <c r="O717" s="153">
        <v>-7220</v>
      </c>
      <c r="P717" s="153">
        <v>74</v>
      </c>
      <c r="Q717" s="153">
        <v>1200</v>
      </c>
      <c r="R717" s="153">
        <v>-1439</v>
      </c>
      <c r="S717" s="153">
        <v>-1146</v>
      </c>
      <c r="T717" s="153">
        <v>185</v>
      </c>
      <c r="U717" s="153">
        <v>-2732</v>
      </c>
      <c r="V717" s="153">
        <v>-2798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57172.5</v>
      </c>
      <c r="D718" s="153">
        <v>55537.5</v>
      </c>
      <c r="E718" s="153">
        <v>56837.5</v>
      </c>
      <c r="F718" s="153">
        <v>992</v>
      </c>
      <c r="G718" s="153">
        <v>3552</v>
      </c>
      <c r="H718" s="153">
        <v>1814.5</v>
      </c>
      <c r="I718" s="153">
        <v>45218</v>
      </c>
      <c r="J718" s="153">
        <v>2332.5</v>
      </c>
      <c r="K718" s="153">
        <v>557.5</v>
      </c>
      <c r="L718" s="153">
        <v>8936.5</v>
      </c>
      <c r="M718" s="153">
        <v>-3</v>
      </c>
      <c r="N718" s="153">
        <v>663</v>
      </c>
      <c r="O718" s="153">
        <v>-6891.5</v>
      </c>
      <c r="P718" s="153">
        <v>81</v>
      </c>
      <c r="Q718" s="153">
        <v>1173</v>
      </c>
      <c r="R718" s="153">
        <v>-1496</v>
      </c>
      <c r="S718" s="153">
        <v>-1284</v>
      </c>
      <c r="T718" s="153">
        <v>200</v>
      </c>
      <c r="U718" s="153">
        <v>-2707</v>
      </c>
      <c r="V718" s="153">
        <v>-2691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57658</v>
      </c>
      <c r="D719" s="153">
        <v>56437.5</v>
      </c>
      <c r="E719" s="153">
        <v>57125</v>
      </c>
      <c r="F719" s="153">
        <v>1116</v>
      </c>
      <c r="G719" s="153">
        <v>3762</v>
      </c>
      <c r="H719" s="153">
        <v>1898.5</v>
      </c>
      <c r="I719" s="153">
        <v>45168.5</v>
      </c>
      <c r="J719" s="153">
        <v>2299.5</v>
      </c>
      <c r="K719" s="153">
        <v>1041</v>
      </c>
      <c r="L719" s="153">
        <v>8922</v>
      </c>
      <c r="M719" s="153">
        <v>-3</v>
      </c>
      <c r="N719" s="153">
        <v>656.5</v>
      </c>
      <c r="O719" s="153">
        <v>-7202.5</v>
      </c>
      <c r="P719" s="153">
        <v>85</v>
      </c>
      <c r="Q719" s="153">
        <v>1140</v>
      </c>
      <c r="R719" s="153">
        <v>-1499</v>
      </c>
      <c r="S719" s="153">
        <v>-976</v>
      </c>
      <c r="T719" s="153">
        <v>80</v>
      </c>
      <c r="U719" s="153">
        <v>-2732</v>
      </c>
      <c r="V719" s="153">
        <v>-2925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57655.5</v>
      </c>
      <c r="D720" s="153">
        <v>57012.5</v>
      </c>
      <c r="E720" s="153">
        <v>57125</v>
      </c>
      <c r="F720" s="153">
        <v>609</v>
      </c>
      <c r="G720" s="153">
        <v>4068.5</v>
      </c>
      <c r="H720" s="153">
        <v>1887.5</v>
      </c>
      <c r="I720" s="153">
        <v>45345</v>
      </c>
      <c r="J720" s="153">
        <v>2402.5</v>
      </c>
      <c r="K720" s="153">
        <v>1368</v>
      </c>
      <c r="L720" s="153">
        <v>8450</v>
      </c>
      <c r="M720" s="153">
        <v>-2</v>
      </c>
      <c r="N720" s="153">
        <v>666.5</v>
      </c>
      <c r="O720" s="153">
        <v>-7140</v>
      </c>
      <c r="P720" s="153">
        <v>83.5</v>
      </c>
      <c r="Q720" s="153">
        <v>1200</v>
      </c>
      <c r="R720" s="153">
        <v>-1499</v>
      </c>
      <c r="S720" s="153">
        <v>-971</v>
      </c>
      <c r="T720" s="153">
        <v>-23</v>
      </c>
      <c r="U720" s="153">
        <v>-2754</v>
      </c>
      <c r="V720" s="153">
        <v>-2815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57941.5</v>
      </c>
      <c r="D721" s="153">
        <v>57075</v>
      </c>
      <c r="E721" s="153">
        <v>57537.5</v>
      </c>
      <c r="F721" s="153">
        <v>755.5</v>
      </c>
      <c r="G721" s="153">
        <v>3878</v>
      </c>
      <c r="H721" s="153">
        <v>1795.5</v>
      </c>
      <c r="I721" s="153">
        <v>45352.5</v>
      </c>
      <c r="J721" s="153">
        <v>2738</v>
      </c>
      <c r="K721" s="153">
        <v>1422</v>
      </c>
      <c r="L721" s="153">
        <v>8376.5</v>
      </c>
      <c r="M721" s="153">
        <v>-2</v>
      </c>
      <c r="N721" s="153">
        <v>662.5</v>
      </c>
      <c r="O721" s="153">
        <v>-7036.5</v>
      </c>
      <c r="P721" s="153">
        <v>82</v>
      </c>
      <c r="Q721" s="153">
        <v>1200</v>
      </c>
      <c r="R721" s="153">
        <v>-1499</v>
      </c>
      <c r="S721" s="153">
        <v>-690</v>
      </c>
      <c r="T721" s="153">
        <v>-24</v>
      </c>
      <c r="U721" s="153">
        <v>-2732</v>
      </c>
      <c r="V721" s="153">
        <v>-2588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57333</v>
      </c>
      <c r="D722" s="153">
        <v>56762.5</v>
      </c>
      <c r="E722" s="153">
        <v>56975</v>
      </c>
      <c r="F722" s="153">
        <v>851.5</v>
      </c>
      <c r="G722" s="153">
        <v>3913</v>
      </c>
      <c r="H722" s="153">
        <v>1761</v>
      </c>
      <c r="I722" s="153">
        <v>45266</v>
      </c>
      <c r="J722" s="153">
        <v>2953</v>
      </c>
      <c r="K722" s="153">
        <v>1389</v>
      </c>
      <c r="L722" s="153">
        <v>7656.5</v>
      </c>
      <c r="M722" s="153">
        <v>-2</v>
      </c>
      <c r="N722" s="153">
        <v>674</v>
      </c>
      <c r="O722" s="153">
        <v>-7128.5</v>
      </c>
      <c r="P722" s="153">
        <v>84</v>
      </c>
      <c r="Q722" s="153">
        <v>1200</v>
      </c>
      <c r="R722" s="153">
        <v>-1499</v>
      </c>
      <c r="S722" s="153">
        <v>-818</v>
      </c>
      <c r="T722" s="153">
        <v>79</v>
      </c>
      <c r="U722" s="153">
        <v>-2757</v>
      </c>
      <c r="V722" s="153">
        <v>-2971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56657</v>
      </c>
      <c r="D723" s="153">
        <v>55925</v>
      </c>
      <c r="E723" s="153">
        <v>56100</v>
      </c>
      <c r="F723" s="153">
        <v>852.5</v>
      </c>
      <c r="G723" s="153">
        <v>3773</v>
      </c>
      <c r="H723" s="153">
        <v>1817.5</v>
      </c>
      <c r="I723" s="153">
        <v>45163.5</v>
      </c>
      <c r="J723" s="153">
        <v>2971.5</v>
      </c>
      <c r="K723" s="153">
        <v>1148.5</v>
      </c>
      <c r="L723" s="153">
        <v>7515.5</v>
      </c>
      <c r="M723" s="153">
        <v>-3</v>
      </c>
      <c r="N723" s="153">
        <v>665.5</v>
      </c>
      <c r="O723" s="153">
        <v>-7246.5</v>
      </c>
      <c r="P723" s="153">
        <v>83</v>
      </c>
      <c r="Q723" s="153">
        <v>1200</v>
      </c>
      <c r="R723" s="153">
        <v>-1499</v>
      </c>
      <c r="S723" s="153">
        <v>-1320</v>
      </c>
      <c r="T723" s="153">
        <v>200</v>
      </c>
      <c r="U723" s="153">
        <v>-2757</v>
      </c>
      <c r="V723" s="153">
        <v>-3000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55031</v>
      </c>
      <c r="D724" s="153">
        <v>53975</v>
      </c>
      <c r="E724" s="153">
        <v>54375</v>
      </c>
      <c r="F724" s="153">
        <v>788.5</v>
      </c>
      <c r="G724" s="153">
        <v>3549.5</v>
      </c>
      <c r="H724" s="153">
        <v>1723.5</v>
      </c>
      <c r="I724" s="153">
        <v>45116</v>
      </c>
      <c r="J724" s="153">
        <v>2773</v>
      </c>
      <c r="K724" s="153">
        <v>921</v>
      </c>
      <c r="L724" s="153">
        <v>7066</v>
      </c>
      <c r="M724" s="153">
        <v>-3.5</v>
      </c>
      <c r="N724" s="153">
        <v>677</v>
      </c>
      <c r="O724" s="153">
        <v>-7580</v>
      </c>
      <c r="P724" s="153">
        <v>80</v>
      </c>
      <c r="Q724" s="153">
        <v>1200</v>
      </c>
      <c r="R724" s="153">
        <v>-1499</v>
      </c>
      <c r="S724" s="153">
        <v>-1458</v>
      </c>
      <c r="T724" s="153">
        <v>168</v>
      </c>
      <c r="U724" s="153">
        <v>-2757</v>
      </c>
      <c r="V724" s="153">
        <v>-3000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54006.5</v>
      </c>
      <c r="D725" s="153">
        <v>52850</v>
      </c>
      <c r="E725" s="153">
        <v>53250</v>
      </c>
      <c r="F725" s="153">
        <v>670</v>
      </c>
      <c r="G725" s="153">
        <v>3474</v>
      </c>
      <c r="H725" s="153">
        <v>1799.5</v>
      </c>
      <c r="I725" s="153">
        <v>45242.5</v>
      </c>
      <c r="J725" s="153">
        <v>2397.5</v>
      </c>
      <c r="K725" s="153">
        <v>520.5</v>
      </c>
      <c r="L725" s="153">
        <v>7092.5</v>
      </c>
      <c r="M725" s="153">
        <v>-3</v>
      </c>
      <c r="N725" s="153">
        <v>676.5</v>
      </c>
      <c r="O725" s="153">
        <v>-7864.5</v>
      </c>
      <c r="P725" s="153">
        <v>79</v>
      </c>
      <c r="Q725" s="153">
        <v>1200</v>
      </c>
      <c r="R725" s="153">
        <v>-1499</v>
      </c>
      <c r="S725" s="153">
        <v>-1787</v>
      </c>
      <c r="T725" s="153">
        <v>200</v>
      </c>
      <c r="U725" s="153">
        <v>-2757</v>
      </c>
      <c r="V725" s="153">
        <v>-3000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54313</v>
      </c>
      <c r="D726" s="153">
        <v>54387.5</v>
      </c>
      <c r="E726" s="153">
        <v>54787.5</v>
      </c>
      <c r="F726" s="153">
        <v>415</v>
      </c>
      <c r="G726" s="153">
        <v>3423.5</v>
      </c>
      <c r="H726" s="153">
        <v>1915.5</v>
      </c>
      <c r="I726" s="153">
        <v>45634</v>
      </c>
      <c r="J726" s="153">
        <v>2037</v>
      </c>
      <c r="K726" s="153">
        <v>126.5</v>
      </c>
      <c r="L726" s="153">
        <v>7974</v>
      </c>
      <c r="M726" s="153">
        <v>-2</v>
      </c>
      <c r="N726" s="153">
        <v>683.5</v>
      </c>
      <c r="O726" s="153">
        <v>-7894.5</v>
      </c>
      <c r="P726" s="153">
        <v>75</v>
      </c>
      <c r="Q726" s="153">
        <v>1200</v>
      </c>
      <c r="R726" s="153">
        <v>-1498</v>
      </c>
      <c r="S726" s="153">
        <v>-2140</v>
      </c>
      <c r="T726" s="153">
        <v>200</v>
      </c>
      <c r="U726" s="153">
        <v>-2757</v>
      </c>
      <c r="V726" s="153">
        <v>-2370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59251</v>
      </c>
      <c r="D727" s="153">
        <v>60037.5</v>
      </c>
      <c r="E727" s="153">
        <v>60437.5</v>
      </c>
      <c r="F727" s="153">
        <v>310.5</v>
      </c>
      <c r="G727" s="153">
        <v>3987.5</v>
      </c>
      <c r="H727" s="153">
        <v>2328</v>
      </c>
      <c r="I727" s="153">
        <v>45770.5</v>
      </c>
      <c r="J727" s="153">
        <v>2059.5</v>
      </c>
      <c r="K727" s="153">
        <v>2.5</v>
      </c>
      <c r="L727" s="153">
        <v>9859</v>
      </c>
      <c r="M727" s="153">
        <v>-2</v>
      </c>
      <c r="N727" s="153">
        <v>684</v>
      </c>
      <c r="O727" s="153">
        <v>-5748</v>
      </c>
      <c r="P727" s="153">
        <v>81</v>
      </c>
      <c r="Q727" s="153">
        <v>1200</v>
      </c>
      <c r="R727" s="153">
        <v>-1499</v>
      </c>
      <c r="S727" s="153">
        <v>-1902</v>
      </c>
      <c r="T727" s="153">
        <v>200</v>
      </c>
      <c r="U727" s="153">
        <v>-2757</v>
      </c>
      <c r="V727" s="153">
        <v>375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62159</v>
      </c>
      <c r="D728" s="153">
        <v>61400</v>
      </c>
      <c r="E728" s="153">
        <v>61812.5</v>
      </c>
      <c r="F728" s="153">
        <v>315</v>
      </c>
      <c r="G728" s="153">
        <v>4038</v>
      </c>
      <c r="H728" s="153">
        <v>2314.5</v>
      </c>
      <c r="I728" s="153">
        <v>45661.5</v>
      </c>
      <c r="J728" s="153">
        <v>2197</v>
      </c>
      <c r="K728" s="153">
        <v>0.5</v>
      </c>
      <c r="L728" s="153">
        <v>12065</v>
      </c>
      <c r="M728" s="153">
        <v>-3</v>
      </c>
      <c r="N728" s="153">
        <v>691.5</v>
      </c>
      <c r="O728" s="153">
        <v>-5121</v>
      </c>
      <c r="P728" s="153">
        <v>79.5</v>
      </c>
      <c r="Q728" s="153">
        <v>918</v>
      </c>
      <c r="R728" s="153">
        <v>-1499</v>
      </c>
      <c r="S728" s="153">
        <v>-1272</v>
      </c>
      <c r="T728" s="153">
        <v>200</v>
      </c>
      <c r="U728" s="153">
        <v>-2757</v>
      </c>
      <c r="V728" s="153">
        <v>-818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58549.5</v>
      </c>
      <c r="D729" s="153">
        <v>57650</v>
      </c>
      <c r="E729" s="153">
        <v>58162.5</v>
      </c>
      <c r="F729" s="153">
        <v>314.5</v>
      </c>
      <c r="G729" s="153">
        <v>3904.5</v>
      </c>
      <c r="H729" s="153">
        <v>2123</v>
      </c>
      <c r="I729" s="153">
        <v>45811.5</v>
      </c>
      <c r="J729" s="153">
        <v>2275</v>
      </c>
      <c r="K729" s="153">
        <v>0</v>
      </c>
      <c r="L729" s="153">
        <v>9519.5</v>
      </c>
      <c r="M729" s="153">
        <v>-2</v>
      </c>
      <c r="N729" s="153">
        <v>695</v>
      </c>
      <c r="O729" s="153">
        <v>-6090</v>
      </c>
      <c r="P729" s="153">
        <v>79.5</v>
      </c>
      <c r="Q729" s="153">
        <v>1200</v>
      </c>
      <c r="R729" s="153">
        <v>-1499</v>
      </c>
      <c r="S729" s="153">
        <v>-1320</v>
      </c>
      <c r="T729" s="153">
        <v>90</v>
      </c>
      <c r="U729" s="153">
        <v>-2757</v>
      </c>
      <c r="V729" s="153">
        <v>-1948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54551.5</v>
      </c>
      <c r="D730" s="153">
        <v>53650</v>
      </c>
      <c r="E730" s="153">
        <v>54250</v>
      </c>
      <c r="F730" s="153">
        <v>312</v>
      </c>
      <c r="G730" s="153">
        <v>3334</v>
      </c>
      <c r="H730" s="153">
        <v>1682.5</v>
      </c>
      <c r="I730" s="153">
        <v>45574.5</v>
      </c>
      <c r="J730" s="153">
        <v>2194</v>
      </c>
      <c r="K730" s="153">
        <v>0</v>
      </c>
      <c r="L730" s="153">
        <v>7739.5</v>
      </c>
      <c r="M730" s="153">
        <v>-3.5</v>
      </c>
      <c r="N730" s="153">
        <v>697.5</v>
      </c>
      <c r="O730" s="153">
        <v>-6979.5</v>
      </c>
      <c r="P730" s="153">
        <v>72</v>
      </c>
      <c r="Q730" s="153">
        <v>1200</v>
      </c>
      <c r="R730" s="153">
        <v>-1499</v>
      </c>
      <c r="S730" s="153">
        <v>-1432</v>
      </c>
      <c r="T730" s="153">
        <v>-376</v>
      </c>
      <c r="U730" s="153">
        <v>-2757</v>
      </c>
      <c r="V730" s="153">
        <v>-2351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52505</v>
      </c>
      <c r="D731" s="153">
        <v>52512.5</v>
      </c>
      <c r="E731" s="153">
        <v>53175</v>
      </c>
      <c r="F731" s="153">
        <v>309.5</v>
      </c>
      <c r="G731" s="153">
        <v>3164</v>
      </c>
      <c r="H731" s="153">
        <v>1331.5</v>
      </c>
      <c r="I731" s="153">
        <v>45427.5</v>
      </c>
      <c r="J731" s="153">
        <v>2015.5</v>
      </c>
      <c r="K731" s="153">
        <v>0</v>
      </c>
      <c r="L731" s="153">
        <v>6696</v>
      </c>
      <c r="M731" s="153">
        <v>-29.5</v>
      </c>
      <c r="N731" s="153">
        <v>694.5</v>
      </c>
      <c r="O731" s="153">
        <v>-7104</v>
      </c>
      <c r="P731" s="153">
        <v>69.5</v>
      </c>
      <c r="Q731" s="153">
        <v>1200</v>
      </c>
      <c r="R731" s="153">
        <v>-1499</v>
      </c>
      <c r="S731" s="153">
        <v>-1092</v>
      </c>
      <c r="T731" s="153">
        <v>104</v>
      </c>
      <c r="U731" s="153">
        <v>-2757</v>
      </c>
      <c r="V731" s="153">
        <v>-2501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54832.5</v>
      </c>
      <c r="D732" s="153">
        <v>53562.5</v>
      </c>
      <c r="E732" s="153">
        <v>54225</v>
      </c>
      <c r="F732" s="153">
        <v>305.5</v>
      </c>
      <c r="G732" s="153">
        <v>3250.5</v>
      </c>
      <c r="H732" s="153">
        <v>918</v>
      </c>
      <c r="I732" s="153">
        <v>45499.5</v>
      </c>
      <c r="J732" s="153">
        <v>1812</v>
      </c>
      <c r="K732" s="153">
        <v>0</v>
      </c>
      <c r="L732" s="153">
        <v>8931</v>
      </c>
      <c r="M732" s="153">
        <v>-53</v>
      </c>
      <c r="N732" s="153">
        <v>698.5</v>
      </c>
      <c r="O732" s="153">
        <v>-6528.5</v>
      </c>
      <c r="P732" s="153">
        <v>66</v>
      </c>
      <c r="Q732" s="153">
        <v>1200</v>
      </c>
      <c r="R732" s="153">
        <v>-1499</v>
      </c>
      <c r="S732" s="153">
        <v>-1362</v>
      </c>
      <c r="T732" s="153">
        <v>147</v>
      </c>
      <c r="U732" s="153">
        <v>-2602</v>
      </c>
      <c r="V732" s="153">
        <v>-1939</v>
      </c>
      <c r="Y732" s="11"/>
    </row>
    <row r="733" spans="1:25">
      <c r="A733" s="11">
        <f>A732+1</f>
        <v>30</v>
      </c>
      <c r="B733" s="13">
        <v>0</v>
      </c>
      <c r="C733" s="153">
        <v>52972</v>
      </c>
      <c r="D733" s="153">
        <v>52037.5</v>
      </c>
      <c r="E733" s="153">
        <v>51700</v>
      </c>
      <c r="F733" s="153">
        <v>305.5</v>
      </c>
      <c r="G733" s="153">
        <v>3350</v>
      </c>
      <c r="H733" s="153">
        <v>728.5</v>
      </c>
      <c r="I733" s="153">
        <v>45499.5</v>
      </c>
      <c r="J733" s="153">
        <v>1725</v>
      </c>
      <c r="K733" s="153">
        <v>0</v>
      </c>
      <c r="L733" s="153">
        <v>7062</v>
      </c>
      <c r="M733" s="153">
        <v>-252</v>
      </c>
      <c r="N733" s="153">
        <v>698.5</v>
      </c>
      <c r="O733" s="153">
        <v>-6144.5</v>
      </c>
      <c r="P733" s="153">
        <v>69.5</v>
      </c>
      <c r="Q733" s="153">
        <v>2100</v>
      </c>
      <c r="R733" s="153">
        <v>-1123</v>
      </c>
      <c r="S733" s="153">
        <v>-1388</v>
      </c>
      <c r="T733" s="153">
        <v>-779</v>
      </c>
      <c r="U733" s="153">
        <v>-2602</v>
      </c>
      <c r="V733" s="153">
        <v>-1954</v>
      </c>
      <c r="Y733" s="11"/>
    </row>
    <row r="734" spans="1:25">
      <c r="A734" s="11">
        <f>A733</f>
        <v>30</v>
      </c>
      <c r="B734" s="13">
        <f>B733+1</f>
        <v>1</v>
      </c>
      <c r="C734" s="153">
        <v>48990</v>
      </c>
      <c r="D734" s="153">
        <v>49112.5</v>
      </c>
      <c r="E734" s="153">
        <v>48987.5</v>
      </c>
      <c r="F734" s="153">
        <v>305.5</v>
      </c>
      <c r="G734" s="153">
        <v>2999.5</v>
      </c>
      <c r="H734" s="153">
        <v>731.5</v>
      </c>
      <c r="I734" s="153">
        <v>44903.5</v>
      </c>
      <c r="J734" s="153">
        <v>1602</v>
      </c>
      <c r="K734" s="153">
        <v>0</v>
      </c>
      <c r="L734" s="153">
        <v>5569</v>
      </c>
      <c r="M734" s="153">
        <v>-1963.5</v>
      </c>
      <c r="N734" s="153">
        <v>701</v>
      </c>
      <c r="O734" s="153">
        <v>-5859</v>
      </c>
      <c r="P734" s="153">
        <v>68.5</v>
      </c>
      <c r="Q734" s="153">
        <v>2100</v>
      </c>
      <c r="R734" s="153">
        <v>-1099</v>
      </c>
      <c r="S734" s="153">
        <v>-1611</v>
      </c>
      <c r="T734" s="153">
        <v>-474</v>
      </c>
      <c r="U734" s="153">
        <v>-2602</v>
      </c>
      <c r="V734" s="153">
        <v>-1952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48014.5</v>
      </c>
      <c r="D735" s="153">
        <v>47750</v>
      </c>
      <c r="E735" s="153">
        <v>47675</v>
      </c>
      <c r="F735" s="153">
        <v>306</v>
      </c>
      <c r="G735" s="153">
        <v>2553</v>
      </c>
      <c r="H735" s="153">
        <v>731.5</v>
      </c>
      <c r="I735" s="153">
        <v>45317.5</v>
      </c>
      <c r="J735" s="153">
        <v>1613.5</v>
      </c>
      <c r="K735" s="153">
        <v>0</v>
      </c>
      <c r="L735" s="153">
        <v>5419</v>
      </c>
      <c r="M735" s="153">
        <v>-2435</v>
      </c>
      <c r="N735" s="153">
        <v>699</v>
      </c>
      <c r="O735" s="153">
        <v>-6189</v>
      </c>
      <c r="P735" s="153">
        <v>61.5</v>
      </c>
      <c r="Q735" s="153">
        <v>2100</v>
      </c>
      <c r="R735" s="153">
        <v>-1148</v>
      </c>
      <c r="S735" s="153">
        <v>-2113</v>
      </c>
      <c r="T735" s="153">
        <v>-400</v>
      </c>
      <c r="U735" s="153">
        <v>-2502</v>
      </c>
      <c r="V735" s="153">
        <v>-2111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45730</v>
      </c>
      <c r="D736" s="153">
        <v>45087.5</v>
      </c>
      <c r="E736" s="153">
        <v>45200</v>
      </c>
      <c r="F736" s="153">
        <v>310.5</v>
      </c>
      <c r="G736" s="153">
        <v>2146.5</v>
      </c>
      <c r="H736" s="153">
        <v>727.5</v>
      </c>
      <c r="I736" s="153">
        <v>45159.5</v>
      </c>
      <c r="J736" s="153">
        <v>1551</v>
      </c>
      <c r="K736" s="153">
        <v>0</v>
      </c>
      <c r="L736" s="153">
        <v>5009</v>
      </c>
      <c r="M736" s="153">
        <v>-2681.5</v>
      </c>
      <c r="N736" s="153">
        <v>698</v>
      </c>
      <c r="O736" s="153">
        <v>-7189.5</v>
      </c>
      <c r="P736" s="153">
        <v>55.5</v>
      </c>
      <c r="Q736" s="153">
        <v>1362</v>
      </c>
      <c r="R736" s="153">
        <v>-1198</v>
      </c>
      <c r="S736" s="153">
        <v>-2179</v>
      </c>
      <c r="T736" s="153">
        <v>-575</v>
      </c>
      <c r="U736" s="153">
        <v>-2570</v>
      </c>
      <c r="V736" s="153">
        <v>-2409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44672</v>
      </c>
      <c r="D737" s="153">
        <v>44012.5</v>
      </c>
      <c r="E737" s="153">
        <v>44487.5</v>
      </c>
      <c r="F737" s="153">
        <v>309</v>
      </c>
      <c r="G737" s="153">
        <v>2248.5</v>
      </c>
      <c r="H737" s="153">
        <v>723</v>
      </c>
      <c r="I737" s="153">
        <v>45473.5</v>
      </c>
      <c r="J737" s="153">
        <v>1399</v>
      </c>
      <c r="K737" s="153">
        <v>0</v>
      </c>
      <c r="L737" s="153">
        <v>4716.5</v>
      </c>
      <c r="M737" s="153">
        <v>-3071</v>
      </c>
      <c r="N737" s="153">
        <v>695</v>
      </c>
      <c r="O737" s="153">
        <v>-7822.5</v>
      </c>
      <c r="P737" s="153">
        <v>58</v>
      </c>
      <c r="Q737" s="153">
        <v>1529</v>
      </c>
      <c r="R737" s="153">
        <v>-1247</v>
      </c>
      <c r="S737" s="153">
        <v>-2184</v>
      </c>
      <c r="T737" s="153">
        <v>-537</v>
      </c>
      <c r="U737" s="153">
        <v>-2602</v>
      </c>
      <c r="V737" s="153">
        <v>-2356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46142</v>
      </c>
      <c r="D738" s="153">
        <v>45975</v>
      </c>
      <c r="E738" s="153">
        <v>46637.5</v>
      </c>
      <c r="F738" s="153">
        <v>310</v>
      </c>
      <c r="G738" s="153">
        <v>2715.5</v>
      </c>
      <c r="H738" s="153">
        <v>721</v>
      </c>
      <c r="I738" s="153">
        <v>45418</v>
      </c>
      <c r="J738" s="153">
        <v>1254</v>
      </c>
      <c r="K738" s="153">
        <v>0</v>
      </c>
      <c r="L738" s="153">
        <v>4870</v>
      </c>
      <c r="M738" s="153">
        <v>-2568</v>
      </c>
      <c r="N738" s="153">
        <v>689.5</v>
      </c>
      <c r="O738" s="153">
        <v>-7267.5</v>
      </c>
      <c r="P738" s="153">
        <v>65.5</v>
      </c>
      <c r="Q738" s="153">
        <v>2100</v>
      </c>
      <c r="R738" s="153">
        <v>-1222</v>
      </c>
      <c r="S738" s="153">
        <v>-2321</v>
      </c>
      <c r="T738" s="153">
        <v>85</v>
      </c>
      <c r="U738" s="153">
        <v>-2602</v>
      </c>
      <c r="V738" s="153">
        <v>-2468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50291</v>
      </c>
      <c r="D739" s="153">
        <v>50350</v>
      </c>
      <c r="E739" s="153">
        <v>51037.5</v>
      </c>
      <c r="F739" s="153">
        <v>309.5</v>
      </c>
      <c r="G739" s="153">
        <v>3405.5</v>
      </c>
      <c r="H739" s="153">
        <v>760.5</v>
      </c>
      <c r="I739" s="153">
        <v>45640</v>
      </c>
      <c r="J739" s="153">
        <v>1187.5</v>
      </c>
      <c r="K739" s="153">
        <v>0</v>
      </c>
      <c r="L739" s="153">
        <v>5914.5</v>
      </c>
      <c r="M739" s="153">
        <v>-679.5</v>
      </c>
      <c r="N739" s="153">
        <v>687.5</v>
      </c>
      <c r="O739" s="153">
        <v>-6934.5</v>
      </c>
      <c r="P739" s="153">
        <v>73</v>
      </c>
      <c r="Q739" s="153">
        <v>2100</v>
      </c>
      <c r="R739" s="153">
        <v>-1311</v>
      </c>
      <c r="S739" s="153">
        <v>-2393</v>
      </c>
      <c r="T739" s="153">
        <v>330</v>
      </c>
      <c r="U739" s="153">
        <v>-2602</v>
      </c>
      <c r="V739" s="153">
        <v>-2621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55492.5</v>
      </c>
      <c r="D740" s="153">
        <v>55412.5</v>
      </c>
      <c r="E740" s="153">
        <v>55975</v>
      </c>
      <c r="F740" s="153">
        <v>312</v>
      </c>
      <c r="G740" s="153">
        <v>3833.5</v>
      </c>
      <c r="H740" s="153">
        <v>1058.5</v>
      </c>
      <c r="I740" s="153">
        <v>45989</v>
      </c>
      <c r="J740" s="153">
        <v>1158</v>
      </c>
      <c r="K740" s="153">
        <v>0.5</v>
      </c>
      <c r="L740" s="153">
        <v>9003.5</v>
      </c>
      <c r="M740" s="153">
        <v>-2</v>
      </c>
      <c r="N740" s="153">
        <v>685.5</v>
      </c>
      <c r="O740" s="153">
        <v>-6546</v>
      </c>
      <c r="P740" s="153">
        <v>75</v>
      </c>
      <c r="Q740" s="153">
        <v>2500</v>
      </c>
      <c r="R740" s="153">
        <v>-846</v>
      </c>
      <c r="S740" s="153">
        <v>-2400</v>
      </c>
      <c r="T740" s="153">
        <v>125</v>
      </c>
      <c r="U740" s="153">
        <v>-2757</v>
      </c>
      <c r="V740" s="153">
        <v>-2538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58445</v>
      </c>
      <c r="D741" s="153">
        <v>58362.5</v>
      </c>
      <c r="E741" s="153">
        <v>58875</v>
      </c>
      <c r="F741" s="153">
        <v>318</v>
      </c>
      <c r="G741" s="153">
        <v>3867</v>
      </c>
      <c r="H741" s="153">
        <v>1731</v>
      </c>
      <c r="I741" s="153">
        <v>46026</v>
      </c>
      <c r="J741" s="153">
        <v>1178</v>
      </c>
      <c r="K741" s="153">
        <v>178.5</v>
      </c>
      <c r="L741" s="153">
        <v>10158</v>
      </c>
      <c r="M741" s="153">
        <v>-2</v>
      </c>
      <c r="N741" s="153">
        <v>682</v>
      </c>
      <c r="O741" s="153">
        <v>-5690.5</v>
      </c>
      <c r="P741" s="153">
        <v>77</v>
      </c>
      <c r="Q741" s="153">
        <v>2500</v>
      </c>
      <c r="R741" s="153">
        <v>-1003</v>
      </c>
      <c r="S741" s="153">
        <v>-1627</v>
      </c>
      <c r="T741" s="153">
        <v>200</v>
      </c>
      <c r="U741" s="153">
        <v>-2757</v>
      </c>
      <c r="V741" s="153">
        <v>-2255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60341</v>
      </c>
      <c r="D742" s="153">
        <v>59787.5</v>
      </c>
      <c r="E742" s="153">
        <v>60000</v>
      </c>
      <c r="F742" s="153">
        <v>318</v>
      </c>
      <c r="G742" s="153">
        <v>3984.5</v>
      </c>
      <c r="H742" s="153">
        <v>2280.5</v>
      </c>
      <c r="I742" s="153">
        <v>46001</v>
      </c>
      <c r="J742" s="153">
        <v>1061</v>
      </c>
      <c r="K742" s="153">
        <v>769.5</v>
      </c>
      <c r="L742" s="153">
        <v>10310.5</v>
      </c>
      <c r="M742" s="153">
        <v>-2</v>
      </c>
      <c r="N742" s="153">
        <v>671.5</v>
      </c>
      <c r="O742" s="153">
        <v>-5053</v>
      </c>
      <c r="P742" s="153">
        <v>80.5</v>
      </c>
      <c r="Q742" s="153">
        <v>2500</v>
      </c>
      <c r="R742" s="153">
        <v>-1278</v>
      </c>
      <c r="S742" s="153">
        <v>-1419</v>
      </c>
      <c r="T742" s="153">
        <v>200</v>
      </c>
      <c r="U742" s="153">
        <v>-2757</v>
      </c>
      <c r="V742" s="153">
        <v>-1946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60474</v>
      </c>
      <c r="D743" s="153">
        <v>60375</v>
      </c>
      <c r="E743" s="153">
        <v>60100</v>
      </c>
      <c r="F743" s="153">
        <v>313</v>
      </c>
      <c r="G743" s="153">
        <v>3991</v>
      </c>
      <c r="H743" s="153">
        <v>2255.5</v>
      </c>
      <c r="I743" s="153">
        <v>45883.5</v>
      </c>
      <c r="J743" s="153">
        <v>964.5</v>
      </c>
      <c r="K743" s="153">
        <v>1349</v>
      </c>
      <c r="L743" s="153">
        <v>10243</v>
      </c>
      <c r="M743" s="153">
        <v>-2</v>
      </c>
      <c r="N743" s="153">
        <v>666.5</v>
      </c>
      <c r="O743" s="153">
        <v>-5190</v>
      </c>
      <c r="P743" s="153">
        <v>80</v>
      </c>
      <c r="Q743" s="153">
        <v>2500</v>
      </c>
      <c r="R743" s="153">
        <v>-1292</v>
      </c>
      <c r="S743" s="153">
        <v>-1588</v>
      </c>
      <c r="T743" s="153">
        <v>200</v>
      </c>
      <c r="U743" s="153">
        <v>-2757</v>
      </c>
      <c r="V743" s="153">
        <v>-1945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59966.5</v>
      </c>
      <c r="D744" s="153">
        <v>60487.5</v>
      </c>
      <c r="E744" s="153">
        <v>59875</v>
      </c>
      <c r="F744" s="153">
        <v>323.5</v>
      </c>
      <c r="G744" s="153">
        <v>3649</v>
      </c>
      <c r="H744" s="153">
        <v>2248</v>
      </c>
      <c r="I744" s="153">
        <v>45760.5</v>
      </c>
      <c r="J744" s="153">
        <v>943</v>
      </c>
      <c r="K744" s="153">
        <v>1808</v>
      </c>
      <c r="L744" s="153">
        <v>9766</v>
      </c>
      <c r="M744" s="153">
        <v>-2</v>
      </c>
      <c r="N744" s="153">
        <v>669.5</v>
      </c>
      <c r="O744" s="153">
        <v>-5198</v>
      </c>
      <c r="P744" s="153">
        <v>75.5</v>
      </c>
      <c r="Q744" s="153">
        <v>2500</v>
      </c>
      <c r="R744" s="153">
        <v>-1291</v>
      </c>
      <c r="S744" s="153">
        <v>-1321</v>
      </c>
      <c r="T744" s="153">
        <v>200</v>
      </c>
      <c r="U744" s="153">
        <v>-2756</v>
      </c>
      <c r="V744" s="153">
        <v>-2067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59779</v>
      </c>
      <c r="D745" s="153">
        <v>60100</v>
      </c>
      <c r="E745" s="153">
        <v>59487.5</v>
      </c>
      <c r="F745" s="153">
        <v>333.5</v>
      </c>
      <c r="G745" s="153">
        <v>3838</v>
      </c>
      <c r="H745" s="153">
        <v>2207.5</v>
      </c>
      <c r="I745" s="153">
        <v>45686</v>
      </c>
      <c r="J745" s="153">
        <v>1052</v>
      </c>
      <c r="K745" s="153">
        <v>2062.5</v>
      </c>
      <c r="L745" s="153">
        <v>9384</v>
      </c>
      <c r="M745" s="153">
        <v>-2</v>
      </c>
      <c r="N745" s="153">
        <v>676.5</v>
      </c>
      <c r="O745" s="153">
        <v>-5460.5</v>
      </c>
      <c r="P745" s="153">
        <v>78</v>
      </c>
      <c r="Q745" s="153">
        <v>2500</v>
      </c>
      <c r="R745" s="153">
        <v>-1285</v>
      </c>
      <c r="S745" s="153">
        <v>-1399</v>
      </c>
      <c r="T745" s="153">
        <v>117</v>
      </c>
      <c r="U745" s="153">
        <v>-2637</v>
      </c>
      <c r="V745" s="153">
        <v>-2291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58708.5</v>
      </c>
      <c r="D746" s="153">
        <v>59337.5</v>
      </c>
      <c r="E746" s="153">
        <v>58550</v>
      </c>
      <c r="F746" s="153">
        <v>314.5</v>
      </c>
      <c r="G746" s="153">
        <v>3998</v>
      </c>
      <c r="H746" s="153">
        <v>2153.5</v>
      </c>
      <c r="I746" s="153">
        <v>45016.5</v>
      </c>
      <c r="J746" s="153">
        <v>1169.5</v>
      </c>
      <c r="K746" s="153">
        <v>2018</v>
      </c>
      <c r="L746" s="153">
        <v>9599.5</v>
      </c>
      <c r="M746" s="153">
        <v>-2</v>
      </c>
      <c r="N746" s="153">
        <v>684</v>
      </c>
      <c r="O746" s="153">
        <v>-6243.5</v>
      </c>
      <c r="P746" s="153">
        <v>80.5</v>
      </c>
      <c r="Q746" s="153">
        <v>2500</v>
      </c>
      <c r="R746" s="153">
        <v>-1292</v>
      </c>
      <c r="S746" s="153">
        <v>-1698</v>
      </c>
      <c r="T746" s="153">
        <v>-84</v>
      </c>
      <c r="U746" s="153">
        <v>-2757</v>
      </c>
      <c r="V746" s="153">
        <v>-2390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57360.5</v>
      </c>
      <c r="D747" s="153">
        <v>57625</v>
      </c>
      <c r="E747" s="153">
        <v>56837.5</v>
      </c>
      <c r="F747" s="153">
        <v>316.5</v>
      </c>
      <c r="G747" s="153">
        <v>3681</v>
      </c>
      <c r="H747" s="153">
        <v>2190</v>
      </c>
      <c r="I747" s="153">
        <v>44716</v>
      </c>
      <c r="J747" s="153">
        <v>1155</v>
      </c>
      <c r="K747" s="153">
        <v>1768.5</v>
      </c>
      <c r="L747" s="153">
        <v>8923</v>
      </c>
      <c r="M747" s="153">
        <v>-2</v>
      </c>
      <c r="N747" s="153">
        <v>682.5</v>
      </c>
      <c r="O747" s="153">
        <v>-6070</v>
      </c>
      <c r="P747" s="153">
        <v>78</v>
      </c>
      <c r="Q747" s="153">
        <v>2500</v>
      </c>
      <c r="R747" s="153">
        <v>-1494</v>
      </c>
      <c r="S747" s="153">
        <v>-1680</v>
      </c>
      <c r="T747" s="153">
        <v>-95</v>
      </c>
      <c r="U747" s="153">
        <v>-2757</v>
      </c>
      <c r="V747" s="153">
        <v>-2044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55519</v>
      </c>
      <c r="D748" s="153">
        <v>55275</v>
      </c>
      <c r="E748" s="153">
        <v>54912.5</v>
      </c>
      <c r="F748" s="153">
        <v>310.5</v>
      </c>
      <c r="G748" s="153">
        <v>3766</v>
      </c>
      <c r="H748" s="153">
        <v>1846.5</v>
      </c>
      <c r="I748" s="153">
        <v>44777.5</v>
      </c>
      <c r="J748" s="153">
        <v>1148.5</v>
      </c>
      <c r="K748" s="153">
        <v>1327</v>
      </c>
      <c r="L748" s="153">
        <v>8057.5</v>
      </c>
      <c r="M748" s="153">
        <v>-2</v>
      </c>
      <c r="N748" s="153">
        <v>674</v>
      </c>
      <c r="O748" s="153">
        <v>-6387</v>
      </c>
      <c r="P748" s="153">
        <v>79</v>
      </c>
      <c r="Q748" s="153">
        <v>2500</v>
      </c>
      <c r="R748" s="153">
        <v>-1487</v>
      </c>
      <c r="S748" s="153">
        <v>-2024</v>
      </c>
      <c r="T748" s="153">
        <v>150</v>
      </c>
      <c r="U748" s="153">
        <v>-2757</v>
      </c>
      <c r="V748" s="153">
        <v>-2246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54215.5</v>
      </c>
      <c r="D749" s="153">
        <v>54012.5</v>
      </c>
      <c r="E749" s="153">
        <v>53937.5</v>
      </c>
      <c r="F749" s="153">
        <v>306.5</v>
      </c>
      <c r="G749" s="153">
        <v>3575</v>
      </c>
      <c r="H749" s="153">
        <v>1833</v>
      </c>
      <c r="I749" s="153">
        <v>44712.5</v>
      </c>
      <c r="J749" s="153">
        <v>1118</v>
      </c>
      <c r="K749" s="153">
        <v>748</v>
      </c>
      <c r="L749" s="153">
        <v>7743.5</v>
      </c>
      <c r="M749" s="153">
        <v>-25.5</v>
      </c>
      <c r="N749" s="153">
        <v>683</v>
      </c>
      <c r="O749" s="153">
        <v>-6478</v>
      </c>
      <c r="P749" s="153">
        <v>77.5</v>
      </c>
      <c r="Q749" s="153">
        <v>2454</v>
      </c>
      <c r="R749" s="153">
        <v>-1443</v>
      </c>
      <c r="S749" s="153">
        <v>-1954</v>
      </c>
      <c r="T749" s="153">
        <v>199</v>
      </c>
      <c r="U749" s="153">
        <v>-2757</v>
      </c>
      <c r="V749" s="153">
        <v>-2545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54709</v>
      </c>
      <c r="D750" s="153">
        <v>55787.5</v>
      </c>
      <c r="E750" s="153">
        <v>55775</v>
      </c>
      <c r="F750" s="153">
        <v>311</v>
      </c>
      <c r="G750" s="153">
        <v>3667.5</v>
      </c>
      <c r="H750" s="153">
        <v>1929</v>
      </c>
      <c r="I750" s="153">
        <v>44843</v>
      </c>
      <c r="J750" s="153">
        <v>1046.5</v>
      </c>
      <c r="K750" s="153">
        <v>164</v>
      </c>
      <c r="L750" s="153">
        <v>8404</v>
      </c>
      <c r="M750" s="153">
        <v>-47</v>
      </c>
      <c r="N750" s="153">
        <v>689</v>
      </c>
      <c r="O750" s="153">
        <v>-6296.5</v>
      </c>
      <c r="P750" s="153">
        <v>79.5</v>
      </c>
      <c r="Q750" s="153">
        <v>1299</v>
      </c>
      <c r="R750" s="153">
        <v>-1393</v>
      </c>
      <c r="S750" s="153">
        <v>-1618</v>
      </c>
      <c r="T750" s="153">
        <v>200</v>
      </c>
      <c r="U750" s="153">
        <v>-2757</v>
      </c>
      <c r="V750" s="153">
        <v>-889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60420.5</v>
      </c>
      <c r="D751" s="153">
        <v>61675</v>
      </c>
      <c r="E751" s="153">
        <v>61575</v>
      </c>
      <c r="F751" s="153">
        <v>308.5</v>
      </c>
      <c r="G751" s="153">
        <v>4067</v>
      </c>
      <c r="H751" s="153">
        <v>2272.5</v>
      </c>
      <c r="I751" s="153">
        <v>45175.5</v>
      </c>
      <c r="J751" s="153">
        <v>1110.5</v>
      </c>
      <c r="K751" s="153">
        <v>2.5</v>
      </c>
      <c r="L751" s="153">
        <v>10983.5</v>
      </c>
      <c r="M751" s="153">
        <v>-46.5</v>
      </c>
      <c r="N751" s="153">
        <v>696</v>
      </c>
      <c r="O751" s="153">
        <v>-4147.5</v>
      </c>
      <c r="P751" s="153">
        <v>82.5</v>
      </c>
      <c r="Q751" s="153">
        <v>2500</v>
      </c>
      <c r="R751" s="153">
        <v>-1196</v>
      </c>
      <c r="S751" s="153">
        <v>-1508</v>
      </c>
      <c r="T751" s="153">
        <v>200</v>
      </c>
      <c r="U751" s="153">
        <v>-2568</v>
      </c>
      <c r="V751" s="153">
        <v>534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63296.5</v>
      </c>
      <c r="D752" s="153">
        <v>63425</v>
      </c>
      <c r="E752" s="153">
        <v>63400</v>
      </c>
      <c r="F752" s="153">
        <v>310</v>
      </c>
      <c r="G752" s="153">
        <v>4161.5</v>
      </c>
      <c r="H752" s="153">
        <v>2229</v>
      </c>
      <c r="I752" s="153">
        <v>45370.5</v>
      </c>
      <c r="J752" s="153">
        <v>1328.5</v>
      </c>
      <c r="K752" s="153">
        <v>0.5</v>
      </c>
      <c r="L752" s="153">
        <v>11423</v>
      </c>
      <c r="M752" s="153">
        <v>-2</v>
      </c>
      <c r="N752" s="153">
        <v>709</v>
      </c>
      <c r="O752" s="153">
        <v>-2233</v>
      </c>
      <c r="P752" s="153">
        <v>83</v>
      </c>
      <c r="Q752" s="153">
        <v>1939</v>
      </c>
      <c r="R752" s="153">
        <v>-1196</v>
      </c>
      <c r="S752" s="153">
        <v>-885</v>
      </c>
      <c r="T752" s="153">
        <v>200</v>
      </c>
      <c r="U752" s="153">
        <v>-2482</v>
      </c>
      <c r="V752" s="153">
        <v>747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60185</v>
      </c>
      <c r="D753" s="153">
        <v>59812.5</v>
      </c>
      <c r="E753" s="153">
        <v>59925</v>
      </c>
      <c r="F753" s="153">
        <v>309.5</v>
      </c>
      <c r="G753" s="153">
        <v>3923</v>
      </c>
      <c r="H753" s="153">
        <v>1712.5</v>
      </c>
      <c r="I753" s="153">
        <v>45403.5</v>
      </c>
      <c r="J753" s="153">
        <v>1527</v>
      </c>
      <c r="K753" s="153">
        <v>0</v>
      </c>
      <c r="L753" s="153">
        <v>10691.5</v>
      </c>
      <c r="M753" s="153">
        <v>-2</v>
      </c>
      <c r="N753" s="153">
        <v>709</v>
      </c>
      <c r="O753" s="153">
        <v>-4089</v>
      </c>
      <c r="P753" s="153">
        <v>78</v>
      </c>
      <c r="Q753" s="153">
        <v>2450</v>
      </c>
      <c r="R753" s="153">
        <v>-1500</v>
      </c>
      <c r="S753" s="153">
        <v>-1065</v>
      </c>
      <c r="T753" s="153">
        <v>200</v>
      </c>
      <c r="U753" s="153">
        <v>-2757</v>
      </c>
      <c r="V753" s="153">
        <v>-2055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56235.5</v>
      </c>
      <c r="D754" s="153">
        <v>56050</v>
      </c>
      <c r="E754" s="153">
        <v>56325</v>
      </c>
      <c r="F754" s="153">
        <v>311</v>
      </c>
      <c r="G754" s="153">
        <v>3803.5</v>
      </c>
      <c r="H754" s="153">
        <v>1599.5</v>
      </c>
      <c r="I754" s="153">
        <v>45380.5</v>
      </c>
      <c r="J754" s="153">
        <v>1625</v>
      </c>
      <c r="K754" s="153">
        <v>0</v>
      </c>
      <c r="L754" s="153">
        <v>8733</v>
      </c>
      <c r="M754" s="153">
        <v>-3</v>
      </c>
      <c r="N754" s="153">
        <v>707</v>
      </c>
      <c r="O754" s="153">
        <v>-5921</v>
      </c>
      <c r="P754" s="153">
        <v>78.5</v>
      </c>
      <c r="Q754" s="153">
        <v>2800</v>
      </c>
      <c r="R754" s="153">
        <v>-1499</v>
      </c>
      <c r="S754" s="153">
        <v>-1653</v>
      </c>
      <c r="T754" s="153">
        <v>-315</v>
      </c>
      <c r="U754" s="153">
        <v>-2757</v>
      </c>
      <c r="V754" s="153">
        <v>-2539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54307.5</v>
      </c>
      <c r="D755" s="153">
        <v>54687.5</v>
      </c>
      <c r="E755" s="153">
        <v>55100</v>
      </c>
      <c r="F755" s="153">
        <v>311</v>
      </c>
      <c r="G755" s="153">
        <v>3692</v>
      </c>
      <c r="H755" s="153">
        <v>1232.5</v>
      </c>
      <c r="I755" s="153">
        <v>45239.5</v>
      </c>
      <c r="J755" s="153">
        <v>1685</v>
      </c>
      <c r="K755" s="153">
        <v>0</v>
      </c>
      <c r="L755" s="153">
        <v>7392.5</v>
      </c>
      <c r="M755" s="153">
        <v>-28.5</v>
      </c>
      <c r="N755" s="153">
        <v>707</v>
      </c>
      <c r="O755" s="153">
        <v>-5923.5</v>
      </c>
      <c r="P755" s="153">
        <v>77</v>
      </c>
      <c r="Q755" s="153">
        <v>2800</v>
      </c>
      <c r="R755" s="153">
        <v>-1499</v>
      </c>
      <c r="S755" s="153">
        <v>-1920</v>
      </c>
      <c r="T755" s="153">
        <v>-49</v>
      </c>
      <c r="U755" s="153">
        <v>-2589</v>
      </c>
      <c r="V755" s="153">
        <v>-2274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56722.5</v>
      </c>
      <c r="D756" s="153">
        <v>56087.5</v>
      </c>
      <c r="E756" s="153">
        <v>56525</v>
      </c>
      <c r="F756" s="153">
        <v>309.5</v>
      </c>
      <c r="G756" s="153">
        <v>3519.5</v>
      </c>
      <c r="H756" s="153">
        <v>886.5</v>
      </c>
      <c r="I756" s="153">
        <v>45084</v>
      </c>
      <c r="J756" s="153">
        <v>1747.5</v>
      </c>
      <c r="K756" s="153">
        <v>0</v>
      </c>
      <c r="L756" s="153">
        <v>9678</v>
      </c>
      <c r="M756" s="153">
        <v>-54</v>
      </c>
      <c r="N756" s="153">
        <v>704</v>
      </c>
      <c r="O756" s="153">
        <v>-5152.5</v>
      </c>
      <c r="P756" s="153">
        <v>70</v>
      </c>
      <c r="Q756" s="153">
        <v>2800</v>
      </c>
      <c r="R756" s="153">
        <v>-1471</v>
      </c>
      <c r="S756" s="153">
        <v>-1825</v>
      </c>
      <c r="T756" s="153">
        <v>200</v>
      </c>
      <c r="U756" s="153">
        <v>-2602</v>
      </c>
      <c r="V756" s="153">
        <v>-1354</v>
      </c>
      <c r="Y756" s="11"/>
    </row>
    <row r="757" spans="1:25">
      <c r="A757" s="11">
        <f>A756+1</f>
        <v>31</v>
      </c>
      <c r="B757" s="13">
        <v>0</v>
      </c>
      <c r="C757" s="153">
        <v>54813.5</v>
      </c>
      <c r="D757" s="153">
        <v>53725</v>
      </c>
      <c r="E757" s="153">
        <v>53575</v>
      </c>
      <c r="F757" s="153">
        <v>310</v>
      </c>
      <c r="G757" s="153">
        <v>3611</v>
      </c>
      <c r="H757" s="153">
        <v>870</v>
      </c>
      <c r="I757" s="153">
        <v>45080</v>
      </c>
      <c r="J757" s="153">
        <v>1763</v>
      </c>
      <c r="K757" s="153">
        <v>0</v>
      </c>
      <c r="L757" s="153">
        <v>7398.5</v>
      </c>
      <c r="M757" s="153">
        <v>-29</v>
      </c>
      <c r="N757" s="153">
        <v>711</v>
      </c>
      <c r="O757" s="153">
        <v>-4901</v>
      </c>
      <c r="P757" s="153">
        <v>74</v>
      </c>
      <c r="Q757" s="153">
        <v>2100</v>
      </c>
      <c r="R757" s="153">
        <v>-1490</v>
      </c>
      <c r="S757" s="153">
        <v>-267</v>
      </c>
      <c r="T757" s="153">
        <v>-800</v>
      </c>
      <c r="U757" s="153">
        <v>-2595</v>
      </c>
      <c r="V757" s="153">
        <v>-2004</v>
      </c>
      <c r="Y757" s="11"/>
    </row>
    <row r="758" spans="1:25">
      <c r="A758" s="11">
        <f>A757</f>
        <v>31</v>
      </c>
      <c r="B758" s="13">
        <f>B757+1</f>
        <v>1</v>
      </c>
      <c r="C758" s="153">
        <v>50971.5</v>
      </c>
      <c r="D758" s="153">
        <v>51375</v>
      </c>
      <c r="E758" s="153">
        <v>51037.5</v>
      </c>
      <c r="F758" s="153">
        <v>310</v>
      </c>
      <c r="G758" s="153">
        <v>3087</v>
      </c>
      <c r="H758" s="153">
        <v>870</v>
      </c>
      <c r="I758" s="153">
        <v>44709.5</v>
      </c>
      <c r="J758" s="153">
        <v>1850</v>
      </c>
      <c r="K758" s="153">
        <v>0</v>
      </c>
      <c r="L758" s="153">
        <v>6311.5</v>
      </c>
      <c r="M758" s="153">
        <v>-954</v>
      </c>
      <c r="N758" s="153">
        <v>723.5</v>
      </c>
      <c r="O758" s="153">
        <v>-5935</v>
      </c>
      <c r="P758" s="153">
        <v>69</v>
      </c>
      <c r="Q758" s="153">
        <v>2100</v>
      </c>
      <c r="R758" s="153">
        <v>-1500</v>
      </c>
      <c r="S758" s="153">
        <v>-904</v>
      </c>
      <c r="T758" s="153">
        <v>-600</v>
      </c>
      <c r="U758" s="153">
        <v>-2595</v>
      </c>
      <c r="V758" s="153">
        <v>-2141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49912</v>
      </c>
      <c r="D759" s="153">
        <v>50200</v>
      </c>
      <c r="E759" s="153">
        <v>49662.5</v>
      </c>
      <c r="F759" s="153">
        <v>310</v>
      </c>
      <c r="G759" s="153">
        <v>3066.5</v>
      </c>
      <c r="H759" s="153">
        <v>868</v>
      </c>
      <c r="I759" s="153">
        <v>44981.5</v>
      </c>
      <c r="J759" s="153">
        <v>1876.5</v>
      </c>
      <c r="K759" s="153">
        <v>0</v>
      </c>
      <c r="L759" s="153">
        <v>6019</v>
      </c>
      <c r="M759" s="153">
        <v>-2040.5</v>
      </c>
      <c r="N759" s="153">
        <v>729.5</v>
      </c>
      <c r="O759" s="153">
        <v>-5898.5</v>
      </c>
      <c r="P759" s="153">
        <v>70</v>
      </c>
      <c r="Q759" s="153">
        <v>2093</v>
      </c>
      <c r="R759" s="153">
        <v>-1500</v>
      </c>
      <c r="S759" s="153">
        <v>-1146</v>
      </c>
      <c r="T759" s="153">
        <v>-600</v>
      </c>
      <c r="U759" s="153">
        <v>-2465</v>
      </c>
      <c r="V759" s="153">
        <v>-1978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47557</v>
      </c>
      <c r="D760" s="153">
        <v>47387.5</v>
      </c>
      <c r="E760" s="153">
        <v>47125</v>
      </c>
      <c r="F760" s="153">
        <v>310</v>
      </c>
      <c r="G760" s="153">
        <v>2845</v>
      </c>
      <c r="H760" s="153">
        <v>866</v>
      </c>
      <c r="I760" s="153">
        <v>44907</v>
      </c>
      <c r="J760" s="153">
        <v>1857</v>
      </c>
      <c r="K760" s="153">
        <v>0</v>
      </c>
      <c r="L760" s="153">
        <v>5339</v>
      </c>
      <c r="M760" s="153">
        <v>-2947</v>
      </c>
      <c r="N760" s="153">
        <v>715</v>
      </c>
      <c r="O760" s="153">
        <v>-6335.5</v>
      </c>
      <c r="P760" s="153">
        <v>68.5</v>
      </c>
      <c r="Q760" s="153">
        <v>2100</v>
      </c>
      <c r="R760" s="153">
        <v>-1500</v>
      </c>
      <c r="S760" s="153">
        <v>-1563</v>
      </c>
      <c r="T760" s="153">
        <v>-600</v>
      </c>
      <c r="U760" s="153">
        <v>-2559</v>
      </c>
      <c r="V760" s="153">
        <v>-2109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46372</v>
      </c>
      <c r="D761" s="153">
        <v>46525</v>
      </c>
      <c r="E761" s="153">
        <v>46375</v>
      </c>
      <c r="F761" s="153">
        <v>309.5</v>
      </c>
      <c r="G761" s="153">
        <v>2725.5</v>
      </c>
      <c r="H761" s="153">
        <v>864.5</v>
      </c>
      <c r="I761" s="153">
        <v>44364.5</v>
      </c>
      <c r="J761" s="153">
        <v>1732.5</v>
      </c>
      <c r="K761" s="153">
        <v>0</v>
      </c>
      <c r="L761" s="153">
        <v>5259.5</v>
      </c>
      <c r="M761" s="153">
        <v>-3074</v>
      </c>
      <c r="N761" s="153">
        <v>713.5</v>
      </c>
      <c r="O761" s="153">
        <v>-6522.5</v>
      </c>
      <c r="P761" s="153">
        <v>67.5</v>
      </c>
      <c r="Q761" s="153">
        <v>1705</v>
      </c>
      <c r="R761" s="153">
        <v>-1500</v>
      </c>
      <c r="S761" s="153">
        <v>-1287</v>
      </c>
      <c r="T761" s="153">
        <v>-600</v>
      </c>
      <c r="U761" s="153">
        <v>-2454</v>
      </c>
      <c r="V761" s="153">
        <v>-2047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47857.5</v>
      </c>
      <c r="D762" s="153">
        <v>48462.5</v>
      </c>
      <c r="E762" s="153">
        <v>48475</v>
      </c>
      <c r="F762" s="153">
        <v>309.5</v>
      </c>
      <c r="G762" s="153">
        <v>2903</v>
      </c>
      <c r="H762" s="153">
        <v>862</v>
      </c>
      <c r="I762" s="153">
        <v>44596</v>
      </c>
      <c r="J762" s="153">
        <v>1682.5</v>
      </c>
      <c r="K762" s="153">
        <v>0</v>
      </c>
      <c r="L762" s="153">
        <v>5472</v>
      </c>
      <c r="M762" s="153">
        <v>-2635.5</v>
      </c>
      <c r="N762" s="153">
        <v>716</v>
      </c>
      <c r="O762" s="153">
        <v>-6047.5</v>
      </c>
      <c r="P762" s="153">
        <v>69.5</v>
      </c>
      <c r="Q762" s="153">
        <v>1961</v>
      </c>
      <c r="R762" s="153">
        <v>-1500</v>
      </c>
      <c r="S762" s="153">
        <v>-387</v>
      </c>
      <c r="T762" s="153">
        <v>-600</v>
      </c>
      <c r="U762" s="153">
        <v>-2595</v>
      </c>
      <c r="V762" s="153">
        <v>-2401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51953.5</v>
      </c>
      <c r="D763" s="153">
        <v>53200</v>
      </c>
      <c r="E763" s="153">
        <v>53075</v>
      </c>
      <c r="F763" s="153">
        <v>309.5</v>
      </c>
      <c r="G763" s="153">
        <v>3460</v>
      </c>
      <c r="H763" s="153">
        <v>936</v>
      </c>
      <c r="I763" s="153">
        <v>45090</v>
      </c>
      <c r="J763" s="153">
        <v>1719.5</v>
      </c>
      <c r="K763" s="153">
        <v>0</v>
      </c>
      <c r="L763" s="153">
        <v>6084.5</v>
      </c>
      <c r="M763" s="153">
        <v>-794.5</v>
      </c>
      <c r="N763" s="153">
        <v>710.5</v>
      </c>
      <c r="O763" s="153">
        <v>-5563</v>
      </c>
      <c r="P763" s="153">
        <v>74.5</v>
      </c>
      <c r="Q763" s="153">
        <v>2100</v>
      </c>
      <c r="R763" s="153">
        <v>-1241</v>
      </c>
      <c r="S763" s="153">
        <v>-98</v>
      </c>
      <c r="T763" s="153">
        <v>-600</v>
      </c>
      <c r="U763" s="153">
        <v>-2594</v>
      </c>
      <c r="V763" s="153">
        <v>-2592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57063.5</v>
      </c>
      <c r="D764" s="153">
        <v>58200</v>
      </c>
      <c r="E764" s="153">
        <v>57612.5</v>
      </c>
      <c r="F764" s="153">
        <v>311.5</v>
      </c>
      <c r="G764" s="153">
        <v>3926</v>
      </c>
      <c r="H764" s="153">
        <v>1487</v>
      </c>
      <c r="I764" s="153">
        <v>45550.5</v>
      </c>
      <c r="J764" s="153">
        <v>1790</v>
      </c>
      <c r="K764" s="153">
        <v>1</v>
      </c>
      <c r="L764" s="153">
        <v>8621</v>
      </c>
      <c r="M764" s="153">
        <v>-177.5</v>
      </c>
      <c r="N764" s="153">
        <v>711.5</v>
      </c>
      <c r="O764" s="153">
        <v>-5158.5</v>
      </c>
      <c r="P764" s="153">
        <v>79.5</v>
      </c>
      <c r="Q764" s="153">
        <v>2500</v>
      </c>
      <c r="R764" s="153">
        <v>-1500</v>
      </c>
      <c r="S764" s="153">
        <v>-823</v>
      </c>
      <c r="T764" s="153">
        <v>-476</v>
      </c>
      <c r="U764" s="153">
        <v>-2749</v>
      </c>
      <c r="V764" s="153">
        <v>-1805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59929.5</v>
      </c>
      <c r="D765" s="153">
        <v>60687.5</v>
      </c>
      <c r="E765" s="153">
        <v>60062.5</v>
      </c>
      <c r="F765" s="153">
        <v>312.5</v>
      </c>
      <c r="G765" s="153">
        <v>3872</v>
      </c>
      <c r="H765" s="153">
        <v>1994.5</v>
      </c>
      <c r="I765" s="153">
        <v>45643.5</v>
      </c>
      <c r="J765" s="153">
        <v>1884.5</v>
      </c>
      <c r="K765" s="153">
        <v>165.5</v>
      </c>
      <c r="L765" s="153">
        <v>9619.5</v>
      </c>
      <c r="M765" s="153">
        <v>-2.5</v>
      </c>
      <c r="N765" s="153">
        <v>700</v>
      </c>
      <c r="O765" s="153">
        <v>-4261</v>
      </c>
      <c r="P765" s="153">
        <v>79</v>
      </c>
      <c r="Q765" s="153">
        <v>2500</v>
      </c>
      <c r="R765" s="153">
        <v>-1439</v>
      </c>
      <c r="S765" s="153">
        <v>46</v>
      </c>
      <c r="T765" s="153">
        <v>-427</v>
      </c>
      <c r="U765" s="153">
        <v>-2750</v>
      </c>
      <c r="V765" s="153">
        <v>-1185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61531.5</v>
      </c>
      <c r="D766" s="153">
        <v>62025</v>
      </c>
      <c r="E766" s="153">
        <v>61525</v>
      </c>
      <c r="F766" s="153">
        <v>313.5</v>
      </c>
      <c r="G766" s="153">
        <v>4083</v>
      </c>
      <c r="H766" s="153">
        <v>2222</v>
      </c>
      <c r="I766" s="153">
        <v>45721.5</v>
      </c>
      <c r="J766" s="153">
        <v>1790</v>
      </c>
      <c r="K766" s="153">
        <v>726.5</v>
      </c>
      <c r="L766" s="153">
        <v>9919.5</v>
      </c>
      <c r="M766" s="153">
        <v>-2</v>
      </c>
      <c r="N766" s="153">
        <v>688.5</v>
      </c>
      <c r="O766" s="153">
        <v>-3930.5</v>
      </c>
      <c r="P766" s="153">
        <v>81.5</v>
      </c>
      <c r="Q766" s="153">
        <v>2500</v>
      </c>
      <c r="R766" s="153">
        <v>-1459</v>
      </c>
      <c r="S766" s="153">
        <v>-745</v>
      </c>
      <c r="T766" s="153">
        <v>-270</v>
      </c>
      <c r="U766" s="153">
        <v>-2750</v>
      </c>
      <c r="V766" s="153">
        <v>-1222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61631</v>
      </c>
      <c r="D767" s="153">
        <v>62275</v>
      </c>
      <c r="E767" s="153">
        <v>61312.5</v>
      </c>
      <c r="F767" s="153">
        <v>312</v>
      </c>
      <c r="G767" s="153">
        <v>4157</v>
      </c>
      <c r="H767" s="153">
        <v>2279.5</v>
      </c>
      <c r="I767" s="153">
        <v>45694.5</v>
      </c>
      <c r="J767" s="153">
        <v>1506.5</v>
      </c>
      <c r="K767" s="153">
        <v>1276.5</v>
      </c>
      <c r="L767" s="153">
        <v>10341.5</v>
      </c>
      <c r="M767" s="153">
        <v>-2</v>
      </c>
      <c r="N767" s="153">
        <v>676</v>
      </c>
      <c r="O767" s="153">
        <v>-4611.5</v>
      </c>
      <c r="P767" s="153">
        <v>82</v>
      </c>
      <c r="Q767" s="153">
        <v>2500</v>
      </c>
      <c r="R767" s="153">
        <v>-1499</v>
      </c>
      <c r="S767" s="153">
        <v>-1126</v>
      </c>
      <c r="T767" s="153">
        <v>-517</v>
      </c>
      <c r="U767" s="153">
        <v>-2683</v>
      </c>
      <c r="V767" s="153">
        <v>-1363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61240.5</v>
      </c>
      <c r="D768" s="153">
        <v>62225</v>
      </c>
      <c r="E768" s="153">
        <v>60775</v>
      </c>
      <c r="F768" s="153">
        <v>313.5</v>
      </c>
      <c r="G768" s="153">
        <v>3928</v>
      </c>
      <c r="H768" s="153">
        <v>2357</v>
      </c>
      <c r="I768" s="153">
        <v>45642.5</v>
      </c>
      <c r="J768" s="153">
        <v>1475.5</v>
      </c>
      <c r="K768" s="153">
        <v>1653</v>
      </c>
      <c r="L768" s="153">
        <v>10320.5</v>
      </c>
      <c r="M768" s="153">
        <v>-2</v>
      </c>
      <c r="N768" s="153">
        <v>673.5</v>
      </c>
      <c r="O768" s="153">
        <v>-5120.5</v>
      </c>
      <c r="P768" s="153">
        <v>79</v>
      </c>
      <c r="Q768" s="153">
        <v>2500</v>
      </c>
      <c r="R768" s="153">
        <v>-1499</v>
      </c>
      <c r="S768" s="153">
        <v>-1258</v>
      </c>
      <c r="T768" s="153">
        <v>-371</v>
      </c>
      <c r="U768" s="153">
        <v>-2680</v>
      </c>
      <c r="V768" s="153">
        <v>-1584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61046.5</v>
      </c>
      <c r="D769" s="153">
        <v>61462.5</v>
      </c>
      <c r="E769" s="153">
        <v>60825</v>
      </c>
      <c r="F769" s="153">
        <v>318</v>
      </c>
      <c r="G769" s="153">
        <v>3868</v>
      </c>
      <c r="H769" s="153">
        <v>2364.5</v>
      </c>
      <c r="I769" s="153">
        <v>45601</v>
      </c>
      <c r="J769" s="153">
        <v>1690.5</v>
      </c>
      <c r="K769" s="153">
        <v>1805.5</v>
      </c>
      <c r="L769" s="153">
        <v>9864</v>
      </c>
      <c r="M769" s="153">
        <v>-2</v>
      </c>
      <c r="N769" s="153">
        <v>676.5</v>
      </c>
      <c r="O769" s="153">
        <v>-5138.5</v>
      </c>
      <c r="P769" s="153">
        <v>78.5</v>
      </c>
      <c r="Q769" s="153">
        <v>2500</v>
      </c>
      <c r="R769" s="153">
        <v>-1500</v>
      </c>
      <c r="S769" s="153">
        <v>-1187</v>
      </c>
      <c r="T769" s="153">
        <v>-615</v>
      </c>
      <c r="U769" s="153">
        <v>-2436</v>
      </c>
      <c r="V769" s="153">
        <v>-1639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60183</v>
      </c>
      <c r="D770" s="153">
        <v>60650</v>
      </c>
      <c r="E770" s="153">
        <v>59900</v>
      </c>
      <c r="F770" s="153">
        <v>315</v>
      </c>
      <c r="G770" s="153">
        <v>3808</v>
      </c>
      <c r="H770" s="153">
        <v>2348.5</v>
      </c>
      <c r="I770" s="153">
        <v>45628</v>
      </c>
      <c r="J770" s="153">
        <v>1879.5</v>
      </c>
      <c r="K770" s="153">
        <v>1778.5</v>
      </c>
      <c r="L770" s="153">
        <v>9437.5</v>
      </c>
      <c r="M770" s="153">
        <v>-2.5</v>
      </c>
      <c r="N770" s="153">
        <v>695.5</v>
      </c>
      <c r="O770" s="153">
        <v>-5705</v>
      </c>
      <c r="P770" s="153">
        <v>78</v>
      </c>
      <c r="Q770" s="153">
        <v>2500</v>
      </c>
      <c r="R770" s="153">
        <v>-1500</v>
      </c>
      <c r="S770" s="153">
        <v>-1101</v>
      </c>
      <c r="T770" s="153">
        <v>-750</v>
      </c>
      <c r="U770" s="153">
        <v>-2592</v>
      </c>
      <c r="V770" s="153">
        <v>-1946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58881</v>
      </c>
      <c r="D771" s="153">
        <v>58650</v>
      </c>
      <c r="E771" s="153">
        <v>58400</v>
      </c>
      <c r="F771" s="153">
        <v>314</v>
      </c>
      <c r="G771" s="153">
        <v>3902</v>
      </c>
      <c r="H771" s="153">
        <v>2333.5</v>
      </c>
      <c r="I771" s="153">
        <v>45565</v>
      </c>
      <c r="J771" s="153">
        <v>1867</v>
      </c>
      <c r="K771" s="153">
        <v>1560.5</v>
      </c>
      <c r="L771" s="153">
        <v>8555</v>
      </c>
      <c r="M771" s="153">
        <v>-2</v>
      </c>
      <c r="N771" s="153">
        <v>691</v>
      </c>
      <c r="O771" s="153">
        <v>-5906</v>
      </c>
      <c r="P771" s="153">
        <v>80</v>
      </c>
      <c r="Q771" s="153">
        <v>2500</v>
      </c>
      <c r="R771" s="153">
        <v>-1500</v>
      </c>
      <c r="S771" s="153">
        <v>-1084</v>
      </c>
      <c r="T771" s="153">
        <v>-700</v>
      </c>
      <c r="U771" s="153">
        <v>-2750</v>
      </c>
      <c r="V771" s="153">
        <v>-2055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56868.5</v>
      </c>
      <c r="D772" s="153">
        <v>56700</v>
      </c>
      <c r="E772" s="153">
        <v>56387.5</v>
      </c>
      <c r="F772" s="153">
        <v>313.5</v>
      </c>
      <c r="G772" s="153">
        <v>3772.5</v>
      </c>
      <c r="H772" s="153">
        <v>2246.5</v>
      </c>
      <c r="I772" s="153">
        <v>45364.5</v>
      </c>
      <c r="J772" s="153">
        <v>1753</v>
      </c>
      <c r="K772" s="153">
        <v>1149.5</v>
      </c>
      <c r="L772" s="153">
        <v>7606.5</v>
      </c>
      <c r="M772" s="153">
        <v>-35.5</v>
      </c>
      <c r="N772" s="153">
        <v>681</v>
      </c>
      <c r="O772" s="153">
        <v>-5983.5</v>
      </c>
      <c r="P772" s="153">
        <v>80.5</v>
      </c>
      <c r="Q772" s="153">
        <v>2500</v>
      </c>
      <c r="R772" s="153">
        <v>-1500</v>
      </c>
      <c r="S772" s="153">
        <v>-1055</v>
      </c>
      <c r="T772" s="153">
        <v>-750</v>
      </c>
      <c r="U772" s="153">
        <v>-2750</v>
      </c>
      <c r="V772" s="153">
        <v>-2134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55817</v>
      </c>
      <c r="D773" s="153">
        <v>55687.5</v>
      </c>
      <c r="E773" s="153">
        <v>55200</v>
      </c>
      <c r="F773" s="153">
        <v>312.5</v>
      </c>
      <c r="G773" s="153">
        <v>3734</v>
      </c>
      <c r="H773" s="153">
        <v>2384.5</v>
      </c>
      <c r="I773" s="153">
        <v>45246</v>
      </c>
      <c r="J773" s="153">
        <v>1637.5</v>
      </c>
      <c r="K773" s="153">
        <v>621.5</v>
      </c>
      <c r="L773" s="153">
        <v>7514</v>
      </c>
      <c r="M773" s="153">
        <v>-2</v>
      </c>
      <c r="N773" s="153">
        <v>689.5</v>
      </c>
      <c r="O773" s="153">
        <v>-6320.5</v>
      </c>
      <c r="P773" s="153">
        <v>81.5</v>
      </c>
      <c r="Q773" s="153">
        <v>2500</v>
      </c>
      <c r="R773" s="153">
        <v>-1500</v>
      </c>
      <c r="S773" s="153">
        <v>-1457</v>
      </c>
      <c r="T773" s="153">
        <v>-745</v>
      </c>
      <c r="U773" s="153">
        <v>-2750</v>
      </c>
      <c r="V773" s="153">
        <v>-2140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56213</v>
      </c>
      <c r="D774" s="153">
        <v>57200</v>
      </c>
      <c r="E774" s="153">
        <v>56362.5</v>
      </c>
      <c r="F774" s="153">
        <v>312.5</v>
      </c>
      <c r="G774" s="153">
        <v>3707.5</v>
      </c>
      <c r="H774" s="153">
        <v>2534.5</v>
      </c>
      <c r="I774" s="153">
        <v>45585.5</v>
      </c>
      <c r="J774" s="153">
        <v>1637</v>
      </c>
      <c r="K774" s="153">
        <v>124.5</v>
      </c>
      <c r="L774" s="153">
        <v>8168</v>
      </c>
      <c r="M774" s="153">
        <v>-17.5</v>
      </c>
      <c r="N774" s="153">
        <v>699.5</v>
      </c>
      <c r="O774" s="153">
        <v>-6538.5</v>
      </c>
      <c r="P774" s="153">
        <v>81</v>
      </c>
      <c r="Q774" s="153">
        <v>1469</v>
      </c>
      <c r="R774" s="153">
        <v>-1492</v>
      </c>
      <c r="S774" s="153">
        <v>-1683</v>
      </c>
      <c r="T774" s="153">
        <v>0</v>
      </c>
      <c r="U774" s="153">
        <v>-2750</v>
      </c>
      <c r="V774" s="153">
        <v>-1259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60991</v>
      </c>
      <c r="D775" s="153">
        <v>62700</v>
      </c>
      <c r="E775" s="153">
        <v>61550</v>
      </c>
      <c r="F775" s="153">
        <v>305</v>
      </c>
      <c r="G775" s="153">
        <v>3879</v>
      </c>
      <c r="H775" s="153">
        <v>2670</v>
      </c>
      <c r="I775" s="153">
        <v>45680.5</v>
      </c>
      <c r="J775" s="153">
        <v>1653.5</v>
      </c>
      <c r="K775" s="153">
        <v>2</v>
      </c>
      <c r="L775" s="153">
        <v>10516.5</v>
      </c>
      <c r="M775" s="153">
        <v>-48</v>
      </c>
      <c r="N775" s="153">
        <v>712.5</v>
      </c>
      <c r="O775" s="153">
        <v>-4380</v>
      </c>
      <c r="P775" s="153">
        <v>81</v>
      </c>
      <c r="Q775" s="153">
        <v>2149</v>
      </c>
      <c r="R775" s="153">
        <v>-1500</v>
      </c>
      <c r="S775" s="153">
        <v>-1074</v>
      </c>
      <c r="T775" s="153">
        <v>199</v>
      </c>
      <c r="U775" s="153">
        <v>-2750</v>
      </c>
      <c r="V775" s="153">
        <v>-114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62809</v>
      </c>
      <c r="D776" s="153">
        <v>64475</v>
      </c>
      <c r="E776" s="153">
        <v>63162.5</v>
      </c>
      <c r="F776" s="153">
        <v>309</v>
      </c>
      <c r="G776" s="153">
        <v>3813.5</v>
      </c>
      <c r="H776" s="153">
        <v>2627.5</v>
      </c>
      <c r="I776" s="153">
        <v>45331.5</v>
      </c>
      <c r="J776" s="153">
        <v>1710.5</v>
      </c>
      <c r="K776" s="153">
        <v>0.5</v>
      </c>
      <c r="L776" s="153">
        <v>11750.5</v>
      </c>
      <c r="M776" s="153">
        <v>-9.5</v>
      </c>
      <c r="N776" s="153">
        <v>725.5</v>
      </c>
      <c r="O776" s="153">
        <v>-3450.5</v>
      </c>
      <c r="P776" s="153">
        <v>79.5</v>
      </c>
      <c r="Q776" s="153">
        <v>2500</v>
      </c>
      <c r="R776" s="153">
        <v>-1500</v>
      </c>
      <c r="S776" s="153">
        <v>-402</v>
      </c>
      <c r="T776" s="153">
        <v>-359</v>
      </c>
      <c r="U776" s="153">
        <v>-2750</v>
      </c>
      <c r="V776" s="153">
        <v>-502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59434</v>
      </c>
      <c r="D777" s="153">
        <v>60675</v>
      </c>
      <c r="E777" s="153">
        <v>59662.5</v>
      </c>
      <c r="F777" s="153">
        <v>311.5</v>
      </c>
      <c r="G777" s="153">
        <v>3924</v>
      </c>
      <c r="H777" s="153">
        <v>2309</v>
      </c>
      <c r="I777" s="153">
        <v>44824</v>
      </c>
      <c r="J777" s="153">
        <v>1763</v>
      </c>
      <c r="K777" s="153">
        <v>0</v>
      </c>
      <c r="L777" s="153">
        <v>9844.5</v>
      </c>
      <c r="M777" s="153">
        <v>-2.5</v>
      </c>
      <c r="N777" s="153">
        <v>744</v>
      </c>
      <c r="O777" s="153">
        <v>-4283</v>
      </c>
      <c r="P777" s="153">
        <v>82.5</v>
      </c>
      <c r="Q777" s="153">
        <v>2500</v>
      </c>
      <c r="R777" s="153">
        <v>-1500</v>
      </c>
      <c r="S777" s="153">
        <v>-1100</v>
      </c>
      <c r="T777" s="153">
        <v>-800</v>
      </c>
      <c r="U777" s="153">
        <v>-2630</v>
      </c>
      <c r="V777" s="153">
        <v>-977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55464.5</v>
      </c>
      <c r="D778" s="153">
        <v>56600</v>
      </c>
      <c r="E778" s="153">
        <v>55875</v>
      </c>
      <c r="F778" s="153">
        <v>310.5</v>
      </c>
      <c r="G778" s="153">
        <v>3774</v>
      </c>
      <c r="H778" s="153">
        <v>1574.5</v>
      </c>
      <c r="I778" s="153">
        <v>44396.5</v>
      </c>
      <c r="J778" s="153">
        <v>1769</v>
      </c>
      <c r="K778" s="153">
        <v>0</v>
      </c>
      <c r="L778" s="153">
        <v>8133.5</v>
      </c>
      <c r="M778" s="153">
        <v>-2</v>
      </c>
      <c r="N778" s="153">
        <v>728.5</v>
      </c>
      <c r="O778" s="153">
        <v>-5219</v>
      </c>
      <c r="P778" s="153">
        <v>79.5</v>
      </c>
      <c r="Q778" s="153">
        <v>2500</v>
      </c>
      <c r="R778" s="153">
        <v>-1500</v>
      </c>
      <c r="S778" s="153">
        <v>-1697</v>
      </c>
      <c r="T778" s="153">
        <v>-800</v>
      </c>
      <c r="U778" s="153">
        <v>-2279</v>
      </c>
      <c r="V778" s="153">
        <v>-1733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53396</v>
      </c>
      <c r="D779" s="153">
        <v>55087.5</v>
      </c>
      <c r="E779" s="153">
        <v>54625</v>
      </c>
      <c r="F779" s="153">
        <v>310.5</v>
      </c>
      <c r="G779" s="153">
        <v>2811</v>
      </c>
      <c r="H779" s="153">
        <v>1405</v>
      </c>
      <c r="I779" s="153">
        <v>44223.5</v>
      </c>
      <c r="J779" s="153">
        <v>1796.5</v>
      </c>
      <c r="K779" s="153">
        <v>0</v>
      </c>
      <c r="L779" s="153">
        <v>7263.5</v>
      </c>
      <c r="M779" s="153">
        <v>-2</v>
      </c>
      <c r="N779" s="153">
        <v>753</v>
      </c>
      <c r="O779" s="153">
        <v>-5164.5</v>
      </c>
      <c r="P779" s="153">
        <v>66</v>
      </c>
      <c r="Q779" s="153">
        <v>2500</v>
      </c>
      <c r="R779" s="153">
        <v>-1500</v>
      </c>
      <c r="S779" s="153">
        <v>-1911</v>
      </c>
      <c r="T779" s="153">
        <v>-800</v>
      </c>
      <c r="U779" s="153">
        <v>-1808</v>
      </c>
      <c r="V779" s="153">
        <v>-1259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55609.5</v>
      </c>
      <c r="D780" s="153">
        <v>56312.5</v>
      </c>
      <c r="E780" s="153">
        <v>55850</v>
      </c>
      <c r="F780" s="153">
        <v>310</v>
      </c>
      <c r="G780" s="153">
        <v>2821.5</v>
      </c>
      <c r="H780" s="153">
        <v>1431.5</v>
      </c>
      <c r="I780" s="153">
        <v>44385.5</v>
      </c>
      <c r="J780" s="153">
        <v>1752</v>
      </c>
      <c r="K780" s="153">
        <v>0</v>
      </c>
      <c r="L780" s="153">
        <v>8657.5</v>
      </c>
      <c r="M780" s="153">
        <v>-2.5</v>
      </c>
      <c r="N780" s="153">
        <v>759.5</v>
      </c>
      <c r="O780" s="153">
        <v>-4506.5</v>
      </c>
      <c r="P780" s="153">
        <v>64.5</v>
      </c>
      <c r="Q780" s="153">
        <v>2500</v>
      </c>
      <c r="R780" s="153">
        <v>-1500</v>
      </c>
      <c r="S780" s="153">
        <v>-1852</v>
      </c>
      <c r="T780" s="153">
        <v>-800</v>
      </c>
      <c r="U780" s="153">
        <v>-1337</v>
      </c>
      <c r="V780" s="153">
        <v>-670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Octobre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49473.956989247308</v>
      </c>
      <c r="C9" s="72">
        <f ca="1">Calcul!AD82</f>
        <v>49350.672043010753</v>
      </c>
      <c r="D9" s="72">
        <f ca="1">Calcul!AD119</f>
        <v>49398.118279569891</v>
      </c>
      <c r="E9" s="72">
        <f ca="1">Calcul!AD156</f>
        <v>347.55645161290323</v>
      </c>
      <c r="F9" s="72">
        <f ca="1">Calcul!AD193</f>
        <v>2588.1444892473119</v>
      </c>
      <c r="G9" s="72">
        <f ca="1">Calcul!AD230</f>
        <v>1503.546370967742</v>
      </c>
      <c r="H9" s="72">
        <f ca="1">Calcul!AD267</f>
        <v>41704.171370967742</v>
      </c>
      <c r="I9" s="72">
        <f ca="1">Calcul!AD304</f>
        <v>2152.7096774193546</v>
      </c>
      <c r="J9" s="72">
        <f ca="1">Calcul!AD341</f>
        <v>402.56922043010752</v>
      </c>
      <c r="K9" s="72">
        <f ca="1">Calcul!AD378</f>
        <v>6508.2741935483873</v>
      </c>
      <c r="L9" s="72">
        <f ca="1">Calcul!AD415</f>
        <v>-813.07862903225805</v>
      </c>
      <c r="M9" s="72">
        <f ca="1">Calcul!AD452</f>
        <v>663.5913978494624</v>
      </c>
      <c r="N9" s="72">
        <f ca="1">Calcul!AD489</f>
        <v>-5583.5161290322585</v>
      </c>
      <c r="O9" s="72">
        <f ca="1">Calcul!AD526</f>
        <v>65.047043010752688</v>
      </c>
      <c r="P9" s="72">
        <f ca="1">Calcul!AD563</f>
        <v>1350.5215053763441</v>
      </c>
      <c r="Q9" s="72">
        <f ca="1">Calcul!AD600</f>
        <v>-1174.383064516129</v>
      </c>
      <c r="R9" s="72">
        <f ca="1">Calcul!AD637</f>
        <v>-997.34811827956992</v>
      </c>
      <c r="S9" s="72">
        <f ca="1">Calcul!AD674</f>
        <v>-382.02016129032256</v>
      </c>
      <c r="T9" s="72">
        <f ca="1">Calcul!AD711</f>
        <v>-2410.5497311827958</v>
      </c>
      <c r="U9" s="73">
        <f ca="1">Calcul!AD748</f>
        <v>-1597.1438172043011</v>
      </c>
    </row>
    <row r="10" spans="1:21">
      <c r="A10" s="60" t="s">
        <v>151</v>
      </c>
      <c r="B10" s="74">
        <f ca="1">Calcul!AE45</f>
        <v>63296.5</v>
      </c>
      <c r="C10" s="75">
        <f ca="1">Calcul!AE82</f>
        <v>64475</v>
      </c>
      <c r="D10" s="75">
        <f ca="1">Calcul!AE119</f>
        <v>63400</v>
      </c>
      <c r="E10" s="75">
        <f ca="1">Calcul!AE156</f>
        <v>1228</v>
      </c>
      <c r="F10" s="75">
        <f ca="1">Calcul!AE193</f>
        <v>4279.5</v>
      </c>
      <c r="G10" s="75">
        <f ca="1">Calcul!AE230</f>
        <v>4118.5</v>
      </c>
      <c r="H10" s="75">
        <f ca="1">Calcul!AE267</f>
        <v>46026</v>
      </c>
      <c r="I10" s="75">
        <f ca="1">Calcul!AE304</f>
        <v>5997</v>
      </c>
      <c r="J10" s="75">
        <f ca="1">Calcul!AE341</f>
        <v>2122</v>
      </c>
      <c r="K10" s="75">
        <f ca="1">Calcul!AE378</f>
        <v>12065</v>
      </c>
      <c r="L10" s="75">
        <f ca="1">Calcul!AE415</f>
        <v>-1</v>
      </c>
      <c r="M10" s="75">
        <f ca="1">Calcul!AE452</f>
        <v>759.5</v>
      </c>
      <c r="N10" s="75">
        <f ca="1">Calcul!AE489</f>
        <v>127.5</v>
      </c>
      <c r="O10" s="75">
        <f ca="1">Calcul!AE526</f>
        <v>107</v>
      </c>
      <c r="P10" s="75">
        <f ca="1">Calcul!AE563</f>
        <v>3000</v>
      </c>
      <c r="Q10" s="75">
        <f ca="1">Calcul!AE600</f>
        <v>767</v>
      </c>
      <c r="R10" s="75">
        <f ca="1">Calcul!AE637</f>
        <v>1014</v>
      </c>
      <c r="S10" s="75">
        <f ca="1">Calcul!AE674</f>
        <v>1100</v>
      </c>
      <c r="T10" s="75">
        <f ca="1">Calcul!AE711</f>
        <v>-630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32817.5</v>
      </c>
      <c r="C11" s="78">
        <f ca="1">Calcul!AF82</f>
        <v>32962.5</v>
      </c>
      <c r="D11" s="78">
        <f ca="1">Calcul!AF119</f>
        <v>32887.5</v>
      </c>
      <c r="E11" s="78">
        <f ca="1">Calcul!AF156</f>
        <v>292</v>
      </c>
      <c r="F11" s="78">
        <f ca="1">Calcul!AF193</f>
        <v>0</v>
      </c>
      <c r="G11" s="78">
        <f ca="1">Calcul!AF230</f>
        <v>622</v>
      </c>
      <c r="H11" s="78">
        <f ca="1">Calcul!AF267</f>
        <v>32478</v>
      </c>
      <c r="I11" s="78">
        <f ca="1">Calcul!AF304</f>
        <v>220</v>
      </c>
      <c r="J11" s="78">
        <f ca="1">Calcul!AF341</f>
        <v>0</v>
      </c>
      <c r="K11" s="78">
        <f ca="1">Calcul!AF378</f>
        <v>2959.5</v>
      </c>
      <c r="L11" s="78">
        <f ca="1">Calcul!AF415</f>
        <v>-3109.5</v>
      </c>
      <c r="M11" s="78">
        <f ca="1">Calcul!AF452</f>
        <v>590</v>
      </c>
      <c r="N11" s="78">
        <f ca="1">Calcul!AF489</f>
        <v>-11265.5</v>
      </c>
      <c r="O11" s="78">
        <f ca="1">Calcul!AF526</f>
        <v>15</v>
      </c>
      <c r="P11" s="78">
        <f ca="1">Calcul!AF563</f>
        <v>-1800</v>
      </c>
      <c r="Q11" s="78">
        <f ca="1">Calcul!AF600</f>
        <v>-2000</v>
      </c>
      <c r="R11" s="78">
        <f ca="1">Calcul!AF637</f>
        <v>-2400</v>
      </c>
      <c r="S11" s="78">
        <f ca="1">Calcul!AF674</f>
        <v>-1200</v>
      </c>
      <c r="T11" s="78">
        <f ca="1">Calcul!AF711</f>
        <v>-2757</v>
      </c>
      <c r="U11" s="79">
        <f ca="1">Calcul!AF748</f>
        <v>-3155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7926</v>
      </c>
      <c r="D15" s="81">
        <f>Calcul!CE2</f>
        <v>4186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0.27160101910413265</v>
      </c>
      <c r="D16" s="83">
        <f>Calcul!CE4</f>
        <v>9.6170382329218221E-2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38</v>
      </c>
      <c r="H19" s="97">
        <f ca="1">G19/Entrées!$P$11</f>
        <v>5.1075268817204304E-2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120</v>
      </c>
      <c r="H20" s="99">
        <f ca="1">G20/Entrées!$P$11</f>
        <v>0.16129032258064516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92</v>
      </c>
      <c r="H21" s="99">
        <f ca="1">G21/Entrées!$P$11</f>
        <v>0.12365591397849462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56</v>
      </c>
      <c r="H22" s="99">
        <f ca="1">G22/Entrées!$P$11</f>
        <v>7.5268817204301078E-2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67</v>
      </c>
      <c r="H23" s="99">
        <f ca="1">G23/Entrées!$P$11</f>
        <v>9.0053763440860218E-2</v>
      </c>
      <c r="J23" s="89" t="s">
        <v>20</v>
      </c>
      <c r="K23" s="7"/>
      <c r="L23" s="123">
        <f ca="1">Calcul!CN46</f>
        <v>0</v>
      </c>
      <c r="M23" s="99">
        <f ca="1">L23/(Entrées!$P$11-1)</f>
        <v>0</v>
      </c>
    </row>
    <row r="24" spans="6:13">
      <c r="F24" s="98" t="s">
        <v>49</v>
      </c>
      <c r="G24" s="94">
        <f ca="1">Calcul!CN17</f>
        <v>59</v>
      </c>
      <c r="H24" s="99">
        <f ca="1">G24/Entrées!$P$11</f>
        <v>7.9301075268817203E-2</v>
      </c>
      <c r="J24" s="89" t="s">
        <v>21</v>
      </c>
      <c r="K24" s="7"/>
      <c r="L24" s="123">
        <f ca="1">Calcul!CN47</f>
        <v>2</v>
      </c>
      <c r="M24" s="99">
        <f ca="1">L24/(Entrées!$P$11-1)</f>
        <v>2.6917900403768506E-3</v>
      </c>
    </row>
    <row r="25" spans="6:13">
      <c r="F25" s="98" t="s">
        <v>50</v>
      </c>
      <c r="G25" s="94">
        <f ca="1">Calcul!CN18</f>
        <v>97</v>
      </c>
      <c r="H25" s="99">
        <f ca="1">G25/Entrées!$P$11</f>
        <v>0.1303763440860215</v>
      </c>
      <c r="J25" s="89" t="s">
        <v>22</v>
      </c>
      <c r="K25" s="7"/>
      <c r="L25" s="123">
        <f ca="1">Calcul!CN48</f>
        <v>15</v>
      </c>
      <c r="M25" s="99">
        <f ca="1">L25/(Entrées!$P$11-1)</f>
        <v>2.0188425302826378E-2</v>
      </c>
    </row>
    <row r="26" spans="6:13">
      <c r="F26" s="98" t="s">
        <v>51</v>
      </c>
      <c r="G26" s="94">
        <f ca="1">Calcul!CN19</f>
        <v>58</v>
      </c>
      <c r="H26" s="99">
        <f ca="1">G26/Entrées!$P$11</f>
        <v>7.7956989247311828E-2</v>
      </c>
      <c r="J26" s="89" t="s">
        <v>23</v>
      </c>
      <c r="K26" s="7"/>
      <c r="L26" s="123">
        <f ca="1">Calcul!CN49</f>
        <v>19</v>
      </c>
      <c r="M26" s="99">
        <f ca="1">L26/(Entrées!$P$11-1)</f>
        <v>2.5572005383580079E-2</v>
      </c>
    </row>
    <row r="27" spans="6:13">
      <c r="F27" s="98" t="s">
        <v>52</v>
      </c>
      <c r="G27" s="94">
        <f ca="1">Calcul!CN20</f>
        <v>44</v>
      </c>
      <c r="H27" s="99">
        <f ca="1">G27/Entrées!$P$11</f>
        <v>5.9139784946236562E-2</v>
      </c>
      <c r="J27" s="89" t="s">
        <v>24</v>
      </c>
      <c r="K27" s="7"/>
      <c r="L27" s="123">
        <f ca="1">Calcul!CN50</f>
        <v>61</v>
      </c>
      <c r="M27" s="99">
        <f ca="1">L27/(Entrées!$P$11-1)</f>
        <v>8.2099596231493946E-2</v>
      </c>
    </row>
    <row r="28" spans="6:13">
      <c r="F28" s="98" t="s">
        <v>53</v>
      </c>
      <c r="G28" s="94">
        <f ca="1">Calcul!CN21</f>
        <v>29</v>
      </c>
      <c r="H28" s="99">
        <f ca="1">G28/Entrées!$P$11</f>
        <v>3.8978494623655914E-2</v>
      </c>
      <c r="J28" s="89" t="s">
        <v>25</v>
      </c>
      <c r="K28" s="7"/>
      <c r="L28" s="123">
        <f ca="1">Calcul!CN51</f>
        <v>134</v>
      </c>
      <c r="M28" s="99">
        <f ca="1">L28/(Entrées!$P$11-1)</f>
        <v>0.18034993270524899</v>
      </c>
    </row>
    <row r="29" spans="6:13">
      <c r="F29" s="98" t="s">
        <v>54</v>
      </c>
      <c r="G29" s="94">
        <f ca="1">Calcul!CN22</f>
        <v>22</v>
      </c>
      <c r="H29" s="99">
        <f ca="1">G29/Entrées!$P$11</f>
        <v>2.9569892473118281E-2</v>
      </c>
      <c r="J29" s="89" t="s">
        <v>26</v>
      </c>
      <c r="K29" s="7"/>
      <c r="L29" s="123">
        <f ca="1">Calcul!CN52</f>
        <v>275</v>
      </c>
      <c r="M29" s="99">
        <f ca="1">L29/(Entrées!$P$11-1)</f>
        <v>0.37012113055181695</v>
      </c>
    </row>
    <row r="30" spans="6:13">
      <c r="F30" s="98" t="s">
        <v>55</v>
      </c>
      <c r="G30" s="94">
        <f ca="1">Calcul!CN23</f>
        <v>21</v>
      </c>
      <c r="H30" s="99">
        <f ca="1">G30/Entrées!$P$11</f>
        <v>2.8225806451612902E-2</v>
      </c>
      <c r="J30" s="89" t="s">
        <v>27</v>
      </c>
      <c r="K30" s="7"/>
      <c r="L30" s="123">
        <f ca="1">Calcul!CN53</f>
        <v>133</v>
      </c>
      <c r="M30" s="99">
        <f ca="1">L30/(Entrées!$P$11-1)</f>
        <v>0.17900403768506057</v>
      </c>
    </row>
    <row r="31" spans="6:13">
      <c r="F31" s="98" t="s">
        <v>56</v>
      </c>
      <c r="G31" s="94">
        <f ca="1">Calcul!CN24</f>
        <v>3</v>
      </c>
      <c r="H31" s="99">
        <f ca="1">G31/Entrées!$P$11</f>
        <v>4.0322580645161289E-3</v>
      </c>
      <c r="J31" s="89" t="s">
        <v>28</v>
      </c>
      <c r="K31" s="7"/>
      <c r="L31" s="123">
        <f ca="1">Calcul!CN54</f>
        <v>67</v>
      </c>
      <c r="M31" s="99">
        <f ca="1">L31/(Entrées!$P$11-1)</f>
        <v>9.0174966352624494E-2</v>
      </c>
    </row>
    <row r="32" spans="6:13">
      <c r="F32" s="98" t="s">
        <v>57</v>
      </c>
      <c r="G32" s="94">
        <f ca="1">Calcul!CN25</f>
        <v>13</v>
      </c>
      <c r="H32" s="99">
        <f ca="1">G32/Entrées!$P$11</f>
        <v>1.7473118279569891E-2</v>
      </c>
      <c r="J32" s="89" t="s">
        <v>29</v>
      </c>
      <c r="K32" s="7"/>
      <c r="L32" s="123">
        <f ca="1">Calcul!CN55</f>
        <v>27</v>
      </c>
      <c r="M32" s="99">
        <f ca="1">L32/(Entrées!$P$11-1)</f>
        <v>3.6339165545087482E-2</v>
      </c>
    </row>
    <row r="33" spans="6:13">
      <c r="F33" s="98" t="s">
        <v>58</v>
      </c>
      <c r="G33" s="94">
        <f ca="1">Calcul!CN26</f>
        <v>21</v>
      </c>
      <c r="H33" s="99">
        <f ca="1">G33/Entrées!$P$11</f>
        <v>2.8225806451612902E-2</v>
      </c>
      <c r="J33" s="89" t="s">
        <v>30</v>
      </c>
      <c r="K33" s="7"/>
      <c r="L33" s="123">
        <f ca="1">Calcul!CN56</f>
        <v>5</v>
      </c>
      <c r="M33" s="99">
        <f ca="1">L33/(Entrées!$P$11-1)</f>
        <v>6.7294751009421266E-3</v>
      </c>
    </row>
    <row r="34" spans="6:13">
      <c r="F34" s="98" t="s">
        <v>59</v>
      </c>
      <c r="G34" s="94">
        <f ca="1">Calcul!CN27</f>
        <v>4</v>
      </c>
      <c r="H34" s="99">
        <f ca="1">G34/Entrées!$P$11</f>
        <v>5.3763440860215058E-3</v>
      </c>
      <c r="J34" s="89" t="s">
        <v>31</v>
      </c>
      <c r="K34" s="7"/>
      <c r="L34" s="123">
        <f ca="1">Calcul!CN57</f>
        <v>3</v>
      </c>
      <c r="M34" s="99">
        <f ca="1">L34/(Entrées!$P$11-1)</f>
        <v>4.0376850605652759E-3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1</v>
      </c>
      <c r="M35" s="99">
        <f ca="1">L35/(Entrées!$P$11-1)</f>
        <v>1.3458950201884253E-3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1</v>
      </c>
      <c r="M36" s="99">
        <f ca="1">L36/(Entrées!$P$11-1)</f>
        <v>1.3458950201884253E-3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744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0.33602150537634412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0.11290322580645161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743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2.6917900403768506E-3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466</v>
      </c>
      <c r="H52" s="97">
        <f ca="1">G52/Entrées!$P$11</f>
        <v>0.62634408602150538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36</v>
      </c>
      <c r="H53" s="99">
        <f ca="1">G53/Entrées!$P$11</f>
        <v>4.8387096774193547E-2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27</v>
      </c>
      <c r="H54" s="99">
        <f ca="1">G54/Entrées!$P$11</f>
        <v>3.6290322580645164E-2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35</v>
      </c>
      <c r="H55" s="99">
        <f ca="1">G55/Entrées!$P$11</f>
        <v>4.7043010752688172E-2</v>
      </c>
      <c r="J55" s="89" t="s">
        <v>19</v>
      </c>
      <c r="K55" s="7"/>
      <c r="L55" s="123">
        <f ca="1">Calcul!CT45</f>
        <v>1</v>
      </c>
      <c r="M55" s="99">
        <f ca="1">L55/(Entrées!$P$11-1)</f>
        <v>1.3458950201884253E-3</v>
      </c>
    </row>
    <row r="56" spans="6:13">
      <c r="F56" s="98" t="s">
        <v>48</v>
      </c>
      <c r="G56" s="94">
        <f ca="1">Calcul!CT16</f>
        <v>32</v>
      </c>
      <c r="H56" s="99">
        <f ca="1">G56/Entrées!$P$11</f>
        <v>4.3010752688172046E-2</v>
      </c>
      <c r="J56" s="89" t="s">
        <v>20</v>
      </c>
      <c r="K56" s="7"/>
      <c r="L56" s="123">
        <f ca="1">Calcul!CT46</f>
        <v>6</v>
      </c>
      <c r="M56" s="99">
        <f ca="1">L56/(Entrées!$P$11-1)</f>
        <v>8.0753701211305519E-3</v>
      </c>
    </row>
    <row r="57" spans="6:13">
      <c r="F57" s="98" t="s">
        <v>49</v>
      </c>
      <c r="G57" s="94">
        <f ca="1">Calcul!CT17</f>
        <v>44</v>
      </c>
      <c r="H57" s="99">
        <f ca="1">G57/Entrées!$P$11</f>
        <v>5.9139784946236562E-2</v>
      </c>
      <c r="J57" s="89" t="s">
        <v>21</v>
      </c>
      <c r="K57" s="7"/>
      <c r="L57" s="123">
        <f ca="1">Calcul!CT47</f>
        <v>11</v>
      </c>
      <c r="M57" s="99">
        <f ca="1">L57/(Entrées!$P$11-1)</f>
        <v>1.4804845222072678E-2</v>
      </c>
    </row>
    <row r="58" spans="6:13">
      <c r="F58" s="98" t="s">
        <v>50</v>
      </c>
      <c r="G58" s="94">
        <f ca="1">Calcul!CT18</f>
        <v>46</v>
      </c>
      <c r="H58" s="99">
        <f ca="1">G58/Entrées!$P$11</f>
        <v>6.1827956989247312E-2</v>
      </c>
      <c r="J58" s="89" t="s">
        <v>22</v>
      </c>
      <c r="K58" s="7"/>
      <c r="L58" s="123">
        <f ca="1">Calcul!CT48</f>
        <v>39</v>
      </c>
      <c r="M58" s="99">
        <f ca="1">L58/(Entrées!$P$11-1)</f>
        <v>5.2489905787348586E-2</v>
      </c>
    </row>
    <row r="59" spans="6:13">
      <c r="F59" s="98" t="s">
        <v>51</v>
      </c>
      <c r="G59" s="94">
        <f ca="1">Calcul!CT19</f>
        <v>25</v>
      </c>
      <c r="H59" s="99">
        <f ca="1">G59/Entrées!$P$11</f>
        <v>3.3602150537634407E-2</v>
      </c>
      <c r="J59" s="89" t="s">
        <v>23</v>
      </c>
      <c r="K59" s="7"/>
      <c r="L59" s="123">
        <f ca="1">Calcul!CT49</f>
        <v>34</v>
      </c>
      <c r="M59" s="99">
        <f ca="1">L59/(Entrées!$P$11-1)</f>
        <v>4.5760430686406457E-2</v>
      </c>
    </row>
    <row r="60" spans="6:13">
      <c r="F60" s="98" t="s">
        <v>52</v>
      </c>
      <c r="G60" s="94">
        <f ca="1">Calcul!CT20</f>
        <v>20</v>
      </c>
      <c r="H60" s="99">
        <f ca="1">G60/Entrées!$P$11</f>
        <v>2.6881720430107527E-2</v>
      </c>
      <c r="J60" s="89" t="s">
        <v>24</v>
      </c>
      <c r="K60" s="7"/>
      <c r="L60" s="123">
        <f ca="1">Calcul!CT50</f>
        <v>42</v>
      </c>
      <c r="M60" s="99">
        <f ca="1">L60/(Entrées!$P$11-1)</f>
        <v>5.652759084791386E-2</v>
      </c>
    </row>
    <row r="61" spans="6:13">
      <c r="F61" s="98" t="s">
        <v>53</v>
      </c>
      <c r="G61" s="94">
        <f ca="1">Calcul!CT21</f>
        <v>10</v>
      </c>
      <c r="H61" s="99">
        <f ca="1">G61/Entrées!$P$11</f>
        <v>1.3440860215053764E-2</v>
      </c>
      <c r="J61" s="89" t="s">
        <v>25</v>
      </c>
      <c r="K61" s="7"/>
      <c r="L61" s="123">
        <f ca="1">Calcul!CT51</f>
        <v>33</v>
      </c>
      <c r="M61" s="99">
        <f ca="1">L61/(Entrées!$P$11-1)</f>
        <v>4.4414535666218037E-2</v>
      </c>
    </row>
    <row r="62" spans="6:13">
      <c r="F62" s="98" t="s">
        <v>54</v>
      </c>
      <c r="G62" s="94">
        <f ca="1">Calcul!CT22</f>
        <v>3</v>
      </c>
      <c r="H62" s="99">
        <f ca="1">G62/Entrées!$P$11</f>
        <v>4.0322580645161289E-3</v>
      </c>
      <c r="J62" s="89" t="s">
        <v>26</v>
      </c>
      <c r="K62" s="7"/>
      <c r="L62" s="123">
        <f ca="1">Calcul!CT52</f>
        <v>424</v>
      </c>
      <c r="M62" s="99">
        <f ca="1">L62/(Entrées!$P$11-1)</f>
        <v>0.57065948855989235</v>
      </c>
    </row>
    <row r="63" spans="6:13">
      <c r="F63" s="98" t="s">
        <v>55</v>
      </c>
      <c r="G63" s="94">
        <f ca="1">Calcul!CT23</f>
        <v>0</v>
      </c>
      <c r="H63" s="99">
        <f ca="1">G63/Entrées!$P$11</f>
        <v>0</v>
      </c>
      <c r="J63" s="89" t="s">
        <v>27</v>
      </c>
      <c r="K63" s="7"/>
      <c r="L63" s="123">
        <f ca="1">Calcul!CT53</f>
        <v>21</v>
      </c>
      <c r="M63" s="99">
        <f ca="1">L63/(Entrées!$P$11-1)</f>
        <v>2.826379542395693E-2</v>
      </c>
    </row>
    <row r="64" spans="6:13">
      <c r="F64" s="98" t="s">
        <v>56</v>
      </c>
      <c r="G64" s="94">
        <f ca="1">Calcul!CT24</f>
        <v>0</v>
      </c>
      <c r="H64" s="99">
        <f ca="1">G64/Entrées!$P$11</f>
        <v>0</v>
      </c>
      <c r="J64" s="89" t="s">
        <v>28</v>
      </c>
      <c r="K64" s="7"/>
      <c r="L64" s="123">
        <f ca="1">Calcul!CT54</f>
        <v>37</v>
      </c>
      <c r="M64" s="99">
        <f ca="1">L64/(Entrées!$P$11-1)</f>
        <v>4.9798115746971738E-2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32</v>
      </c>
      <c r="M65" s="99">
        <f ca="1">L65/(Entrées!$P$11-1)</f>
        <v>4.306864064602961E-2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33</v>
      </c>
      <c r="M66" s="99">
        <f ca="1">L66/(Entrées!$P$11-1)</f>
        <v>4.4414535666218037E-2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24</v>
      </c>
      <c r="M67" s="99">
        <f ca="1">L67/(Entrées!$P$11-1)</f>
        <v>3.2301480484522208E-2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6</v>
      </c>
      <c r="M68" s="99">
        <f ca="1">L68/(Entrées!$P$11-1)</f>
        <v>8.0753701211305519E-3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0</v>
      </c>
      <c r="M69" s="99">
        <f ca="1">L69/(Entrées!$P$11-1)</f>
        <v>0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744</v>
      </c>
      <c r="H72" s="126">
        <f ca="1">SUM(H52:H71)</f>
        <v>0.99999999999999978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0.71102150537634401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4.0322580645161289E-3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743</v>
      </c>
      <c r="M75" s="110">
        <f ca="1">SUM(M50:M74)</f>
        <v>1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1.7496635262449531E-2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Octobre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48731.125</v>
      </c>
      <c r="C8" s="130">
        <f ca="1">Calcul!AD49</f>
        <v>49062.5</v>
      </c>
      <c r="D8" s="130">
        <f ca="1">Calcul!AD86</f>
        <v>48759.895833333336</v>
      </c>
      <c r="E8" s="130">
        <f ca="1">Calcul!AD123</f>
        <v>315.72916666666669</v>
      </c>
      <c r="F8" s="130">
        <f ca="1">Calcul!AD160</f>
        <v>3331.7083333333335</v>
      </c>
      <c r="G8" s="130">
        <f ca="1">Calcul!AD197</f>
        <v>1927.875</v>
      </c>
      <c r="H8" s="130">
        <f ca="1">Calcul!AD234</f>
        <v>41890.958333333336</v>
      </c>
      <c r="I8" s="130">
        <f ca="1">Calcul!AD271</f>
        <v>682.95833333333337</v>
      </c>
      <c r="J8" s="130">
        <f ca="1">Calcul!AD308</f>
        <v>476.27083333333331</v>
      </c>
      <c r="K8" s="130">
        <f ca="1">Calcul!AD345</f>
        <v>5909.375</v>
      </c>
      <c r="L8" s="130">
        <f ca="1">Calcul!AD382</f>
        <v>-559.91666666666663</v>
      </c>
      <c r="M8" s="130">
        <f ca="1">Calcul!AD419</f>
        <v>640.97916666666663</v>
      </c>
      <c r="N8" s="130">
        <f ca="1">Calcul!AD456</f>
        <v>-5884.75</v>
      </c>
      <c r="O8" s="130">
        <f ca="1">Calcul!AD493</f>
        <v>80.9375</v>
      </c>
      <c r="P8" s="130">
        <f ca="1">Calcul!AD530</f>
        <v>1040.9583333333333</v>
      </c>
      <c r="Q8" s="130">
        <f ca="1">Calcul!AD567</f>
        <v>-1173.875</v>
      </c>
      <c r="R8" s="130">
        <f ca="1">Calcul!AD604</f>
        <v>-1405.75</v>
      </c>
      <c r="S8" s="130">
        <f ca="1">Calcul!AD641</f>
        <v>-146.95833333333334</v>
      </c>
      <c r="T8" s="130">
        <f ca="1">Calcul!AD678</f>
        <v>-2659.4166666666665</v>
      </c>
      <c r="U8" s="131">
        <f ca="1">Calcul!AD715</f>
        <v>-1099.5833333333333</v>
      </c>
    </row>
    <row r="9" spans="1:23">
      <c r="A9" s="68">
        <f>Calcul!D13</f>
        <v>2</v>
      </c>
      <c r="B9" s="55">
        <f ca="1">Calcul!AD13</f>
        <v>49020.666666666664</v>
      </c>
      <c r="C9" s="55">
        <f ca="1">Calcul!AD50</f>
        <v>48997.916666666664</v>
      </c>
      <c r="D9" s="55">
        <f ca="1">Calcul!AD87</f>
        <v>49136.979166666664</v>
      </c>
      <c r="E9" s="55">
        <f ca="1">Calcul!AD124</f>
        <v>317.125</v>
      </c>
      <c r="F9" s="55">
        <f ca="1">Calcul!AD161</f>
        <v>2952.8541666666665</v>
      </c>
      <c r="G9" s="55">
        <f ca="1">Calcul!AD198</f>
        <v>1450.7083333333333</v>
      </c>
      <c r="H9" s="55">
        <f ca="1">Calcul!AD235</f>
        <v>42448.083333333336</v>
      </c>
      <c r="I9" s="55">
        <f ca="1">Calcul!AD272</f>
        <v>1239.7291666666667</v>
      </c>
      <c r="J9" s="55">
        <f ca="1">Calcul!AD309</f>
        <v>574.25</v>
      </c>
      <c r="K9" s="55">
        <f ca="1">Calcul!AD346</f>
        <v>5618.791666666667</v>
      </c>
      <c r="L9" s="55">
        <f ca="1">Calcul!AD383</f>
        <v>-488.0625</v>
      </c>
      <c r="M9" s="55">
        <f ca="1">Calcul!AD420</f>
        <v>669.875</v>
      </c>
      <c r="N9" s="55">
        <f ca="1">Calcul!AD457</f>
        <v>-5762.8125</v>
      </c>
      <c r="O9" s="55">
        <f ca="1">Calcul!AD494</f>
        <v>72.270833333333329</v>
      </c>
      <c r="P9" s="55">
        <f ca="1">Calcul!AD531</f>
        <v>1614.875</v>
      </c>
      <c r="Q9" s="55">
        <f ca="1">Calcul!AD568</f>
        <v>-1207.2083333333333</v>
      </c>
      <c r="R9" s="55">
        <f ca="1">Calcul!AD605</f>
        <v>-454.95833333333331</v>
      </c>
      <c r="S9" s="55">
        <f ca="1">Calcul!AD642</f>
        <v>-1049.5833333333333</v>
      </c>
      <c r="T9" s="55">
        <f ca="1">Calcul!AD679</f>
        <v>-2673.75</v>
      </c>
      <c r="U9" s="61">
        <f ca="1">Calcul!AD716</f>
        <v>-1631.7083333333333</v>
      </c>
    </row>
    <row r="10" spans="1:23">
      <c r="A10" s="68">
        <f>Calcul!D14</f>
        <v>3</v>
      </c>
      <c r="B10" s="55">
        <f ca="1">Calcul!AD14</f>
        <v>49164.458333333336</v>
      </c>
      <c r="C10" s="55">
        <f ca="1">Calcul!AD51</f>
        <v>49153.645833333336</v>
      </c>
      <c r="D10" s="55">
        <f ca="1">Calcul!AD88</f>
        <v>48980.729166666664</v>
      </c>
      <c r="E10" s="55">
        <f ca="1">Calcul!AD125</f>
        <v>573.41666666666663</v>
      </c>
      <c r="F10" s="55">
        <f ca="1">Calcul!AD162</f>
        <v>2548.7708333333335</v>
      </c>
      <c r="G10" s="55">
        <f ca="1">Calcul!AD199</f>
        <v>1346.9583333333333</v>
      </c>
      <c r="H10" s="55">
        <f ca="1">Calcul!AD236</f>
        <v>40837.604166666664</v>
      </c>
      <c r="I10" s="55">
        <f ca="1">Calcul!AD273</f>
        <v>2963.0625</v>
      </c>
      <c r="J10" s="55">
        <f ca="1">Calcul!AD310</f>
        <v>353</v>
      </c>
      <c r="K10" s="55">
        <f ca="1">Calcul!AD347</f>
        <v>5752.145833333333</v>
      </c>
      <c r="L10" s="55">
        <f ca="1">Calcul!AD384</f>
        <v>-618.45833333333337</v>
      </c>
      <c r="M10" s="55">
        <f ca="1">Calcul!AD421</f>
        <v>669.70833333333337</v>
      </c>
      <c r="N10" s="55">
        <f ca="1">Calcul!AD458</f>
        <v>-5261.604166666667</v>
      </c>
      <c r="O10" s="55">
        <f ca="1">Calcul!AD495</f>
        <v>68.145833333333329</v>
      </c>
      <c r="P10" s="55">
        <f ca="1">Calcul!AD532</f>
        <v>1390.2916666666667</v>
      </c>
      <c r="Q10" s="55">
        <f ca="1">Calcul!AD569</f>
        <v>-1938.9583333333333</v>
      </c>
      <c r="R10" s="55">
        <f ca="1">Calcul!AD606</f>
        <v>-840.33333333333337</v>
      </c>
      <c r="S10" s="55">
        <f ca="1">Calcul!AD643</f>
        <v>-23</v>
      </c>
      <c r="T10" s="55">
        <f ca="1">Calcul!AD680</f>
        <v>-2698.2083333333335</v>
      </c>
      <c r="U10" s="61">
        <f ca="1">Calcul!AD717</f>
        <v>-711.04166666666663</v>
      </c>
    </row>
    <row r="11" spans="1:23">
      <c r="A11" s="68">
        <f>Calcul!D15</f>
        <v>4</v>
      </c>
      <c r="B11" s="55">
        <f ca="1">Calcul!AD15</f>
        <v>48437.270833333336</v>
      </c>
      <c r="C11" s="55">
        <f ca="1">Calcul!AD52</f>
        <v>48181.25</v>
      </c>
      <c r="D11" s="55">
        <f ca="1">Calcul!AD89</f>
        <v>48276.5625</v>
      </c>
      <c r="E11" s="55">
        <f ca="1">Calcul!AD126</f>
        <v>335.77083333333331</v>
      </c>
      <c r="F11" s="55">
        <f ca="1">Calcul!AD163</f>
        <v>2871.0833333333335</v>
      </c>
      <c r="G11" s="55">
        <f ca="1">Calcul!AD200</f>
        <v>1448.0208333333333</v>
      </c>
      <c r="H11" s="55">
        <f ca="1">Calcul!AD237</f>
        <v>40317.020833333336</v>
      </c>
      <c r="I11" s="55">
        <f ca="1">Calcul!AD274</f>
        <v>1935.375</v>
      </c>
      <c r="J11" s="55">
        <f ca="1">Calcul!AD311</f>
        <v>224.22916666666666</v>
      </c>
      <c r="K11" s="55">
        <f ca="1">Calcul!AD348</f>
        <v>6177.875</v>
      </c>
      <c r="L11" s="55">
        <f ca="1">Calcul!AD385</f>
        <v>-570.08333333333337</v>
      </c>
      <c r="M11" s="55">
        <f ca="1">Calcul!AD422</f>
        <v>660.125</v>
      </c>
      <c r="N11" s="55">
        <f ca="1">Calcul!AD459</f>
        <v>-4962.208333333333</v>
      </c>
      <c r="O11" s="55">
        <f ca="1">Calcul!AD496</f>
        <v>72.125</v>
      </c>
      <c r="P11" s="55">
        <f ca="1">Calcul!AD533</f>
        <v>1765.25</v>
      </c>
      <c r="Q11" s="55">
        <f ca="1">Calcul!AD570</f>
        <v>-1800.6666666666667</v>
      </c>
      <c r="R11" s="55">
        <f ca="1">Calcul!AD607</f>
        <v>-296.125</v>
      </c>
      <c r="S11" s="55">
        <f ca="1">Calcul!AD644</f>
        <v>-926.25</v>
      </c>
      <c r="T11" s="55">
        <f ca="1">Calcul!AD681</f>
        <v>-2515.375</v>
      </c>
      <c r="U11" s="61">
        <f ca="1">Calcul!AD718</f>
        <v>-802.41666666666663</v>
      </c>
    </row>
    <row r="12" spans="1:23">
      <c r="A12" s="68">
        <f>Calcul!D16</f>
        <v>5</v>
      </c>
      <c r="B12" s="55">
        <f ca="1">Calcul!AD16</f>
        <v>42500.791666666664</v>
      </c>
      <c r="C12" s="55">
        <f ca="1">Calcul!AD53</f>
        <v>42435.416666666664</v>
      </c>
      <c r="D12" s="55">
        <f ca="1">Calcul!AD90</f>
        <v>42450.520833333336</v>
      </c>
      <c r="E12" s="55">
        <f ca="1">Calcul!AD127</f>
        <v>316.25</v>
      </c>
      <c r="F12" s="55">
        <f ca="1">Calcul!AD164</f>
        <v>1778.5833333333333</v>
      </c>
      <c r="G12" s="55">
        <f ca="1">Calcul!AD201</f>
        <v>754.5625</v>
      </c>
      <c r="H12" s="55">
        <f ca="1">Calcul!AD238</f>
        <v>38672.6875</v>
      </c>
      <c r="I12" s="55">
        <f ca="1">Calcul!AD275</f>
        <v>901.8125</v>
      </c>
      <c r="J12" s="55">
        <f ca="1">Calcul!AD312</f>
        <v>464.10416666666669</v>
      </c>
      <c r="K12" s="55">
        <f ca="1">Calcul!AD349</f>
        <v>5855.8125</v>
      </c>
      <c r="L12" s="55">
        <f ca="1">Calcul!AD386</f>
        <v>-1345.0416666666667</v>
      </c>
      <c r="M12" s="55">
        <f ca="1">Calcul!AD423</f>
        <v>648.95833333333337</v>
      </c>
      <c r="N12" s="55">
        <f ca="1">Calcul!AD460</f>
        <v>-5547.291666666667</v>
      </c>
      <c r="O12" s="55">
        <f ca="1">Calcul!AD497</f>
        <v>53.083333333333336</v>
      </c>
      <c r="P12" s="55">
        <f ca="1">Calcul!AD534</f>
        <v>2069.375</v>
      </c>
      <c r="Q12" s="55">
        <f ca="1">Calcul!AD571</f>
        <v>-1950.5833333333333</v>
      </c>
      <c r="R12" s="55">
        <f ca="1">Calcul!AD608</f>
        <v>-1706.7083333333333</v>
      </c>
      <c r="S12" s="55">
        <f ca="1">Calcul!AD645</f>
        <v>-1017.6666666666666</v>
      </c>
      <c r="T12" s="55">
        <f ca="1">Calcul!AD682</f>
        <v>-1157.3333333333333</v>
      </c>
      <c r="U12" s="61">
        <f ca="1">Calcul!AD719</f>
        <v>-1394.75</v>
      </c>
    </row>
    <row r="13" spans="1:23">
      <c r="A13" s="68">
        <f>Calcul!D17</f>
        <v>6</v>
      </c>
      <c r="B13" s="55">
        <f ca="1">Calcul!AD17</f>
        <v>39840.6875</v>
      </c>
      <c r="C13" s="55">
        <f ca="1">Calcul!AD54</f>
        <v>39929.166666666664</v>
      </c>
      <c r="D13" s="55">
        <f ca="1">Calcul!AD91</f>
        <v>40069.791666666664</v>
      </c>
      <c r="E13" s="55">
        <f ca="1">Calcul!AD128</f>
        <v>316.16666666666669</v>
      </c>
      <c r="F13" s="55">
        <f ca="1">Calcul!AD165</f>
        <v>1132.6041666666667</v>
      </c>
      <c r="G13" s="55">
        <f ca="1">Calcul!AD202</f>
        <v>759.02083333333337</v>
      </c>
      <c r="H13" s="55">
        <f ca="1">Calcul!AD239</f>
        <v>39334.479166666664</v>
      </c>
      <c r="I13" s="55">
        <f ca="1">Calcul!AD276</f>
        <v>702.9375</v>
      </c>
      <c r="J13" s="55">
        <f ca="1">Calcul!AD313</f>
        <v>468.72916666666669</v>
      </c>
      <c r="K13" s="55">
        <f ca="1">Calcul!AD350</f>
        <v>5118.416666666667</v>
      </c>
      <c r="L13" s="55">
        <f ca="1">Calcul!AD387</f>
        <v>-1422.1041666666667</v>
      </c>
      <c r="M13" s="55">
        <f ca="1">Calcul!AD424</f>
        <v>653.60416666666663</v>
      </c>
      <c r="N13" s="55">
        <f ca="1">Calcul!AD461</f>
        <v>-7223.166666666667</v>
      </c>
      <c r="O13" s="55">
        <f ca="1">Calcul!AD498</f>
        <v>41.208333333333336</v>
      </c>
      <c r="P13" s="55">
        <f ca="1">Calcul!AD535</f>
        <v>387.75</v>
      </c>
      <c r="Q13" s="55">
        <f ca="1">Calcul!AD572</f>
        <v>-1888.5416666666667</v>
      </c>
      <c r="R13" s="55">
        <f ca="1">Calcul!AD609</f>
        <v>-1574</v>
      </c>
      <c r="S13" s="55">
        <f ca="1">Calcul!AD646</f>
        <v>-721.20833333333337</v>
      </c>
      <c r="T13" s="55">
        <f ca="1">Calcul!AD683</f>
        <v>-1157.3333333333333</v>
      </c>
      <c r="U13" s="61">
        <f ca="1">Calcul!AD720</f>
        <v>-1827.625</v>
      </c>
    </row>
    <row r="14" spans="1:23">
      <c r="A14" s="68">
        <f>Calcul!D18</f>
        <v>7</v>
      </c>
      <c r="B14" s="55">
        <f ca="1">Calcul!AD18</f>
        <v>47533.166666666664</v>
      </c>
      <c r="C14" s="55">
        <f ca="1">Calcul!AD55</f>
        <v>47816.145833333336</v>
      </c>
      <c r="D14" s="55">
        <f ca="1">Calcul!AD92</f>
        <v>47873.958333333336</v>
      </c>
      <c r="E14" s="55">
        <f ca="1">Calcul!AD129</f>
        <v>316.35416666666669</v>
      </c>
      <c r="F14" s="55">
        <f ca="1">Calcul!AD166</f>
        <v>2891.2083333333335</v>
      </c>
      <c r="G14" s="55">
        <f ca="1">Calcul!AD203</f>
        <v>2704.7708333333335</v>
      </c>
      <c r="H14" s="55">
        <f ca="1">Calcul!AD240</f>
        <v>40861.645833333336</v>
      </c>
      <c r="I14" s="55">
        <f ca="1">Calcul!AD277</f>
        <v>436.16666666666669</v>
      </c>
      <c r="J14" s="55">
        <f ca="1">Calcul!AD314</f>
        <v>556.04166666666663</v>
      </c>
      <c r="K14" s="55">
        <f ca="1">Calcul!AD351</f>
        <v>5961.479166666667</v>
      </c>
      <c r="L14" s="55">
        <f ca="1">Calcul!AD388</f>
        <v>-456.02083333333331</v>
      </c>
      <c r="M14" s="55">
        <f ca="1">Calcul!AD425</f>
        <v>650.45833333333337</v>
      </c>
      <c r="N14" s="55">
        <f ca="1">Calcul!AD462</f>
        <v>-6389.166666666667</v>
      </c>
      <c r="O14" s="55">
        <f ca="1">Calcul!AD499</f>
        <v>78.083333333333329</v>
      </c>
      <c r="P14" s="55">
        <f ca="1">Calcul!AD536</f>
        <v>-17.666666666666668</v>
      </c>
      <c r="Q14" s="55">
        <f ca="1">Calcul!AD573</f>
        <v>-1095.2083333333333</v>
      </c>
      <c r="R14" s="55">
        <f ca="1">Calcul!AD610</f>
        <v>-254.70833333333334</v>
      </c>
      <c r="S14" s="55">
        <f ca="1">Calcul!AD647</f>
        <v>-871.29166666666663</v>
      </c>
      <c r="T14" s="55">
        <f ca="1">Calcul!AD684</f>
        <v>-2082.2916666666665</v>
      </c>
      <c r="U14" s="61">
        <f ca="1">Calcul!AD721</f>
        <v>-1660.8333333333333</v>
      </c>
    </row>
    <row r="15" spans="1:23">
      <c r="A15" s="68">
        <f>Calcul!D19</f>
        <v>8</v>
      </c>
      <c r="B15" s="55">
        <f ca="1">Calcul!AD19</f>
        <v>49227.208333333336</v>
      </c>
      <c r="C15" s="55">
        <f ca="1">Calcul!AD56</f>
        <v>49294.270833333336</v>
      </c>
      <c r="D15" s="55">
        <f ca="1">Calcul!AD93</f>
        <v>49532.8125</v>
      </c>
      <c r="E15" s="55">
        <f ca="1">Calcul!AD130</f>
        <v>658.20833333333337</v>
      </c>
      <c r="F15" s="55">
        <f ca="1">Calcul!AD167</f>
        <v>3831.625</v>
      </c>
      <c r="G15" s="55">
        <f ca="1">Calcul!AD204</f>
        <v>2576.8958333333335</v>
      </c>
      <c r="H15" s="55">
        <f ca="1">Calcul!AD241</f>
        <v>40997.4375</v>
      </c>
      <c r="I15" s="55">
        <f ca="1">Calcul!AD278</f>
        <v>337.14583333333331</v>
      </c>
      <c r="J15" s="55">
        <f ca="1">Calcul!AD315</f>
        <v>451.35416666666669</v>
      </c>
      <c r="K15" s="55">
        <f ca="1">Calcul!AD352</f>
        <v>6586.9375</v>
      </c>
      <c r="L15" s="55">
        <f ca="1">Calcul!AD389</f>
        <v>-607.25</v>
      </c>
      <c r="M15" s="55">
        <f ca="1">Calcul!AD426</f>
        <v>636.89583333333337</v>
      </c>
      <c r="N15" s="55">
        <f ca="1">Calcul!AD463</f>
        <v>-6242.291666666667</v>
      </c>
      <c r="O15" s="55">
        <f ca="1">Calcul!AD500</f>
        <v>97.9375</v>
      </c>
      <c r="P15" s="55">
        <f ca="1">Calcul!AD537</f>
        <v>1212</v>
      </c>
      <c r="Q15" s="55">
        <f ca="1">Calcul!AD574</f>
        <v>-1307.5833333333333</v>
      </c>
      <c r="R15" s="55">
        <f ca="1">Calcul!AD611</f>
        <v>-700</v>
      </c>
      <c r="S15" s="55">
        <f ca="1">Calcul!AD648</f>
        <v>-507</v>
      </c>
      <c r="T15" s="55">
        <f ca="1">Calcul!AD685</f>
        <v>-2695.5833333333335</v>
      </c>
      <c r="U15" s="61">
        <f ca="1">Calcul!AD722</f>
        <v>-1812.25</v>
      </c>
    </row>
    <row r="16" spans="1:23">
      <c r="A16" s="68">
        <f>Calcul!D20</f>
        <v>9</v>
      </c>
      <c r="B16" s="55">
        <f ca="1">Calcul!AD20</f>
        <v>49681.479166666664</v>
      </c>
      <c r="C16" s="55">
        <f ca="1">Calcul!AD57</f>
        <v>49826.5625</v>
      </c>
      <c r="D16" s="55">
        <f ca="1">Calcul!AD94</f>
        <v>49823.4375</v>
      </c>
      <c r="E16" s="55">
        <f ca="1">Calcul!AD131</f>
        <v>349.125</v>
      </c>
      <c r="F16" s="55">
        <f ca="1">Calcul!AD168</f>
        <v>3678.0416666666665</v>
      </c>
      <c r="G16" s="55">
        <f ca="1">Calcul!AD205</f>
        <v>2244.2916666666665</v>
      </c>
      <c r="H16" s="55">
        <f ca="1">Calcul!AD242</f>
        <v>40428.208333333336</v>
      </c>
      <c r="I16" s="55">
        <f ca="1">Calcul!AD279</f>
        <v>1109.5833333333333</v>
      </c>
      <c r="J16" s="55">
        <f ca="1">Calcul!AD316</f>
        <v>407.02083333333331</v>
      </c>
      <c r="K16" s="55">
        <f ca="1">Calcul!AD353</f>
        <v>6279.9375</v>
      </c>
      <c r="L16" s="55">
        <f ca="1">Calcul!AD390</f>
        <v>-576.89583333333337</v>
      </c>
      <c r="M16" s="55">
        <f ca="1">Calcul!AD427</f>
        <v>624.85416666666663</v>
      </c>
      <c r="N16" s="55">
        <f ca="1">Calcul!AD464</f>
        <v>-4862.479166666667</v>
      </c>
      <c r="O16" s="55">
        <f ca="1">Calcul!AD501</f>
        <v>90.166666666666671</v>
      </c>
      <c r="P16" s="55">
        <f ca="1">Calcul!AD538</f>
        <v>1558.9583333333333</v>
      </c>
      <c r="Q16" s="55">
        <f ca="1">Calcul!AD575</f>
        <v>-1620.7083333333333</v>
      </c>
      <c r="R16" s="55">
        <f ca="1">Calcul!AD612</f>
        <v>-468.70833333333331</v>
      </c>
      <c r="S16" s="55">
        <f ca="1">Calcul!AD649</f>
        <v>385.45833333333331</v>
      </c>
      <c r="T16" s="55">
        <f ca="1">Calcul!AD686</f>
        <v>-2497.4583333333335</v>
      </c>
      <c r="U16" s="61">
        <f ca="1">Calcul!AD723</f>
        <v>-1790.375</v>
      </c>
    </row>
    <row r="17" spans="1:21">
      <c r="A17" s="68">
        <f>Calcul!D21</f>
        <v>10</v>
      </c>
      <c r="B17" s="55">
        <f ca="1">Calcul!AD21</f>
        <v>51566.145833333336</v>
      </c>
      <c r="C17" s="55">
        <f ca="1">Calcul!AD58</f>
        <v>51108.854166666664</v>
      </c>
      <c r="D17" s="55">
        <f ca="1">Calcul!AD95</f>
        <v>51577.604166666664</v>
      </c>
      <c r="E17" s="55">
        <f ca="1">Calcul!AD132</f>
        <v>397.85416666666669</v>
      </c>
      <c r="F17" s="55">
        <f ca="1">Calcul!AD169</f>
        <v>3637.375</v>
      </c>
      <c r="G17" s="55">
        <f ca="1">Calcul!AD206</f>
        <v>2953.125</v>
      </c>
      <c r="H17" s="55">
        <f ca="1">Calcul!AD243</f>
        <v>40856.75</v>
      </c>
      <c r="I17" s="55">
        <f ca="1">Calcul!AD280</f>
        <v>3034.6666666666665</v>
      </c>
      <c r="J17" s="55">
        <f ca="1">Calcul!AD317</f>
        <v>380.20833333333331</v>
      </c>
      <c r="K17" s="55">
        <f ca="1">Calcul!AD354</f>
        <v>6041.020833333333</v>
      </c>
      <c r="L17" s="55">
        <f ca="1">Calcul!AD391</f>
        <v>-600.8125</v>
      </c>
      <c r="M17" s="55">
        <f ca="1">Calcul!AD428</f>
        <v>657.0625</v>
      </c>
      <c r="N17" s="55">
        <f ca="1">Calcul!AD465</f>
        <v>-5790.958333333333</v>
      </c>
      <c r="O17" s="55">
        <f ca="1">Calcul!AD502</f>
        <v>90.3125</v>
      </c>
      <c r="P17" s="55">
        <f ca="1">Calcul!AD539</f>
        <v>308.79166666666669</v>
      </c>
      <c r="Q17" s="55">
        <f ca="1">Calcul!AD576</f>
        <v>-705.125</v>
      </c>
      <c r="R17" s="55">
        <f ca="1">Calcul!AD613</f>
        <v>-493.75</v>
      </c>
      <c r="S17" s="55">
        <f ca="1">Calcul!AD650</f>
        <v>384.45833333333331</v>
      </c>
      <c r="T17" s="55">
        <f ca="1">Calcul!AD687</f>
        <v>-2644.75</v>
      </c>
      <c r="U17" s="61">
        <f ca="1">Calcul!AD724</f>
        <v>-2120.4583333333335</v>
      </c>
    </row>
    <row r="18" spans="1:21">
      <c r="A18" s="68">
        <f>Calcul!D22</f>
        <v>11</v>
      </c>
      <c r="B18" s="55">
        <f ca="1">Calcul!AD22</f>
        <v>53195.854166666664</v>
      </c>
      <c r="C18" s="55">
        <f ca="1">Calcul!AD59</f>
        <v>53229.166666666664</v>
      </c>
      <c r="D18" s="55">
        <f ca="1">Calcul!AD96</f>
        <v>53164.583333333336</v>
      </c>
      <c r="E18" s="55">
        <f ca="1">Calcul!AD133</f>
        <v>323.85416666666669</v>
      </c>
      <c r="F18" s="55">
        <f ca="1">Calcul!AD170</f>
        <v>3554.0625</v>
      </c>
      <c r="G18" s="55">
        <f ca="1">Calcul!AD207</f>
        <v>2359.5208333333335</v>
      </c>
      <c r="H18" s="55">
        <f ca="1">Calcul!AD244</f>
        <v>42160.145833333336</v>
      </c>
      <c r="I18" s="55">
        <f ca="1">Calcul!AD281</f>
        <v>1301.25</v>
      </c>
      <c r="J18" s="55">
        <f ca="1">Calcul!AD318</f>
        <v>456.91666666666669</v>
      </c>
      <c r="K18" s="55">
        <f ca="1">Calcul!AD355</f>
        <v>6002.75</v>
      </c>
      <c r="L18" s="55">
        <f ca="1">Calcul!AD392</f>
        <v>-642.85416666666663</v>
      </c>
      <c r="M18" s="55">
        <f ca="1">Calcul!AD429</f>
        <v>664.97916666666663</v>
      </c>
      <c r="N18" s="55">
        <f ca="1">Calcul!AD466</f>
        <v>-2984.75</v>
      </c>
      <c r="O18" s="55">
        <f ca="1">Calcul!AD503</f>
        <v>85.916666666666671</v>
      </c>
      <c r="P18" s="55">
        <f ca="1">Calcul!AD540</f>
        <v>1978.6666666666667</v>
      </c>
      <c r="Q18" s="55">
        <f ca="1">Calcul!AD577</f>
        <v>-596.25</v>
      </c>
      <c r="R18" s="55">
        <f ca="1">Calcul!AD614</f>
        <v>-297.25</v>
      </c>
      <c r="S18" s="55">
        <f ca="1">Calcul!AD651</f>
        <v>339.75</v>
      </c>
      <c r="T18" s="55">
        <f ca="1">Calcul!AD688</f>
        <v>-2480.9166666666665</v>
      </c>
      <c r="U18" s="61">
        <f ca="1">Calcul!AD725</f>
        <v>-1546.6666666666667</v>
      </c>
    </row>
    <row r="19" spans="1:21">
      <c r="A19" s="68">
        <f>Calcul!D23</f>
        <v>12</v>
      </c>
      <c r="B19" s="55">
        <f ca="1">Calcul!AD23</f>
        <v>49100.791666666664</v>
      </c>
      <c r="C19" s="55">
        <f ca="1">Calcul!AD60</f>
        <v>49050</v>
      </c>
      <c r="D19" s="55">
        <f ca="1">Calcul!AD97</f>
        <v>49046.875</v>
      </c>
      <c r="E19" s="55">
        <f ca="1">Calcul!AD134</f>
        <v>315.39583333333331</v>
      </c>
      <c r="F19" s="55">
        <f ca="1">Calcul!AD171</f>
        <v>3582.5</v>
      </c>
      <c r="G19" s="55">
        <f ca="1">Calcul!AD208</f>
        <v>873.4375</v>
      </c>
      <c r="H19" s="55">
        <f ca="1">Calcul!AD245</f>
        <v>40789.916666666664</v>
      </c>
      <c r="I19" s="55">
        <f ca="1">Calcul!AD282</f>
        <v>725.95833333333337</v>
      </c>
      <c r="J19" s="55">
        <f ca="1">Calcul!AD319</f>
        <v>383.08333333333331</v>
      </c>
      <c r="K19" s="55">
        <f ca="1">Calcul!AD356</f>
        <v>5621.541666666667</v>
      </c>
      <c r="L19" s="55">
        <f ca="1">Calcul!AD393</f>
        <v>-1170.0208333333333</v>
      </c>
      <c r="M19" s="55">
        <f ca="1">Calcul!AD430</f>
        <v>682.72916666666663</v>
      </c>
      <c r="N19" s="55">
        <f ca="1">Calcul!AD467</f>
        <v>-2703.7708333333335</v>
      </c>
      <c r="O19" s="55">
        <f ca="1">Calcul!AD504</f>
        <v>83.895833333333329</v>
      </c>
      <c r="P19" s="55">
        <f ca="1">Calcul!AD541</f>
        <v>2562.7083333333335</v>
      </c>
      <c r="Q19" s="55">
        <f ca="1">Calcul!AD578</f>
        <v>-918.95833333333337</v>
      </c>
      <c r="R19" s="55">
        <f ca="1">Calcul!AD615</f>
        <v>-1263.1666666666667</v>
      </c>
      <c r="S19" s="55">
        <f ca="1">Calcul!AD652</f>
        <v>-630.83333333333337</v>
      </c>
      <c r="T19" s="55">
        <f ca="1">Calcul!AD689</f>
        <v>-1156.7083333333333</v>
      </c>
      <c r="U19" s="61">
        <f ca="1">Calcul!AD726</f>
        <v>-886.5</v>
      </c>
    </row>
    <row r="20" spans="1:21">
      <c r="A20" s="68">
        <f>Calcul!D24</f>
        <v>13</v>
      </c>
      <c r="B20" s="55">
        <f ca="1">Calcul!AD24</f>
        <v>47014.791666666664</v>
      </c>
      <c r="C20" s="55">
        <f ca="1">Calcul!AD61</f>
        <v>46308.854166666664</v>
      </c>
      <c r="D20" s="55">
        <f ca="1">Calcul!AD98</f>
        <v>46788.020833333336</v>
      </c>
      <c r="E20" s="55">
        <f ca="1">Calcul!AD135</f>
        <v>315.16666666666669</v>
      </c>
      <c r="F20" s="55">
        <f ca="1">Calcul!AD172</f>
        <v>1651.9583333333333</v>
      </c>
      <c r="G20" s="55">
        <f ca="1">Calcul!AD209</f>
        <v>763.58333333333337</v>
      </c>
      <c r="H20" s="55">
        <f ca="1">Calcul!AD246</f>
        <v>40603.5</v>
      </c>
      <c r="I20" s="55">
        <f ca="1">Calcul!AD283</f>
        <v>1994.5833333333333</v>
      </c>
      <c r="J20" s="55">
        <f ca="1">Calcul!AD320</f>
        <v>491.25</v>
      </c>
      <c r="K20" s="55">
        <f ca="1">Calcul!AD357</f>
        <v>5138.1875</v>
      </c>
      <c r="L20" s="55">
        <f ca="1">Calcul!AD394</f>
        <v>-1279.0208333333333</v>
      </c>
      <c r="M20" s="55">
        <f ca="1">Calcul!AD431</f>
        <v>670.16666666666663</v>
      </c>
      <c r="N20" s="55">
        <f ca="1">Calcul!AD468</f>
        <v>-3334.4583333333335</v>
      </c>
      <c r="O20" s="55">
        <f ca="1">Calcul!AD505</f>
        <v>48.791666666666664</v>
      </c>
      <c r="P20" s="55">
        <f ca="1">Calcul!AD542</f>
        <v>1973.375</v>
      </c>
      <c r="Q20" s="55">
        <f ca="1">Calcul!AD579</f>
        <v>-953.5</v>
      </c>
      <c r="R20" s="55">
        <f ca="1">Calcul!AD616</f>
        <v>-973.33333333333337</v>
      </c>
      <c r="S20" s="55">
        <f ca="1">Calcul!AD653</f>
        <v>-1064.375</v>
      </c>
      <c r="T20" s="55">
        <f ca="1">Calcul!AD690</f>
        <v>-1103.875</v>
      </c>
      <c r="U20" s="61">
        <f ca="1">Calcul!AD727</f>
        <v>-891.75</v>
      </c>
    </row>
    <row r="21" spans="1:21">
      <c r="A21" s="68">
        <f>Calcul!D25</f>
        <v>14</v>
      </c>
      <c r="B21" s="55">
        <f ca="1">Calcul!AD25</f>
        <v>53774.291666666664</v>
      </c>
      <c r="C21" s="55">
        <f ca="1">Calcul!AD62</f>
        <v>53471.354166666664</v>
      </c>
      <c r="D21" s="55">
        <f ca="1">Calcul!AD99</f>
        <v>53587.5</v>
      </c>
      <c r="E21" s="55">
        <f ca="1">Calcul!AD136</f>
        <v>347.3125</v>
      </c>
      <c r="F21" s="55">
        <f ca="1">Calcul!AD173</f>
        <v>3148.4166666666665</v>
      </c>
      <c r="G21" s="55">
        <f ca="1">Calcul!AD210</f>
        <v>2587.8958333333335</v>
      </c>
      <c r="H21" s="55">
        <f ca="1">Calcul!AD247</f>
        <v>42106.666666666664</v>
      </c>
      <c r="I21" s="55">
        <f ca="1">Calcul!AD284</f>
        <v>1910.7083333333333</v>
      </c>
      <c r="J21" s="55">
        <f ca="1">Calcul!AD321</f>
        <v>370.85416666666669</v>
      </c>
      <c r="K21" s="55">
        <f ca="1">Calcul!AD358</f>
        <v>6403.3125</v>
      </c>
      <c r="L21" s="55">
        <f ca="1">Calcul!AD395</f>
        <v>-316.27083333333331</v>
      </c>
      <c r="M21" s="55">
        <f ca="1">Calcul!AD432</f>
        <v>640.25</v>
      </c>
      <c r="N21" s="55">
        <f ca="1">Calcul!AD469</f>
        <v>-3424.7708333333335</v>
      </c>
      <c r="O21" s="55">
        <f ca="1">Calcul!AD506</f>
        <v>77.9375</v>
      </c>
      <c r="P21" s="55">
        <f ca="1">Calcul!AD543</f>
        <v>1844</v>
      </c>
      <c r="Q21" s="55">
        <f ca="1">Calcul!AD580</f>
        <v>-668.16666666666663</v>
      </c>
      <c r="R21" s="55">
        <f ca="1">Calcul!AD617</f>
        <v>89.625</v>
      </c>
      <c r="S21" s="55">
        <f ca="1">Calcul!AD654</f>
        <v>-816.75</v>
      </c>
      <c r="T21" s="55">
        <f ca="1">Calcul!AD691</f>
        <v>-2185.2916666666665</v>
      </c>
      <c r="U21" s="61">
        <f ca="1">Calcul!AD728</f>
        <v>-1372.4166666666667</v>
      </c>
    </row>
    <row r="22" spans="1:21">
      <c r="A22" s="68">
        <f>Calcul!D26</f>
        <v>15</v>
      </c>
      <c r="B22" s="55">
        <f ca="1">Calcul!AD26</f>
        <v>54616.791666666664</v>
      </c>
      <c r="C22" s="55">
        <f ca="1">Calcul!AD63</f>
        <v>53910.9375</v>
      </c>
      <c r="D22" s="55">
        <f ca="1">Calcul!AD100</f>
        <v>54554.6875</v>
      </c>
      <c r="E22" s="55">
        <f ca="1">Calcul!AD137</f>
        <v>320.33333333333331</v>
      </c>
      <c r="F22" s="55">
        <f ca="1">Calcul!AD174</f>
        <v>3259.7708333333335</v>
      </c>
      <c r="G22" s="55">
        <f ca="1">Calcul!AD211</f>
        <v>2538.6875</v>
      </c>
      <c r="H22" s="55">
        <f ca="1">Calcul!AD248</f>
        <v>42171.75</v>
      </c>
      <c r="I22" s="55">
        <f ca="1">Calcul!AD285</f>
        <v>1410.125</v>
      </c>
      <c r="J22" s="55">
        <f ca="1">Calcul!AD322</f>
        <v>186.39583333333334</v>
      </c>
      <c r="K22" s="55">
        <f ca="1">Calcul!AD359</f>
        <v>7215.520833333333</v>
      </c>
      <c r="L22" s="55">
        <f ca="1">Calcul!AD396</f>
        <v>-497.4375</v>
      </c>
      <c r="M22" s="55">
        <f ca="1">Calcul!AD433</f>
        <v>618.70833333333337</v>
      </c>
      <c r="N22" s="55">
        <f ca="1">Calcul!AD470</f>
        <v>-2606.7916666666665</v>
      </c>
      <c r="O22" s="55">
        <f ca="1">Calcul!AD507</f>
        <v>80.083333333333329</v>
      </c>
      <c r="P22" s="55">
        <f ca="1">Calcul!AD544</f>
        <v>2294.9166666666665</v>
      </c>
      <c r="Q22" s="55">
        <f ca="1">Calcul!AD581</f>
        <v>-767.45833333333337</v>
      </c>
      <c r="R22" s="55">
        <f ca="1">Calcul!AD618</f>
        <v>-260.83333333333331</v>
      </c>
      <c r="S22" s="55">
        <f ca="1">Calcul!AD655</f>
        <v>81.583333333333329</v>
      </c>
      <c r="T22" s="55">
        <f ca="1">Calcul!AD692</f>
        <v>-2682.9583333333335</v>
      </c>
      <c r="U22" s="61">
        <f ca="1">Calcul!AD729</f>
        <v>-931.95833333333337</v>
      </c>
    </row>
    <row r="23" spans="1:21">
      <c r="A23" s="68">
        <f>Calcul!D27</f>
        <v>16</v>
      </c>
      <c r="B23" s="55">
        <f ca="1">Calcul!AD27</f>
        <v>54729</v>
      </c>
      <c r="C23" s="55">
        <f ca="1">Calcul!AD64</f>
        <v>53878.125</v>
      </c>
      <c r="D23" s="55">
        <f ca="1">Calcul!AD101</f>
        <v>54563.020833333336</v>
      </c>
      <c r="E23" s="55">
        <f ca="1">Calcul!AD138</f>
        <v>317.14583333333331</v>
      </c>
      <c r="F23" s="55">
        <f ca="1">Calcul!AD175</f>
        <v>3350.0416666666665</v>
      </c>
      <c r="G23" s="55">
        <f ca="1">Calcul!AD212</f>
        <v>2298.875</v>
      </c>
      <c r="H23" s="55">
        <f ca="1">Calcul!AD249</f>
        <v>41682.104166666664</v>
      </c>
      <c r="I23" s="55">
        <f ca="1">Calcul!AD286</f>
        <v>2006.5208333333333</v>
      </c>
      <c r="J23" s="55">
        <f ca="1">Calcul!AD323</f>
        <v>362.9375</v>
      </c>
      <c r="K23" s="55">
        <f ca="1">Calcul!AD360</f>
        <v>7781.479166666667</v>
      </c>
      <c r="L23" s="55">
        <f ca="1">Calcul!AD397</f>
        <v>-602.89583333333337</v>
      </c>
      <c r="M23" s="55">
        <f ca="1">Calcul!AD434</f>
        <v>644.45833333333337</v>
      </c>
      <c r="N23" s="55">
        <f ca="1">Calcul!AD471</f>
        <v>-3111.75</v>
      </c>
      <c r="O23" s="55">
        <f ca="1">Calcul!AD508</f>
        <v>79.4375</v>
      </c>
      <c r="P23" s="55">
        <f ca="1">Calcul!AD545</f>
        <v>2118.5833333333335</v>
      </c>
      <c r="Q23" s="55">
        <f ca="1">Calcul!AD582</f>
        <v>-721.08333333333337</v>
      </c>
      <c r="R23" s="55">
        <f ca="1">Calcul!AD619</f>
        <v>-367.25</v>
      </c>
      <c r="S23" s="55">
        <f ca="1">Calcul!AD656</f>
        <v>153.20833333333334</v>
      </c>
      <c r="T23" s="55">
        <f ca="1">Calcul!AD693</f>
        <v>-2547.9166666666665</v>
      </c>
      <c r="U23" s="61">
        <f ca="1">Calcul!AD730</f>
        <v>-1478.5</v>
      </c>
    </row>
    <row r="24" spans="1:21">
      <c r="A24" s="68">
        <f>Calcul!D28</f>
        <v>17</v>
      </c>
      <c r="B24" s="55">
        <f ca="1">Calcul!AD28</f>
        <v>53208.020833333336</v>
      </c>
      <c r="C24" s="55">
        <f ca="1">Calcul!AD65</f>
        <v>53570.3125</v>
      </c>
      <c r="D24" s="55">
        <f ca="1">Calcul!AD102</f>
        <v>53376.041666666664</v>
      </c>
      <c r="E24" s="55">
        <f ca="1">Calcul!AD139</f>
        <v>312.04166666666669</v>
      </c>
      <c r="F24" s="55">
        <f ca="1">Calcul!AD176</f>
        <v>3693.3333333333335</v>
      </c>
      <c r="G24" s="55">
        <f ca="1">Calcul!AD213</f>
        <v>1915.9375</v>
      </c>
      <c r="H24" s="55">
        <f ca="1">Calcul!AD250</f>
        <v>41603.75</v>
      </c>
      <c r="I24" s="55">
        <f ca="1">Calcul!AD287</f>
        <v>2134.2708333333335</v>
      </c>
      <c r="J24" s="55">
        <f ca="1">Calcul!AD324</f>
        <v>532.89583333333337</v>
      </c>
      <c r="K24" s="55">
        <f ca="1">Calcul!AD361</f>
        <v>7312.479166666667</v>
      </c>
      <c r="L24" s="55">
        <f ca="1">Calcul!AD398</f>
        <v>-664.875</v>
      </c>
      <c r="M24" s="55">
        <f ca="1">Calcul!AD435</f>
        <v>653.5</v>
      </c>
      <c r="N24" s="55">
        <f ca="1">Calcul!AD472</f>
        <v>-4285.333333333333</v>
      </c>
      <c r="O24" s="55">
        <f ca="1">Calcul!AD509</f>
        <v>83.520833333333329</v>
      </c>
      <c r="P24" s="55">
        <f ca="1">Calcul!AD546</f>
        <v>1425</v>
      </c>
      <c r="Q24" s="55">
        <f ca="1">Calcul!AD583</f>
        <v>-791.625</v>
      </c>
      <c r="R24" s="55">
        <f ca="1">Calcul!AD620</f>
        <v>57.291666666666664</v>
      </c>
      <c r="S24" s="55">
        <f ca="1">Calcul!AD657</f>
        <v>-891.58333333333337</v>
      </c>
      <c r="T24" s="55">
        <f ca="1">Calcul!AD694</f>
        <v>-2644.8333333333335</v>
      </c>
      <c r="U24" s="61">
        <f ca="1">Calcul!AD731</f>
        <v>-1160.1666666666667</v>
      </c>
    </row>
    <row r="25" spans="1:21">
      <c r="A25" s="68">
        <f>Calcul!D29</f>
        <v>18</v>
      </c>
      <c r="B25" s="55">
        <f ca="1">Calcul!AD29</f>
        <v>52441.104166666664</v>
      </c>
      <c r="C25" s="55">
        <f ca="1">Calcul!AD66</f>
        <v>52801.5625</v>
      </c>
      <c r="D25" s="55">
        <f ca="1">Calcul!AD103</f>
        <v>52528.645833333336</v>
      </c>
      <c r="E25" s="55">
        <f ca="1">Calcul!AD140</f>
        <v>314.04166666666669</v>
      </c>
      <c r="F25" s="55">
        <f ca="1">Calcul!AD177</f>
        <v>3556.2291666666665</v>
      </c>
      <c r="G25" s="55">
        <f ca="1">Calcul!AD214</f>
        <v>1495.7916666666667</v>
      </c>
      <c r="H25" s="55">
        <f ca="1">Calcul!AD251</f>
        <v>43081.083333333336</v>
      </c>
      <c r="I25" s="55">
        <f ca="1">Calcul!AD288</f>
        <v>1399.8333333333333</v>
      </c>
      <c r="J25" s="55">
        <f ca="1">Calcul!AD325</f>
        <v>486.47916666666669</v>
      </c>
      <c r="K25" s="55">
        <f ca="1">Calcul!AD362</f>
        <v>7359.375</v>
      </c>
      <c r="L25" s="55">
        <f ca="1">Calcul!AD399</f>
        <v>-737.29166666666663</v>
      </c>
      <c r="M25" s="55">
        <f ca="1">Calcul!AD436</f>
        <v>663.33333333333337</v>
      </c>
      <c r="N25" s="55">
        <f ca="1">Calcul!AD473</f>
        <v>-5177.895833333333</v>
      </c>
      <c r="O25" s="55">
        <f ca="1">Calcul!AD510</f>
        <v>78.958333333333329</v>
      </c>
      <c r="P25" s="55">
        <f ca="1">Calcul!AD547</f>
        <v>1739.0416666666667</v>
      </c>
      <c r="Q25" s="55">
        <f ca="1">Calcul!AD584</f>
        <v>-946.16666666666663</v>
      </c>
      <c r="R25" s="55">
        <f ca="1">Calcul!AD621</f>
        <v>-1229.7083333333333</v>
      </c>
      <c r="S25" s="55">
        <f ca="1">Calcul!AD658</f>
        <v>-258.58333333333331</v>
      </c>
      <c r="T25" s="55">
        <f ca="1">Calcul!AD695</f>
        <v>-2603.5416666666665</v>
      </c>
      <c r="U25" s="61">
        <f ca="1">Calcul!AD732</f>
        <v>-1473.7916666666667</v>
      </c>
    </row>
    <row r="26" spans="1:21">
      <c r="A26" s="68">
        <f>Calcul!D30</f>
        <v>19</v>
      </c>
      <c r="B26" s="55">
        <f ca="1">Calcul!AD30</f>
        <v>46161.854166666664</v>
      </c>
      <c r="C26" s="55">
        <f ca="1">Calcul!AD67</f>
        <v>45411.458333333336</v>
      </c>
      <c r="D26" s="55">
        <f ca="1">Calcul!AD104</f>
        <v>46021.354166666664</v>
      </c>
      <c r="E26" s="55">
        <f ca="1">Calcul!AD141</f>
        <v>314.8125</v>
      </c>
      <c r="F26" s="55">
        <f ca="1">Calcul!AD178</f>
        <v>765.97916666666663</v>
      </c>
      <c r="G26" s="55">
        <f ca="1">Calcul!AD215</f>
        <v>781.9375</v>
      </c>
      <c r="H26" s="55">
        <f ca="1">Calcul!AD252</f>
        <v>40660.5625</v>
      </c>
      <c r="I26" s="55">
        <f ca="1">Calcul!AD289</f>
        <v>2633.4791666666665</v>
      </c>
      <c r="J26" s="55">
        <f ca="1">Calcul!AD326</f>
        <v>327.89583333333331</v>
      </c>
      <c r="K26" s="55">
        <f ca="1">Calcul!AD363</f>
        <v>6768.916666666667</v>
      </c>
      <c r="L26" s="55">
        <f ca="1">Calcul!AD400</f>
        <v>-1098.1041666666667</v>
      </c>
      <c r="M26" s="55">
        <f ca="1">Calcul!AD437</f>
        <v>685.5625</v>
      </c>
      <c r="N26" s="55">
        <f ca="1">Calcul!AD474</f>
        <v>-5679.125</v>
      </c>
      <c r="O26" s="55">
        <f ca="1">Calcul!AD511</f>
        <v>31.3125</v>
      </c>
      <c r="P26" s="55">
        <f ca="1">Calcul!AD548</f>
        <v>1874.4583333333333</v>
      </c>
      <c r="Q26" s="55">
        <f ca="1">Calcul!AD585</f>
        <v>-962.33333333333337</v>
      </c>
      <c r="R26" s="55">
        <f ca="1">Calcul!AD622</f>
        <v>-1324.5416666666667</v>
      </c>
      <c r="S26" s="55">
        <f ca="1">Calcul!AD659</f>
        <v>-812.54166666666663</v>
      </c>
      <c r="T26" s="55">
        <f ca="1">Calcul!AD696</f>
        <v>-2694.25</v>
      </c>
      <c r="U26" s="61">
        <f ca="1">Calcul!AD733</f>
        <v>-1398.2916666666667</v>
      </c>
    </row>
    <row r="27" spans="1:21">
      <c r="A27" s="68">
        <f>Calcul!D31</f>
        <v>20</v>
      </c>
      <c r="B27" s="55">
        <f ca="1">Calcul!AD31</f>
        <v>42459.25</v>
      </c>
      <c r="C27" s="55">
        <f ca="1">Calcul!AD68</f>
        <v>42891.666666666664</v>
      </c>
      <c r="D27" s="55">
        <f ca="1">Calcul!AD105</f>
        <v>42590.625</v>
      </c>
      <c r="E27" s="55">
        <f ca="1">Calcul!AD142</f>
        <v>316</v>
      </c>
      <c r="F27" s="55">
        <f ca="1">Calcul!AD179</f>
        <v>678.79166666666663</v>
      </c>
      <c r="G27" s="55">
        <f ca="1">Calcul!AD216</f>
        <v>903.47916666666663</v>
      </c>
      <c r="H27" s="55">
        <f ca="1">Calcul!AD253</f>
        <v>39054.666666666664</v>
      </c>
      <c r="I27" s="55">
        <f ca="1">Calcul!AD290</f>
        <v>2932.6458333333335</v>
      </c>
      <c r="J27" s="55">
        <f ca="1">Calcul!AD327</f>
        <v>327.0625</v>
      </c>
      <c r="K27" s="55">
        <f ca="1">Calcul!AD364</f>
        <v>5619.666666666667</v>
      </c>
      <c r="L27" s="55">
        <f ca="1">Calcul!AD401</f>
        <v>-1769.5208333333333</v>
      </c>
      <c r="M27" s="55">
        <f ca="1">Calcul!AD438</f>
        <v>658.9375</v>
      </c>
      <c r="N27" s="55">
        <f ca="1">Calcul!AD475</f>
        <v>-6262.291666666667</v>
      </c>
      <c r="O27" s="55">
        <f ca="1">Calcul!AD512</f>
        <v>32.229166666666664</v>
      </c>
      <c r="P27" s="55">
        <f ca="1">Calcul!AD549</f>
        <v>1395.7083333333333</v>
      </c>
      <c r="Q27" s="55">
        <f ca="1">Calcul!AD586</f>
        <v>-944.41666666666663</v>
      </c>
      <c r="R27" s="55">
        <f ca="1">Calcul!AD623</f>
        <v>-1280.375</v>
      </c>
      <c r="S27" s="55">
        <f ca="1">Calcul!AD660</f>
        <v>-621.66666666666663</v>
      </c>
      <c r="T27" s="55">
        <f ca="1">Calcul!AD697</f>
        <v>-2588.8333333333335</v>
      </c>
      <c r="U27" s="61">
        <f ca="1">Calcul!AD734</f>
        <v>-1839.4583333333333</v>
      </c>
    </row>
    <row r="28" spans="1:21">
      <c r="A28" s="68">
        <f>Calcul!D32</f>
        <v>21</v>
      </c>
      <c r="B28" s="55">
        <f ca="1">Calcul!AD32</f>
        <v>49605.604166666664</v>
      </c>
      <c r="C28" s="55">
        <f ca="1">Calcul!AD69</f>
        <v>50428.645833333336</v>
      </c>
      <c r="D28" s="55">
        <f ca="1">Calcul!AD106</f>
        <v>49755.729166666664</v>
      </c>
      <c r="E28" s="55">
        <f ca="1">Calcul!AD143</f>
        <v>313.70833333333331</v>
      </c>
      <c r="F28" s="55">
        <f ca="1">Calcul!AD180</f>
        <v>2509.4375</v>
      </c>
      <c r="G28" s="55">
        <f ca="1">Calcul!AD217</f>
        <v>1511.0416666666667</v>
      </c>
      <c r="H28" s="55">
        <f ca="1">Calcul!AD254</f>
        <v>41400.895833333336</v>
      </c>
      <c r="I28" s="55">
        <f ca="1">Calcul!AD291</f>
        <v>2561.625</v>
      </c>
      <c r="J28" s="55">
        <f ca="1">Calcul!AD328</f>
        <v>379.5625</v>
      </c>
      <c r="K28" s="55">
        <f ca="1">Calcul!AD365</f>
        <v>7047.395833333333</v>
      </c>
      <c r="L28" s="55">
        <f ca="1">Calcul!AD402</f>
        <v>-748.75</v>
      </c>
      <c r="M28" s="55">
        <f ca="1">Calcul!AD439</f>
        <v>652</v>
      </c>
      <c r="N28" s="55">
        <f ca="1">Calcul!AD476</f>
        <v>-6021.520833333333</v>
      </c>
      <c r="O28" s="55">
        <f ca="1">Calcul!AD513</f>
        <v>62.104166666666664</v>
      </c>
      <c r="P28" s="55">
        <f ca="1">Calcul!AD550</f>
        <v>1106</v>
      </c>
      <c r="Q28" s="55">
        <f ca="1">Calcul!AD587</f>
        <v>-968.33333333333337</v>
      </c>
      <c r="R28" s="55">
        <f ca="1">Calcul!AD624</f>
        <v>-1072.375</v>
      </c>
      <c r="S28" s="55">
        <f ca="1">Calcul!AD661</f>
        <v>-101.79166666666667</v>
      </c>
      <c r="T28" s="55">
        <f ca="1">Calcul!AD698</f>
        <v>-2704.3333333333335</v>
      </c>
      <c r="U28" s="61">
        <f ca="1">Calcul!AD735</f>
        <v>-1944.375</v>
      </c>
    </row>
    <row r="29" spans="1:21">
      <c r="A29" s="68">
        <f>Calcul!D33</f>
        <v>22</v>
      </c>
      <c r="B29" s="55">
        <f ca="1">Calcul!AD33</f>
        <v>50574.541666666664</v>
      </c>
      <c r="C29" s="55">
        <f ca="1">Calcul!AD70</f>
        <v>51173.4375</v>
      </c>
      <c r="D29" s="55">
        <f ca="1">Calcul!AD107</f>
        <v>50357.291666666664</v>
      </c>
      <c r="E29" s="55">
        <f ca="1">Calcul!AD144</f>
        <v>348.10416666666669</v>
      </c>
      <c r="F29" s="55">
        <f ca="1">Calcul!AD181</f>
        <v>2775.0625</v>
      </c>
      <c r="G29" s="55">
        <f ca="1">Calcul!AD218</f>
        <v>698.0625</v>
      </c>
      <c r="H29" s="55">
        <f ca="1">Calcul!AD255</f>
        <v>42321.916666666664</v>
      </c>
      <c r="I29" s="55">
        <f ca="1">Calcul!AD292</f>
        <v>4159.6875</v>
      </c>
      <c r="J29" s="55">
        <f ca="1">Calcul!AD329</f>
        <v>276.875</v>
      </c>
      <c r="K29" s="55">
        <f ca="1">Calcul!AD366</f>
        <v>6740.75</v>
      </c>
      <c r="L29" s="55">
        <f ca="1">Calcul!AD403</f>
        <v>-861.89583333333337</v>
      </c>
      <c r="M29" s="55">
        <f ca="1">Calcul!AD440</f>
        <v>662.16666666666663</v>
      </c>
      <c r="N29" s="55">
        <f ca="1">Calcul!AD477</f>
        <v>-6546.166666666667</v>
      </c>
      <c r="O29" s="55">
        <f ca="1">Calcul!AD514</f>
        <v>61.583333333333336</v>
      </c>
      <c r="P29" s="55">
        <f ca="1">Calcul!AD551</f>
        <v>826.95833333333337</v>
      </c>
      <c r="Q29" s="55">
        <f ca="1">Calcul!AD588</f>
        <v>-939.375</v>
      </c>
      <c r="R29" s="55">
        <f ca="1">Calcul!AD625</f>
        <v>-1424.375</v>
      </c>
      <c r="S29" s="55">
        <f ca="1">Calcul!AD662</f>
        <v>600.91666666666663</v>
      </c>
      <c r="T29" s="55">
        <f ca="1">Calcul!AD699</f>
        <v>-2704.3333333333335</v>
      </c>
      <c r="U29" s="61">
        <f ca="1">Calcul!AD736</f>
        <v>-2426.125</v>
      </c>
    </row>
    <row r="30" spans="1:21">
      <c r="A30" s="68">
        <f>Calcul!D34</f>
        <v>23</v>
      </c>
      <c r="B30" s="55">
        <f ca="1">Calcul!AD34</f>
        <v>50400.208333333336</v>
      </c>
      <c r="C30" s="55">
        <f ca="1">Calcul!AD71</f>
        <v>50559.895833333336</v>
      </c>
      <c r="D30" s="55">
        <f ca="1">Calcul!AD108</f>
        <v>50165.625</v>
      </c>
      <c r="E30" s="55">
        <f ca="1">Calcul!AD145</f>
        <v>310.875</v>
      </c>
      <c r="F30" s="55">
        <f ca="1">Calcul!AD182</f>
        <v>2724.1666666666665</v>
      </c>
      <c r="G30" s="55">
        <f ca="1">Calcul!AD219</f>
        <v>709.375</v>
      </c>
      <c r="H30" s="55">
        <f ca="1">Calcul!AD256</f>
        <v>42426.020833333336</v>
      </c>
      <c r="I30" s="55">
        <f ca="1">Calcul!AD293</f>
        <v>3546.2916666666665</v>
      </c>
      <c r="J30" s="55">
        <f ca="1">Calcul!AD330</f>
        <v>388.75</v>
      </c>
      <c r="K30" s="55">
        <f ca="1">Calcul!AD367</f>
        <v>6610.958333333333</v>
      </c>
      <c r="L30" s="55">
        <f ca="1">Calcul!AD404</f>
        <v>-770.4375</v>
      </c>
      <c r="M30" s="55">
        <f ca="1">Calcul!AD441</f>
        <v>674.47916666666663</v>
      </c>
      <c r="N30" s="55">
        <f ca="1">Calcul!AD478</f>
        <v>-6220.25</v>
      </c>
      <c r="O30" s="55">
        <f ca="1">Calcul!AD515</f>
        <v>60.333333333333336</v>
      </c>
      <c r="P30" s="55">
        <f ca="1">Calcul!AD552</f>
        <v>1230.2083333333333</v>
      </c>
      <c r="Q30" s="55">
        <f ca="1">Calcul!AD589</f>
        <v>-968.16666666666663</v>
      </c>
      <c r="R30" s="55">
        <f ca="1">Calcul!AD626</f>
        <v>-1511.7083333333333</v>
      </c>
      <c r="S30" s="55">
        <f ca="1">Calcul!AD663</f>
        <v>-445.45833333333331</v>
      </c>
      <c r="T30" s="55">
        <f ca="1">Calcul!AD700</f>
        <v>-2698.0833333333335</v>
      </c>
      <c r="U30" s="61">
        <f ca="1">Calcul!AD737</f>
        <v>-1493.5416666666667</v>
      </c>
    </row>
    <row r="31" spans="1:21">
      <c r="A31" s="68">
        <f>Calcul!D35</f>
        <v>24</v>
      </c>
      <c r="B31" s="55">
        <f ca="1">Calcul!AD35</f>
        <v>50860.3125</v>
      </c>
      <c r="C31" s="55">
        <f ca="1">Calcul!AD72</f>
        <v>50117.708333333336</v>
      </c>
      <c r="D31" s="55">
        <f ca="1">Calcul!AD109</f>
        <v>50461.458333333336</v>
      </c>
      <c r="E31" s="55">
        <f ca="1">Calcul!AD146</f>
        <v>317.6875</v>
      </c>
      <c r="F31" s="55">
        <f ca="1">Calcul!AD183</f>
        <v>2979.6458333333335</v>
      </c>
      <c r="G31" s="55">
        <f ca="1">Calcul!AD220</f>
        <v>1445.3541666666667</v>
      </c>
      <c r="H31" s="55">
        <f ca="1">Calcul!AD257</f>
        <v>42968.604166666664</v>
      </c>
      <c r="I31" s="55">
        <f ca="1">Calcul!AD294</f>
        <v>1606.1875</v>
      </c>
      <c r="J31" s="55">
        <f ca="1">Calcul!AD331</f>
        <v>431.72916666666669</v>
      </c>
      <c r="K31" s="55">
        <f ca="1">Calcul!AD368</f>
        <v>7065.958333333333</v>
      </c>
      <c r="L31" s="55">
        <f ca="1">Calcul!AD405</f>
        <v>-737.4375</v>
      </c>
      <c r="M31" s="55">
        <f ca="1">Calcul!AD442</f>
        <v>689.60416666666663</v>
      </c>
      <c r="N31" s="55">
        <f ca="1">Calcul!AD479</f>
        <v>-5906.875</v>
      </c>
      <c r="O31" s="55">
        <f ca="1">Calcul!AD516</f>
        <v>69.604166666666671</v>
      </c>
      <c r="P31" s="55">
        <f ca="1">Calcul!AD553</f>
        <v>1654.2083333333333</v>
      </c>
      <c r="Q31" s="55">
        <f ca="1">Calcul!AD590</f>
        <v>-968.08333333333337</v>
      </c>
      <c r="R31" s="55">
        <f ca="1">Calcul!AD627</f>
        <v>-2101.4166666666665</v>
      </c>
      <c r="S31" s="55">
        <f ca="1">Calcul!AD664</f>
        <v>-103.08333333333333</v>
      </c>
      <c r="T31" s="55">
        <f ca="1">Calcul!AD701</f>
        <v>-2698.4166666666665</v>
      </c>
      <c r="U31" s="61">
        <f ca="1">Calcul!AD738</f>
        <v>-1411.7916666666667</v>
      </c>
    </row>
    <row r="32" spans="1:21">
      <c r="A32" s="68">
        <f>Calcul!D36</f>
        <v>25</v>
      </c>
      <c r="B32" s="55">
        <f ca="1">Calcul!AD36</f>
        <v>50239.645833333336</v>
      </c>
      <c r="C32" s="55">
        <f ca="1">Calcul!AD73</f>
        <v>49709.895833333336</v>
      </c>
      <c r="D32" s="55">
        <f ca="1">Calcul!AD110</f>
        <v>49667.1875</v>
      </c>
      <c r="E32" s="55">
        <f ca="1">Calcul!AD147</f>
        <v>313.58333333333331</v>
      </c>
      <c r="F32" s="55">
        <f ca="1">Calcul!AD184</f>
        <v>1356.1458333333333</v>
      </c>
      <c r="G32" s="55">
        <f ca="1">Calcul!AD221</f>
        <v>706.39583333333337</v>
      </c>
      <c r="H32" s="55">
        <f ca="1">Calcul!AD258</f>
        <v>43618.25</v>
      </c>
      <c r="I32" s="55">
        <f ca="1">Calcul!AD295</f>
        <v>3126.4583333333335</v>
      </c>
      <c r="J32" s="55">
        <f ca="1">Calcul!AD332</f>
        <v>287.39583333333331</v>
      </c>
      <c r="K32" s="55">
        <f ca="1">Calcul!AD369</f>
        <v>7927.583333333333</v>
      </c>
      <c r="L32" s="55">
        <f ca="1">Calcul!AD406</f>
        <v>-674.29166666666663</v>
      </c>
      <c r="M32" s="55">
        <f ca="1">Calcul!AD443</f>
        <v>707.9375</v>
      </c>
      <c r="N32" s="55">
        <f ca="1">Calcul!AD480</f>
        <v>-7129.791666666667</v>
      </c>
      <c r="O32" s="55">
        <f ca="1">Calcul!AD517</f>
        <v>38.25</v>
      </c>
      <c r="P32" s="55">
        <f ca="1">Calcul!AD554</f>
        <v>1074.5416666666667</v>
      </c>
      <c r="Q32" s="55">
        <f ca="1">Calcul!AD591</f>
        <v>-1172.2916666666667</v>
      </c>
      <c r="R32" s="55">
        <f ca="1">Calcul!AD628</f>
        <v>-1928.3333333333333</v>
      </c>
      <c r="S32" s="55">
        <f ca="1">Calcul!AD665</f>
        <v>-339.58333333333331</v>
      </c>
      <c r="T32" s="55">
        <f ca="1">Calcul!AD702</f>
        <v>-2699.0416666666665</v>
      </c>
      <c r="U32" s="61">
        <f ca="1">Calcul!AD739</f>
        <v>-1748.125</v>
      </c>
    </row>
    <row r="33" spans="1:21">
      <c r="A33" s="68">
        <f>Calcul!D37</f>
        <v>26</v>
      </c>
      <c r="B33" s="55">
        <f ca="1">Calcul!AD37</f>
        <v>43975.833333333336</v>
      </c>
      <c r="C33" s="55">
        <f ca="1">Calcul!AD74</f>
        <v>43669.270833333336</v>
      </c>
      <c r="D33" s="55">
        <f ca="1">Calcul!AD111</f>
        <v>43615.104166666664</v>
      </c>
      <c r="E33" s="55">
        <f ca="1">Calcul!AD148</f>
        <v>313.8125</v>
      </c>
      <c r="F33" s="55">
        <f ca="1">Calcul!AD185</f>
        <v>24.104166666666668</v>
      </c>
      <c r="G33" s="55">
        <f ca="1">Calcul!AD222</f>
        <v>699.77083333333337</v>
      </c>
      <c r="H33" s="55">
        <f ca="1">Calcul!AD259</f>
        <v>42887.25</v>
      </c>
      <c r="I33" s="55">
        <f ca="1">Calcul!AD296</f>
        <v>3254.4166666666665</v>
      </c>
      <c r="J33" s="55">
        <f ca="1">Calcul!AD333</f>
        <v>418.04166666666669</v>
      </c>
      <c r="K33" s="55">
        <f ca="1">Calcul!AD370</f>
        <v>6021.083333333333</v>
      </c>
      <c r="L33" s="55">
        <f ca="1">Calcul!AD407</f>
        <v>-873.64583333333337</v>
      </c>
      <c r="M33" s="55">
        <f ca="1">Calcul!AD444</f>
        <v>677.72916666666663</v>
      </c>
      <c r="N33" s="55">
        <f ca="1">Calcul!AD481</f>
        <v>-9446.8333333333339</v>
      </c>
      <c r="O33" s="55">
        <f ca="1">Calcul!AD518</f>
        <v>17.270833333333332</v>
      </c>
      <c r="P33" s="55">
        <f ca="1">Calcul!AD555</f>
        <v>-627.45833333333337</v>
      </c>
      <c r="Q33" s="55">
        <f ca="1">Calcul!AD592</f>
        <v>-1504.5</v>
      </c>
      <c r="R33" s="55">
        <f ca="1">Calcul!AD629</f>
        <v>-1350.875</v>
      </c>
      <c r="S33" s="55">
        <f ca="1">Calcul!AD666</f>
        <v>-634.83333333333337</v>
      </c>
      <c r="T33" s="55">
        <f ca="1">Calcul!AD703</f>
        <v>-2692.25</v>
      </c>
      <c r="U33" s="61">
        <f ca="1">Calcul!AD740</f>
        <v>-2382.0833333333335</v>
      </c>
    </row>
    <row r="34" spans="1:21">
      <c r="A34" s="68">
        <f>Calcul!D38</f>
        <v>27</v>
      </c>
      <c r="B34" s="55">
        <f ca="1">Calcul!AD38</f>
        <v>41721.0625</v>
      </c>
      <c r="C34" s="55">
        <f ca="1">Calcul!AD75</f>
        <v>40368.75</v>
      </c>
      <c r="D34" s="55">
        <f ca="1">Calcul!AD112</f>
        <v>41209.895833333336</v>
      </c>
      <c r="E34" s="55">
        <f ca="1">Calcul!AD149</f>
        <v>313.04166666666669</v>
      </c>
      <c r="F34" s="55">
        <f ca="1">Calcul!AD186</f>
        <v>0</v>
      </c>
      <c r="G34" s="55">
        <f ca="1">Calcul!AD223</f>
        <v>694.83333333333337</v>
      </c>
      <c r="H34" s="55">
        <f ca="1">Calcul!AD260</f>
        <v>38745.25</v>
      </c>
      <c r="I34" s="55">
        <f ca="1">Calcul!AD297</f>
        <v>5535.041666666667</v>
      </c>
      <c r="J34" s="55">
        <f ca="1">Calcul!AD334</f>
        <v>336.5</v>
      </c>
      <c r="K34" s="55">
        <f ca="1">Calcul!AD371</f>
        <v>5166.041666666667</v>
      </c>
      <c r="L34" s="55">
        <f ca="1">Calcul!AD408</f>
        <v>-2143.4791666666665</v>
      </c>
      <c r="M34" s="55">
        <f ca="1">Calcul!AD445</f>
        <v>668.52083333333337</v>
      </c>
      <c r="N34" s="55">
        <f ca="1">Calcul!AD482</f>
        <v>-7594.6875</v>
      </c>
      <c r="O34" s="55">
        <f ca="1">Calcul!AD519</f>
        <v>18.416666666666668</v>
      </c>
      <c r="P34" s="55">
        <f ca="1">Calcul!AD556</f>
        <v>-11.708333333333334</v>
      </c>
      <c r="Q34" s="55">
        <f ca="1">Calcul!AD593</f>
        <v>-1334.375</v>
      </c>
      <c r="R34" s="55">
        <f ca="1">Calcul!AD630</f>
        <v>-770.625</v>
      </c>
      <c r="S34" s="55">
        <f ca="1">Calcul!AD667</f>
        <v>-654.33333333333337</v>
      </c>
      <c r="T34" s="55">
        <f ca="1">Calcul!AD704</f>
        <v>-2480.7083333333335</v>
      </c>
      <c r="U34" s="61">
        <f ca="1">Calcul!AD741</f>
        <v>-1982.2916666666667</v>
      </c>
    </row>
    <row r="35" spans="1:21">
      <c r="A35" s="68">
        <f>Calcul!D39</f>
        <v>28</v>
      </c>
      <c r="B35" s="55">
        <f ca="1">Calcul!AD39</f>
        <v>49697.833333333336</v>
      </c>
      <c r="C35" s="55">
        <f ca="1">Calcul!AD76</f>
        <v>49543.229166666664</v>
      </c>
      <c r="D35" s="55">
        <f ca="1">Calcul!AD113</f>
        <v>49380.729166666664</v>
      </c>
      <c r="E35" s="55">
        <f ca="1">Calcul!AD150</f>
        <v>323.08333333333331</v>
      </c>
      <c r="F35" s="55">
        <f ca="1">Calcul!AD187</f>
        <v>1861.1458333333333</v>
      </c>
      <c r="G35" s="55">
        <f ca="1">Calcul!AD224</f>
        <v>709.875</v>
      </c>
      <c r="H35" s="55">
        <f ca="1">Calcul!AD261</f>
        <v>42701.291666666664</v>
      </c>
      <c r="I35" s="55">
        <f ca="1">Calcul!AD298</f>
        <v>5317.75</v>
      </c>
      <c r="J35" s="55">
        <f ca="1">Calcul!AD335</f>
        <v>359.8125</v>
      </c>
      <c r="K35" s="55">
        <f ca="1">Calcul!AD372</f>
        <v>6653.458333333333</v>
      </c>
      <c r="L35" s="55">
        <f ca="1">Calcul!AD409</f>
        <v>-700.25</v>
      </c>
      <c r="M35" s="55">
        <f ca="1">Calcul!AD446</f>
        <v>663.77083333333337</v>
      </c>
      <c r="N35" s="55">
        <f ca="1">Calcul!AD483</f>
        <v>-8192</v>
      </c>
      <c r="O35" s="55">
        <f ca="1">Calcul!AD520</f>
        <v>44.145833333333336</v>
      </c>
      <c r="P35" s="55">
        <f ca="1">Calcul!AD557</f>
        <v>588.33333333333337</v>
      </c>
      <c r="Q35" s="55">
        <f ca="1">Calcul!AD594</f>
        <v>-1376.9166666666667</v>
      </c>
      <c r="R35" s="55">
        <f ca="1">Calcul!AD631</f>
        <v>-1583.375</v>
      </c>
      <c r="S35" s="55">
        <f ca="1">Calcul!AD668</f>
        <v>-459.91666666666669</v>
      </c>
      <c r="T35" s="55">
        <f ca="1">Calcul!AD705</f>
        <v>-2683.4583333333335</v>
      </c>
      <c r="U35" s="61">
        <f ca="1">Calcul!AD742</f>
        <v>-2348.875</v>
      </c>
    </row>
    <row r="36" spans="1:21">
      <c r="A36" s="68">
        <f>Calcul!D40</f>
        <v>29</v>
      </c>
      <c r="B36" s="55">
        <f ca="1">Calcul!AD40</f>
        <v>52940.5625</v>
      </c>
      <c r="C36" s="55">
        <f ca="1">Calcul!AD77</f>
        <v>52091.145833333336</v>
      </c>
      <c r="D36" s="55">
        <f ca="1">Calcul!AD114</f>
        <v>52720.3125</v>
      </c>
      <c r="E36" s="55">
        <f ca="1">Calcul!AD151</f>
        <v>504.66666666666669</v>
      </c>
      <c r="F36" s="55">
        <f ca="1">Calcul!AD188</f>
        <v>3028.0625</v>
      </c>
      <c r="G36" s="55">
        <f ca="1">Calcul!AD225</f>
        <v>1437.5625</v>
      </c>
      <c r="H36" s="55">
        <f ca="1">Calcul!AD262</f>
        <v>44688.770833333336</v>
      </c>
      <c r="I36" s="55">
        <f ca="1">Calcul!AD299</f>
        <v>2784.3125</v>
      </c>
      <c r="J36" s="55">
        <f ca="1">Calcul!AD336</f>
        <v>359.10416666666669</v>
      </c>
      <c r="K36" s="55">
        <f ca="1">Calcul!AD373</f>
        <v>7453.625</v>
      </c>
      <c r="L36" s="55">
        <f ca="1">Calcul!AD410</f>
        <v>-561.25</v>
      </c>
      <c r="M36" s="55">
        <f ca="1">Calcul!AD447</f>
        <v>680.4375</v>
      </c>
      <c r="N36" s="55">
        <f ca="1">Calcul!AD484</f>
        <v>-7434.604166666667</v>
      </c>
      <c r="O36" s="55">
        <f ca="1">Calcul!AD521</f>
        <v>68.083333333333329</v>
      </c>
      <c r="P36" s="55">
        <f ca="1">Calcul!AD558</f>
        <v>895.95833333333337</v>
      </c>
      <c r="Q36" s="55">
        <f ca="1">Calcul!AD595</f>
        <v>-1447.4166666666667</v>
      </c>
      <c r="R36" s="55">
        <f ca="1">Calcul!AD632</f>
        <v>-1341.2083333333333</v>
      </c>
      <c r="S36" s="55">
        <f ca="1">Calcul!AD669</f>
        <v>-111.25</v>
      </c>
      <c r="T36" s="55">
        <f ca="1">Calcul!AD706</f>
        <v>-2683.5416666666665</v>
      </c>
      <c r="U36" s="61">
        <f ca="1">Calcul!AD743</f>
        <v>-2409.25</v>
      </c>
    </row>
    <row r="37" spans="1:21">
      <c r="A37" s="68">
        <f>Calcul!D41</f>
        <v>30</v>
      </c>
      <c r="B37" s="55">
        <f ca="1">Calcul!AD41</f>
        <v>55124.5625</v>
      </c>
      <c r="C37" s="55">
        <f ca="1">Calcul!AD78</f>
        <v>55109.375</v>
      </c>
      <c r="D37" s="55">
        <f ca="1">Calcul!AD115</f>
        <v>55120.833333333336</v>
      </c>
      <c r="E37" s="55">
        <f ca="1">Calcul!AD152</f>
        <v>312.1875</v>
      </c>
      <c r="F37" s="55">
        <f ca="1">Calcul!AD189</f>
        <v>3518.1458333333335</v>
      </c>
      <c r="G37" s="55">
        <f ca="1">Calcul!AD226</f>
        <v>1532.875</v>
      </c>
      <c r="H37" s="55">
        <f ca="1">Calcul!AD263</f>
        <v>45353.1875</v>
      </c>
      <c r="I37" s="55">
        <f ca="1">Calcul!AD300</f>
        <v>1306.2291666666667</v>
      </c>
      <c r="J37" s="55">
        <f ca="1">Calcul!AD337</f>
        <v>508.1875</v>
      </c>
      <c r="K37" s="55">
        <f ca="1">Calcul!AD374</f>
        <v>8293.9166666666661</v>
      </c>
      <c r="L37" s="55">
        <f ca="1">Calcul!AD411</f>
        <v>-578.20833333333337</v>
      </c>
      <c r="M37" s="55">
        <f ca="1">Calcul!AD448</f>
        <v>690.1875</v>
      </c>
      <c r="N37" s="55">
        <f ca="1">Calcul!AD485</f>
        <v>-5811.916666666667</v>
      </c>
      <c r="O37" s="55">
        <f ca="1">Calcul!AD522</f>
        <v>74.208333333333329</v>
      </c>
      <c r="P37" s="55">
        <f ca="1">Calcul!AD559</f>
        <v>2288.875</v>
      </c>
      <c r="Q37" s="55">
        <f ca="1">Calcul!AD596</f>
        <v>-1283.875</v>
      </c>
      <c r="R37" s="55">
        <f ca="1">Calcul!AD633</f>
        <v>-1740.5416666666667</v>
      </c>
      <c r="S37" s="55">
        <f ca="1">Calcul!AD670</f>
        <v>-20.916666666666668</v>
      </c>
      <c r="T37" s="55">
        <f ca="1">Calcul!AD707</f>
        <v>-2668.4583333333335</v>
      </c>
      <c r="U37" s="61">
        <f ca="1">Calcul!AD744</f>
        <v>-1915.3333333333333</v>
      </c>
    </row>
    <row r="38" spans="1:21" ht="15.75" thickBot="1">
      <c r="A38" s="132">
        <f>Calcul!D42</f>
        <v>31</v>
      </c>
      <c r="B38" s="63">
        <f ca="1">Calcul!AD42</f>
        <v>56147.75</v>
      </c>
      <c r="C38" s="63">
        <f ca="1">Calcul!AD79</f>
        <v>56770.3125</v>
      </c>
      <c r="D38" s="63">
        <f ca="1">Calcul!AD116</f>
        <v>56183.854166666664</v>
      </c>
      <c r="E38" s="63">
        <f ca="1">Calcul!AD153</f>
        <v>311.39583333333331</v>
      </c>
      <c r="F38" s="63">
        <f ca="1">Calcul!AD190</f>
        <v>3561.625</v>
      </c>
      <c r="G38" s="63">
        <f ca="1">Calcul!AD227</f>
        <v>1779.4166666666667</v>
      </c>
      <c r="H38" s="63">
        <f ca="1">Calcul!AD264</f>
        <v>45158.854166666664</v>
      </c>
      <c r="I38" s="63">
        <f ca="1">Calcul!AD301</f>
        <v>1743.1875</v>
      </c>
      <c r="J38" s="63">
        <f ca="1">Calcul!AD338</f>
        <v>452.70833333333331</v>
      </c>
      <c r="K38" s="63">
        <f ca="1">Calcul!AD375</f>
        <v>8250.7083333333339</v>
      </c>
      <c r="L38" s="63">
        <f ca="1">Calcul!AD412</f>
        <v>-532.85416666666663</v>
      </c>
      <c r="M38" s="63">
        <f ca="1">Calcul!AD449</f>
        <v>709.35416666666663</v>
      </c>
      <c r="N38" s="63">
        <f ca="1">Calcul!AD486</f>
        <v>-5286.6875</v>
      </c>
      <c r="O38" s="63">
        <f ca="1">Calcul!AD523</f>
        <v>76.104166666666671</v>
      </c>
      <c r="P38" s="63">
        <f ca="1">Calcul!AD560</f>
        <v>2303.2083333333335</v>
      </c>
      <c r="Q38" s="63">
        <f ca="1">Calcul!AD597</f>
        <v>-1484.125</v>
      </c>
      <c r="R38" s="63">
        <f ca="1">Calcul!AD634</f>
        <v>-1048.375</v>
      </c>
      <c r="S38" s="63">
        <f ca="1">Calcul!AD671</f>
        <v>-557.54166666666663</v>
      </c>
      <c r="T38" s="63">
        <f ca="1">Calcul!AD708</f>
        <v>-2543.7916666666665</v>
      </c>
      <c r="U38" s="64">
        <f ca="1">Calcul!AD745</f>
        <v>-1619.125</v>
      </c>
    </row>
    <row r="39" spans="1:21" ht="15.75" thickTop="1">
      <c r="A39">
        <f>ROW(A8)</f>
        <v>8</v>
      </c>
      <c r="B39" t="str">
        <f>B$5&amp;$A41</f>
        <v>B38</v>
      </c>
      <c r="C39" s="11" t="str">
        <f>C5&amp;$A$41</f>
        <v>C38</v>
      </c>
      <c r="D39" s="11" t="str">
        <f t="shared" ref="D39:U39" si="0">D5&amp;$A$41</f>
        <v>D38</v>
      </c>
      <c r="E39" s="11" t="str">
        <f t="shared" si="0"/>
        <v>E38</v>
      </c>
      <c r="F39" s="11" t="str">
        <f t="shared" si="0"/>
        <v>F38</v>
      </c>
      <c r="G39" s="11" t="str">
        <f t="shared" si="0"/>
        <v>G38</v>
      </c>
      <c r="H39" s="11" t="str">
        <f t="shared" si="0"/>
        <v>H38</v>
      </c>
      <c r="I39" s="11" t="str">
        <f t="shared" si="0"/>
        <v>I38</v>
      </c>
      <c r="J39" s="11" t="str">
        <f t="shared" si="0"/>
        <v>J38</v>
      </c>
      <c r="K39" s="11" t="str">
        <f t="shared" si="0"/>
        <v>K38</v>
      </c>
      <c r="L39" s="11" t="str">
        <f t="shared" si="0"/>
        <v>L38</v>
      </c>
      <c r="M39" s="11" t="str">
        <f t="shared" si="0"/>
        <v>M38</v>
      </c>
      <c r="N39" s="11" t="str">
        <f t="shared" si="0"/>
        <v>N38</v>
      </c>
      <c r="O39" s="11" t="str">
        <f t="shared" si="0"/>
        <v>O38</v>
      </c>
      <c r="P39" s="11" t="str">
        <f t="shared" si="0"/>
        <v>P38</v>
      </c>
      <c r="Q39" s="11" t="str">
        <f t="shared" si="0"/>
        <v>Q38</v>
      </c>
      <c r="R39" s="11" t="str">
        <f t="shared" si="0"/>
        <v>R38</v>
      </c>
      <c r="S39" s="11" t="str">
        <f t="shared" si="0"/>
        <v>S38</v>
      </c>
      <c r="T39" s="11" t="str">
        <f t="shared" si="0"/>
        <v>T38</v>
      </c>
      <c r="U39" s="11" t="str">
        <f t="shared" si="0"/>
        <v>U38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38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55023.5</v>
      </c>
      <c r="C44" s="130">
        <f ca="1">Calcul!AE49</f>
        <v>55425</v>
      </c>
      <c r="D44" s="130">
        <f ca="1">Calcul!AE86</f>
        <v>55237.5</v>
      </c>
      <c r="E44" s="130">
        <f ca="1">Calcul!AE123</f>
        <v>320</v>
      </c>
      <c r="F44" s="130">
        <f ca="1">Calcul!AE160</f>
        <v>4024.5</v>
      </c>
      <c r="G44" s="130">
        <f ca="1">Calcul!AE197</f>
        <v>2743</v>
      </c>
      <c r="H44" s="130">
        <f ca="1">Calcul!AE234</f>
        <v>42652</v>
      </c>
      <c r="I44" s="130">
        <f ca="1">Calcul!AE271</f>
        <v>1319</v>
      </c>
      <c r="J44" s="130">
        <f ca="1">Calcul!AE308</f>
        <v>1736.5</v>
      </c>
      <c r="K44" s="130">
        <f ca="1">Calcul!AE345</f>
        <v>8698.5</v>
      </c>
      <c r="L44" s="130">
        <f ca="1">Calcul!AE382</f>
        <v>-1</v>
      </c>
      <c r="M44" s="130">
        <f ca="1">Calcul!AE419</f>
        <v>663</v>
      </c>
      <c r="N44" s="130">
        <f ca="1">Calcul!AE456</f>
        <v>-3761</v>
      </c>
      <c r="O44" s="130">
        <f ca="1">Calcul!AE493</f>
        <v>92.5</v>
      </c>
      <c r="P44" s="130">
        <f ca="1">Calcul!AE530</f>
        <v>2977</v>
      </c>
      <c r="Q44" s="130">
        <f ca="1">Calcul!AE567</f>
        <v>101</v>
      </c>
      <c r="R44" s="130">
        <f ca="1">Calcul!AE604</f>
        <v>-437</v>
      </c>
      <c r="S44" s="130">
        <f ca="1">Calcul!AE641</f>
        <v>1100</v>
      </c>
      <c r="T44" s="130">
        <f ca="1">Calcul!AE678</f>
        <v>-2193</v>
      </c>
      <c r="U44" s="131">
        <f ca="1">Calcul!AE715</f>
        <v>540</v>
      </c>
    </row>
    <row r="45" spans="1:21">
      <c r="A45" s="68">
        <f t="shared" ref="A45:A74" si="2">A9</f>
        <v>2</v>
      </c>
      <c r="B45" s="55">
        <f ca="1">Calcul!AE13</f>
        <v>55424</v>
      </c>
      <c r="C45" s="55">
        <f ca="1">Calcul!AE50</f>
        <v>55762.5</v>
      </c>
      <c r="D45" s="55">
        <f ca="1">Calcul!AE87</f>
        <v>55775</v>
      </c>
      <c r="E45" s="55">
        <f ca="1">Calcul!AE124</f>
        <v>318.5</v>
      </c>
      <c r="F45" s="55">
        <f ca="1">Calcul!AE161</f>
        <v>3341</v>
      </c>
      <c r="G45" s="55">
        <f ca="1">Calcul!AE198</f>
        <v>1958.5</v>
      </c>
      <c r="H45" s="55">
        <f ca="1">Calcul!AE235</f>
        <v>43242.5</v>
      </c>
      <c r="I45" s="55">
        <f ca="1">Calcul!AE272</f>
        <v>2417.5</v>
      </c>
      <c r="J45" s="55">
        <f ca="1">Calcul!AE309</f>
        <v>2122</v>
      </c>
      <c r="K45" s="55">
        <f ca="1">Calcul!AE346</f>
        <v>8316.5</v>
      </c>
      <c r="L45" s="55">
        <f ca="1">Calcul!AE383</f>
        <v>-2</v>
      </c>
      <c r="M45" s="55">
        <f ca="1">Calcul!AE420</f>
        <v>690</v>
      </c>
      <c r="N45" s="55">
        <f ca="1">Calcul!AE457</f>
        <v>-2856</v>
      </c>
      <c r="O45" s="55">
        <f ca="1">Calcul!AE494</f>
        <v>78.5</v>
      </c>
      <c r="P45" s="55">
        <f ca="1">Calcul!AE531</f>
        <v>3000</v>
      </c>
      <c r="Q45" s="55">
        <f ca="1">Calcul!AE568</f>
        <v>42</v>
      </c>
      <c r="R45" s="55">
        <f ca="1">Calcul!AE605</f>
        <v>1014</v>
      </c>
      <c r="S45" s="55">
        <f ca="1">Calcul!AE642</f>
        <v>-993</v>
      </c>
      <c r="T45" s="55">
        <f ca="1">Calcul!AE679</f>
        <v>-2280</v>
      </c>
      <c r="U45" s="61">
        <f ca="1">Calcul!AE716</f>
        <v>47</v>
      </c>
    </row>
    <row r="46" spans="1:21">
      <c r="A46" s="68">
        <f t="shared" si="2"/>
        <v>3</v>
      </c>
      <c r="B46" s="55">
        <f ca="1">Calcul!AE14</f>
        <v>55306</v>
      </c>
      <c r="C46" s="55">
        <f ca="1">Calcul!AE51</f>
        <v>55737.5</v>
      </c>
      <c r="D46" s="55">
        <f ca="1">Calcul!AE88</f>
        <v>55400</v>
      </c>
      <c r="E46" s="55">
        <f ca="1">Calcul!AE125</f>
        <v>1038.5</v>
      </c>
      <c r="F46" s="55">
        <f ca="1">Calcul!AE162</f>
        <v>3265</v>
      </c>
      <c r="G46" s="55">
        <f ca="1">Calcul!AE199</f>
        <v>1754</v>
      </c>
      <c r="H46" s="55">
        <f ca="1">Calcul!AE236</f>
        <v>42370</v>
      </c>
      <c r="I46" s="55">
        <f ca="1">Calcul!AE273</f>
        <v>3445</v>
      </c>
      <c r="J46" s="55">
        <f ca="1">Calcul!AE310</f>
        <v>1274.5</v>
      </c>
      <c r="K46" s="55">
        <f ca="1">Calcul!AE347</f>
        <v>8663</v>
      </c>
      <c r="L46" s="55">
        <f ca="1">Calcul!AE384</f>
        <v>-1.5</v>
      </c>
      <c r="M46" s="55">
        <f ca="1">Calcul!AE421</f>
        <v>701</v>
      </c>
      <c r="N46" s="55">
        <f ca="1">Calcul!AE458</f>
        <v>-2782.5</v>
      </c>
      <c r="O46" s="55">
        <f ca="1">Calcul!AE495</f>
        <v>86.5</v>
      </c>
      <c r="P46" s="55">
        <f ca="1">Calcul!AE532</f>
        <v>2500</v>
      </c>
      <c r="Q46" s="55">
        <f ca="1">Calcul!AE569</f>
        <v>-1799</v>
      </c>
      <c r="R46" s="55">
        <f ca="1">Calcul!AE606</f>
        <v>225</v>
      </c>
      <c r="S46" s="55">
        <f ca="1">Calcul!AE643</f>
        <v>924</v>
      </c>
      <c r="T46" s="55">
        <f ca="1">Calcul!AE680</f>
        <v>-2594</v>
      </c>
      <c r="U46" s="61">
        <f ca="1">Calcul!AE717</f>
        <v>1100</v>
      </c>
    </row>
    <row r="47" spans="1:21">
      <c r="A47" s="68">
        <f t="shared" si="2"/>
        <v>4</v>
      </c>
      <c r="B47" s="55">
        <f ca="1">Calcul!AE15</f>
        <v>55183</v>
      </c>
      <c r="C47" s="55">
        <f ca="1">Calcul!AE52</f>
        <v>54550</v>
      </c>
      <c r="D47" s="55">
        <f ca="1">Calcul!AE89</f>
        <v>55287.5</v>
      </c>
      <c r="E47" s="55">
        <f ca="1">Calcul!AE126</f>
        <v>557.5</v>
      </c>
      <c r="F47" s="55">
        <f ca="1">Calcul!AE163</f>
        <v>3409</v>
      </c>
      <c r="G47" s="55">
        <f ca="1">Calcul!AE200</f>
        <v>1965.5</v>
      </c>
      <c r="H47" s="55">
        <f ca="1">Calcul!AE237</f>
        <v>41846.5</v>
      </c>
      <c r="I47" s="55">
        <f ca="1">Calcul!AE274</f>
        <v>3491.5</v>
      </c>
      <c r="J47" s="55">
        <f ca="1">Calcul!AE311</f>
        <v>836.5</v>
      </c>
      <c r="K47" s="55">
        <f ca="1">Calcul!AE348</f>
        <v>8998</v>
      </c>
      <c r="L47" s="55">
        <f ca="1">Calcul!AE385</f>
        <v>-1.5</v>
      </c>
      <c r="M47" s="55">
        <f ca="1">Calcul!AE422</f>
        <v>690.5</v>
      </c>
      <c r="N47" s="55">
        <f ca="1">Calcul!AE459</f>
        <v>-3611.5</v>
      </c>
      <c r="O47" s="55">
        <f ca="1">Calcul!AE496</f>
        <v>80.5</v>
      </c>
      <c r="P47" s="55">
        <f ca="1">Calcul!AE533</f>
        <v>2500</v>
      </c>
      <c r="Q47" s="55">
        <f ca="1">Calcul!AE570</f>
        <v>-1269</v>
      </c>
      <c r="R47" s="55">
        <f ca="1">Calcul!AE607</f>
        <v>946</v>
      </c>
      <c r="S47" s="55">
        <f ca="1">Calcul!AE644</f>
        <v>-307</v>
      </c>
      <c r="T47" s="55">
        <f ca="1">Calcul!AE681</f>
        <v>-1470</v>
      </c>
      <c r="U47" s="61">
        <f ca="1">Calcul!AE718</f>
        <v>238</v>
      </c>
    </row>
    <row r="48" spans="1:21">
      <c r="A48" s="68">
        <f t="shared" si="2"/>
        <v>5</v>
      </c>
      <c r="B48" s="55">
        <f ca="1">Calcul!AE16</f>
        <v>47709.5</v>
      </c>
      <c r="C48" s="55">
        <f ca="1">Calcul!AE53</f>
        <v>48012.5</v>
      </c>
      <c r="D48" s="55">
        <f ca="1">Calcul!AE90</f>
        <v>47912.5</v>
      </c>
      <c r="E48" s="55">
        <f ca="1">Calcul!AE127</f>
        <v>318</v>
      </c>
      <c r="F48" s="55">
        <f ca="1">Calcul!AE164</f>
        <v>2417</v>
      </c>
      <c r="G48" s="55">
        <f ca="1">Calcul!AE201</f>
        <v>791</v>
      </c>
      <c r="H48" s="55">
        <f ca="1">Calcul!AE238</f>
        <v>39340</v>
      </c>
      <c r="I48" s="55">
        <f ca="1">Calcul!AE275</f>
        <v>1160</v>
      </c>
      <c r="J48" s="55">
        <f ca="1">Calcul!AE312</f>
        <v>1708.5</v>
      </c>
      <c r="K48" s="55">
        <f ca="1">Calcul!AE349</f>
        <v>8582.5</v>
      </c>
      <c r="L48" s="55">
        <f ca="1">Calcul!AE386</f>
        <v>-2</v>
      </c>
      <c r="M48" s="55">
        <f ca="1">Calcul!AE423</f>
        <v>666</v>
      </c>
      <c r="N48" s="55">
        <f ca="1">Calcul!AE460</f>
        <v>-3391.5</v>
      </c>
      <c r="O48" s="55">
        <f ca="1">Calcul!AE497</f>
        <v>64.5</v>
      </c>
      <c r="P48" s="55">
        <f ca="1">Calcul!AE534</f>
        <v>3000</v>
      </c>
      <c r="Q48" s="55">
        <f ca="1">Calcul!AE571</f>
        <v>-1851</v>
      </c>
      <c r="R48" s="55">
        <f ca="1">Calcul!AE608</f>
        <v>-1017</v>
      </c>
      <c r="S48" s="55">
        <f ca="1">Calcul!AE645</f>
        <v>-483</v>
      </c>
      <c r="T48" s="55">
        <f ca="1">Calcul!AE682</f>
        <v>-1042</v>
      </c>
      <c r="U48" s="61">
        <f ca="1">Calcul!AE719</f>
        <v>-203</v>
      </c>
    </row>
    <row r="49" spans="1:21">
      <c r="A49" s="68">
        <f t="shared" si="2"/>
        <v>6</v>
      </c>
      <c r="B49" s="55">
        <f ca="1">Calcul!AE17</f>
        <v>46617</v>
      </c>
      <c r="C49" s="55">
        <f ca="1">Calcul!AE54</f>
        <v>46637.5</v>
      </c>
      <c r="D49" s="55">
        <f ca="1">Calcul!AE91</f>
        <v>46312.5</v>
      </c>
      <c r="E49" s="55">
        <f ca="1">Calcul!AE128</f>
        <v>317</v>
      </c>
      <c r="F49" s="55">
        <f ca="1">Calcul!AE165</f>
        <v>1809</v>
      </c>
      <c r="G49" s="55">
        <f ca="1">Calcul!AE202</f>
        <v>783.5</v>
      </c>
      <c r="H49" s="55">
        <f ca="1">Calcul!AE239</f>
        <v>40668</v>
      </c>
      <c r="I49" s="55">
        <f ca="1">Calcul!AE276</f>
        <v>1001.5</v>
      </c>
      <c r="J49" s="55">
        <f ca="1">Calcul!AE313</f>
        <v>1885</v>
      </c>
      <c r="K49" s="55">
        <f ca="1">Calcul!AE350</f>
        <v>7771.5</v>
      </c>
      <c r="L49" s="55">
        <f ca="1">Calcul!AE387</f>
        <v>-2</v>
      </c>
      <c r="M49" s="55">
        <f ca="1">Calcul!AE424</f>
        <v>673.5</v>
      </c>
      <c r="N49" s="55">
        <f ca="1">Calcul!AE461</f>
        <v>-3672.5</v>
      </c>
      <c r="O49" s="55">
        <f ca="1">Calcul!AE498</f>
        <v>54.5</v>
      </c>
      <c r="P49" s="55">
        <f ca="1">Calcul!AE535</f>
        <v>2388</v>
      </c>
      <c r="Q49" s="55">
        <f ca="1">Calcul!AE572</f>
        <v>-1702</v>
      </c>
      <c r="R49" s="55">
        <f ca="1">Calcul!AE609</f>
        <v>-1090</v>
      </c>
      <c r="S49" s="55">
        <f ca="1">Calcul!AE646</f>
        <v>894</v>
      </c>
      <c r="T49" s="55">
        <f ca="1">Calcul!AE683</f>
        <v>-1042</v>
      </c>
      <c r="U49" s="61">
        <f ca="1">Calcul!AE720</f>
        <v>-396</v>
      </c>
    </row>
    <row r="50" spans="1:21">
      <c r="A50" s="68">
        <f t="shared" si="2"/>
        <v>7</v>
      </c>
      <c r="B50" s="55">
        <f ca="1">Calcul!AE18</f>
        <v>54082</v>
      </c>
      <c r="C50" s="55">
        <f ca="1">Calcul!AE55</f>
        <v>54337.5</v>
      </c>
      <c r="D50" s="55">
        <f ca="1">Calcul!AE92</f>
        <v>54287.5</v>
      </c>
      <c r="E50" s="55">
        <f ca="1">Calcul!AE129</f>
        <v>318</v>
      </c>
      <c r="F50" s="55">
        <f ca="1">Calcul!AE166</f>
        <v>4136</v>
      </c>
      <c r="G50" s="55">
        <f ca="1">Calcul!AE203</f>
        <v>4066.5</v>
      </c>
      <c r="H50" s="55">
        <f ca="1">Calcul!AE240</f>
        <v>41278.5</v>
      </c>
      <c r="I50" s="55">
        <f ca="1">Calcul!AE277</f>
        <v>620.5</v>
      </c>
      <c r="J50" s="55">
        <f ca="1">Calcul!AE314</f>
        <v>2122</v>
      </c>
      <c r="K50" s="55">
        <f ca="1">Calcul!AE351</f>
        <v>9929</v>
      </c>
      <c r="L50" s="55">
        <f ca="1">Calcul!AE388</f>
        <v>-1.5</v>
      </c>
      <c r="M50" s="55">
        <f ca="1">Calcul!AE425</f>
        <v>674</v>
      </c>
      <c r="N50" s="55">
        <f ca="1">Calcul!AE462</f>
        <v>-4624</v>
      </c>
      <c r="O50" s="55">
        <f ca="1">Calcul!AE499</f>
        <v>101.5</v>
      </c>
      <c r="P50" s="55">
        <f ca="1">Calcul!AE536</f>
        <v>2625</v>
      </c>
      <c r="Q50" s="55">
        <f ca="1">Calcul!AE573</f>
        <v>147</v>
      </c>
      <c r="R50" s="55">
        <f ca="1">Calcul!AE610</f>
        <v>906</v>
      </c>
      <c r="S50" s="55">
        <f ca="1">Calcul!AE647</f>
        <v>1000</v>
      </c>
      <c r="T50" s="55">
        <f ca="1">Calcul!AE684</f>
        <v>-1042</v>
      </c>
      <c r="U50" s="61">
        <f ca="1">Calcul!AE721</f>
        <v>-666</v>
      </c>
    </row>
    <row r="51" spans="1:21">
      <c r="A51" s="68">
        <f t="shared" si="2"/>
        <v>8</v>
      </c>
      <c r="B51" s="55">
        <f ca="1">Calcul!AE19</f>
        <v>55349.5</v>
      </c>
      <c r="C51" s="55">
        <f ca="1">Calcul!AE56</f>
        <v>55187.5</v>
      </c>
      <c r="D51" s="55">
        <f ca="1">Calcul!AE93</f>
        <v>55662.5</v>
      </c>
      <c r="E51" s="55">
        <f ca="1">Calcul!AE130</f>
        <v>1228</v>
      </c>
      <c r="F51" s="55">
        <f ca="1">Calcul!AE167</f>
        <v>4267</v>
      </c>
      <c r="G51" s="55">
        <f ca="1">Calcul!AE204</f>
        <v>3641</v>
      </c>
      <c r="H51" s="55">
        <f ca="1">Calcul!AE241</f>
        <v>41312</v>
      </c>
      <c r="I51" s="55">
        <f ca="1">Calcul!AE278</f>
        <v>575</v>
      </c>
      <c r="J51" s="55">
        <f ca="1">Calcul!AE315</f>
        <v>1773</v>
      </c>
      <c r="K51" s="55">
        <f ca="1">Calcul!AE352</f>
        <v>10134.5</v>
      </c>
      <c r="L51" s="55">
        <f ca="1">Calcul!AE389</f>
        <v>-1.5</v>
      </c>
      <c r="M51" s="55">
        <f ca="1">Calcul!AE426</f>
        <v>660</v>
      </c>
      <c r="N51" s="55">
        <f ca="1">Calcul!AE463</f>
        <v>-4490.5</v>
      </c>
      <c r="O51" s="55">
        <f ca="1">Calcul!AE500</f>
        <v>107</v>
      </c>
      <c r="P51" s="55">
        <f ca="1">Calcul!AE537</f>
        <v>3000</v>
      </c>
      <c r="Q51" s="55">
        <f ca="1">Calcul!AE574</f>
        <v>553</v>
      </c>
      <c r="R51" s="55">
        <f ca="1">Calcul!AE611</f>
        <v>544</v>
      </c>
      <c r="S51" s="55">
        <f ca="1">Calcul!AE648</f>
        <v>1000</v>
      </c>
      <c r="T51" s="55">
        <f ca="1">Calcul!AE685</f>
        <v>-2597</v>
      </c>
      <c r="U51" s="61">
        <f ca="1">Calcul!AE722</f>
        <v>-756</v>
      </c>
    </row>
    <row r="52" spans="1:21">
      <c r="A52" s="68">
        <f t="shared" si="2"/>
        <v>9</v>
      </c>
      <c r="B52" s="55">
        <f ca="1">Calcul!AE20</f>
        <v>56187</v>
      </c>
      <c r="C52" s="55">
        <f ca="1">Calcul!AE57</f>
        <v>56387.5</v>
      </c>
      <c r="D52" s="55">
        <f ca="1">Calcul!AE94</f>
        <v>56650</v>
      </c>
      <c r="E52" s="55">
        <f ca="1">Calcul!AE131</f>
        <v>642.5</v>
      </c>
      <c r="F52" s="55">
        <f ca="1">Calcul!AE168</f>
        <v>4205</v>
      </c>
      <c r="G52" s="55">
        <f ca="1">Calcul!AE205</f>
        <v>3510</v>
      </c>
      <c r="H52" s="55">
        <f ca="1">Calcul!AE242</f>
        <v>40631</v>
      </c>
      <c r="I52" s="55">
        <f ca="1">Calcul!AE279</f>
        <v>2404.5</v>
      </c>
      <c r="J52" s="55">
        <f ca="1">Calcul!AE316</f>
        <v>1589</v>
      </c>
      <c r="K52" s="55">
        <f ca="1">Calcul!AE353</f>
        <v>9174</v>
      </c>
      <c r="L52" s="55">
        <f ca="1">Calcul!AE390</f>
        <v>-1</v>
      </c>
      <c r="M52" s="55">
        <f ca="1">Calcul!AE427</f>
        <v>654</v>
      </c>
      <c r="N52" s="55">
        <f ca="1">Calcul!AE464</f>
        <v>-3335</v>
      </c>
      <c r="O52" s="55">
        <f ca="1">Calcul!AE501</f>
        <v>100</v>
      </c>
      <c r="P52" s="55">
        <f ca="1">Calcul!AE538</f>
        <v>3000</v>
      </c>
      <c r="Q52" s="55">
        <f ca="1">Calcul!AE575</f>
        <v>-300</v>
      </c>
      <c r="R52" s="55">
        <f ca="1">Calcul!AE612</f>
        <v>785</v>
      </c>
      <c r="S52" s="55">
        <f ca="1">Calcul!AE649</f>
        <v>1100</v>
      </c>
      <c r="T52" s="55">
        <f ca="1">Calcul!AE686</f>
        <v>-1822</v>
      </c>
      <c r="U52" s="61">
        <f ca="1">Calcul!AE723</f>
        <v>-662</v>
      </c>
    </row>
    <row r="53" spans="1:21">
      <c r="A53" s="68">
        <f t="shared" si="2"/>
        <v>10</v>
      </c>
      <c r="B53" s="55">
        <f ca="1">Calcul!AE21</f>
        <v>58157</v>
      </c>
      <c r="C53" s="55">
        <f ca="1">Calcul!AE58</f>
        <v>57975</v>
      </c>
      <c r="D53" s="55">
        <f ca="1">Calcul!AE95</f>
        <v>58675</v>
      </c>
      <c r="E53" s="55">
        <f ca="1">Calcul!AE132</f>
        <v>906</v>
      </c>
      <c r="F53" s="55">
        <f ca="1">Calcul!AE169</f>
        <v>4107.5</v>
      </c>
      <c r="G53" s="55">
        <f ca="1">Calcul!AE206</f>
        <v>4118.5</v>
      </c>
      <c r="H53" s="55">
        <f ca="1">Calcul!AE243</f>
        <v>41973</v>
      </c>
      <c r="I53" s="55">
        <f ca="1">Calcul!AE280</f>
        <v>3910</v>
      </c>
      <c r="J53" s="55">
        <f ca="1">Calcul!AE317</f>
        <v>1330.5</v>
      </c>
      <c r="K53" s="55">
        <f ca="1">Calcul!AE354</f>
        <v>8950.5</v>
      </c>
      <c r="L53" s="55">
        <f ca="1">Calcul!AE391</f>
        <v>-1.5</v>
      </c>
      <c r="M53" s="55">
        <f ca="1">Calcul!AE428</f>
        <v>675</v>
      </c>
      <c r="N53" s="55">
        <f ca="1">Calcul!AE465</f>
        <v>-3335</v>
      </c>
      <c r="O53" s="55">
        <f ca="1">Calcul!AE502</f>
        <v>101.5</v>
      </c>
      <c r="P53" s="55">
        <f ca="1">Calcul!AE539</f>
        <v>3000</v>
      </c>
      <c r="Q53" s="55">
        <f ca="1">Calcul!AE576</f>
        <v>767</v>
      </c>
      <c r="R53" s="55">
        <f ca="1">Calcul!AE613</f>
        <v>453</v>
      </c>
      <c r="S53" s="55">
        <f ca="1">Calcul!AE650</f>
        <v>1000</v>
      </c>
      <c r="T53" s="55">
        <f ca="1">Calcul!AE687</f>
        <v>-2451</v>
      </c>
      <c r="U53" s="61">
        <f ca="1">Calcul!AE724</f>
        <v>-867</v>
      </c>
    </row>
    <row r="54" spans="1:21">
      <c r="A54" s="68">
        <f t="shared" si="2"/>
        <v>11</v>
      </c>
      <c r="B54" s="55">
        <f ca="1">Calcul!AE22</f>
        <v>59516.5</v>
      </c>
      <c r="C54" s="55">
        <f ca="1">Calcul!AE59</f>
        <v>59587.5</v>
      </c>
      <c r="D54" s="55">
        <f ca="1">Calcul!AE96</f>
        <v>59025</v>
      </c>
      <c r="E54" s="55">
        <f ca="1">Calcul!AE133</f>
        <v>335</v>
      </c>
      <c r="F54" s="55">
        <f ca="1">Calcul!AE170</f>
        <v>4178.5</v>
      </c>
      <c r="G54" s="55">
        <f ca="1">Calcul!AE207</f>
        <v>3261.5</v>
      </c>
      <c r="H54" s="55">
        <f ca="1">Calcul!AE244</f>
        <v>42657.5</v>
      </c>
      <c r="I54" s="55">
        <f ca="1">Calcul!AE281</f>
        <v>2937.5</v>
      </c>
      <c r="J54" s="55">
        <f ca="1">Calcul!AE318</f>
        <v>1677</v>
      </c>
      <c r="K54" s="55">
        <f ca="1">Calcul!AE355</f>
        <v>8539.5</v>
      </c>
      <c r="L54" s="55">
        <f ca="1">Calcul!AE392</f>
        <v>-2</v>
      </c>
      <c r="M54" s="55">
        <f ca="1">Calcul!AE429</f>
        <v>681.5</v>
      </c>
      <c r="N54" s="55">
        <f ca="1">Calcul!AE466</f>
        <v>-903.5</v>
      </c>
      <c r="O54" s="55">
        <f ca="1">Calcul!AE503</f>
        <v>95</v>
      </c>
      <c r="P54" s="55">
        <f ca="1">Calcul!AE540</f>
        <v>2500</v>
      </c>
      <c r="Q54" s="55">
        <f ca="1">Calcul!AE577</f>
        <v>110</v>
      </c>
      <c r="R54" s="55">
        <f ca="1">Calcul!AE614</f>
        <v>695</v>
      </c>
      <c r="S54" s="55">
        <f ca="1">Calcul!AE651</f>
        <v>1000</v>
      </c>
      <c r="T54" s="55">
        <f ca="1">Calcul!AE688</f>
        <v>-1474</v>
      </c>
      <c r="U54" s="61">
        <f ca="1">Calcul!AE725</f>
        <v>177</v>
      </c>
    </row>
    <row r="55" spans="1:21">
      <c r="A55" s="68">
        <f t="shared" si="2"/>
        <v>12</v>
      </c>
      <c r="B55" s="55">
        <f ca="1">Calcul!AE23</f>
        <v>54326</v>
      </c>
      <c r="C55" s="55">
        <f ca="1">Calcul!AE60</f>
        <v>54012.5</v>
      </c>
      <c r="D55" s="55">
        <f ca="1">Calcul!AE97</f>
        <v>54575</v>
      </c>
      <c r="E55" s="55">
        <f ca="1">Calcul!AE134</f>
        <v>316.5</v>
      </c>
      <c r="F55" s="55">
        <f ca="1">Calcul!AE171</f>
        <v>4175</v>
      </c>
      <c r="G55" s="55">
        <f ca="1">Calcul!AE208</f>
        <v>1534</v>
      </c>
      <c r="H55" s="55">
        <f ca="1">Calcul!AE245</f>
        <v>42155</v>
      </c>
      <c r="I55" s="55">
        <f ca="1">Calcul!AE282</f>
        <v>1102.5</v>
      </c>
      <c r="J55" s="55">
        <f ca="1">Calcul!AE319</f>
        <v>1389.5</v>
      </c>
      <c r="K55" s="55">
        <f ca="1">Calcul!AE356</f>
        <v>7883</v>
      </c>
      <c r="L55" s="55">
        <f ca="1">Calcul!AE393</f>
        <v>-2.5</v>
      </c>
      <c r="M55" s="55">
        <f ca="1">Calcul!AE430</f>
        <v>692</v>
      </c>
      <c r="N55" s="55">
        <f ca="1">Calcul!AE467</f>
        <v>-448.5</v>
      </c>
      <c r="O55" s="55">
        <f ca="1">Calcul!AE504</f>
        <v>92.5</v>
      </c>
      <c r="P55" s="55">
        <f ca="1">Calcul!AE541</f>
        <v>3000</v>
      </c>
      <c r="Q55" s="55">
        <f ca="1">Calcul!AE578</f>
        <v>-727</v>
      </c>
      <c r="R55" s="55">
        <f ca="1">Calcul!AE615</f>
        <v>-116</v>
      </c>
      <c r="S55" s="55">
        <f ca="1">Calcul!AE652</f>
        <v>1000</v>
      </c>
      <c r="T55" s="55">
        <f ca="1">Calcul!AE689</f>
        <v>-1046</v>
      </c>
      <c r="U55" s="61">
        <f ca="1">Calcul!AE726</f>
        <v>396</v>
      </c>
    </row>
    <row r="56" spans="1:21">
      <c r="A56" s="68">
        <f t="shared" si="2"/>
        <v>13</v>
      </c>
      <c r="B56" s="55">
        <f ca="1">Calcul!AE24</f>
        <v>53462</v>
      </c>
      <c r="C56" s="55">
        <f ca="1">Calcul!AE61</f>
        <v>51925</v>
      </c>
      <c r="D56" s="55">
        <f ca="1">Calcul!AE98</f>
        <v>52512.5</v>
      </c>
      <c r="E56" s="55">
        <f ca="1">Calcul!AE135</f>
        <v>317.5</v>
      </c>
      <c r="F56" s="55">
        <f ca="1">Calcul!AE172</f>
        <v>3499.5</v>
      </c>
      <c r="G56" s="55">
        <f ca="1">Calcul!AE209</f>
        <v>799.5</v>
      </c>
      <c r="H56" s="55">
        <f ca="1">Calcul!AE246</f>
        <v>42126</v>
      </c>
      <c r="I56" s="55">
        <f ca="1">Calcul!AE283</f>
        <v>2917</v>
      </c>
      <c r="J56" s="55">
        <f ca="1">Calcul!AE320</f>
        <v>1943.5</v>
      </c>
      <c r="K56" s="55">
        <f ca="1">Calcul!AE357</f>
        <v>7485.5</v>
      </c>
      <c r="L56" s="55">
        <f ca="1">Calcul!AE394</f>
        <v>-2</v>
      </c>
      <c r="M56" s="55">
        <f ca="1">Calcul!AE431</f>
        <v>688.5</v>
      </c>
      <c r="N56" s="55">
        <f ca="1">Calcul!AE468</f>
        <v>-623</v>
      </c>
      <c r="O56" s="55">
        <f ca="1">Calcul!AE505</f>
        <v>81.5</v>
      </c>
      <c r="P56" s="55">
        <f ca="1">Calcul!AE542</f>
        <v>3000</v>
      </c>
      <c r="Q56" s="55">
        <f ca="1">Calcul!AE579</f>
        <v>-876</v>
      </c>
      <c r="R56" s="55">
        <f ca="1">Calcul!AE616</f>
        <v>-180</v>
      </c>
      <c r="S56" s="55">
        <f ca="1">Calcul!AE653</f>
        <v>31</v>
      </c>
      <c r="T56" s="55">
        <f ca="1">Calcul!AE690</f>
        <v>-630</v>
      </c>
      <c r="U56" s="61">
        <f ca="1">Calcul!AE727</f>
        <v>228</v>
      </c>
    </row>
    <row r="57" spans="1:21">
      <c r="A57" s="68">
        <f t="shared" si="2"/>
        <v>14</v>
      </c>
      <c r="B57" s="55">
        <f ca="1">Calcul!AE25</f>
        <v>60698.5</v>
      </c>
      <c r="C57" s="55">
        <f ca="1">Calcul!AE62</f>
        <v>60650</v>
      </c>
      <c r="D57" s="55">
        <f ca="1">Calcul!AE99</f>
        <v>60562.5</v>
      </c>
      <c r="E57" s="55">
        <f ca="1">Calcul!AE136</f>
        <v>703.5</v>
      </c>
      <c r="F57" s="55">
        <f ca="1">Calcul!AE173</f>
        <v>4147</v>
      </c>
      <c r="G57" s="55">
        <f ca="1">Calcul!AE210</f>
        <v>3599.5</v>
      </c>
      <c r="H57" s="55">
        <f ca="1">Calcul!AE247</f>
        <v>42840.5</v>
      </c>
      <c r="I57" s="55">
        <f ca="1">Calcul!AE284</f>
        <v>2433</v>
      </c>
      <c r="J57" s="55">
        <f ca="1">Calcul!AE321</f>
        <v>1436</v>
      </c>
      <c r="K57" s="55">
        <f ca="1">Calcul!AE358</f>
        <v>9734.5</v>
      </c>
      <c r="L57" s="55">
        <f ca="1">Calcul!AE395</f>
        <v>-1</v>
      </c>
      <c r="M57" s="55">
        <f ca="1">Calcul!AE432</f>
        <v>659.5</v>
      </c>
      <c r="N57" s="55">
        <f ca="1">Calcul!AE469</f>
        <v>-658.5</v>
      </c>
      <c r="O57" s="55">
        <f ca="1">Calcul!AE506</f>
        <v>96</v>
      </c>
      <c r="P57" s="55">
        <f ca="1">Calcul!AE543</f>
        <v>3000</v>
      </c>
      <c r="Q57" s="55">
        <f ca="1">Calcul!AE580</f>
        <v>14</v>
      </c>
      <c r="R57" s="55">
        <f ca="1">Calcul!AE617</f>
        <v>966</v>
      </c>
      <c r="S57" s="55">
        <f ca="1">Calcul!AE654</f>
        <v>600</v>
      </c>
      <c r="T57" s="55">
        <f ca="1">Calcul!AE691</f>
        <v>-1046</v>
      </c>
      <c r="U57" s="61">
        <f ca="1">Calcul!AE728</f>
        <v>234</v>
      </c>
    </row>
    <row r="58" spans="1:21">
      <c r="A58" s="68">
        <f t="shared" si="2"/>
        <v>15</v>
      </c>
      <c r="B58" s="55">
        <f ca="1">Calcul!AE26</f>
        <v>60532.5</v>
      </c>
      <c r="C58" s="55">
        <f ca="1">Calcul!AE63</f>
        <v>60275</v>
      </c>
      <c r="D58" s="55">
        <f ca="1">Calcul!AE100</f>
        <v>60875</v>
      </c>
      <c r="E58" s="55">
        <f ca="1">Calcul!AE137</f>
        <v>330.5</v>
      </c>
      <c r="F58" s="55">
        <f ca="1">Calcul!AE174</f>
        <v>3737</v>
      </c>
      <c r="G58" s="55">
        <f ca="1">Calcul!AE211</f>
        <v>3982.5</v>
      </c>
      <c r="H58" s="55">
        <f ca="1">Calcul!AE248</f>
        <v>43188</v>
      </c>
      <c r="I58" s="55">
        <f ca="1">Calcul!AE285</f>
        <v>2036</v>
      </c>
      <c r="J58" s="55">
        <f ca="1">Calcul!AE322</f>
        <v>738</v>
      </c>
      <c r="K58" s="55">
        <f ca="1">Calcul!AE359</f>
        <v>9714</v>
      </c>
      <c r="L58" s="55">
        <f ca="1">Calcul!AE396</f>
        <v>-1</v>
      </c>
      <c r="M58" s="55">
        <f ca="1">Calcul!AE433</f>
        <v>645</v>
      </c>
      <c r="N58" s="55">
        <f ca="1">Calcul!AE470</f>
        <v>127.5</v>
      </c>
      <c r="O58" s="55">
        <f ca="1">Calcul!AE507</f>
        <v>86</v>
      </c>
      <c r="P58" s="55">
        <f ca="1">Calcul!AE544</f>
        <v>3000</v>
      </c>
      <c r="Q58" s="55">
        <f ca="1">Calcul!AE581</f>
        <v>-203</v>
      </c>
      <c r="R58" s="55">
        <f ca="1">Calcul!AE618</f>
        <v>480</v>
      </c>
      <c r="S58" s="55">
        <f ca="1">Calcul!AE655</f>
        <v>740</v>
      </c>
      <c r="T58" s="55">
        <f ca="1">Calcul!AE692</f>
        <v>-2521</v>
      </c>
      <c r="U58" s="61">
        <f ca="1">Calcul!AE729</f>
        <v>976</v>
      </c>
    </row>
    <row r="59" spans="1:21">
      <c r="A59" s="68">
        <f t="shared" si="2"/>
        <v>16</v>
      </c>
      <c r="B59" s="55">
        <f ca="1">Calcul!AE27</f>
        <v>61341.5</v>
      </c>
      <c r="C59" s="55">
        <f ca="1">Calcul!AE64</f>
        <v>60637.5</v>
      </c>
      <c r="D59" s="55">
        <f ca="1">Calcul!AE101</f>
        <v>60950</v>
      </c>
      <c r="E59" s="55">
        <f ca="1">Calcul!AE138</f>
        <v>329</v>
      </c>
      <c r="F59" s="55">
        <f ca="1">Calcul!AE175</f>
        <v>4128</v>
      </c>
      <c r="G59" s="55">
        <f ca="1">Calcul!AE212</f>
        <v>3431</v>
      </c>
      <c r="H59" s="55">
        <f ca="1">Calcul!AE249</f>
        <v>42140</v>
      </c>
      <c r="I59" s="55">
        <f ca="1">Calcul!AE286</f>
        <v>3183.5</v>
      </c>
      <c r="J59" s="55">
        <f ca="1">Calcul!AE323</f>
        <v>1371.5</v>
      </c>
      <c r="K59" s="55">
        <f ca="1">Calcul!AE360</f>
        <v>10695</v>
      </c>
      <c r="L59" s="55">
        <f ca="1">Calcul!AE397</f>
        <v>-1.5</v>
      </c>
      <c r="M59" s="55">
        <f ca="1">Calcul!AE434</f>
        <v>669.5</v>
      </c>
      <c r="N59" s="55">
        <f ca="1">Calcul!AE471</f>
        <v>-353</v>
      </c>
      <c r="O59" s="55">
        <f ca="1">Calcul!AE508</f>
        <v>91.5</v>
      </c>
      <c r="P59" s="55">
        <f ca="1">Calcul!AE545</f>
        <v>3000</v>
      </c>
      <c r="Q59" s="55">
        <f ca="1">Calcul!AE582</f>
        <v>-4</v>
      </c>
      <c r="R59" s="55">
        <f ca="1">Calcul!AE619</f>
        <v>802</v>
      </c>
      <c r="S59" s="55">
        <f ca="1">Calcul!AE656</f>
        <v>948</v>
      </c>
      <c r="T59" s="55">
        <f ca="1">Calcul!AE693</f>
        <v>-1731</v>
      </c>
      <c r="U59" s="61">
        <f ca="1">Calcul!AE730</f>
        <v>489</v>
      </c>
    </row>
    <row r="60" spans="1:21">
      <c r="A60" s="68">
        <f t="shared" si="2"/>
        <v>17</v>
      </c>
      <c r="B60" s="55">
        <f ca="1">Calcul!AE28</f>
        <v>59213.5</v>
      </c>
      <c r="C60" s="55">
        <f ca="1">Calcul!AE65</f>
        <v>59812.5</v>
      </c>
      <c r="D60" s="55">
        <f ca="1">Calcul!AE102</f>
        <v>59850</v>
      </c>
      <c r="E60" s="55">
        <f ca="1">Calcul!AE139</f>
        <v>315.5</v>
      </c>
      <c r="F60" s="55">
        <f ca="1">Calcul!AE176</f>
        <v>4134.5</v>
      </c>
      <c r="G60" s="55">
        <f ca="1">Calcul!AE213</f>
        <v>3220</v>
      </c>
      <c r="H60" s="55">
        <f ca="1">Calcul!AE250</f>
        <v>42151.5</v>
      </c>
      <c r="I60" s="55">
        <f ca="1">Calcul!AE287</f>
        <v>3204.5</v>
      </c>
      <c r="J60" s="55">
        <f ca="1">Calcul!AE324</f>
        <v>1962</v>
      </c>
      <c r="K60" s="55">
        <f ca="1">Calcul!AE361</f>
        <v>10301.5</v>
      </c>
      <c r="L60" s="55">
        <f ca="1">Calcul!AE398</f>
        <v>-2</v>
      </c>
      <c r="M60" s="55">
        <f ca="1">Calcul!AE435</f>
        <v>666</v>
      </c>
      <c r="N60" s="55">
        <f ca="1">Calcul!AE472</f>
        <v>-1999</v>
      </c>
      <c r="O60" s="55">
        <f ca="1">Calcul!AE509</f>
        <v>93</v>
      </c>
      <c r="P60" s="55">
        <f ca="1">Calcul!AE546</f>
        <v>2500</v>
      </c>
      <c r="Q60" s="55">
        <f ca="1">Calcul!AE583</f>
        <v>-294</v>
      </c>
      <c r="R60" s="55">
        <f ca="1">Calcul!AE620</f>
        <v>951</v>
      </c>
      <c r="S60" s="55">
        <f ca="1">Calcul!AE657</f>
        <v>581</v>
      </c>
      <c r="T60" s="55">
        <f ca="1">Calcul!AE694</f>
        <v>-2176</v>
      </c>
      <c r="U60" s="61">
        <f ca="1">Calcul!AE731</f>
        <v>522</v>
      </c>
    </row>
    <row r="61" spans="1:21">
      <c r="A61" s="68">
        <f t="shared" si="2"/>
        <v>18</v>
      </c>
      <c r="B61" s="55">
        <f ca="1">Calcul!AE29</f>
        <v>59024</v>
      </c>
      <c r="C61" s="55">
        <f ca="1">Calcul!AE66</f>
        <v>58450</v>
      </c>
      <c r="D61" s="55">
        <f ca="1">Calcul!AE103</f>
        <v>58575</v>
      </c>
      <c r="E61" s="55">
        <f ca="1">Calcul!AE140</f>
        <v>321</v>
      </c>
      <c r="F61" s="55">
        <f ca="1">Calcul!AE177</f>
        <v>4234</v>
      </c>
      <c r="G61" s="55">
        <f ca="1">Calcul!AE214</f>
        <v>1971.5</v>
      </c>
      <c r="H61" s="55">
        <f ca="1">Calcul!AE251</f>
        <v>44261</v>
      </c>
      <c r="I61" s="55">
        <f ca="1">Calcul!AE288</f>
        <v>3147.5</v>
      </c>
      <c r="J61" s="55">
        <f ca="1">Calcul!AE325</f>
        <v>1854.5</v>
      </c>
      <c r="K61" s="55">
        <f ca="1">Calcul!AE362</f>
        <v>9858.5</v>
      </c>
      <c r="L61" s="55">
        <f ca="1">Calcul!AE399</f>
        <v>-1.5</v>
      </c>
      <c r="M61" s="55">
        <f ca="1">Calcul!AE436</f>
        <v>676.5</v>
      </c>
      <c r="N61" s="55">
        <f ca="1">Calcul!AE473</f>
        <v>-2521.5</v>
      </c>
      <c r="O61" s="55">
        <f ca="1">Calcul!AE510</f>
        <v>90.5</v>
      </c>
      <c r="P61" s="55">
        <f ca="1">Calcul!AE547</f>
        <v>3000</v>
      </c>
      <c r="Q61" s="55">
        <f ca="1">Calcul!AE584</f>
        <v>-644</v>
      </c>
      <c r="R61" s="55">
        <f ca="1">Calcul!AE621</f>
        <v>-263</v>
      </c>
      <c r="S61" s="55">
        <f ca="1">Calcul!AE658</f>
        <v>875</v>
      </c>
      <c r="T61" s="55">
        <f ca="1">Calcul!AE695</f>
        <v>-1972</v>
      </c>
      <c r="U61" s="61">
        <f ca="1">Calcul!AE732</f>
        <v>-333</v>
      </c>
    </row>
    <row r="62" spans="1:21">
      <c r="A62" s="68">
        <f t="shared" si="2"/>
        <v>19</v>
      </c>
      <c r="B62" s="55">
        <f ca="1">Calcul!AE30</f>
        <v>50848</v>
      </c>
      <c r="C62" s="55">
        <f ca="1">Calcul!AE67</f>
        <v>50525</v>
      </c>
      <c r="D62" s="55">
        <f ca="1">Calcul!AE104</f>
        <v>50825</v>
      </c>
      <c r="E62" s="55">
        <f ca="1">Calcul!AE141</f>
        <v>317</v>
      </c>
      <c r="F62" s="55">
        <f ca="1">Calcul!AE178</f>
        <v>2965.5</v>
      </c>
      <c r="G62" s="55">
        <f ca="1">Calcul!AE215</f>
        <v>978</v>
      </c>
      <c r="H62" s="55">
        <f ca="1">Calcul!AE252</f>
        <v>42175.5</v>
      </c>
      <c r="I62" s="55">
        <f ca="1">Calcul!AE289</f>
        <v>3178</v>
      </c>
      <c r="J62" s="55">
        <f ca="1">Calcul!AE326</f>
        <v>1261.5</v>
      </c>
      <c r="K62" s="55">
        <f ca="1">Calcul!AE363</f>
        <v>9221</v>
      </c>
      <c r="L62" s="55">
        <f ca="1">Calcul!AE400</f>
        <v>-18</v>
      </c>
      <c r="M62" s="55">
        <f ca="1">Calcul!AE437</f>
        <v>693</v>
      </c>
      <c r="N62" s="55">
        <f ca="1">Calcul!AE474</f>
        <v>-3922</v>
      </c>
      <c r="O62" s="55">
        <f ca="1">Calcul!AE511</f>
        <v>67.5</v>
      </c>
      <c r="P62" s="55">
        <f ca="1">Calcul!AE548</f>
        <v>3000</v>
      </c>
      <c r="Q62" s="55">
        <f ca="1">Calcul!AE585</f>
        <v>-862</v>
      </c>
      <c r="R62" s="55">
        <f ca="1">Calcul!AE622</f>
        <v>-442</v>
      </c>
      <c r="S62" s="55">
        <f ca="1">Calcul!AE659</f>
        <v>177</v>
      </c>
      <c r="T62" s="55">
        <f ca="1">Calcul!AE696</f>
        <v>-2564</v>
      </c>
      <c r="U62" s="61">
        <f ca="1">Calcul!AE733</f>
        <v>-306</v>
      </c>
    </row>
    <row r="63" spans="1:21">
      <c r="A63" s="68">
        <f t="shared" si="2"/>
        <v>20</v>
      </c>
      <c r="B63" s="55">
        <f ca="1">Calcul!AE31</f>
        <v>48726.5</v>
      </c>
      <c r="C63" s="55">
        <f ca="1">Calcul!AE68</f>
        <v>49387.5</v>
      </c>
      <c r="D63" s="55">
        <f ca="1">Calcul!AE105</f>
        <v>49387.5</v>
      </c>
      <c r="E63" s="55">
        <f ca="1">Calcul!AE142</f>
        <v>318</v>
      </c>
      <c r="F63" s="55">
        <f ca="1">Calcul!AE179</f>
        <v>946.5</v>
      </c>
      <c r="G63" s="55">
        <f ca="1">Calcul!AE216</f>
        <v>1136.5</v>
      </c>
      <c r="H63" s="55">
        <f ca="1">Calcul!AE253</f>
        <v>40704</v>
      </c>
      <c r="I63" s="55">
        <f ca="1">Calcul!AE290</f>
        <v>3629.5</v>
      </c>
      <c r="J63" s="55">
        <f ca="1">Calcul!AE327</f>
        <v>1296.5</v>
      </c>
      <c r="K63" s="55">
        <f ca="1">Calcul!AE364</f>
        <v>7538</v>
      </c>
      <c r="L63" s="55">
        <f ca="1">Calcul!AE401</f>
        <v>-20</v>
      </c>
      <c r="M63" s="55">
        <f ca="1">Calcul!AE438</f>
        <v>685.5</v>
      </c>
      <c r="N63" s="55">
        <f ca="1">Calcul!AE475</f>
        <v>-4379.5</v>
      </c>
      <c r="O63" s="55">
        <f ca="1">Calcul!AE512</f>
        <v>36.5</v>
      </c>
      <c r="P63" s="55">
        <f ca="1">Calcul!AE549</f>
        <v>2500</v>
      </c>
      <c r="Q63" s="55">
        <f ca="1">Calcul!AE586</f>
        <v>-852</v>
      </c>
      <c r="R63" s="55">
        <f ca="1">Calcul!AE623</f>
        <v>-690</v>
      </c>
      <c r="S63" s="55">
        <f ca="1">Calcul!AE660</f>
        <v>305</v>
      </c>
      <c r="T63" s="55">
        <f ca="1">Calcul!AE697</f>
        <v>-2456</v>
      </c>
      <c r="U63" s="61">
        <f ca="1">Calcul!AE734</f>
        <v>-991</v>
      </c>
    </row>
    <row r="64" spans="1:21">
      <c r="A64" s="68">
        <f t="shared" si="2"/>
        <v>21</v>
      </c>
      <c r="B64" s="55">
        <f ca="1">Calcul!AE32</f>
        <v>56775.5</v>
      </c>
      <c r="C64" s="55">
        <f ca="1">Calcul!AE69</f>
        <v>58662.5</v>
      </c>
      <c r="D64" s="55">
        <f ca="1">Calcul!AE106</f>
        <v>57525</v>
      </c>
      <c r="E64" s="55">
        <f ca="1">Calcul!AE143</f>
        <v>317</v>
      </c>
      <c r="F64" s="55">
        <f ca="1">Calcul!AE180</f>
        <v>3508.5</v>
      </c>
      <c r="G64" s="55">
        <f ca="1">Calcul!AE217</f>
        <v>2181</v>
      </c>
      <c r="H64" s="55">
        <f ca="1">Calcul!AE254</f>
        <v>43322</v>
      </c>
      <c r="I64" s="55">
        <f ca="1">Calcul!AE291</f>
        <v>3462.5</v>
      </c>
      <c r="J64" s="55">
        <f ca="1">Calcul!AE328</f>
        <v>1517</v>
      </c>
      <c r="K64" s="55">
        <f ca="1">Calcul!AE365</f>
        <v>11123</v>
      </c>
      <c r="L64" s="55">
        <f ca="1">Calcul!AE402</f>
        <v>-2</v>
      </c>
      <c r="M64" s="55">
        <f ca="1">Calcul!AE439</f>
        <v>679</v>
      </c>
      <c r="N64" s="55">
        <f ca="1">Calcul!AE476</f>
        <v>-3623</v>
      </c>
      <c r="O64" s="55">
        <f ca="1">Calcul!AE513</f>
        <v>76</v>
      </c>
      <c r="P64" s="55">
        <f ca="1">Calcul!AE550</f>
        <v>2515</v>
      </c>
      <c r="Q64" s="55">
        <f ca="1">Calcul!AE587</f>
        <v>-883</v>
      </c>
      <c r="R64" s="55">
        <f ca="1">Calcul!AE624</f>
        <v>58</v>
      </c>
      <c r="S64" s="55">
        <f ca="1">Calcul!AE661</f>
        <v>1000</v>
      </c>
      <c r="T64" s="55">
        <f ca="1">Calcul!AE698</f>
        <v>-2601</v>
      </c>
      <c r="U64" s="61">
        <f ca="1">Calcul!AE735</f>
        <v>-297</v>
      </c>
    </row>
    <row r="65" spans="1:21">
      <c r="A65" s="68">
        <f t="shared" si="2"/>
        <v>22</v>
      </c>
      <c r="B65" s="55">
        <f ca="1">Calcul!AE33</f>
        <v>57487</v>
      </c>
      <c r="C65" s="55">
        <f ca="1">Calcul!AE70</f>
        <v>57875</v>
      </c>
      <c r="D65" s="55">
        <f ca="1">Calcul!AE107</f>
        <v>57075</v>
      </c>
      <c r="E65" s="55">
        <f ca="1">Calcul!AE144</f>
        <v>475.5</v>
      </c>
      <c r="F65" s="55">
        <f ca="1">Calcul!AE181</f>
        <v>3355.5</v>
      </c>
      <c r="G65" s="55">
        <f ca="1">Calcul!AE218</f>
        <v>716</v>
      </c>
      <c r="H65" s="55">
        <f ca="1">Calcul!AE255</f>
        <v>43533.5</v>
      </c>
      <c r="I65" s="55">
        <f ca="1">Calcul!AE292</f>
        <v>4680.5</v>
      </c>
      <c r="J65" s="55">
        <f ca="1">Calcul!AE329</f>
        <v>1070</v>
      </c>
      <c r="K65" s="55">
        <f ca="1">Calcul!AE366</f>
        <v>10094.5</v>
      </c>
      <c r="L65" s="55">
        <f ca="1">Calcul!AE403</f>
        <v>-2</v>
      </c>
      <c r="M65" s="55">
        <f ca="1">Calcul!AE440</f>
        <v>682</v>
      </c>
      <c r="N65" s="55">
        <f ca="1">Calcul!AE477</f>
        <v>-4523</v>
      </c>
      <c r="O65" s="55">
        <f ca="1">Calcul!AE514</f>
        <v>69.5</v>
      </c>
      <c r="P65" s="55">
        <f ca="1">Calcul!AE551</f>
        <v>3000</v>
      </c>
      <c r="Q65" s="55">
        <f ca="1">Calcul!AE588</f>
        <v>-718</v>
      </c>
      <c r="R65" s="55">
        <f ca="1">Calcul!AE625</f>
        <v>-797</v>
      </c>
      <c r="S65" s="55">
        <f ca="1">Calcul!AE662</f>
        <v>1100</v>
      </c>
      <c r="T65" s="55">
        <f ca="1">Calcul!AE699</f>
        <v>-2601</v>
      </c>
      <c r="U65" s="61">
        <f ca="1">Calcul!AE736</f>
        <v>-896</v>
      </c>
    </row>
    <row r="66" spans="1:21">
      <c r="A66" s="68">
        <f t="shared" si="2"/>
        <v>23</v>
      </c>
      <c r="B66" s="55">
        <f ca="1">Calcul!AE34</f>
        <v>57079</v>
      </c>
      <c r="C66" s="55">
        <f ca="1">Calcul!AE71</f>
        <v>57650</v>
      </c>
      <c r="D66" s="55">
        <f ca="1">Calcul!AE108</f>
        <v>57125</v>
      </c>
      <c r="E66" s="55">
        <f ca="1">Calcul!AE145</f>
        <v>314</v>
      </c>
      <c r="F66" s="55">
        <f ca="1">Calcul!AE182</f>
        <v>3716</v>
      </c>
      <c r="G66" s="55">
        <f ca="1">Calcul!AE219</f>
        <v>744</v>
      </c>
      <c r="H66" s="55">
        <f ca="1">Calcul!AE256</f>
        <v>43645.5</v>
      </c>
      <c r="I66" s="55">
        <f ca="1">Calcul!AE293</f>
        <v>4517</v>
      </c>
      <c r="J66" s="55">
        <f ca="1">Calcul!AE330</f>
        <v>1469.5</v>
      </c>
      <c r="K66" s="55">
        <f ca="1">Calcul!AE367</f>
        <v>9425.5</v>
      </c>
      <c r="L66" s="55">
        <f ca="1">Calcul!AE404</f>
        <v>-1.5</v>
      </c>
      <c r="M66" s="55">
        <f ca="1">Calcul!AE441</f>
        <v>698.5</v>
      </c>
      <c r="N66" s="55">
        <f ca="1">Calcul!AE478</f>
        <v>-3804.5</v>
      </c>
      <c r="O66" s="55">
        <f ca="1">Calcul!AE515</f>
        <v>73.5</v>
      </c>
      <c r="P66" s="55">
        <f ca="1">Calcul!AE552</f>
        <v>2500</v>
      </c>
      <c r="Q66" s="55">
        <f ca="1">Calcul!AE589</f>
        <v>-769</v>
      </c>
      <c r="R66" s="55">
        <f ca="1">Calcul!AE626</f>
        <v>-1031</v>
      </c>
      <c r="S66" s="55">
        <f ca="1">Calcul!AE663</f>
        <v>490</v>
      </c>
      <c r="T66" s="55">
        <f ca="1">Calcul!AE700</f>
        <v>-2601</v>
      </c>
      <c r="U66" s="61">
        <f ca="1">Calcul!AE737</f>
        <v>-203</v>
      </c>
    </row>
    <row r="67" spans="1:21">
      <c r="A67" s="68">
        <f t="shared" si="2"/>
        <v>24</v>
      </c>
      <c r="B67" s="55">
        <f ca="1">Calcul!AE35</f>
        <v>57480.5</v>
      </c>
      <c r="C67" s="55">
        <f ca="1">Calcul!AE72</f>
        <v>56687.5</v>
      </c>
      <c r="D67" s="55">
        <f ca="1">Calcul!AE109</f>
        <v>56875</v>
      </c>
      <c r="E67" s="55">
        <f ca="1">Calcul!AE146</f>
        <v>384</v>
      </c>
      <c r="F67" s="55">
        <f ca="1">Calcul!AE183</f>
        <v>4279.5</v>
      </c>
      <c r="G67" s="55">
        <f ca="1">Calcul!AE220</f>
        <v>2355.5</v>
      </c>
      <c r="H67" s="55">
        <f ca="1">Calcul!AE257</f>
        <v>44051</v>
      </c>
      <c r="I67" s="55">
        <f ca="1">Calcul!AE294</f>
        <v>3928</v>
      </c>
      <c r="J67" s="55">
        <f ca="1">Calcul!AE331</f>
        <v>1681.5</v>
      </c>
      <c r="K67" s="55">
        <f ca="1">Calcul!AE368</f>
        <v>10595.5</v>
      </c>
      <c r="L67" s="55">
        <f ca="1">Calcul!AE405</f>
        <v>-2</v>
      </c>
      <c r="M67" s="55">
        <f ca="1">Calcul!AE442</f>
        <v>726</v>
      </c>
      <c r="N67" s="55">
        <f ca="1">Calcul!AE479</f>
        <v>-4013.5</v>
      </c>
      <c r="O67" s="55">
        <f ca="1">Calcul!AE516</f>
        <v>85</v>
      </c>
      <c r="P67" s="55">
        <f ca="1">Calcul!AE553</f>
        <v>3000</v>
      </c>
      <c r="Q67" s="55">
        <f ca="1">Calcul!AE590</f>
        <v>-877</v>
      </c>
      <c r="R67" s="55">
        <f ca="1">Calcul!AE627</f>
        <v>-1523</v>
      </c>
      <c r="S67" s="55">
        <f ca="1">Calcul!AE664</f>
        <v>200</v>
      </c>
      <c r="T67" s="55">
        <f ca="1">Calcul!AE701</f>
        <v>-2502</v>
      </c>
      <c r="U67" s="61">
        <f ca="1">Calcul!AE738</f>
        <v>-452</v>
      </c>
    </row>
    <row r="68" spans="1:21">
      <c r="A68" s="68">
        <f t="shared" si="2"/>
        <v>25</v>
      </c>
      <c r="B68" s="55">
        <f ca="1">Calcul!AE36</f>
        <v>56622</v>
      </c>
      <c r="C68" s="55">
        <f ca="1">Calcul!AE73</f>
        <v>55662.5</v>
      </c>
      <c r="D68" s="55">
        <f ca="1">Calcul!AE110</f>
        <v>56150</v>
      </c>
      <c r="E68" s="55">
        <f ca="1">Calcul!AE147</f>
        <v>318.5</v>
      </c>
      <c r="F68" s="55">
        <f ca="1">Calcul!AE184</f>
        <v>1880.5</v>
      </c>
      <c r="G68" s="55">
        <f ca="1">Calcul!AE221</f>
        <v>755</v>
      </c>
      <c r="H68" s="55">
        <f ca="1">Calcul!AE258</f>
        <v>44627</v>
      </c>
      <c r="I68" s="55">
        <f ca="1">Calcul!AE295</f>
        <v>3870</v>
      </c>
      <c r="J68" s="55">
        <f ca="1">Calcul!AE332</f>
        <v>1079.5</v>
      </c>
      <c r="K68" s="55">
        <f ca="1">Calcul!AE369</f>
        <v>11794.5</v>
      </c>
      <c r="L68" s="55">
        <f ca="1">Calcul!AE406</f>
        <v>-1</v>
      </c>
      <c r="M68" s="55">
        <f ca="1">Calcul!AE443</f>
        <v>726</v>
      </c>
      <c r="N68" s="55">
        <f ca="1">Calcul!AE480</f>
        <v>-5097</v>
      </c>
      <c r="O68" s="55">
        <f ca="1">Calcul!AE517</f>
        <v>44</v>
      </c>
      <c r="P68" s="55">
        <f ca="1">Calcul!AE554</f>
        <v>2717</v>
      </c>
      <c r="Q68" s="55">
        <f ca="1">Calcul!AE591</f>
        <v>-796</v>
      </c>
      <c r="R68" s="55">
        <f ca="1">Calcul!AE628</f>
        <v>-1362</v>
      </c>
      <c r="S68" s="55">
        <f ca="1">Calcul!AE665</f>
        <v>200</v>
      </c>
      <c r="T68" s="55">
        <f ca="1">Calcul!AE702</f>
        <v>-2602</v>
      </c>
      <c r="U68" s="61">
        <f ca="1">Calcul!AE739</f>
        <v>-554</v>
      </c>
    </row>
    <row r="69" spans="1:21">
      <c r="A69" s="68">
        <f t="shared" si="2"/>
        <v>26</v>
      </c>
      <c r="B69" s="55">
        <f ca="1">Calcul!AE37</f>
        <v>49033.5</v>
      </c>
      <c r="C69" s="55">
        <f ca="1">Calcul!AE74</f>
        <v>48737.5</v>
      </c>
      <c r="D69" s="55">
        <f ca="1">Calcul!AE111</f>
        <v>48937.5</v>
      </c>
      <c r="E69" s="55">
        <f ca="1">Calcul!AE148</f>
        <v>315.5</v>
      </c>
      <c r="F69" s="55">
        <f ca="1">Calcul!AE185</f>
        <v>578.5</v>
      </c>
      <c r="G69" s="55">
        <f ca="1">Calcul!AE222</f>
        <v>714.5</v>
      </c>
      <c r="H69" s="55">
        <f ca="1">Calcul!AE259</f>
        <v>44065</v>
      </c>
      <c r="I69" s="55">
        <f ca="1">Calcul!AE296</f>
        <v>4538</v>
      </c>
      <c r="J69" s="55">
        <f ca="1">Calcul!AE333</f>
        <v>1713</v>
      </c>
      <c r="K69" s="55">
        <f ca="1">Calcul!AE370</f>
        <v>9642</v>
      </c>
      <c r="L69" s="55">
        <f ca="1">Calcul!AE407</f>
        <v>-1.5</v>
      </c>
      <c r="M69" s="55">
        <f ca="1">Calcul!AE444</f>
        <v>725.5</v>
      </c>
      <c r="N69" s="55">
        <f ca="1">Calcul!AE481</f>
        <v>-6377.5</v>
      </c>
      <c r="O69" s="55">
        <f ca="1">Calcul!AE518</f>
        <v>26.5</v>
      </c>
      <c r="P69" s="55">
        <f ca="1">Calcul!AE555</f>
        <v>1799</v>
      </c>
      <c r="Q69" s="55">
        <f ca="1">Calcul!AE592</f>
        <v>-1424</v>
      </c>
      <c r="R69" s="55">
        <f ca="1">Calcul!AE629</f>
        <v>-713</v>
      </c>
      <c r="S69" s="55">
        <f ca="1">Calcul!AE666</f>
        <v>143</v>
      </c>
      <c r="T69" s="55">
        <f ca="1">Calcul!AE703</f>
        <v>-2598</v>
      </c>
      <c r="U69" s="61">
        <f ca="1">Calcul!AE740</f>
        <v>-1326</v>
      </c>
    </row>
    <row r="70" spans="1:21">
      <c r="A70" s="68">
        <f t="shared" si="2"/>
        <v>27</v>
      </c>
      <c r="B70" s="55">
        <f ca="1">Calcul!AE38</f>
        <v>48844.5</v>
      </c>
      <c r="C70" s="55">
        <f ca="1">Calcul!AE75</f>
        <v>47050</v>
      </c>
      <c r="D70" s="55">
        <f ca="1">Calcul!AE112</f>
        <v>47987.5</v>
      </c>
      <c r="E70" s="55">
        <f ca="1">Calcul!AE149</f>
        <v>313.5</v>
      </c>
      <c r="F70" s="55">
        <f ca="1">Calcul!AE186</f>
        <v>0</v>
      </c>
      <c r="G70" s="55">
        <f ca="1">Calcul!AE223</f>
        <v>698.5</v>
      </c>
      <c r="H70" s="55">
        <f ca="1">Calcul!AE260</f>
        <v>43582</v>
      </c>
      <c r="I70" s="55">
        <f ca="1">Calcul!AE297</f>
        <v>5997</v>
      </c>
      <c r="J70" s="55">
        <f ca="1">Calcul!AE334</f>
        <v>1465</v>
      </c>
      <c r="K70" s="55">
        <f ca="1">Calcul!AE371</f>
        <v>7720.5</v>
      </c>
      <c r="L70" s="55">
        <f ca="1">Calcul!AE408</f>
        <v>-103</v>
      </c>
      <c r="M70" s="55">
        <f ca="1">Calcul!AE445</f>
        <v>696.5</v>
      </c>
      <c r="N70" s="55">
        <f ca="1">Calcul!AE482</f>
        <v>-5626.5</v>
      </c>
      <c r="O70" s="55">
        <f ca="1">Calcul!AE519</f>
        <v>22</v>
      </c>
      <c r="P70" s="55">
        <f ca="1">Calcul!AE556</f>
        <v>1200</v>
      </c>
      <c r="Q70" s="55">
        <f ca="1">Calcul!AE593</f>
        <v>-1060</v>
      </c>
      <c r="R70" s="55">
        <f ca="1">Calcul!AE630</f>
        <v>-36</v>
      </c>
      <c r="S70" s="55">
        <f ca="1">Calcul!AE667</f>
        <v>-550</v>
      </c>
      <c r="T70" s="55">
        <f ca="1">Calcul!AE704</f>
        <v>-2202</v>
      </c>
      <c r="U70" s="61">
        <f ca="1">Calcul!AE741</f>
        <v>-998</v>
      </c>
    </row>
    <row r="71" spans="1:21">
      <c r="A71" s="68">
        <f t="shared" si="2"/>
        <v>28</v>
      </c>
      <c r="B71" s="55">
        <f ca="1">Calcul!AE39</f>
        <v>59362</v>
      </c>
      <c r="C71" s="55">
        <f ca="1">Calcul!AE76</f>
        <v>58750</v>
      </c>
      <c r="D71" s="55">
        <f ca="1">Calcul!AE113</f>
        <v>58425</v>
      </c>
      <c r="E71" s="55">
        <f ca="1">Calcul!AE150</f>
        <v>447</v>
      </c>
      <c r="F71" s="55">
        <f ca="1">Calcul!AE187</f>
        <v>3082.5</v>
      </c>
      <c r="G71" s="55">
        <f ca="1">Calcul!AE224</f>
        <v>752.5</v>
      </c>
      <c r="H71" s="55">
        <f ca="1">Calcul!AE261</f>
        <v>45835</v>
      </c>
      <c r="I71" s="55">
        <f ca="1">Calcul!AE298</f>
        <v>5975</v>
      </c>
      <c r="J71" s="55">
        <f ca="1">Calcul!AE335</f>
        <v>1461</v>
      </c>
      <c r="K71" s="55">
        <f ca="1">Calcul!AE372</f>
        <v>11369</v>
      </c>
      <c r="L71" s="55">
        <f ca="1">Calcul!AE409</f>
        <v>-1.5</v>
      </c>
      <c r="M71" s="55">
        <f ca="1">Calcul!AE446</f>
        <v>714.5</v>
      </c>
      <c r="N71" s="55">
        <f ca="1">Calcul!AE483</f>
        <v>-5349.5</v>
      </c>
      <c r="O71" s="55">
        <f ca="1">Calcul!AE520</f>
        <v>60.5</v>
      </c>
      <c r="P71" s="55">
        <f ca="1">Calcul!AE557</f>
        <v>1200</v>
      </c>
      <c r="Q71" s="55">
        <f ca="1">Calcul!AE594</f>
        <v>-993</v>
      </c>
      <c r="R71" s="55">
        <f ca="1">Calcul!AE631</f>
        <v>-545</v>
      </c>
      <c r="S71" s="55">
        <f ca="1">Calcul!AE668</f>
        <v>289</v>
      </c>
      <c r="T71" s="55">
        <f ca="1">Calcul!AE705</f>
        <v>-2402</v>
      </c>
      <c r="U71" s="61">
        <f ca="1">Calcul!AE742</f>
        <v>-1002</v>
      </c>
    </row>
    <row r="72" spans="1:21">
      <c r="A72" s="68">
        <f t="shared" si="2"/>
        <v>29</v>
      </c>
      <c r="B72" s="55">
        <f ca="1">Calcul!AE40</f>
        <v>62159</v>
      </c>
      <c r="C72" s="55">
        <f ca="1">Calcul!AE77</f>
        <v>61400</v>
      </c>
      <c r="D72" s="55">
        <f ca="1">Calcul!AE114</f>
        <v>61812.5</v>
      </c>
      <c r="E72" s="55">
        <f ca="1">Calcul!AE151</f>
        <v>1116</v>
      </c>
      <c r="F72" s="55">
        <f ca="1">Calcul!AE188</f>
        <v>4068.5</v>
      </c>
      <c r="G72" s="55">
        <f ca="1">Calcul!AE225</f>
        <v>2328</v>
      </c>
      <c r="H72" s="55">
        <f ca="1">Calcul!AE262</f>
        <v>45811.5</v>
      </c>
      <c r="I72" s="55">
        <f ca="1">Calcul!AE299</f>
        <v>4050.5</v>
      </c>
      <c r="J72" s="55">
        <f ca="1">Calcul!AE336</f>
        <v>1422</v>
      </c>
      <c r="K72" s="55">
        <f ca="1">Calcul!AE373</f>
        <v>12065</v>
      </c>
      <c r="L72" s="55">
        <f ca="1">Calcul!AE410</f>
        <v>-2</v>
      </c>
      <c r="M72" s="55">
        <f ca="1">Calcul!AE447</f>
        <v>698.5</v>
      </c>
      <c r="N72" s="55">
        <f ca="1">Calcul!AE484</f>
        <v>-5121</v>
      </c>
      <c r="O72" s="55">
        <f ca="1">Calcul!AE521</f>
        <v>85</v>
      </c>
      <c r="P72" s="55">
        <f ca="1">Calcul!AE558</f>
        <v>1200</v>
      </c>
      <c r="Q72" s="55">
        <f ca="1">Calcul!AE595</f>
        <v>-1082</v>
      </c>
      <c r="R72" s="55">
        <f ca="1">Calcul!AE632</f>
        <v>-690</v>
      </c>
      <c r="S72" s="55">
        <f ca="1">Calcul!AE669</f>
        <v>200</v>
      </c>
      <c r="T72" s="55">
        <f ca="1">Calcul!AE706</f>
        <v>-2412</v>
      </c>
      <c r="U72" s="61">
        <f ca="1">Calcul!AE743</f>
        <v>375</v>
      </c>
    </row>
    <row r="73" spans="1:21">
      <c r="A73" s="68">
        <f t="shared" si="2"/>
        <v>30</v>
      </c>
      <c r="B73" s="55">
        <f ca="1">Calcul!AE41</f>
        <v>63296.5</v>
      </c>
      <c r="C73" s="55">
        <f ca="1">Calcul!AE78</f>
        <v>63425</v>
      </c>
      <c r="D73" s="55">
        <f ca="1">Calcul!AE115</f>
        <v>63400</v>
      </c>
      <c r="E73" s="55">
        <f ca="1">Calcul!AE152</f>
        <v>333.5</v>
      </c>
      <c r="F73" s="55">
        <f ca="1">Calcul!AE189</f>
        <v>4161.5</v>
      </c>
      <c r="G73" s="55">
        <f ca="1">Calcul!AE226</f>
        <v>2280.5</v>
      </c>
      <c r="H73" s="55">
        <f ca="1">Calcul!AE263</f>
        <v>46026</v>
      </c>
      <c r="I73" s="55">
        <f ca="1">Calcul!AE300</f>
        <v>1747.5</v>
      </c>
      <c r="J73" s="55">
        <f ca="1">Calcul!AE337</f>
        <v>2062.5</v>
      </c>
      <c r="K73" s="55">
        <f ca="1">Calcul!AE374</f>
        <v>11423</v>
      </c>
      <c r="L73" s="55">
        <f ca="1">Calcul!AE411</f>
        <v>-2</v>
      </c>
      <c r="M73" s="55">
        <f ca="1">Calcul!AE448</f>
        <v>709</v>
      </c>
      <c r="N73" s="55">
        <f ca="1">Calcul!AE485</f>
        <v>-2233</v>
      </c>
      <c r="O73" s="55">
        <f ca="1">Calcul!AE522</f>
        <v>83</v>
      </c>
      <c r="P73" s="55">
        <f ca="1">Calcul!AE559</f>
        <v>2800</v>
      </c>
      <c r="Q73" s="55">
        <f ca="1">Calcul!AE596</f>
        <v>-846</v>
      </c>
      <c r="R73" s="55">
        <f ca="1">Calcul!AE633</f>
        <v>-885</v>
      </c>
      <c r="S73" s="55">
        <f ca="1">Calcul!AE670</f>
        <v>330</v>
      </c>
      <c r="T73" s="55">
        <f ca="1">Calcul!AE707</f>
        <v>-2482</v>
      </c>
      <c r="U73" s="61">
        <f ca="1">Calcul!AE744</f>
        <v>747</v>
      </c>
    </row>
    <row r="74" spans="1:21" ht="15.75" thickBot="1">
      <c r="A74" s="132">
        <f t="shared" si="2"/>
        <v>31</v>
      </c>
      <c r="B74" s="63">
        <f ca="1">Calcul!AE42</f>
        <v>62809</v>
      </c>
      <c r="C74" s="63">
        <f ca="1">Calcul!AE79</f>
        <v>64475</v>
      </c>
      <c r="D74" s="63">
        <f ca="1">Calcul!AE116</f>
        <v>63162.5</v>
      </c>
      <c r="E74" s="63">
        <f ca="1">Calcul!AE153</f>
        <v>318</v>
      </c>
      <c r="F74" s="63">
        <f ca="1">Calcul!AE190</f>
        <v>4157</v>
      </c>
      <c r="G74" s="63">
        <f ca="1">Calcul!AE227</f>
        <v>2670</v>
      </c>
      <c r="H74" s="63">
        <f ca="1">Calcul!AE264</f>
        <v>45721.5</v>
      </c>
      <c r="I74" s="63">
        <f ca="1">Calcul!AE301</f>
        <v>1884.5</v>
      </c>
      <c r="J74" s="63">
        <f ca="1">Calcul!AE338</f>
        <v>1805.5</v>
      </c>
      <c r="K74" s="63">
        <f ca="1">Calcul!AE375</f>
        <v>11750.5</v>
      </c>
      <c r="L74" s="63">
        <f ca="1">Calcul!AE412</f>
        <v>-2</v>
      </c>
      <c r="M74" s="63">
        <f ca="1">Calcul!AE449</f>
        <v>759.5</v>
      </c>
      <c r="N74" s="63">
        <f ca="1">Calcul!AE486</f>
        <v>-3450.5</v>
      </c>
      <c r="O74" s="63">
        <f ca="1">Calcul!AE523</f>
        <v>82.5</v>
      </c>
      <c r="P74" s="63">
        <f ca="1">Calcul!AE560</f>
        <v>2500</v>
      </c>
      <c r="Q74" s="63">
        <f ca="1">Calcul!AE597</f>
        <v>-1241</v>
      </c>
      <c r="R74" s="63">
        <f ca="1">Calcul!AE634</f>
        <v>46</v>
      </c>
      <c r="S74" s="63">
        <f ca="1">Calcul!AE671</f>
        <v>199</v>
      </c>
      <c r="T74" s="63">
        <f ca="1">Calcul!AE708</f>
        <v>-1337</v>
      </c>
      <c r="U74" s="64">
        <f ca="1">Calcul!AE745</f>
        <v>-114</v>
      </c>
    </row>
    <row r="75" spans="1:21" ht="15.75" thickTop="1">
      <c r="A75" s="11">
        <f>ROW(A44)</f>
        <v>44</v>
      </c>
      <c r="B75" s="11" t="str">
        <f>B$5&amp;$A77</f>
        <v>B74</v>
      </c>
      <c r="C75" s="11" t="str">
        <f t="shared" ref="C75:U75" si="3">C$5&amp;$A77</f>
        <v>C74</v>
      </c>
      <c r="D75" s="11" t="str">
        <f t="shared" si="3"/>
        <v>D74</v>
      </c>
      <c r="E75" s="11" t="str">
        <f t="shared" si="3"/>
        <v>E74</v>
      </c>
      <c r="F75" s="11" t="str">
        <f t="shared" si="3"/>
        <v>F74</v>
      </c>
      <c r="G75" s="11" t="str">
        <f t="shared" si="3"/>
        <v>G74</v>
      </c>
      <c r="H75" s="11" t="str">
        <f t="shared" si="3"/>
        <v>H74</v>
      </c>
      <c r="I75" s="11" t="str">
        <f t="shared" si="3"/>
        <v>I74</v>
      </c>
      <c r="J75" s="11" t="str">
        <f t="shared" si="3"/>
        <v>J74</v>
      </c>
      <c r="K75" s="11" t="str">
        <f t="shared" si="3"/>
        <v>K74</v>
      </c>
      <c r="L75" s="11" t="str">
        <f t="shared" si="3"/>
        <v>L74</v>
      </c>
      <c r="M75" s="11" t="str">
        <f t="shared" si="3"/>
        <v>M74</v>
      </c>
      <c r="N75" s="11" t="str">
        <f t="shared" si="3"/>
        <v>N74</v>
      </c>
      <c r="O75" s="11" t="str">
        <f t="shared" si="3"/>
        <v>O74</v>
      </c>
      <c r="P75" s="11" t="str">
        <f t="shared" si="3"/>
        <v>P74</v>
      </c>
      <c r="Q75" s="11" t="str">
        <f t="shared" si="3"/>
        <v>Q74</v>
      </c>
      <c r="R75" s="11" t="str">
        <f t="shared" si="3"/>
        <v>R74</v>
      </c>
      <c r="S75" s="11" t="str">
        <f t="shared" si="3"/>
        <v>S74</v>
      </c>
      <c r="T75" s="11" t="str">
        <f t="shared" si="3"/>
        <v>T74</v>
      </c>
      <c r="U75" s="11" t="str">
        <f t="shared" si="3"/>
        <v>U74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74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37324</v>
      </c>
      <c r="C80" s="130">
        <f ca="1">Calcul!AF49</f>
        <v>37437.5</v>
      </c>
      <c r="D80" s="130">
        <f ca="1">Calcul!AF86</f>
        <v>37400</v>
      </c>
      <c r="E80" s="130">
        <f ca="1">Calcul!AF123</f>
        <v>292</v>
      </c>
      <c r="F80" s="130">
        <f ca="1">Calcul!AF160</f>
        <v>2057.5</v>
      </c>
      <c r="G80" s="130">
        <f ca="1">Calcul!AF197</f>
        <v>622</v>
      </c>
      <c r="H80" s="130">
        <f ca="1">Calcul!AF234</f>
        <v>40564.5</v>
      </c>
      <c r="I80" s="130">
        <f ca="1">Calcul!AF271</f>
        <v>417</v>
      </c>
      <c r="J80" s="130">
        <f ca="1">Calcul!AF308</f>
        <v>0</v>
      </c>
      <c r="K80" s="130">
        <f ca="1">Calcul!AF345</f>
        <v>3517.5</v>
      </c>
      <c r="L80" s="130">
        <f ca="1">Calcul!AF382</f>
        <v>-2224</v>
      </c>
      <c r="M80" s="130">
        <f ca="1">Calcul!AF419</f>
        <v>615.5</v>
      </c>
      <c r="N80" s="130">
        <f ca="1">Calcul!AF456</f>
        <v>-9357.5</v>
      </c>
      <c r="O80" s="130">
        <f ca="1">Calcul!AF493</f>
        <v>60</v>
      </c>
      <c r="P80" s="130">
        <f ca="1">Calcul!AF530</f>
        <v>-1800</v>
      </c>
      <c r="Q80" s="130">
        <f ca="1">Calcul!AF567</f>
        <v>-1500</v>
      </c>
      <c r="R80" s="130">
        <f ca="1">Calcul!AF604</f>
        <v>-1935</v>
      </c>
      <c r="S80" s="130">
        <f ca="1">Calcul!AF641</f>
        <v>-1200</v>
      </c>
      <c r="T80" s="130">
        <f ca="1">Calcul!AF678</f>
        <v>-2753</v>
      </c>
      <c r="U80" s="131">
        <f ca="1">Calcul!AF715</f>
        <v>-2162</v>
      </c>
    </row>
    <row r="81" spans="1:21">
      <c r="A81" s="68">
        <f t="shared" ref="A81:A110" si="5">A45</f>
        <v>2</v>
      </c>
      <c r="B81" s="55">
        <f ca="1">Calcul!AF13</f>
        <v>37662</v>
      </c>
      <c r="C81" s="55">
        <f ca="1">Calcul!AF50</f>
        <v>37562.5</v>
      </c>
      <c r="D81" s="55">
        <f ca="1">Calcul!AF87</f>
        <v>37462.5</v>
      </c>
      <c r="E81" s="55">
        <f ca="1">Calcul!AF124</f>
        <v>315.5</v>
      </c>
      <c r="F81" s="55">
        <f ca="1">Calcul!AF161</f>
        <v>2467</v>
      </c>
      <c r="G81" s="55">
        <f ca="1">Calcul!AF198</f>
        <v>716</v>
      </c>
      <c r="H81" s="55">
        <f ca="1">Calcul!AF235</f>
        <v>41043</v>
      </c>
      <c r="I81" s="55">
        <f ca="1">Calcul!AF272</f>
        <v>694</v>
      </c>
      <c r="J81" s="55">
        <f ca="1">Calcul!AF309</f>
        <v>0</v>
      </c>
      <c r="K81" s="55">
        <f ca="1">Calcul!AF346</f>
        <v>3170</v>
      </c>
      <c r="L81" s="55">
        <f ca="1">Calcul!AF383</f>
        <v>-1956.5</v>
      </c>
      <c r="M81" s="55">
        <f ca="1">Calcul!AF420</f>
        <v>651.5</v>
      </c>
      <c r="N81" s="55">
        <f ca="1">Calcul!AF457</f>
        <v>-10627</v>
      </c>
      <c r="O81" s="55">
        <f ca="1">Calcul!AF494</f>
        <v>61.5</v>
      </c>
      <c r="P81" s="55">
        <f ca="1">Calcul!AF531</f>
        <v>-1800</v>
      </c>
      <c r="Q81" s="55">
        <f ca="1">Calcul!AF568</f>
        <v>-1500</v>
      </c>
      <c r="R81" s="55">
        <f ca="1">Calcul!AF605</f>
        <v>-1450</v>
      </c>
      <c r="S81" s="55">
        <f ca="1">Calcul!AF642</f>
        <v>-1200</v>
      </c>
      <c r="T81" s="55">
        <f ca="1">Calcul!AF679</f>
        <v>-2753</v>
      </c>
      <c r="U81" s="61">
        <f ca="1">Calcul!AF716</f>
        <v>-2927</v>
      </c>
    </row>
    <row r="82" spans="1:21">
      <c r="A82" s="68">
        <f t="shared" si="5"/>
        <v>3</v>
      </c>
      <c r="B82" s="55">
        <f ca="1">Calcul!AF14</f>
        <v>37801</v>
      </c>
      <c r="C82" s="55">
        <f ca="1">Calcul!AF51</f>
        <v>37725</v>
      </c>
      <c r="D82" s="55">
        <f ca="1">Calcul!AF88</f>
        <v>37387.5</v>
      </c>
      <c r="E82" s="55">
        <f ca="1">Calcul!AF125</f>
        <v>316.5</v>
      </c>
      <c r="F82" s="55">
        <f ca="1">Calcul!AF162</f>
        <v>1518</v>
      </c>
      <c r="G82" s="55">
        <f ca="1">Calcul!AF199</f>
        <v>755.5</v>
      </c>
      <c r="H82" s="55">
        <f ca="1">Calcul!AF236</f>
        <v>39481</v>
      </c>
      <c r="I82" s="55">
        <f ca="1">Calcul!AF273</f>
        <v>2447</v>
      </c>
      <c r="J82" s="55">
        <f ca="1">Calcul!AF310</f>
        <v>0</v>
      </c>
      <c r="K82" s="55">
        <f ca="1">Calcul!AF347</f>
        <v>2959.5</v>
      </c>
      <c r="L82" s="55">
        <f ca="1">Calcul!AF384</f>
        <v>-2280.5</v>
      </c>
      <c r="M82" s="55">
        <f ca="1">Calcul!AF421</f>
        <v>641.5</v>
      </c>
      <c r="N82" s="55">
        <f ca="1">Calcul!AF458</f>
        <v>-9345</v>
      </c>
      <c r="O82" s="55">
        <f ca="1">Calcul!AF495</f>
        <v>49.5</v>
      </c>
      <c r="P82" s="55">
        <f ca="1">Calcul!AF532</f>
        <v>-1638</v>
      </c>
      <c r="Q82" s="55">
        <f ca="1">Calcul!AF569</f>
        <v>-2000</v>
      </c>
      <c r="R82" s="55">
        <f ca="1">Calcul!AF606</f>
        <v>-1630</v>
      </c>
      <c r="S82" s="55">
        <f ca="1">Calcul!AF643</f>
        <v>-1181</v>
      </c>
      <c r="T82" s="55">
        <f ca="1">Calcul!AF680</f>
        <v>-2753</v>
      </c>
      <c r="U82" s="61">
        <f ca="1">Calcul!AF717</f>
        <v>-2289</v>
      </c>
    </row>
    <row r="83" spans="1:21">
      <c r="A83" s="68">
        <f t="shared" si="5"/>
        <v>4</v>
      </c>
      <c r="B83" s="55">
        <f ca="1">Calcul!AF15</f>
        <v>37396.5</v>
      </c>
      <c r="C83" s="55">
        <f ca="1">Calcul!AF52</f>
        <v>37287.5</v>
      </c>
      <c r="D83" s="55">
        <f ca="1">Calcul!AF89</f>
        <v>36975</v>
      </c>
      <c r="E83" s="55">
        <f ca="1">Calcul!AF126</f>
        <v>315</v>
      </c>
      <c r="F83" s="55">
        <f ca="1">Calcul!AF163</f>
        <v>1936</v>
      </c>
      <c r="G83" s="55">
        <f ca="1">Calcul!AF200</f>
        <v>715.5</v>
      </c>
      <c r="H83" s="55">
        <f ca="1">Calcul!AF237</f>
        <v>37748</v>
      </c>
      <c r="I83" s="55">
        <f ca="1">Calcul!AF274</f>
        <v>351.5</v>
      </c>
      <c r="J83" s="55">
        <f ca="1">Calcul!AF311</f>
        <v>0</v>
      </c>
      <c r="K83" s="55">
        <f ca="1">Calcul!AF348</f>
        <v>3154.5</v>
      </c>
      <c r="L83" s="55">
        <f ca="1">Calcul!AF385</f>
        <v>-2316.5</v>
      </c>
      <c r="M83" s="55">
        <f ca="1">Calcul!AF422</f>
        <v>640</v>
      </c>
      <c r="N83" s="55">
        <f ca="1">Calcul!AF459</f>
        <v>-8636.5</v>
      </c>
      <c r="O83" s="55">
        <f ca="1">Calcul!AF496</f>
        <v>58.5</v>
      </c>
      <c r="P83" s="55">
        <f ca="1">Calcul!AF533</f>
        <v>-472</v>
      </c>
      <c r="Q83" s="55">
        <f ca="1">Calcul!AF570</f>
        <v>-2000</v>
      </c>
      <c r="R83" s="55">
        <f ca="1">Calcul!AF607</f>
        <v>-1606</v>
      </c>
      <c r="S83" s="55">
        <f ca="1">Calcul!AF644</f>
        <v>-1200</v>
      </c>
      <c r="T83" s="55">
        <f ca="1">Calcul!AF681</f>
        <v>-2752</v>
      </c>
      <c r="U83" s="61">
        <f ca="1">Calcul!AF718</f>
        <v>-1545</v>
      </c>
    </row>
    <row r="84" spans="1:21">
      <c r="A84" s="68">
        <f t="shared" si="5"/>
        <v>5</v>
      </c>
      <c r="B84" s="55">
        <f ca="1">Calcul!AF16</f>
        <v>35181</v>
      </c>
      <c r="C84" s="55">
        <f ca="1">Calcul!AF53</f>
        <v>34312.5</v>
      </c>
      <c r="D84" s="55">
        <f ca="1">Calcul!AF90</f>
        <v>35150</v>
      </c>
      <c r="E84" s="55">
        <f ca="1">Calcul!AF127</f>
        <v>314</v>
      </c>
      <c r="F84" s="55">
        <f ca="1">Calcul!AF164</f>
        <v>1259</v>
      </c>
      <c r="G84" s="55">
        <f ca="1">Calcul!AF201</f>
        <v>730</v>
      </c>
      <c r="H84" s="55">
        <f ca="1">Calcul!AF238</f>
        <v>37845.5</v>
      </c>
      <c r="I84" s="55">
        <f ca="1">Calcul!AF275</f>
        <v>361</v>
      </c>
      <c r="J84" s="55">
        <f ca="1">Calcul!AF312</f>
        <v>0</v>
      </c>
      <c r="K84" s="55">
        <f ca="1">Calcul!AF349</f>
        <v>4456.5</v>
      </c>
      <c r="L84" s="55">
        <f ca="1">Calcul!AF386</f>
        <v>-2489.5</v>
      </c>
      <c r="M84" s="55">
        <f ca="1">Calcul!AF423</f>
        <v>632</v>
      </c>
      <c r="N84" s="55">
        <f ca="1">Calcul!AF460</f>
        <v>-9249</v>
      </c>
      <c r="O84" s="55">
        <f ca="1">Calcul!AF497</f>
        <v>46.5</v>
      </c>
      <c r="P84" s="55">
        <f ca="1">Calcul!AF534</f>
        <v>-1207</v>
      </c>
      <c r="Q84" s="55">
        <f ca="1">Calcul!AF571</f>
        <v>-2000</v>
      </c>
      <c r="R84" s="55">
        <f ca="1">Calcul!AF608</f>
        <v>-2208</v>
      </c>
      <c r="S84" s="55">
        <f ca="1">Calcul!AF645</f>
        <v>-1200</v>
      </c>
      <c r="T84" s="55">
        <f ca="1">Calcul!AF682</f>
        <v>-1215</v>
      </c>
      <c r="U84" s="61">
        <f ca="1">Calcul!AF719</f>
        <v>-2403</v>
      </c>
    </row>
    <row r="85" spans="1:21">
      <c r="A85" s="68">
        <f t="shared" si="5"/>
        <v>6</v>
      </c>
      <c r="B85" s="55">
        <f ca="1">Calcul!AF17</f>
        <v>32817.5</v>
      </c>
      <c r="C85" s="55">
        <f ca="1">Calcul!AF54</f>
        <v>32962.5</v>
      </c>
      <c r="D85" s="55">
        <f ca="1">Calcul!AF91</f>
        <v>32887.5</v>
      </c>
      <c r="E85" s="55">
        <f ca="1">Calcul!AF128</f>
        <v>315</v>
      </c>
      <c r="F85" s="55">
        <f ca="1">Calcul!AF165</f>
        <v>821</v>
      </c>
      <c r="G85" s="55">
        <f ca="1">Calcul!AF202</f>
        <v>721</v>
      </c>
      <c r="H85" s="55">
        <f ca="1">Calcul!AF239</f>
        <v>37046</v>
      </c>
      <c r="I85" s="55">
        <f ca="1">Calcul!AF276</f>
        <v>628</v>
      </c>
      <c r="J85" s="55">
        <f ca="1">Calcul!AF313</f>
        <v>0</v>
      </c>
      <c r="K85" s="55">
        <f ca="1">Calcul!AF350</f>
        <v>4337.5</v>
      </c>
      <c r="L85" s="55">
        <f ca="1">Calcul!AF387</f>
        <v>-2454.5</v>
      </c>
      <c r="M85" s="55">
        <f ca="1">Calcul!AF424</f>
        <v>626.5</v>
      </c>
      <c r="N85" s="55">
        <f ca="1">Calcul!AF461</f>
        <v>-10672</v>
      </c>
      <c r="O85" s="55">
        <f ca="1">Calcul!AF498</f>
        <v>37</v>
      </c>
      <c r="P85" s="55">
        <f ca="1">Calcul!AF535</f>
        <v>-1780</v>
      </c>
      <c r="Q85" s="55">
        <f ca="1">Calcul!AF572</f>
        <v>-2000</v>
      </c>
      <c r="R85" s="55">
        <f ca="1">Calcul!AF609</f>
        <v>-2058</v>
      </c>
      <c r="S85" s="55">
        <f ca="1">Calcul!AF646</f>
        <v>-1200</v>
      </c>
      <c r="T85" s="55">
        <f ca="1">Calcul!AF683</f>
        <v>-1215</v>
      </c>
      <c r="U85" s="61">
        <f ca="1">Calcul!AF720</f>
        <v>-3155</v>
      </c>
    </row>
    <row r="86" spans="1:21">
      <c r="A86" s="68">
        <f t="shared" si="5"/>
        <v>7</v>
      </c>
      <c r="B86" s="55">
        <f ca="1">Calcul!AF18</f>
        <v>34723</v>
      </c>
      <c r="C86" s="55">
        <f ca="1">Calcul!AF55</f>
        <v>34862.5</v>
      </c>
      <c r="D86" s="55">
        <f ca="1">Calcul!AF92</f>
        <v>35062.5</v>
      </c>
      <c r="E86" s="55">
        <f ca="1">Calcul!AF129</f>
        <v>314.5</v>
      </c>
      <c r="F86" s="55">
        <f ca="1">Calcul!AF166</f>
        <v>758.5</v>
      </c>
      <c r="G86" s="55">
        <f ca="1">Calcul!AF203</f>
        <v>775.5</v>
      </c>
      <c r="H86" s="55">
        <f ca="1">Calcul!AF240</f>
        <v>39766</v>
      </c>
      <c r="I86" s="55">
        <f ca="1">Calcul!AF277</f>
        <v>295.5</v>
      </c>
      <c r="J86" s="55">
        <f ca="1">Calcul!AF314</f>
        <v>0</v>
      </c>
      <c r="K86" s="55">
        <f ca="1">Calcul!AF351</f>
        <v>3674.5</v>
      </c>
      <c r="L86" s="55">
        <f ca="1">Calcul!AF388</f>
        <v>-2239</v>
      </c>
      <c r="M86" s="55">
        <f ca="1">Calcul!AF425</f>
        <v>624.5</v>
      </c>
      <c r="N86" s="55">
        <f ca="1">Calcul!AF462</f>
        <v>-9992.5</v>
      </c>
      <c r="O86" s="55">
        <f ca="1">Calcul!AF499</f>
        <v>36</v>
      </c>
      <c r="P86" s="55">
        <f ca="1">Calcul!AF536</f>
        <v>-1800</v>
      </c>
      <c r="Q86" s="55">
        <f ca="1">Calcul!AF573</f>
        <v>-2000</v>
      </c>
      <c r="R86" s="55">
        <f ca="1">Calcul!AF610</f>
        <v>-1927</v>
      </c>
      <c r="S86" s="55">
        <f ca="1">Calcul!AF647</f>
        <v>-1200</v>
      </c>
      <c r="T86" s="55">
        <f ca="1">Calcul!AF684</f>
        <v>-2752</v>
      </c>
      <c r="U86" s="61">
        <f ca="1">Calcul!AF721</f>
        <v>-3000</v>
      </c>
    </row>
    <row r="87" spans="1:21">
      <c r="A87" s="68">
        <f t="shared" si="5"/>
        <v>8</v>
      </c>
      <c r="B87" s="55">
        <f ca="1">Calcul!AF19</f>
        <v>37673</v>
      </c>
      <c r="C87" s="55">
        <f ca="1">Calcul!AF56</f>
        <v>37887.5</v>
      </c>
      <c r="D87" s="55">
        <f ca="1">Calcul!AF93</f>
        <v>37975</v>
      </c>
      <c r="E87" s="55">
        <f ca="1">Calcul!AF130</f>
        <v>313</v>
      </c>
      <c r="F87" s="55">
        <f ca="1">Calcul!AF167</f>
        <v>2872.5</v>
      </c>
      <c r="G87" s="55">
        <f ca="1">Calcul!AF204</f>
        <v>746</v>
      </c>
      <c r="H87" s="55">
        <f ca="1">Calcul!AF241</f>
        <v>40417</v>
      </c>
      <c r="I87" s="55">
        <f ca="1">Calcul!AF278</f>
        <v>220</v>
      </c>
      <c r="J87" s="55">
        <f ca="1">Calcul!AF315</f>
        <v>0</v>
      </c>
      <c r="K87" s="55">
        <f ca="1">Calcul!AF352</f>
        <v>3636</v>
      </c>
      <c r="L87" s="55">
        <f ca="1">Calcul!AF389</f>
        <v>-2433</v>
      </c>
      <c r="M87" s="55">
        <f ca="1">Calcul!AF426</f>
        <v>609.5</v>
      </c>
      <c r="N87" s="55">
        <f ca="1">Calcul!AF463</f>
        <v>-8989.5</v>
      </c>
      <c r="O87" s="55">
        <f ca="1">Calcul!AF500</f>
        <v>77.5</v>
      </c>
      <c r="P87" s="55">
        <f ca="1">Calcul!AF537</f>
        <v>-356</v>
      </c>
      <c r="Q87" s="55">
        <f ca="1">Calcul!AF574</f>
        <v>-2000</v>
      </c>
      <c r="R87" s="55">
        <f ca="1">Calcul!AF611</f>
        <v>-2370</v>
      </c>
      <c r="S87" s="55">
        <f ca="1">Calcul!AF648</f>
        <v>-1200</v>
      </c>
      <c r="T87" s="55">
        <f ca="1">Calcul!AF685</f>
        <v>-2752</v>
      </c>
      <c r="U87" s="61">
        <f ca="1">Calcul!AF722</f>
        <v>-2687</v>
      </c>
    </row>
    <row r="88" spans="1:21">
      <c r="A88" s="68">
        <f t="shared" si="5"/>
        <v>9</v>
      </c>
      <c r="B88" s="55">
        <f ca="1">Calcul!AF20</f>
        <v>37961.5</v>
      </c>
      <c r="C88" s="55">
        <f ca="1">Calcul!AF57</f>
        <v>38137.5</v>
      </c>
      <c r="D88" s="55">
        <f ca="1">Calcul!AF94</f>
        <v>37900</v>
      </c>
      <c r="E88" s="55">
        <f ca="1">Calcul!AF131</f>
        <v>307.5</v>
      </c>
      <c r="F88" s="55">
        <f ca="1">Calcul!AF168</f>
        <v>2673.5</v>
      </c>
      <c r="G88" s="55">
        <f ca="1">Calcul!AF205</f>
        <v>713.5</v>
      </c>
      <c r="H88" s="55">
        <f ca="1">Calcul!AF242</f>
        <v>39807.5</v>
      </c>
      <c r="I88" s="55">
        <f ca="1">Calcul!AF279</f>
        <v>505.5</v>
      </c>
      <c r="J88" s="55">
        <f ca="1">Calcul!AF316</f>
        <v>0</v>
      </c>
      <c r="K88" s="55">
        <f ca="1">Calcul!AF353</f>
        <v>3630</v>
      </c>
      <c r="L88" s="55">
        <f ca="1">Calcul!AF390</f>
        <v>-2453</v>
      </c>
      <c r="M88" s="55">
        <f ca="1">Calcul!AF427</f>
        <v>596.5</v>
      </c>
      <c r="N88" s="55">
        <f ca="1">Calcul!AF464</f>
        <v>-8422</v>
      </c>
      <c r="O88" s="55">
        <f ca="1">Calcul!AF501</f>
        <v>73.5</v>
      </c>
      <c r="P88" s="55">
        <f ca="1">Calcul!AF538</f>
        <v>97</v>
      </c>
      <c r="Q88" s="55">
        <f ca="1">Calcul!AF575</f>
        <v>-2000</v>
      </c>
      <c r="R88" s="55">
        <f ca="1">Calcul!AF612</f>
        <v>-2155</v>
      </c>
      <c r="S88" s="55">
        <f ca="1">Calcul!AF649</f>
        <v>-901</v>
      </c>
      <c r="T88" s="55">
        <f ca="1">Calcul!AF686</f>
        <v>-2752</v>
      </c>
      <c r="U88" s="61">
        <f ca="1">Calcul!AF723</f>
        <v>-2855</v>
      </c>
    </row>
    <row r="89" spans="1:21">
      <c r="A89" s="68">
        <f t="shared" si="5"/>
        <v>10</v>
      </c>
      <c r="B89" s="55">
        <f ca="1">Calcul!AF21</f>
        <v>39041</v>
      </c>
      <c r="C89" s="55">
        <f ca="1">Calcul!AF58</f>
        <v>38462.5</v>
      </c>
      <c r="D89" s="55">
        <f ca="1">Calcul!AF95</f>
        <v>38850</v>
      </c>
      <c r="E89" s="55">
        <f ca="1">Calcul!AF132</f>
        <v>301.5</v>
      </c>
      <c r="F89" s="55">
        <f ca="1">Calcul!AF169</f>
        <v>2792</v>
      </c>
      <c r="G89" s="55">
        <f ca="1">Calcul!AF206</f>
        <v>742</v>
      </c>
      <c r="H89" s="55">
        <f ca="1">Calcul!AF243</f>
        <v>39163</v>
      </c>
      <c r="I89" s="55">
        <f ca="1">Calcul!AF280</f>
        <v>2398.5</v>
      </c>
      <c r="J89" s="55">
        <f ca="1">Calcul!AF317</f>
        <v>0</v>
      </c>
      <c r="K89" s="55">
        <f ca="1">Calcul!AF354</f>
        <v>3443</v>
      </c>
      <c r="L89" s="55">
        <f ca="1">Calcul!AF391</f>
        <v>-2424</v>
      </c>
      <c r="M89" s="55">
        <f ca="1">Calcul!AF428</f>
        <v>618</v>
      </c>
      <c r="N89" s="55">
        <f ca="1">Calcul!AF465</f>
        <v>-8727</v>
      </c>
      <c r="O89" s="55">
        <f ca="1">Calcul!AF502</f>
        <v>74</v>
      </c>
      <c r="P89" s="55">
        <f ca="1">Calcul!AF539</f>
        <v>-1739</v>
      </c>
      <c r="Q89" s="55">
        <f ca="1">Calcul!AF576</f>
        <v>-1668</v>
      </c>
      <c r="R89" s="55">
        <f ca="1">Calcul!AF613</f>
        <v>-1881</v>
      </c>
      <c r="S89" s="55">
        <f ca="1">Calcul!AF650</f>
        <v>-900</v>
      </c>
      <c r="T89" s="55">
        <f ca="1">Calcul!AF687</f>
        <v>-2756</v>
      </c>
      <c r="U89" s="61">
        <f ca="1">Calcul!AF724</f>
        <v>-3099</v>
      </c>
    </row>
    <row r="90" spans="1:21">
      <c r="A90" s="68">
        <f t="shared" si="5"/>
        <v>11</v>
      </c>
      <c r="B90" s="55">
        <f ca="1">Calcul!AF22</f>
        <v>41581.5</v>
      </c>
      <c r="C90" s="55">
        <f ca="1">Calcul!AF59</f>
        <v>41375</v>
      </c>
      <c r="D90" s="55">
        <f ca="1">Calcul!AF96</f>
        <v>41600</v>
      </c>
      <c r="E90" s="55">
        <f ca="1">Calcul!AF133</f>
        <v>314.5</v>
      </c>
      <c r="F90" s="55">
        <f ca="1">Calcul!AF170</f>
        <v>2252</v>
      </c>
      <c r="G90" s="55">
        <f ca="1">Calcul!AF207</f>
        <v>756</v>
      </c>
      <c r="H90" s="55">
        <f ca="1">Calcul!AF244</f>
        <v>41350.5</v>
      </c>
      <c r="I90" s="55">
        <f ca="1">Calcul!AF281</f>
        <v>548</v>
      </c>
      <c r="J90" s="55">
        <f ca="1">Calcul!AF318</f>
        <v>0</v>
      </c>
      <c r="K90" s="55">
        <f ca="1">Calcul!AF355</f>
        <v>3451.5</v>
      </c>
      <c r="L90" s="55">
        <f ca="1">Calcul!AF392</f>
        <v>-2510</v>
      </c>
      <c r="M90" s="55">
        <f ca="1">Calcul!AF429</f>
        <v>636</v>
      </c>
      <c r="N90" s="55">
        <f ca="1">Calcul!AF466</f>
        <v>-6657.5</v>
      </c>
      <c r="O90" s="55">
        <f ca="1">Calcul!AF503</f>
        <v>63</v>
      </c>
      <c r="P90" s="55">
        <f ca="1">Calcul!AF540</f>
        <v>1551</v>
      </c>
      <c r="Q90" s="55">
        <f ca="1">Calcul!AF577</f>
        <v>-1000</v>
      </c>
      <c r="R90" s="55">
        <f ca="1">Calcul!AF614</f>
        <v>-2135</v>
      </c>
      <c r="S90" s="55">
        <f ca="1">Calcul!AF651</f>
        <v>-675</v>
      </c>
      <c r="T90" s="55">
        <f ca="1">Calcul!AF688</f>
        <v>-2756</v>
      </c>
      <c r="U90" s="61">
        <f ca="1">Calcul!AF725</f>
        <v>-2390</v>
      </c>
    </row>
    <row r="91" spans="1:21">
      <c r="A91" s="68">
        <f t="shared" si="5"/>
        <v>12</v>
      </c>
      <c r="B91" s="55">
        <f ca="1">Calcul!AF23</f>
        <v>41236</v>
      </c>
      <c r="C91" s="55">
        <f ca="1">Calcul!AF60</f>
        <v>41450</v>
      </c>
      <c r="D91" s="55">
        <f ca="1">Calcul!AF97</f>
        <v>40850</v>
      </c>
      <c r="E91" s="55">
        <f ca="1">Calcul!AF134</f>
        <v>313</v>
      </c>
      <c r="F91" s="55">
        <f ca="1">Calcul!AF171</f>
        <v>2479</v>
      </c>
      <c r="G91" s="55">
        <f ca="1">Calcul!AF208</f>
        <v>750.5</v>
      </c>
      <c r="H91" s="55">
        <f ca="1">Calcul!AF245</f>
        <v>39996.5</v>
      </c>
      <c r="I91" s="55">
        <f ca="1">Calcul!AF282</f>
        <v>248.5</v>
      </c>
      <c r="J91" s="55">
        <f ca="1">Calcul!AF319</f>
        <v>0</v>
      </c>
      <c r="K91" s="55">
        <f ca="1">Calcul!AF356</f>
        <v>3912.5</v>
      </c>
      <c r="L91" s="55">
        <f ca="1">Calcul!AF393</f>
        <v>-2516</v>
      </c>
      <c r="M91" s="55">
        <f ca="1">Calcul!AF430</f>
        <v>665</v>
      </c>
      <c r="N91" s="55">
        <f ca="1">Calcul!AF467</f>
        <v>-5597</v>
      </c>
      <c r="O91" s="55">
        <f ca="1">Calcul!AF504</f>
        <v>69.5</v>
      </c>
      <c r="P91" s="55">
        <f ca="1">Calcul!AF541</f>
        <v>725</v>
      </c>
      <c r="Q91" s="55">
        <f ca="1">Calcul!AF578</f>
        <v>-1000</v>
      </c>
      <c r="R91" s="55">
        <f ca="1">Calcul!AF615</f>
        <v>-2230</v>
      </c>
      <c r="S91" s="55">
        <f ca="1">Calcul!AF652</f>
        <v>-1200</v>
      </c>
      <c r="T91" s="55">
        <f ca="1">Calcul!AF689</f>
        <v>-1219</v>
      </c>
      <c r="U91" s="61">
        <f ca="1">Calcul!AF726</f>
        <v>-1259</v>
      </c>
    </row>
    <row r="92" spans="1:21">
      <c r="A92" s="68">
        <f t="shared" si="5"/>
        <v>13</v>
      </c>
      <c r="B92" s="55">
        <f ca="1">Calcul!AF24</f>
        <v>40536.5</v>
      </c>
      <c r="C92" s="55">
        <f ca="1">Calcul!AF61</f>
        <v>39937.5</v>
      </c>
      <c r="D92" s="55">
        <f ca="1">Calcul!AF98</f>
        <v>40400</v>
      </c>
      <c r="E92" s="55">
        <f ca="1">Calcul!AF135</f>
        <v>310</v>
      </c>
      <c r="F92" s="55">
        <f ca="1">Calcul!AF172</f>
        <v>1186.5</v>
      </c>
      <c r="G92" s="55">
        <f ca="1">Calcul!AF209</f>
        <v>751</v>
      </c>
      <c r="H92" s="55">
        <f ca="1">Calcul!AF246</f>
        <v>39108</v>
      </c>
      <c r="I92" s="55">
        <f ca="1">Calcul!AF283</f>
        <v>339.5</v>
      </c>
      <c r="J92" s="55">
        <f ca="1">Calcul!AF320</f>
        <v>0</v>
      </c>
      <c r="K92" s="55">
        <f ca="1">Calcul!AF357</f>
        <v>4174.5</v>
      </c>
      <c r="L92" s="55">
        <f ca="1">Calcul!AF394</f>
        <v>-2511.5</v>
      </c>
      <c r="M92" s="55">
        <f ca="1">Calcul!AF431</f>
        <v>651.5</v>
      </c>
      <c r="N92" s="55">
        <f ca="1">Calcul!AF468</f>
        <v>-6099</v>
      </c>
      <c r="O92" s="55">
        <f ca="1">Calcul!AF505</f>
        <v>39.5</v>
      </c>
      <c r="P92" s="55">
        <f ca="1">Calcul!AF542</f>
        <v>-211</v>
      </c>
      <c r="Q92" s="55">
        <f ca="1">Calcul!AF579</f>
        <v>-1000</v>
      </c>
      <c r="R92" s="55">
        <f ca="1">Calcul!AF616</f>
        <v>-1926</v>
      </c>
      <c r="S92" s="55">
        <f ca="1">Calcul!AF653</f>
        <v>-1200</v>
      </c>
      <c r="T92" s="55">
        <f ca="1">Calcul!AF690</f>
        <v>-1219</v>
      </c>
      <c r="U92" s="61">
        <f ca="1">Calcul!AF727</f>
        <v>-1620</v>
      </c>
    </row>
    <row r="93" spans="1:21">
      <c r="A93" s="68">
        <f t="shared" si="5"/>
        <v>14</v>
      </c>
      <c r="B93" s="55">
        <f ca="1">Calcul!AF25</f>
        <v>40689</v>
      </c>
      <c r="C93" s="55">
        <f ca="1">Calcul!AF62</f>
        <v>39937.5</v>
      </c>
      <c r="D93" s="55">
        <f ca="1">Calcul!AF99</f>
        <v>40612.5</v>
      </c>
      <c r="E93" s="55">
        <f ca="1">Calcul!AF136</f>
        <v>314.5</v>
      </c>
      <c r="F93" s="55">
        <f ca="1">Calcul!AF173</f>
        <v>1274</v>
      </c>
      <c r="G93" s="55">
        <f ca="1">Calcul!AF210</f>
        <v>736.5</v>
      </c>
      <c r="H93" s="55">
        <f ca="1">Calcul!AF247</f>
        <v>40507.5</v>
      </c>
      <c r="I93" s="55">
        <f ca="1">Calcul!AF284</f>
        <v>1570.5</v>
      </c>
      <c r="J93" s="55">
        <f ca="1">Calcul!AF321</f>
        <v>0</v>
      </c>
      <c r="K93" s="55">
        <f ca="1">Calcul!AF358</f>
        <v>4346</v>
      </c>
      <c r="L93" s="55">
        <f ca="1">Calcul!AF395</f>
        <v>-2113</v>
      </c>
      <c r="M93" s="55">
        <f ca="1">Calcul!AF432</f>
        <v>625.5</v>
      </c>
      <c r="N93" s="55">
        <f ca="1">Calcul!AF469</f>
        <v>-7833.5</v>
      </c>
      <c r="O93" s="55">
        <f ca="1">Calcul!AF506</f>
        <v>42</v>
      </c>
      <c r="P93" s="55">
        <f ca="1">Calcul!AF543</f>
        <v>-1723</v>
      </c>
      <c r="Q93" s="55">
        <f ca="1">Calcul!AF580</f>
        <v>-1000</v>
      </c>
      <c r="R93" s="55">
        <f ca="1">Calcul!AF617</f>
        <v>-967</v>
      </c>
      <c r="S93" s="55">
        <f ca="1">Calcul!AF654</f>
        <v>-1200</v>
      </c>
      <c r="T93" s="55">
        <f ca="1">Calcul!AF691</f>
        <v>-2756</v>
      </c>
      <c r="U93" s="61">
        <f ca="1">Calcul!AF728</f>
        <v>-2690</v>
      </c>
    </row>
    <row r="94" spans="1:21">
      <c r="A94" s="68">
        <f t="shared" si="5"/>
        <v>15</v>
      </c>
      <c r="B94" s="55">
        <f ca="1">Calcul!AF26</f>
        <v>42892</v>
      </c>
      <c r="C94" s="55">
        <f ca="1">Calcul!AF63</f>
        <v>41862.5</v>
      </c>
      <c r="D94" s="55">
        <f ca="1">Calcul!AF100</f>
        <v>42600</v>
      </c>
      <c r="E94" s="55">
        <f ca="1">Calcul!AF137</f>
        <v>314</v>
      </c>
      <c r="F94" s="55">
        <f ca="1">Calcul!AF174</f>
        <v>2578.5</v>
      </c>
      <c r="G94" s="55">
        <f ca="1">Calcul!AF211</f>
        <v>734</v>
      </c>
      <c r="H94" s="55">
        <f ca="1">Calcul!AF248</f>
        <v>41280</v>
      </c>
      <c r="I94" s="55">
        <f ca="1">Calcul!AF285</f>
        <v>1058</v>
      </c>
      <c r="J94" s="55">
        <f ca="1">Calcul!AF322</f>
        <v>0</v>
      </c>
      <c r="K94" s="55">
        <f ca="1">Calcul!AF359</f>
        <v>4754</v>
      </c>
      <c r="L94" s="55">
        <f ca="1">Calcul!AF396</f>
        <v>-2500.5</v>
      </c>
      <c r="M94" s="55">
        <f ca="1">Calcul!AF433</f>
        <v>590</v>
      </c>
      <c r="N94" s="55">
        <f ca="1">Calcul!AF470</f>
        <v>-6985</v>
      </c>
      <c r="O94" s="55">
        <f ca="1">Calcul!AF507</f>
        <v>66.5</v>
      </c>
      <c r="P94" s="55">
        <f ca="1">Calcul!AF544</f>
        <v>420</v>
      </c>
      <c r="Q94" s="55">
        <f ca="1">Calcul!AF581</f>
        <v>-999</v>
      </c>
      <c r="R94" s="55">
        <f ca="1">Calcul!AF618</f>
        <v>-1452</v>
      </c>
      <c r="S94" s="55">
        <f ca="1">Calcul!AF655</f>
        <v>-1200</v>
      </c>
      <c r="T94" s="55">
        <f ca="1">Calcul!AF692</f>
        <v>-2756</v>
      </c>
      <c r="U94" s="61">
        <f ca="1">Calcul!AF729</f>
        <v>-1879</v>
      </c>
    </row>
    <row r="95" spans="1:21">
      <c r="A95" s="68">
        <f t="shared" si="5"/>
        <v>16</v>
      </c>
      <c r="B95" s="55">
        <f ca="1">Calcul!AF27</f>
        <v>43019</v>
      </c>
      <c r="C95" s="55">
        <f ca="1">Calcul!AF64</f>
        <v>42300</v>
      </c>
      <c r="D95" s="55">
        <f ca="1">Calcul!AF101</f>
        <v>42725</v>
      </c>
      <c r="E95" s="55">
        <f ca="1">Calcul!AF138</f>
        <v>307</v>
      </c>
      <c r="F95" s="55">
        <f ca="1">Calcul!AF175</f>
        <v>2296.5</v>
      </c>
      <c r="G95" s="55">
        <f ca="1">Calcul!AF212</f>
        <v>840</v>
      </c>
      <c r="H95" s="55">
        <f ca="1">Calcul!AF249</f>
        <v>40867</v>
      </c>
      <c r="I95" s="55">
        <f ca="1">Calcul!AF286</f>
        <v>1080.5</v>
      </c>
      <c r="J95" s="55">
        <f ca="1">Calcul!AF323</f>
        <v>0</v>
      </c>
      <c r="K95" s="55">
        <f ca="1">Calcul!AF360</f>
        <v>5523.5</v>
      </c>
      <c r="L95" s="55">
        <f ca="1">Calcul!AF397</f>
        <v>-2521.5</v>
      </c>
      <c r="M95" s="55">
        <f ca="1">Calcul!AF434</f>
        <v>624</v>
      </c>
      <c r="N95" s="55">
        <f ca="1">Calcul!AF471</f>
        <v>-6686.5</v>
      </c>
      <c r="O95" s="55">
        <f ca="1">Calcul!AF508</f>
        <v>62.5</v>
      </c>
      <c r="P95" s="55">
        <f ca="1">Calcul!AF545</f>
        <v>519</v>
      </c>
      <c r="Q95" s="55">
        <f ca="1">Calcul!AF582</f>
        <v>-1000</v>
      </c>
      <c r="R95" s="55">
        <f ca="1">Calcul!AF619</f>
        <v>-1843</v>
      </c>
      <c r="S95" s="55">
        <f ca="1">Calcul!AF656</f>
        <v>-954</v>
      </c>
      <c r="T95" s="55">
        <f ca="1">Calcul!AF693</f>
        <v>-2756</v>
      </c>
      <c r="U95" s="61">
        <f ca="1">Calcul!AF730</f>
        <v>-2866</v>
      </c>
    </row>
    <row r="96" spans="1:21">
      <c r="A96" s="68">
        <f t="shared" si="5"/>
        <v>17</v>
      </c>
      <c r="B96" s="55">
        <f ca="1">Calcul!AF28</f>
        <v>42725.5</v>
      </c>
      <c r="C96" s="55">
        <f ca="1">Calcul!AF65</f>
        <v>42212.5</v>
      </c>
      <c r="D96" s="55">
        <f ca="1">Calcul!AF102</f>
        <v>42475</v>
      </c>
      <c r="E96" s="55">
        <f ca="1">Calcul!AF139</f>
        <v>306</v>
      </c>
      <c r="F96" s="55">
        <f ca="1">Calcul!AF176</f>
        <v>2969.5</v>
      </c>
      <c r="G96" s="55">
        <f ca="1">Calcul!AF213</f>
        <v>812</v>
      </c>
      <c r="H96" s="55">
        <f ca="1">Calcul!AF250</f>
        <v>40513</v>
      </c>
      <c r="I96" s="55">
        <f ca="1">Calcul!AF287</f>
        <v>929</v>
      </c>
      <c r="J96" s="55">
        <f ca="1">Calcul!AF324</f>
        <v>0</v>
      </c>
      <c r="K96" s="55">
        <f ca="1">Calcul!AF361</f>
        <v>5587.5</v>
      </c>
      <c r="L96" s="55">
        <f ca="1">Calcul!AF398</f>
        <v>-2461.5</v>
      </c>
      <c r="M96" s="55">
        <f ca="1">Calcul!AF435</f>
        <v>634.5</v>
      </c>
      <c r="N96" s="55">
        <f ca="1">Calcul!AF472</f>
        <v>-8314.5</v>
      </c>
      <c r="O96" s="55">
        <f ca="1">Calcul!AF509</f>
        <v>73.5</v>
      </c>
      <c r="P96" s="55">
        <f ca="1">Calcul!AF546</f>
        <v>-1264</v>
      </c>
      <c r="Q96" s="55">
        <f ca="1">Calcul!AF583</f>
        <v>-1000</v>
      </c>
      <c r="R96" s="55">
        <f ca="1">Calcul!AF620</f>
        <v>-1437</v>
      </c>
      <c r="S96" s="55">
        <f ca="1">Calcul!AF657</f>
        <v>-1200</v>
      </c>
      <c r="T96" s="55">
        <f ca="1">Calcul!AF694</f>
        <v>-2756</v>
      </c>
      <c r="U96" s="61">
        <f ca="1">Calcul!AF731</f>
        <v>-2180</v>
      </c>
    </row>
    <row r="97" spans="1:21">
      <c r="A97" s="68">
        <f t="shared" si="5"/>
        <v>18</v>
      </c>
      <c r="B97" s="55">
        <f ca="1">Calcul!AF29</f>
        <v>42038</v>
      </c>
      <c r="C97" s="55">
        <f ca="1">Calcul!AF66</f>
        <v>42000</v>
      </c>
      <c r="D97" s="55">
        <f ca="1">Calcul!AF103</f>
        <v>42050</v>
      </c>
      <c r="E97" s="55">
        <f ca="1">Calcul!AF140</f>
        <v>307.5</v>
      </c>
      <c r="F97" s="55">
        <f ca="1">Calcul!AF177</f>
        <v>2734</v>
      </c>
      <c r="G97" s="55">
        <f ca="1">Calcul!AF214</f>
        <v>746</v>
      </c>
      <c r="H97" s="55">
        <f ca="1">Calcul!AF251</f>
        <v>41014.5</v>
      </c>
      <c r="I97" s="55">
        <f ca="1">Calcul!AF288</f>
        <v>487</v>
      </c>
      <c r="J97" s="55">
        <f ca="1">Calcul!AF325</f>
        <v>0</v>
      </c>
      <c r="K97" s="55">
        <f ca="1">Calcul!AF362</f>
        <v>5604.5</v>
      </c>
      <c r="L97" s="55">
        <f ca="1">Calcul!AF399</f>
        <v>-2842.5</v>
      </c>
      <c r="M97" s="55">
        <f ca="1">Calcul!AF436</f>
        <v>649</v>
      </c>
      <c r="N97" s="55">
        <f ca="1">Calcul!AF473</f>
        <v>-7478</v>
      </c>
      <c r="O97" s="55">
        <f ca="1">Calcul!AF510</f>
        <v>66</v>
      </c>
      <c r="P97" s="55">
        <f ca="1">Calcul!AF547</f>
        <v>-510</v>
      </c>
      <c r="Q97" s="55">
        <f ca="1">Calcul!AF584</f>
        <v>-1000</v>
      </c>
      <c r="R97" s="55">
        <f ca="1">Calcul!AF621</f>
        <v>-2141</v>
      </c>
      <c r="S97" s="55">
        <f ca="1">Calcul!AF658</f>
        <v>-1200</v>
      </c>
      <c r="T97" s="55">
        <f ca="1">Calcul!AF695</f>
        <v>-2756</v>
      </c>
      <c r="U97" s="61">
        <f ca="1">Calcul!AF732</f>
        <v>-2299</v>
      </c>
    </row>
    <row r="98" spans="1:21">
      <c r="A98" s="68">
        <f t="shared" si="5"/>
        <v>19</v>
      </c>
      <c r="B98" s="55">
        <f ca="1">Calcul!AF30</f>
        <v>39461.5</v>
      </c>
      <c r="C98" s="55">
        <f ca="1">Calcul!AF67</f>
        <v>38475</v>
      </c>
      <c r="D98" s="55">
        <f ca="1">Calcul!AF104</f>
        <v>39212.5</v>
      </c>
      <c r="E98" s="55">
        <f ca="1">Calcul!AF141</f>
        <v>308</v>
      </c>
      <c r="F98" s="55">
        <f ca="1">Calcul!AF178</f>
        <v>251</v>
      </c>
      <c r="G98" s="55">
        <f ca="1">Calcul!AF215</f>
        <v>718</v>
      </c>
      <c r="H98" s="55">
        <f ca="1">Calcul!AF252</f>
        <v>39535.5</v>
      </c>
      <c r="I98" s="55">
        <f ca="1">Calcul!AF289</f>
        <v>1890.5</v>
      </c>
      <c r="J98" s="55">
        <f ca="1">Calcul!AF326</f>
        <v>0</v>
      </c>
      <c r="K98" s="55">
        <f ca="1">Calcul!AF363</f>
        <v>4966</v>
      </c>
      <c r="L98" s="55">
        <f ca="1">Calcul!AF400</f>
        <v>-2842.5</v>
      </c>
      <c r="M98" s="55">
        <f ca="1">Calcul!AF437</f>
        <v>673</v>
      </c>
      <c r="N98" s="55">
        <f ca="1">Calcul!AF474</f>
        <v>-9314.5</v>
      </c>
      <c r="O98" s="55">
        <f ca="1">Calcul!AF511</f>
        <v>23</v>
      </c>
      <c r="P98" s="55">
        <f ca="1">Calcul!AF548</f>
        <v>-784</v>
      </c>
      <c r="Q98" s="55">
        <f ca="1">Calcul!AF585</f>
        <v>-1000</v>
      </c>
      <c r="R98" s="55">
        <f ca="1">Calcul!AF622</f>
        <v>-1704</v>
      </c>
      <c r="S98" s="55">
        <f ca="1">Calcul!AF659</f>
        <v>-1200</v>
      </c>
      <c r="T98" s="55">
        <f ca="1">Calcul!AF696</f>
        <v>-2756</v>
      </c>
      <c r="U98" s="61">
        <f ca="1">Calcul!AF733</f>
        <v>-2800</v>
      </c>
    </row>
    <row r="99" spans="1:21">
      <c r="A99" s="68">
        <f t="shared" si="5"/>
        <v>20</v>
      </c>
      <c r="B99" s="55">
        <f ca="1">Calcul!AF31</f>
        <v>35269.5</v>
      </c>
      <c r="C99" s="55">
        <f ca="1">Calcul!AF68</f>
        <v>35700</v>
      </c>
      <c r="D99" s="55">
        <f ca="1">Calcul!AF105</f>
        <v>35200</v>
      </c>
      <c r="E99" s="55">
        <f ca="1">Calcul!AF142</f>
        <v>312</v>
      </c>
      <c r="F99" s="55">
        <f ca="1">Calcul!AF179</f>
        <v>224.5</v>
      </c>
      <c r="G99" s="55">
        <f ca="1">Calcul!AF216</f>
        <v>712.5</v>
      </c>
      <c r="H99" s="55">
        <f ca="1">Calcul!AF253</f>
        <v>34989</v>
      </c>
      <c r="I99" s="55">
        <f ca="1">Calcul!AF290</f>
        <v>2274.5</v>
      </c>
      <c r="J99" s="55">
        <f ca="1">Calcul!AF327</f>
        <v>0</v>
      </c>
      <c r="K99" s="55">
        <f ca="1">Calcul!AF364</f>
        <v>4613.5</v>
      </c>
      <c r="L99" s="55">
        <f ca="1">Calcul!AF401</f>
        <v>-2850.5</v>
      </c>
      <c r="M99" s="55">
        <f ca="1">Calcul!AF438</f>
        <v>627</v>
      </c>
      <c r="N99" s="55">
        <f ca="1">Calcul!AF475</f>
        <v>-8813.5</v>
      </c>
      <c r="O99" s="55">
        <f ca="1">Calcul!AF512</f>
        <v>25.5</v>
      </c>
      <c r="P99" s="55">
        <f ca="1">Calcul!AF549</f>
        <v>-652</v>
      </c>
      <c r="Q99" s="55">
        <f ca="1">Calcul!AF586</f>
        <v>-1000</v>
      </c>
      <c r="R99" s="55">
        <f ca="1">Calcul!AF623</f>
        <v>-1861</v>
      </c>
      <c r="S99" s="55">
        <f ca="1">Calcul!AF660</f>
        <v>-1200</v>
      </c>
      <c r="T99" s="55">
        <f ca="1">Calcul!AF697</f>
        <v>-2601</v>
      </c>
      <c r="U99" s="61">
        <f ca="1">Calcul!AF734</f>
        <v>-2669</v>
      </c>
    </row>
    <row r="100" spans="1:21">
      <c r="A100" s="68">
        <f t="shared" si="5"/>
        <v>21</v>
      </c>
      <c r="B100" s="55">
        <f ca="1">Calcul!AF32</f>
        <v>36876</v>
      </c>
      <c r="C100" s="55">
        <f ca="1">Calcul!AF69</f>
        <v>37212.5</v>
      </c>
      <c r="D100" s="55">
        <f ca="1">Calcul!AF106</f>
        <v>36887.5</v>
      </c>
      <c r="E100" s="55">
        <f ca="1">Calcul!AF143</f>
        <v>307</v>
      </c>
      <c r="F100" s="55">
        <f ca="1">Calcul!AF180</f>
        <v>526</v>
      </c>
      <c r="G100" s="55">
        <f ca="1">Calcul!AF217</f>
        <v>693.5</v>
      </c>
      <c r="H100" s="55">
        <f ca="1">Calcul!AF254</f>
        <v>36838.5</v>
      </c>
      <c r="I100" s="55">
        <f ca="1">Calcul!AF291</f>
        <v>2066.5</v>
      </c>
      <c r="J100" s="55">
        <f ca="1">Calcul!AF328</f>
        <v>0</v>
      </c>
      <c r="K100" s="55">
        <f ca="1">Calcul!AF365</f>
        <v>5150</v>
      </c>
      <c r="L100" s="55">
        <f ca="1">Calcul!AF402</f>
        <v>-2771</v>
      </c>
      <c r="M100" s="55">
        <f ca="1">Calcul!AF439</f>
        <v>625.5</v>
      </c>
      <c r="N100" s="55">
        <f ca="1">Calcul!AF476</f>
        <v>-8648</v>
      </c>
      <c r="O100" s="55">
        <f ca="1">Calcul!AF513</f>
        <v>31</v>
      </c>
      <c r="P100" s="55">
        <f ca="1">Calcul!AF550</f>
        <v>-1750</v>
      </c>
      <c r="Q100" s="55">
        <f ca="1">Calcul!AF587</f>
        <v>-1000</v>
      </c>
      <c r="R100" s="55">
        <f ca="1">Calcul!AF624</f>
        <v>-1791</v>
      </c>
      <c r="S100" s="55">
        <f ca="1">Calcul!AF661</f>
        <v>-1200</v>
      </c>
      <c r="T100" s="55">
        <f ca="1">Calcul!AF698</f>
        <v>-2756</v>
      </c>
      <c r="U100" s="61">
        <f ca="1">Calcul!AF735</f>
        <v>-2823</v>
      </c>
    </row>
    <row r="101" spans="1:21">
      <c r="A101" s="68">
        <f t="shared" si="5"/>
        <v>22</v>
      </c>
      <c r="B101" s="55">
        <f ca="1">Calcul!AF33</f>
        <v>39300</v>
      </c>
      <c r="C101" s="55">
        <f ca="1">Calcul!AF70</f>
        <v>39800</v>
      </c>
      <c r="D101" s="55">
        <f ca="1">Calcul!AF107</f>
        <v>38837.5</v>
      </c>
      <c r="E101" s="55">
        <f ca="1">Calcul!AF144</f>
        <v>307.5</v>
      </c>
      <c r="F101" s="55">
        <f ca="1">Calcul!AF181</f>
        <v>1752.5</v>
      </c>
      <c r="G101" s="55">
        <f ca="1">Calcul!AF218</f>
        <v>688.5</v>
      </c>
      <c r="H101" s="55">
        <f ca="1">Calcul!AF255</f>
        <v>38638.5</v>
      </c>
      <c r="I101" s="55">
        <f ca="1">Calcul!AF292</f>
        <v>3466</v>
      </c>
      <c r="J101" s="55">
        <f ca="1">Calcul!AF329</f>
        <v>0</v>
      </c>
      <c r="K101" s="55">
        <f ca="1">Calcul!AF366</f>
        <v>5112.5</v>
      </c>
      <c r="L101" s="55">
        <f ca="1">Calcul!AF403</f>
        <v>-2791</v>
      </c>
      <c r="M101" s="55">
        <f ca="1">Calcul!AF440</f>
        <v>632.5</v>
      </c>
      <c r="N101" s="55">
        <f ca="1">Calcul!AF477</f>
        <v>-9461</v>
      </c>
      <c r="O101" s="55">
        <f ca="1">Calcul!AF514</f>
        <v>51</v>
      </c>
      <c r="P101" s="55">
        <f ca="1">Calcul!AF551</f>
        <v>-1800</v>
      </c>
      <c r="Q101" s="55">
        <f ca="1">Calcul!AF588</f>
        <v>-1000</v>
      </c>
      <c r="R101" s="55">
        <f ca="1">Calcul!AF625</f>
        <v>-2061</v>
      </c>
      <c r="S101" s="55">
        <f ca="1">Calcul!AF662</f>
        <v>-459</v>
      </c>
      <c r="T101" s="55">
        <f ca="1">Calcul!AF699</f>
        <v>-2756</v>
      </c>
      <c r="U101" s="61">
        <f ca="1">Calcul!AF736</f>
        <v>-3000</v>
      </c>
    </row>
    <row r="102" spans="1:21">
      <c r="A102" s="68">
        <f t="shared" si="5"/>
        <v>23</v>
      </c>
      <c r="B102" s="55">
        <f ca="1">Calcul!AF34</f>
        <v>38931.5</v>
      </c>
      <c r="C102" s="55">
        <f ca="1">Calcul!AF71</f>
        <v>38687.5</v>
      </c>
      <c r="D102" s="55">
        <f ca="1">Calcul!AF108</f>
        <v>38612.5</v>
      </c>
      <c r="E102" s="55">
        <f ca="1">Calcul!AF145</f>
        <v>304.5</v>
      </c>
      <c r="F102" s="55">
        <f ca="1">Calcul!AF182</f>
        <v>1011</v>
      </c>
      <c r="G102" s="55">
        <f ca="1">Calcul!AF219</f>
        <v>690.5</v>
      </c>
      <c r="H102" s="55">
        <f ca="1">Calcul!AF256</f>
        <v>37800</v>
      </c>
      <c r="I102" s="55">
        <f ca="1">Calcul!AF293</f>
        <v>1638.5</v>
      </c>
      <c r="J102" s="55">
        <f ca="1">Calcul!AF330</f>
        <v>0</v>
      </c>
      <c r="K102" s="55">
        <f ca="1">Calcul!AF367</f>
        <v>4867</v>
      </c>
      <c r="L102" s="55">
        <f ca="1">Calcul!AF404</f>
        <v>-2522.5</v>
      </c>
      <c r="M102" s="55">
        <f ca="1">Calcul!AF441</f>
        <v>650.5</v>
      </c>
      <c r="N102" s="55">
        <f ca="1">Calcul!AF478</f>
        <v>-9499</v>
      </c>
      <c r="O102" s="55">
        <f ca="1">Calcul!AF515</f>
        <v>36</v>
      </c>
      <c r="P102" s="55">
        <f ca="1">Calcul!AF552</f>
        <v>-1765</v>
      </c>
      <c r="Q102" s="55">
        <f ca="1">Calcul!AF589</f>
        <v>-1000</v>
      </c>
      <c r="R102" s="55">
        <f ca="1">Calcul!AF626</f>
        <v>-2077</v>
      </c>
      <c r="S102" s="55">
        <f ca="1">Calcul!AF663</f>
        <v>-700</v>
      </c>
      <c r="T102" s="55">
        <f ca="1">Calcul!AF700</f>
        <v>-2756</v>
      </c>
      <c r="U102" s="61">
        <f ca="1">Calcul!AF737</f>
        <v>-2611</v>
      </c>
    </row>
    <row r="103" spans="1:21">
      <c r="A103" s="68">
        <f t="shared" si="5"/>
        <v>24</v>
      </c>
      <c r="B103" s="55">
        <f ca="1">Calcul!AF35</f>
        <v>39818.5</v>
      </c>
      <c r="C103" s="55">
        <f ca="1">Calcul!AF72</f>
        <v>38725</v>
      </c>
      <c r="D103" s="55">
        <f ca="1">Calcul!AF109</f>
        <v>39575</v>
      </c>
      <c r="E103" s="55">
        <f ca="1">Calcul!AF146</f>
        <v>304</v>
      </c>
      <c r="F103" s="55">
        <f ca="1">Calcul!AF183</f>
        <v>1554.5</v>
      </c>
      <c r="G103" s="55">
        <f ca="1">Calcul!AF220</f>
        <v>692</v>
      </c>
      <c r="H103" s="55">
        <f ca="1">Calcul!AF257</f>
        <v>41039</v>
      </c>
      <c r="I103" s="55">
        <f ca="1">Calcul!AF294</f>
        <v>661.5</v>
      </c>
      <c r="J103" s="55">
        <f ca="1">Calcul!AF331</f>
        <v>0</v>
      </c>
      <c r="K103" s="55">
        <f ca="1">Calcul!AF368</f>
        <v>5295.5</v>
      </c>
      <c r="L103" s="55">
        <f ca="1">Calcul!AF405</f>
        <v>-2609</v>
      </c>
      <c r="M103" s="55">
        <f ca="1">Calcul!AF442</f>
        <v>645</v>
      </c>
      <c r="N103" s="55">
        <f ca="1">Calcul!AF479</f>
        <v>-8229.5</v>
      </c>
      <c r="O103" s="55">
        <f ca="1">Calcul!AF516</f>
        <v>48.5</v>
      </c>
      <c r="P103" s="55">
        <f ca="1">Calcul!AF553</f>
        <v>-400</v>
      </c>
      <c r="Q103" s="55">
        <f ca="1">Calcul!AF590</f>
        <v>-1000</v>
      </c>
      <c r="R103" s="55">
        <f ca="1">Calcul!AF627</f>
        <v>-2326</v>
      </c>
      <c r="S103" s="55">
        <f ca="1">Calcul!AF664</f>
        <v>-700</v>
      </c>
      <c r="T103" s="55">
        <f ca="1">Calcul!AF701</f>
        <v>-2757</v>
      </c>
      <c r="U103" s="61">
        <f ca="1">Calcul!AF738</f>
        <v>-2067</v>
      </c>
    </row>
    <row r="104" spans="1:21">
      <c r="A104" s="68">
        <f t="shared" si="5"/>
        <v>25</v>
      </c>
      <c r="B104" s="55">
        <f ca="1">Calcul!AF36</f>
        <v>39761</v>
      </c>
      <c r="C104" s="55">
        <f ca="1">Calcul!AF73</f>
        <v>39350</v>
      </c>
      <c r="D104" s="55">
        <f ca="1">Calcul!AF110</f>
        <v>39200</v>
      </c>
      <c r="E104" s="55">
        <f ca="1">Calcul!AF147</f>
        <v>307.5</v>
      </c>
      <c r="F104" s="55">
        <f ca="1">Calcul!AF184</f>
        <v>1039.5</v>
      </c>
      <c r="G104" s="55">
        <f ca="1">Calcul!AF221</f>
        <v>690.5</v>
      </c>
      <c r="H104" s="55">
        <f ca="1">Calcul!AF258</f>
        <v>41454.5</v>
      </c>
      <c r="I104" s="55">
        <f ca="1">Calcul!AF295</f>
        <v>2293</v>
      </c>
      <c r="J104" s="55">
        <f ca="1">Calcul!AF332</f>
        <v>0</v>
      </c>
      <c r="K104" s="55">
        <f ca="1">Calcul!AF369</f>
        <v>5366</v>
      </c>
      <c r="L104" s="55">
        <f ca="1">Calcul!AF406</f>
        <v>-2913</v>
      </c>
      <c r="M104" s="55">
        <f ca="1">Calcul!AF443</f>
        <v>686.5</v>
      </c>
      <c r="N104" s="55">
        <f ca="1">Calcul!AF480</f>
        <v>-10658</v>
      </c>
      <c r="O104" s="55">
        <f ca="1">Calcul!AF517</f>
        <v>31</v>
      </c>
      <c r="P104" s="55">
        <f ca="1">Calcul!AF554</f>
        <v>-1800</v>
      </c>
      <c r="Q104" s="55">
        <f ca="1">Calcul!AF591</f>
        <v>-1979</v>
      </c>
      <c r="R104" s="55">
        <f ca="1">Calcul!AF628</f>
        <v>-2229</v>
      </c>
      <c r="S104" s="55">
        <f ca="1">Calcul!AF665</f>
        <v>-700</v>
      </c>
      <c r="T104" s="55">
        <f ca="1">Calcul!AF702</f>
        <v>-2757</v>
      </c>
      <c r="U104" s="61">
        <f ca="1">Calcul!AF739</f>
        <v>-3000</v>
      </c>
    </row>
    <row r="105" spans="1:21">
      <c r="A105" s="68">
        <f t="shared" si="5"/>
        <v>26</v>
      </c>
      <c r="B105" s="55">
        <f ca="1">Calcul!AF37</f>
        <v>36929</v>
      </c>
      <c r="C105" s="55">
        <f ca="1">Calcul!AF74</f>
        <v>36550</v>
      </c>
      <c r="D105" s="55">
        <f ca="1">Calcul!AF111</f>
        <v>36500</v>
      </c>
      <c r="E105" s="55">
        <f ca="1">Calcul!AF148</f>
        <v>312.5</v>
      </c>
      <c r="F105" s="55">
        <f ca="1">Calcul!AF185</f>
        <v>0</v>
      </c>
      <c r="G105" s="55">
        <f ca="1">Calcul!AF222</f>
        <v>695.5</v>
      </c>
      <c r="H105" s="55">
        <f ca="1">Calcul!AF259</f>
        <v>41752</v>
      </c>
      <c r="I105" s="55">
        <f ca="1">Calcul!AF296</f>
        <v>2361</v>
      </c>
      <c r="J105" s="55">
        <f ca="1">Calcul!AF333</f>
        <v>0</v>
      </c>
      <c r="K105" s="55">
        <f ca="1">Calcul!AF370</f>
        <v>4724.5</v>
      </c>
      <c r="L105" s="55">
        <f ca="1">Calcul!AF407</f>
        <v>-2927</v>
      </c>
      <c r="M105" s="55">
        <f ca="1">Calcul!AF444</f>
        <v>661.5</v>
      </c>
      <c r="N105" s="55">
        <f ca="1">Calcul!AF481</f>
        <v>-11265.5</v>
      </c>
      <c r="O105" s="55">
        <f ca="1">Calcul!AF518</f>
        <v>15</v>
      </c>
      <c r="P105" s="55">
        <f ca="1">Calcul!AF555</f>
        <v>-1800</v>
      </c>
      <c r="Q105" s="55">
        <f ca="1">Calcul!AF592</f>
        <v>-1696</v>
      </c>
      <c r="R105" s="55">
        <f ca="1">Calcul!AF629</f>
        <v>-1753</v>
      </c>
      <c r="S105" s="55">
        <f ca="1">Calcul!AF666</f>
        <v>-800</v>
      </c>
      <c r="T105" s="55">
        <f ca="1">Calcul!AF703</f>
        <v>-2757</v>
      </c>
      <c r="U105" s="61">
        <f ca="1">Calcul!AF740</f>
        <v>-3000</v>
      </c>
    </row>
    <row r="106" spans="1:21">
      <c r="A106" s="68">
        <f t="shared" si="5"/>
        <v>27</v>
      </c>
      <c r="B106" s="55">
        <f ca="1">Calcul!AF38</f>
        <v>33909</v>
      </c>
      <c r="C106" s="55">
        <f ca="1">Calcul!AF75</f>
        <v>33337.5</v>
      </c>
      <c r="D106" s="55">
        <f ca="1">Calcul!AF112</f>
        <v>33462.5</v>
      </c>
      <c r="E106" s="55">
        <f ca="1">Calcul!AF149</f>
        <v>312.5</v>
      </c>
      <c r="F106" s="55">
        <f ca="1">Calcul!AF186</f>
        <v>0</v>
      </c>
      <c r="G106" s="55">
        <f ca="1">Calcul!AF223</f>
        <v>691.5</v>
      </c>
      <c r="H106" s="55">
        <f ca="1">Calcul!AF260</f>
        <v>32478</v>
      </c>
      <c r="I106" s="55">
        <f ca="1">Calcul!AF297</f>
        <v>4753.5</v>
      </c>
      <c r="J106" s="55">
        <f ca="1">Calcul!AF334</f>
        <v>0</v>
      </c>
      <c r="K106" s="55">
        <f ca="1">Calcul!AF371</f>
        <v>4418.5</v>
      </c>
      <c r="L106" s="55">
        <f ca="1">Calcul!AF408</f>
        <v>-3109.5</v>
      </c>
      <c r="M106" s="55">
        <f ca="1">Calcul!AF445</f>
        <v>637</v>
      </c>
      <c r="N106" s="55">
        <f ca="1">Calcul!AF482</f>
        <v>-10447.5</v>
      </c>
      <c r="O106" s="55">
        <f ca="1">Calcul!AF519</f>
        <v>15</v>
      </c>
      <c r="P106" s="55">
        <f ca="1">Calcul!AF556</f>
        <v>-1800</v>
      </c>
      <c r="Q106" s="55">
        <f ca="1">Calcul!AF593</f>
        <v>-1499</v>
      </c>
      <c r="R106" s="55">
        <f ca="1">Calcul!AF630</f>
        <v>-1504</v>
      </c>
      <c r="S106" s="55">
        <f ca="1">Calcul!AF667</f>
        <v>-800</v>
      </c>
      <c r="T106" s="55">
        <f ca="1">Calcul!AF704</f>
        <v>-2602</v>
      </c>
      <c r="U106" s="61">
        <f ca="1">Calcul!AF741</f>
        <v>-3000</v>
      </c>
    </row>
    <row r="107" spans="1:21">
      <c r="A107" s="68">
        <f t="shared" si="5"/>
        <v>28</v>
      </c>
      <c r="B107" s="55">
        <f ca="1">Calcul!AF39</f>
        <v>36610.5</v>
      </c>
      <c r="C107" s="55">
        <f ca="1">Calcul!AF76</f>
        <v>36437.5</v>
      </c>
      <c r="D107" s="55">
        <f ca="1">Calcul!AF113</f>
        <v>36475</v>
      </c>
      <c r="E107" s="55">
        <f ca="1">Calcul!AF150</f>
        <v>295.5</v>
      </c>
      <c r="F107" s="55">
        <f ca="1">Calcul!AF187</f>
        <v>0</v>
      </c>
      <c r="G107" s="55">
        <f ca="1">Calcul!AF224</f>
        <v>691</v>
      </c>
      <c r="H107" s="55">
        <f ca="1">Calcul!AF261</f>
        <v>34210.5</v>
      </c>
      <c r="I107" s="55">
        <f ca="1">Calcul!AF298</f>
        <v>4175.5</v>
      </c>
      <c r="J107" s="55">
        <f ca="1">Calcul!AF335</f>
        <v>0</v>
      </c>
      <c r="K107" s="55">
        <f ca="1">Calcul!AF372</f>
        <v>4394</v>
      </c>
      <c r="L107" s="55">
        <f ca="1">Calcul!AF409</f>
        <v>-2962</v>
      </c>
      <c r="M107" s="55">
        <f ca="1">Calcul!AF446</f>
        <v>610.5</v>
      </c>
      <c r="N107" s="55">
        <f ca="1">Calcul!AF483</f>
        <v>-10264</v>
      </c>
      <c r="O107" s="55">
        <f ca="1">Calcul!AF520</f>
        <v>17</v>
      </c>
      <c r="P107" s="55">
        <f ca="1">Calcul!AF557</f>
        <v>-1754</v>
      </c>
      <c r="Q107" s="55">
        <f ca="1">Calcul!AF594</f>
        <v>-1500</v>
      </c>
      <c r="R107" s="55">
        <f ca="1">Calcul!AF631</f>
        <v>-2317</v>
      </c>
      <c r="S107" s="55">
        <f ca="1">Calcul!AF668</f>
        <v>-800</v>
      </c>
      <c r="T107" s="55">
        <f ca="1">Calcul!AF705</f>
        <v>-2757</v>
      </c>
      <c r="U107" s="61">
        <f ca="1">Calcul!AF742</f>
        <v>-3000</v>
      </c>
    </row>
    <row r="108" spans="1:21">
      <c r="A108" s="68">
        <f t="shared" si="5"/>
        <v>29</v>
      </c>
      <c r="B108" s="55">
        <f ca="1">Calcul!AF40</f>
        <v>41377.5</v>
      </c>
      <c r="C108" s="55">
        <f ca="1">Calcul!AF77</f>
        <v>40150</v>
      </c>
      <c r="D108" s="55">
        <f ca="1">Calcul!AF114</f>
        <v>41025</v>
      </c>
      <c r="E108" s="55">
        <f ca="1">Calcul!AF151</f>
        <v>300.5</v>
      </c>
      <c r="F108" s="55">
        <f ca="1">Calcul!AF188</f>
        <v>1330</v>
      </c>
      <c r="G108" s="55">
        <f ca="1">Calcul!AF225</f>
        <v>701</v>
      </c>
      <c r="H108" s="55">
        <f ca="1">Calcul!AF262</f>
        <v>41591.5</v>
      </c>
      <c r="I108" s="55">
        <f ca="1">Calcul!AF299</f>
        <v>1812</v>
      </c>
      <c r="J108" s="55">
        <f ca="1">Calcul!AF336</f>
        <v>0</v>
      </c>
      <c r="K108" s="55">
        <f ca="1">Calcul!AF373</f>
        <v>4576.5</v>
      </c>
      <c r="L108" s="55">
        <f ca="1">Calcul!AF410</f>
        <v>-2544.5</v>
      </c>
      <c r="M108" s="55">
        <f ca="1">Calcul!AF447</f>
        <v>656.5</v>
      </c>
      <c r="N108" s="55">
        <f ca="1">Calcul!AF484</f>
        <v>-9767</v>
      </c>
      <c r="O108" s="55">
        <f ca="1">Calcul!AF521</f>
        <v>41.5</v>
      </c>
      <c r="P108" s="55">
        <f ca="1">Calcul!AF558</f>
        <v>-1151</v>
      </c>
      <c r="Q108" s="55">
        <f ca="1">Calcul!AF595</f>
        <v>-1499</v>
      </c>
      <c r="R108" s="55">
        <f ca="1">Calcul!AF632</f>
        <v>-2140</v>
      </c>
      <c r="S108" s="55">
        <f ca="1">Calcul!AF669</f>
        <v>-800</v>
      </c>
      <c r="T108" s="55">
        <f ca="1">Calcul!AF706</f>
        <v>-2757</v>
      </c>
      <c r="U108" s="61">
        <f ca="1">Calcul!AF743</f>
        <v>-3000</v>
      </c>
    </row>
    <row r="109" spans="1:21">
      <c r="A109" s="68">
        <f t="shared" si="5"/>
        <v>30</v>
      </c>
      <c r="B109" s="55">
        <f ca="1">Calcul!AF41</f>
        <v>44672</v>
      </c>
      <c r="C109" s="55">
        <f ca="1">Calcul!AF78</f>
        <v>44012.5</v>
      </c>
      <c r="D109" s="55">
        <f ca="1">Calcul!AF115</f>
        <v>44487.5</v>
      </c>
      <c r="E109" s="55">
        <f ca="1">Calcul!AF152</f>
        <v>305.5</v>
      </c>
      <c r="F109" s="55">
        <f ca="1">Calcul!AF189</f>
        <v>2146.5</v>
      </c>
      <c r="G109" s="55">
        <f ca="1">Calcul!AF226</f>
        <v>721</v>
      </c>
      <c r="H109" s="55">
        <f ca="1">Calcul!AF263</f>
        <v>44712.5</v>
      </c>
      <c r="I109" s="55">
        <f ca="1">Calcul!AF300</f>
        <v>943</v>
      </c>
      <c r="J109" s="55">
        <f ca="1">Calcul!AF337</f>
        <v>0</v>
      </c>
      <c r="K109" s="55">
        <f ca="1">Calcul!AF374</f>
        <v>4716.5</v>
      </c>
      <c r="L109" s="55">
        <f ca="1">Calcul!AF411</f>
        <v>-3071</v>
      </c>
      <c r="M109" s="55">
        <f ca="1">Calcul!AF448</f>
        <v>666.5</v>
      </c>
      <c r="N109" s="55">
        <f ca="1">Calcul!AF485</f>
        <v>-7822.5</v>
      </c>
      <c r="O109" s="55">
        <f ca="1">Calcul!AF522</f>
        <v>55.5</v>
      </c>
      <c r="P109" s="55">
        <f ca="1">Calcul!AF559</f>
        <v>1299</v>
      </c>
      <c r="Q109" s="55">
        <f ca="1">Calcul!AF596</f>
        <v>-1500</v>
      </c>
      <c r="R109" s="55">
        <f ca="1">Calcul!AF633</f>
        <v>-2400</v>
      </c>
      <c r="S109" s="55">
        <f ca="1">Calcul!AF670</f>
        <v>-779</v>
      </c>
      <c r="T109" s="55">
        <f ca="1">Calcul!AF707</f>
        <v>-2757</v>
      </c>
      <c r="U109" s="61">
        <f ca="1">Calcul!AF744</f>
        <v>-2621</v>
      </c>
    </row>
    <row r="110" spans="1:21" ht="15.75" thickBot="1">
      <c r="A110" s="132">
        <f t="shared" si="5"/>
        <v>31</v>
      </c>
      <c r="B110" s="63">
        <f ca="1">Calcul!AF42</f>
        <v>46372</v>
      </c>
      <c r="C110" s="63">
        <f ca="1">Calcul!AF79</f>
        <v>46525</v>
      </c>
      <c r="D110" s="63">
        <f ca="1">Calcul!AF116</f>
        <v>46375</v>
      </c>
      <c r="E110" s="63">
        <f ca="1">Calcul!AF153</f>
        <v>305</v>
      </c>
      <c r="F110" s="63">
        <f ca="1">Calcul!AF190</f>
        <v>2725.5</v>
      </c>
      <c r="G110" s="63">
        <f ca="1">Calcul!AF227</f>
        <v>862</v>
      </c>
      <c r="H110" s="63">
        <f ca="1">Calcul!AF264</f>
        <v>44223.5</v>
      </c>
      <c r="I110" s="63">
        <f ca="1">Calcul!AF301</f>
        <v>1475.5</v>
      </c>
      <c r="J110" s="63">
        <f ca="1">Calcul!AF338</f>
        <v>0</v>
      </c>
      <c r="K110" s="63">
        <f ca="1">Calcul!AF375</f>
        <v>5259.5</v>
      </c>
      <c r="L110" s="63">
        <f ca="1">Calcul!AF412</f>
        <v>-3074</v>
      </c>
      <c r="M110" s="63">
        <f ca="1">Calcul!AF449</f>
        <v>673.5</v>
      </c>
      <c r="N110" s="63">
        <f ca="1">Calcul!AF486</f>
        <v>-6538.5</v>
      </c>
      <c r="O110" s="63">
        <f ca="1">Calcul!AF523</f>
        <v>64.5</v>
      </c>
      <c r="P110" s="63">
        <f ca="1">Calcul!AF560</f>
        <v>1469</v>
      </c>
      <c r="Q110" s="63">
        <f ca="1">Calcul!AF597</f>
        <v>-1500</v>
      </c>
      <c r="R110" s="63">
        <f ca="1">Calcul!AF634</f>
        <v>-1911</v>
      </c>
      <c r="S110" s="63">
        <f ca="1">Calcul!AF671</f>
        <v>-800</v>
      </c>
      <c r="T110" s="63">
        <f ca="1">Calcul!AF708</f>
        <v>-2750</v>
      </c>
      <c r="U110" s="64">
        <f ca="1">Calcul!AF745</f>
        <v>-2592</v>
      </c>
    </row>
    <row r="111" spans="1:21" ht="15.75" thickTop="1">
      <c r="A111" s="11">
        <f>ROW(A80)</f>
        <v>80</v>
      </c>
      <c r="B111" s="11" t="str">
        <f>B$5&amp;$A113</f>
        <v>B110</v>
      </c>
      <c r="C111" s="11" t="str">
        <f t="shared" ref="C111:U111" si="6">C$5&amp;$A113</f>
        <v>C110</v>
      </c>
      <c r="D111" s="11" t="str">
        <f t="shared" si="6"/>
        <v>D110</v>
      </c>
      <c r="E111" s="11" t="str">
        <f t="shared" si="6"/>
        <v>E110</v>
      </c>
      <c r="F111" s="11" t="str">
        <f t="shared" si="6"/>
        <v>F110</v>
      </c>
      <c r="G111" s="11" t="str">
        <f t="shared" si="6"/>
        <v>G110</v>
      </c>
      <c r="H111" s="11" t="str">
        <f t="shared" si="6"/>
        <v>H110</v>
      </c>
      <c r="I111" s="11" t="str">
        <f t="shared" si="6"/>
        <v>I110</v>
      </c>
      <c r="J111" s="11" t="str">
        <f t="shared" si="6"/>
        <v>J110</v>
      </c>
      <c r="K111" s="11" t="str">
        <f t="shared" si="6"/>
        <v>K110</v>
      </c>
      <c r="L111" s="11" t="str">
        <f t="shared" si="6"/>
        <v>L110</v>
      </c>
      <c r="M111" s="11" t="str">
        <f t="shared" si="6"/>
        <v>M110</v>
      </c>
      <c r="N111" s="11" t="str">
        <f t="shared" si="6"/>
        <v>N110</v>
      </c>
      <c r="O111" s="11" t="str">
        <f t="shared" si="6"/>
        <v>O110</v>
      </c>
      <c r="P111" s="11" t="str">
        <f t="shared" si="6"/>
        <v>P110</v>
      </c>
      <c r="Q111" s="11" t="str">
        <f t="shared" si="6"/>
        <v>Q110</v>
      </c>
      <c r="R111" s="11" t="str">
        <f t="shared" si="6"/>
        <v>R110</v>
      </c>
      <c r="S111" s="11" t="str">
        <f t="shared" si="6"/>
        <v>S110</v>
      </c>
      <c r="T111" s="11" t="str">
        <f t="shared" si="6"/>
        <v>T110</v>
      </c>
      <c r="U111" s="11" t="str">
        <f t="shared" si="6"/>
        <v>U110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110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Octobre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48550.725806451614</v>
      </c>
      <c r="C8" s="143">
        <f ca="1">Calcul!F43</f>
        <v>44363.080645161288</v>
      </c>
      <c r="D8" s="143">
        <f ca="1">Calcul!G43</f>
        <v>43058.080645161288</v>
      </c>
      <c r="E8" s="143">
        <f ca="1">Calcul!H43</f>
        <v>40484.387096774197</v>
      </c>
      <c r="F8" s="143">
        <f ca="1">Calcul!I43</f>
        <v>39152.709677419356</v>
      </c>
      <c r="G8" s="143">
        <f ca="1">Calcul!J43</f>
        <v>39982.548387096773</v>
      </c>
      <c r="H8" s="143">
        <f ca="1">Calcul!K43</f>
        <v>43459.096774193546</v>
      </c>
      <c r="I8" s="143">
        <f ca="1">Calcul!L43</f>
        <v>48816.483870967742</v>
      </c>
      <c r="J8" s="143">
        <f ca="1">Calcul!M43</f>
        <v>51632.919354838712</v>
      </c>
      <c r="K8" s="143">
        <f ca="1">Calcul!N43</f>
        <v>53249.096774193546</v>
      </c>
      <c r="L8" s="143">
        <f ca="1">Calcul!O43</f>
        <v>54226.790322580644</v>
      </c>
      <c r="M8" s="143">
        <f ca="1">Calcul!P43</f>
        <v>54717.967741935485</v>
      </c>
      <c r="N8" s="143">
        <f ca="1">Calcul!Q43</f>
        <v>55261.177419354841</v>
      </c>
      <c r="O8" s="143">
        <f ca="1">Calcul!R43</f>
        <v>54675.516129032258</v>
      </c>
      <c r="P8" s="143">
        <f ca="1">Calcul!S43</f>
        <v>53334.596774193546</v>
      </c>
      <c r="Q8" s="143">
        <f ca="1">Calcul!T43</f>
        <v>51500.048387096773</v>
      </c>
      <c r="R8" s="143">
        <f ca="1">Calcul!U43</f>
        <v>50139.93548387097</v>
      </c>
      <c r="S8" s="143">
        <f ca="1">Calcul!V43</f>
        <v>49547.741935483871</v>
      </c>
      <c r="T8" s="143">
        <f ca="1">Calcul!W43</f>
        <v>51224.225806451614</v>
      </c>
      <c r="U8" s="143">
        <f ca="1">Calcul!X43</f>
        <v>55174.338709677417</v>
      </c>
      <c r="V8" s="143">
        <f ca="1">Calcul!Y43</f>
        <v>54672.274193548386</v>
      </c>
      <c r="W8" s="143">
        <f ca="1">Calcul!Z43</f>
        <v>50833.370967741932</v>
      </c>
      <c r="X8" s="143">
        <f ca="1">Calcul!AA43</f>
        <v>48556.612903225803</v>
      </c>
      <c r="Y8" s="144">
        <f ca="1">Calcul!AB43</f>
        <v>50761.241935483871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47460.887096774197</v>
      </c>
      <c r="C9" s="75">
        <f ca="1">Calcul!F80</f>
        <v>44358.467741935485</v>
      </c>
      <c r="D9" s="75">
        <f ca="1">Calcul!G80</f>
        <v>42800.403225806454</v>
      </c>
      <c r="E9" s="75">
        <f ca="1">Calcul!H80</f>
        <v>40093.548387096773</v>
      </c>
      <c r="F9" s="75">
        <f ca="1">Calcul!I80</f>
        <v>38839.112903225803</v>
      </c>
      <c r="G9" s="75">
        <f ca="1">Calcul!J80</f>
        <v>40214.112903225803</v>
      </c>
      <c r="H9" s="75">
        <f ca="1">Calcul!K80</f>
        <v>44122.580645161288</v>
      </c>
      <c r="I9" s="75">
        <f ca="1">Calcul!L80</f>
        <v>49320.161290322583</v>
      </c>
      <c r="J9" s="75">
        <f ca="1">Calcul!M80</f>
        <v>51641.129032258068</v>
      </c>
      <c r="K9" s="75">
        <f ca="1">Calcul!N80</f>
        <v>53147.177419354841</v>
      </c>
      <c r="L9" s="75">
        <f ca="1">Calcul!O80</f>
        <v>54021.370967741932</v>
      </c>
      <c r="M9" s="75">
        <f ca="1">Calcul!P80</f>
        <v>54550.806451612902</v>
      </c>
      <c r="N9" s="75">
        <f ca="1">Calcul!Q80</f>
        <v>55039.919354838712</v>
      </c>
      <c r="O9" s="75">
        <f ca="1">Calcul!R80</f>
        <v>54495.56451612903</v>
      </c>
      <c r="P9" s="75">
        <f ca="1">Calcul!S80</f>
        <v>52979.838709677417</v>
      </c>
      <c r="Q9" s="75">
        <f ca="1">Calcul!T80</f>
        <v>51034.274193548386</v>
      </c>
      <c r="R9" s="75">
        <f ca="1">Calcul!U80</f>
        <v>49639.919354838712</v>
      </c>
      <c r="S9" s="75">
        <f ca="1">Calcul!V80</f>
        <v>49291.129032258068</v>
      </c>
      <c r="T9" s="75">
        <f ca="1">Calcul!W80</f>
        <v>51840.725806451614</v>
      </c>
      <c r="U9" s="75">
        <f ca="1">Calcul!X80</f>
        <v>55387.903225806454</v>
      </c>
      <c r="V9" s="75">
        <f ca="1">Calcul!Y80</f>
        <v>54158.06451612903</v>
      </c>
      <c r="W9" s="75">
        <f ca="1">Calcul!Z80</f>
        <v>50334.677419354841</v>
      </c>
      <c r="X9" s="75">
        <f ca="1">Calcul!AA80</f>
        <v>49101.612903225803</v>
      </c>
      <c r="Y9" s="76">
        <f ca="1">Calcul!AB80</f>
        <v>50542.741935483871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47404.838709677417</v>
      </c>
      <c r="C10" s="75">
        <f ca="1">Calcul!F117</f>
        <v>44250.806451612902</v>
      </c>
      <c r="D10" s="75">
        <f ca="1">Calcul!G117</f>
        <v>42647.983870967742</v>
      </c>
      <c r="E10" s="75">
        <f ca="1">Calcul!H117</f>
        <v>39986.693548387098</v>
      </c>
      <c r="F10" s="75">
        <f ca="1">Calcul!I117</f>
        <v>38932.661290322583</v>
      </c>
      <c r="G10" s="75">
        <f ca="1">Calcul!J117</f>
        <v>40401.612903225803</v>
      </c>
      <c r="H10" s="75">
        <f ca="1">Calcul!K117</f>
        <v>44385.080645161288</v>
      </c>
      <c r="I10" s="75">
        <f ca="1">Calcul!L117</f>
        <v>49439.112903225803</v>
      </c>
      <c r="J10" s="75">
        <f ca="1">Calcul!M117</f>
        <v>51754.838709677417</v>
      </c>
      <c r="K10" s="75">
        <f ca="1">Calcul!N117</f>
        <v>53265.322580645159</v>
      </c>
      <c r="L10" s="75">
        <f ca="1">Calcul!O117</f>
        <v>54137.096774193546</v>
      </c>
      <c r="M10" s="75">
        <f ca="1">Calcul!P117</f>
        <v>54643.145161290326</v>
      </c>
      <c r="N10" s="75">
        <f ca="1">Calcul!Q117</f>
        <v>55191.93548387097</v>
      </c>
      <c r="O10" s="75">
        <f ca="1">Calcul!R117</f>
        <v>54520.56451612903</v>
      </c>
      <c r="P10" s="75">
        <f ca="1">Calcul!S117</f>
        <v>52988.306451612902</v>
      </c>
      <c r="Q10" s="75">
        <f ca="1">Calcul!T117</f>
        <v>51087.096774193546</v>
      </c>
      <c r="R10" s="75">
        <f ca="1">Calcul!U117</f>
        <v>49697.983870967742</v>
      </c>
      <c r="S10" s="75">
        <f ca="1">Calcul!V117</f>
        <v>49330.241935483871</v>
      </c>
      <c r="T10" s="75">
        <f ca="1">Calcul!W117</f>
        <v>51859.274193548386</v>
      </c>
      <c r="U10" s="75">
        <f ca="1">Calcul!X117</f>
        <v>55370.161290322583</v>
      </c>
      <c r="V10" s="75">
        <f ca="1">Calcul!Y117</f>
        <v>54154.43548387097</v>
      </c>
      <c r="W10" s="75">
        <f ca="1">Calcul!Z117</f>
        <v>50355.241935483871</v>
      </c>
      <c r="X10" s="75">
        <f ca="1">Calcul!AA117</f>
        <v>49143.951612903227</v>
      </c>
      <c r="Y10" s="76">
        <f ca="1">Calcul!AB117</f>
        <v>50606.451612903227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323.95161290322579</v>
      </c>
      <c r="C11" s="75">
        <f ca="1">Calcul!F154</f>
        <v>315.59677419354841</v>
      </c>
      <c r="D11" s="75">
        <f ca="1">Calcul!G154</f>
        <v>313.46774193548384</v>
      </c>
      <c r="E11" s="75">
        <f ca="1">Calcul!H154</f>
        <v>313.41935483870969</v>
      </c>
      <c r="F11" s="75">
        <f ca="1">Calcul!I154</f>
        <v>313.12903225806451</v>
      </c>
      <c r="G11" s="75">
        <f ca="1">Calcul!J154</f>
        <v>313.35483870967744</v>
      </c>
      <c r="H11" s="75">
        <f ca="1">Calcul!K154</f>
        <v>318.61290322580646</v>
      </c>
      <c r="I11" s="75">
        <f ca="1">Calcul!L154</f>
        <v>323.29032258064518</v>
      </c>
      <c r="J11" s="75">
        <f ca="1">Calcul!M154</f>
        <v>339.56451612903226</v>
      </c>
      <c r="K11" s="75">
        <f ca="1">Calcul!N154</f>
        <v>372.35483870967744</v>
      </c>
      <c r="L11" s="75">
        <f ca="1">Calcul!O154</f>
        <v>382.54838709677421</v>
      </c>
      <c r="M11" s="75">
        <f ca="1">Calcul!P154</f>
        <v>379.27419354838707</v>
      </c>
      <c r="N11" s="75">
        <f ca="1">Calcul!Q154</f>
        <v>387.25806451612902</v>
      </c>
      <c r="O11" s="75">
        <f ca="1">Calcul!R154</f>
        <v>377.82258064516128</v>
      </c>
      <c r="P11" s="75">
        <f ca="1">Calcul!S154</f>
        <v>372.11290322580646</v>
      </c>
      <c r="Q11" s="75">
        <f ca="1">Calcul!T154</f>
        <v>345.11290322580646</v>
      </c>
      <c r="R11" s="75">
        <f ca="1">Calcul!U154</f>
        <v>348.88709677419354</v>
      </c>
      <c r="S11" s="75">
        <f ca="1">Calcul!V154</f>
        <v>354.66129032258067</v>
      </c>
      <c r="T11" s="75">
        <f ca="1">Calcul!W154</f>
        <v>351.08064516129031</v>
      </c>
      <c r="U11" s="75">
        <f ca="1">Calcul!X154</f>
        <v>354.74193548387098</v>
      </c>
      <c r="V11" s="75">
        <f ca="1">Calcul!Y154</f>
        <v>388.67741935483872</v>
      </c>
      <c r="W11" s="75">
        <f ca="1">Calcul!Z154</f>
        <v>374.08064516129031</v>
      </c>
      <c r="X11" s="75">
        <f ca="1">Calcul!AA154</f>
        <v>343.16129032258067</v>
      </c>
      <c r="Y11" s="76">
        <f ca="1">Calcul!AB154</f>
        <v>335.19354838709677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2467.7096774193546</v>
      </c>
      <c r="C12" s="75">
        <f ca="1">Calcul!F191</f>
        <v>2078.5645161290322</v>
      </c>
      <c r="D12" s="75">
        <f ca="1">Calcul!G191</f>
        <v>1955.1612903225807</v>
      </c>
      <c r="E12" s="75">
        <f ca="1">Calcul!H191</f>
        <v>1692.6290322580646</v>
      </c>
      <c r="F12" s="75">
        <f ca="1">Calcul!I191</f>
        <v>1639.1290322580646</v>
      </c>
      <c r="G12" s="75">
        <f ca="1">Calcul!J191</f>
        <v>1790.7258064516129</v>
      </c>
      <c r="H12" s="75">
        <f ca="1">Calcul!K191</f>
        <v>2216.8225806451615</v>
      </c>
      <c r="I12" s="75">
        <f ca="1">Calcul!L191</f>
        <v>2710.3225806451615</v>
      </c>
      <c r="J12" s="75">
        <f ca="1">Calcul!M191</f>
        <v>2809.5322580645161</v>
      </c>
      <c r="K12" s="75">
        <f ca="1">Calcul!N191</f>
        <v>2922.6935483870966</v>
      </c>
      <c r="L12" s="75">
        <f ca="1">Calcul!O191</f>
        <v>2972.6290322580644</v>
      </c>
      <c r="M12" s="75">
        <f ca="1">Calcul!P191</f>
        <v>2964.9677419354839</v>
      </c>
      <c r="N12" s="75">
        <f ca="1">Calcul!Q191</f>
        <v>2933.2258064516127</v>
      </c>
      <c r="O12" s="75">
        <f ca="1">Calcul!R191</f>
        <v>2852.3387096774195</v>
      </c>
      <c r="P12" s="75">
        <f ca="1">Calcul!S191</f>
        <v>2874.7580645161293</v>
      </c>
      <c r="Q12" s="75">
        <f ca="1">Calcul!T191</f>
        <v>2803.0483870967741</v>
      </c>
      <c r="R12" s="75">
        <f ca="1">Calcul!U191</f>
        <v>2796.2903225806454</v>
      </c>
      <c r="S12" s="75">
        <f ca="1">Calcul!V191</f>
        <v>2798.2580645161293</v>
      </c>
      <c r="T12" s="75">
        <f ca="1">Calcul!W191</f>
        <v>2957.9516129032259</v>
      </c>
      <c r="U12" s="75">
        <f ca="1">Calcul!X191</f>
        <v>3088.8387096774195</v>
      </c>
      <c r="V12" s="75">
        <f ca="1">Calcul!Y191</f>
        <v>2945.0645161290322</v>
      </c>
      <c r="W12" s="75">
        <f ca="1">Calcul!Z191</f>
        <v>2721.5</v>
      </c>
      <c r="X12" s="75">
        <f ca="1">Calcul!AA191</f>
        <v>2514.7096774193546</v>
      </c>
      <c r="Y12" s="76">
        <f ca="1">Calcul!AB191</f>
        <v>2608.5967741935483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898.12903225806451</v>
      </c>
      <c r="C13" s="75">
        <f ca="1">Calcul!F228</f>
        <v>792.75806451612902</v>
      </c>
      <c r="D13" s="75">
        <f ca="1">Calcul!G228</f>
        <v>769.12903225806451</v>
      </c>
      <c r="E13" s="75">
        <f ca="1">Calcul!H228</f>
        <v>776.82258064516134</v>
      </c>
      <c r="F13" s="75">
        <f ca="1">Calcul!I228</f>
        <v>777.08064516129036</v>
      </c>
      <c r="G13" s="75">
        <f ca="1">Calcul!J228</f>
        <v>820.56451612903231</v>
      </c>
      <c r="H13" s="75">
        <f ca="1">Calcul!K228</f>
        <v>1001.5322580645161</v>
      </c>
      <c r="I13" s="75">
        <f ca="1">Calcul!L228</f>
        <v>1498.5806451612902</v>
      </c>
      <c r="J13" s="75">
        <f ca="1">Calcul!M228</f>
        <v>1838.2741935483871</v>
      </c>
      <c r="K13" s="75">
        <f ca="1">Calcul!N228</f>
        <v>1952.5806451612902</v>
      </c>
      <c r="L13" s="75">
        <f ca="1">Calcul!O228</f>
        <v>1976.5322580645161</v>
      </c>
      <c r="M13" s="75">
        <f ca="1">Calcul!P228</f>
        <v>1969.2741935483871</v>
      </c>
      <c r="N13" s="75">
        <f ca="1">Calcul!Q228</f>
        <v>1955</v>
      </c>
      <c r="O13" s="75">
        <f ca="1">Calcul!R228</f>
        <v>1932.1774193548388</v>
      </c>
      <c r="P13" s="75">
        <f ca="1">Calcul!S228</f>
        <v>1916.1774193548388</v>
      </c>
      <c r="Q13" s="75">
        <f ca="1">Calcul!T228</f>
        <v>1839.483870967742</v>
      </c>
      <c r="R13" s="75">
        <f ca="1">Calcul!U228</f>
        <v>1812.5</v>
      </c>
      <c r="S13" s="75">
        <f ca="1">Calcul!V228</f>
        <v>1820.3064516129032</v>
      </c>
      <c r="T13" s="75">
        <f ca="1">Calcul!W228</f>
        <v>1890.7741935483871</v>
      </c>
      <c r="U13" s="75">
        <f ca="1">Calcul!X228</f>
        <v>1969.5483870967741</v>
      </c>
      <c r="V13" s="75">
        <f ca="1">Calcul!Y228</f>
        <v>1893.5322580645161</v>
      </c>
      <c r="W13" s="75">
        <f ca="1">Calcul!Z228</f>
        <v>1579.1612903225807</v>
      </c>
      <c r="X13" s="75">
        <f ca="1">Calcul!AA228</f>
        <v>1300.3064516129032</v>
      </c>
      <c r="Y13" s="76">
        <f ca="1">Calcul!AB228</f>
        <v>1104.8870967741937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41599.919354838712</v>
      </c>
      <c r="C14" s="75">
        <f ca="1">Calcul!F265</f>
        <v>41096.403225806454</v>
      </c>
      <c r="D14" s="75">
        <f ca="1">Calcul!G265</f>
        <v>40864.096774193546</v>
      </c>
      <c r="E14" s="75">
        <f ca="1">Calcul!H265</f>
        <v>40042.370967741932</v>
      </c>
      <c r="F14" s="75">
        <f ca="1">Calcul!I265</f>
        <v>39885.919354838712</v>
      </c>
      <c r="G14" s="75">
        <f ca="1">Calcul!J265</f>
        <v>40158.419354838712</v>
      </c>
      <c r="H14" s="75">
        <f ca="1">Calcul!K265</f>
        <v>40991.387096774197</v>
      </c>
      <c r="I14" s="75">
        <f ca="1">Calcul!L265</f>
        <v>41687.951612903227</v>
      </c>
      <c r="J14" s="75">
        <f ca="1">Calcul!M265</f>
        <v>41929.806451612902</v>
      </c>
      <c r="K14" s="75">
        <f ca="1">Calcul!N265</f>
        <v>42244.112903225803</v>
      </c>
      <c r="L14" s="75">
        <f ca="1">Calcul!O265</f>
        <v>42387.951612903227</v>
      </c>
      <c r="M14" s="75">
        <f ca="1">Calcul!P265</f>
        <v>42337.5</v>
      </c>
      <c r="N14" s="75">
        <f ca="1">Calcul!Q265</f>
        <v>42285</v>
      </c>
      <c r="O14" s="75">
        <f ca="1">Calcul!R265</f>
        <v>42147.06451612903</v>
      </c>
      <c r="P14" s="75">
        <f ca="1">Calcul!S265</f>
        <v>42018.290322580644</v>
      </c>
      <c r="Q14" s="75">
        <f ca="1">Calcul!T265</f>
        <v>41917.209677419356</v>
      </c>
      <c r="R14" s="75">
        <f ca="1">Calcul!U265</f>
        <v>41890.612903225803</v>
      </c>
      <c r="S14" s="75">
        <f ca="1">Calcul!V265</f>
        <v>42060.693548387098</v>
      </c>
      <c r="T14" s="75">
        <f ca="1">Calcul!W265</f>
        <v>42365.112903225803</v>
      </c>
      <c r="U14" s="75">
        <f ca="1">Calcul!X265</f>
        <v>42522.596774193546</v>
      </c>
      <c r="V14" s="75">
        <f ca="1">Calcul!Y265</f>
        <v>42517.483870967742</v>
      </c>
      <c r="W14" s="75">
        <f ca="1">Calcul!Z265</f>
        <v>42249.806451612902</v>
      </c>
      <c r="X14" s="75">
        <f ca="1">Calcul!AA265</f>
        <v>41780.629032258068</v>
      </c>
      <c r="Y14" s="76">
        <f ca="1">Calcul!AB265</f>
        <v>41919.774193548386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2227.7741935483873</v>
      </c>
      <c r="C15" s="75">
        <f ca="1">Calcul!F302</f>
        <v>2213.516129032258</v>
      </c>
      <c r="D15" s="75">
        <f ca="1">Calcul!G302</f>
        <v>2198.3870967741937</v>
      </c>
      <c r="E15" s="75">
        <f ca="1">Calcul!H302</f>
        <v>2174.8709677419356</v>
      </c>
      <c r="F15" s="75">
        <f ca="1">Calcul!I302</f>
        <v>2129.6612903225805</v>
      </c>
      <c r="G15" s="75">
        <f ca="1">Calcul!J302</f>
        <v>2113.8064516129034</v>
      </c>
      <c r="H15" s="75">
        <f ca="1">Calcul!K302</f>
        <v>2115.7580645161293</v>
      </c>
      <c r="I15" s="75">
        <f ca="1">Calcul!L302</f>
        <v>2135.8225806451615</v>
      </c>
      <c r="J15" s="75">
        <f ca="1">Calcul!M302</f>
        <v>2158.6612903225805</v>
      </c>
      <c r="K15" s="75">
        <f ca="1">Calcul!N302</f>
        <v>2148.3225806451615</v>
      </c>
      <c r="L15" s="75">
        <f ca="1">Calcul!O302</f>
        <v>2063.3064516129034</v>
      </c>
      <c r="M15" s="75">
        <f ca="1">Calcul!P302</f>
        <v>2060.5967741935483</v>
      </c>
      <c r="N15" s="75">
        <f ca="1">Calcul!Q302</f>
        <v>2118.7258064516127</v>
      </c>
      <c r="O15" s="75">
        <f ca="1">Calcul!R302</f>
        <v>2174.8709677419356</v>
      </c>
      <c r="P15" s="75">
        <f ca="1">Calcul!S302</f>
        <v>2193.3225806451615</v>
      </c>
      <c r="Q15" s="75">
        <f ca="1">Calcul!T302</f>
        <v>2178.8870967741937</v>
      </c>
      <c r="R15" s="75">
        <f ca="1">Calcul!U302</f>
        <v>2106.0483870967741</v>
      </c>
      <c r="S15" s="75">
        <f ca="1">Calcul!V302</f>
        <v>2046.4677419354839</v>
      </c>
      <c r="T15" s="75">
        <f ca="1">Calcul!W302</f>
        <v>2004.741935483871</v>
      </c>
      <c r="U15" s="75">
        <f ca="1">Calcul!X302</f>
        <v>2079.516129032258</v>
      </c>
      <c r="V15" s="75">
        <f ca="1">Calcul!Y302</f>
        <v>2192.0645161290322</v>
      </c>
      <c r="W15" s="75">
        <f ca="1">Calcul!Z302</f>
        <v>2260.3870967741937</v>
      </c>
      <c r="X15" s="75">
        <f ca="1">Calcul!AA302</f>
        <v>2292.6612903225805</v>
      </c>
      <c r="Y15" s="76">
        <f ca="1">Calcul!AB302</f>
        <v>2276.8548387096776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0</v>
      </c>
      <c r="I16" s="75">
        <f ca="1">Calcul!L339</f>
        <v>0.27419354838709675</v>
      </c>
      <c r="J16" s="75">
        <f ca="1">Calcul!M339</f>
        <v>41.677419354838712</v>
      </c>
      <c r="K16" s="75">
        <f ca="1">Calcul!N339</f>
        <v>317.09677419354841</v>
      </c>
      <c r="L16" s="75">
        <f ca="1">Calcul!O339</f>
        <v>756.08064516129036</v>
      </c>
      <c r="M16" s="75">
        <f ca="1">Calcul!P339</f>
        <v>1156.016129032258</v>
      </c>
      <c r="N16" s="75">
        <f ca="1">Calcul!Q339</f>
        <v>1429.0322580645161</v>
      </c>
      <c r="O16" s="75">
        <f ca="1">Calcul!R339</f>
        <v>1532.9193548387098</v>
      </c>
      <c r="P16" s="75">
        <f ca="1">Calcul!S339</f>
        <v>1465.8548387096773</v>
      </c>
      <c r="Q16" s="75">
        <f ca="1">Calcul!T339</f>
        <v>1266.9354838709678</v>
      </c>
      <c r="R16" s="75">
        <f ca="1">Calcul!U339</f>
        <v>942.80645161290317</v>
      </c>
      <c r="S16" s="75">
        <f ca="1">Calcul!V339</f>
        <v>550.01612903225805</v>
      </c>
      <c r="T16" s="75">
        <f ca="1">Calcul!W339</f>
        <v>189.09677419354838</v>
      </c>
      <c r="U16" s="75">
        <f ca="1">Calcul!X339</f>
        <v>13.85483870967742</v>
      </c>
      <c r="V16" s="75">
        <f ca="1">Calcul!Y339</f>
        <v>0</v>
      </c>
      <c r="W16" s="75">
        <f ca="1">Calcul!Z339</f>
        <v>0</v>
      </c>
      <c r="X16" s="75">
        <f ca="1">Calcul!AA339</f>
        <v>0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5699.2741935483873</v>
      </c>
      <c r="C17" s="75">
        <f ca="1">Calcul!F376</f>
        <v>4973.4838709677415</v>
      </c>
      <c r="D17" s="75">
        <f ca="1">Calcul!G376</f>
        <v>4765.8064516129034</v>
      </c>
      <c r="E17" s="75">
        <f ca="1">Calcul!H376</f>
        <v>4538.4032258064517</v>
      </c>
      <c r="F17" s="75">
        <f ca="1">Calcul!I376</f>
        <v>4460.0322580645161</v>
      </c>
      <c r="G17" s="75">
        <f ca="1">Calcul!J376</f>
        <v>4545.5806451612907</v>
      </c>
      <c r="H17" s="75">
        <f ca="1">Calcul!K376</f>
        <v>4966.8709677419356</v>
      </c>
      <c r="I17" s="75">
        <f ca="1">Calcul!L376</f>
        <v>6371.7741935483873</v>
      </c>
      <c r="J17" s="75">
        <f ca="1">Calcul!M376</f>
        <v>7376.822580645161</v>
      </c>
      <c r="K17" s="75">
        <f ca="1">Calcul!N376</f>
        <v>7580.5967741935483</v>
      </c>
      <c r="L17" s="75">
        <f ca="1">Calcul!O376</f>
        <v>7826.3709677419356</v>
      </c>
      <c r="M17" s="75">
        <f ca="1">Calcul!P376</f>
        <v>7909.2419354838712</v>
      </c>
      <c r="N17" s="75">
        <f ca="1">Calcul!Q376</f>
        <v>7869.7903225806449</v>
      </c>
      <c r="O17" s="75">
        <f ca="1">Calcul!R376</f>
        <v>7539.3387096774195</v>
      </c>
      <c r="P17" s="75">
        <f ca="1">Calcul!S376</f>
        <v>6791.9032258064517</v>
      </c>
      <c r="Q17" s="75">
        <f ca="1">Calcul!T376</f>
        <v>6188.177419354839</v>
      </c>
      <c r="R17" s="75">
        <f ca="1">Calcul!U376</f>
        <v>5985.9677419354839</v>
      </c>
      <c r="S17" s="75">
        <f ca="1">Calcul!V376</f>
        <v>6213.2903225806449</v>
      </c>
      <c r="T17" s="75">
        <f ca="1">Calcul!W376</f>
        <v>7191.0967741935483</v>
      </c>
      <c r="U17" s="75">
        <f ca="1">Calcul!X376</f>
        <v>9247.8064516129034</v>
      </c>
      <c r="V17" s="75">
        <f ca="1">Calcul!Y376</f>
        <v>8790.677419354839</v>
      </c>
      <c r="W17" s="75">
        <f ca="1">Calcul!Z376</f>
        <v>6847.3709677419356</v>
      </c>
      <c r="X17" s="75">
        <f ca="1">Calcul!AA376</f>
        <v>5822.0322580645161</v>
      </c>
      <c r="Y17" s="76">
        <f ca="1">Calcul!AB376</f>
        <v>6696.8709677419356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-545.04838709677415</v>
      </c>
      <c r="C18" s="75">
        <f ca="1">Calcul!F413</f>
        <v>-1983.1935483870968</v>
      </c>
      <c r="D18" s="75">
        <f ca="1">Calcul!G413</f>
        <v>-2192.516129032258</v>
      </c>
      <c r="E18" s="75">
        <f ca="1">Calcul!H413</f>
        <v>-2359.6774193548385</v>
      </c>
      <c r="F18" s="75">
        <f ca="1">Calcul!I413</f>
        <v>-2524.0322580645161</v>
      </c>
      <c r="G18" s="75">
        <f ca="1">Calcul!J413</f>
        <v>-2393.3225806451615</v>
      </c>
      <c r="H18" s="75">
        <f ca="1">Calcul!K413</f>
        <v>-1786.6612903225807</v>
      </c>
      <c r="I18" s="75">
        <f ca="1">Calcul!L413</f>
        <v>-765.32258064516134</v>
      </c>
      <c r="J18" s="75">
        <f ca="1">Calcul!M413</f>
        <v>-490.98387096774195</v>
      </c>
      <c r="K18" s="75">
        <f ca="1">Calcul!N413</f>
        <v>-382.90322580645159</v>
      </c>
      <c r="L18" s="75">
        <f ca="1">Calcul!O413</f>
        <v>-286.56451612903226</v>
      </c>
      <c r="M18" s="75">
        <f ca="1">Calcul!P413</f>
        <v>-235.82258064516128</v>
      </c>
      <c r="N18" s="75">
        <f ca="1">Calcul!Q413</f>
        <v>-166.7741935483871</v>
      </c>
      <c r="O18" s="75">
        <f ca="1">Calcul!R413</f>
        <v>-149.14516129032259</v>
      </c>
      <c r="P18" s="75">
        <f ca="1">Calcul!S413</f>
        <v>-298.58064516129031</v>
      </c>
      <c r="Q18" s="75">
        <f ca="1">Calcul!T413</f>
        <v>-463.98387096774195</v>
      </c>
      <c r="R18" s="75">
        <f ca="1">Calcul!U413</f>
        <v>-540.90322580645159</v>
      </c>
      <c r="S18" s="75">
        <f ca="1">Calcul!V413</f>
        <v>-515.59677419354841</v>
      </c>
      <c r="T18" s="75">
        <f ca="1">Calcul!W413</f>
        <v>-327.70967741935482</v>
      </c>
      <c r="U18" s="75">
        <f ca="1">Calcul!X413</f>
        <v>-48.774193548387096</v>
      </c>
      <c r="V18" s="75">
        <f ca="1">Calcul!Y413</f>
        <v>-33.225806451612904</v>
      </c>
      <c r="W18" s="75">
        <f ca="1">Calcul!Z413</f>
        <v>-177.64516129032259</v>
      </c>
      <c r="X18" s="75">
        <f ca="1">Calcul!AA413</f>
        <v>-549.87096774193549</v>
      </c>
      <c r="Y18" s="76">
        <f ca="1">Calcul!AB413</f>
        <v>-295.62903225806451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670.48387096774195</v>
      </c>
      <c r="C19" s="75">
        <f ca="1">Calcul!F450</f>
        <v>670.79032258064512</v>
      </c>
      <c r="D19" s="75">
        <f ca="1">Calcul!G450</f>
        <v>670.9677419354839</v>
      </c>
      <c r="E19" s="75">
        <f ca="1">Calcul!H450</f>
        <v>672.16129032258061</v>
      </c>
      <c r="F19" s="75">
        <f ca="1">Calcul!I450</f>
        <v>676.29032258064512</v>
      </c>
      <c r="G19" s="75">
        <f ca="1">Calcul!J450</f>
        <v>675.17741935483866</v>
      </c>
      <c r="H19" s="75">
        <f ca="1">Calcul!K450</f>
        <v>671.06451612903231</v>
      </c>
      <c r="I19" s="75">
        <f ca="1">Calcul!L450</f>
        <v>665.08064516129036</v>
      </c>
      <c r="J19" s="75">
        <f ca="1">Calcul!M450</f>
        <v>659.64516129032256</v>
      </c>
      <c r="K19" s="75">
        <f ca="1">Calcul!N450</f>
        <v>652.43548387096769</v>
      </c>
      <c r="L19" s="75">
        <f ca="1">Calcul!O450</f>
        <v>648.14516129032256</v>
      </c>
      <c r="M19" s="75">
        <f ca="1">Calcul!P450</f>
        <v>649.41935483870964</v>
      </c>
      <c r="N19" s="75">
        <f ca="1">Calcul!Q450</f>
        <v>651.17741935483866</v>
      </c>
      <c r="O19" s="75">
        <f ca="1">Calcul!R450</f>
        <v>655.11290322580646</v>
      </c>
      <c r="P19" s="75">
        <f ca="1">Calcul!S450</f>
        <v>653.69354838709683</v>
      </c>
      <c r="Q19" s="75">
        <f ca="1">Calcul!T450</f>
        <v>653.59677419354841</v>
      </c>
      <c r="R19" s="75">
        <f ca="1">Calcul!U450</f>
        <v>656.0322580645161</v>
      </c>
      <c r="S19" s="75">
        <f ca="1">Calcul!V450</f>
        <v>659.88709677419354</v>
      </c>
      <c r="T19" s="75">
        <f ca="1">Calcul!W450</f>
        <v>663.83870967741939</v>
      </c>
      <c r="U19" s="75">
        <f ca="1">Calcul!X450</f>
        <v>666.80645161290317</v>
      </c>
      <c r="V19" s="75">
        <f ca="1">Calcul!Y450</f>
        <v>668.93548387096769</v>
      </c>
      <c r="W19" s="75">
        <f ca="1">Calcul!Z450</f>
        <v>670.98387096774195</v>
      </c>
      <c r="X19" s="75">
        <f ca="1">Calcul!AA450</f>
        <v>671.80645161290317</v>
      </c>
      <c r="Y19" s="76">
        <f ca="1">Calcul!AB450</f>
        <v>672.66129032258061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-4791.6129032258068</v>
      </c>
      <c r="C20" s="75">
        <f ca="1">Calcul!F487</f>
        <v>-5794.8709677419356</v>
      </c>
      <c r="D20" s="75">
        <f ca="1">Calcul!G487</f>
        <v>-6286.3870967741932</v>
      </c>
      <c r="E20" s="75">
        <f ca="1">Calcul!H487</f>
        <v>-7366.5483870967746</v>
      </c>
      <c r="F20" s="75">
        <f ca="1">Calcul!I487</f>
        <v>-8204.6290322580644</v>
      </c>
      <c r="G20" s="75">
        <f ca="1">Calcul!J487</f>
        <v>-8041.6451612903229</v>
      </c>
      <c r="H20" s="75">
        <f ca="1">Calcul!K487</f>
        <v>-7036.1612903225805</v>
      </c>
      <c r="I20" s="75">
        <f ca="1">Calcul!L487</f>
        <v>-5811.2096774193551</v>
      </c>
      <c r="J20" s="75">
        <f ca="1">Calcul!M487</f>
        <v>-5030.1451612903229</v>
      </c>
      <c r="K20" s="75">
        <f ca="1">Calcul!N487</f>
        <v>-4558.3709677419356</v>
      </c>
      <c r="L20" s="75">
        <f ca="1">Calcul!O487</f>
        <v>-4500.3709677419356</v>
      </c>
      <c r="M20" s="75">
        <f ca="1">Calcul!P487</f>
        <v>-4472.3387096774195</v>
      </c>
      <c r="N20" s="75">
        <f ca="1">Calcul!Q487</f>
        <v>-4201.1935483870966</v>
      </c>
      <c r="O20" s="75">
        <f ca="1">Calcul!R487</f>
        <v>-4386.9193548387093</v>
      </c>
      <c r="P20" s="75">
        <f ca="1">Calcul!S487</f>
        <v>-4653.0161290322585</v>
      </c>
      <c r="Q20" s="75">
        <f ca="1">Calcul!T487</f>
        <v>-5228.5161290322585</v>
      </c>
      <c r="R20" s="75">
        <f ca="1">Calcul!U487</f>
        <v>-5858.3064516129034</v>
      </c>
      <c r="S20" s="75">
        <f ca="1">Calcul!V487</f>
        <v>-6440.1451612903229</v>
      </c>
      <c r="T20" s="75">
        <f ca="1">Calcul!W487</f>
        <v>-6061.6935483870966</v>
      </c>
      <c r="U20" s="75">
        <f ca="1">Calcul!X487</f>
        <v>-4720.5322580645161</v>
      </c>
      <c r="V20" s="75">
        <f ca="1">Calcul!Y487</f>
        <v>-4691.0483870967746</v>
      </c>
      <c r="W20" s="75">
        <f ca="1">Calcul!Z487</f>
        <v>-5692.1129032258068</v>
      </c>
      <c r="X20" s="75">
        <f ca="1">Calcul!AA487</f>
        <v>-5618.7741935483873</v>
      </c>
      <c r="Y20" s="76">
        <f ca="1">Calcul!AB487</f>
        <v>-4557.8387096774195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61.661290322580648</v>
      </c>
      <c r="C21" s="75">
        <f ca="1">Calcul!F524</f>
        <v>57.387096774193552</v>
      </c>
      <c r="D21" s="75">
        <f ca="1">Calcul!G524</f>
        <v>55.483870967741936</v>
      </c>
      <c r="E21" s="75">
        <f ca="1">Calcul!H524</f>
        <v>51.983870967741936</v>
      </c>
      <c r="F21" s="75">
        <f ca="1">Calcul!I524</f>
        <v>51.387096774193552</v>
      </c>
      <c r="G21" s="75">
        <f ca="1">Calcul!J524</f>
        <v>54.112903225806448</v>
      </c>
      <c r="H21" s="75">
        <f ca="1">Calcul!K524</f>
        <v>60.62903225806452</v>
      </c>
      <c r="I21" s="75">
        <f ca="1">Calcul!L524</f>
        <v>67.209677419354833</v>
      </c>
      <c r="J21" s="75">
        <f ca="1">Calcul!M524</f>
        <v>68.645161290322577</v>
      </c>
      <c r="K21" s="75">
        <f ca="1">Calcul!N524</f>
        <v>70.483870967741936</v>
      </c>
      <c r="L21" s="75">
        <f ca="1">Calcul!O524</f>
        <v>70.548387096774192</v>
      </c>
      <c r="M21" s="75">
        <f ca="1">Calcul!P524</f>
        <v>70</v>
      </c>
      <c r="N21" s="75">
        <f ca="1">Calcul!Q524</f>
        <v>69.241935483870961</v>
      </c>
      <c r="O21" s="75">
        <f ca="1">Calcul!R524</f>
        <v>68.064516129032256</v>
      </c>
      <c r="P21" s="75">
        <f ca="1">Calcul!S524</f>
        <v>69.209677419354833</v>
      </c>
      <c r="Q21" s="75">
        <f ca="1">Calcul!T524</f>
        <v>68.790322580645167</v>
      </c>
      <c r="R21" s="75">
        <f ca="1">Calcul!U524</f>
        <v>69.467741935483872</v>
      </c>
      <c r="S21" s="75">
        <f ca="1">Calcul!V524</f>
        <v>69.774193548387103</v>
      </c>
      <c r="T21" s="75">
        <f ca="1">Calcul!W524</f>
        <v>71.58064516129032</v>
      </c>
      <c r="U21" s="75">
        <f ca="1">Calcul!X524</f>
        <v>71.322580645161295</v>
      </c>
      <c r="V21" s="75">
        <f ca="1">Calcul!Y524</f>
        <v>69.5</v>
      </c>
      <c r="W21" s="75">
        <f ca="1">Calcul!Z524</f>
        <v>67.048387096774192</v>
      </c>
      <c r="X21" s="75">
        <f ca="1">Calcul!AA524</f>
        <v>64.306451612903231</v>
      </c>
      <c r="Y21" s="76">
        <f ca="1">Calcul!AB524</f>
        <v>63.29032258064516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1745.516129032258</v>
      </c>
      <c r="C22" s="75">
        <f ca="1">Calcul!F561</f>
        <v>1418.8709677419354</v>
      </c>
      <c r="D22" s="75">
        <f ca="1">Calcul!G561</f>
        <v>1035.8387096774193</v>
      </c>
      <c r="E22" s="75">
        <f ca="1">Calcul!H561</f>
        <v>292.74193548387098</v>
      </c>
      <c r="F22" s="75">
        <f ca="1">Calcul!I561</f>
        <v>-343.48387096774195</v>
      </c>
      <c r="G22" s="75">
        <f ca="1">Calcul!J561</f>
        <v>260.09677419354841</v>
      </c>
      <c r="H22" s="75">
        <f ca="1">Calcul!K561</f>
        <v>503.38709677419354</v>
      </c>
      <c r="I22" s="75">
        <f ca="1">Calcul!L561</f>
        <v>960.90322580645159</v>
      </c>
      <c r="J22" s="75">
        <f ca="1">Calcul!M561</f>
        <v>1163.9354838709678</v>
      </c>
      <c r="K22" s="75">
        <f ca="1">Calcul!N561</f>
        <v>1634</v>
      </c>
      <c r="L22" s="75">
        <f ca="1">Calcul!O561</f>
        <v>1843.8064516129032</v>
      </c>
      <c r="M22" s="75">
        <f ca="1">Calcul!P561</f>
        <v>1891.1935483870968</v>
      </c>
      <c r="N22" s="75">
        <f ca="1">Calcul!Q561</f>
        <v>2065.2580645161293</v>
      </c>
      <c r="O22" s="75">
        <f ca="1">Calcul!R561</f>
        <v>1984.0322580645161</v>
      </c>
      <c r="P22" s="75">
        <f ca="1">Calcul!S561</f>
        <v>1997.2258064516129</v>
      </c>
      <c r="Q22" s="75">
        <f ca="1">Calcul!T561</f>
        <v>1752.9032258064517</v>
      </c>
      <c r="R22" s="75">
        <f ca="1">Calcul!U561</f>
        <v>1436.4516129032259</v>
      </c>
      <c r="S22" s="75">
        <f ca="1">Calcul!V561</f>
        <v>827.0322580645161</v>
      </c>
      <c r="T22" s="75">
        <f ca="1">Calcul!W561</f>
        <v>791.48387096774195</v>
      </c>
      <c r="U22" s="75">
        <f ca="1">Calcul!X561</f>
        <v>1203</v>
      </c>
      <c r="V22" s="75">
        <f ca="1">Calcul!Y561</f>
        <v>1606.6451612903227</v>
      </c>
      <c r="W22" s="75">
        <f ca="1">Calcul!Z561</f>
        <v>1845.7741935483871</v>
      </c>
      <c r="X22" s="75">
        <f ca="1">Calcul!AA561</f>
        <v>2201.2580645161293</v>
      </c>
      <c r="Y22" s="76">
        <f ca="1">Calcul!AB561</f>
        <v>2294.6451612903224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-1242.0322580645161</v>
      </c>
      <c r="C23" s="75">
        <f ca="1">Calcul!F598</f>
        <v>-1174.2258064516129</v>
      </c>
      <c r="D23" s="75">
        <f ca="1">Calcul!G598</f>
        <v>-1188.9032258064517</v>
      </c>
      <c r="E23" s="75">
        <f ca="1">Calcul!H598</f>
        <v>-1218.9677419354839</v>
      </c>
      <c r="F23" s="75">
        <f ca="1">Calcul!I598</f>
        <v>-1220.5483870967741</v>
      </c>
      <c r="G23" s="75">
        <f ca="1">Calcul!J598</f>
        <v>-1216.8064516129032</v>
      </c>
      <c r="H23" s="75">
        <f ca="1">Calcul!K598</f>
        <v>-811.87096774193549</v>
      </c>
      <c r="I23" s="75">
        <f ca="1">Calcul!L598</f>
        <v>-761.77419354838707</v>
      </c>
      <c r="J23" s="75">
        <f ca="1">Calcul!M598</f>
        <v>-924.9677419354839</v>
      </c>
      <c r="K23" s="75">
        <f ca="1">Calcul!N598</f>
        <v>-1131.1290322580646</v>
      </c>
      <c r="L23" s="75">
        <f ca="1">Calcul!O598</f>
        <v>-1170.6451612903227</v>
      </c>
      <c r="M23" s="75">
        <f ca="1">Calcul!P598</f>
        <v>-1185.258064516129</v>
      </c>
      <c r="N23" s="75">
        <f ca="1">Calcul!Q598</f>
        <v>-1203.258064516129</v>
      </c>
      <c r="O23" s="75">
        <f ca="1">Calcul!R598</f>
        <v>-1193.0322580645161</v>
      </c>
      <c r="P23" s="75">
        <f ca="1">Calcul!S598</f>
        <v>-1153.2903225806451</v>
      </c>
      <c r="Q23" s="75">
        <f ca="1">Calcul!T598</f>
        <v>-1126.3225806451612</v>
      </c>
      <c r="R23" s="75">
        <f ca="1">Calcul!U598</f>
        <v>-1156.3548387096773</v>
      </c>
      <c r="S23" s="75">
        <f ca="1">Calcul!V598</f>
        <v>-1244.483870967742</v>
      </c>
      <c r="T23" s="75">
        <f ca="1">Calcul!W598</f>
        <v>-1247.8709677419354</v>
      </c>
      <c r="U23" s="75">
        <f ca="1">Calcul!X598</f>
        <v>-1299.6451612903227</v>
      </c>
      <c r="V23" s="75">
        <f ca="1">Calcul!Y598</f>
        <v>-1378.2903225806451</v>
      </c>
      <c r="W23" s="75">
        <f ca="1">Calcul!Z598</f>
        <v>-1354.516129032258</v>
      </c>
      <c r="X23" s="75">
        <f ca="1">Calcul!AA598</f>
        <v>-1332.4193548387098</v>
      </c>
      <c r="Y23" s="76">
        <f ca="1">Calcul!AB598</f>
        <v>-1248.5806451612902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-966.9677419354839</v>
      </c>
      <c r="C24" s="75">
        <f ca="1">Calcul!F635</f>
        <v>-1223.4193548387098</v>
      </c>
      <c r="D24" s="75">
        <f ca="1">Calcul!G635</f>
        <v>-1332.7096774193549</v>
      </c>
      <c r="E24" s="75">
        <f ca="1">Calcul!H635</f>
        <v>-1531.483870967742</v>
      </c>
      <c r="F24" s="75">
        <f ca="1">Calcul!I635</f>
        <v>-1541.5806451612902</v>
      </c>
      <c r="G24" s="75">
        <f ca="1">Calcul!J635</f>
        <v>-1386.0322580645161</v>
      </c>
      <c r="H24" s="75">
        <f ca="1">Calcul!K635</f>
        <v>-1080.483870967742</v>
      </c>
      <c r="I24" s="75">
        <f ca="1">Calcul!L635</f>
        <v>-905.83870967741939</v>
      </c>
      <c r="J24" s="75">
        <f ca="1">Calcul!M635</f>
        <v>-634.06451612903231</v>
      </c>
      <c r="K24" s="75">
        <f ca="1">Calcul!N635</f>
        <v>-827.35483870967744</v>
      </c>
      <c r="L24" s="75">
        <f ca="1">Calcul!O635</f>
        <v>-918.16129032258061</v>
      </c>
      <c r="M24" s="75">
        <f ca="1">Calcul!P635</f>
        <v>-839.61290322580646</v>
      </c>
      <c r="N24" s="75">
        <f ca="1">Calcul!Q635</f>
        <v>-658.48387096774195</v>
      </c>
      <c r="O24" s="75">
        <f ca="1">Calcul!R635</f>
        <v>-720.48387096774195</v>
      </c>
      <c r="P24" s="75">
        <f ca="1">Calcul!S635</f>
        <v>-649.12903225806451</v>
      </c>
      <c r="Q24" s="75">
        <f ca="1">Calcul!T635</f>
        <v>-775.51612903225805</v>
      </c>
      <c r="R24" s="75">
        <f ca="1">Calcul!U635</f>
        <v>-925.70967741935488</v>
      </c>
      <c r="S24" s="75">
        <f ca="1">Calcul!V635</f>
        <v>-1196.516129032258</v>
      </c>
      <c r="T24" s="75">
        <f ca="1">Calcul!W635</f>
        <v>-963.83870967741939</v>
      </c>
      <c r="U24" s="75">
        <f ca="1">Calcul!X635</f>
        <v>-829.51612903225805</v>
      </c>
      <c r="V24" s="75">
        <f ca="1">Calcul!Y635</f>
        <v>-849.25806451612902</v>
      </c>
      <c r="W24" s="75">
        <f ca="1">Calcul!Z635</f>
        <v>-1127.4516129032259</v>
      </c>
      <c r="X24" s="75">
        <f ca="1">Calcul!AA635</f>
        <v>-1053.7096774193549</v>
      </c>
      <c r="Y24" s="76">
        <f ca="1">Calcul!AB635</f>
        <v>-999.0322580645161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-746.22580645161293</v>
      </c>
      <c r="C25" s="75">
        <f ca="1">Calcul!F672</f>
        <v>-753.09677419354841</v>
      </c>
      <c r="D25" s="75">
        <f ca="1">Calcul!G672</f>
        <v>-764.83870967741939</v>
      </c>
      <c r="E25" s="75">
        <f ca="1">Calcul!H672</f>
        <v>-772.32258064516134</v>
      </c>
      <c r="F25" s="75">
        <f ca="1">Calcul!I672</f>
        <v>-637.35483870967744</v>
      </c>
      <c r="G25" s="75">
        <f ca="1">Calcul!J672</f>
        <v>-587.61290322580646</v>
      </c>
      <c r="H25" s="75">
        <f ca="1">Calcul!K672</f>
        <v>-308.61290322580646</v>
      </c>
      <c r="I25" s="75">
        <f ca="1">Calcul!L672</f>
        <v>-178.35483870967741</v>
      </c>
      <c r="J25" s="75">
        <f ca="1">Calcul!M672</f>
        <v>-114.70967741935483</v>
      </c>
      <c r="K25" s="75">
        <f ca="1">Calcul!N672</f>
        <v>-163.51612903225808</v>
      </c>
      <c r="L25" s="75">
        <f ca="1">Calcul!O672</f>
        <v>-242.67741935483872</v>
      </c>
      <c r="M25" s="75">
        <f ca="1">Calcul!P672</f>
        <v>-205.83870967741936</v>
      </c>
      <c r="N25" s="75">
        <f ca="1">Calcul!Q672</f>
        <v>-325.25806451612902</v>
      </c>
      <c r="O25" s="75">
        <f ca="1">Calcul!R672</f>
        <v>-374.25806451612902</v>
      </c>
      <c r="P25" s="75">
        <f ca="1">Calcul!S672</f>
        <v>-312.29032258064518</v>
      </c>
      <c r="Q25" s="75">
        <f ca="1">Calcul!T672</f>
        <v>-387.19354838709677</v>
      </c>
      <c r="R25" s="75">
        <f ca="1">Calcul!U672</f>
        <v>-388.16129032258067</v>
      </c>
      <c r="S25" s="75">
        <f ca="1">Calcul!V672</f>
        <v>-248.19354838709677</v>
      </c>
      <c r="T25" s="75">
        <f ca="1">Calcul!W672</f>
        <v>68.967741935483872</v>
      </c>
      <c r="U25" s="75">
        <f ca="1">Calcul!X672</f>
        <v>395.22580645161293</v>
      </c>
      <c r="V25" s="75">
        <f ca="1">Calcul!Y672</f>
        <v>-516.64516129032256</v>
      </c>
      <c r="W25" s="75">
        <f ca="1">Calcul!Z672</f>
        <v>-776.83870967741939</v>
      </c>
      <c r="X25" s="75">
        <f ca="1">Calcul!AA672</f>
        <v>-522.77419354838707</v>
      </c>
      <c r="Y25" s="76">
        <f ca="1">Calcul!AB672</f>
        <v>-305.90322580645159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-2272.2903225806454</v>
      </c>
      <c r="C26" s="75">
        <f ca="1">Calcul!F709</f>
        <v>-2277.4516129032259</v>
      </c>
      <c r="D26" s="75">
        <f ca="1">Calcul!G709</f>
        <v>-2249.4193548387098</v>
      </c>
      <c r="E26" s="75">
        <f ca="1">Calcul!H709</f>
        <v>-2268.9354838709678</v>
      </c>
      <c r="F26" s="75">
        <f ca="1">Calcul!I709</f>
        <v>-2276.3548387096776</v>
      </c>
      <c r="G26" s="75">
        <f ca="1">Calcul!J709</f>
        <v>-2286.0967741935483</v>
      </c>
      <c r="H26" s="75">
        <f ca="1">Calcul!K709</f>
        <v>-2312.8709677419356</v>
      </c>
      <c r="I26" s="75">
        <f ca="1">Calcul!L709</f>
        <v>-2428.8387096774195</v>
      </c>
      <c r="J26" s="75">
        <f ca="1">Calcul!M709</f>
        <v>-2492.9354838709678</v>
      </c>
      <c r="K26" s="75">
        <f ca="1">Calcul!N709</f>
        <v>-2501.9032258064517</v>
      </c>
      <c r="L26" s="75">
        <f ca="1">Calcul!O709</f>
        <v>-2479.6451612903224</v>
      </c>
      <c r="M26" s="75">
        <f ca="1">Calcul!P709</f>
        <v>-2462.4516129032259</v>
      </c>
      <c r="N26" s="75">
        <f ca="1">Calcul!Q709</f>
        <v>-2300</v>
      </c>
      <c r="O26" s="75">
        <f ca="1">Calcul!R709</f>
        <v>-2326.4516129032259</v>
      </c>
      <c r="P26" s="75">
        <f ca="1">Calcul!S709</f>
        <v>-2512.2903225806454</v>
      </c>
      <c r="Q26" s="75">
        <f ca="1">Calcul!T709</f>
        <v>-2545.8064516129034</v>
      </c>
      <c r="R26" s="75">
        <f ca="1">Calcul!U709</f>
        <v>-2538.3870967741937</v>
      </c>
      <c r="S26" s="75">
        <f ca="1">Calcul!V709</f>
        <v>-2537.2580645161293</v>
      </c>
      <c r="T26" s="75">
        <f ca="1">Calcul!W709</f>
        <v>-2532.7419354838707</v>
      </c>
      <c r="U26" s="75">
        <f ca="1">Calcul!X709</f>
        <v>-2527.6451612903224</v>
      </c>
      <c r="V26" s="75">
        <f ca="1">Calcul!Y709</f>
        <v>-2501.4516129032259</v>
      </c>
      <c r="W26" s="75">
        <f ca="1">Calcul!Z709</f>
        <v>-2498.5483870967741</v>
      </c>
      <c r="X26" s="75">
        <f ca="1">Calcul!AA709</f>
        <v>-2444.9354838709678</v>
      </c>
      <c r="Y26" s="76">
        <f ca="1">Calcul!AB709</f>
        <v>-2278.483870967742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-1440.7741935483871</v>
      </c>
      <c r="C27" s="78">
        <f ca="1">Calcul!F746</f>
        <v>-1457.8387096774193</v>
      </c>
      <c r="D27" s="78">
        <f ca="1">Calcul!G746</f>
        <v>-1723.9032258064517</v>
      </c>
      <c r="E27" s="78">
        <f ca="1">Calcul!H746</f>
        <v>-2038.7741935483871</v>
      </c>
      <c r="F27" s="78">
        <f ca="1">Calcul!I746</f>
        <v>-2115.9677419354839</v>
      </c>
      <c r="G27" s="78">
        <f ca="1">Calcul!J746</f>
        <v>-2156.516129032258</v>
      </c>
      <c r="H27" s="78">
        <f ca="1">Calcul!K746</f>
        <v>-2121.4193548387098</v>
      </c>
      <c r="I27" s="78">
        <f ca="1">Calcul!L746</f>
        <v>-1690.741935483871</v>
      </c>
      <c r="J27" s="78">
        <f ca="1">Calcul!M746</f>
        <v>-1395.8709677419354</v>
      </c>
      <c r="K27" s="78">
        <f ca="1">Calcul!N746</f>
        <v>-1166.0645161290322</v>
      </c>
      <c r="L27" s="78">
        <f ca="1">Calcul!O746</f>
        <v>-1250.1612903225807</v>
      </c>
      <c r="M27" s="78">
        <f ca="1">Calcul!P746</f>
        <v>-1343.5806451612902</v>
      </c>
      <c r="N27" s="78">
        <f ca="1">Calcul!Q746</f>
        <v>-1310.6451612903227</v>
      </c>
      <c r="O27" s="78">
        <f ca="1">Calcul!R746</f>
        <v>-1517.8709677419354</v>
      </c>
      <c r="P27" s="78">
        <f ca="1">Calcul!S746</f>
        <v>-1795.741935483871</v>
      </c>
      <c r="Q27" s="78">
        <f ca="1">Calcul!T746</f>
        <v>-2066.8064516129034</v>
      </c>
      <c r="R27" s="78">
        <f ca="1">Calcul!U746</f>
        <v>-2156.3548387096776</v>
      </c>
      <c r="S27" s="78">
        <f ca="1">Calcul!V746</f>
        <v>-1871.8064516129032</v>
      </c>
      <c r="T27" s="78">
        <f ca="1">Calcul!W746</f>
        <v>-1352.0967741935483</v>
      </c>
      <c r="U27" s="78">
        <f ca="1">Calcul!X746</f>
        <v>-668.22580645161293</v>
      </c>
      <c r="V27" s="78">
        <f ca="1">Calcul!Y746</f>
        <v>-1113.6774193548388</v>
      </c>
      <c r="W27" s="78">
        <f ca="1">Calcul!Z746</f>
        <v>-1714.3225806451612</v>
      </c>
      <c r="X27" s="78">
        <f ca="1">Calcul!AA746</f>
        <v>-1624.741935483871</v>
      </c>
      <c r="Y27" s="79">
        <f ca="1">Calcul!AB746</f>
        <v>-1237.5483870967741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54813.5</v>
      </c>
      <c r="C31" s="143">
        <f ca="1">Calcul!F44</f>
        <v>50971.5</v>
      </c>
      <c r="D31" s="143">
        <f ca="1">Calcul!G44</f>
        <v>49912</v>
      </c>
      <c r="E31" s="143">
        <f ca="1">Calcul!H44</f>
        <v>47557</v>
      </c>
      <c r="F31" s="143">
        <f ca="1">Calcul!I44</f>
        <v>46372</v>
      </c>
      <c r="G31" s="143">
        <f ca="1">Calcul!J44</f>
        <v>47857.5</v>
      </c>
      <c r="H31" s="143">
        <f ca="1">Calcul!K44</f>
        <v>51953.5</v>
      </c>
      <c r="I31" s="143">
        <f ca="1">Calcul!L44</f>
        <v>57063.5</v>
      </c>
      <c r="J31" s="143">
        <f ca="1">Calcul!M44</f>
        <v>59929.5</v>
      </c>
      <c r="K31" s="143">
        <f ca="1">Calcul!N44</f>
        <v>61531.5</v>
      </c>
      <c r="L31" s="143">
        <f ca="1">Calcul!O44</f>
        <v>61631</v>
      </c>
      <c r="M31" s="143">
        <f ca="1">Calcul!P44</f>
        <v>61341.5</v>
      </c>
      <c r="N31" s="143">
        <f ca="1">Calcul!Q44</f>
        <v>61334.5</v>
      </c>
      <c r="O31" s="143">
        <f ca="1">Calcul!R44</f>
        <v>60582.5</v>
      </c>
      <c r="P31" s="143">
        <f ca="1">Calcul!S44</f>
        <v>59739.5</v>
      </c>
      <c r="Q31" s="143">
        <f ca="1">Calcul!T44</f>
        <v>57776.5</v>
      </c>
      <c r="R31" s="143">
        <f ca="1">Calcul!U44</f>
        <v>56534</v>
      </c>
      <c r="S31" s="143">
        <f ca="1">Calcul!V44</f>
        <v>56213</v>
      </c>
      <c r="T31" s="143">
        <f ca="1">Calcul!W44</f>
        <v>60991</v>
      </c>
      <c r="U31" s="143">
        <f ca="1">Calcul!X44</f>
        <v>63296.5</v>
      </c>
      <c r="V31" s="143">
        <f ca="1">Calcul!Y44</f>
        <v>60185</v>
      </c>
      <c r="W31" s="143">
        <f ca="1">Calcul!Z44</f>
        <v>56235.5</v>
      </c>
      <c r="X31" s="143">
        <f ca="1">Calcul!AA44</f>
        <v>54307.5</v>
      </c>
      <c r="Y31" s="144">
        <f ca="1">Calcul!AB44</f>
        <v>56722.5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53725</v>
      </c>
      <c r="C32" s="75">
        <f ca="1">Calcul!F81</f>
        <v>51375</v>
      </c>
      <c r="D32" s="75">
        <f ca="1">Calcul!G81</f>
        <v>50200</v>
      </c>
      <c r="E32" s="75">
        <f ca="1">Calcul!H81</f>
        <v>47387.5</v>
      </c>
      <c r="F32" s="75">
        <f ca="1">Calcul!I81</f>
        <v>46525</v>
      </c>
      <c r="G32" s="75">
        <f ca="1">Calcul!J81</f>
        <v>48462.5</v>
      </c>
      <c r="H32" s="75">
        <f ca="1">Calcul!K81</f>
        <v>53200</v>
      </c>
      <c r="I32" s="75">
        <f ca="1">Calcul!L81</f>
        <v>58200</v>
      </c>
      <c r="J32" s="75">
        <f ca="1">Calcul!M81</f>
        <v>60687.5</v>
      </c>
      <c r="K32" s="75">
        <f ca="1">Calcul!N81</f>
        <v>62025</v>
      </c>
      <c r="L32" s="75">
        <f ca="1">Calcul!O81</f>
        <v>62275</v>
      </c>
      <c r="M32" s="75">
        <f ca="1">Calcul!P81</f>
        <v>62225</v>
      </c>
      <c r="N32" s="75">
        <f ca="1">Calcul!Q81</f>
        <v>61462.5</v>
      </c>
      <c r="O32" s="75">
        <f ca="1">Calcul!R81</f>
        <v>60650</v>
      </c>
      <c r="P32" s="75">
        <f ca="1">Calcul!S81</f>
        <v>58650</v>
      </c>
      <c r="Q32" s="75">
        <f ca="1">Calcul!T81</f>
        <v>56862.5</v>
      </c>
      <c r="R32" s="75">
        <f ca="1">Calcul!U81</f>
        <v>55687.5</v>
      </c>
      <c r="S32" s="75">
        <f ca="1">Calcul!V81</f>
        <v>57200</v>
      </c>
      <c r="T32" s="75">
        <f ca="1">Calcul!W81</f>
        <v>62700</v>
      </c>
      <c r="U32" s="75">
        <f ca="1">Calcul!X81</f>
        <v>64475</v>
      </c>
      <c r="V32" s="75">
        <f ca="1">Calcul!Y81</f>
        <v>60675</v>
      </c>
      <c r="W32" s="75">
        <f ca="1">Calcul!Z81</f>
        <v>56600</v>
      </c>
      <c r="X32" s="75">
        <f ca="1">Calcul!AA81</f>
        <v>55087.5</v>
      </c>
      <c r="Y32" s="76">
        <f ca="1">Calcul!AB81</f>
        <v>56312.5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53575</v>
      </c>
      <c r="C33" s="75">
        <f ca="1">Calcul!F118</f>
        <v>51037.5</v>
      </c>
      <c r="D33" s="75">
        <f ca="1">Calcul!G118</f>
        <v>49662.5</v>
      </c>
      <c r="E33" s="75">
        <f ca="1">Calcul!H118</f>
        <v>47125</v>
      </c>
      <c r="F33" s="75">
        <f ca="1">Calcul!I118</f>
        <v>46375</v>
      </c>
      <c r="G33" s="75">
        <f ca="1">Calcul!J118</f>
        <v>48475</v>
      </c>
      <c r="H33" s="75">
        <f ca="1">Calcul!K118</f>
        <v>53075</v>
      </c>
      <c r="I33" s="75">
        <f ca="1">Calcul!L118</f>
        <v>57612.5</v>
      </c>
      <c r="J33" s="75">
        <f ca="1">Calcul!M118</f>
        <v>60062.5</v>
      </c>
      <c r="K33" s="75">
        <f ca="1">Calcul!N118</f>
        <v>61525</v>
      </c>
      <c r="L33" s="75">
        <f ca="1">Calcul!O118</f>
        <v>61312.5</v>
      </c>
      <c r="M33" s="75">
        <f ca="1">Calcul!P118</f>
        <v>60887.5</v>
      </c>
      <c r="N33" s="75">
        <f ca="1">Calcul!Q118</f>
        <v>60950</v>
      </c>
      <c r="O33" s="75">
        <f ca="1">Calcul!R118</f>
        <v>60137.5</v>
      </c>
      <c r="P33" s="75">
        <f ca="1">Calcul!S118</f>
        <v>59112.5</v>
      </c>
      <c r="Q33" s="75">
        <f ca="1">Calcul!T118</f>
        <v>57125</v>
      </c>
      <c r="R33" s="75">
        <f ca="1">Calcul!U118</f>
        <v>55787.5</v>
      </c>
      <c r="S33" s="75">
        <f ca="1">Calcul!V118</f>
        <v>56362.5</v>
      </c>
      <c r="T33" s="75">
        <f ca="1">Calcul!W118</f>
        <v>61575</v>
      </c>
      <c r="U33" s="75">
        <f ca="1">Calcul!X118</f>
        <v>63400</v>
      </c>
      <c r="V33" s="75">
        <f ca="1">Calcul!Y118</f>
        <v>59925</v>
      </c>
      <c r="W33" s="75">
        <f ca="1">Calcul!Z118</f>
        <v>56325</v>
      </c>
      <c r="X33" s="75">
        <f ca="1">Calcul!AA118</f>
        <v>55100</v>
      </c>
      <c r="Y33" s="76">
        <f ca="1">Calcul!AB118</f>
        <v>56525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642.5</v>
      </c>
      <c r="C34" s="75">
        <f ca="1">Calcul!F155</f>
        <v>378</v>
      </c>
      <c r="D34" s="75">
        <f ca="1">Calcul!G155</f>
        <v>318</v>
      </c>
      <c r="E34" s="75">
        <f ca="1">Calcul!H155</f>
        <v>317.5</v>
      </c>
      <c r="F34" s="75">
        <f ca="1">Calcul!I155</f>
        <v>319</v>
      </c>
      <c r="G34" s="75">
        <f ca="1">Calcul!J155</f>
        <v>318</v>
      </c>
      <c r="H34" s="75">
        <f ca="1">Calcul!K155</f>
        <v>379</v>
      </c>
      <c r="I34" s="75">
        <f ca="1">Calcul!L155</f>
        <v>421.5</v>
      </c>
      <c r="J34" s="75">
        <f ca="1">Calcul!M155</f>
        <v>619.5</v>
      </c>
      <c r="K34" s="75">
        <f ca="1">Calcul!N155</f>
        <v>992</v>
      </c>
      <c r="L34" s="75">
        <f ca="1">Calcul!O155</f>
        <v>1116</v>
      </c>
      <c r="M34" s="75">
        <f ca="1">Calcul!P155</f>
        <v>858</v>
      </c>
      <c r="N34" s="75">
        <f ca="1">Calcul!Q155</f>
        <v>1038.5</v>
      </c>
      <c r="O34" s="75">
        <f ca="1">Calcul!R155</f>
        <v>1026</v>
      </c>
      <c r="P34" s="75">
        <f ca="1">Calcul!S155</f>
        <v>872</v>
      </c>
      <c r="Q34" s="75">
        <f ca="1">Calcul!T155</f>
        <v>788.5</v>
      </c>
      <c r="R34" s="75">
        <f ca="1">Calcul!U155</f>
        <v>759</v>
      </c>
      <c r="S34" s="75">
        <f ca="1">Calcul!V155</f>
        <v>960.5</v>
      </c>
      <c r="T34" s="75">
        <f ca="1">Calcul!W155</f>
        <v>962.5</v>
      </c>
      <c r="U34" s="75">
        <f ca="1">Calcul!X155</f>
        <v>969</v>
      </c>
      <c r="V34" s="75">
        <f ca="1">Calcul!Y155</f>
        <v>1228</v>
      </c>
      <c r="W34" s="75">
        <f ca="1">Calcul!Z155</f>
        <v>1071</v>
      </c>
      <c r="X34" s="75">
        <f ca="1">Calcul!AA155</f>
        <v>990</v>
      </c>
      <c r="Y34" s="76">
        <f ca="1">Calcul!AB155</f>
        <v>966.5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3737</v>
      </c>
      <c r="C35" s="75">
        <f ca="1">Calcul!F192</f>
        <v>3651</v>
      </c>
      <c r="D35" s="75">
        <f ca="1">Calcul!G192</f>
        <v>3792.5</v>
      </c>
      <c r="E35" s="75">
        <f ca="1">Calcul!H192</f>
        <v>3253.5</v>
      </c>
      <c r="F35" s="75">
        <f ca="1">Calcul!I192</f>
        <v>2969.5</v>
      </c>
      <c r="G35" s="75">
        <f ca="1">Calcul!J192</f>
        <v>3115.5</v>
      </c>
      <c r="H35" s="75">
        <f ca="1">Calcul!K192</f>
        <v>3803</v>
      </c>
      <c r="I35" s="75">
        <f ca="1">Calcul!L192</f>
        <v>4267</v>
      </c>
      <c r="J35" s="75">
        <f ca="1">Calcul!M192</f>
        <v>4178.5</v>
      </c>
      <c r="K35" s="75">
        <f ca="1">Calcul!N192</f>
        <v>4234</v>
      </c>
      <c r="L35" s="75">
        <f ca="1">Calcul!O192</f>
        <v>4175</v>
      </c>
      <c r="M35" s="75">
        <f ca="1">Calcul!P192</f>
        <v>4142</v>
      </c>
      <c r="N35" s="75">
        <f ca="1">Calcul!Q192</f>
        <v>4122.5</v>
      </c>
      <c r="O35" s="75">
        <f ca="1">Calcul!R192</f>
        <v>3998</v>
      </c>
      <c r="P35" s="75">
        <f ca="1">Calcul!S192</f>
        <v>4139</v>
      </c>
      <c r="Q35" s="75">
        <f ca="1">Calcul!T192</f>
        <v>4122.5</v>
      </c>
      <c r="R35" s="75">
        <f ca="1">Calcul!U192</f>
        <v>4072</v>
      </c>
      <c r="S35" s="75">
        <f ca="1">Calcul!V192</f>
        <v>4084.5</v>
      </c>
      <c r="T35" s="75">
        <f ca="1">Calcul!W192</f>
        <v>4221</v>
      </c>
      <c r="U35" s="75">
        <f ca="1">Calcul!X192</f>
        <v>4279.5</v>
      </c>
      <c r="V35" s="75">
        <f ca="1">Calcul!Y192</f>
        <v>4057</v>
      </c>
      <c r="W35" s="75">
        <f ca="1">Calcul!Z192</f>
        <v>3820</v>
      </c>
      <c r="X35" s="75">
        <f ca="1">Calcul!AA192</f>
        <v>3797.5</v>
      </c>
      <c r="Y35" s="76">
        <f ca="1">Calcul!AB192</f>
        <v>3884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1704.5</v>
      </c>
      <c r="C36" s="75">
        <f ca="1">Calcul!F229</f>
        <v>1073.5</v>
      </c>
      <c r="D36" s="75">
        <f ca="1">Calcul!G229</f>
        <v>1017</v>
      </c>
      <c r="E36" s="75">
        <f ca="1">Calcul!H229</f>
        <v>1136.5</v>
      </c>
      <c r="F36" s="75">
        <f ca="1">Calcul!I229</f>
        <v>1127</v>
      </c>
      <c r="G36" s="75">
        <f ca="1">Calcul!J229</f>
        <v>1242.5</v>
      </c>
      <c r="H36" s="75">
        <f ca="1">Calcul!K229</f>
        <v>1863</v>
      </c>
      <c r="I36" s="75">
        <f ca="1">Calcul!L229</f>
        <v>3417</v>
      </c>
      <c r="J36" s="75">
        <f ca="1">Calcul!M229</f>
        <v>3900</v>
      </c>
      <c r="K36" s="75">
        <f ca="1">Calcul!N229</f>
        <v>4014</v>
      </c>
      <c r="L36" s="75">
        <f ca="1">Calcul!O229</f>
        <v>4004.5</v>
      </c>
      <c r="M36" s="75">
        <f ca="1">Calcul!P229</f>
        <v>4034</v>
      </c>
      <c r="N36" s="75">
        <f ca="1">Calcul!Q229</f>
        <v>4118.5</v>
      </c>
      <c r="O36" s="75">
        <f ca="1">Calcul!R229</f>
        <v>4071.5</v>
      </c>
      <c r="P36" s="75">
        <f ca="1">Calcul!S229</f>
        <v>4055</v>
      </c>
      <c r="Q36" s="75">
        <f ca="1">Calcul!T229</f>
        <v>3879</v>
      </c>
      <c r="R36" s="75">
        <f ca="1">Calcul!U229</f>
        <v>3898</v>
      </c>
      <c r="S36" s="75">
        <f ca="1">Calcul!V229</f>
        <v>3899.5</v>
      </c>
      <c r="T36" s="75">
        <f ca="1">Calcul!W229</f>
        <v>3958</v>
      </c>
      <c r="U36" s="75">
        <f ca="1">Calcul!X229</f>
        <v>4075.5</v>
      </c>
      <c r="V36" s="75">
        <f ca="1">Calcul!Y229</f>
        <v>3973.5</v>
      </c>
      <c r="W36" s="75">
        <f ca="1">Calcul!Z229</f>
        <v>3810.5</v>
      </c>
      <c r="X36" s="75">
        <f ca="1">Calcul!AA229</f>
        <v>3469.5</v>
      </c>
      <c r="Y36" s="76">
        <f ca="1">Calcul!AB229</f>
        <v>2492.5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45499.5</v>
      </c>
      <c r="C37" s="75">
        <f ca="1">Calcul!F266</f>
        <v>44903.5</v>
      </c>
      <c r="D37" s="75">
        <f ca="1">Calcul!G266</f>
        <v>45317.5</v>
      </c>
      <c r="E37" s="75">
        <f ca="1">Calcul!H266</f>
        <v>45159.5</v>
      </c>
      <c r="F37" s="75">
        <f ca="1">Calcul!I266</f>
        <v>45473.5</v>
      </c>
      <c r="G37" s="75">
        <f ca="1">Calcul!J266</f>
        <v>45418</v>
      </c>
      <c r="H37" s="75">
        <f ca="1">Calcul!K266</f>
        <v>45640</v>
      </c>
      <c r="I37" s="75">
        <f ca="1">Calcul!L266</f>
        <v>45989</v>
      </c>
      <c r="J37" s="75">
        <f ca="1">Calcul!M266</f>
        <v>46026</v>
      </c>
      <c r="K37" s="75">
        <f ca="1">Calcul!N266</f>
        <v>46001</v>
      </c>
      <c r="L37" s="75">
        <f ca="1">Calcul!O266</f>
        <v>45883.5</v>
      </c>
      <c r="M37" s="75">
        <f ca="1">Calcul!P266</f>
        <v>45760.5</v>
      </c>
      <c r="N37" s="75">
        <f ca="1">Calcul!Q266</f>
        <v>45686</v>
      </c>
      <c r="O37" s="75">
        <f ca="1">Calcul!R266</f>
        <v>45628</v>
      </c>
      <c r="P37" s="75">
        <f ca="1">Calcul!S266</f>
        <v>45565</v>
      </c>
      <c r="Q37" s="75">
        <f ca="1">Calcul!T266</f>
        <v>45407.5</v>
      </c>
      <c r="R37" s="75">
        <f ca="1">Calcul!U266</f>
        <v>45540</v>
      </c>
      <c r="S37" s="75">
        <f ca="1">Calcul!V266</f>
        <v>45634</v>
      </c>
      <c r="T37" s="75">
        <f ca="1">Calcul!W266</f>
        <v>45770.5</v>
      </c>
      <c r="U37" s="75">
        <f ca="1">Calcul!X266</f>
        <v>45835</v>
      </c>
      <c r="V37" s="75">
        <f ca="1">Calcul!Y266</f>
        <v>45811.5</v>
      </c>
      <c r="W37" s="75">
        <f ca="1">Calcul!Z266</f>
        <v>45574.5</v>
      </c>
      <c r="X37" s="75">
        <f ca="1">Calcul!AA266</f>
        <v>45427.5</v>
      </c>
      <c r="Y37" s="76">
        <f ca="1">Calcul!AB266</f>
        <v>45499.5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5932.5</v>
      </c>
      <c r="C38" s="75">
        <f ca="1">Calcul!F303</f>
        <v>5975</v>
      </c>
      <c r="D38" s="75">
        <f ca="1">Calcul!G303</f>
        <v>5947</v>
      </c>
      <c r="E38" s="75">
        <f ca="1">Calcul!H303</f>
        <v>5889</v>
      </c>
      <c r="F38" s="75">
        <f ca="1">Calcul!I303</f>
        <v>5855</v>
      </c>
      <c r="G38" s="75">
        <f ca="1">Calcul!J303</f>
        <v>5794.5</v>
      </c>
      <c r="H38" s="75">
        <f ca="1">Calcul!K303</f>
        <v>5799</v>
      </c>
      <c r="I38" s="75">
        <f ca="1">Calcul!L303</f>
        <v>5820.5</v>
      </c>
      <c r="J38" s="75">
        <f ca="1">Calcul!M303</f>
        <v>5689.5</v>
      </c>
      <c r="K38" s="75">
        <f ca="1">Calcul!N303</f>
        <v>5763</v>
      </c>
      <c r="L38" s="75">
        <f ca="1">Calcul!O303</f>
        <v>5866</v>
      </c>
      <c r="M38" s="75">
        <f ca="1">Calcul!P303</f>
        <v>5989.5</v>
      </c>
      <c r="N38" s="75">
        <f ca="1">Calcul!Q303</f>
        <v>5997</v>
      </c>
      <c r="O38" s="75">
        <f ca="1">Calcul!R303</f>
        <v>5897.5</v>
      </c>
      <c r="P38" s="75">
        <f ca="1">Calcul!S303</f>
        <v>5909</v>
      </c>
      <c r="Q38" s="75">
        <f ca="1">Calcul!T303</f>
        <v>5767.5</v>
      </c>
      <c r="R38" s="75">
        <f ca="1">Calcul!U303</f>
        <v>5553.5</v>
      </c>
      <c r="S38" s="75">
        <f ca="1">Calcul!V303</f>
        <v>5445</v>
      </c>
      <c r="T38" s="75">
        <f ca="1">Calcul!W303</f>
        <v>5509.5</v>
      </c>
      <c r="U38" s="75">
        <f ca="1">Calcul!X303</f>
        <v>5524</v>
      </c>
      <c r="V38" s="75">
        <f ca="1">Calcul!Y303</f>
        <v>5450.5</v>
      </c>
      <c r="W38" s="75">
        <f ca="1">Calcul!Z303</f>
        <v>5252.5</v>
      </c>
      <c r="X38" s="75">
        <f ca="1">Calcul!AA303</f>
        <v>5359.5</v>
      </c>
      <c r="Y38" s="76">
        <f ca="1">Calcul!AB303</f>
        <v>5703.5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2.5</v>
      </c>
      <c r="J39" s="75">
        <f ca="1">Calcul!M340</f>
        <v>181.5</v>
      </c>
      <c r="K39" s="75">
        <f ca="1">Calcul!N340</f>
        <v>769.5</v>
      </c>
      <c r="L39" s="75">
        <f ca="1">Calcul!O340</f>
        <v>1349</v>
      </c>
      <c r="M39" s="75">
        <f ca="1">Calcul!P340</f>
        <v>1808</v>
      </c>
      <c r="N39" s="75">
        <f ca="1">Calcul!Q340</f>
        <v>2062.5</v>
      </c>
      <c r="O39" s="75">
        <f ca="1">Calcul!R340</f>
        <v>2122</v>
      </c>
      <c r="P39" s="75">
        <f ca="1">Calcul!S340</f>
        <v>2108</v>
      </c>
      <c r="Q39" s="75">
        <f ca="1">Calcul!T340</f>
        <v>1936</v>
      </c>
      <c r="R39" s="75">
        <f ca="1">Calcul!U340</f>
        <v>1544</v>
      </c>
      <c r="S39" s="75">
        <f ca="1">Calcul!V340</f>
        <v>971.5</v>
      </c>
      <c r="T39" s="75">
        <f ca="1">Calcul!W340</f>
        <v>414</v>
      </c>
      <c r="U39" s="75">
        <f ca="1">Calcul!X340</f>
        <v>49.5</v>
      </c>
      <c r="V39" s="75">
        <f ca="1">Calcul!Y340</f>
        <v>0</v>
      </c>
      <c r="W39" s="75">
        <f ca="1">Calcul!Z340</f>
        <v>0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7415</v>
      </c>
      <c r="C40" s="75">
        <f ca="1">Calcul!F377</f>
        <v>6311.5</v>
      </c>
      <c r="D40" s="75">
        <f ca="1">Calcul!G377</f>
        <v>6019</v>
      </c>
      <c r="E40" s="75">
        <f ca="1">Calcul!H377</f>
        <v>5798.5</v>
      </c>
      <c r="F40" s="75">
        <f ca="1">Calcul!I377</f>
        <v>5604.5</v>
      </c>
      <c r="G40" s="75">
        <f ca="1">Calcul!J377</f>
        <v>5728.5</v>
      </c>
      <c r="H40" s="75">
        <f ca="1">Calcul!K377</f>
        <v>6444</v>
      </c>
      <c r="I40" s="75">
        <f ca="1">Calcul!L377</f>
        <v>9003.5</v>
      </c>
      <c r="J40" s="75">
        <f ca="1">Calcul!M377</f>
        <v>10158</v>
      </c>
      <c r="K40" s="75">
        <f ca="1">Calcul!N377</f>
        <v>10310.5</v>
      </c>
      <c r="L40" s="75">
        <f ca="1">Calcul!O377</f>
        <v>10341.5</v>
      </c>
      <c r="M40" s="75">
        <f ca="1">Calcul!P377</f>
        <v>10320.5</v>
      </c>
      <c r="N40" s="75">
        <f ca="1">Calcul!Q377</f>
        <v>10098</v>
      </c>
      <c r="O40" s="75">
        <f ca="1">Calcul!R377</f>
        <v>9633.5</v>
      </c>
      <c r="P40" s="75">
        <f ca="1">Calcul!S377</f>
        <v>8923</v>
      </c>
      <c r="Q40" s="75">
        <f ca="1">Calcul!T377</f>
        <v>8057.5</v>
      </c>
      <c r="R40" s="75">
        <f ca="1">Calcul!U377</f>
        <v>7743.5</v>
      </c>
      <c r="S40" s="75">
        <f ca="1">Calcul!V377</f>
        <v>8404</v>
      </c>
      <c r="T40" s="75">
        <f ca="1">Calcul!W377</f>
        <v>10983.5</v>
      </c>
      <c r="U40" s="75">
        <f ca="1">Calcul!X377</f>
        <v>12065</v>
      </c>
      <c r="V40" s="75">
        <f ca="1">Calcul!Y377</f>
        <v>10691.5</v>
      </c>
      <c r="W40" s="75">
        <f ca="1">Calcul!Z377</f>
        <v>8733</v>
      </c>
      <c r="X40" s="75">
        <f ca="1">Calcul!AA377</f>
        <v>7392.5</v>
      </c>
      <c r="Y40" s="76">
        <f ca="1">Calcul!AB377</f>
        <v>9678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-8.5</v>
      </c>
      <c r="C41" s="75">
        <f ca="1">Calcul!F414</f>
        <v>-700</v>
      </c>
      <c r="D41" s="75">
        <f ca="1">Calcul!G414</f>
        <v>-918.5</v>
      </c>
      <c r="E41" s="75">
        <f ca="1">Calcul!H414</f>
        <v>-1296</v>
      </c>
      <c r="F41" s="75">
        <f ca="1">Calcul!I414</f>
        <v>-1817.5</v>
      </c>
      <c r="G41" s="75">
        <f ca="1">Calcul!J414</f>
        <v>-1476.5</v>
      </c>
      <c r="H41" s="75">
        <f ca="1">Calcul!K414</f>
        <v>-575</v>
      </c>
      <c r="I41" s="75">
        <f ca="1">Calcul!L414</f>
        <v>-2</v>
      </c>
      <c r="J41" s="75">
        <f ca="1">Calcul!M414</f>
        <v>-1</v>
      </c>
      <c r="K41" s="75">
        <f ca="1">Calcul!N414</f>
        <v>-1.5</v>
      </c>
      <c r="L41" s="75">
        <f ca="1">Calcul!O414</f>
        <v>-1.5</v>
      </c>
      <c r="M41" s="75">
        <f ca="1">Calcul!P414</f>
        <v>-1.5</v>
      </c>
      <c r="N41" s="75">
        <f ca="1">Calcul!Q414</f>
        <v>-1</v>
      </c>
      <c r="O41" s="75">
        <f ca="1">Calcul!R414</f>
        <v>-1</v>
      </c>
      <c r="P41" s="75">
        <f ca="1">Calcul!S414</f>
        <v>-1.5</v>
      </c>
      <c r="Q41" s="75">
        <f ca="1">Calcul!T414</f>
        <v>-1.5</v>
      </c>
      <c r="R41" s="75">
        <f ca="1">Calcul!U414</f>
        <v>-1.5</v>
      </c>
      <c r="S41" s="75">
        <f ca="1">Calcul!V414</f>
        <v>-2</v>
      </c>
      <c r="T41" s="75">
        <f ca="1">Calcul!W414</f>
        <v>-2</v>
      </c>
      <c r="U41" s="75">
        <f ca="1">Calcul!X414</f>
        <v>-1</v>
      </c>
      <c r="V41" s="75">
        <f ca="1">Calcul!Y414</f>
        <v>-1</v>
      </c>
      <c r="W41" s="75">
        <f ca="1">Calcul!Z414</f>
        <v>-1</v>
      </c>
      <c r="X41" s="75">
        <f ca="1">Calcul!AA414</f>
        <v>-2</v>
      </c>
      <c r="Y41" s="76">
        <f ca="1">Calcul!AB414</f>
        <v>-1.5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726</v>
      </c>
      <c r="C42" s="75">
        <f ca="1">Calcul!F451</f>
        <v>723.5</v>
      </c>
      <c r="D42" s="75">
        <f ca="1">Calcul!G451</f>
        <v>729.5</v>
      </c>
      <c r="E42" s="75">
        <f ca="1">Calcul!H451</f>
        <v>715</v>
      </c>
      <c r="F42" s="75">
        <f ca="1">Calcul!I451</f>
        <v>714.5</v>
      </c>
      <c r="G42" s="75">
        <f ca="1">Calcul!J451</f>
        <v>716</v>
      </c>
      <c r="H42" s="75">
        <f ca="1">Calcul!K451</f>
        <v>714</v>
      </c>
      <c r="I42" s="75">
        <f ca="1">Calcul!L451</f>
        <v>712</v>
      </c>
      <c r="J42" s="75">
        <f ca="1">Calcul!M451</f>
        <v>704</v>
      </c>
      <c r="K42" s="75">
        <f ca="1">Calcul!N451</f>
        <v>698</v>
      </c>
      <c r="L42" s="75">
        <f ca="1">Calcul!O451</f>
        <v>691.5</v>
      </c>
      <c r="M42" s="75">
        <f ca="1">Calcul!P451</f>
        <v>697</v>
      </c>
      <c r="N42" s="75">
        <f ca="1">Calcul!Q451</f>
        <v>695.5</v>
      </c>
      <c r="O42" s="75">
        <f ca="1">Calcul!R451</f>
        <v>695.5</v>
      </c>
      <c r="P42" s="75">
        <f ca="1">Calcul!S451</f>
        <v>691.5</v>
      </c>
      <c r="Q42" s="75">
        <f ca="1">Calcul!T451</f>
        <v>692.5</v>
      </c>
      <c r="R42" s="75">
        <f ca="1">Calcul!U451</f>
        <v>705</v>
      </c>
      <c r="S42" s="75">
        <f ca="1">Calcul!V451</f>
        <v>703.5</v>
      </c>
      <c r="T42" s="75">
        <f ca="1">Calcul!W451</f>
        <v>712.5</v>
      </c>
      <c r="U42" s="75">
        <f ca="1">Calcul!X451</f>
        <v>725.5</v>
      </c>
      <c r="V42" s="75">
        <f ca="1">Calcul!Y451</f>
        <v>744</v>
      </c>
      <c r="W42" s="75">
        <f ca="1">Calcul!Z451</f>
        <v>728.5</v>
      </c>
      <c r="X42" s="75">
        <f ca="1">Calcul!AA451</f>
        <v>753</v>
      </c>
      <c r="Y42" s="76">
        <f ca="1">Calcul!AB451</f>
        <v>759.5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-623</v>
      </c>
      <c r="C43" s="75">
        <f ca="1">Calcul!F488</f>
        <v>-1620</v>
      </c>
      <c r="D43" s="75">
        <f ca="1">Calcul!G488</f>
        <v>-1417</v>
      </c>
      <c r="E43" s="75">
        <f ca="1">Calcul!H488</f>
        <v>-2991.5</v>
      </c>
      <c r="F43" s="75">
        <f ca="1">Calcul!I488</f>
        <v>-4876.5</v>
      </c>
      <c r="G43" s="75">
        <f ca="1">Calcul!J488</f>
        <v>-5597</v>
      </c>
      <c r="H43" s="75">
        <f ca="1">Calcul!K488</f>
        <v>-3977.5</v>
      </c>
      <c r="I43" s="75">
        <f ca="1">Calcul!L488</f>
        <v>-1756.5</v>
      </c>
      <c r="J43" s="75">
        <f ca="1">Calcul!M488</f>
        <v>-658.5</v>
      </c>
      <c r="K43" s="75">
        <f ca="1">Calcul!N488</f>
        <v>-410.5</v>
      </c>
      <c r="L43" s="75">
        <f ca="1">Calcul!O488</f>
        <v>-353</v>
      </c>
      <c r="M43" s="75">
        <f ca="1">Calcul!P488</f>
        <v>-718.5</v>
      </c>
      <c r="N43" s="75">
        <f ca="1">Calcul!Q488</f>
        <v>-486</v>
      </c>
      <c r="O43" s="75">
        <f ca="1">Calcul!R488</f>
        <v>-848</v>
      </c>
      <c r="P43" s="75">
        <f ca="1">Calcul!S488</f>
        <v>-512</v>
      </c>
      <c r="Q43" s="75">
        <f ca="1">Calcul!T488</f>
        <v>-543.5</v>
      </c>
      <c r="R43" s="75">
        <f ca="1">Calcul!U488</f>
        <v>-1289</v>
      </c>
      <c r="S43" s="75">
        <f ca="1">Calcul!V488</f>
        <v>-1913.5</v>
      </c>
      <c r="T43" s="75">
        <f ca="1">Calcul!W488</f>
        <v>-1760</v>
      </c>
      <c r="U43" s="75">
        <f ca="1">Calcul!X488</f>
        <v>127.5</v>
      </c>
      <c r="V43" s="75">
        <f ca="1">Calcul!Y488</f>
        <v>-598</v>
      </c>
      <c r="W43" s="75">
        <f ca="1">Calcul!Z488</f>
        <v>-1682</v>
      </c>
      <c r="X43" s="75">
        <f ca="1">Calcul!AA488</f>
        <v>-1428</v>
      </c>
      <c r="Y43" s="76">
        <f ca="1">Calcul!AB488</f>
        <v>-448.5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91</v>
      </c>
      <c r="C44" s="75">
        <f ca="1">Calcul!F525</f>
        <v>91.5</v>
      </c>
      <c r="D44" s="75">
        <f ca="1">Calcul!G525</f>
        <v>94</v>
      </c>
      <c r="E44" s="75">
        <f ca="1">Calcul!H525</f>
        <v>82</v>
      </c>
      <c r="F44" s="75">
        <f ca="1">Calcul!I525</f>
        <v>77.5</v>
      </c>
      <c r="G44" s="75">
        <f ca="1">Calcul!J525</f>
        <v>80</v>
      </c>
      <c r="H44" s="75">
        <f ca="1">Calcul!K525</f>
        <v>91</v>
      </c>
      <c r="I44" s="75">
        <f ca="1">Calcul!L525</f>
        <v>101</v>
      </c>
      <c r="J44" s="75">
        <f ca="1">Calcul!M525</f>
        <v>100.5</v>
      </c>
      <c r="K44" s="75">
        <f ca="1">Calcul!N525</f>
        <v>104</v>
      </c>
      <c r="L44" s="75">
        <f ca="1">Calcul!O525</f>
        <v>102.5</v>
      </c>
      <c r="M44" s="75">
        <f ca="1">Calcul!P525</f>
        <v>103</v>
      </c>
      <c r="N44" s="75">
        <f ca="1">Calcul!Q525</f>
        <v>100.5</v>
      </c>
      <c r="O44" s="75">
        <f ca="1">Calcul!R525</f>
        <v>101</v>
      </c>
      <c r="P44" s="75">
        <f ca="1">Calcul!S525</f>
        <v>103.5</v>
      </c>
      <c r="Q44" s="75">
        <f ca="1">Calcul!T525</f>
        <v>104</v>
      </c>
      <c r="R44" s="75">
        <f ca="1">Calcul!U525</f>
        <v>105</v>
      </c>
      <c r="S44" s="75">
        <f ca="1">Calcul!V525</f>
        <v>105</v>
      </c>
      <c r="T44" s="75">
        <f ca="1">Calcul!W525</f>
        <v>107</v>
      </c>
      <c r="U44" s="75">
        <f ca="1">Calcul!X525</f>
        <v>103</v>
      </c>
      <c r="V44" s="75">
        <f ca="1">Calcul!Y525</f>
        <v>105.5</v>
      </c>
      <c r="W44" s="75">
        <f ca="1">Calcul!Z525</f>
        <v>101</v>
      </c>
      <c r="X44" s="75">
        <f ca="1">Calcul!AA525</f>
        <v>105.5</v>
      </c>
      <c r="Y44" s="76">
        <f ca="1">Calcul!AB525</f>
        <v>99.5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2900</v>
      </c>
      <c r="D45" s="75">
        <f ca="1">Calcul!G562</f>
        <v>2985</v>
      </c>
      <c r="E45" s="75">
        <f ca="1">Calcul!H562</f>
        <v>2380</v>
      </c>
      <c r="F45" s="75">
        <f ca="1">Calcul!I562</f>
        <v>1870</v>
      </c>
      <c r="G45" s="75">
        <f ca="1">Calcul!J562</f>
        <v>2350</v>
      </c>
      <c r="H45" s="75">
        <f ca="1">Calcul!K562</f>
        <v>2308</v>
      </c>
      <c r="I45" s="75">
        <f ca="1">Calcul!L562</f>
        <v>2878</v>
      </c>
      <c r="J45" s="75">
        <f ca="1">Calcul!M562</f>
        <v>2950</v>
      </c>
      <c r="K45" s="75">
        <f ca="1">Calcul!N562</f>
        <v>3000</v>
      </c>
      <c r="L45" s="75">
        <f ca="1">Calcul!O562</f>
        <v>3000</v>
      </c>
      <c r="M45" s="75">
        <f ca="1">Calcul!P562</f>
        <v>3000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3000</v>
      </c>
      <c r="S45" s="75">
        <f ca="1">Calcul!V562</f>
        <v>3000</v>
      </c>
      <c r="T45" s="75">
        <f ca="1">Calcul!W562</f>
        <v>3000</v>
      </c>
      <c r="U45" s="75">
        <f ca="1">Calcul!X562</f>
        <v>3000</v>
      </c>
      <c r="V45" s="75">
        <f ca="1">Calcul!Y562</f>
        <v>3000</v>
      </c>
      <c r="W45" s="75">
        <f ca="1">Calcul!Z562</f>
        <v>3000</v>
      </c>
      <c r="X45" s="75">
        <f ca="1">Calcul!AA562</f>
        <v>3000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-495</v>
      </c>
      <c r="C46" s="75">
        <f ca="1">Calcul!F599</f>
        <v>-495</v>
      </c>
      <c r="D46" s="75">
        <f ca="1">Calcul!G599</f>
        <v>-495</v>
      </c>
      <c r="E46" s="75">
        <f ca="1">Calcul!H599</f>
        <v>-727</v>
      </c>
      <c r="F46" s="75">
        <f ca="1">Calcul!I599</f>
        <v>-727</v>
      </c>
      <c r="G46" s="75">
        <f ca="1">Calcul!J599</f>
        <v>-727</v>
      </c>
      <c r="H46" s="75">
        <f ca="1">Calcul!K599</f>
        <v>767</v>
      </c>
      <c r="I46" s="75">
        <f ca="1">Calcul!L599</f>
        <v>404</v>
      </c>
      <c r="J46" s="75">
        <f ca="1">Calcul!M599</f>
        <v>138</v>
      </c>
      <c r="K46" s="75">
        <f ca="1">Calcul!N599</f>
        <v>-268</v>
      </c>
      <c r="L46" s="75">
        <f ca="1">Calcul!O599</f>
        <v>-402</v>
      </c>
      <c r="M46" s="75">
        <f ca="1">Calcul!P599</f>
        <v>-411</v>
      </c>
      <c r="N46" s="75">
        <f ca="1">Calcul!Q599</f>
        <v>-418</v>
      </c>
      <c r="O46" s="75">
        <f ca="1">Calcul!R599</f>
        <v>-362</v>
      </c>
      <c r="P46" s="75">
        <f ca="1">Calcul!S599</f>
        <v>-170</v>
      </c>
      <c r="Q46" s="75">
        <f ca="1">Calcul!T599</f>
        <v>-177</v>
      </c>
      <c r="R46" s="75">
        <f ca="1">Calcul!U599</f>
        <v>-316</v>
      </c>
      <c r="S46" s="75">
        <f ca="1">Calcul!V599</f>
        <v>-538</v>
      </c>
      <c r="T46" s="75">
        <f ca="1">Calcul!W599</f>
        <v>-522</v>
      </c>
      <c r="U46" s="75">
        <f ca="1">Calcul!X599</f>
        <v>-678</v>
      </c>
      <c r="V46" s="75">
        <f ca="1">Calcul!Y599</f>
        <v>-999</v>
      </c>
      <c r="W46" s="75">
        <f ca="1">Calcul!Z599</f>
        <v>-521</v>
      </c>
      <c r="X46" s="75">
        <f ca="1">Calcul!AA599</f>
        <v>-286</v>
      </c>
      <c r="Y46" s="76">
        <f ca="1">Calcul!AB599</f>
        <v>-362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-267</v>
      </c>
      <c r="C47" s="75">
        <f ca="1">Calcul!F636</f>
        <v>-53</v>
      </c>
      <c r="D47" s="75">
        <f ca="1">Calcul!G636</f>
        <v>-140</v>
      </c>
      <c r="E47" s="75">
        <f ca="1">Calcul!H636</f>
        <v>-374</v>
      </c>
      <c r="F47" s="75">
        <f ca="1">Calcul!I636</f>
        <v>-381</v>
      </c>
      <c r="G47" s="75">
        <f ca="1">Calcul!J636</f>
        <v>-351</v>
      </c>
      <c r="H47" s="75">
        <f ca="1">Calcul!K636</f>
        <v>-98</v>
      </c>
      <c r="I47" s="75">
        <f ca="1">Calcul!L636</f>
        <v>639</v>
      </c>
      <c r="J47" s="75">
        <f ca="1">Calcul!M636</f>
        <v>966</v>
      </c>
      <c r="K47" s="75">
        <f ca="1">Calcul!N636</f>
        <v>878</v>
      </c>
      <c r="L47" s="75">
        <f ca="1">Calcul!O636</f>
        <v>962</v>
      </c>
      <c r="M47" s="75">
        <f ca="1">Calcul!P636</f>
        <v>860</v>
      </c>
      <c r="N47" s="75">
        <f ca="1">Calcul!Q636</f>
        <v>891</v>
      </c>
      <c r="O47" s="75">
        <f ca="1">Calcul!R636</f>
        <v>841</v>
      </c>
      <c r="P47" s="75">
        <f ca="1">Calcul!S636</f>
        <v>1014</v>
      </c>
      <c r="Q47" s="75">
        <f ca="1">Calcul!T636</f>
        <v>758</v>
      </c>
      <c r="R47" s="75">
        <f ca="1">Calcul!U636</f>
        <v>710</v>
      </c>
      <c r="S47" s="75">
        <f ca="1">Calcul!V636</f>
        <v>450</v>
      </c>
      <c r="T47" s="75">
        <f ca="1">Calcul!W636</f>
        <v>645</v>
      </c>
      <c r="U47" s="75">
        <f ca="1">Calcul!X636</f>
        <v>695</v>
      </c>
      <c r="V47" s="75">
        <f ca="1">Calcul!Y636</f>
        <v>802</v>
      </c>
      <c r="W47" s="75">
        <f ca="1">Calcul!Z636</f>
        <v>225</v>
      </c>
      <c r="X47" s="75">
        <f ca="1">Calcul!AA636</f>
        <v>785</v>
      </c>
      <c r="Y47" s="76">
        <f ca="1">Calcul!AB636</f>
        <v>328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595</v>
      </c>
      <c r="C48" s="75">
        <f ca="1">Calcul!F673</f>
        <v>696</v>
      </c>
      <c r="D48" s="75">
        <f ca="1">Calcul!G673</f>
        <v>305</v>
      </c>
      <c r="E48" s="75">
        <f ca="1">Calcul!H673</f>
        <v>299</v>
      </c>
      <c r="F48" s="75">
        <f ca="1">Calcul!I673</f>
        <v>870</v>
      </c>
      <c r="G48" s="75">
        <f ca="1">Calcul!J673</f>
        <v>956</v>
      </c>
      <c r="H48" s="75">
        <f ca="1">Calcul!K673</f>
        <v>1100</v>
      </c>
      <c r="I48" s="75">
        <f ca="1">Calcul!L673</f>
        <v>1000</v>
      </c>
      <c r="J48" s="75">
        <f ca="1">Calcul!M673</f>
        <v>1000</v>
      </c>
      <c r="K48" s="75">
        <f ca="1">Calcul!N673</f>
        <v>1000</v>
      </c>
      <c r="L48" s="75">
        <f ca="1">Calcul!O673</f>
        <v>1000</v>
      </c>
      <c r="M48" s="75">
        <f ca="1">Calcul!P673</f>
        <v>1000</v>
      </c>
      <c r="N48" s="75">
        <f ca="1">Calcul!Q673</f>
        <v>979</v>
      </c>
      <c r="O48" s="75">
        <f ca="1">Calcul!R673</f>
        <v>814</v>
      </c>
      <c r="P48" s="75">
        <f ca="1">Calcul!S673</f>
        <v>1000</v>
      </c>
      <c r="Q48" s="75">
        <f ca="1">Calcul!T673</f>
        <v>1000</v>
      </c>
      <c r="R48" s="75">
        <f ca="1">Calcul!U673</f>
        <v>1000</v>
      </c>
      <c r="S48" s="75">
        <f ca="1">Calcul!V673</f>
        <v>999</v>
      </c>
      <c r="T48" s="75">
        <f ca="1">Calcul!W673</f>
        <v>1000</v>
      </c>
      <c r="U48" s="75">
        <f ca="1">Calcul!X673</f>
        <v>1000</v>
      </c>
      <c r="V48" s="75">
        <f ca="1">Calcul!Y673</f>
        <v>761</v>
      </c>
      <c r="W48" s="75">
        <f ca="1">Calcul!Z673</f>
        <v>-315</v>
      </c>
      <c r="X48" s="75">
        <f ca="1">Calcul!AA673</f>
        <v>645</v>
      </c>
      <c r="Y48" s="76">
        <f ca="1">Calcul!AB673</f>
        <v>967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-1042</v>
      </c>
      <c r="C49" s="75">
        <f ca="1">Calcul!F710</f>
        <v>-1042</v>
      </c>
      <c r="D49" s="75">
        <f ca="1">Calcul!G710</f>
        <v>-1042</v>
      </c>
      <c r="E49" s="75">
        <f ca="1">Calcul!H710</f>
        <v>-1042</v>
      </c>
      <c r="F49" s="75">
        <f ca="1">Calcul!I710</f>
        <v>-1042</v>
      </c>
      <c r="G49" s="75">
        <f ca="1">Calcul!J710</f>
        <v>-1042</v>
      </c>
      <c r="H49" s="75">
        <f ca="1">Calcul!K710</f>
        <v>-1042</v>
      </c>
      <c r="I49" s="75">
        <f ca="1">Calcul!L710</f>
        <v>-1215</v>
      </c>
      <c r="J49" s="75">
        <f ca="1">Calcul!M710</f>
        <v>-1215</v>
      </c>
      <c r="K49" s="75">
        <f ca="1">Calcul!N710</f>
        <v>-1215</v>
      </c>
      <c r="L49" s="75">
        <f ca="1">Calcul!O710</f>
        <v>-1209</v>
      </c>
      <c r="M49" s="75">
        <f ca="1">Calcul!P710</f>
        <v>-1209</v>
      </c>
      <c r="N49" s="75">
        <f ca="1">Calcul!Q710</f>
        <v>-740</v>
      </c>
      <c r="O49" s="75">
        <f ca="1">Calcul!R710</f>
        <v>-630</v>
      </c>
      <c r="P49" s="75">
        <f ca="1">Calcul!S710</f>
        <v>-916</v>
      </c>
      <c r="Q49" s="75">
        <f ca="1">Calcul!T710</f>
        <v>-1215</v>
      </c>
      <c r="R49" s="75">
        <f ca="1">Calcul!U710</f>
        <v>-1215</v>
      </c>
      <c r="S49" s="75">
        <f ca="1">Calcul!V710</f>
        <v>-1215</v>
      </c>
      <c r="T49" s="75">
        <f ca="1">Calcul!W710</f>
        <v>-1215</v>
      </c>
      <c r="U49" s="75">
        <f ca="1">Calcul!X710</f>
        <v>-1215</v>
      </c>
      <c r="V49" s="75">
        <f ca="1">Calcul!Y710</f>
        <v>-1215</v>
      </c>
      <c r="W49" s="75">
        <f ca="1">Calcul!Z710</f>
        <v>-1215</v>
      </c>
      <c r="X49" s="75">
        <f ca="1">Calcul!AA710</f>
        <v>-1205</v>
      </c>
      <c r="Y49" s="76">
        <f ca="1">Calcul!AB710</f>
        <v>-1042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-468</v>
      </c>
      <c r="C50" s="78">
        <f ca="1">Calcul!F747</f>
        <v>-396</v>
      </c>
      <c r="D50" s="78">
        <f ca="1">Calcul!G747</f>
        <v>-615</v>
      </c>
      <c r="E50" s="78">
        <f ca="1">Calcul!H747</f>
        <v>-801</v>
      </c>
      <c r="F50" s="78">
        <f ca="1">Calcul!I747</f>
        <v>-1183</v>
      </c>
      <c r="G50" s="78">
        <f ca="1">Calcul!J747</f>
        <v>-1165</v>
      </c>
      <c r="H50" s="78">
        <f ca="1">Calcul!K747</f>
        <v>-472</v>
      </c>
      <c r="I50" s="78">
        <f ca="1">Calcul!L747</f>
        <v>-64</v>
      </c>
      <c r="J50" s="78">
        <f ca="1">Calcul!M747</f>
        <v>387</v>
      </c>
      <c r="K50" s="78">
        <f ca="1">Calcul!N747</f>
        <v>489</v>
      </c>
      <c r="L50" s="78">
        <f ca="1">Calcul!O747</f>
        <v>325</v>
      </c>
      <c r="M50" s="78">
        <f ca="1">Calcul!P747</f>
        <v>-83</v>
      </c>
      <c r="N50" s="78">
        <f ca="1">Calcul!Q747</f>
        <v>8</v>
      </c>
      <c r="O50" s="78">
        <f ca="1">Calcul!R747</f>
        <v>228</v>
      </c>
      <c r="P50" s="78">
        <f ca="1">Calcul!S747</f>
        <v>-339</v>
      </c>
      <c r="Q50" s="78">
        <f ca="1">Calcul!T747</f>
        <v>-880</v>
      </c>
      <c r="R50" s="78">
        <f ca="1">Calcul!U747</f>
        <v>-1212</v>
      </c>
      <c r="S50" s="78">
        <f ca="1">Calcul!V747</f>
        <v>664</v>
      </c>
      <c r="T50" s="78">
        <f ca="1">Calcul!W747</f>
        <v>693</v>
      </c>
      <c r="U50" s="78">
        <f ca="1">Calcul!X747</f>
        <v>1100</v>
      </c>
      <c r="V50" s="78">
        <f ca="1">Calcul!Y747</f>
        <v>1100</v>
      </c>
      <c r="W50" s="78">
        <f ca="1">Calcul!Z747</f>
        <v>375</v>
      </c>
      <c r="X50" s="78">
        <f ca="1">Calcul!AA747</f>
        <v>-522</v>
      </c>
      <c r="Y50" s="79">
        <f ca="1">Calcul!AB747</f>
        <v>-203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42993.5</v>
      </c>
      <c r="C54" s="143">
        <f ca="1">Calcul!F45</f>
        <v>39125.5</v>
      </c>
      <c r="D54" s="143">
        <f ca="1">Calcul!G45</f>
        <v>38039</v>
      </c>
      <c r="E54" s="143">
        <f ca="1">Calcul!H45</f>
        <v>34791.5</v>
      </c>
      <c r="F54" s="143">
        <f ca="1">Calcul!I45</f>
        <v>33394</v>
      </c>
      <c r="G54" s="143">
        <f ca="1">Calcul!J45</f>
        <v>32817.5</v>
      </c>
      <c r="H54" s="143">
        <f ca="1">Calcul!K45</f>
        <v>33415</v>
      </c>
      <c r="I54" s="143">
        <f ca="1">Calcul!L45</f>
        <v>34669</v>
      </c>
      <c r="J54" s="143">
        <f ca="1">Calcul!M45</f>
        <v>35468</v>
      </c>
      <c r="K54" s="143">
        <f ca="1">Calcul!N45</f>
        <v>38153.5</v>
      </c>
      <c r="L54" s="143">
        <f ca="1">Calcul!O45</f>
        <v>40765.5</v>
      </c>
      <c r="M54" s="143">
        <f ca="1">Calcul!P45</f>
        <v>42607</v>
      </c>
      <c r="N54" s="143">
        <f ca="1">Calcul!Q45</f>
        <v>44407.5</v>
      </c>
      <c r="O54" s="143">
        <f ca="1">Calcul!R45</f>
        <v>44420</v>
      </c>
      <c r="P54" s="143">
        <f ca="1">Calcul!S45</f>
        <v>41599.5</v>
      </c>
      <c r="Q54" s="143">
        <f ca="1">Calcul!T45</f>
        <v>39603.5</v>
      </c>
      <c r="R54" s="143">
        <f ca="1">Calcul!U45</f>
        <v>38355.5</v>
      </c>
      <c r="S54" s="143">
        <f ca="1">Calcul!V45</f>
        <v>38117.5</v>
      </c>
      <c r="T54" s="143">
        <f ca="1">Calcul!W45</f>
        <v>39817.5</v>
      </c>
      <c r="U54" s="143">
        <f ca="1">Calcul!X45</f>
        <v>43810</v>
      </c>
      <c r="V54" s="143">
        <f ca="1">Calcul!Y45</f>
        <v>46617</v>
      </c>
      <c r="W54" s="143">
        <f ca="1">Calcul!Z45</f>
        <v>44060</v>
      </c>
      <c r="X54" s="143">
        <f ca="1">Calcul!AA45</f>
        <v>42269</v>
      </c>
      <c r="Y54" s="144">
        <f ca="1">Calcul!AB45</f>
        <v>44695.5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42187.5</v>
      </c>
      <c r="C55" s="75">
        <f ca="1">Calcul!F82</f>
        <v>38800</v>
      </c>
      <c r="D55" s="75">
        <f ca="1">Calcul!G82</f>
        <v>36500</v>
      </c>
      <c r="E55" s="75">
        <f ca="1">Calcul!H82</f>
        <v>34787.5</v>
      </c>
      <c r="F55" s="75">
        <f ca="1">Calcul!I82</f>
        <v>33287.5</v>
      </c>
      <c r="G55" s="75">
        <f ca="1">Calcul!J82</f>
        <v>32962.5</v>
      </c>
      <c r="H55" s="75">
        <f ca="1">Calcul!K82</f>
        <v>33662.5</v>
      </c>
      <c r="I55" s="75">
        <f ca="1">Calcul!L82</f>
        <v>34737.5</v>
      </c>
      <c r="J55" s="75">
        <f ca="1">Calcul!M82</f>
        <v>35737.5</v>
      </c>
      <c r="K55" s="75">
        <f ca="1">Calcul!N82</f>
        <v>38775</v>
      </c>
      <c r="L55" s="75">
        <f ca="1">Calcul!O82</f>
        <v>41125</v>
      </c>
      <c r="M55" s="75">
        <f ca="1">Calcul!P82</f>
        <v>42612.5</v>
      </c>
      <c r="N55" s="75">
        <f ca="1">Calcul!Q82</f>
        <v>44462.5</v>
      </c>
      <c r="O55" s="75">
        <f ca="1">Calcul!R82</f>
        <v>44012.5</v>
      </c>
      <c r="P55" s="75">
        <f ca="1">Calcul!S82</f>
        <v>41062.5</v>
      </c>
      <c r="Q55" s="75">
        <f ca="1">Calcul!T82</f>
        <v>38987.5</v>
      </c>
      <c r="R55" s="75">
        <f ca="1">Calcul!U82</f>
        <v>38025</v>
      </c>
      <c r="S55" s="75">
        <f ca="1">Calcul!V82</f>
        <v>37925</v>
      </c>
      <c r="T55" s="75">
        <f ca="1">Calcul!W82</f>
        <v>40575</v>
      </c>
      <c r="U55" s="75">
        <f ca="1">Calcul!X82</f>
        <v>45087.5</v>
      </c>
      <c r="V55" s="75">
        <f ca="1">Calcul!Y82</f>
        <v>45487.5</v>
      </c>
      <c r="W55" s="75">
        <f ca="1">Calcul!Z82</f>
        <v>43400</v>
      </c>
      <c r="X55" s="75">
        <f ca="1">Calcul!AA82</f>
        <v>43225</v>
      </c>
      <c r="Y55" s="76">
        <f ca="1">Calcul!AB82</f>
        <v>44637.5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42450</v>
      </c>
      <c r="C56" s="75">
        <f ca="1">Calcul!F119</f>
        <v>39137.5</v>
      </c>
      <c r="D56" s="75">
        <f ca="1">Calcul!G119</f>
        <v>36800</v>
      </c>
      <c r="E56" s="75">
        <f ca="1">Calcul!H119</f>
        <v>34737.5</v>
      </c>
      <c r="F56" s="75">
        <f ca="1">Calcul!I119</f>
        <v>33150</v>
      </c>
      <c r="G56" s="75">
        <f ca="1">Calcul!J119</f>
        <v>32887.5</v>
      </c>
      <c r="H56" s="75">
        <f ca="1">Calcul!K119</f>
        <v>33750</v>
      </c>
      <c r="I56" s="75">
        <f ca="1">Calcul!L119</f>
        <v>34962.5</v>
      </c>
      <c r="J56" s="75">
        <f ca="1">Calcul!M119</f>
        <v>36225</v>
      </c>
      <c r="K56" s="75">
        <f ca="1">Calcul!N119</f>
        <v>39175</v>
      </c>
      <c r="L56" s="75">
        <f ca="1">Calcul!O119</f>
        <v>41625</v>
      </c>
      <c r="M56" s="75">
        <f ca="1">Calcul!P119</f>
        <v>43450</v>
      </c>
      <c r="N56" s="75">
        <f ca="1">Calcul!Q119</f>
        <v>45050</v>
      </c>
      <c r="O56" s="75">
        <f ca="1">Calcul!R119</f>
        <v>44350</v>
      </c>
      <c r="P56" s="75">
        <f ca="1">Calcul!S119</f>
        <v>41650</v>
      </c>
      <c r="Q56" s="75">
        <f ca="1">Calcul!T119</f>
        <v>39700</v>
      </c>
      <c r="R56" s="75">
        <f ca="1">Calcul!U119</f>
        <v>38450</v>
      </c>
      <c r="S56" s="75">
        <f ca="1">Calcul!V119</f>
        <v>38150</v>
      </c>
      <c r="T56" s="75">
        <f ca="1">Calcul!W119</f>
        <v>40587.5</v>
      </c>
      <c r="U56" s="75">
        <f ca="1">Calcul!X119</f>
        <v>44812.5</v>
      </c>
      <c r="V56" s="75">
        <f ca="1">Calcul!Y119</f>
        <v>46312.5</v>
      </c>
      <c r="W56" s="75">
        <f ca="1">Calcul!Z119</f>
        <v>43450</v>
      </c>
      <c r="X56" s="75">
        <f ca="1">Calcul!AA119</f>
        <v>43137.5</v>
      </c>
      <c r="Y56" s="76">
        <f ca="1">Calcul!AB119</f>
        <v>45025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292</v>
      </c>
      <c r="C57" s="75">
        <f ca="1">Calcul!F156</f>
        <v>305.5</v>
      </c>
      <c r="D57" s="75">
        <f ca="1">Calcul!G156</f>
        <v>304</v>
      </c>
      <c r="E57" s="75">
        <f ca="1">Calcul!H156</f>
        <v>303</v>
      </c>
      <c r="F57" s="75">
        <f ca="1">Calcul!I156</f>
        <v>303.5</v>
      </c>
      <c r="G57" s="75">
        <f ca="1">Calcul!J156</f>
        <v>300.5</v>
      </c>
      <c r="H57" s="75">
        <f ca="1">Calcul!K156</f>
        <v>309.5</v>
      </c>
      <c r="I57" s="75">
        <f ca="1">Calcul!L156</f>
        <v>308.5</v>
      </c>
      <c r="J57" s="75">
        <f ca="1">Calcul!M156</f>
        <v>307.5</v>
      </c>
      <c r="K57" s="75">
        <f ca="1">Calcul!N156</f>
        <v>307.5</v>
      </c>
      <c r="L57" s="75">
        <f ca="1">Calcul!O156</f>
        <v>304.5</v>
      </c>
      <c r="M57" s="75">
        <f ca="1">Calcul!P156</f>
        <v>305</v>
      </c>
      <c r="N57" s="75">
        <f ca="1">Calcul!Q156</f>
        <v>299</v>
      </c>
      <c r="O57" s="75">
        <f ca="1">Calcul!R156</f>
        <v>299</v>
      </c>
      <c r="P57" s="75">
        <f ca="1">Calcul!S156</f>
        <v>306</v>
      </c>
      <c r="Q57" s="75">
        <f ca="1">Calcul!T156</f>
        <v>299</v>
      </c>
      <c r="R57" s="75">
        <f ca="1">Calcul!U156</f>
        <v>304.5</v>
      </c>
      <c r="S57" s="75">
        <f ca="1">Calcul!V156</f>
        <v>295.5</v>
      </c>
      <c r="T57" s="75">
        <f ca="1">Calcul!W156</f>
        <v>303.5</v>
      </c>
      <c r="U57" s="75">
        <f ca="1">Calcul!X156</f>
        <v>305.5</v>
      </c>
      <c r="V57" s="75">
        <f ca="1">Calcul!Y156</f>
        <v>308</v>
      </c>
      <c r="W57" s="75">
        <f ca="1">Calcul!Z156</f>
        <v>309</v>
      </c>
      <c r="X57" s="75">
        <f ca="1">Calcul!AA156</f>
        <v>309</v>
      </c>
      <c r="Y57" s="76">
        <f ca="1">Calcul!AB156</f>
        <v>305.5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622</v>
      </c>
      <c r="C59" s="75">
        <f ca="1">Calcul!F230</f>
        <v>691.5</v>
      </c>
      <c r="D59" s="75">
        <f ca="1">Calcul!G230</f>
        <v>690.5</v>
      </c>
      <c r="E59" s="75">
        <f ca="1">Calcul!H230</f>
        <v>690</v>
      </c>
      <c r="F59" s="75">
        <f ca="1">Calcul!I230</f>
        <v>675</v>
      </c>
      <c r="G59" s="75">
        <f ca="1">Calcul!J230</f>
        <v>690.5</v>
      </c>
      <c r="H59" s="75">
        <f ca="1">Calcul!K230</f>
        <v>691.5</v>
      </c>
      <c r="I59" s="75">
        <f ca="1">Calcul!L230</f>
        <v>691</v>
      </c>
      <c r="J59" s="75">
        <f ca="1">Calcul!M230</f>
        <v>691</v>
      </c>
      <c r="K59" s="75">
        <f ca="1">Calcul!N230</f>
        <v>692</v>
      </c>
      <c r="L59" s="75">
        <f ca="1">Calcul!O230</f>
        <v>694.5</v>
      </c>
      <c r="M59" s="75">
        <f ca="1">Calcul!P230</f>
        <v>694</v>
      </c>
      <c r="N59" s="75">
        <f ca="1">Calcul!Q230</f>
        <v>693.5</v>
      </c>
      <c r="O59" s="75">
        <f ca="1">Calcul!R230</f>
        <v>692.5</v>
      </c>
      <c r="P59" s="75">
        <f ca="1">Calcul!S230</f>
        <v>692.5</v>
      </c>
      <c r="Q59" s="75">
        <f ca="1">Calcul!T230</f>
        <v>691.5</v>
      </c>
      <c r="R59" s="75">
        <f ca="1">Calcul!U230</f>
        <v>691.5</v>
      </c>
      <c r="S59" s="75">
        <f ca="1">Calcul!V230</f>
        <v>696.5</v>
      </c>
      <c r="T59" s="75">
        <f ca="1">Calcul!W230</f>
        <v>693.5</v>
      </c>
      <c r="U59" s="75">
        <f ca="1">Calcul!X230</f>
        <v>690.5</v>
      </c>
      <c r="V59" s="75">
        <f ca="1">Calcul!Y230</f>
        <v>689.5</v>
      </c>
      <c r="W59" s="75">
        <f ca="1">Calcul!Z230</f>
        <v>688.5</v>
      </c>
      <c r="X59" s="75">
        <f ca="1">Calcul!AA230</f>
        <v>690</v>
      </c>
      <c r="Y59" s="76">
        <f ca="1">Calcul!AB230</f>
        <v>690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38560.5</v>
      </c>
      <c r="C60" s="75">
        <f ca="1">Calcul!F267</f>
        <v>37542.5</v>
      </c>
      <c r="D60" s="75">
        <f ca="1">Calcul!G267</f>
        <v>36018.5</v>
      </c>
      <c r="E60" s="75">
        <f ca="1">Calcul!H267</f>
        <v>33039</v>
      </c>
      <c r="F60" s="75">
        <f ca="1">Calcul!I267</f>
        <v>32521</v>
      </c>
      <c r="G60" s="75">
        <f ca="1">Calcul!J267</f>
        <v>32478</v>
      </c>
      <c r="H60" s="75">
        <f ca="1">Calcul!K267</f>
        <v>32660.5</v>
      </c>
      <c r="I60" s="75">
        <f ca="1">Calcul!L267</f>
        <v>33344</v>
      </c>
      <c r="J60" s="75">
        <f ca="1">Calcul!M267</f>
        <v>35342.5</v>
      </c>
      <c r="K60" s="75">
        <f ca="1">Calcul!N267</f>
        <v>38399.5</v>
      </c>
      <c r="L60" s="75">
        <f ca="1">Calcul!O267</f>
        <v>39244.5</v>
      </c>
      <c r="M60" s="75">
        <f ca="1">Calcul!P267</f>
        <v>39249</v>
      </c>
      <c r="N60" s="75">
        <f ca="1">Calcul!Q267</f>
        <v>39210</v>
      </c>
      <c r="O60" s="75">
        <f ca="1">Calcul!R267</f>
        <v>38941</v>
      </c>
      <c r="P60" s="75">
        <f ca="1">Calcul!S267</f>
        <v>38516</v>
      </c>
      <c r="Q60" s="75">
        <f ca="1">Calcul!T267</f>
        <v>38287</v>
      </c>
      <c r="R60" s="75">
        <f ca="1">Calcul!U267</f>
        <v>38186.5</v>
      </c>
      <c r="S60" s="75">
        <f ca="1">Calcul!V267</f>
        <v>38416.5</v>
      </c>
      <c r="T60" s="75">
        <f ca="1">Calcul!W267</f>
        <v>38670.5</v>
      </c>
      <c r="U60" s="75">
        <f ca="1">Calcul!X267</f>
        <v>38964.5</v>
      </c>
      <c r="V60" s="75">
        <f ca="1">Calcul!Y267</f>
        <v>38950.5</v>
      </c>
      <c r="W60" s="75">
        <f ca="1">Calcul!Z267</f>
        <v>38385.5</v>
      </c>
      <c r="X60" s="75">
        <f ca="1">Calcul!AA267</f>
        <v>37845.5</v>
      </c>
      <c r="Y60" s="76">
        <f ca="1">Calcul!AB267</f>
        <v>38414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312</v>
      </c>
      <c r="C61" s="75">
        <f ca="1">Calcul!F304</f>
        <v>264</v>
      </c>
      <c r="D61" s="75">
        <f ca="1">Calcul!G304</f>
        <v>241</v>
      </c>
      <c r="E61" s="75">
        <f ca="1">Calcul!H304</f>
        <v>226.5</v>
      </c>
      <c r="F61" s="75">
        <f ca="1">Calcul!I304</f>
        <v>220</v>
      </c>
      <c r="G61" s="75">
        <f ca="1">Calcul!J304</f>
        <v>223</v>
      </c>
      <c r="H61" s="75">
        <f ca="1">Calcul!K304</f>
        <v>253</v>
      </c>
      <c r="I61" s="75">
        <f ca="1">Calcul!L304</f>
        <v>269.5</v>
      </c>
      <c r="J61" s="75">
        <f ca="1">Calcul!M304</f>
        <v>281.5</v>
      </c>
      <c r="K61" s="75">
        <f ca="1">Calcul!N304</f>
        <v>286</v>
      </c>
      <c r="L61" s="75">
        <f ca="1">Calcul!O304</f>
        <v>271</v>
      </c>
      <c r="M61" s="75">
        <f ca="1">Calcul!P304</f>
        <v>242.5</v>
      </c>
      <c r="N61" s="75">
        <f ca="1">Calcul!Q304</f>
        <v>244.5</v>
      </c>
      <c r="O61" s="75">
        <f ca="1">Calcul!R304</f>
        <v>284</v>
      </c>
      <c r="P61" s="75">
        <f ca="1">Calcul!S304</f>
        <v>318</v>
      </c>
      <c r="Q61" s="75">
        <f ca="1">Calcul!T304</f>
        <v>355</v>
      </c>
      <c r="R61" s="75">
        <f ca="1">Calcul!U304</f>
        <v>389.5</v>
      </c>
      <c r="S61" s="75">
        <f ca="1">Calcul!V304</f>
        <v>380</v>
      </c>
      <c r="T61" s="75">
        <f ca="1">Calcul!W304</f>
        <v>332.5</v>
      </c>
      <c r="U61" s="75">
        <f ca="1">Calcul!X304</f>
        <v>329.5</v>
      </c>
      <c r="V61" s="75">
        <f ca="1">Calcul!Y304</f>
        <v>334</v>
      </c>
      <c r="W61" s="75">
        <f ca="1">Calcul!Z304</f>
        <v>277</v>
      </c>
      <c r="X61" s="75">
        <f ca="1">Calcul!AA304</f>
        <v>248.5</v>
      </c>
      <c r="Y61" s="76">
        <f ca="1">Calcul!AB304</f>
        <v>268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0</v>
      </c>
      <c r="I62" s="75">
        <f ca="1">Calcul!L341</f>
        <v>0</v>
      </c>
      <c r="J62" s="75">
        <f ca="1">Calcul!M341</f>
        <v>0.5</v>
      </c>
      <c r="K62" s="75">
        <f ca="1">Calcul!N341</f>
        <v>117.5</v>
      </c>
      <c r="L62" s="75">
        <f ca="1">Calcul!O341</f>
        <v>343.5</v>
      </c>
      <c r="M62" s="75">
        <f ca="1">Calcul!P341</f>
        <v>561</v>
      </c>
      <c r="N62" s="75">
        <f ca="1">Calcul!Q341</f>
        <v>686.5</v>
      </c>
      <c r="O62" s="75">
        <f ca="1">Calcul!R341</f>
        <v>720</v>
      </c>
      <c r="P62" s="75">
        <f ca="1">Calcul!S341</f>
        <v>738</v>
      </c>
      <c r="Q62" s="75">
        <f ca="1">Calcul!T341</f>
        <v>560</v>
      </c>
      <c r="R62" s="75">
        <f ca="1">Calcul!U341</f>
        <v>402.5</v>
      </c>
      <c r="S62" s="75">
        <f ca="1">Calcul!V341</f>
        <v>77</v>
      </c>
      <c r="T62" s="75">
        <f ca="1">Calcul!W341</f>
        <v>1.5</v>
      </c>
      <c r="U62" s="75">
        <f ca="1">Calcul!X341</f>
        <v>0.5</v>
      </c>
      <c r="V62" s="75">
        <f ca="1">Calcul!Y341</f>
        <v>0</v>
      </c>
      <c r="W62" s="75">
        <f ca="1">Calcul!Z341</f>
        <v>0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4208</v>
      </c>
      <c r="C63" s="75">
        <f ca="1">Calcul!F378</f>
        <v>3592.5</v>
      </c>
      <c r="D63" s="75">
        <f ca="1">Calcul!G378</f>
        <v>3176.5</v>
      </c>
      <c r="E63" s="75">
        <f ca="1">Calcul!H378</f>
        <v>2959.5</v>
      </c>
      <c r="F63" s="75">
        <f ca="1">Calcul!I378</f>
        <v>3050</v>
      </c>
      <c r="G63" s="75">
        <f ca="1">Calcul!J378</f>
        <v>3251</v>
      </c>
      <c r="H63" s="75">
        <f ca="1">Calcul!K378</f>
        <v>3572.5</v>
      </c>
      <c r="I63" s="75">
        <f ca="1">Calcul!L378</f>
        <v>4459.5</v>
      </c>
      <c r="J63" s="75">
        <f ca="1">Calcul!M378</f>
        <v>4669.5</v>
      </c>
      <c r="K63" s="75">
        <f ca="1">Calcul!N378</f>
        <v>4747.5</v>
      </c>
      <c r="L63" s="75">
        <f ca="1">Calcul!O378</f>
        <v>4804.5</v>
      </c>
      <c r="M63" s="75">
        <f ca="1">Calcul!P378</f>
        <v>4877.5</v>
      </c>
      <c r="N63" s="75">
        <f ca="1">Calcul!Q378</f>
        <v>5192</v>
      </c>
      <c r="O63" s="75">
        <f ca="1">Calcul!R378</f>
        <v>5099.5</v>
      </c>
      <c r="P63" s="75">
        <f ca="1">Calcul!S378</f>
        <v>4607</v>
      </c>
      <c r="Q63" s="75">
        <f ca="1">Calcul!T378</f>
        <v>4453</v>
      </c>
      <c r="R63" s="75">
        <f ca="1">Calcul!U378</f>
        <v>4388</v>
      </c>
      <c r="S63" s="75">
        <f ca="1">Calcul!V378</f>
        <v>4337.5</v>
      </c>
      <c r="T63" s="75">
        <f ca="1">Calcul!W378</f>
        <v>4581.5</v>
      </c>
      <c r="U63" s="75">
        <f ca="1">Calcul!X378</f>
        <v>6316.5</v>
      </c>
      <c r="V63" s="75">
        <f ca="1">Calcul!Y378</f>
        <v>6708.5</v>
      </c>
      <c r="W63" s="75">
        <f ca="1">Calcul!Z378</f>
        <v>5374</v>
      </c>
      <c r="X63" s="75">
        <f ca="1">Calcul!AA378</f>
        <v>4499</v>
      </c>
      <c r="Y63" s="76">
        <f ca="1">Calcul!AB378</f>
        <v>4838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-1905</v>
      </c>
      <c r="C64" s="75">
        <f ca="1">Calcul!F415</f>
        <v>-2666</v>
      </c>
      <c r="D64" s="75">
        <f ca="1">Calcul!G415</f>
        <v>-3109.5</v>
      </c>
      <c r="E64" s="75">
        <f ca="1">Calcul!H415</f>
        <v>-3094.5</v>
      </c>
      <c r="F64" s="75">
        <f ca="1">Calcul!I415</f>
        <v>-3082</v>
      </c>
      <c r="G64" s="75">
        <f ca="1">Calcul!J415</f>
        <v>-3070</v>
      </c>
      <c r="H64" s="75">
        <f ca="1">Calcul!K415</f>
        <v>-3052.5</v>
      </c>
      <c r="I64" s="75">
        <f ca="1">Calcul!L415</f>
        <v>-2483.5</v>
      </c>
      <c r="J64" s="75">
        <f ca="1">Calcul!M415</f>
        <v>-2461.5</v>
      </c>
      <c r="K64" s="75">
        <f ca="1">Calcul!N415</f>
        <v>-2484</v>
      </c>
      <c r="L64" s="75">
        <f ca="1">Calcul!O415</f>
        <v>-2560.5</v>
      </c>
      <c r="M64" s="75">
        <f ca="1">Calcul!P415</f>
        <v>-2566</v>
      </c>
      <c r="N64" s="75">
        <f ca="1">Calcul!Q415</f>
        <v>-2111.5</v>
      </c>
      <c r="O64" s="75">
        <f ca="1">Calcul!R415</f>
        <v>-2057.5</v>
      </c>
      <c r="P64" s="75">
        <f ca="1">Calcul!S415</f>
        <v>-2615.5</v>
      </c>
      <c r="Q64" s="75">
        <f ca="1">Calcul!T415</f>
        <v>-2841.5</v>
      </c>
      <c r="R64" s="75">
        <f ca="1">Calcul!U415</f>
        <v>-2389</v>
      </c>
      <c r="S64" s="75">
        <f ca="1">Calcul!V415</f>
        <v>-2534</v>
      </c>
      <c r="T64" s="75">
        <f ca="1">Calcul!W415</f>
        <v>-2123</v>
      </c>
      <c r="U64" s="75">
        <f ca="1">Calcul!X415</f>
        <v>-552.5</v>
      </c>
      <c r="V64" s="75">
        <f ca="1">Calcul!Y415</f>
        <v>-730.5</v>
      </c>
      <c r="W64" s="75">
        <f ca="1">Calcul!Z415</f>
        <v>-2092</v>
      </c>
      <c r="X64" s="75">
        <f ca="1">Calcul!AA415</f>
        <v>-2328</v>
      </c>
      <c r="Y64" s="76">
        <f ca="1">Calcul!AB415</f>
        <v>-1545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615</v>
      </c>
      <c r="C65" s="75">
        <f ca="1">Calcul!F452</f>
        <v>610.5</v>
      </c>
      <c r="D65" s="75">
        <f ca="1">Calcul!G452</f>
        <v>613</v>
      </c>
      <c r="E65" s="75">
        <f ca="1">Calcul!H452</f>
        <v>611.5</v>
      </c>
      <c r="F65" s="75">
        <f ca="1">Calcul!I452</f>
        <v>632.5</v>
      </c>
      <c r="G65" s="75">
        <f ca="1">Calcul!J452</f>
        <v>629</v>
      </c>
      <c r="H65" s="75">
        <f ca="1">Calcul!K452</f>
        <v>627</v>
      </c>
      <c r="I65" s="75">
        <f ca="1">Calcul!L452</f>
        <v>623</v>
      </c>
      <c r="J65" s="75">
        <f ca="1">Calcul!M452</f>
        <v>618.5</v>
      </c>
      <c r="K65" s="75">
        <f ca="1">Calcul!N452</f>
        <v>606</v>
      </c>
      <c r="L65" s="75">
        <f ca="1">Calcul!O452</f>
        <v>606.5</v>
      </c>
      <c r="M65" s="75">
        <f ca="1">Calcul!P452</f>
        <v>590</v>
      </c>
      <c r="N65" s="75">
        <f ca="1">Calcul!Q452</f>
        <v>606</v>
      </c>
      <c r="O65" s="75">
        <f ca="1">Calcul!R452</f>
        <v>600</v>
      </c>
      <c r="P65" s="75">
        <f ca="1">Calcul!S452</f>
        <v>596.5</v>
      </c>
      <c r="Q65" s="75">
        <f ca="1">Calcul!T452</f>
        <v>601</v>
      </c>
      <c r="R65" s="75">
        <f ca="1">Calcul!U452</f>
        <v>604</v>
      </c>
      <c r="S65" s="75">
        <f ca="1">Calcul!V452</f>
        <v>605</v>
      </c>
      <c r="T65" s="75">
        <f ca="1">Calcul!W452</f>
        <v>603.5</v>
      </c>
      <c r="U65" s="75">
        <f ca="1">Calcul!X452</f>
        <v>608</v>
      </c>
      <c r="V65" s="75">
        <f ca="1">Calcul!Y452</f>
        <v>626.5</v>
      </c>
      <c r="W65" s="75">
        <f ca="1">Calcul!Z452</f>
        <v>624.5</v>
      </c>
      <c r="X65" s="75">
        <f ca="1">Calcul!AA452</f>
        <v>627.5</v>
      </c>
      <c r="Y65" s="76">
        <f ca="1">Calcul!AB452</f>
        <v>630.5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-8334.5</v>
      </c>
      <c r="C66" s="75">
        <f ca="1">Calcul!F489</f>
        <v>-8300.5</v>
      </c>
      <c r="D66" s="75">
        <f ca="1">Calcul!G489</f>
        <v>-9532</v>
      </c>
      <c r="E66" s="75">
        <f ca="1">Calcul!H489</f>
        <v>-10682.5</v>
      </c>
      <c r="F66" s="75">
        <f ca="1">Calcul!I489</f>
        <v>-11089.5</v>
      </c>
      <c r="G66" s="75">
        <f ca="1">Calcul!J489</f>
        <v>-11073.5</v>
      </c>
      <c r="H66" s="75">
        <f ca="1">Calcul!K489</f>
        <v>-11027</v>
      </c>
      <c r="I66" s="75">
        <f ca="1">Calcul!L489</f>
        <v>-10283.5</v>
      </c>
      <c r="J66" s="75">
        <f ca="1">Calcul!M489</f>
        <v>-9548</v>
      </c>
      <c r="K66" s="75">
        <f ca="1">Calcul!N489</f>
        <v>-8628.5</v>
      </c>
      <c r="L66" s="75">
        <f ca="1">Calcul!O489</f>
        <v>-8579</v>
      </c>
      <c r="M66" s="75">
        <f ca="1">Calcul!P489</f>
        <v>-8955.5</v>
      </c>
      <c r="N66" s="75">
        <f ca="1">Calcul!Q489</f>
        <v>-8819</v>
      </c>
      <c r="O66" s="75">
        <f ca="1">Calcul!R489</f>
        <v>-9013</v>
      </c>
      <c r="P66" s="75">
        <f ca="1">Calcul!S489</f>
        <v>-9020.5</v>
      </c>
      <c r="Q66" s="75">
        <f ca="1">Calcul!T489</f>
        <v>-9338</v>
      </c>
      <c r="R66" s="75">
        <f ca="1">Calcul!U489</f>
        <v>-9678</v>
      </c>
      <c r="S66" s="75">
        <f ca="1">Calcul!V489</f>
        <v>-10524</v>
      </c>
      <c r="T66" s="75">
        <f ca="1">Calcul!W489</f>
        <v>-10791.5</v>
      </c>
      <c r="U66" s="75">
        <f ca="1">Calcul!X489</f>
        <v>-9847</v>
      </c>
      <c r="V66" s="75">
        <f ca="1">Calcul!Y489</f>
        <v>-9987</v>
      </c>
      <c r="W66" s="75">
        <f ca="1">Calcul!Z489</f>
        <v>-11265.5</v>
      </c>
      <c r="X66" s="75">
        <f ca="1">Calcul!AA489</f>
        <v>-10730.5</v>
      </c>
      <c r="Y66" s="76">
        <f ca="1">Calcul!AB489</f>
        <v>-8790.5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17</v>
      </c>
      <c r="C67" s="75">
        <f ca="1">Calcul!F526</f>
        <v>18</v>
      </c>
      <c r="D67" s="75">
        <f ca="1">Calcul!G526</f>
        <v>17.5</v>
      </c>
      <c r="E67" s="75">
        <f ca="1">Calcul!H526</f>
        <v>18</v>
      </c>
      <c r="F67" s="75">
        <f ca="1">Calcul!I526</f>
        <v>19</v>
      </c>
      <c r="G67" s="75">
        <f ca="1">Calcul!J526</f>
        <v>19</v>
      </c>
      <c r="H67" s="75">
        <f ca="1">Calcul!K526</f>
        <v>18.5</v>
      </c>
      <c r="I67" s="75">
        <f ca="1">Calcul!L526</f>
        <v>18</v>
      </c>
      <c r="J67" s="75">
        <f ca="1">Calcul!M526</f>
        <v>17</v>
      </c>
      <c r="K67" s="75">
        <f ca="1">Calcul!N526</f>
        <v>17</v>
      </c>
      <c r="L67" s="75">
        <f ca="1">Calcul!O526</f>
        <v>16</v>
      </c>
      <c r="M67" s="75">
        <f ca="1">Calcul!P526</f>
        <v>16</v>
      </c>
      <c r="N67" s="75">
        <f ca="1">Calcul!Q526</f>
        <v>16</v>
      </c>
      <c r="O67" s="75">
        <f ca="1">Calcul!R526</f>
        <v>16</v>
      </c>
      <c r="P67" s="75">
        <f ca="1">Calcul!S526</f>
        <v>16</v>
      </c>
      <c r="Q67" s="75">
        <f ca="1">Calcul!T526</f>
        <v>17</v>
      </c>
      <c r="R67" s="75">
        <f ca="1">Calcul!U526</f>
        <v>17</v>
      </c>
      <c r="S67" s="75">
        <f ca="1">Calcul!V526</f>
        <v>17</v>
      </c>
      <c r="T67" s="75">
        <f ca="1">Calcul!W526</f>
        <v>16</v>
      </c>
      <c r="U67" s="75">
        <f ca="1">Calcul!X526</f>
        <v>15</v>
      </c>
      <c r="V67" s="75">
        <f ca="1">Calcul!Y526</f>
        <v>15.5</v>
      </c>
      <c r="W67" s="75">
        <f ca="1">Calcul!Z526</f>
        <v>16</v>
      </c>
      <c r="X67" s="75">
        <f ca="1">Calcul!AA526</f>
        <v>16</v>
      </c>
      <c r="Y67" s="76">
        <f ca="1">Calcul!AB526</f>
        <v>16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-855</v>
      </c>
      <c r="C68" s="75">
        <f ca="1">Calcul!F563</f>
        <v>-1517</v>
      </c>
      <c r="D68" s="75">
        <f ca="1">Calcul!G563</f>
        <v>-1794</v>
      </c>
      <c r="E68" s="75">
        <f ca="1">Calcul!H563</f>
        <v>-1800</v>
      </c>
      <c r="F68" s="75">
        <f ca="1">Calcul!I563</f>
        <v>-1800</v>
      </c>
      <c r="G68" s="75">
        <f ca="1">Calcul!J563</f>
        <v>-1800</v>
      </c>
      <c r="H68" s="75">
        <f ca="1">Calcul!K563</f>
        <v>-1754</v>
      </c>
      <c r="I68" s="75">
        <f ca="1">Calcul!L563</f>
        <v>-1600</v>
      </c>
      <c r="J68" s="75">
        <f ca="1">Calcul!M563</f>
        <v>-1800</v>
      </c>
      <c r="K68" s="75">
        <f ca="1">Calcul!N563</f>
        <v>-528</v>
      </c>
      <c r="L68" s="75">
        <f ca="1">Calcul!O563</f>
        <v>-515</v>
      </c>
      <c r="M68" s="75">
        <f ca="1">Calcul!P563</f>
        <v>-580</v>
      </c>
      <c r="N68" s="75">
        <f ca="1">Calcul!Q563</f>
        <v>-455</v>
      </c>
      <c r="O68" s="75">
        <f ca="1">Calcul!R563</f>
        <v>-218</v>
      </c>
      <c r="P68" s="75">
        <f ca="1">Calcul!S563</f>
        <v>-610</v>
      </c>
      <c r="Q68" s="75">
        <f ca="1">Calcul!T563</f>
        <v>-1140</v>
      </c>
      <c r="R68" s="75">
        <f ca="1">Calcul!U563</f>
        <v>-1603</v>
      </c>
      <c r="S68" s="75">
        <f ca="1">Calcul!V563</f>
        <v>-1800</v>
      </c>
      <c r="T68" s="75">
        <f ca="1">Calcul!W563</f>
        <v>-1800</v>
      </c>
      <c r="U68" s="75">
        <f ca="1">Calcul!X563</f>
        <v>-1573</v>
      </c>
      <c r="V68" s="75">
        <f ca="1">Calcul!Y563</f>
        <v>-1568</v>
      </c>
      <c r="W68" s="75">
        <f ca="1">Calcul!Z563</f>
        <v>-1661</v>
      </c>
      <c r="X68" s="75">
        <f ca="1">Calcul!AA563</f>
        <v>-509</v>
      </c>
      <c r="Y68" s="76">
        <f ca="1">Calcul!AB563</f>
        <v>452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-2000</v>
      </c>
      <c r="C69" s="75">
        <f ca="1">Calcul!F600</f>
        <v>-1852</v>
      </c>
      <c r="D69" s="75">
        <f ca="1">Calcul!G600</f>
        <v>-1852</v>
      </c>
      <c r="E69" s="75">
        <f ca="1">Calcul!H600</f>
        <v>-1851</v>
      </c>
      <c r="F69" s="75">
        <f ca="1">Calcul!I600</f>
        <v>-1852</v>
      </c>
      <c r="G69" s="75">
        <f ca="1">Calcul!J600</f>
        <v>-1852</v>
      </c>
      <c r="H69" s="75">
        <f ca="1">Calcul!K600</f>
        <v>-1885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-2000</v>
      </c>
      <c r="M69" s="75">
        <f ca="1">Calcul!P600</f>
        <v>-2000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-1713</v>
      </c>
      <c r="C70" s="75">
        <f ca="1">Calcul!F637</f>
        <v>-2150</v>
      </c>
      <c r="D70" s="75">
        <f ca="1">Calcul!G637</f>
        <v>-2113</v>
      </c>
      <c r="E70" s="75">
        <f ca="1">Calcul!H637</f>
        <v>-2345</v>
      </c>
      <c r="F70" s="75">
        <f ca="1">Calcul!I637</f>
        <v>-2370</v>
      </c>
      <c r="G70" s="75">
        <f ca="1">Calcul!J637</f>
        <v>-2321</v>
      </c>
      <c r="H70" s="75">
        <f ca="1">Calcul!K637</f>
        <v>-2393</v>
      </c>
      <c r="I70" s="75">
        <f ca="1">Calcul!L637</f>
        <v>-2400</v>
      </c>
      <c r="J70" s="75">
        <f ca="1">Calcul!M637</f>
        <v>-1962</v>
      </c>
      <c r="K70" s="75">
        <f ca="1">Calcul!N637</f>
        <v>-2170</v>
      </c>
      <c r="L70" s="75">
        <f ca="1">Calcul!O637</f>
        <v>-2229</v>
      </c>
      <c r="M70" s="75">
        <f ca="1">Calcul!P637</f>
        <v>-2220</v>
      </c>
      <c r="N70" s="75">
        <f ca="1">Calcul!Q637</f>
        <v>-2226</v>
      </c>
      <c r="O70" s="75">
        <f ca="1">Calcul!R637</f>
        <v>-2092</v>
      </c>
      <c r="P70" s="75">
        <f ca="1">Calcul!S637</f>
        <v>-2220</v>
      </c>
      <c r="Q70" s="75">
        <f ca="1">Calcul!T637</f>
        <v>-2273</v>
      </c>
      <c r="R70" s="75">
        <f ca="1">Calcul!U637</f>
        <v>-2278</v>
      </c>
      <c r="S70" s="75">
        <f ca="1">Calcul!V637</f>
        <v>-2326</v>
      </c>
      <c r="T70" s="75">
        <f ca="1">Calcul!W637</f>
        <v>-2317</v>
      </c>
      <c r="U70" s="75">
        <f ca="1">Calcul!X637</f>
        <v>-1884</v>
      </c>
      <c r="V70" s="75">
        <f ca="1">Calcul!Y637</f>
        <v>-2204</v>
      </c>
      <c r="W70" s="75">
        <f ca="1">Calcul!Z637</f>
        <v>-2187</v>
      </c>
      <c r="X70" s="75">
        <f ca="1">Calcul!AA637</f>
        <v>-2201</v>
      </c>
      <c r="Y70" s="76">
        <f ca="1">Calcul!AB637</f>
        <v>-2150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-1200</v>
      </c>
      <c r="D71" s="75">
        <f ca="1">Calcul!G674</f>
        <v>-1200</v>
      </c>
      <c r="E71" s="75">
        <f ca="1">Calcul!H674</f>
        <v>-1200</v>
      </c>
      <c r="F71" s="75">
        <f ca="1">Calcul!I674</f>
        <v>-1200</v>
      </c>
      <c r="G71" s="75">
        <f ca="1">Calcul!J674</f>
        <v>-1200</v>
      </c>
      <c r="H71" s="75">
        <f ca="1">Calcul!K674</f>
        <v>-1200</v>
      </c>
      <c r="I71" s="75">
        <f ca="1">Calcul!L674</f>
        <v>-1200</v>
      </c>
      <c r="J71" s="75">
        <f ca="1">Calcul!M674</f>
        <v>-1093</v>
      </c>
      <c r="K71" s="75">
        <f ca="1">Calcul!N674</f>
        <v>-1000</v>
      </c>
      <c r="L71" s="75">
        <f ca="1">Calcul!O674</f>
        <v>-1150</v>
      </c>
      <c r="M71" s="75">
        <f ca="1">Calcul!P674</f>
        <v>-1100</v>
      </c>
      <c r="N71" s="75">
        <f ca="1">Calcul!Q674</f>
        <v>-1149</v>
      </c>
      <c r="O71" s="75">
        <f ca="1">Calcul!R674</f>
        <v>-1200</v>
      </c>
      <c r="P71" s="75">
        <f ca="1">Calcul!S674</f>
        <v>-1200</v>
      </c>
      <c r="Q71" s="75">
        <f ca="1">Calcul!T674</f>
        <v>-1200</v>
      </c>
      <c r="R71" s="75">
        <f ca="1">Calcul!U674</f>
        <v>-1200</v>
      </c>
      <c r="S71" s="75">
        <f ca="1">Calcul!V674</f>
        <v>-1134</v>
      </c>
      <c r="T71" s="75">
        <f ca="1">Calcul!W674</f>
        <v>-1000</v>
      </c>
      <c r="U71" s="75">
        <f ca="1">Calcul!X674</f>
        <v>-998</v>
      </c>
      <c r="V71" s="75">
        <f ca="1">Calcul!Y674</f>
        <v>-1010</v>
      </c>
      <c r="W71" s="75">
        <f ca="1">Calcul!Z674</f>
        <v>-1099</v>
      </c>
      <c r="X71" s="75">
        <f ca="1">Calcul!AA674</f>
        <v>-1000</v>
      </c>
      <c r="Y71" s="76">
        <f ca="1">Calcul!AB674</f>
        <v>-1000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-2602</v>
      </c>
      <c r="C72" s="75">
        <f ca="1">Calcul!F711</f>
        <v>-2602</v>
      </c>
      <c r="D72" s="75">
        <f ca="1">Calcul!G711</f>
        <v>-2602</v>
      </c>
      <c r="E72" s="75">
        <f ca="1">Calcul!H711</f>
        <v>-2602</v>
      </c>
      <c r="F72" s="75">
        <f ca="1">Calcul!I711</f>
        <v>-2602</v>
      </c>
      <c r="G72" s="75">
        <f ca="1">Calcul!J711</f>
        <v>-2602</v>
      </c>
      <c r="H72" s="75">
        <f ca="1">Calcul!K711</f>
        <v>-2602</v>
      </c>
      <c r="I72" s="75">
        <f ca="1">Calcul!L711</f>
        <v>-2757</v>
      </c>
      <c r="J72" s="75">
        <f ca="1">Calcul!M711</f>
        <v>-2757</v>
      </c>
      <c r="K72" s="75">
        <f ca="1">Calcul!N711</f>
        <v>-2757</v>
      </c>
      <c r="L72" s="75">
        <f ca="1">Calcul!O711</f>
        <v>-2757</v>
      </c>
      <c r="M72" s="75">
        <f ca="1">Calcul!P711</f>
        <v>-2757</v>
      </c>
      <c r="N72" s="75">
        <f ca="1">Calcul!Q711</f>
        <v>-2757</v>
      </c>
      <c r="O72" s="75">
        <f ca="1">Calcul!R711</f>
        <v>-2757</v>
      </c>
      <c r="P72" s="75">
        <f ca="1">Calcul!S711</f>
        <v>-2757</v>
      </c>
      <c r="Q72" s="75">
        <f ca="1">Calcul!T711</f>
        <v>-2757</v>
      </c>
      <c r="R72" s="75">
        <f ca="1">Calcul!U711</f>
        <v>-2757</v>
      </c>
      <c r="S72" s="75">
        <f ca="1">Calcul!V711</f>
        <v>-2757</v>
      </c>
      <c r="T72" s="75">
        <f ca="1">Calcul!W711</f>
        <v>-2757</v>
      </c>
      <c r="U72" s="75">
        <f ca="1">Calcul!X711</f>
        <v>-2757</v>
      </c>
      <c r="V72" s="75">
        <f ca="1">Calcul!Y711</f>
        <v>-2757</v>
      </c>
      <c r="W72" s="75">
        <f ca="1">Calcul!Z711</f>
        <v>-2757</v>
      </c>
      <c r="X72" s="75">
        <f ca="1">Calcul!AA711</f>
        <v>-2757</v>
      </c>
      <c r="Y72" s="76">
        <f ca="1">Calcul!AB711</f>
        <v>-2602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-2375</v>
      </c>
      <c r="C73" s="78">
        <f ca="1">Calcul!F748</f>
        <v>-2439</v>
      </c>
      <c r="D73" s="78">
        <f ca="1">Calcul!G748</f>
        <v>-2847</v>
      </c>
      <c r="E73" s="78">
        <f ca="1">Calcul!H748</f>
        <v>-3000</v>
      </c>
      <c r="F73" s="78">
        <f ca="1">Calcul!I748</f>
        <v>-3000</v>
      </c>
      <c r="G73" s="78">
        <f ca="1">Calcul!J748</f>
        <v>-3008</v>
      </c>
      <c r="H73" s="78">
        <f ca="1">Calcul!K748</f>
        <v>-3155</v>
      </c>
      <c r="I73" s="78">
        <f ca="1">Calcul!L748</f>
        <v>-3000</v>
      </c>
      <c r="J73" s="78">
        <f ca="1">Calcul!M748</f>
        <v>-2908</v>
      </c>
      <c r="K73" s="78">
        <f ca="1">Calcul!N748</f>
        <v>-2836</v>
      </c>
      <c r="L73" s="78">
        <f ca="1">Calcul!O748</f>
        <v>-2951</v>
      </c>
      <c r="M73" s="78">
        <f ca="1">Calcul!P748</f>
        <v>-2925</v>
      </c>
      <c r="N73" s="78">
        <f ca="1">Calcul!Q748</f>
        <v>-2706</v>
      </c>
      <c r="O73" s="78">
        <f ca="1">Calcul!R748</f>
        <v>-2980</v>
      </c>
      <c r="P73" s="78">
        <f ca="1">Calcul!S748</f>
        <v>-3000</v>
      </c>
      <c r="Q73" s="78">
        <f ca="1">Calcul!T748</f>
        <v>-3000</v>
      </c>
      <c r="R73" s="78">
        <f ca="1">Calcul!U748</f>
        <v>-3099</v>
      </c>
      <c r="S73" s="78">
        <f ca="1">Calcul!V748</f>
        <v>-3000</v>
      </c>
      <c r="T73" s="78">
        <f ca="1">Calcul!W748</f>
        <v>-3000</v>
      </c>
      <c r="U73" s="78">
        <f ca="1">Calcul!X748</f>
        <v>-2328</v>
      </c>
      <c r="V73" s="78">
        <f ca="1">Calcul!Y748</f>
        <v>-2723</v>
      </c>
      <c r="W73" s="78">
        <f ca="1">Calcul!Z748</f>
        <v>-2812</v>
      </c>
      <c r="X73" s="78">
        <f ca="1">Calcul!AA748</f>
        <v>-2874</v>
      </c>
      <c r="Y73" s="79">
        <f ca="1">Calcul!AB748</f>
        <v>-2068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abSelected="1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topLeftCell="B10" zoomScaleNormal="100" workbookViewId="0">
      <selection activeCell="M39" sqref="M39"/>
    </sheetView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7926</v>
      </c>
      <c r="CE2" s="11">
        <f>IF(Entrées!M12&gt;0.00001,Entrées!M12,0.00000001)</f>
        <v>4186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0.27160101910413265</v>
      </c>
      <c r="CE4" s="53">
        <f>SUM(CE10:CE753)/Entrées!$P$11</f>
        <v>9.6170382329218221E-2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10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>Octobre</v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Octobre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>
        <f>IF($I$6=Calcul!U3,Calcul!U5,"")</f>
        <v>31</v>
      </c>
      <c r="V7" s="11" t="str">
        <f>IF($I$6=Calcul!V3,Calcul!V5,"")</f>
        <v/>
      </c>
      <c r="W7" s="11" t="str">
        <f>IF($I$6=Calcul!W3,Calcul!W5,"")</f>
        <v/>
      </c>
      <c r="Y7">
        <f>SUM(L7:W7)</f>
        <v>31</v>
      </c>
      <c r="Z7">
        <f>Entrées!P11</f>
        <v>744</v>
      </c>
      <c r="AA7">
        <f>Z7+36</f>
        <v>780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31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49473.956989247294</v>
      </c>
      <c r="AK10" s="31">
        <f t="shared" ref="AK10:BC10" ca="1" si="2">INDIRECT(ADDRESS(ROW($AD$43)+(COLUMN(AK$9)-COLUMN($AJ$9))*37,COLUMN($AD$43),4))</f>
        <v>49350.672043010745</v>
      </c>
      <c r="AL10" s="31">
        <f t="shared" ca="1" si="2"/>
        <v>49398.118279569891</v>
      </c>
      <c r="AM10" s="31">
        <f t="shared" ca="1" si="2"/>
        <v>347.55645161290329</v>
      </c>
      <c r="AN10" s="31">
        <f t="shared" ca="1" si="2"/>
        <v>2588.1444892473114</v>
      </c>
      <c r="AO10" s="31">
        <f t="shared" ca="1" si="2"/>
        <v>1503.5463709677417</v>
      </c>
      <c r="AP10" s="31">
        <f t="shared" ca="1" si="2"/>
        <v>41704.171370967742</v>
      </c>
      <c r="AQ10" s="31">
        <f t="shared" ca="1" si="2"/>
        <v>2152.7096774193546</v>
      </c>
      <c r="AR10" s="31">
        <f t="shared" ca="1" si="2"/>
        <v>402.56922043010746</v>
      </c>
      <c r="AS10" s="31">
        <f t="shared" ca="1" si="2"/>
        <v>6508.2741935483891</v>
      </c>
      <c r="AT10" s="31">
        <f t="shared" ca="1" si="2"/>
        <v>-813.07862903225805</v>
      </c>
      <c r="AU10" s="31">
        <f t="shared" ca="1" si="2"/>
        <v>663.5913978494624</v>
      </c>
      <c r="AV10" s="31">
        <f t="shared" ca="1" si="2"/>
        <v>-5583.5161290322567</v>
      </c>
      <c r="AW10" s="31">
        <f t="shared" ca="1" si="2"/>
        <v>65.047043010752674</v>
      </c>
      <c r="AX10" s="31">
        <f t="shared" ca="1" si="2"/>
        <v>1350.5215053763443</v>
      </c>
      <c r="AY10" s="31">
        <f t="shared" ca="1" si="2"/>
        <v>-1174.383064516129</v>
      </c>
      <c r="AZ10" s="31">
        <f t="shared" ca="1" si="2"/>
        <v>-997.34811827956992</v>
      </c>
      <c r="BA10" s="31">
        <f t="shared" ca="1" si="2"/>
        <v>-382.02016129032256</v>
      </c>
      <c r="BB10" s="31">
        <f t="shared" ca="1" si="2"/>
        <v>-2410.5497311827958</v>
      </c>
      <c r="BC10" s="31">
        <f t="shared" ca="1" si="2"/>
        <v>-1597.1438172043011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-4224.5</v>
      </c>
      <c r="BI10" s="32">
        <f>IF($BF10&gt;$Y$7,"",IF(AND($BF10=$Y$7,$BG10=23),"",Entrées!D38-Entrées!D37))</f>
        <v>-3200</v>
      </c>
      <c r="BJ10" s="32">
        <f>IF($BF10&gt;$Y$7,"",IF(AND($BF10=$Y$7,$BG10=23),"",Entrées!E38-Entrées!E37))</f>
        <v>-2650</v>
      </c>
      <c r="BK10" s="32">
        <f>IF($BF10&gt;$Y$7,"",IF(AND($BF10=$Y$7,$BG10=23),"",Entrées!F38-Entrées!F37))</f>
        <v>24.5</v>
      </c>
      <c r="BL10" s="32">
        <f>IF($BF10&gt;$Y$7,"",IF(AND($BF10=$Y$7,$BG10=23),"",Entrées!G38-Entrées!G37))</f>
        <v>-545</v>
      </c>
      <c r="BM10" s="32">
        <f>IF($BF10&gt;$Y$7,"",IF(AND($BF10=$Y$7,$BG10=23),"",Entrées!H38-Entrées!H37))</f>
        <v>77</v>
      </c>
      <c r="BN10" s="32">
        <f>IF($BF10&gt;$Y$7,"",IF(AND($BF10=$Y$7,$BG10=23),"",Entrées!I38-Entrées!I37))</f>
        <v>-398</v>
      </c>
      <c r="BO10" s="32">
        <f>IF($BF10&gt;$Y$7,"",IF(AND($BF10=$Y$7,$BG10=23),"",Entrées!J38-Entrées!J37))</f>
        <v>82.5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-624.5</v>
      </c>
      <c r="BR10" s="32">
        <f>IF($BF10&gt;$Y$7,"",IF(AND($BF10=$Y$7,$BG10=23),"",Entrées!M38-Entrées!M37))</f>
        <v>-1376</v>
      </c>
      <c r="BS10" s="32">
        <f>IF($BF10&gt;$Y$7,"",IF(AND($BF10=$Y$7,$BG10=23),"",Entrées!N38-Entrées!N37))</f>
        <v>-17.5</v>
      </c>
      <c r="BT10" s="32">
        <f>IF($BF10&gt;$Y$7,"",IF(AND($BF10=$Y$7,$BG10=23),"",Entrées!O38-Entrées!O37))</f>
        <v>-1447</v>
      </c>
      <c r="BU10" s="32">
        <f>IF($BF10&gt;$Y$7,"",IF(AND($BF10=$Y$7,$BG10=23),"",Entrées!P38-Entrées!P37))</f>
        <v>-6</v>
      </c>
      <c r="BV10" s="32">
        <f>IF($BF10&gt;$Y$7,"",IF(AND($BF10=$Y$7,$BG10=23),"",Entrées!Q38-Entrées!Q37))</f>
        <v>-313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-222</v>
      </c>
      <c r="BY10" s="32">
        <f>IF($BF10&gt;$Y$7,"",IF(AND($BF10=$Y$7,$BG10=23),"",Entrées!T38-Entrées!T37))</f>
        <v>-200</v>
      </c>
      <c r="BZ10" s="32">
        <f>IF($BF10&gt;$Y$7,"",IF(AND($BF10=$Y$7,$BG10=23),"",Entrées!U38-Entrées!U37))</f>
        <v>1</v>
      </c>
      <c r="CA10" s="32">
        <f>IF($BF10&gt;$Y$7,"",IF(AND($BF10=$Y$7,$BG10=23),"",Entrées!V38-Entrées!V37))</f>
        <v>-298</v>
      </c>
      <c r="CC10" s="49" t="s">
        <v>80</v>
      </c>
      <c r="CD10" s="33">
        <f>IF($BF10&lt;=$Y$7,Entrées!J37/CD$2,"")</f>
        <v>9.0966439565985366E-2</v>
      </c>
      <c r="CE10" s="33">
        <f>IF($BF10&lt;=$Y$7,Entrées!K37/CE$2,"")</f>
        <v>0</v>
      </c>
      <c r="CF10" s="11">
        <f>CD$2</f>
        <v>7926</v>
      </c>
      <c r="CG10" s="11">
        <f>CE$2</f>
        <v>4186</v>
      </c>
      <c r="CH10" s="52">
        <f>CD$4</f>
        <v>0.27160101910413265</v>
      </c>
      <c r="CI10" s="52">
        <f>CE$4</f>
        <v>9.6170382329218221E-2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49473.956989247294</v>
      </c>
      <c r="AK11" s="31">
        <f t="shared" ref="AK11:AK74" ca="1" si="4">IF($AH11&gt;$Y$7,"",AK10)</f>
        <v>49350.672043010745</v>
      </c>
      <c r="AL11" s="31">
        <f t="shared" ref="AL11:AL74" ca="1" si="5">IF($AH11&gt;$Y$7,"",AL10)</f>
        <v>49398.118279569891</v>
      </c>
      <c r="AM11" s="31">
        <f t="shared" ref="AM11:AM74" ca="1" si="6">IF($AH11&gt;$Y$7,"",AM10)</f>
        <v>347.55645161290329</v>
      </c>
      <c r="AN11" s="31">
        <f t="shared" ref="AN11:AN74" ca="1" si="7">IF($AH11&gt;$Y$7,"",AN10)</f>
        <v>2588.1444892473114</v>
      </c>
      <c r="AO11" s="31">
        <f t="shared" ref="AO11:AO74" ca="1" si="8">IF($AH11&gt;$Y$7,"",AO10)</f>
        <v>1503.5463709677417</v>
      </c>
      <c r="AP11" s="31">
        <f t="shared" ref="AP11:AP74" ca="1" si="9">IF($AH11&gt;$Y$7,"",AP10)</f>
        <v>41704.171370967742</v>
      </c>
      <c r="AQ11" s="31">
        <f t="shared" ref="AQ11:AQ74" ca="1" si="10">IF($AH11&gt;$Y$7,"",AQ10)</f>
        <v>2152.7096774193546</v>
      </c>
      <c r="AR11" s="31">
        <f t="shared" ref="AR11:AR74" ca="1" si="11">IF($AH11&gt;$Y$7,"",AR10)</f>
        <v>402.56922043010746</v>
      </c>
      <c r="AS11" s="31">
        <f t="shared" ref="AS11:AS74" ca="1" si="12">IF($AH11&gt;$Y$7,"",AS10)</f>
        <v>6508.2741935483891</v>
      </c>
      <c r="AT11" s="31">
        <f t="shared" ref="AT11:AT74" ca="1" si="13">IF($AH11&gt;$Y$7,"",AT10)</f>
        <v>-813.07862903225805</v>
      </c>
      <c r="AU11" s="31">
        <f t="shared" ref="AU11:AU74" ca="1" si="14">IF($AH11&gt;$Y$7,"",AU10)</f>
        <v>663.5913978494624</v>
      </c>
      <c r="AV11" s="31">
        <f t="shared" ref="AV11:AV74" ca="1" si="15">IF($AH11&gt;$Y$7,"",AV10)</f>
        <v>-5583.5161290322567</v>
      </c>
      <c r="AW11" s="31">
        <f t="shared" ref="AW11:AW74" ca="1" si="16">IF($AH11&gt;$Y$7,"",AW10)</f>
        <v>65.047043010752674</v>
      </c>
      <c r="AX11" s="31">
        <f t="shared" ref="AX11:AX74" ca="1" si="17">IF($AH11&gt;$Y$7,"",AX10)</f>
        <v>1350.5215053763443</v>
      </c>
      <c r="AY11" s="31">
        <f t="shared" ref="AY11:AY74" ca="1" si="18">IF($AH11&gt;$Y$7,"",AY10)</f>
        <v>-1174.383064516129</v>
      </c>
      <c r="AZ11" s="31">
        <f t="shared" ref="AZ11:AZ74" ca="1" si="19">IF($AH11&gt;$Y$7,"",AZ10)</f>
        <v>-997.34811827956992</v>
      </c>
      <c r="BA11" s="31">
        <f t="shared" ref="BA11:BA74" ca="1" si="20">IF($AH11&gt;$Y$7,"",BA10)</f>
        <v>-382.02016129032256</v>
      </c>
      <c r="BB11" s="31">
        <f t="shared" ref="BB11:BB74" ca="1" si="21">IF($AH11&gt;$Y$7,"",BB10)</f>
        <v>-2410.5497311827958</v>
      </c>
      <c r="BC11" s="31">
        <f t="shared" ref="BC11:BC74" ca="1" si="22">IF($AH11&gt;$Y$7,"",BC10)</f>
        <v>-1597.1438172043011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-949</v>
      </c>
      <c r="BI11" s="32">
        <f>IF($BF11&gt;$Y$7,"",IF(AND($BF11=$Y$7,$BG11=23),"",Entrées!D39-Entrées!D38))</f>
        <v>-1362.5</v>
      </c>
      <c r="BJ11" s="32">
        <f>IF($BF11&gt;$Y$7,"",IF(AND($BF11=$Y$7,$BG11=23),"",Entrées!E39-Entrées!E38))</f>
        <v>-1587.5</v>
      </c>
      <c r="BK11" s="32">
        <f>IF($BF11&gt;$Y$7,"",IF(AND($BF11=$Y$7,$BG11=23),"",Entrées!F39-Entrées!F38))</f>
        <v>0</v>
      </c>
      <c r="BL11" s="32">
        <f>IF($BF11&gt;$Y$7,"",IF(AND($BF11=$Y$7,$BG11=23),"",Entrées!G39-Entrées!G38))</f>
        <v>-170</v>
      </c>
      <c r="BM11" s="32">
        <f>IF($BF11&gt;$Y$7,"",IF(AND($BF11=$Y$7,$BG11=23),"",Entrées!H39-Entrées!H38))</f>
        <v>29</v>
      </c>
      <c r="BN11" s="32">
        <f>IF($BF11&gt;$Y$7,"",IF(AND($BF11=$Y$7,$BG11=23),"",Entrées!I39-Entrées!I38))</f>
        <v>406</v>
      </c>
      <c r="BO11" s="32">
        <f>IF($BF11&gt;$Y$7,"",IF(AND($BF11=$Y$7,$BG11=23),"",Entrées!J39-Entrées!J38))</f>
        <v>-41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-226</v>
      </c>
      <c r="BR11" s="32">
        <f>IF($BF11&gt;$Y$7,"",IF(AND($BF11=$Y$7,$BG11=23),"",Entrées!M39-Entrées!M38))</f>
        <v>-96.5</v>
      </c>
      <c r="BS11" s="32">
        <f>IF($BF11&gt;$Y$7,"",IF(AND($BF11=$Y$7,$BG11=23),"",Entrées!N39-Entrées!N38))</f>
        <v>-0.5</v>
      </c>
      <c r="BT11" s="32">
        <f>IF($BF11&gt;$Y$7,"",IF(AND($BF11=$Y$7,$BG11=23),"",Entrées!O39-Entrées!O38))</f>
        <v>-850</v>
      </c>
      <c r="BU11" s="32">
        <f>IF($BF11&gt;$Y$7,"",IF(AND($BF11=$Y$7,$BG11=23),"",Entrées!P39-Entrées!P38))</f>
        <v>-3</v>
      </c>
      <c r="BV11" s="32">
        <f>IF($BF11&gt;$Y$7,"",IF(AND($BF11=$Y$7,$BG11=23),"",Entrées!Q39-Entrées!Q38))</f>
        <v>-730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4</v>
      </c>
      <c r="BY11" s="32">
        <f>IF($BF11&gt;$Y$7,"",IF(AND($BF11=$Y$7,$BG11=23),"",Entrées!T39-Entrées!T38))</f>
        <v>671</v>
      </c>
      <c r="BZ11" s="32">
        <f>IF($BF11&gt;$Y$7,"",IF(AND($BF11=$Y$7,$BG11=23),"",Entrées!U39-Entrées!U38))</f>
        <v>-1</v>
      </c>
      <c r="CA11" s="32">
        <f>IF($BF11&gt;$Y$7,"",IF(AND($BF11=$Y$7,$BG11=23),"",Entrées!V39-Entrées!V38))</f>
        <v>-769</v>
      </c>
      <c r="CC11" s="49" t="s">
        <v>148</v>
      </c>
      <c r="CD11" s="33">
        <f>IF($BF11&lt;=$Y$7,Entrées!J38/CD$2,"")</f>
        <v>0.10137522079232904</v>
      </c>
      <c r="CE11" s="33">
        <f>IF($BF11&lt;=$Y$7,Entrées!K38/CE$2,"")</f>
        <v>0</v>
      </c>
      <c r="CF11" s="11">
        <f t="shared" ref="CF11:CF74" si="24">CD$2</f>
        <v>7926</v>
      </c>
      <c r="CG11" s="11">
        <f t="shared" ref="CG11:CG74" si="25">CE$2</f>
        <v>4186</v>
      </c>
      <c r="CH11" s="52">
        <f t="shared" ref="CH11:CH74" si="26">CD$4</f>
        <v>0.27160101910413265</v>
      </c>
      <c r="CI11" s="52">
        <f t="shared" ref="CI11:CI74" si="27">CE$4</f>
        <v>9.6170382329218221E-2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45986.5</v>
      </c>
      <c r="F12" s="28">
        <f ca="1">IF($D12&gt;$D$8,"",INDIRECT(ADDRESS(ROW(Entrées!$C$37)+($D12-1)*24+F$11,COLUMN(Entrées!$C$37)+($C12-1),4,TRUE,"Entrées")))</f>
        <v>41762</v>
      </c>
      <c r="G12" s="28">
        <f ca="1">IF($D12&gt;$D$8,"",INDIRECT(ADDRESS(ROW(Entrées!$C$37)+($D12-1)*24+G$11,COLUMN(Entrées!$C$37)+($C12-1),4,TRUE,"Entrées")))</f>
        <v>40813</v>
      </c>
      <c r="H12" s="28">
        <f ca="1">IF($D12&gt;$D$8,"",INDIRECT(ADDRESS(ROW(Entrées!$C$37)+($D12-1)*24+H$11,COLUMN(Entrées!$C$37)+($C12-1),4,TRUE,"Entrées")))</f>
        <v>38376.5</v>
      </c>
      <c r="I12" s="28">
        <f ca="1">IF($D12&gt;$D$8,"",INDIRECT(ADDRESS(ROW(Entrées!$C$37)+($D12-1)*24+I$11,COLUMN(Entrées!$C$37)+($C12-1),4,TRUE,"Entrées")))</f>
        <v>37324</v>
      </c>
      <c r="J12" s="28">
        <f ca="1">IF($D12&gt;$D$8,"",INDIRECT(ADDRESS(ROW(Entrées!$C$37)+($D12-1)*24+J$11,COLUMN(Entrées!$C$37)+($C12-1),4,TRUE,"Entrées")))</f>
        <v>38220.5</v>
      </c>
      <c r="K12" s="28">
        <f ca="1">IF($D12&gt;$D$8,"",INDIRECT(ADDRESS(ROW(Entrées!$C$37)+($D12-1)*24+K$11,COLUMN(Entrées!$C$37)+($C12-1),4,TRUE,"Entrées")))</f>
        <v>42635</v>
      </c>
      <c r="L12" s="28">
        <f ca="1">IF($D12&gt;$D$8,"",INDIRECT(ADDRESS(ROW(Entrées!$C$37)+($D12-1)*24+L$11,COLUMN(Entrées!$C$37)+($C12-1),4,TRUE,"Entrées")))</f>
        <v>49695.5</v>
      </c>
      <c r="M12" s="28">
        <f ca="1">IF($D12&gt;$D$8,"",INDIRECT(ADDRESS(ROW(Entrées!$C$37)+($D12-1)*24+M$11,COLUMN(Entrées!$C$37)+($C12-1),4,TRUE,"Entrées")))</f>
        <v>52040</v>
      </c>
      <c r="N12" s="28">
        <f ca="1">IF($D12&gt;$D$8,"",INDIRECT(ADDRESS(ROW(Entrées!$C$37)+($D12-1)*24+N$11,COLUMN(Entrées!$C$37)+($C12-1),4,TRUE,"Entrées")))</f>
        <v>53370.5</v>
      </c>
      <c r="O12" s="28">
        <f ca="1">IF($D12&gt;$D$8,"",INDIRECT(ADDRESS(ROW(Entrées!$C$37)+($D12-1)*24+O$11,COLUMN(Entrées!$C$37)+($C12-1),4,TRUE,"Entrées")))</f>
        <v>54189</v>
      </c>
      <c r="P12" s="28">
        <f ca="1">IF($D12&gt;$D$8,"",INDIRECT(ADDRESS(ROW(Entrées!$C$37)+($D12-1)*24+P$11,COLUMN(Entrées!$C$37)+($C12-1),4,TRUE,"Entrées")))</f>
        <v>54743.5</v>
      </c>
      <c r="Q12" s="28">
        <f ca="1">IF($D12&gt;$D$8,"",INDIRECT(ADDRESS(ROW(Entrées!$C$37)+($D12-1)*24+Q$11,COLUMN(Entrées!$C$37)+($C12-1),4,TRUE,"Entrées")))</f>
        <v>55023.5</v>
      </c>
      <c r="R12" s="28">
        <f ca="1">IF($D12&gt;$D$8,"",INDIRECT(ADDRESS(ROW(Entrées!$C$37)+($D12-1)*24+R$11,COLUMN(Entrées!$C$37)+($C12-1),4,TRUE,"Entrées")))</f>
        <v>54459.5</v>
      </c>
      <c r="S12" s="28">
        <f ca="1">IF($D12&gt;$D$8,"",INDIRECT(ADDRESS(ROW(Entrées!$C$37)+($D12-1)*24+S$11,COLUMN(Entrées!$C$37)+($C12-1),4,TRUE,"Entrées")))</f>
        <v>53850.5</v>
      </c>
      <c r="T12" s="28">
        <f ca="1">IF($D12&gt;$D$8,"",INDIRECT(ADDRESS(ROW(Entrées!$C$37)+($D12-1)*24+T$11,COLUMN(Entrées!$C$37)+($C12-1),4,TRUE,"Entrées")))</f>
        <v>52142.5</v>
      </c>
      <c r="U12" s="28">
        <f ca="1">IF($D12&gt;$D$8,"",INDIRECT(ADDRESS(ROW(Entrées!$C$37)+($D12-1)*24+U$11,COLUMN(Entrées!$C$37)+($C12-1),4,TRUE,"Entrées")))</f>
        <v>51015</v>
      </c>
      <c r="V12" s="28">
        <f ca="1">IF($D12&gt;$D$8,"",INDIRECT(ADDRESS(ROW(Entrées!$C$37)+($D12-1)*24+V$11,COLUMN(Entrées!$C$37)+($C12-1),4,TRUE,"Entrées")))</f>
        <v>50225.5</v>
      </c>
      <c r="W12" s="28">
        <f ca="1">IF($D12&gt;$D$8,"",INDIRECT(ADDRESS(ROW(Entrées!$C$37)+($D12-1)*24+W$11,COLUMN(Entrées!$C$37)+($C12-1),4,TRUE,"Entrées")))</f>
        <v>50396</v>
      </c>
      <c r="X12" s="28">
        <f ca="1">IF($D12&gt;$D$8,"",INDIRECT(ADDRESS(ROW(Entrées!$C$37)+($D12-1)*24+X$11,COLUMN(Entrées!$C$37)+($C12-1),4,TRUE,"Entrées")))</f>
        <v>52842</v>
      </c>
      <c r="Y12" s="28">
        <f ca="1">IF($D12&gt;$D$8,"",INDIRECT(ADDRESS(ROW(Entrées!$C$37)+($D12-1)*24+Y$11,COLUMN(Entrées!$C$37)+($C12-1),4,TRUE,"Entrées")))</f>
        <v>54029.5</v>
      </c>
      <c r="Z12" s="28">
        <f ca="1">IF($D12&gt;$D$8,"",INDIRECT(ADDRESS(ROW(Entrées!$C$37)+($D12-1)*24+Z$11,COLUMN(Entrées!$C$37)+($C12-1),4,TRUE,"Entrées")))</f>
        <v>50143.5</v>
      </c>
      <c r="AA12" s="28">
        <f ca="1">IF($D12&gt;$D$8,"",INDIRECT(ADDRESS(ROW(Entrées!$C$37)+($D12-1)*24+AA$11,COLUMN(Entrées!$C$37)+($C12-1),4,TRUE,"Entrées")))</f>
        <v>47289</v>
      </c>
      <c r="AB12" s="28">
        <f ca="1">IF($D12&gt;$D$8,"",INDIRECT(ADDRESS(ROW(Entrées!$C$37)+($D12-1)*24+AB$11,COLUMN(Entrées!$C$37)+($C12-1),4,TRUE,"Entrées")))</f>
        <v>48974.5</v>
      </c>
      <c r="AD12" s="40">
        <f t="shared" ref="AD12:AD42" ca="1" si="28">SUM(E12:AB12)/24</f>
        <v>48731.125</v>
      </c>
      <c r="AE12" s="40">
        <f ca="1">MAX(E12:AB12)</f>
        <v>55023.5</v>
      </c>
      <c r="AF12" s="40">
        <f ca="1">MIN(E12:AB12)</f>
        <v>37324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49473.956989247294</v>
      </c>
      <c r="AK12" s="31">
        <f t="shared" ca="1" si="4"/>
        <v>49350.672043010745</v>
      </c>
      <c r="AL12" s="31">
        <f t="shared" ca="1" si="5"/>
        <v>49398.118279569891</v>
      </c>
      <c r="AM12" s="31">
        <f t="shared" ca="1" si="6"/>
        <v>347.55645161290329</v>
      </c>
      <c r="AN12" s="31">
        <f t="shared" ca="1" si="7"/>
        <v>2588.1444892473114</v>
      </c>
      <c r="AO12" s="31">
        <f t="shared" ca="1" si="8"/>
        <v>1503.5463709677417</v>
      </c>
      <c r="AP12" s="31">
        <f t="shared" ca="1" si="9"/>
        <v>41704.171370967742</v>
      </c>
      <c r="AQ12" s="31">
        <f t="shared" ca="1" si="10"/>
        <v>2152.7096774193546</v>
      </c>
      <c r="AR12" s="31">
        <f t="shared" ca="1" si="11"/>
        <v>402.56922043010746</v>
      </c>
      <c r="AS12" s="31">
        <f t="shared" ca="1" si="12"/>
        <v>6508.2741935483891</v>
      </c>
      <c r="AT12" s="31">
        <f t="shared" ca="1" si="13"/>
        <v>-813.07862903225805</v>
      </c>
      <c r="AU12" s="31">
        <f t="shared" ca="1" si="14"/>
        <v>663.5913978494624</v>
      </c>
      <c r="AV12" s="31">
        <f t="shared" ca="1" si="15"/>
        <v>-5583.5161290322567</v>
      </c>
      <c r="AW12" s="31">
        <f t="shared" ca="1" si="16"/>
        <v>65.047043010752674</v>
      </c>
      <c r="AX12" s="31">
        <f t="shared" ca="1" si="17"/>
        <v>1350.5215053763443</v>
      </c>
      <c r="AY12" s="31">
        <f t="shared" ca="1" si="18"/>
        <v>-1174.383064516129</v>
      </c>
      <c r="AZ12" s="31">
        <f t="shared" ca="1" si="19"/>
        <v>-997.34811827956992</v>
      </c>
      <c r="BA12" s="31">
        <f t="shared" ca="1" si="20"/>
        <v>-382.02016129032256</v>
      </c>
      <c r="BB12" s="31">
        <f t="shared" ca="1" si="21"/>
        <v>-2410.5497311827958</v>
      </c>
      <c r="BC12" s="31">
        <f t="shared" ca="1" si="22"/>
        <v>-1597.1438172043011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-2436.5</v>
      </c>
      <c r="BI12" s="32">
        <f>IF($BF12&gt;$Y$7,"",IF(AND($BF12=$Y$7,$BG12=23),"",Entrées!D40-Entrées!D39))</f>
        <v>-2762.5</v>
      </c>
      <c r="BJ12" s="32">
        <f>IF($BF12&gt;$Y$7,"",IF(AND($BF12=$Y$7,$BG12=23),"",Entrées!E40-Entrées!E39))</f>
        <v>-2500</v>
      </c>
      <c r="BK12" s="32">
        <f>IF($BF12&gt;$Y$7,"",IF(AND($BF12=$Y$7,$BG12=23),"",Entrées!F40-Entrées!F39))</f>
        <v>-0.5</v>
      </c>
      <c r="BL12" s="32">
        <f>IF($BF12&gt;$Y$7,"",IF(AND($BF12=$Y$7,$BG12=23),"",Entrées!G40-Entrées!G39))</f>
        <v>-86.5</v>
      </c>
      <c r="BM12" s="32">
        <f>IF($BF12&gt;$Y$7,"",IF(AND($BF12=$Y$7,$BG12=23),"",Entrées!H40-Entrées!H39))</f>
        <v>-17</v>
      </c>
      <c r="BN12" s="32">
        <f>IF($BF12&gt;$Y$7,"",IF(AND($BF12=$Y$7,$BG12=23),"",Entrées!I40-Entrées!I39))</f>
        <v>-423.5</v>
      </c>
      <c r="BO12" s="32">
        <f>IF($BF12&gt;$Y$7,"",IF(AND($BF12=$Y$7,$BG12=23),"",Entrées!J40-Entrées!J39))</f>
        <v>-45.5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-185</v>
      </c>
      <c r="BR12" s="32">
        <f>IF($BF12&gt;$Y$7,"",IF(AND($BF12=$Y$7,$BG12=23),"",Entrées!M40-Entrées!M39))</f>
        <v>148.5</v>
      </c>
      <c r="BS12" s="32">
        <f>IF($BF12&gt;$Y$7,"",IF(AND($BF12=$Y$7,$BG12=23),"",Entrées!N40-Entrées!N39))</f>
        <v>-1.5</v>
      </c>
      <c r="BT12" s="32">
        <f>IF($BF12&gt;$Y$7,"",IF(AND($BF12=$Y$7,$BG12=23),"",Entrées!O40-Entrées!O39))</f>
        <v>-1825</v>
      </c>
      <c r="BU12" s="32">
        <f>IF($BF12&gt;$Y$7,"",IF(AND($BF12=$Y$7,$BG12=23),"",Entrées!P40-Entrées!P39))</f>
        <v>-1.5</v>
      </c>
      <c r="BV12" s="32">
        <f>IF($BF12&gt;$Y$7,"",IF(AND($BF12=$Y$7,$BG12=23),"",Entrées!Q40-Entrées!Q39))</f>
        <v>-2372</v>
      </c>
      <c r="BW12" s="32">
        <f>IF($BF12&gt;$Y$7,"",IF(AND($BF12=$Y$7,$BG12=23),"",Entrées!R40-Entrées!R39))</f>
        <v>-874</v>
      </c>
      <c r="BX12" s="32">
        <f>IF($BF12&gt;$Y$7,"",IF(AND($BF12=$Y$7,$BG12=23),"",Entrées!S40-Entrées!S39))</f>
        <v>56</v>
      </c>
      <c r="BY12" s="32">
        <f>IF($BF12&gt;$Y$7,"",IF(AND($BF12=$Y$7,$BG12=23),"",Entrées!T40-Entrées!T39))</f>
        <v>237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79</v>
      </c>
      <c r="CD12" s="33">
        <f>IF($BF12&lt;=$Y$7,Entrées!J39/CD$2,"")</f>
        <v>9.6202371940449158E-2</v>
      </c>
      <c r="CE12" s="33">
        <f>IF($BF12&lt;=$Y$7,Entrées!K39/CE$2,"")</f>
        <v>0</v>
      </c>
      <c r="CF12" s="11">
        <f t="shared" si="24"/>
        <v>7926</v>
      </c>
      <c r="CG12" s="11">
        <f t="shared" si="25"/>
        <v>4186</v>
      </c>
      <c r="CH12" s="52">
        <f t="shared" si="26"/>
        <v>0.27160101910413265</v>
      </c>
      <c r="CI12" s="52">
        <f t="shared" si="27"/>
        <v>9.6170382329218221E-2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38</v>
      </c>
      <c r="CO12" s="35">
        <f ca="1">CN12/Entrées!$P$11</f>
        <v>5.1075268817204304E-2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466</v>
      </c>
      <c r="CU12" s="35">
        <f ca="1">CT12/Entrées!$P$11</f>
        <v>0.62634408602150538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46591</v>
      </c>
      <c r="F13" s="28">
        <f ca="1">IF($D13&gt;$D$8,"",INDIRECT(ADDRESS(ROW(Entrées!$C$37)+($D13-1)*24+F$11,COLUMN(Entrées!$C$37)+($C13-1),4,TRUE,"Entrées")))</f>
        <v>42258.5</v>
      </c>
      <c r="G13" s="28">
        <f ca="1">IF($D13&gt;$D$8,"",INDIRECT(ADDRESS(ROW(Entrées!$C$37)+($D13-1)*24+G$11,COLUMN(Entrées!$C$37)+($C13-1),4,TRUE,"Entrées")))</f>
        <v>41163.5</v>
      </c>
      <c r="H13" s="28">
        <f ca="1">IF($D13&gt;$D$8,"",INDIRECT(ADDRESS(ROW(Entrées!$C$37)+($D13-1)*24+H$11,COLUMN(Entrées!$C$37)+($C13-1),4,TRUE,"Entrées")))</f>
        <v>38747</v>
      </c>
      <c r="I13" s="28">
        <f ca="1">IF($D13&gt;$D$8,"",INDIRECT(ADDRESS(ROW(Entrées!$C$37)+($D13-1)*24+I$11,COLUMN(Entrées!$C$37)+($C13-1),4,TRUE,"Entrées")))</f>
        <v>37662</v>
      </c>
      <c r="J13" s="28">
        <f ca="1">IF($D13&gt;$D$8,"",INDIRECT(ADDRESS(ROW(Entrées!$C$37)+($D13-1)*24+J$11,COLUMN(Entrées!$C$37)+($C13-1),4,TRUE,"Entrées")))</f>
        <v>38599</v>
      </c>
      <c r="K13" s="28">
        <f ca="1">IF($D13&gt;$D$8,"",INDIRECT(ADDRESS(ROW(Entrées!$C$37)+($D13-1)*24+K$11,COLUMN(Entrées!$C$37)+($C13-1),4,TRUE,"Entrées")))</f>
        <v>42599.5</v>
      </c>
      <c r="L13" s="28">
        <f ca="1">IF($D13&gt;$D$8,"",INDIRECT(ADDRESS(ROW(Entrées!$C$37)+($D13-1)*24+L$11,COLUMN(Entrées!$C$37)+($C13-1),4,TRUE,"Entrées")))</f>
        <v>49210</v>
      </c>
      <c r="M13" s="28">
        <f ca="1">IF($D13&gt;$D$8,"",INDIRECT(ADDRESS(ROW(Entrées!$C$37)+($D13-1)*24+M$11,COLUMN(Entrées!$C$37)+($C13-1),4,TRUE,"Entrées")))</f>
        <v>51834</v>
      </c>
      <c r="N13" s="28">
        <f ca="1">IF($D13&gt;$D$8,"",INDIRECT(ADDRESS(ROW(Entrées!$C$37)+($D13-1)*24+N$11,COLUMN(Entrées!$C$37)+($C13-1),4,TRUE,"Entrées")))</f>
        <v>53617.5</v>
      </c>
      <c r="O13" s="28">
        <f ca="1">IF($D13&gt;$D$8,"",INDIRECT(ADDRESS(ROW(Entrées!$C$37)+($D13-1)*24+O$11,COLUMN(Entrées!$C$37)+($C13-1),4,TRUE,"Entrées")))</f>
        <v>54305</v>
      </c>
      <c r="P13" s="28">
        <f ca="1">IF($D13&gt;$D$8,"",INDIRECT(ADDRESS(ROW(Entrées!$C$37)+($D13-1)*24+P$11,COLUMN(Entrées!$C$37)+($C13-1),4,TRUE,"Entrées")))</f>
        <v>54890</v>
      </c>
      <c r="Q13" s="28">
        <f ca="1">IF($D13&gt;$D$8,"",INDIRECT(ADDRESS(ROW(Entrées!$C$37)+($D13-1)*24+Q$11,COLUMN(Entrées!$C$37)+($C13-1),4,TRUE,"Entrées")))</f>
        <v>55424</v>
      </c>
      <c r="R13" s="28">
        <f ca="1">IF($D13&gt;$D$8,"",INDIRECT(ADDRESS(ROW(Entrées!$C$37)+($D13-1)*24+R$11,COLUMN(Entrées!$C$37)+($C13-1),4,TRUE,"Entrées")))</f>
        <v>54897</v>
      </c>
      <c r="S13" s="28">
        <f ca="1">IF($D13&gt;$D$8,"",INDIRECT(ADDRESS(ROW(Entrées!$C$37)+($D13-1)*24+S$11,COLUMN(Entrées!$C$37)+($C13-1),4,TRUE,"Entrées")))</f>
        <v>54393.5</v>
      </c>
      <c r="T13" s="28">
        <f ca="1">IF($D13&gt;$D$8,"",INDIRECT(ADDRESS(ROW(Entrées!$C$37)+($D13-1)*24+T$11,COLUMN(Entrées!$C$37)+($C13-1),4,TRUE,"Entrées")))</f>
        <v>52845.5</v>
      </c>
      <c r="U13" s="28">
        <f ca="1">IF($D13&gt;$D$8,"",INDIRECT(ADDRESS(ROW(Entrées!$C$37)+($D13-1)*24+U$11,COLUMN(Entrées!$C$37)+($C13-1),4,TRUE,"Entrées")))</f>
        <v>51468</v>
      </c>
      <c r="V13" s="28">
        <f ca="1">IF($D13&gt;$D$8,"",INDIRECT(ADDRESS(ROW(Entrées!$C$37)+($D13-1)*24+V$11,COLUMN(Entrées!$C$37)+($C13-1),4,TRUE,"Entrées")))</f>
        <v>50486</v>
      </c>
      <c r="W13" s="28">
        <f ca="1">IF($D13&gt;$D$8,"",INDIRECT(ADDRESS(ROW(Entrées!$C$37)+($D13-1)*24+W$11,COLUMN(Entrées!$C$37)+($C13-1),4,TRUE,"Entrées")))</f>
        <v>50771.5</v>
      </c>
      <c r="X13" s="28">
        <f ca="1">IF($D13&gt;$D$8,"",INDIRECT(ADDRESS(ROW(Entrées!$C$37)+($D13-1)*24+X$11,COLUMN(Entrées!$C$37)+($C13-1),4,TRUE,"Entrées")))</f>
        <v>53348</v>
      </c>
      <c r="Y13" s="28">
        <f ca="1">IF($D13&gt;$D$8,"",INDIRECT(ADDRESS(ROW(Entrées!$C$37)+($D13-1)*24+Y$11,COLUMN(Entrées!$C$37)+($C13-1),4,TRUE,"Entrées")))</f>
        <v>54491.5</v>
      </c>
      <c r="Z13" s="28">
        <f ca="1">IF($D13&gt;$D$8,"",INDIRECT(ADDRESS(ROW(Entrées!$C$37)+($D13-1)*24+Z$11,COLUMN(Entrées!$C$37)+($C13-1),4,TRUE,"Entrées")))</f>
        <v>50261.5</v>
      </c>
      <c r="AA13" s="28">
        <f ca="1">IF($D13&gt;$D$8,"",INDIRECT(ADDRESS(ROW(Entrées!$C$37)+($D13-1)*24+AA$11,COLUMN(Entrées!$C$37)+($C13-1),4,TRUE,"Entrées")))</f>
        <v>47425</v>
      </c>
      <c r="AB13" s="28">
        <f ca="1">IF($D13&gt;$D$8,"",INDIRECT(ADDRESS(ROW(Entrées!$C$37)+($D13-1)*24+AB$11,COLUMN(Entrées!$C$37)+($C13-1),4,TRUE,"Entrées")))</f>
        <v>49207.5</v>
      </c>
      <c r="AD13" s="40">
        <f t="shared" ca="1" si="28"/>
        <v>49020.666666666664</v>
      </c>
      <c r="AE13" s="40">
        <f t="shared" ref="AE13:AE42" ca="1" si="31">MAX(E13:AB13)</f>
        <v>55424</v>
      </c>
      <c r="AF13" s="40">
        <f t="shared" ref="AF13:AF42" ca="1" si="32">MIN(E13:AB13)</f>
        <v>37662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49473.956989247294</v>
      </c>
      <c r="AK13" s="31">
        <f t="shared" ca="1" si="4"/>
        <v>49350.672043010745</v>
      </c>
      <c r="AL13" s="31">
        <f t="shared" ca="1" si="5"/>
        <v>49398.118279569891</v>
      </c>
      <c r="AM13" s="31">
        <f t="shared" ca="1" si="6"/>
        <v>347.55645161290329</v>
      </c>
      <c r="AN13" s="31">
        <f t="shared" ca="1" si="7"/>
        <v>2588.1444892473114</v>
      </c>
      <c r="AO13" s="31">
        <f t="shared" ca="1" si="8"/>
        <v>1503.5463709677417</v>
      </c>
      <c r="AP13" s="31">
        <f t="shared" ca="1" si="9"/>
        <v>41704.171370967742</v>
      </c>
      <c r="AQ13" s="31">
        <f t="shared" ca="1" si="10"/>
        <v>2152.7096774193546</v>
      </c>
      <c r="AR13" s="31">
        <f t="shared" ca="1" si="11"/>
        <v>402.56922043010746</v>
      </c>
      <c r="AS13" s="31">
        <f t="shared" ca="1" si="12"/>
        <v>6508.2741935483891</v>
      </c>
      <c r="AT13" s="31">
        <f t="shared" ca="1" si="13"/>
        <v>-813.07862903225805</v>
      </c>
      <c r="AU13" s="31">
        <f t="shared" ca="1" si="14"/>
        <v>663.5913978494624</v>
      </c>
      <c r="AV13" s="31">
        <f t="shared" ca="1" si="15"/>
        <v>-5583.5161290322567</v>
      </c>
      <c r="AW13" s="31">
        <f t="shared" ca="1" si="16"/>
        <v>65.047043010752674</v>
      </c>
      <c r="AX13" s="31">
        <f t="shared" ca="1" si="17"/>
        <v>1350.5215053763443</v>
      </c>
      <c r="AY13" s="31">
        <f t="shared" ca="1" si="18"/>
        <v>-1174.383064516129</v>
      </c>
      <c r="AZ13" s="31">
        <f t="shared" ca="1" si="19"/>
        <v>-997.34811827956992</v>
      </c>
      <c r="BA13" s="31">
        <f t="shared" ca="1" si="20"/>
        <v>-382.02016129032256</v>
      </c>
      <c r="BB13" s="31">
        <f t="shared" ca="1" si="21"/>
        <v>-2410.5497311827958</v>
      </c>
      <c r="BC13" s="31">
        <f t="shared" ca="1" si="22"/>
        <v>-1597.1438172043011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-1052.5</v>
      </c>
      <c r="BI13" s="32">
        <f>IF($BF13&gt;$Y$7,"",IF(AND($BF13=$Y$7,$BG13=23),"",Entrées!D41-Entrées!D40))</f>
        <v>-1100</v>
      </c>
      <c r="BJ13" s="32">
        <f>IF($BF13&gt;$Y$7,"",IF(AND($BF13=$Y$7,$BG13=23),"",Entrées!E41-Entrées!E40))</f>
        <v>-762.5</v>
      </c>
      <c r="BK13" s="32">
        <f>IF($BF13&gt;$Y$7,"",IF(AND($BF13=$Y$7,$BG13=23),"",Entrées!F41-Entrées!F40))</f>
        <v>0</v>
      </c>
      <c r="BL13" s="32">
        <f>IF($BF13&gt;$Y$7,"",IF(AND($BF13=$Y$7,$BG13=23),"",Entrées!G41-Entrées!G40))</f>
        <v>-53</v>
      </c>
      <c r="BM13" s="32">
        <f>IF($BF13&gt;$Y$7,"",IF(AND($BF13=$Y$7,$BG13=23),"",Entrées!H41-Entrées!H40))</f>
        <v>-36</v>
      </c>
      <c r="BN13" s="32">
        <f>IF($BF13&gt;$Y$7,"",IF(AND($BF13=$Y$7,$BG13=23),"",Entrées!I41-Entrées!I40))</f>
        <v>22.5</v>
      </c>
      <c r="BO13" s="32">
        <f>IF($BF13&gt;$Y$7,"",IF(AND($BF13=$Y$7,$BG13=23),"",Entrées!J41-Entrées!J40))</f>
        <v>-45.5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83</v>
      </c>
      <c r="BR13" s="32">
        <f>IF($BF13&gt;$Y$7,"",IF(AND($BF13=$Y$7,$BG13=23),"",Entrées!M41-Entrées!M40))</f>
        <v>-38.5</v>
      </c>
      <c r="BS13" s="32">
        <f>IF($BF13&gt;$Y$7,"",IF(AND($BF13=$Y$7,$BG13=23),"",Entrées!N41-Entrées!N40))</f>
        <v>10</v>
      </c>
      <c r="BT13" s="32">
        <f>IF($BF13&gt;$Y$7,"",IF(AND($BF13=$Y$7,$BG13=23),"",Entrées!O41-Entrées!O40))</f>
        <v>-995</v>
      </c>
      <c r="BU13" s="32">
        <f>IF($BF13&gt;$Y$7,"",IF(AND($BF13=$Y$7,$BG13=23),"",Entrées!P41-Entrées!P40))</f>
        <v>-1</v>
      </c>
      <c r="BV13" s="32">
        <f>IF($BF13&gt;$Y$7,"",IF(AND($BF13=$Y$7,$BG13=23),"",Entrées!Q41-Entrées!Q40))</f>
        <v>-885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-8</v>
      </c>
      <c r="BY13" s="32">
        <f>IF($BF13&gt;$Y$7,"",IF(AND($BF13=$Y$7,$BG13=23),"",Entrées!T41-Entrées!T40))</f>
        <v>743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-32</v>
      </c>
      <c r="CD13" s="33">
        <f>IF($BF13&lt;=$Y$7,Entrées!J40/CD$2,"")</f>
        <v>9.0461771385314152E-2</v>
      </c>
      <c r="CE13" s="33">
        <f>IF($BF13&lt;=$Y$7,Entrées!K40/CE$2,"")</f>
        <v>0</v>
      </c>
      <c r="CF13" s="11">
        <f t="shared" si="24"/>
        <v>7926</v>
      </c>
      <c r="CG13" s="11">
        <f t="shared" si="25"/>
        <v>4186</v>
      </c>
      <c r="CH13" s="52">
        <f t="shared" si="26"/>
        <v>0.27160101910413265</v>
      </c>
      <c r="CI13" s="52">
        <f t="shared" si="27"/>
        <v>9.6170382329218221E-2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120</v>
      </c>
      <c r="CO13" s="35">
        <f ca="1">CN13/Entrées!$P$11</f>
        <v>0.16129032258064516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36</v>
      </c>
      <c r="CU13" s="35">
        <f ca="1">CT13/Entrées!$P$11</f>
        <v>4.8387096774193547E-2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47057.5</v>
      </c>
      <c r="F14" s="28">
        <f ca="1">IF($D14&gt;$D$8,"",INDIRECT(ADDRESS(ROW(Entrées!$C$37)+($D14-1)*24+F$11,COLUMN(Entrées!$C$37)+($C14-1),4,TRUE,"Entrées")))</f>
        <v>42758</v>
      </c>
      <c r="G14" s="28">
        <f ca="1">IF($D14&gt;$D$8,"",INDIRECT(ADDRESS(ROW(Entrées!$C$37)+($D14-1)*24+G$11,COLUMN(Entrées!$C$37)+($C14-1),4,TRUE,"Entrées")))</f>
        <v>41501.5</v>
      </c>
      <c r="H14" s="28">
        <f ca="1">IF($D14&gt;$D$8,"",INDIRECT(ADDRESS(ROW(Entrées!$C$37)+($D14-1)*24+H$11,COLUMN(Entrées!$C$37)+($C14-1),4,TRUE,"Entrées")))</f>
        <v>39050.5</v>
      </c>
      <c r="I14" s="28">
        <f ca="1">IF($D14&gt;$D$8,"",INDIRECT(ADDRESS(ROW(Entrées!$C$37)+($D14-1)*24+I$11,COLUMN(Entrées!$C$37)+($C14-1),4,TRUE,"Entrées")))</f>
        <v>37801</v>
      </c>
      <c r="J14" s="28">
        <f ca="1">IF($D14&gt;$D$8,"",INDIRECT(ADDRESS(ROW(Entrées!$C$37)+($D14-1)*24+J$11,COLUMN(Entrées!$C$37)+($C14-1),4,TRUE,"Entrées")))</f>
        <v>38665.5</v>
      </c>
      <c r="K14" s="28">
        <f ca="1">IF($D14&gt;$D$8,"",INDIRECT(ADDRESS(ROW(Entrées!$C$37)+($D14-1)*24+K$11,COLUMN(Entrées!$C$37)+($C14-1),4,TRUE,"Entrées")))</f>
        <v>42931.5</v>
      </c>
      <c r="L14" s="28">
        <f ca="1">IF($D14&gt;$D$8,"",INDIRECT(ADDRESS(ROW(Entrées!$C$37)+($D14-1)*24+L$11,COLUMN(Entrées!$C$37)+($C14-1),4,TRUE,"Entrées")))</f>
        <v>49985</v>
      </c>
      <c r="M14" s="28">
        <f ca="1">IF($D14&gt;$D$8,"",INDIRECT(ADDRESS(ROW(Entrées!$C$37)+($D14-1)*24+M$11,COLUMN(Entrées!$C$37)+($C14-1),4,TRUE,"Entrées")))</f>
        <v>52506</v>
      </c>
      <c r="N14" s="28">
        <f ca="1">IF($D14&gt;$D$8,"",INDIRECT(ADDRESS(ROW(Entrées!$C$37)+($D14-1)*24+N$11,COLUMN(Entrées!$C$37)+($C14-1),4,TRUE,"Entrées")))</f>
        <v>53718</v>
      </c>
      <c r="O14" s="28">
        <f ca="1">IF($D14&gt;$D$8,"",INDIRECT(ADDRESS(ROW(Entrées!$C$37)+($D14-1)*24+O$11,COLUMN(Entrées!$C$37)+($C14-1),4,TRUE,"Entrées")))</f>
        <v>54314</v>
      </c>
      <c r="P14" s="28">
        <f ca="1">IF($D14&gt;$D$8,"",INDIRECT(ADDRESS(ROW(Entrées!$C$37)+($D14-1)*24+P$11,COLUMN(Entrées!$C$37)+($C14-1),4,TRUE,"Entrées")))</f>
        <v>54812.5</v>
      </c>
      <c r="Q14" s="28">
        <f ca="1">IF($D14&gt;$D$8,"",INDIRECT(ADDRESS(ROW(Entrées!$C$37)+($D14-1)*24+Q$11,COLUMN(Entrées!$C$37)+($C14-1),4,TRUE,"Entrées")))</f>
        <v>55306</v>
      </c>
      <c r="R14" s="28">
        <f ca="1">IF($D14&gt;$D$8,"",INDIRECT(ADDRESS(ROW(Entrées!$C$37)+($D14-1)*24+R$11,COLUMN(Entrées!$C$37)+($C14-1),4,TRUE,"Entrées")))</f>
        <v>54807.5</v>
      </c>
      <c r="S14" s="28">
        <f ca="1">IF($D14&gt;$D$8,"",INDIRECT(ADDRESS(ROW(Entrées!$C$37)+($D14-1)*24+S$11,COLUMN(Entrées!$C$37)+($C14-1),4,TRUE,"Entrées")))</f>
        <v>54135</v>
      </c>
      <c r="T14" s="28">
        <f ca="1">IF($D14&gt;$D$8,"",INDIRECT(ADDRESS(ROW(Entrées!$C$37)+($D14-1)*24+T$11,COLUMN(Entrées!$C$37)+($C14-1),4,TRUE,"Entrées")))</f>
        <v>52862</v>
      </c>
      <c r="U14" s="28">
        <f ca="1">IF($D14&gt;$D$8,"",INDIRECT(ADDRESS(ROW(Entrées!$C$37)+($D14-1)*24+U$11,COLUMN(Entrées!$C$37)+($C14-1),4,TRUE,"Entrées")))</f>
        <v>51779</v>
      </c>
      <c r="V14" s="28">
        <f ca="1">IF($D14&gt;$D$8,"",INDIRECT(ADDRESS(ROW(Entrées!$C$37)+($D14-1)*24+V$11,COLUMN(Entrées!$C$37)+($C14-1),4,TRUE,"Entrées")))</f>
        <v>50753.5</v>
      </c>
      <c r="W14" s="28">
        <f ca="1">IF($D14&gt;$D$8,"",INDIRECT(ADDRESS(ROW(Entrées!$C$37)+($D14-1)*24+W$11,COLUMN(Entrées!$C$37)+($C14-1),4,TRUE,"Entrées")))</f>
        <v>51046.5</v>
      </c>
      <c r="X14" s="28">
        <f ca="1">IF($D14&gt;$D$8,"",INDIRECT(ADDRESS(ROW(Entrées!$C$37)+($D14-1)*24+X$11,COLUMN(Entrées!$C$37)+($C14-1),4,TRUE,"Entrées")))</f>
        <v>53943.5</v>
      </c>
      <c r="Y14" s="28">
        <f ca="1">IF($D14&gt;$D$8,"",INDIRECT(ADDRESS(ROW(Entrées!$C$37)+($D14-1)*24+Y$11,COLUMN(Entrées!$C$37)+($C14-1),4,TRUE,"Entrées")))</f>
        <v>54157</v>
      </c>
      <c r="Z14" s="28">
        <f ca="1">IF($D14&gt;$D$8,"",INDIRECT(ADDRESS(ROW(Entrées!$C$37)+($D14-1)*24+Z$11,COLUMN(Entrées!$C$37)+($C14-1),4,TRUE,"Entrées")))</f>
        <v>49969.5</v>
      </c>
      <c r="AA14" s="28">
        <f ca="1">IF($D14&gt;$D$8,"",INDIRECT(ADDRESS(ROW(Entrées!$C$37)+($D14-1)*24+AA$11,COLUMN(Entrées!$C$37)+($C14-1),4,TRUE,"Entrées")))</f>
        <v>47142</v>
      </c>
      <c r="AB14" s="28">
        <f ca="1">IF($D14&gt;$D$8,"",INDIRECT(ADDRESS(ROW(Entrées!$C$37)+($D14-1)*24+AB$11,COLUMN(Entrées!$C$37)+($C14-1),4,TRUE,"Entrées")))</f>
        <v>48944.5</v>
      </c>
      <c r="AD14" s="40">
        <f t="shared" ca="1" si="28"/>
        <v>49164.458333333336</v>
      </c>
      <c r="AE14" s="40">
        <f t="shared" ca="1" si="31"/>
        <v>55306</v>
      </c>
      <c r="AF14" s="40">
        <f t="shared" ca="1" si="32"/>
        <v>37801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49473.956989247294</v>
      </c>
      <c r="AK14" s="31">
        <f t="shared" ca="1" si="4"/>
        <v>49350.672043010745</v>
      </c>
      <c r="AL14" s="31">
        <f t="shared" ca="1" si="5"/>
        <v>49398.118279569891</v>
      </c>
      <c r="AM14" s="31">
        <f t="shared" ca="1" si="6"/>
        <v>347.55645161290329</v>
      </c>
      <c r="AN14" s="31">
        <f t="shared" ca="1" si="7"/>
        <v>2588.1444892473114</v>
      </c>
      <c r="AO14" s="31">
        <f t="shared" ca="1" si="8"/>
        <v>1503.5463709677417</v>
      </c>
      <c r="AP14" s="31">
        <f t="shared" ca="1" si="9"/>
        <v>41704.171370967742</v>
      </c>
      <c r="AQ14" s="31">
        <f t="shared" ca="1" si="10"/>
        <v>2152.7096774193546</v>
      </c>
      <c r="AR14" s="31">
        <f t="shared" ca="1" si="11"/>
        <v>402.56922043010746</v>
      </c>
      <c r="AS14" s="31">
        <f t="shared" ca="1" si="12"/>
        <v>6508.2741935483891</v>
      </c>
      <c r="AT14" s="31">
        <f t="shared" ca="1" si="13"/>
        <v>-813.07862903225805</v>
      </c>
      <c r="AU14" s="31">
        <f t="shared" ca="1" si="14"/>
        <v>663.5913978494624</v>
      </c>
      <c r="AV14" s="31">
        <f t="shared" ca="1" si="15"/>
        <v>-5583.5161290322567</v>
      </c>
      <c r="AW14" s="31">
        <f t="shared" ca="1" si="16"/>
        <v>65.047043010752674</v>
      </c>
      <c r="AX14" s="31">
        <f t="shared" ca="1" si="17"/>
        <v>1350.5215053763443</v>
      </c>
      <c r="AY14" s="31">
        <f t="shared" ca="1" si="18"/>
        <v>-1174.383064516129</v>
      </c>
      <c r="AZ14" s="31">
        <f t="shared" ca="1" si="19"/>
        <v>-997.34811827956992</v>
      </c>
      <c r="BA14" s="31">
        <f t="shared" ca="1" si="20"/>
        <v>-382.02016129032256</v>
      </c>
      <c r="BB14" s="31">
        <f t="shared" ca="1" si="21"/>
        <v>-2410.5497311827958</v>
      </c>
      <c r="BC14" s="31">
        <f t="shared" ca="1" si="22"/>
        <v>-1597.1438172043011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896.5</v>
      </c>
      <c r="BI14" s="32">
        <f>IF($BF14&gt;$Y$7,"",IF(AND($BF14=$Y$7,$BG14=23),"",Entrées!D42-Entrées!D41))</f>
        <v>1612.5</v>
      </c>
      <c r="BJ14" s="32">
        <f>IF($BF14&gt;$Y$7,"",IF(AND($BF14=$Y$7,$BG14=23),"",Entrées!E42-Entrées!E41))</f>
        <v>1725</v>
      </c>
      <c r="BK14" s="32">
        <f>IF($BF14&gt;$Y$7,"",IF(AND($BF14=$Y$7,$BG14=23),"",Entrées!F42-Entrées!F41))</f>
        <v>0</v>
      </c>
      <c r="BL14" s="32">
        <f>IF($BF14&gt;$Y$7,"",IF(AND($BF14=$Y$7,$BG14=23),"",Entrées!G42-Entrées!G41))</f>
        <v>5</v>
      </c>
      <c r="BM14" s="32">
        <f>IF($BF14&gt;$Y$7,"",IF(AND($BF14=$Y$7,$BG14=23),"",Entrées!H42-Entrées!H41))</f>
        <v>174</v>
      </c>
      <c r="BN14" s="32">
        <f>IF($BF14&gt;$Y$7,"",IF(AND($BF14=$Y$7,$BG14=23),"",Entrées!I42-Entrées!I41))</f>
        <v>-214.5</v>
      </c>
      <c r="BO14" s="32">
        <f>IF($BF14&gt;$Y$7,"",IF(AND($BF14=$Y$7,$BG14=23),"",Entrées!J42-Entrées!J41))</f>
        <v>-53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293.5</v>
      </c>
      <c r="BR14" s="32">
        <f>IF($BF14&gt;$Y$7,"",IF(AND($BF14=$Y$7,$BG14=23),"",Entrées!M42-Entrées!M41))</f>
        <v>-153</v>
      </c>
      <c r="BS14" s="32">
        <f>IF($BF14&gt;$Y$7,"",IF(AND($BF14=$Y$7,$BG14=23),"",Entrées!N42-Entrées!N41))</f>
        <v>3</v>
      </c>
      <c r="BT14" s="32">
        <f>IF($BF14&gt;$Y$7,"",IF(AND($BF14=$Y$7,$BG14=23),"",Entrées!O42-Entrées!O41))</f>
        <v>840</v>
      </c>
      <c r="BU14" s="32">
        <f>IF($BF14&gt;$Y$7,"",IF(AND($BF14=$Y$7,$BG14=23),"",Entrées!P42-Entrées!P41))</f>
        <v>1.5</v>
      </c>
      <c r="BV14" s="32">
        <f>IF($BF14&gt;$Y$7,"",IF(AND($BF14=$Y$7,$BG14=23),"",Entrées!Q42-Entrées!Q41))</f>
        <v>1007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421</v>
      </c>
      <c r="BY14" s="32">
        <f>IF($BF14&gt;$Y$7,"",IF(AND($BF14=$Y$7,$BG14=23),"",Entrées!T42-Entrées!T41))</f>
        <v>282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-277</v>
      </c>
      <c r="CD14" s="33">
        <f>IF($BF14&lt;=$Y$7,Entrées!J41/CD$2,"")</f>
        <v>8.472117083017916E-2</v>
      </c>
      <c r="CE14" s="33">
        <f>IF($BF14&lt;=$Y$7,Entrées!K41/CE$2,"")</f>
        <v>0</v>
      </c>
      <c r="CF14" s="11">
        <f t="shared" si="24"/>
        <v>7926</v>
      </c>
      <c r="CG14" s="11">
        <f t="shared" si="25"/>
        <v>4186</v>
      </c>
      <c r="CH14" s="52">
        <f t="shared" si="26"/>
        <v>0.27160101910413265</v>
      </c>
      <c r="CI14" s="52">
        <f t="shared" si="27"/>
        <v>9.6170382329218221E-2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92</v>
      </c>
      <c r="CO14" s="35">
        <f ca="1">CN14/Entrées!$P$11</f>
        <v>0.12365591397849462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27</v>
      </c>
      <c r="CU14" s="35">
        <f ca="1">CT14/Entrées!$P$11</f>
        <v>3.6290322580645164E-2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46434.5</v>
      </c>
      <c r="F15" s="28">
        <f ca="1">IF($D15&gt;$D$8,"",INDIRECT(ADDRESS(ROW(Entrées!$C$37)+($D15-1)*24+F$11,COLUMN(Entrées!$C$37)+($C15-1),4,TRUE,"Entrées")))</f>
        <v>42193.5</v>
      </c>
      <c r="G15" s="28">
        <f ca="1">IF($D15&gt;$D$8,"",INDIRECT(ADDRESS(ROW(Entrées!$C$37)+($D15-1)*24+G$11,COLUMN(Entrées!$C$37)+($C15-1),4,TRUE,"Entrées")))</f>
        <v>40909.5</v>
      </c>
      <c r="H15" s="28">
        <f ca="1">IF($D15&gt;$D$8,"",INDIRECT(ADDRESS(ROW(Entrées!$C$37)+($D15-1)*24+H$11,COLUMN(Entrées!$C$37)+($C15-1),4,TRUE,"Entrées")))</f>
        <v>38493</v>
      </c>
      <c r="I15" s="28">
        <f ca="1">IF($D15&gt;$D$8,"",INDIRECT(ADDRESS(ROW(Entrées!$C$37)+($D15-1)*24+I$11,COLUMN(Entrées!$C$37)+($C15-1),4,TRUE,"Entrées")))</f>
        <v>37396.5</v>
      </c>
      <c r="J15" s="28">
        <f ca="1">IF($D15&gt;$D$8,"",INDIRECT(ADDRESS(ROW(Entrées!$C$37)+($D15-1)*24+J$11,COLUMN(Entrées!$C$37)+($C15-1),4,TRUE,"Entrées")))</f>
        <v>38436</v>
      </c>
      <c r="K15" s="28">
        <f ca="1">IF($D15&gt;$D$8,"",INDIRECT(ADDRESS(ROW(Entrées!$C$37)+($D15-1)*24+K$11,COLUMN(Entrées!$C$37)+($C15-1),4,TRUE,"Entrées")))</f>
        <v>42448</v>
      </c>
      <c r="L15" s="28">
        <f ca="1">IF($D15&gt;$D$8,"",INDIRECT(ADDRESS(ROW(Entrées!$C$37)+($D15-1)*24+L$11,COLUMN(Entrées!$C$37)+($C15-1),4,TRUE,"Entrées")))</f>
        <v>49474.5</v>
      </c>
      <c r="M15" s="28">
        <f ca="1">IF($D15&gt;$D$8,"",INDIRECT(ADDRESS(ROW(Entrées!$C$37)+($D15-1)*24+M$11,COLUMN(Entrées!$C$37)+($C15-1),4,TRUE,"Entrées")))</f>
        <v>52260.5</v>
      </c>
      <c r="N15" s="28">
        <f ca="1">IF($D15&gt;$D$8,"",INDIRECT(ADDRESS(ROW(Entrées!$C$37)+($D15-1)*24+N$11,COLUMN(Entrées!$C$37)+($C15-1),4,TRUE,"Entrées")))</f>
        <v>53489.5</v>
      </c>
      <c r="O15" s="28">
        <f ca="1">IF($D15&gt;$D$8,"",INDIRECT(ADDRESS(ROW(Entrées!$C$37)+($D15-1)*24+O$11,COLUMN(Entrées!$C$37)+($C15-1),4,TRUE,"Entrées")))</f>
        <v>54431.5</v>
      </c>
      <c r="P15" s="28">
        <f ca="1">IF($D15&gt;$D$8,"",INDIRECT(ADDRESS(ROW(Entrées!$C$37)+($D15-1)*24+P$11,COLUMN(Entrées!$C$37)+($C15-1),4,TRUE,"Entrées")))</f>
        <v>54988</v>
      </c>
      <c r="Q15" s="28">
        <f ca="1">IF($D15&gt;$D$8,"",INDIRECT(ADDRESS(ROW(Entrées!$C$37)+($D15-1)*24+Q$11,COLUMN(Entrées!$C$37)+($C15-1),4,TRUE,"Entrées")))</f>
        <v>55183</v>
      </c>
      <c r="R15" s="28">
        <f ca="1">IF($D15&gt;$D$8,"",INDIRECT(ADDRESS(ROW(Entrées!$C$37)+($D15-1)*24+R$11,COLUMN(Entrées!$C$37)+($C15-1),4,TRUE,"Entrées")))</f>
        <v>54342</v>
      </c>
      <c r="S15" s="28">
        <f ca="1">IF($D15&gt;$D$8,"",INDIRECT(ADDRESS(ROW(Entrées!$C$37)+($D15-1)*24+S$11,COLUMN(Entrées!$C$37)+($C15-1),4,TRUE,"Entrées")))</f>
        <v>53395.5</v>
      </c>
      <c r="T15" s="28">
        <f ca="1">IF($D15&gt;$D$8,"",INDIRECT(ADDRESS(ROW(Entrées!$C$37)+($D15-1)*24+T$11,COLUMN(Entrées!$C$37)+($C15-1),4,TRUE,"Entrées")))</f>
        <v>51758.5</v>
      </c>
      <c r="U15" s="28">
        <f ca="1">IF($D15&gt;$D$8,"",INDIRECT(ADDRESS(ROW(Entrées!$C$37)+($D15-1)*24+U$11,COLUMN(Entrées!$C$37)+($C15-1),4,TRUE,"Entrées")))</f>
        <v>50169</v>
      </c>
      <c r="V15" s="28">
        <f ca="1">IF($D15&gt;$D$8,"",INDIRECT(ADDRESS(ROW(Entrées!$C$37)+($D15-1)*24+V$11,COLUMN(Entrées!$C$37)+($C15-1),4,TRUE,"Entrées")))</f>
        <v>49241</v>
      </c>
      <c r="W15" s="28">
        <f ca="1">IF($D15&gt;$D$8,"",INDIRECT(ADDRESS(ROW(Entrées!$C$37)+($D15-1)*24+W$11,COLUMN(Entrées!$C$37)+($C15-1),4,TRUE,"Entrées")))</f>
        <v>49928.5</v>
      </c>
      <c r="X15" s="28">
        <f ca="1">IF($D15&gt;$D$8,"",INDIRECT(ADDRESS(ROW(Entrées!$C$37)+($D15-1)*24+X$11,COLUMN(Entrées!$C$37)+($C15-1),4,TRUE,"Entrées")))</f>
        <v>52123.5</v>
      </c>
      <c r="Y15" s="28">
        <f ca="1">IF($D15&gt;$D$8,"",INDIRECT(ADDRESS(ROW(Entrées!$C$37)+($D15-1)*24+Y$11,COLUMN(Entrées!$C$37)+($C15-1),4,TRUE,"Entrées")))</f>
        <v>52323.5</v>
      </c>
      <c r="Z15" s="28">
        <f ca="1">IF($D15&gt;$D$8,"",INDIRECT(ADDRESS(ROW(Entrées!$C$37)+($D15-1)*24+Z$11,COLUMN(Entrées!$C$37)+($C15-1),4,TRUE,"Entrées")))</f>
        <v>48492.5</v>
      </c>
      <c r="AA15" s="28">
        <f ca="1">IF($D15&gt;$D$8,"",INDIRECT(ADDRESS(ROW(Entrées!$C$37)+($D15-1)*24+AA$11,COLUMN(Entrées!$C$37)+($C15-1),4,TRUE,"Entrées")))</f>
        <v>46317.5</v>
      </c>
      <c r="AB15" s="28">
        <f ca="1">IF($D15&gt;$D$8,"",INDIRECT(ADDRESS(ROW(Entrées!$C$37)+($D15-1)*24+AB$11,COLUMN(Entrées!$C$37)+($C15-1),4,TRUE,"Entrées")))</f>
        <v>48265</v>
      </c>
      <c r="AD15" s="40">
        <f t="shared" ca="1" si="28"/>
        <v>48437.270833333336</v>
      </c>
      <c r="AE15" s="40">
        <f t="shared" ca="1" si="31"/>
        <v>55183</v>
      </c>
      <c r="AF15" s="40">
        <f t="shared" ca="1" si="32"/>
        <v>37396.5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49473.956989247294</v>
      </c>
      <c r="AK15" s="31">
        <f t="shared" ca="1" si="4"/>
        <v>49350.672043010745</v>
      </c>
      <c r="AL15" s="31">
        <f t="shared" ca="1" si="5"/>
        <v>49398.118279569891</v>
      </c>
      <c r="AM15" s="31">
        <f t="shared" ca="1" si="6"/>
        <v>347.55645161290329</v>
      </c>
      <c r="AN15" s="31">
        <f t="shared" ca="1" si="7"/>
        <v>2588.1444892473114</v>
      </c>
      <c r="AO15" s="31">
        <f t="shared" ca="1" si="8"/>
        <v>1503.5463709677417</v>
      </c>
      <c r="AP15" s="31">
        <f t="shared" ca="1" si="9"/>
        <v>41704.171370967742</v>
      </c>
      <c r="AQ15" s="31">
        <f t="shared" ca="1" si="10"/>
        <v>2152.7096774193546</v>
      </c>
      <c r="AR15" s="31">
        <f t="shared" ca="1" si="11"/>
        <v>402.56922043010746</v>
      </c>
      <c r="AS15" s="31">
        <f t="shared" ca="1" si="12"/>
        <v>6508.2741935483891</v>
      </c>
      <c r="AT15" s="31">
        <f t="shared" ca="1" si="13"/>
        <v>-813.07862903225805</v>
      </c>
      <c r="AU15" s="31">
        <f t="shared" ca="1" si="14"/>
        <v>663.5913978494624</v>
      </c>
      <c r="AV15" s="31">
        <f t="shared" ca="1" si="15"/>
        <v>-5583.5161290322567</v>
      </c>
      <c r="AW15" s="31">
        <f t="shared" ca="1" si="16"/>
        <v>65.047043010752674</v>
      </c>
      <c r="AX15" s="31">
        <f t="shared" ca="1" si="17"/>
        <v>1350.5215053763443</v>
      </c>
      <c r="AY15" s="31">
        <f t="shared" ca="1" si="18"/>
        <v>-1174.383064516129</v>
      </c>
      <c r="AZ15" s="31">
        <f t="shared" ca="1" si="19"/>
        <v>-997.34811827956992</v>
      </c>
      <c r="BA15" s="31">
        <f t="shared" ca="1" si="20"/>
        <v>-382.02016129032256</v>
      </c>
      <c r="BB15" s="31">
        <f t="shared" ca="1" si="21"/>
        <v>-2410.5497311827958</v>
      </c>
      <c r="BC15" s="31">
        <f t="shared" ca="1" si="22"/>
        <v>-1597.1438172043011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4414.5</v>
      </c>
      <c r="BI15" s="32">
        <f>IF($BF15&gt;$Y$7,"",IF(AND($BF15=$Y$7,$BG15=23),"",Entrées!D43-Entrées!D42))</f>
        <v>4575</v>
      </c>
      <c r="BJ15" s="32">
        <f>IF($BF15&gt;$Y$7,"",IF(AND($BF15=$Y$7,$BG15=23),"",Entrées!E43-Entrées!E42))</f>
        <v>5062.5</v>
      </c>
      <c r="BK15" s="32">
        <f>IF($BF15&gt;$Y$7,"",IF(AND($BF15=$Y$7,$BG15=23),"",Entrées!F43-Entrées!F42))</f>
        <v>0</v>
      </c>
      <c r="BL15" s="32">
        <f>IF($BF15&gt;$Y$7,"",IF(AND($BF15=$Y$7,$BG15=23),"",Entrées!G43-Entrées!G42))</f>
        <v>956</v>
      </c>
      <c r="BM15" s="32">
        <f>IF($BF15&gt;$Y$7,"",IF(AND($BF15=$Y$7,$BG15=23),"",Entrées!H43-Entrées!H42))</f>
        <v>179</v>
      </c>
      <c r="BN15" s="32">
        <f>IF($BF15&gt;$Y$7,"",IF(AND($BF15=$Y$7,$BG15=23),"",Entrées!I43-Entrées!I42))</f>
        <v>1139.5</v>
      </c>
      <c r="BO15" s="32">
        <f>IF($BF15&gt;$Y$7,"",IF(AND($BF15=$Y$7,$BG15=23),"",Entrées!J43-Entrées!J42))</f>
        <v>-36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599</v>
      </c>
      <c r="BR15" s="32">
        <f>IF($BF15&gt;$Y$7,"",IF(AND($BF15=$Y$7,$BG15=23),"",Entrées!M43-Entrées!M42))</f>
        <v>367.5</v>
      </c>
      <c r="BS15" s="32">
        <f>IF($BF15&gt;$Y$7,"",IF(AND($BF15=$Y$7,$BG15=23),"",Entrées!N43-Entrées!N42))</f>
        <v>-6</v>
      </c>
      <c r="BT15" s="32">
        <f>IF($BF15&gt;$Y$7,"",IF(AND($BF15=$Y$7,$BG15=23),"",Entrées!O43-Entrées!O42))</f>
        <v>1216</v>
      </c>
      <c r="BU15" s="32">
        <f>IF($BF15&gt;$Y$7,"",IF(AND($BF15=$Y$7,$BG15=23),"",Entrées!P43-Entrées!P42))</f>
        <v>15.5</v>
      </c>
      <c r="BV15" s="32">
        <f>IF($BF15&gt;$Y$7,"",IF(AND($BF15=$Y$7,$BG15=23),"",Entrées!Q43-Entrées!Q42))</f>
        <v>-524</v>
      </c>
      <c r="BW15" s="32">
        <f>IF($BF15&gt;$Y$7,"",IF(AND($BF15=$Y$7,$BG15=23),"",Entrées!R43-Entrées!R42))</f>
        <v>1470</v>
      </c>
      <c r="BX15" s="32">
        <f>IF($BF15&gt;$Y$7,"",IF(AND($BF15=$Y$7,$BG15=23),"",Entrées!S43-Entrées!S42))</f>
        <v>-198</v>
      </c>
      <c r="BY15" s="32">
        <f>IF($BF15&gt;$Y$7,"",IF(AND($BF15=$Y$7,$BG15=23),"",Entrées!T43-Entrées!T42))</f>
        <v>367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294</v>
      </c>
      <c r="CB15" s="11"/>
      <c r="CD15" s="33">
        <f>IF($BF15&lt;=$Y$7,Entrées!J42/CD$2,"")</f>
        <v>7.8034317436285638E-2</v>
      </c>
      <c r="CE15" s="33">
        <f>IF($BF15&lt;=$Y$7,Entrées!K42/CE$2,"")</f>
        <v>0</v>
      </c>
      <c r="CF15" s="11">
        <f t="shared" si="24"/>
        <v>7926</v>
      </c>
      <c r="CG15" s="11">
        <f t="shared" si="25"/>
        <v>4186</v>
      </c>
      <c r="CH15" s="52">
        <f t="shared" si="26"/>
        <v>0.27160101910413265</v>
      </c>
      <c r="CI15" s="52">
        <f t="shared" si="27"/>
        <v>9.6170382329218221E-2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56</v>
      </c>
      <c r="CO15" s="35">
        <f ca="1">CN15/Entrées!$P$11</f>
        <v>7.5268817204301078E-2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35</v>
      </c>
      <c r="CU15" s="35">
        <f ca="1">CT15/Entrées!$P$11</f>
        <v>4.7043010752688172E-2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45564</v>
      </c>
      <c r="F16" s="28">
        <f ca="1">IF($D16&gt;$D$8,"",INDIRECT(ADDRESS(ROW(Entrées!$C$37)+($D16-1)*24+F$11,COLUMN(Entrées!$C$37)+($C16-1),4,TRUE,"Entrées")))</f>
        <v>41093.5</v>
      </c>
      <c r="G16" s="28">
        <f ca="1">IF($D16&gt;$D$8,"",INDIRECT(ADDRESS(ROW(Entrées!$C$37)+($D16-1)*24+G$11,COLUMN(Entrées!$C$37)+($C16-1),4,TRUE,"Entrées")))</f>
        <v>39696.5</v>
      </c>
      <c r="H16" s="28">
        <f ca="1">IF($D16&gt;$D$8,"",INDIRECT(ADDRESS(ROW(Entrées!$C$37)+($D16-1)*24+H$11,COLUMN(Entrées!$C$37)+($C16-1),4,TRUE,"Entrées")))</f>
        <v>36910.5</v>
      </c>
      <c r="I16" s="28">
        <f ca="1">IF($D16&gt;$D$8,"",INDIRECT(ADDRESS(ROW(Entrées!$C$37)+($D16-1)*24+I$11,COLUMN(Entrées!$C$37)+($C16-1),4,TRUE,"Entrées")))</f>
        <v>35292.5</v>
      </c>
      <c r="J16" s="28">
        <f ca="1">IF($D16&gt;$D$8,"",INDIRECT(ADDRESS(ROW(Entrées!$C$37)+($D16-1)*24+J$11,COLUMN(Entrées!$C$37)+($C16-1),4,TRUE,"Entrées")))</f>
        <v>35181</v>
      </c>
      <c r="K16" s="28">
        <f ca="1">IF($D16&gt;$D$8,"",INDIRECT(ADDRESS(ROW(Entrées!$C$37)+($D16-1)*24+K$11,COLUMN(Entrées!$C$37)+($C16-1),4,TRUE,"Entrées")))</f>
        <v>36418</v>
      </c>
      <c r="L16" s="28">
        <f ca="1">IF($D16&gt;$D$8,"",INDIRECT(ADDRESS(ROW(Entrées!$C$37)+($D16-1)*24+L$11,COLUMN(Entrées!$C$37)+($C16-1),4,TRUE,"Entrées")))</f>
        <v>38778</v>
      </c>
      <c r="M16" s="28">
        <f ca="1">IF($D16&gt;$D$8,"",INDIRECT(ADDRESS(ROW(Entrées!$C$37)+($D16-1)*24+M$11,COLUMN(Entrées!$C$37)+($C16-1),4,TRUE,"Entrées")))</f>
        <v>40433</v>
      </c>
      <c r="N16" s="28">
        <f ca="1">IF($D16&gt;$D$8,"",INDIRECT(ADDRESS(ROW(Entrées!$C$37)+($D16-1)*24+N$11,COLUMN(Entrées!$C$37)+($C16-1),4,TRUE,"Entrées")))</f>
        <v>43525.5</v>
      </c>
      <c r="O16" s="28">
        <f ca="1">IF($D16&gt;$D$8,"",INDIRECT(ADDRESS(ROW(Entrées!$C$37)+($D16-1)*24+O$11,COLUMN(Entrées!$C$37)+($C16-1),4,TRUE,"Entrées")))</f>
        <v>45444</v>
      </c>
      <c r="P16" s="28">
        <f ca="1">IF($D16&gt;$D$8,"",INDIRECT(ADDRESS(ROW(Entrées!$C$37)+($D16-1)*24+P$11,COLUMN(Entrées!$C$37)+($C16-1),4,TRUE,"Entrées")))</f>
        <v>46236</v>
      </c>
      <c r="Q16" s="28">
        <f ca="1">IF($D16&gt;$D$8,"",INDIRECT(ADDRESS(ROW(Entrées!$C$37)+($D16-1)*24+Q$11,COLUMN(Entrées!$C$37)+($C16-1),4,TRUE,"Entrées")))</f>
        <v>47709.5</v>
      </c>
      <c r="R16" s="28">
        <f ca="1">IF($D16&gt;$D$8,"",INDIRECT(ADDRESS(ROW(Entrées!$C$37)+($D16-1)*24+R$11,COLUMN(Entrées!$C$37)+($C16-1),4,TRUE,"Entrées")))</f>
        <v>47622.5</v>
      </c>
      <c r="S16" s="28">
        <f ca="1">IF($D16&gt;$D$8,"",INDIRECT(ADDRESS(ROW(Entrées!$C$37)+($D16-1)*24+S$11,COLUMN(Entrées!$C$37)+($C16-1),4,TRUE,"Entrées")))</f>
        <v>45517.5</v>
      </c>
      <c r="T16" s="28">
        <f ca="1">IF($D16&gt;$D$8,"",INDIRECT(ADDRESS(ROW(Entrées!$C$37)+($D16-1)*24+T$11,COLUMN(Entrées!$C$37)+($C16-1),4,TRUE,"Entrées")))</f>
        <v>43751.5</v>
      </c>
      <c r="U16" s="28">
        <f ca="1">IF($D16&gt;$D$8,"",INDIRECT(ADDRESS(ROW(Entrées!$C$37)+($D16-1)*24+U$11,COLUMN(Entrées!$C$37)+($C16-1),4,TRUE,"Entrées")))</f>
        <v>42106.5</v>
      </c>
      <c r="V16" s="28">
        <f ca="1">IF($D16&gt;$D$8,"",INDIRECT(ADDRESS(ROW(Entrées!$C$37)+($D16-1)*24+V$11,COLUMN(Entrées!$C$37)+($C16-1),4,TRUE,"Entrées")))</f>
        <v>41559</v>
      </c>
      <c r="W16" s="28">
        <f ca="1">IF($D16&gt;$D$8,"",INDIRECT(ADDRESS(ROW(Entrées!$C$37)+($D16-1)*24+W$11,COLUMN(Entrées!$C$37)+($C16-1),4,TRUE,"Entrées")))</f>
        <v>42702.5</v>
      </c>
      <c r="X16" s="28">
        <f ca="1">IF($D16&gt;$D$8,"",INDIRECT(ADDRESS(ROW(Entrées!$C$37)+($D16-1)*24+X$11,COLUMN(Entrées!$C$37)+($C16-1),4,TRUE,"Entrées")))</f>
        <v>45435</v>
      </c>
      <c r="Y16" s="28">
        <f ca="1">IF($D16&gt;$D$8,"",INDIRECT(ADDRESS(ROW(Entrées!$C$37)+($D16-1)*24+Y$11,COLUMN(Entrées!$C$37)+($C16-1),4,TRUE,"Entrées")))</f>
        <v>46960</v>
      </c>
      <c r="Z16" s="28">
        <f ca="1">IF($D16&gt;$D$8,"",INDIRECT(ADDRESS(ROW(Entrées!$C$37)+($D16-1)*24+Z$11,COLUMN(Entrées!$C$37)+($C16-1),4,TRUE,"Entrées")))</f>
        <v>44060</v>
      </c>
      <c r="AA16" s="28">
        <f ca="1">IF($D16&gt;$D$8,"",INDIRECT(ADDRESS(ROW(Entrées!$C$37)+($D16-1)*24+AA$11,COLUMN(Entrées!$C$37)+($C16-1),4,TRUE,"Entrées")))</f>
        <v>42554.5</v>
      </c>
      <c r="AB16" s="28">
        <f ca="1">IF($D16&gt;$D$8,"",INDIRECT(ADDRESS(ROW(Entrées!$C$37)+($D16-1)*24+AB$11,COLUMN(Entrées!$C$37)+($C16-1),4,TRUE,"Entrées")))</f>
        <v>45468</v>
      </c>
      <c r="AD16" s="40">
        <f t="shared" ca="1" si="28"/>
        <v>42500.791666666664</v>
      </c>
      <c r="AE16" s="40">
        <f t="shared" ca="1" si="31"/>
        <v>47709.5</v>
      </c>
      <c r="AF16" s="40">
        <f t="shared" ca="1" si="32"/>
        <v>35181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49473.956989247294</v>
      </c>
      <c r="AK16" s="31">
        <f t="shared" ca="1" si="4"/>
        <v>49350.672043010745</v>
      </c>
      <c r="AL16" s="31">
        <f t="shared" ca="1" si="5"/>
        <v>49398.118279569891</v>
      </c>
      <c r="AM16" s="31">
        <f t="shared" ca="1" si="6"/>
        <v>347.55645161290329</v>
      </c>
      <c r="AN16" s="31">
        <f t="shared" ca="1" si="7"/>
        <v>2588.1444892473114</v>
      </c>
      <c r="AO16" s="31">
        <f t="shared" ca="1" si="8"/>
        <v>1503.5463709677417</v>
      </c>
      <c r="AP16" s="31">
        <f t="shared" ca="1" si="9"/>
        <v>41704.171370967742</v>
      </c>
      <c r="AQ16" s="31">
        <f t="shared" ca="1" si="10"/>
        <v>2152.7096774193546</v>
      </c>
      <c r="AR16" s="31">
        <f t="shared" ca="1" si="11"/>
        <v>402.56922043010746</v>
      </c>
      <c r="AS16" s="31">
        <f t="shared" ca="1" si="12"/>
        <v>6508.2741935483891</v>
      </c>
      <c r="AT16" s="31">
        <f t="shared" ca="1" si="13"/>
        <v>-813.07862903225805</v>
      </c>
      <c r="AU16" s="31">
        <f t="shared" ca="1" si="14"/>
        <v>663.5913978494624</v>
      </c>
      <c r="AV16" s="31">
        <f t="shared" ca="1" si="15"/>
        <v>-5583.5161290322567</v>
      </c>
      <c r="AW16" s="31">
        <f t="shared" ca="1" si="16"/>
        <v>65.047043010752674</v>
      </c>
      <c r="AX16" s="31">
        <f t="shared" ca="1" si="17"/>
        <v>1350.5215053763443</v>
      </c>
      <c r="AY16" s="31">
        <f t="shared" ca="1" si="18"/>
        <v>-1174.383064516129</v>
      </c>
      <c r="AZ16" s="31">
        <f t="shared" ca="1" si="19"/>
        <v>-997.34811827956992</v>
      </c>
      <c r="BA16" s="31">
        <f t="shared" ca="1" si="20"/>
        <v>-382.02016129032256</v>
      </c>
      <c r="BB16" s="31">
        <f t="shared" ca="1" si="21"/>
        <v>-2410.5497311827958</v>
      </c>
      <c r="BC16" s="31">
        <f t="shared" ca="1" si="22"/>
        <v>-1597.1438172043011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7060.5</v>
      </c>
      <c r="BI16" s="32">
        <f>IF($BF16&gt;$Y$7,"",IF(AND($BF16=$Y$7,$BG16=23),"",Entrées!D44-Entrées!D43))</f>
        <v>6975</v>
      </c>
      <c r="BJ16" s="32">
        <f>IF($BF16&gt;$Y$7,"",IF(AND($BF16=$Y$7,$BG16=23),"",Entrées!E44-Entrées!E43))</f>
        <v>6312.5</v>
      </c>
      <c r="BK16" s="32">
        <f>IF($BF16&gt;$Y$7,"",IF(AND($BF16=$Y$7,$BG16=23),"",Entrées!F44-Entrées!F43))</f>
        <v>0</v>
      </c>
      <c r="BL16" s="32">
        <f>IF($BF16&gt;$Y$7,"",IF(AND($BF16=$Y$7,$BG16=23),"",Entrées!G44-Entrées!G43))</f>
        <v>901</v>
      </c>
      <c r="BM16" s="32">
        <f>IF($BF16&gt;$Y$7,"",IF(AND($BF16=$Y$7,$BG16=23),"",Entrées!H44-Entrées!H43))</f>
        <v>642.5</v>
      </c>
      <c r="BN16" s="32">
        <f>IF($BF16&gt;$Y$7,"",IF(AND($BF16=$Y$7,$BG16=23),"",Entrées!I44-Entrées!I43))</f>
        <v>312</v>
      </c>
      <c r="BO16" s="32">
        <f>IF($BF16&gt;$Y$7,"",IF(AND($BF16=$Y$7,$BG16=23),"",Entrées!J44-Entrées!J43))</f>
        <v>61</v>
      </c>
      <c r="BP16" s="32">
        <f>IF($BF16&gt;$Y$7,"",IF(AND($BF16=$Y$7,$BG16=23),"",Entrées!K44-Entrées!K43))</f>
        <v>0.5</v>
      </c>
      <c r="BQ16" s="32">
        <f>IF($BF16&gt;$Y$7,"",IF(AND($BF16=$Y$7,$BG16=23),"",Entrées!L44-Entrées!L43))</f>
        <v>1985</v>
      </c>
      <c r="BR16" s="32">
        <f>IF($BF16&gt;$Y$7,"",IF(AND($BF16=$Y$7,$BG16=23),"",Entrées!M44-Entrées!M43))</f>
        <v>1806</v>
      </c>
      <c r="BS16" s="32">
        <f>IF($BF16&gt;$Y$7,"",IF(AND($BF16=$Y$7,$BG16=23),"",Entrées!N44-Entrées!N43))</f>
        <v>-9.5</v>
      </c>
      <c r="BT16" s="32">
        <f>IF($BF16&gt;$Y$7,"",IF(AND($BF16=$Y$7,$BG16=23),"",Entrées!O44-Entrées!O43))</f>
        <v>1362.5</v>
      </c>
      <c r="BU16" s="32">
        <f>IF($BF16&gt;$Y$7,"",IF(AND($BF16=$Y$7,$BG16=23),"",Entrées!P44-Entrées!P43))</f>
        <v>12</v>
      </c>
      <c r="BV16" s="32">
        <f>IF($BF16&gt;$Y$7,"",IF(AND($BF16=$Y$7,$BG16=23),"",Entrées!Q44-Entrées!Q43))</f>
        <v>908</v>
      </c>
      <c r="BW16" s="32">
        <f>IF($BF16&gt;$Y$7,"",IF(AND($BF16=$Y$7,$BG16=23),"",Entrées!R44-Entrées!R43))</f>
        <v>-428</v>
      </c>
      <c r="BX16" s="32">
        <f>IF($BF16&gt;$Y$7,"",IF(AND($BF16=$Y$7,$BG16=23),"",Entrées!S44-Entrées!S43))</f>
        <v>-31</v>
      </c>
      <c r="BY16" s="32">
        <f>IF($BF16&gt;$Y$7,"",IF(AND($BF16=$Y$7,$BG16=23),"",Entrées!T44-Entrées!T43))</f>
        <v>-100</v>
      </c>
      <c r="BZ16" s="32">
        <f>IF($BF16&gt;$Y$7,"",IF(AND($BF16=$Y$7,$BG16=23),"",Entrées!U44-Entrées!U43))</f>
        <v>-80</v>
      </c>
      <c r="CA16" s="32">
        <f>IF($BF16&gt;$Y$7,"",IF(AND($BF16=$Y$7,$BG16=23),"",Entrées!V44-Entrées!V43))</f>
        <v>756</v>
      </c>
      <c r="CD16" s="33">
        <f>IF($BF16&lt;=$Y$7,Entrées!J43/CD$2,"")</f>
        <v>7.3492303810244769E-2</v>
      </c>
      <c r="CE16" s="33">
        <f>IF($BF16&lt;=$Y$7,Entrées!K43/CE$2,"")</f>
        <v>0</v>
      </c>
      <c r="CF16" s="11">
        <f t="shared" si="24"/>
        <v>7926</v>
      </c>
      <c r="CG16" s="11">
        <f t="shared" si="25"/>
        <v>4186</v>
      </c>
      <c r="CH16" s="52">
        <f t="shared" si="26"/>
        <v>0.27160101910413265</v>
      </c>
      <c r="CI16" s="52">
        <f t="shared" si="27"/>
        <v>9.6170382329218221E-2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67</v>
      </c>
      <c r="CO16" s="35">
        <f ca="1">CN16/Entrées!$P$11</f>
        <v>9.0053763440860218E-2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32</v>
      </c>
      <c r="CU16" s="35">
        <f ca="1">CT16/Entrées!$P$11</f>
        <v>4.3010752688172046E-2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43988</v>
      </c>
      <c r="F17" s="28">
        <f ca="1">IF($D17&gt;$D$8,"",INDIRECT(ADDRESS(ROW(Entrées!$C$37)+($D17-1)*24+F$11,COLUMN(Entrées!$C$37)+($C17-1),4,TRUE,"Entrées")))</f>
        <v>39757.5</v>
      </c>
      <c r="G17" s="28">
        <f ca="1">IF($D17&gt;$D$8,"",INDIRECT(ADDRESS(ROW(Entrées!$C$37)+($D17-1)*24+G$11,COLUMN(Entrées!$C$37)+($C17-1),4,TRUE,"Entrées")))</f>
        <v>38039</v>
      </c>
      <c r="H17" s="28">
        <f ca="1">IF($D17&gt;$D$8,"",INDIRECT(ADDRESS(ROW(Entrées!$C$37)+($D17-1)*24+H$11,COLUMN(Entrées!$C$37)+($C17-1),4,TRUE,"Entrées")))</f>
        <v>35135.5</v>
      </c>
      <c r="I17" s="28">
        <f ca="1">IF($D17&gt;$D$8,"",INDIRECT(ADDRESS(ROW(Entrées!$C$37)+($D17-1)*24+I$11,COLUMN(Entrées!$C$37)+($C17-1),4,TRUE,"Entrées")))</f>
        <v>33394</v>
      </c>
      <c r="J17" s="28">
        <f ca="1">IF($D17&gt;$D$8,"",INDIRECT(ADDRESS(ROW(Entrées!$C$37)+($D17-1)*24+J$11,COLUMN(Entrées!$C$37)+($C17-1),4,TRUE,"Entrées")))</f>
        <v>32817.5</v>
      </c>
      <c r="K17" s="28">
        <f ca="1">IF($D17&gt;$D$8,"",INDIRECT(ADDRESS(ROW(Entrées!$C$37)+($D17-1)*24+K$11,COLUMN(Entrées!$C$37)+($C17-1),4,TRUE,"Entrées")))</f>
        <v>33415</v>
      </c>
      <c r="L17" s="28">
        <f ca="1">IF($D17&gt;$D$8,"",INDIRECT(ADDRESS(ROW(Entrées!$C$37)+($D17-1)*24+L$11,COLUMN(Entrées!$C$37)+($C17-1),4,TRUE,"Entrées")))</f>
        <v>34669</v>
      </c>
      <c r="M17" s="28">
        <f ca="1">IF($D17&gt;$D$8,"",INDIRECT(ADDRESS(ROW(Entrées!$C$37)+($D17-1)*24+M$11,COLUMN(Entrées!$C$37)+($C17-1),4,TRUE,"Entrées")))</f>
        <v>35468</v>
      </c>
      <c r="N17" s="28">
        <f ca="1">IF($D17&gt;$D$8,"",INDIRECT(ADDRESS(ROW(Entrées!$C$37)+($D17-1)*24+N$11,COLUMN(Entrées!$C$37)+($C17-1),4,TRUE,"Entrées")))</f>
        <v>38153.5</v>
      </c>
      <c r="O17" s="28">
        <f ca="1">IF($D17&gt;$D$8,"",INDIRECT(ADDRESS(ROW(Entrées!$C$37)+($D17-1)*24+O$11,COLUMN(Entrées!$C$37)+($C17-1),4,TRUE,"Entrées")))</f>
        <v>40765.5</v>
      </c>
      <c r="P17" s="28">
        <f ca="1">IF($D17&gt;$D$8,"",INDIRECT(ADDRESS(ROW(Entrées!$C$37)+($D17-1)*24+P$11,COLUMN(Entrées!$C$37)+($C17-1),4,TRUE,"Entrées")))</f>
        <v>42607</v>
      </c>
      <c r="Q17" s="28">
        <f ca="1">IF($D17&gt;$D$8,"",INDIRECT(ADDRESS(ROW(Entrées!$C$37)+($D17-1)*24+Q$11,COLUMN(Entrées!$C$37)+($C17-1),4,TRUE,"Entrées")))</f>
        <v>44407.5</v>
      </c>
      <c r="R17" s="28">
        <f ca="1">IF($D17&gt;$D$8,"",INDIRECT(ADDRESS(ROW(Entrées!$C$37)+($D17-1)*24+R$11,COLUMN(Entrées!$C$37)+($C17-1),4,TRUE,"Entrées")))</f>
        <v>44420</v>
      </c>
      <c r="S17" s="28">
        <f ca="1">IF($D17&gt;$D$8,"",INDIRECT(ADDRESS(ROW(Entrées!$C$37)+($D17-1)*24+S$11,COLUMN(Entrées!$C$37)+($C17-1),4,TRUE,"Entrées")))</f>
        <v>41599.5</v>
      </c>
      <c r="T17" s="28">
        <f ca="1">IF($D17&gt;$D$8,"",INDIRECT(ADDRESS(ROW(Entrées!$C$37)+($D17-1)*24+T$11,COLUMN(Entrées!$C$37)+($C17-1),4,TRUE,"Entrées")))</f>
        <v>39603.5</v>
      </c>
      <c r="U17" s="28">
        <f ca="1">IF($D17&gt;$D$8,"",INDIRECT(ADDRESS(ROW(Entrées!$C$37)+($D17-1)*24+U$11,COLUMN(Entrées!$C$37)+($C17-1),4,TRUE,"Entrées")))</f>
        <v>38355.5</v>
      </c>
      <c r="V17" s="28">
        <f ca="1">IF($D17&gt;$D$8,"",INDIRECT(ADDRESS(ROW(Entrées!$C$37)+($D17-1)*24+V$11,COLUMN(Entrées!$C$37)+($C17-1),4,TRUE,"Entrées")))</f>
        <v>38117.5</v>
      </c>
      <c r="W17" s="28">
        <f ca="1">IF($D17&gt;$D$8,"",INDIRECT(ADDRESS(ROW(Entrées!$C$37)+($D17-1)*24+W$11,COLUMN(Entrées!$C$37)+($C17-1),4,TRUE,"Entrées")))</f>
        <v>39817.5</v>
      </c>
      <c r="X17" s="28">
        <f ca="1">IF($D17&gt;$D$8,"",INDIRECT(ADDRESS(ROW(Entrées!$C$37)+($D17-1)*24+X$11,COLUMN(Entrées!$C$37)+($C17-1),4,TRUE,"Entrées")))</f>
        <v>43810</v>
      </c>
      <c r="Y17" s="28">
        <f ca="1">IF($D17&gt;$D$8,"",INDIRECT(ADDRESS(ROW(Entrées!$C$37)+($D17-1)*24+Y$11,COLUMN(Entrées!$C$37)+($C17-1),4,TRUE,"Entrées")))</f>
        <v>46617</v>
      </c>
      <c r="Z17" s="28">
        <f ca="1">IF($D17&gt;$D$8,"",INDIRECT(ADDRESS(ROW(Entrées!$C$37)+($D17-1)*24+Z$11,COLUMN(Entrées!$C$37)+($C17-1),4,TRUE,"Entrées")))</f>
        <v>44254.5</v>
      </c>
      <c r="AA17" s="28">
        <f ca="1">IF($D17&gt;$D$8,"",INDIRECT(ADDRESS(ROW(Entrées!$C$37)+($D17-1)*24+AA$11,COLUMN(Entrées!$C$37)+($C17-1),4,TRUE,"Entrées")))</f>
        <v>42269</v>
      </c>
      <c r="AB17" s="28">
        <f ca="1">IF($D17&gt;$D$8,"",INDIRECT(ADDRESS(ROW(Entrées!$C$37)+($D17-1)*24+AB$11,COLUMN(Entrées!$C$37)+($C17-1),4,TRUE,"Entrées")))</f>
        <v>44695.5</v>
      </c>
      <c r="AD17" s="40">
        <f t="shared" ca="1" si="28"/>
        <v>39840.6875</v>
      </c>
      <c r="AE17" s="40">
        <f t="shared" ca="1" si="31"/>
        <v>46617</v>
      </c>
      <c r="AF17" s="40">
        <f t="shared" ca="1" si="32"/>
        <v>32817.5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49473.956989247294</v>
      </c>
      <c r="AK17" s="31">
        <f t="shared" ca="1" si="4"/>
        <v>49350.672043010745</v>
      </c>
      <c r="AL17" s="31">
        <f t="shared" ca="1" si="5"/>
        <v>49398.118279569891</v>
      </c>
      <c r="AM17" s="31">
        <f t="shared" ca="1" si="6"/>
        <v>347.55645161290329</v>
      </c>
      <c r="AN17" s="31">
        <f t="shared" ca="1" si="7"/>
        <v>2588.1444892473114</v>
      </c>
      <c r="AO17" s="31">
        <f t="shared" ca="1" si="8"/>
        <v>1503.5463709677417</v>
      </c>
      <c r="AP17" s="31">
        <f t="shared" ca="1" si="9"/>
        <v>41704.171370967742</v>
      </c>
      <c r="AQ17" s="31">
        <f t="shared" ca="1" si="10"/>
        <v>2152.7096774193546</v>
      </c>
      <c r="AR17" s="31">
        <f t="shared" ca="1" si="11"/>
        <v>402.56922043010746</v>
      </c>
      <c r="AS17" s="31">
        <f t="shared" ca="1" si="12"/>
        <v>6508.2741935483891</v>
      </c>
      <c r="AT17" s="31">
        <f t="shared" ca="1" si="13"/>
        <v>-813.07862903225805</v>
      </c>
      <c r="AU17" s="31">
        <f t="shared" ca="1" si="14"/>
        <v>663.5913978494624</v>
      </c>
      <c r="AV17" s="31">
        <f t="shared" ca="1" si="15"/>
        <v>-5583.5161290322567</v>
      </c>
      <c r="AW17" s="31">
        <f t="shared" ca="1" si="16"/>
        <v>65.047043010752674</v>
      </c>
      <c r="AX17" s="31">
        <f t="shared" ca="1" si="17"/>
        <v>1350.5215053763443</v>
      </c>
      <c r="AY17" s="31">
        <f t="shared" ca="1" si="18"/>
        <v>-1174.383064516129</v>
      </c>
      <c r="AZ17" s="31">
        <f t="shared" ca="1" si="19"/>
        <v>-997.34811827956992</v>
      </c>
      <c r="BA17" s="31">
        <f t="shared" ca="1" si="20"/>
        <v>-382.02016129032256</v>
      </c>
      <c r="BB17" s="31">
        <f t="shared" ca="1" si="21"/>
        <v>-2410.5497311827958</v>
      </c>
      <c r="BC17" s="31">
        <f t="shared" ca="1" si="22"/>
        <v>-1597.1438172043011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2344.5</v>
      </c>
      <c r="BI17" s="32">
        <f>IF($BF17&gt;$Y$7,"",IF(AND($BF17=$Y$7,$BG17=23),"",Entrées!D45-Entrées!D44))</f>
        <v>2325</v>
      </c>
      <c r="BJ17" s="32">
        <f>IF($BF17&gt;$Y$7,"",IF(AND($BF17=$Y$7,$BG17=23),"",Entrées!E45-Entrées!E44))</f>
        <v>1737.5</v>
      </c>
      <c r="BK17" s="32">
        <f>IF($BF17&gt;$Y$7,"",IF(AND($BF17=$Y$7,$BG17=23),"",Entrées!F45-Entrées!F44))</f>
        <v>0</v>
      </c>
      <c r="BL17" s="32">
        <f>IF($BF17&gt;$Y$7,"",IF(AND($BF17=$Y$7,$BG17=23),"",Entrées!G45-Entrées!G44))</f>
        <v>-54.5</v>
      </c>
      <c r="BM17" s="32">
        <f>IF($BF17&gt;$Y$7,"",IF(AND($BF17=$Y$7,$BG17=23),"",Entrées!H45-Entrées!H44))</f>
        <v>912.5</v>
      </c>
      <c r="BN17" s="32">
        <f>IF($BF17&gt;$Y$7,"",IF(AND($BF17=$Y$7,$BG17=23),"",Entrées!I45-Entrées!I44))</f>
        <v>41.5</v>
      </c>
      <c r="BO17" s="32">
        <f>IF($BF17&gt;$Y$7,"",IF(AND($BF17=$Y$7,$BG17=23),"",Entrées!J45-Entrées!J44))</f>
        <v>38.5</v>
      </c>
      <c r="BP17" s="32">
        <f>IF($BF17&gt;$Y$7,"",IF(AND($BF17=$Y$7,$BG17=23),"",Entrées!K45-Entrées!K44))</f>
        <v>61</v>
      </c>
      <c r="BQ17" s="32">
        <f>IF($BF17&gt;$Y$7,"",IF(AND($BF17=$Y$7,$BG17=23),"",Entrées!L45-Entrées!L44))</f>
        <v>745.5</v>
      </c>
      <c r="BR17" s="32">
        <f>IF($BF17&gt;$Y$7,"",IF(AND($BF17=$Y$7,$BG17=23),"",Entrées!M45-Entrées!M44))</f>
        <v>48</v>
      </c>
      <c r="BS17" s="32">
        <f>IF($BF17&gt;$Y$7,"",IF(AND($BF17=$Y$7,$BG17=23),"",Entrées!N45-Entrées!N44))</f>
        <v>-9</v>
      </c>
      <c r="BT17" s="32">
        <f>IF($BF17&gt;$Y$7,"",IF(AND($BF17=$Y$7,$BG17=23),"",Entrées!O45-Entrées!O44))</f>
        <v>561</v>
      </c>
      <c r="BU17" s="32">
        <f>IF($BF17&gt;$Y$7,"",IF(AND($BF17=$Y$7,$BG17=23),"",Entrées!P45-Entrées!P44))</f>
        <v>1.5</v>
      </c>
      <c r="BV17" s="32">
        <f>IF($BF17&gt;$Y$7,"",IF(AND($BF17=$Y$7,$BG17=23),"",Entrées!Q45-Entrées!Q44))</f>
        <v>541</v>
      </c>
      <c r="BW17" s="32">
        <f>IF($BF17&gt;$Y$7,"",IF(AND($BF17=$Y$7,$BG17=23),"",Entrées!R45-Entrées!R44))</f>
        <v>-297</v>
      </c>
      <c r="BX17" s="32">
        <f>IF($BF17&gt;$Y$7,"",IF(AND($BF17=$Y$7,$BG17=23),"",Entrées!S45-Entrées!S44))</f>
        <v>-115</v>
      </c>
      <c r="BY17" s="32">
        <f>IF($BF17&gt;$Y$7,"",IF(AND($BF17=$Y$7,$BG17=23),"",Entrées!T45-Entrées!T44))</f>
        <v>0</v>
      </c>
      <c r="BZ17" s="32">
        <f>IF($BF17&gt;$Y$7,"",IF(AND($BF17=$Y$7,$BG17=23),"",Entrées!U45-Entrées!U44))</f>
        <v>-75</v>
      </c>
      <c r="CA17" s="32">
        <f>IF($BF17&gt;$Y$7,"",IF(AND($BF17=$Y$7,$BG17=23),"",Entrées!V45-Entrées!V44))</f>
        <v>256</v>
      </c>
      <c r="CD17" s="33">
        <f>IF($BF17&lt;=$Y$7,Entrées!J44/CD$2,"")</f>
        <v>8.1188493565480691E-2</v>
      </c>
      <c r="CE17" s="33">
        <f>IF($BF17&lt;=$Y$7,Entrées!K44/CE$2,"")</f>
        <v>1.1944577161968466E-4</v>
      </c>
      <c r="CF17" s="11">
        <f t="shared" si="24"/>
        <v>7926</v>
      </c>
      <c r="CG17" s="11">
        <f t="shared" si="25"/>
        <v>4186</v>
      </c>
      <c r="CH17" s="52">
        <f t="shared" si="26"/>
        <v>0.27160101910413265</v>
      </c>
      <c r="CI17" s="52">
        <f t="shared" si="27"/>
        <v>9.6170382329218221E-2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59</v>
      </c>
      <c r="CO17" s="35">
        <f ca="1">CN17/Entrées!$P$11</f>
        <v>7.9301075268817203E-2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44</v>
      </c>
      <c r="CU17" s="35">
        <f ca="1">CT17/Entrées!$P$11</f>
        <v>5.9139784946236562E-2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42993.5</v>
      </c>
      <c r="F18" s="28">
        <f ca="1">IF($D18&gt;$D$8,"",INDIRECT(ADDRESS(ROW(Entrées!$C$37)+($D18-1)*24+F$11,COLUMN(Entrées!$C$37)+($C18-1),4,TRUE,"Entrées")))</f>
        <v>39125.5</v>
      </c>
      <c r="G18" s="28">
        <f ca="1">IF($D18&gt;$D$8,"",INDIRECT(ADDRESS(ROW(Entrées!$C$37)+($D18-1)*24+G$11,COLUMN(Entrées!$C$37)+($C18-1),4,TRUE,"Entrées")))</f>
        <v>38064</v>
      </c>
      <c r="H18" s="28">
        <f ca="1">IF($D18&gt;$D$8,"",INDIRECT(ADDRESS(ROW(Entrées!$C$37)+($D18-1)*24+H$11,COLUMN(Entrées!$C$37)+($C18-1),4,TRUE,"Entrées")))</f>
        <v>35716</v>
      </c>
      <c r="I18" s="28">
        <f ca="1">IF($D18&gt;$D$8,"",INDIRECT(ADDRESS(ROW(Entrées!$C$37)+($D18-1)*24+I$11,COLUMN(Entrées!$C$37)+($C18-1),4,TRUE,"Entrées")))</f>
        <v>34723</v>
      </c>
      <c r="J18" s="28">
        <f ca="1">IF($D18&gt;$D$8,"",INDIRECT(ADDRESS(ROW(Entrées!$C$37)+($D18-1)*24+J$11,COLUMN(Entrées!$C$37)+($C18-1),4,TRUE,"Entrées")))</f>
        <v>36343.5</v>
      </c>
      <c r="K18" s="28">
        <f ca="1">IF($D18&gt;$D$8,"",INDIRECT(ADDRESS(ROW(Entrées!$C$37)+($D18-1)*24+K$11,COLUMN(Entrées!$C$37)+($C18-1),4,TRUE,"Entrées")))</f>
        <v>41161.5</v>
      </c>
      <c r="L18" s="28">
        <f ca="1">IF($D18&gt;$D$8,"",INDIRECT(ADDRESS(ROW(Entrées!$C$37)+($D18-1)*24+L$11,COLUMN(Entrées!$C$37)+($C18-1),4,TRUE,"Entrées")))</f>
        <v>48606.5</v>
      </c>
      <c r="M18" s="28">
        <f ca="1">IF($D18&gt;$D$8,"",INDIRECT(ADDRESS(ROW(Entrées!$C$37)+($D18-1)*24+M$11,COLUMN(Entrées!$C$37)+($C18-1),4,TRUE,"Entrées")))</f>
        <v>51339</v>
      </c>
      <c r="N18" s="28">
        <f ca="1">IF($D18&gt;$D$8,"",INDIRECT(ADDRESS(ROW(Entrées!$C$37)+($D18-1)*24+N$11,COLUMN(Entrées!$C$37)+($C18-1),4,TRUE,"Entrées")))</f>
        <v>52539.5</v>
      </c>
      <c r="O18" s="28">
        <f ca="1">IF($D18&gt;$D$8,"",INDIRECT(ADDRESS(ROW(Entrées!$C$37)+($D18-1)*24+O$11,COLUMN(Entrées!$C$37)+($C18-1),4,TRUE,"Entrées")))</f>
        <v>53186</v>
      </c>
      <c r="P18" s="28">
        <f ca="1">IF($D18&gt;$D$8,"",INDIRECT(ADDRESS(ROW(Entrées!$C$37)+($D18-1)*24+P$11,COLUMN(Entrées!$C$37)+($C18-1),4,TRUE,"Entrées")))</f>
        <v>53692</v>
      </c>
      <c r="Q18" s="28">
        <f ca="1">IF($D18&gt;$D$8,"",INDIRECT(ADDRESS(ROW(Entrées!$C$37)+($D18-1)*24+Q$11,COLUMN(Entrées!$C$37)+($C18-1),4,TRUE,"Entrées")))</f>
        <v>54082</v>
      </c>
      <c r="R18" s="28">
        <f ca="1">IF($D18&gt;$D$8,"",INDIRECT(ADDRESS(ROW(Entrées!$C$37)+($D18-1)*24+R$11,COLUMN(Entrées!$C$37)+($C18-1),4,TRUE,"Entrées")))</f>
        <v>53602</v>
      </c>
      <c r="S18" s="28">
        <f ca="1">IF($D18&gt;$D$8,"",INDIRECT(ADDRESS(ROW(Entrées!$C$37)+($D18-1)*24+S$11,COLUMN(Entrées!$C$37)+($C18-1),4,TRUE,"Entrées")))</f>
        <v>52873</v>
      </c>
      <c r="T18" s="28">
        <f ca="1">IF($D18&gt;$D$8,"",INDIRECT(ADDRESS(ROW(Entrées!$C$37)+($D18-1)*24+T$11,COLUMN(Entrées!$C$37)+($C18-1),4,TRUE,"Entrées")))</f>
        <v>51279.5</v>
      </c>
      <c r="U18" s="28">
        <f ca="1">IF($D18&gt;$D$8,"",INDIRECT(ADDRESS(ROW(Entrées!$C$37)+($D18-1)*24+U$11,COLUMN(Entrées!$C$37)+($C18-1),4,TRUE,"Entrées")))</f>
        <v>50051</v>
      </c>
      <c r="V18" s="28">
        <f ca="1">IF($D18&gt;$D$8,"",INDIRECT(ADDRESS(ROW(Entrées!$C$37)+($D18-1)*24+V$11,COLUMN(Entrées!$C$37)+($C18-1),4,TRUE,"Entrées")))</f>
        <v>49113.5</v>
      </c>
      <c r="W18" s="28">
        <f ca="1">IF($D18&gt;$D$8,"",INDIRECT(ADDRESS(ROW(Entrées!$C$37)+($D18-1)*24+W$11,COLUMN(Entrées!$C$37)+($C18-1),4,TRUE,"Entrées")))</f>
        <v>49812</v>
      </c>
      <c r="X18" s="28">
        <f ca="1">IF($D18&gt;$D$8,"",INDIRECT(ADDRESS(ROW(Entrées!$C$37)+($D18-1)*24+X$11,COLUMN(Entrées!$C$37)+($C18-1),4,TRUE,"Entrées")))</f>
        <v>53380.5</v>
      </c>
      <c r="Y18" s="28">
        <f ca="1">IF($D18&gt;$D$8,"",INDIRECT(ADDRESS(ROW(Entrées!$C$37)+($D18-1)*24+Y$11,COLUMN(Entrées!$C$37)+($C18-1),4,TRUE,"Entrées")))</f>
        <v>54056</v>
      </c>
      <c r="Z18" s="28">
        <f ca="1">IF($D18&gt;$D$8,"",INDIRECT(ADDRESS(ROW(Entrées!$C$37)+($D18-1)*24+Z$11,COLUMN(Entrées!$C$37)+($C18-1),4,TRUE,"Entrées")))</f>
        <v>49593.5</v>
      </c>
      <c r="AA18" s="28">
        <f ca="1">IF($D18&gt;$D$8,"",INDIRECT(ADDRESS(ROW(Entrées!$C$37)+($D18-1)*24+AA$11,COLUMN(Entrées!$C$37)+($C18-1),4,TRUE,"Entrées")))</f>
        <v>46829</v>
      </c>
      <c r="AB18" s="28">
        <f ca="1">IF($D18&gt;$D$8,"",INDIRECT(ADDRESS(ROW(Entrées!$C$37)+($D18-1)*24+AB$11,COLUMN(Entrées!$C$37)+($C18-1),4,TRUE,"Entrées")))</f>
        <v>48634</v>
      </c>
      <c r="AD18" s="40">
        <f t="shared" ca="1" si="28"/>
        <v>47533.166666666664</v>
      </c>
      <c r="AE18" s="40">
        <f t="shared" ca="1" si="31"/>
        <v>54082</v>
      </c>
      <c r="AF18" s="40">
        <f t="shared" ca="1" si="32"/>
        <v>34723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49473.956989247294</v>
      </c>
      <c r="AK18" s="31">
        <f t="shared" ca="1" si="4"/>
        <v>49350.672043010745</v>
      </c>
      <c r="AL18" s="31">
        <f t="shared" ca="1" si="5"/>
        <v>49398.118279569891</v>
      </c>
      <c r="AM18" s="31">
        <f t="shared" ca="1" si="6"/>
        <v>347.55645161290329</v>
      </c>
      <c r="AN18" s="31">
        <f t="shared" ca="1" si="7"/>
        <v>2588.1444892473114</v>
      </c>
      <c r="AO18" s="31">
        <f t="shared" ca="1" si="8"/>
        <v>1503.5463709677417</v>
      </c>
      <c r="AP18" s="31">
        <f t="shared" ca="1" si="9"/>
        <v>41704.171370967742</v>
      </c>
      <c r="AQ18" s="31">
        <f t="shared" ca="1" si="10"/>
        <v>2152.7096774193546</v>
      </c>
      <c r="AR18" s="31">
        <f t="shared" ca="1" si="11"/>
        <v>402.56922043010746</v>
      </c>
      <c r="AS18" s="31">
        <f t="shared" ca="1" si="12"/>
        <v>6508.2741935483891</v>
      </c>
      <c r="AT18" s="31">
        <f t="shared" ca="1" si="13"/>
        <v>-813.07862903225805</v>
      </c>
      <c r="AU18" s="31">
        <f t="shared" ca="1" si="14"/>
        <v>663.5913978494624</v>
      </c>
      <c r="AV18" s="31">
        <f t="shared" ca="1" si="15"/>
        <v>-5583.5161290322567</v>
      </c>
      <c r="AW18" s="31">
        <f t="shared" ca="1" si="16"/>
        <v>65.047043010752674</v>
      </c>
      <c r="AX18" s="31">
        <f t="shared" ca="1" si="17"/>
        <v>1350.5215053763443</v>
      </c>
      <c r="AY18" s="31">
        <f t="shared" ca="1" si="18"/>
        <v>-1174.383064516129</v>
      </c>
      <c r="AZ18" s="31">
        <f t="shared" ca="1" si="19"/>
        <v>-997.34811827956992</v>
      </c>
      <c r="BA18" s="31">
        <f t="shared" ca="1" si="20"/>
        <v>-382.02016129032256</v>
      </c>
      <c r="BB18" s="31">
        <f t="shared" ca="1" si="21"/>
        <v>-2410.5497311827958</v>
      </c>
      <c r="BC18" s="31">
        <f t="shared" ca="1" si="22"/>
        <v>-1597.1438172043011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1330.5</v>
      </c>
      <c r="BI18" s="32">
        <f>IF($BF18&gt;$Y$7,"",IF(AND($BF18=$Y$7,$BG18=23),"",Entrées!D46-Entrées!D45))</f>
        <v>1137.5</v>
      </c>
      <c r="BJ18" s="32">
        <f>IF($BF18&gt;$Y$7,"",IF(AND($BF18=$Y$7,$BG18=23),"",Entrées!E46-Entrées!E45))</f>
        <v>1312.5</v>
      </c>
      <c r="BK18" s="32">
        <f>IF($BF18&gt;$Y$7,"",IF(AND($BF18=$Y$7,$BG18=23),"",Entrées!F46-Entrées!F45))</f>
        <v>1</v>
      </c>
      <c r="BL18" s="32">
        <f>IF($BF18&gt;$Y$7,"",IF(AND($BF18=$Y$7,$BG18=23),"",Entrées!G46-Entrées!G45))</f>
        <v>151.5</v>
      </c>
      <c r="BM18" s="32">
        <f>IF($BF18&gt;$Y$7,"",IF(AND($BF18=$Y$7,$BG18=23),"",Entrées!H46-Entrées!H45))</f>
        <v>73.5</v>
      </c>
      <c r="BN18" s="32">
        <f>IF($BF18&gt;$Y$7,"",IF(AND($BF18=$Y$7,$BG18=23),"",Entrées!I46-Entrées!I45))</f>
        <v>-9.5</v>
      </c>
      <c r="BO18" s="32">
        <f>IF($BF18&gt;$Y$7,"",IF(AND($BF18=$Y$7,$BG18=23),"",Entrées!J46-Entrées!J45))</f>
        <v>-64</v>
      </c>
      <c r="BP18" s="32">
        <f>IF($BF18&gt;$Y$7,"",IF(AND($BF18=$Y$7,$BG18=23),"",Entrées!K46-Entrées!K45))</f>
        <v>339</v>
      </c>
      <c r="BQ18" s="32">
        <f>IF($BF18&gt;$Y$7,"",IF(AND($BF18=$Y$7,$BG18=23),"",Entrées!L46-Entrées!L45))</f>
        <v>363</v>
      </c>
      <c r="BR18" s="32">
        <f>IF($BF18&gt;$Y$7,"",IF(AND($BF18=$Y$7,$BG18=23),"",Entrées!M46-Entrées!M45))</f>
        <v>1</v>
      </c>
      <c r="BS18" s="32">
        <f>IF($BF18&gt;$Y$7,"",IF(AND($BF18=$Y$7,$BG18=23),"",Entrées!N46-Entrées!N45))</f>
        <v>2.5</v>
      </c>
      <c r="BT18" s="32">
        <f>IF($BF18&gt;$Y$7,"",IF(AND($BF18=$Y$7,$BG18=23),"",Entrées!O46-Entrées!O45))</f>
        <v>472.5</v>
      </c>
      <c r="BU18" s="32">
        <f>IF($BF18&gt;$Y$7,"",IF(AND($BF18=$Y$7,$BG18=23),"",Entrées!P46-Entrées!P45))</f>
        <v>2</v>
      </c>
      <c r="BV18" s="32">
        <f>IF($BF18&gt;$Y$7,"",IF(AND($BF18=$Y$7,$BG18=23),"",Entrées!Q46-Entrées!Q45))</f>
        <v>451</v>
      </c>
      <c r="BW18" s="32">
        <f>IF($BF18&gt;$Y$7,"",IF(AND($BF18=$Y$7,$BG18=23),"",Entrées!R46-Entrées!R45))</f>
        <v>-772</v>
      </c>
      <c r="BX18" s="32">
        <f>IF($BF18&gt;$Y$7,"",IF(AND($BF18=$Y$7,$BG18=23),"",Entrées!S46-Entrées!S45))</f>
        <v>292</v>
      </c>
      <c r="BY18" s="32">
        <f>IF($BF18&gt;$Y$7,"",IF(AND($BF18=$Y$7,$BG18=23),"",Entrées!T46-Entrées!T45))</f>
        <v>-108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614</v>
      </c>
      <c r="CD18" s="33">
        <f>IF($BF18&lt;=$Y$7,Entrées!J45/CD$2,"")</f>
        <v>8.6045924804441079E-2</v>
      </c>
      <c r="CE18" s="33">
        <f>IF($BF18&lt;=$Y$7,Entrées!K45/CE$2,"")</f>
        <v>1.4691829909221214E-2</v>
      </c>
      <c r="CF18" s="11">
        <f t="shared" si="24"/>
        <v>7926</v>
      </c>
      <c r="CG18" s="11">
        <f t="shared" si="25"/>
        <v>4186</v>
      </c>
      <c r="CH18" s="52">
        <f t="shared" si="26"/>
        <v>0.27160101910413265</v>
      </c>
      <c r="CI18" s="52">
        <f t="shared" si="27"/>
        <v>9.6170382329218221E-2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97</v>
      </c>
      <c r="CO18" s="35">
        <f ca="1">CN18/Entrées!$P$11</f>
        <v>0.1303763440860215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46</v>
      </c>
      <c r="CU18" s="35">
        <f ca="1">CT18/Entrées!$P$11</f>
        <v>6.1827956989247312E-2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46418.5</v>
      </c>
      <c r="F19" s="28">
        <f ca="1">IF($D19&gt;$D$8,"",INDIRECT(ADDRESS(ROW(Entrées!$C$37)+($D19-1)*24+F$11,COLUMN(Entrées!$C$37)+($C19-1),4,TRUE,"Entrées")))</f>
        <v>42202</v>
      </c>
      <c r="G19" s="28">
        <f ca="1">IF($D19&gt;$D$8,"",INDIRECT(ADDRESS(ROW(Entrées!$C$37)+($D19-1)*24+G$11,COLUMN(Entrées!$C$37)+($C19-1),4,TRUE,"Entrées")))</f>
        <v>41208.5</v>
      </c>
      <c r="H19" s="28">
        <f ca="1">IF($D19&gt;$D$8,"",INDIRECT(ADDRESS(ROW(Entrées!$C$37)+($D19-1)*24+H$11,COLUMN(Entrées!$C$37)+($C19-1),4,TRUE,"Entrées")))</f>
        <v>38831.5</v>
      </c>
      <c r="I19" s="28">
        <f ca="1">IF($D19&gt;$D$8,"",INDIRECT(ADDRESS(ROW(Entrées!$C$37)+($D19-1)*24+I$11,COLUMN(Entrées!$C$37)+($C19-1),4,TRUE,"Entrées")))</f>
        <v>37673</v>
      </c>
      <c r="J19" s="28">
        <f ca="1">IF($D19&gt;$D$8,"",INDIRECT(ADDRESS(ROW(Entrées!$C$37)+($D19-1)*24+J$11,COLUMN(Entrées!$C$37)+($C19-1),4,TRUE,"Entrées")))</f>
        <v>38806.5</v>
      </c>
      <c r="K19" s="28">
        <f ca="1">IF($D19&gt;$D$8,"",INDIRECT(ADDRESS(ROW(Entrées!$C$37)+($D19-1)*24+K$11,COLUMN(Entrées!$C$37)+($C19-1),4,TRUE,"Entrées")))</f>
        <v>43195.5</v>
      </c>
      <c r="L19" s="28">
        <f ca="1">IF($D19&gt;$D$8,"",INDIRECT(ADDRESS(ROW(Entrées!$C$37)+($D19-1)*24+L$11,COLUMN(Entrées!$C$37)+($C19-1),4,TRUE,"Entrées")))</f>
        <v>50630.5</v>
      </c>
      <c r="M19" s="28">
        <f ca="1">IF($D19&gt;$D$8,"",INDIRECT(ADDRESS(ROW(Entrées!$C$37)+($D19-1)*24+M$11,COLUMN(Entrées!$C$37)+($C19-1),4,TRUE,"Entrées")))</f>
        <v>53464.5</v>
      </c>
      <c r="N19" s="28">
        <f ca="1">IF($D19&gt;$D$8,"",INDIRECT(ADDRESS(ROW(Entrées!$C$37)+($D19-1)*24+N$11,COLUMN(Entrées!$C$37)+($C19-1),4,TRUE,"Entrées")))</f>
        <v>54230</v>
      </c>
      <c r="O19" s="28">
        <f ca="1">IF($D19&gt;$D$8,"",INDIRECT(ADDRESS(ROW(Entrées!$C$37)+($D19-1)*24+O$11,COLUMN(Entrées!$C$37)+($C19-1),4,TRUE,"Entrées")))</f>
        <v>54754.5</v>
      </c>
      <c r="P19" s="28">
        <f ca="1">IF($D19&gt;$D$8,"",INDIRECT(ADDRESS(ROW(Entrées!$C$37)+($D19-1)*24+P$11,COLUMN(Entrées!$C$37)+($C19-1),4,TRUE,"Entrées")))</f>
        <v>55067</v>
      </c>
      <c r="Q19" s="28">
        <f ca="1">IF($D19&gt;$D$8,"",INDIRECT(ADDRESS(ROW(Entrées!$C$37)+($D19-1)*24+Q$11,COLUMN(Entrées!$C$37)+($C19-1),4,TRUE,"Entrées")))</f>
        <v>55349.5</v>
      </c>
      <c r="R19" s="28">
        <f ca="1">IF($D19&gt;$D$8,"",INDIRECT(ADDRESS(ROW(Entrées!$C$37)+($D19-1)*24+R$11,COLUMN(Entrées!$C$37)+($C19-1),4,TRUE,"Entrées")))</f>
        <v>54542.5</v>
      </c>
      <c r="S19" s="28">
        <f ca="1">IF($D19&gt;$D$8,"",INDIRECT(ADDRESS(ROW(Entrées!$C$37)+($D19-1)*24+S$11,COLUMN(Entrées!$C$37)+($C19-1),4,TRUE,"Entrées")))</f>
        <v>53944</v>
      </c>
      <c r="T19" s="28">
        <f ca="1">IF($D19&gt;$D$8,"",INDIRECT(ADDRESS(ROW(Entrées!$C$37)+($D19-1)*24+T$11,COLUMN(Entrées!$C$37)+($C19-1),4,TRUE,"Entrées")))</f>
        <v>52333</v>
      </c>
      <c r="U19" s="28">
        <f ca="1">IF($D19&gt;$D$8,"",INDIRECT(ADDRESS(ROW(Entrées!$C$37)+($D19-1)*24+U$11,COLUMN(Entrées!$C$37)+($C19-1),4,TRUE,"Entrées")))</f>
        <v>51006</v>
      </c>
      <c r="V19" s="28">
        <f ca="1">IF($D19&gt;$D$8,"",INDIRECT(ADDRESS(ROW(Entrées!$C$37)+($D19-1)*24+V$11,COLUMN(Entrées!$C$37)+($C19-1),4,TRUE,"Entrées")))</f>
        <v>50323</v>
      </c>
      <c r="W19" s="28">
        <f ca="1">IF($D19&gt;$D$8,"",INDIRECT(ADDRESS(ROW(Entrées!$C$37)+($D19-1)*24+W$11,COLUMN(Entrées!$C$37)+($C19-1),4,TRUE,"Entrées")))</f>
        <v>51037.5</v>
      </c>
      <c r="X19" s="28">
        <f ca="1">IF($D19&gt;$D$8,"",INDIRECT(ADDRESS(ROW(Entrées!$C$37)+($D19-1)*24+X$11,COLUMN(Entrées!$C$37)+($C19-1),4,TRUE,"Entrées")))</f>
        <v>54565.5</v>
      </c>
      <c r="Y19" s="28">
        <f ca="1">IF($D19&gt;$D$8,"",INDIRECT(ADDRESS(ROW(Entrées!$C$37)+($D19-1)*24+Y$11,COLUMN(Entrées!$C$37)+($C19-1),4,TRUE,"Entrées")))</f>
        <v>54716.5</v>
      </c>
      <c r="Z19" s="28">
        <f ca="1">IF($D19&gt;$D$8,"",INDIRECT(ADDRESS(ROW(Entrées!$C$37)+($D19-1)*24+Z$11,COLUMN(Entrées!$C$37)+($C19-1),4,TRUE,"Entrées")))</f>
        <v>50401.5</v>
      </c>
      <c r="AA19" s="28">
        <f ca="1">IF($D19&gt;$D$8,"",INDIRECT(ADDRESS(ROW(Entrées!$C$37)+($D19-1)*24+AA$11,COLUMN(Entrées!$C$37)+($C19-1),4,TRUE,"Entrées")))</f>
        <v>47548.5</v>
      </c>
      <c r="AB19" s="28">
        <f ca="1">IF($D19&gt;$D$8,"",INDIRECT(ADDRESS(ROW(Entrées!$C$37)+($D19-1)*24+AB$11,COLUMN(Entrées!$C$37)+($C19-1),4,TRUE,"Entrées")))</f>
        <v>49203.5</v>
      </c>
      <c r="AD19" s="40">
        <f t="shared" ca="1" si="28"/>
        <v>49227.208333333336</v>
      </c>
      <c r="AE19" s="40">
        <f t="shared" ca="1" si="31"/>
        <v>55349.5</v>
      </c>
      <c r="AF19" s="40">
        <f t="shared" ca="1" si="32"/>
        <v>37673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49473.956989247294</v>
      </c>
      <c r="AK19" s="31">
        <f t="shared" ca="1" si="4"/>
        <v>49350.672043010745</v>
      </c>
      <c r="AL19" s="31">
        <f t="shared" ca="1" si="5"/>
        <v>49398.118279569891</v>
      </c>
      <c r="AM19" s="31">
        <f t="shared" ca="1" si="6"/>
        <v>347.55645161290329</v>
      </c>
      <c r="AN19" s="31">
        <f t="shared" ca="1" si="7"/>
        <v>2588.1444892473114</v>
      </c>
      <c r="AO19" s="31">
        <f t="shared" ca="1" si="8"/>
        <v>1503.5463709677417</v>
      </c>
      <c r="AP19" s="31">
        <f t="shared" ca="1" si="9"/>
        <v>41704.171370967742</v>
      </c>
      <c r="AQ19" s="31">
        <f t="shared" ca="1" si="10"/>
        <v>2152.7096774193546</v>
      </c>
      <c r="AR19" s="31">
        <f t="shared" ca="1" si="11"/>
        <v>402.56922043010746</v>
      </c>
      <c r="AS19" s="31">
        <f t="shared" ca="1" si="12"/>
        <v>6508.2741935483891</v>
      </c>
      <c r="AT19" s="31">
        <f t="shared" ca="1" si="13"/>
        <v>-813.07862903225805</v>
      </c>
      <c r="AU19" s="31">
        <f t="shared" ca="1" si="14"/>
        <v>663.5913978494624</v>
      </c>
      <c r="AV19" s="31">
        <f t="shared" ca="1" si="15"/>
        <v>-5583.5161290322567</v>
      </c>
      <c r="AW19" s="31">
        <f t="shared" ca="1" si="16"/>
        <v>65.047043010752674</v>
      </c>
      <c r="AX19" s="31">
        <f t="shared" ca="1" si="17"/>
        <v>1350.5215053763443</v>
      </c>
      <c r="AY19" s="31">
        <f t="shared" ca="1" si="18"/>
        <v>-1174.383064516129</v>
      </c>
      <c r="AZ19" s="31">
        <f t="shared" ca="1" si="19"/>
        <v>-997.34811827956992</v>
      </c>
      <c r="BA19" s="31">
        <f t="shared" ca="1" si="20"/>
        <v>-382.02016129032256</v>
      </c>
      <c r="BB19" s="31">
        <f t="shared" ca="1" si="21"/>
        <v>-2410.5497311827958</v>
      </c>
      <c r="BC19" s="31">
        <f t="shared" ca="1" si="22"/>
        <v>-1597.1438172043011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818.5</v>
      </c>
      <c r="BI19" s="32">
        <f>IF($BF19&gt;$Y$7,"",IF(AND($BF19=$Y$7,$BG19=23),"",Entrées!D47-Entrées!D46))</f>
        <v>550</v>
      </c>
      <c r="BJ19" s="32">
        <f>IF($BF19&gt;$Y$7,"",IF(AND($BF19=$Y$7,$BG19=23),"",Entrées!E47-Entrées!E46))</f>
        <v>587.5</v>
      </c>
      <c r="BK19" s="32">
        <f>IF($BF19&gt;$Y$7,"",IF(AND($BF19=$Y$7,$BG19=23),"",Entrées!F47-Entrées!F46))</f>
        <v>2</v>
      </c>
      <c r="BL19" s="32">
        <f>IF($BF19&gt;$Y$7,"",IF(AND($BF19=$Y$7,$BG19=23),"",Entrées!G47-Entrées!G46))</f>
        <v>-18.5</v>
      </c>
      <c r="BM19" s="32">
        <f>IF($BF19&gt;$Y$7,"",IF(AND($BF19=$Y$7,$BG19=23),"",Entrées!H47-Entrées!H46))</f>
        <v>86.5</v>
      </c>
      <c r="BN19" s="32">
        <f>IF($BF19&gt;$Y$7,"",IF(AND($BF19=$Y$7,$BG19=23),"",Entrées!I47-Entrées!I46))</f>
        <v>-13</v>
      </c>
      <c r="BO19" s="32">
        <f>IF($BF19&gt;$Y$7,"",IF(AND($BF19=$Y$7,$BG19=23),"",Entrées!J47-Entrées!J46))</f>
        <v>-100.5</v>
      </c>
      <c r="BP19" s="32">
        <f>IF($BF19&gt;$Y$7,"",IF(AND($BF19=$Y$7,$BG19=23),"",Entrées!K47-Entrées!K46))</f>
        <v>471</v>
      </c>
      <c r="BQ19" s="32">
        <f>IF($BF19&gt;$Y$7,"",IF(AND($BF19=$Y$7,$BG19=23),"",Entrées!L47-Entrées!L46))</f>
        <v>39</v>
      </c>
      <c r="BR19" s="32">
        <f>IF($BF19&gt;$Y$7,"",IF(AND($BF19=$Y$7,$BG19=23),"",Entrées!M47-Entrées!M46))</f>
        <v>-0.5</v>
      </c>
      <c r="BS19" s="32">
        <f>IF($BF19&gt;$Y$7,"",IF(AND($BF19=$Y$7,$BG19=23),"",Entrées!N47-Entrées!N46))</f>
        <v>-14.5</v>
      </c>
      <c r="BT19" s="32">
        <f>IF($BF19&gt;$Y$7,"",IF(AND($BF19=$Y$7,$BG19=23),"",Entrées!O47-Entrées!O46))</f>
        <v>367</v>
      </c>
      <c r="BU19" s="32">
        <f>IF($BF19&gt;$Y$7,"",IF(AND($BF19=$Y$7,$BG19=23),"",Entrées!P47-Entrées!P46))</f>
        <v>-0.5</v>
      </c>
      <c r="BV19" s="32">
        <f>IF($BF19&gt;$Y$7,"",IF(AND($BF19=$Y$7,$BG19=23),"",Entrées!Q47-Entrées!Q46))</f>
        <v>859</v>
      </c>
      <c r="BW19" s="32">
        <f>IF($BF19&gt;$Y$7,"",IF(AND($BF19=$Y$7,$BG19=23),"",Entrées!R47-Entrées!R46))</f>
        <v>-99</v>
      </c>
      <c r="BX19" s="32">
        <f>IF($BF19&gt;$Y$7,"",IF(AND($BF19=$Y$7,$BG19=23),"",Entrées!S47-Entrées!S46))</f>
        <v>308</v>
      </c>
      <c r="BY19" s="32">
        <f>IF($BF19&gt;$Y$7,"",IF(AND($BF19=$Y$7,$BG19=23),"",Entrées!T47-Entrées!T46))</f>
        <v>-331</v>
      </c>
      <c r="BZ19" s="32">
        <f>IF($BF19&gt;$Y$7,"",IF(AND($BF19=$Y$7,$BG19=23),"",Entrées!U47-Entrées!U46))</f>
        <v>0</v>
      </c>
      <c r="CA19" s="32">
        <f>IF($BF19&gt;$Y$7,"",IF(AND($BF19=$Y$7,$BG19=23),"",Entrées!V47-Entrées!V46))</f>
        <v>-534</v>
      </c>
      <c r="CD19" s="33">
        <f>IF($BF19&lt;=$Y$7,Entrées!J46/CD$2,"")</f>
        <v>7.797123391370174E-2</v>
      </c>
      <c r="CE19" s="33">
        <f>IF($BF19&lt;=$Y$7,Entrées!K46/CE$2,"")</f>
        <v>9.5676063067367409E-2</v>
      </c>
      <c r="CF19" s="11">
        <f t="shared" si="24"/>
        <v>7926</v>
      </c>
      <c r="CG19" s="11">
        <f t="shared" si="25"/>
        <v>4186</v>
      </c>
      <c r="CH19" s="52">
        <f t="shared" si="26"/>
        <v>0.27160101910413265</v>
      </c>
      <c r="CI19" s="52">
        <f t="shared" si="27"/>
        <v>9.6170382329218221E-2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58</v>
      </c>
      <c r="CO19" s="35">
        <f ca="1">CN19/Entrées!$P$11</f>
        <v>7.7956989247311828E-2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25</v>
      </c>
      <c r="CU19" s="35">
        <f ca="1">CT19/Entrées!$P$11</f>
        <v>3.3602150537634407E-2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46895.5</v>
      </c>
      <c r="F20" s="28">
        <f ca="1">IF($D20&gt;$D$8,"",INDIRECT(ADDRESS(ROW(Entrées!$C$37)+($D20-1)*24+F$11,COLUMN(Entrées!$C$37)+($C20-1),4,TRUE,"Entrées")))</f>
        <v>42605</v>
      </c>
      <c r="G20" s="28">
        <f ca="1">IF($D20&gt;$D$8,"",INDIRECT(ADDRESS(ROW(Entrées!$C$37)+($D20-1)*24+G$11,COLUMN(Entrées!$C$37)+($C20-1),4,TRUE,"Entrées")))</f>
        <v>41321.5</v>
      </c>
      <c r="H20" s="28">
        <f ca="1">IF($D20&gt;$D$8,"",INDIRECT(ADDRESS(ROW(Entrées!$C$37)+($D20-1)*24+H$11,COLUMN(Entrées!$C$37)+($C20-1),4,TRUE,"Entrées")))</f>
        <v>38975.5</v>
      </c>
      <c r="I20" s="28">
        <f ca="1">IF($D20&gt;$D$8,"",INDIRECT(ADDRESS(ROW(Entrées!$C$37)+($D20-1)*24+I$11,COLUMN(Entrées!$C$37)+($C20-1),4,TRUE,"Entrées")))</f>
        <v>37961.5</v>
      </c>
      <c r="J20" s="28">
        <f ca="1">IF($D20&gt;$D$8,"",INDIRECT(ADDRESS(ROW(Entrées!$C$37)+($D20-1)*24+J$11,COLUMN(Entrées!$C$37)+($C20-1),4,TRUE,"Entrées")))</f>
        <v>38950.5</v>
      </c>
      <c r="K20" s="28">
        <f ca="1">IF($D20&gt;$D$8,"",INDIRECT(ADDRESS(ROW(Entrées!$C$37)+($D20-1)*24+K$11,COLUMN(Entrées!$C$37)+($C20-1),4,TRUE,"Entrées")))</f>
        <v>43081</v>
      </c>
      <c r="L20" s="28">
        <f ca="1">IF($D20&gt;$D$8,"",INDIRECT(ADDRESS(ROW(Entrées!$C$37)+($D20-1)*24+L$11,COLUMN(Entrées!$C$37)+($C20-1),4,TRUE,"Entrées")))</f>
        <v>49946</v>
      </c>
      <c r="M20" s="28">
        <f ca="1">IF($D20&gt;$D$8,"",INDIRECT(ADDRESS(ROW(Entrées!$C$37)+($D20-1)*24+M$11,COLUMN(Entrées!$C$37)+($C20-1),4,TRUE,"Entrées")))</f>
        <v>52963.5</v>
      </c>
      <c r="N20" s="28">
        <f ca="1">IF($D20&gt;$D$8,"",INDIRECT(ADDRESS(ROW(Entrées!$C$37)+($D20-1)*24+N$11,COLUMN(Entrées!$C$37)+($C20-1),4,TRUE,"Entrées")))</f>
        <v>54579.5</v>
      </c>
      <c r="O20" s="28">
        <f ca="1">IF($D20&gt;$D$8,"",INDIRECT(ADDRESS(ROW(Entrées!$C$37)+($D20-1)*24+O$11,COLUMN(Entrées!$C$37)+($C20-1),4,TRUE,"Entrées")))</f>
        <v>55256</v>
      </c>
      <c r="P20" s="28">
        <f ca="1">IF($D20&gt;$D$8,"",INDIRECT(ADDRESS(ROW(Entrées!$C$37)+($D20-1)*24+P$11,COLUMN(Entrées!$C$37)+($C20-1),4,TRUE,"Entrées")))</f>
        <v>55694.5</v>
      </c>
      <c r="Q20" s="28">
        <f ca="1">IF($D20&gt;$D$8,"",INDIRECT(ADDRESS(ROW(Entrées!$C$37)+($D20-1)*24+Q$11,COLUMN(Entrées!$C$37)+($C20-1),4,TRUE,"Entrées")))</f>
        <v>56187</v>
      </c>
      <c r="R20" s="28">
        <f ca="1">IF($D20&gt;$D$8,"",INDIRECT(ADDRESS(ROW(Entrées!$C$37)+($D20-1)*24+R$11,COLUMN(Entrées!$C$37)+($C20-1),4,TRUE,"Entrées")))</f>
        <v>55439</v>
      </c>
      <c r="S20" s="28">
        <f ca="1">IF($D20&gt;$D$8,"",INDIRECT(ADDRESS(ROW(Entrées!$C$37)+($D20-1)*24+S$11,COLUMN(Entrées!$C$37)+($C20-1),4,TRUE,"Entrées")))</f>
        <v>54647.5</v>
      </c>
      <c r="T20" s="28">
        <f ca="1">IF($D20&gt;$D$8,"",INDIRECT(ADDRESS(ROW(Entrées!$C$37)+($D20-1)*24+T$11,COLUMN(Entrées!$C$37)+($C20-1),4,TRUE,"Entrées")))</f>
        <v>53042</v>
      </c>
      <c r="U20" s="28">
        <f ca="1">IF($D20&gt;$D$8,"",INDIRECT(ADDRESS(ROW(Entrées!$C$37)+($D20-1)*24+U$11,COLUMN(Entrées!$C$37)+($C20-1),4,TRUE,"Entrées")))</f>
        <v>51780</v>
      </c>
      <c r="V20" s="28">
        <f ca="1">IF($D20&gt;$D$8,"",INDIRECT(ADDRESS(ROW(Entrées!$C$37)+($D20-1)*24+V$11,COLUMN(Entrées!$C$37)+($C20-1),4,TRUE,"Entrées")))</f>
        <v>50772</v>
      </c>
      <c r="W20" s="28">
        <f ca="1">IF($D20&gt;$D$8,"",INDIRECT(ADDRESS(ROW(Entrées!$C$37)+($D20-1)*24+W$11,COLUMN(Entrées!$C$37)+($C20-1),4,TRUE,"Entrées")))</f>
        <v>51917</v>
      </c>
      <c r="X20" s="28">
        <f ca="1">IF($D20&gt;$D$8,"",INDIRECT(ADDRESS(ROW(Entrées!$C$37)+($D20-1)*24+X$11,COLUMN(Entrées!$C$37)+($C20-1),4,TRUE,"Entrées")))</f>
        <v>55906</v>
      </c>
      <c r="Y20" s="28">
        <f ca="1">IF($D20&gt;$D$8,"",INDIRECT(ADDRESS(ROW(Entrées!$C$37)+($D20-1)*24+Y$11,COLUMN(Entrées!$C$37)+($C20-1),4,TRUE,"Entrées")))</f>
        <v>55449</v>
      </c>
      <c r="Z20" s="28">
        <f ca="1">IF($D20&gt;$D$8,"",INDIRECT(ADDRESS(ROW(Entrées!$C$37)+($D20-1)*24+Z$11,COLUMN(Entrées!$C$37)+($C20-1),4,TRUE,"Entrées")))</f>
        <v>50982</v>
      </c>
      <c r="AA20" s="28">
        <f ca="1">IF($D20&gt;$D$8,"",INDIRECT(ADDRESS(ROW(Entrées!$C$37)+($D20-1)*24+AA$11,COLUMN(Entrées!$C$37)+($C20-1),4,TRUE,"Entrées")))</f>
        <v>48102</v>
      </c>
      <c r="AB20" s="28">
        <f ca="1">IF($D20&gt;$D$8,"",INDIRECT(ADDRESS(ROW(Entrées!$C$37)+($D20-1)*24+AB$11,COLUMN(Entrées!$C$37)+($C20-1),4,TRUE,"Entrées")))</f>
        <v>49902</v>
      </c>
      <c r="AD20" s="40">
        <f t="shared" ca="1" si="28"/>
        <v>49681.479166666664</v>
      </c>
      <c r="AE20" s="40">
        <f t="shared" ca="1" si="31"/>
        <v>56187</v>
      </c>
      <c r="AF20" s="40">
        <f t="shared" ca="1" si="32"/>
        <v>37961.5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49473.956989247294</v>
      </c>
      <c r="AK20" s="31">
        <f t="shared" ca="1" si="4"/>
        <v>49350.672043010745</v>
      </c>
      <c r="AL20" s="31">
        <f t="shared" ca="1" si="5"/>
        <v>49398.118279569891</v>
      </c>
      <c r="AM20" s="31">
        <f t="shared" ca="1" si="6"/>
        <v>347.55645161290329</v>
      </c>
      <c r="AN20" s="31">
        <f t="shared" ca="1" si="7"/>
        <v>2588.1444892473114</v>
      </c>
      <c r="AO20" s="31">
        <f t="shared" ca="1" si="8"/>
        <v>1503.5463709677417</v>
      </c>
      <c r="AP20" s="31">
        <f t="shared" ca="1" si="9"/>
        <v>41704.171370967742</v>
      </c>
      <c r="AQ20" s="31">
        <f t="shared" ca="1" si="10"/>
        <v>2152.7096774193546</v>
      </c>
      <c r="AR20" s="31">
        <f t="shared" ca="1" si="11"/>
        <v>402.56922043010746</v>
      </c>
      <c r="AS20" s="31">
        <f t="shared" ca="1" si="12"/>
        <v>6508.2741935483891</v>
      </c>
      <c r="AT20" s="31">
        <f t="shared" ca="1" si="13"/>
        <v>-813.07862903225805</v>
      </c>
      <c r="AU20" s="31">
        <f t="shared" ca="1" si="14"/>
        <v>663.5913978494624</v>
      </c>
      <c r="AV20" s="31">
        <f t="shared" ca="1" si="15"/>
        <v>-5583.5161290322567</v>
      </c>
      <c r="AW20" s="31">
        <f t="shared" ca="1" si="16"/>
        <v>65.047043010752674</v>
      </c>
      <c r="AX20" s="31">
        <f t="shared" ca="1" si="17"/>
        <v>1350.5215053763443</v>
      </c>
      <c r="AY20" s="31">
        <f t="shared" ca="1" si="18"/>
        <v>-1174.383064516129</v>
      </c>
      <c r="AZ20" s="31">
        <f t="shared" ca="1" si="19"/>
        <v>-997.34811827956992</v>
      </c>
      <c r="BA20" s="31">
        <f t="shared" ca="1" si="20"/>
        <v>-382.02016129032256</v>
      </c>
      <c r="BB20" s="31">
        <f t="shared" ca="1" si="21"/>
        <v>-2410.5497311827958</v>
      </c>
      <c r="BC20" s="31">
        <f t="shared" ca="1" si="22"/>
        <v>-1597.1438172043011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554.5</v>
      </c>
      <c r="BI20" s="32">
        <f>IF($BF20&gt;$Y$7,"",IF(AND($BF20=$Y$7,$BG20=23),"",Entrées!D48-Entrées!D47))</f>
        <v>637.5</v>
      </c>
      <c r="BJ20" s="32">
        <f>IF($BF20&gt;$Y$7,"",IF(AND($BF20=$Y$7,$BG20=23),"",Entrées!E48-Entrées!E47))</f>
        <v>800</v>
      </c>
      <c r="BK20" s="32">
        <f>IF($BF20&gt;$Y$7,"",IF(AND($BF20=$Y$7,$BG20=23),"",Entrées!F48-Entrées!F47))</f>
        <v>-3.5</v>
      </c>
      <c r="BL20" s="32">
        <f>IF($BF20&gt;$Y$7,"",IF(AND($BF20=$Y$7,$BG20=23),"",Entrées!G48-Entrées!G47))</f>
        <v>-77</v>
      </c>
      <c r="BM20" s="32">
        <f>IF($BF20&gt;$Y$7,"",IF(AND($BF20=$Y$7,$BG20=23),"",Entrées!H48-Entrées!H47))</f>
        <v>-17.5</v>
      </c>
      <c r="BN20" s="32">
        <f>IF($BF20&gt;$Y$7,"",IF(AND($BF20=$Y$7,$BG20=23),"",Entrées!I48-Entrées!I47))</f>
        <v>-11</v>
      </c>
      <c r="BO20" s="32">
        <f>IF($BF20&gt;$Y$7,"",IF(AND($BF20=$Y$7,$BG20=23),"",Entrées!J48-Entrées!J47))</f>
        <v>-57.5</v>
      </c>
      <c r="BP20" s="32">
        <f>IF($BF20&gt;$Y$7,"",IF(AND($BF20=$Y$7,$BG20=23),"",Entrées!K48-Entrées!K47))</f>
        <v>410.5</v>
      </c>
      <c r="BQ20" s="32">
        <f>IF($BF20&gt;$Y$7,"",IF(AND($BF20=$Y$7,$BG20=23),"",Entrées!L48-Entrées!L47))</f>
        <v>146</v>
      </c>
      <c r="BR20" s="32">
        <f>IF($BF20&gt;$Y$7,"",IF(AND($BF20=$Y$7,$BG20=23),"",Entrées!M48-Entrées!M47))</f>
        <v>0</v>
      </c>
      <c r="BS20" s="32">
        <f>IF($BF20&gt;$Y$7,"",IF(AND($BF20=$Y$7,$BG20=23),"",Entrées!N48-Entrées!N47))</f>
        <v>9.5</v>
      </c>
      <c r="BT20" s="32">
        <f>IF($BF20&gt;$Y$7,"",IF(AND($BF20=$Y$7,$BG20=23),"",Entrées!O48-Entrées!O47))</f>
        <v>155</v>
      </c>
      <c r="BU20" s="32">
        <f>IF($BF20&gt;$Y$7,"",IF(AND($BF20=$Y$7,$BG20=23),"",Entrées!P48-Entrées!P47))</f>
        <v>-2</v>
      </c>
      <c r="BV20" s="32">
        <f>IF($BF20&gt;$Y$7,"",IF(AND($BF20=$Y$7,$BG20=23),"",Entrées!Q48-Entrées!Q47))</f>
        <v>1166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-187</v>
      </c>
      <c r="BY20" s="32">
        <f>IF($BF20&gt;$Y$7,"",IF(AND($BF20=$Y$7,$BG20=23),"",Entrées!T48-Entrées!T47))</f>
        <v>-506</v>
      </c>
      <c r="BZ20" s="32">
        <f>IF($BF20&gt;$Y$7,"",IF(AND($BF20=$Y$7,$BG20=23),"",Entrées!U48-Entrées!U47))</f>
        <v>3</v>
      </c>
      <c r="CA20" s="32">
        <f>IF($BF20&gt;$Y$7,"",IF(AND($BF20=$Y$7,$BG20=23),"",Entrées!V48-Entrées!V47))</f>
        <v>-373</v>
      </c>
      <c r="CD20" s="33">
        <f>IF($BF20&lt;=$Y$7,Entrées!J47/CD$2,"")</f>
        <v>6.529144587433762E-2</v>
      </c>
      <c r="CE20" s="33">
        <f>IF($BF20&lt;=$Y$7,Entrées!K47/CE$2,"")</f>
        <v>0.20819397993311037</v>
      </c>
      <c r="CF20" s="11">
        <f t="shared" si="24"/>
        <v>7926</v>
      </c>
      <c r="CG20" s="11">
        <f t="shared" si="25"/>
        <v>4186</v>
      </c>
      <c r="CH20" s="52">
        <f t="shared" si="26"/>
        <v>0.27160101910413265</v>
      </c>
      <c r="CI20" s="52">
        <f t="shared" si="27"/>
        <v>9.6170382329218221E-2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44</v>
      </c>
      <c r="CO20" s="35">
        <f ca="1">CN20/Entrées!$P$11</f>
        <v>5.9139784946236562E-2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20</v>
      </c>
      <c r="CU20" s="35">
        <f ca="1">CT20/Entrées!$P$11</f>
        <v>2.6881720430107527E-2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47873.5</v>
      </c>
      <c r="F21" s="28">
        <f ca="1">IF($D21&gt;$D$8,"",INDIRECT(ADDRESS(ROW(Entrées!$C$37)+($D21-1)*24+F$11,COLUMN(Entrées!$C$37)+($C21-1),4,TRUE,"Entrées")))</f>
        <v>43694</v>
      </c>
      <c r="G21" s="28">
        <f ca="1">IF($D21&gt;$D$8,"",INDIRECT(ADDRESS(ROW(Entrées!$C$37)+($D21-1)*24+G$11,COLUMN(Entrées!$C$37)+($C21-1),4,TRUE,"Entrées")))</f>
        <v>42664.5</v>
      </c>
      <c r="H21" s="28">
        <f ca="1">IF($D21&gt;$D$8,"",INDIRECT(ADDRESS(ROW(Entrées!$C$37)+($D21-1)*24+H$11,COLUMN(Entrées!$C$37)+($C21-1),4,TRUE,"Entrées")))</f>
        <v>40185.5</v>
      </c>
      <c r="I21" s="28">
        <f ca="1">IF($D21&gt;$D$8,"",INDIRECT(ADDRESS(ROW(Entrées!$C$37)+($D21-1)*24+I$11,COLUMN(Entrées!$C$37)+($C21-1),4,TRUE,"Entrées")))</f>
        <v>39041</v>
      </c>
      <c r="J21" s="28">
        <f ca="1">IF($D21&gt;$D$8,"",INDIRECT(ADDRESS(ROW(Entrées!$C$37)+($D21-1)*24+J$11,COLUMN(Entrées!$C$37)+($C21-1),4,TRUE,"Entrées")))</f>
        <v>39998.5</v>
      </c>
      <c r="K21" s="28">
        <f ca="1">IF($D21&gt;$D$8,"",INDIRECT(ADDRESS(ROW(Entrées!$C$37)+($D21-1)*24+K$11,COLUMN(Entrées!$C$37)+($C21-1),4,TRUE,"Entrées")))</f>
        <v>44544.5</v>
      </c>
      <c r="L21" s="28">
        <f ca="1">IF($D21&gt;$D$8,"",INDIRECT(ADDRESS(ROW(Entrées!$C$37)+($D21-1)*24+L$11,COLUMN(Entrées!$C$37)+($C21-1),4,TRUE,"Entrées")))</f>
        <v>52097.5</v>
      </c>
      <c r="M21" s="28">
        <f ca="1">IF($D21&gt;$D$8,"",INDIRECT(ADDRESS(ROW(Entrées!$C$37)+($D21-1)*24+M$11,COLUMN(Entrées!$C$37)+($C21-1),4,TRUE,"Entrées")))</f>
        <v>55068.5</v>
      </c>
      <c r="N21" s="28">
        <f ca="1">IF($D21&gt;$D$8,"",INDIRECT(ADDRESS(ROW(Entrées!$C$37)+($D21-1)*24+N$11,COLUMN(Entrées!$C$37)+($C21-1),4,TRUE,"Entrées")))</f>
        <v>56152.5</v>
      </c>
      <c r="O21" s="28">
        <f ca="1">IF($D21&gt;$D$8,"",INDIRECT(ADDRESS(ROW(Entrées!$C$37)+($D21-1)*24+O$11,COLUMN(Entrées!$C$37)+($C21-1),4,TRUE,"Entrées")))</f>
        <v>56849.5</v>
      </c>
      <c r="P21" s="28">
        <f ca="1">IF($D21&gt;$D$8,"",INDIRECT(ADDRESS(ROW(Entrées!$C$37)+($D21-1)*24+P$11,COLUMN(Entrées!$C$37)+($C21-1),4,TRUE,"Entrées")))</f>
        <v>57378.5</v>
      </c>
      <c r="Q21" s="28">
        <f ca="1">IF($D21&gt;$D$8,"",INDIRECT(ADDRESS(ROW(Entrées!$C$37)+($D21-1)*24+Q$11,COLUMN(Entrées!$C$37)+($C21-1),4,TRUE,"Entrées")))</f>
        <v>57960.5</v>
      </c>
      <c r="R21" s="28">
        <f ca="1">IF($D21&gt;$D$8,"",INDIRECT(ADDRESS(ROW(Entrées!$C$37)+($D21-1)*24+R$11,COLUMN(Entrées!$C$37)+($C21-1),4,TRUE,"Entrées")))</f>
        <v>57358.5</v>
      </c>
      <c r="S21" s="28">
        <f ca="1">IF($D21&gt;$D$8,"",INDIRECT(ADDRESS(ROW(Entrées!$C$37)+($D21-1)*24+S$11,COLUMN(Entrées!$C$37)+($C21-1),4,TRUE,"Entrées")))</f>
        <v>56692</v>
      </c>
      <c r="T21" s="28">
        <f ca="1">IF($D21&gt;$D$8,"",INDIRECT(ADDRESS(ROW(Entrées!$C$37)+($D21-1)*24+T$11,COLUMN(Entrées!$C$37)+($C21-1),4,TRUE,"Entrées")))</f>
        <v>55139.5</v>
      </c>
      <c r="U21" s="28">
        <f ca="1">IF($D21&gt;$D$8,"",INDIRECT(ADDRESS(ROW(Entrées!$C$37)+($D21-1)*24+U$11,COLUMN(Entrées!$C$37)+($C21-1),4,TRUE,"Entrées")))</f>
        <v>53893</v>
      </c>
      <c r="V21" s="28">
        <f ca="1">IF($D21&gt;$D$8,"",INDIRECT(ADDRESS(ROW(Entrées!$C$37)+($D21-1)*24+V$11,COLUMN(Entrées!$C$37)+($C21-1),4,TRUE,"Entrées")))</f>
        <v>53074.5</v>
      </c>
      <c r="W21" s="28">
        <f ca="1">IF($D21&gt;$D$8,"",INDIRECT(ADDRESS(ROW(Entrées!$C$37)+($D21-1)*24+W$11,COLUMN(Entrées!$C$37)+($C21-1),4,TRUE,"Entrées")))</f>
        <v>54050.5</v>
      </c>
      <c r="X21" s="28">
        <f ca="1">IF($D21&gt;$D$8,"",INDIRECT(ADDRESS(ROW(Entrées!$C$37)+($D21-1)*24+X$11,COLUMN(Entrées!$C$37)+($C21-1),4,TRUE,"Entrées")))</f>
        <v>58131.5</v>
      </c>
      <c r="Y21" s="28">
        <f ca="1">IF($D21&gt;$D$8,"",INDIRECT(ADDRESS(ROW(Entrées!$C$37)+($D21-1)*24+Y$11,COLUMN(Entrées!$C$37)+($C21-1),4,TRUE,"Entrées")))</f>
        <v>58157</v>
      </c>
      <c r="Z21" s="28">
        <f ca="1">IF($D21&gt;$D$8,"",INDIRECT(ADDRESS(ROW(Entrées!$C$37)+($D21-1)*24+Z$11,COLUMN(Entrées!$C$37)+($C21-1),4,TRUE,"Entrées")))</f>
        <v>53842.5</v>
      </c>
      <c r="AA21" s="28">
        <f ca="1">IF($D21&gt;$D$8,"",INDIRECT(ADDRESS(ROW(Entrées!$C$37)+($D21-1)*24+AA$11,COLUMN(Entrées!$C$37)+($C21-1),4,TRUE,"Entrées")))</f>
        <v>50959</v>
      </c>
      <c r="AB21" s="28">
        <f ca="1">IF($D21&gt;$D$8,"",INDIRECT(ADDRESS(ROW(Entrées!$C$37)+($D21-1)*24+AB$11,COLUMN(Entrées!$C$37)+($C21-1),4,TRUE,"Entrées")))</f>
        <v>52781</v>
      </c>
      <c r="AD21" s="40">
        <f t="shared" ca="1" si="28"/>
        <v>51566.145833333336</v>
      </c>
      <c r="AE21" s="40">
        <f t="shared" ca="1" si="31"/>
        <v>58157</v>
      </c>
      <c r="AF21" s="40">
        <f t="shared" ca="1" si="32"/>
        <v>39041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49473.956989247294</v>
      </c>
      <c r="AK21" s="31">
        <f t="shared" ca="1" si="4"/>
        <v>49350.672043010745</v>
      </c>
      <c r="AL21" s="31">
        <f t="shared" ca="1" si="5"/>
        <v>49398.118279569891</v>
      </c>
      <c r="AM21" s="31">
        <f t="shared" ca="1" si="6"/>
        <v>347.55645161290329</v>
      </c>
      <c r="AN21" s="31">
        <f t="shared" ca="1" si="7"/>
        <v>2588.1444892473114</v>
      </c>
      <c r="AO21" s="31">
        <f t="shared" ca="1" si="8"/>
        <v>1503.5463709677417</v>
      </c>
      <c r="AP21" s="31">
        <f t="shared" ca="1" si="9"/>
        <v>41704.171370967742</v>
      </c>
      <c r="AQ21" s="31">
        <f t="shared" ca="1" si="10"/>
        <v>2152.7096774193546</v>
      </c>
      <c r="AR21" s="31">
        <f t="shared" ca="1" si="11"/>
        <v>402.56922043010746</v>
      </c>
      <c r="AS21" s="31">
        <f t="shared" ca="1" si="12"/>
        <v>6508.2741935483891</v>
      </c>
      <c r="AT21" s="31">
        <f t="shared" ca="1" si="13"/>
        <v>-813.07862903225805</v>
      </c>
      <c r="AU21" s="31">
        <f t="shared" ca="1" si="14"/>
        <v>663.5913978494624</v>
      </c>
      <c r="AV21" s="31">
        <f t="shared" ca="1" si="15"/>
        <v>-5583.5161290322567</v>
      </c>
      <c r="AW21" s="31">
        <f t="shared" ca="1" si="16"/>
        <v>65.047043010752674</v>
      </c>
      <c r="AX21" s="31">
        <f t="shared" ca="1" si="17"/>
        <v>1350.5215053763443</v>
      </c>
      <c r="AY21" s="31">
        <f t="shared" ca="1" si="18"/>
        <v>-1174.383064516129</v>
      </c>
      <c r="AZ21" s="31">
        <f t="shared" ca="1" si="19"/>
        <v>-997.34811827956992</v>
      </c>
      <c r="BA21" s="31">
        <f t="shared" ca="1" si="20"/>
        <v>-382.02016129032256</v>
      </c>
      <c r="BB21" s="31">
        <f t="shared" ca="1" si="21"/>
        <v>-2410.5497311827958</v>
      </c>
      <c r="BC21" s="31">
        <f t="shared" ca="1" si="22"/>
        <v>-1597.1438172043011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280</v>
      </c>
      <c r="BI21" s="32">
        <f>IF($BF21&gt;$Y$7,"",IF(AND($BF21=$Y$7,$BG21=23),"",Entrées!D49-Entrées!D48))</f>
        <v>175</v>
      </c>
      <c r="BJ21" s="32">
        <f>IF($BF21&gt;$Y$7,"",IF(AND($BF21=$Y$7,$BG21=23),"",Entrées!E49-Entrées!E48))</f>
        <v>300</v>
      </c>
      <c r="BK21" s="32">
        <f>IF($BF21&gt;$Y$7,"",IF(AND($BF21=$Y$7,$BG21=23),"",Entrées!F49-Entrées!F48))</f>
        <v>0.5</v>
      </c>
      <c r="BL21" s="32">
        <f>IF($BF21&gt;$Y$7,"",IF(AND($BF21=$Y$7,$BG21=23),"",Entrées!G49-Entrées!G48))</f>
        <v>-102</v>
      </c>
      <c r="BM21" s="32">
        <f>IF($BF21&gt;$Y$7,"",IF(AND($BF21=$Y$7,$BG21=23),"",Entrées!H49-Entrées!H48))</f>
        <v>-45.5</v>
      </c>
      <c r="BN21" s="32">
        <f>IF($BF21&gt;$Y$7,"",IF(AND($BF21=$Y$7,$BG21=23),"",Entrées!I49-Entrées!I48))</f>
        <v>17</v>
      </c>
      <c r="BO21" s="32">
        <f>IF($BF21&gt;$Y$7,"",IF(AND($BF21=$Y$7,$BG21=23),"",Entrées!J49-Entrées!J48))</f>
        <v>-11</v>
      </c>
      <c r="BP21" s="32">
        <f>IF($BF21&gt;$Y$7,"",IF(AND($BF21=$Y$7,$BG21=23),"",Entrées!K49-Entrées!K48))</f>
        <v>285</v>
      </c>
      <c r="BQ21" s="32">
        <f>IF($BF21&gt;$Y$7,"",IF(AND($BF21=$Y$7,$BG21=23),"",Entrées!L49-Entrées!L48))</f>
        <v>-350.5</v>
      </c>
      <c r="BR21" s="32">
        <f>IF($BF21&gt;$Y$7,"",IF(AND($BF21=$Y$7,$BG21=23),"",Entrées!M49-Entrées!M48))</f>
        <v>0</v>
      </c>
      <c r="BS21" s="32">
        <f>IF($BF21&gt;$Y$7,"",IF(AND($BF21=$Y$7,$BG21=23),"",Entrées!N49-Entrées!N48))</f>
        <v>1.5</v>
      </c>
      <c r="BT21" s="32">
        <f>IF($BF21&gt;$Y$7,"",IF(AND($BF21=$Y$7,$BG21=23),"",Entrées!O49-Entrées!O48))</f>
        <v>484.5</v>
      </c>
      <c r="BU21" s="32">
        <f>IF($BF21&gt;$Y$7,"",IF(AND($BF21=$Y$7,$BG21=23),"",Entrées!P49-Entrées!P48))</f>
        <v>-2</v>
      </c>
      <c r="BV21" s="32">
        <f>IF($BF21&gt;$Y$7,"",IF(AND($BF21=$Y$7,$BG21=23),"",Entrées!Q49-Entrées!Q48))</f>
        <v>341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11</v>
      </c>
      <c r="BY21" s="32">
        <f>IF($BF21&gt;$Y$7,"",IF(AND($BF21=$Y$7,$BG21=23),"",Entrées!T49-Entrées!T48))</f>
        <v>-769</v>
      </c>
      <c r="BZ21" s="32">
        <f>IF($BF21&gt;$Y$7,"",IF(AND($BF21=$Y$7,$BG21=23),"",Entrées!U49-Entrées!U48))</f>
        <v>321</v>
      </c>
      <c r="CA21" s="32">
        <f>IF($BF21&gt;$Y$7,"",IF(AND($BF21=$Y$7,$BG21=23),"",Entrées!V49-Entrées!V48))</f>
        <v>914</v>
      </c>
      <c r="CD21" s="33">
        <f>IF($BF21&lt;=$Y$7,Entrées!J48/CD$2,"")</f>
        <v>5.8036840777189E-2</v>
      </c>
      <c r="CE21" s="33">
        <f>IF($BF21&lt;=$Y$7,Entrées!K48/CE$2,"")</f>
        <v>0.30625895843287149</v>
      </c>
      <c r="CF21" s="11">
        <f t="shared" si="24"/>
        <v>7926</v>
      </c>
      <c r="CG21" s="11">
        <f t="shared" si="25"/>
        <v>4186</v>
      </c>
      <c r="CH21" s="52">
        <f t="shared" si="26"/>
        <v>0.27160101910413265</v>
      </c>
      <c r="CI21" s="52">
        <f t="shared" si="27"/>
        <v>9.6170382329218221E-2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29</v>
      </c>
      <c r="CO21" s="35">
        <f ca="1">CN21/Entrées!$P$11</f>
        <v>3.8978494623655914E-2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10</v>
      </c>
      <c r="CU21" s="35">
        <f ca="1">CT21/Entrées!$P$11</f>
        <v>1.3440860215053764E-2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50662</v>
      </c>
      <c r="F22" s="28">
        <f ca="1">IF($D22&gt;$D$8,"",INDIRECT(ADDRESS(ROW(Entrées!$C$37)+($D22-1)*24+F$11,COLUMN(Entrées!$C$37)+($C22-1),4,TRUE,"Entrées")))</f>
        <v>46495.5</v>
      </c>
      <c r="G22" s="28">
        <f ca="1">IF($D22&gt;$D$8,"",INDIRECT(ADDRESS(ROW(Entrées!$C$37)+($D22-1)*24+G$11,COLUMN(Entrées!$C$37)+($C22-1),4,TRUE,"Entrées")))</f>
        <v>45311</v>
      </c>
      <c r="H22" s="28">
        <f ca="1">IF($D22&gt;$D$8,"",INDIRECT(ADDRESS(ROW(Entrées!$C$37)+($D22-1)*24+H$11,COLUMN(Entrées!$C$37)+($C22-1),4,TRUE,"Entrées")))</f>
        <v>42878</v>
      </c>
      <c r="I22" s="28">
        <f ca="1">IF($D22&gt;$D$8,"",INDIRECT(ADDRESS(ROW(Entrées!$C$37)+($D22-1)*24+I$11,COLUMN(Entrées!$C$37)+($C22-1),4,TRUE,"Entrées")))</f>
        <v>41581.5</v>
      </c>
      <c r="J22" s="28">
        <f ca="1">IF($D22&gt;$D$8,"",INDIRECT(ADDRESS(ROW(Entrées!$C$37)+($D22-1)*24+J$11,COLUMN(Entrées!$C$37)+($C22-1),4,TRUE,"Entrées")))</f>
        <v>42786</v>
      </c>
      <c r="K22" s="28">
        <f ca="1">IF($D22&gt;$D$8,"",INDIRECT(ADDRESS(ROW(Entrées!$C$37)+($D22-1)*24+K$11,COLUMN(Entrées!$C$37)+($C22-1),4,TRUE,"Entrées")))</f>
        <v>47221</v>
      </c>
      <c r="L22" s="28">
        <f ca="1">IF($D22&gt;$D$8,"",INDIRECT(ADDRESS(ROW(Entrées!$C$37)+($D22-1)*24+L$11,COLUMN(Entrées!$C$37)+($C22-1),4,TRUE,"Entrées")))</f>
        <v>54664</v>
      </c>
      <c r="M22" s="28">
        <f ca="1">IF($D22&gt;$D$8,"",INDIRECT(ADDRESS(ROW(Entrées!$C$37)+($D22-1)*24+M$11,COLUMN(Entrées!$C$37)+($C22-1),4,TRUE,"Entrées")))</f>
        <v>57809</v>
      </c>
      <c r="N22" s="28">
        <f ca="1">IF($D22&gt;$D$8,"",INDIRECT(ADDRESS(ROW(Entrées!$C$37)+($D22-1)*24+N$11,COLUMN(Entrées!$C$37)+($C22-1),4,TRUE,"Entrées")))</f>
        <v>58649.5</v>
      </c>
      <c r="O22" s="28">
        <f ca="1">IF($D22&gt;$D$8,"",INDIRECT(ADDRESS(ROW(Entrées!$C$37)+($D22-1)*24+O$11,COLUMN(Entrées!$C$37)+($C22-1),4,TRUE,"Entrées")))</f>
        <v>59220</v>
      </c>
      <c r="P22" s="28">
        <f ca="1">IF($D22&gt;$D$8,"",INDIRECT(ADDRESS(ROW(Entrées!$C$37)+($D22-1)*24+P$11,COLUMN(Entrées!$C$37)+($C22-1),4,TRUE,"Entrées")))</f>
        <v>59467.5</v>
      </c>
      <c r="Q22" s="28">
        <f ca="1">IF($D22&gt;$D$8,"",INDIRECT(ADDRESS(ROW(Entrées!$C$37)+($D22-1)*24+Q$11,COLUMN(Entrées!$C$37)+($C22-1),4,TRUE,"Entrées")))</f>
        <v>59516.5</v>
      </c>
      <c r="R22" s="28">
        <f ca="1">IF($D22&gt;$D$8,"",INDIRECT(ADDRESS(ROW(Entrées!$C$37)+($D22-1)*24+R$11,COLUMN(Entrées!$C$37)+($C22-1),4,TRUE,"Entrées")))</f>
        <v>58784.5</v>
      </c>
      <c r="S22" s="28">
        <f ca="1">IF($D22&gt;$D$8,"",INDIRECT(ADDRESS(ROW(Entrées!$C$37)+($D22-1)*24+S$11,COLUMN(Entrées!$C$37)+($C22-1),4,TRUE,"Entrées")))</f>
        <v>57399.5</v>
      </c>
      <c r="T22" s="28">
        <f ca="1">IF($D22&gt;$D$8,"",INDIRECT(ADDRESS(ROW(Entrées!$C$37)+($D22-1)*24+T$11,COLUMN(Entrées!$C$37)+($C22-1),4,TRUE,"Entrées")))</f>
        <v>55335.5</v>
      </c>
      <c r="U22" s="28">
        <f ca="1">IF($D22&gt;$D$8,"",INDIRECT(ADDRESS(ROW(Entrées!$C$37)+($D22-1)*24+U$11,COLUMN(Entrées!$C$37)+($C22-1),4,TRUE,"Entrées")))</f>
        <v>53816.5</v>
      </c>
      <c r="V22" s="28">
        <f ca="1">IF($D22&gt;$D$8,"",INDIRECT(ADDRESS(ROW(Entrées!$C$37)+($D22-1)*24+V$11,COLUMN(Entrées!$C$37)+($C22-1),4,TRUE,"Entrées")))</f>
        <v>53086.5</v>
      </c>
      <c r="W22" s="28">
        <f ca="1">IF($D22&gt;$D$8,"",INDIRECT(ADDRESS(ROW(Entrées!$C$37)+($D22-1)*24+W$11,COLUMN(Entrées!$C$37)+($C22-1),4,TRUE,"Entrées")))</f>
        <v>54198</v>
      </c>
      <c r="X22" s="28">
        <f ca="1">IF($D22&gt;$D$8,"",INDIRECT(ADDRESS(ROW(Entrées!$C$37)+($D22-1)*24+X$11,COLUMN(Entrées!$C$37)+($C22-1),4,TRUE,"Entrées")))</f>
        <v>58112</v>
      </c>
      <c r="Y22" s="28">
        <f ca="1">IF($D22&gt;$D$8,"",INDIRECT(ADDRESS(ROW(Entrées!$C$37)+($D22-1)*24+Y$11,COLUMN(Entrées!$C$37)+($C22-1),4,TRUE,"Entrées")))</f>
        <v>58519</v>
      </c>
      <c r="Z22" s="28">
        <f ca="1">IF($D22&gt;$D$8,"",INDIRECT(ADDRESS(ROW(Entrées!$C$37)+($D22-1)*24+Z$11,COLUMN(Entrées!$C$37)+($C22-1),4,TRUE,"Entrées")))</f>
        <v>54625</v>
      </c>
      <c r="AA22" s="28">
        <f ca="1">IF($D22&gt;$D$8,"",INDIRECT(ADDRESS(ROW(Entrées!$C$37)+($D22-1)*24+AA$11,COLUMN(Entrées!$C$37)+($C22-1),4,TRUE,"Entrées")))</f>
        <v>52311</v>
      </c>
      <c r="AB22" s="28">
        <f ca="1">IF($D22&gt;$D$8,"",INDIRECT(ADDRESS(ROW(Entrées!$C$37)+($D22-1)*24+AB$11,COLUMN(Entrées!$C$37)+($C22-1),4,TRUE,"Entrées")))</f>
        <v>54251.5</v>
      </c>
      <c r="AD22" s="40">
        <f t="shared" ca="1" si="28"/>
        <v>53195.854166666664</v>
      </c>
      <c r="AE22" s="40">
        <f t="shared" ca="1" si="31"/>
        <v>59516.5</v>
      </c>
      <c r="AF22" s="40">
        <f t="shared" ca="1" si="32"/>
        <v>41581.5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49473.956989247294</v>
      </c>
      <c r="AK22" s="31">
        <f t="shared" ca="1" si="4"/>
        <v>49350.672043010745</v>
      </c>
      <c r="AL22" s="31">
        <f t="shared" ca="1" si="5"/>
        <v>49398.118279569891</v>
      </c>
      <c r="AM22" s="31">
        <f t="shared" ca="1" si="6"/>
        <v>347.55645161290329</v>
      </c>
      <c r="AN22" s="31">
        <f t="shared" ca="1" si="7"/>
        <v>2588.1444892473114</v>
      </c>
      <c r="AO22" s="31">
        <f t="shared" ca="1" si="8"/>
        <v>1503.5463709677417</v>
      </c>
      <c r="AP22" s="31">
        <f t="shared" ca="1" si="9"/>
        <v>41704.171370967742</v>
      </c>
      <c r="AQ22" s="31">
        <f t="shared" ca="1" si="10"/>
        <v>2152.7096774193546</v>
      </c>
      <c r="AR22" s="31">
        <f t="shared" ca="1" si="11"/>
        <v>402.56922043010746</v>
      </c>
      <c r="AS22" s="31">
        <f t="shared" ca="1" si="12"/>
        <v>6508.2741935483891</v>
      </c>
      <c r="AT22" s="31">
        <f t="shared" ca="1" si="13"/>
        <v>-813.07862903225805</v>
      </c>
      <c r="AU22" s="31">
        <f t="shared" ca="1" si="14"/>
        <v>663.5913978494624</v>
      </c>
      <c r="AV22" s="31">
        <f t="shared" ca="1" si="15"/>
        <v>-5583.5161290322567</v>
      </c>
      <c r="AW22" s="31">
        <f t="shared" ca="1" si="16"/>
        <v>65.047043010752674</v>
      </c>
      <c r="AX22" s="31">
        <f t="shared" ca="1" si="17"/>
        <v>1350.5215053763443</v>
      </c>
      <c r="AY22" s="31">
        <f t="shared" ca="1" si="18"/>
        <v>-1174.383064516129</v>
      </c>
      <c r="AZ22" s="31">
        <f t="shared" ca="1" si="19"/>
        <v>-997.34811827956992</v>
      </c>
      <c r="BA22" s="31">
        <f t="shared" ca="1" si="20"/>
        <v>-382.02016129032256</v>
      </c>
      <c r="BB22" s="31">
        <f t="shared" ca="1" si="21"/>
        <v>-2410.5497311827958</v>
      </c>
      <c r="BC22" s="31">
        <f t="shared" ca="1" si="22"/>
        <v>-1597.1438172043011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-564</v>
      </c>
      <c r="BI22" s="32">
        <f>IF($BF22&gt;$Y$7,"",IF(AND($BF22=$Y$7,$BG22=23),"",Entrées!D50-Entrées!D49))</f>
        <v>-600</v>
      </c>
      <c r="BJ22" s="32">
        <f>IF($BF22&gt;$Y$7,"",IF(AND($BF22=$Y$7,$BG22=23),"",Entrées!E50-Entrées!E49))</f>
        <v>-600</v>
      </c>
      <c r="BK22" s="32">
        <f>IF($BF22&gt;$Y$7,"",IF(AND($BF22=$Y$7,$BG22=23),"",Entrées!F50-Entrées!F49))</f>
        <v>4</v>
      </c>
      <c r="BL22" s="32">
        <f>IF($BF22&gt;$Y$7,"",IF(AND($BF22=$Y$7,$BG22=23),"",Entrées!G50-Entrées!G49))</f>
        <v>-199</v>
      </c>
      <c r="BM22" s="32">
        <f>IF($BF22&gt;$Y$7,"",IF(AND($BF22=$Y$7,$BG22=23),"",Entrées!H50-Entrées!H49))</f>
        <v>-55.5</v>
      </c>
      <c r="BN22" s="32">
        <f>IF($BF22&gt;$Y$7,"",IF(AND($BF22=$Y$7,$BG22=23),"",Entrées!I50-Entrées!I49))</f>
        <v>-23.5</v>
      </c>
      <c r="BO22" s="32">
        <f>IF($BF22&gt;$Y$7,"",IF(AND($BF22=$Y$7,$BG22=23),"",Entrées!J50-Entrées!J49))</f>
        <v>-2.5</v>
      </c>
      <c r="BP22" s="32">
        <f>IF($BF22&gt;$Y$7,"",IF(AND($BF22=$Y$7,$BG22=23),"",Entrées!K50-Entrées!K49))</f>
        <v>169.5</v>
      </c>
      <c r="BQ22" s="32">
        <f>IF($BF22&gt;$Y$7,"",IF(AND($BF22=$Y$7,$BG22=23),"",Entrées!L50-Entrées!L49))</f>
        <v>-597</v>
      </c>
      <c r="BR22" s="32">
        <f>IF($BF22&gt;$Y$7,"",IF(AND($BF22=$Y$7,$BG22=23),"",Entrées!M50-Entrées!M49))</f>
        <v>0</v>
      </c>
      <c r="BS22" s="32">
        <f>IF($BF22&gt;$Y$7,"",IF(AND($BF22=$Y$7,$BG22=23),"",Entrées!N50-Entrées!N49))</f>
        <v>3</v>
      </c>
      <c r="BT22" s="32">
        <f>IF($BF22&gt;$Y$7,"",IF(AND($BF22=$Y$7,$BG22=23),"",Entrées!O50-Entrées!O49))</f>
        <v>138</v>
      </c>
      <c r="BU22" s="32">
        <f>IF($BF22&gt;$Y$7,"",IF(AND($BF22=$Y$7,$BG22=23),"",Entrées!P50-Entrées!P49))</f>
        <v>-2</v>
      </c>
      <c r="BV22" s="32">
        <f>IF($BF22&gt;$Y$7,"",IF(AND($BF22=$Y$7,$BG22=23),"",Entrées!Q50-Entrées!Q49))</f>
        <v>28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189</v>
      </c>
      <c r="BY22" s="32">
        <f>IF($BF22&gt;$Y$7,"",IF(AND($BF22=$Y$7,$BG22=23),"",Entrées!T50-Entrées!T49))</f>
        <v>221</v>
      </c>
      <c r="BZ22" s="32">
        <f>IF($BF22&gt;$Y$7,"",IF(AND($BF22=$Y$7,$BG22=23),"",Entrées!U50-Entrées!U49))</f>
        <v>236</v>
      </c>
      <c r="CA22" s="32">
        <f>IF($BF22&gt;$Y$7,"",IF(AND($BF22=$Y$7,$BG22=23),"",Entrées!V50-Entrées!V49))</f>
        <v>-579</v>
      </c>
      <c r="CD22" s="33">
        <f>IF($BF22&lt;=$Y$7,Entrées!J49/CD$2,"")</f>
        <v>5.6649003280343176E-2</v>
      </c>
      <c r="CE22" s="33">
        <f>IF($BF22&lt;=$Y$7,Entrées!K49/CE$2,"")</f>
        <v>0.37434304825609171</v>
      </c>
      <c r="CF22" s="11">
        <f t="shared" si="24"/>
        <v>7926</v>
      </c>
      <c r="CG22" s="11">
        <f t="shared" si="25"/>
        <v>4186</v>
      </c>
      <c r="CH22" s="52">
        <f t="shared" si="26"/>
        <v>0.27160101910413265</v>
      </c>
      <c r="CI22" s="52">
        <f t="shared" si="27"/>
        <v>9.6170382329218221E-2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22</v>
      </c>
      <c r="CO22" s="35">
        <f ca="1">CN22/Entrées!$P$11</f>
        <v>2.9569892473118281E-2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3</v>
      </c>
      <c r="CU22" s="35">
        <f ca="1">CT22/Entrées!$P$11</f>
        <v>4.0322580645161289E-3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51820.5</v>
      </c>
      <c r="F23" s="28">
        <f ca="1">IF($D23&gt;$D$8,"",INDIRECT(ADDRESS(ROW(Entrées!$C$37)+($D23-1)*24+F$11,COLUMN(Entrées!$C$37)+($C23-1),4,TRUE,"Entrées")))</f>
        <v>47273</v>
      </c>
      <c r="G23" s="28">
        <f ca="1">IF($D23&gt;$D$8,"",INDIRECT(ADDRESS(ROW(Entrées!$C$37)+($D23-1)*24+G$11,COLUMN(Entrées!$C$37)+($C23-1),4,TRUE,"Entrées")))</f>
        <v>45939.5</v>
      </c>
      <c r="H23" s="28">
        <f ca="1">IF($D23&gt;$D$8,"",INDIRECT(ADDRESS(ROW(Entrées!$C$37)+($D23-1)*24+H$11,COLUMN(Entrées!$C$37)+($C23-1),4,TRUE,"Entrées")))</f>
        <v>43096</v>
      </c>
      <c r="I23" s="28">
        <f ca="1">IF($D23&gt;$D$8,"",INDIRECT(ADDRESS(ROW(Entrées!$C$37)+($D23-1)*24+I$11,COLUMN(Entrées!$C$37)+($C23-1),4,TRUE,"Entrées")))</f>
        <v>41236</v>
      </c>
      <c r="J23" s="28">
        <f ca="1">IF($D23&gt;$D$8,"",INDIRECT(ADDRESS(ROW(Entrées!$C$37)+($D23-1)*24+J$11,COLUMN(Entrées!$C$37)+($C23-1),4,TRUE,"Entrées")))</f>
        <v>41297</v>
      </c>
      <c r="K23" s="28">
        <f ca="1">IF($D23&gt;$D$8,"",INDIRECT(ADDRESS(ROW(Entrées!$C$37)+($D23-1)*24+K$11,COLUMN(Entrées!$C$37)+($C23-1),4,TRUE,"Entrées")))</f>
        <v>42824.5</v>
      </c>
      <c r="L23" s="28">
        <f ca="1">IF($D23&gt;$D$8,"",INDIRECT(ADDRESS(ROW(Entrées!$C$37)+($D23-1)*24+L$11,COLUMN(Entrées!$C$37)+($C23-1),4,TRUE,"Entrées")))</f>
        <v>45381</v>
      </c>
      <c r="M23" s="28">
        <f ca="1">IF($D23&gt;$D$8,"",INDIRECT(ADDRESS(ROW(Entrées!$C$37)+($D23-1)*24+M$11,COLUMN(Entrées!$C$37)+($C23-1),4,TRUE,"Entrées")))</f>
        <v>47694</v>
      </c>
      <c r="N23" s="28">
        <f ca="1">IF($D23&gt;$D$8,"",INDIRECT(ADDRESS(ROW(Entrées!$C$37)+($D23-1)*24+N$11,COLUMN(Entrées!$C$37)+($C23-1),4,TRUE,"Entrées")))</f>
        <v>50763</v>
      </c>
      <c r="O23" s="28">
        <f ca="1">IF($D23&gt;$D$8,"",INDIRECT(ADDRESS(ROW(Entrées!$C$37)+($D23-1)*24+O$11,COLUMN(Entrées!$C$37)+($C23-1),4,TRUE,"Entrées")))</f>
        <v>52547</v>
      </c>
      <c r="P23" s="28">
        <f ca="1">IF($D23&gt;$D$8,"",INDIRECT(ADDRESS(ROW(Entrées!$C$37)+($D23-1)*24+P$11,COLUMN(Entrées!$C$37)+($C23-1),4,TRUE,"Entrées")))</f>
        <v>53021.5</v>
      </c>
      <c r="Q23" s="28">
        <f ca="1">IF($D23&gt;$D$8,"",INDIRECT(ADDRESS(ROW(Entrées!$C$37)+($D23-1)*24+Q$11,COLUMN(Entrées!$C$37)+($C23-1),4,TRUE,"Entrées")))</f>
        <v>54288.5</v>
      </c>
      <c r="R23" s="28">
        <f ca="1">IF($D23&gt;$D$8,"",INDIRECT(ADDRESS(ROW(Entrées!$C$37)+($D23-1)*24+R$11,COLUMN(Entrées!$C$37)+($C23-1),4,TRUE,"Entrées")))</f>
        <v>54208</v>
      </c>
      <c r="S23" s="28">
        <f ca="1">IF($D23&gt;$D$8,"",INDIRECT(ADDRESS(ROW(Entrées!$C$37)+($D23-1)*24+S$11,COLUMN(Entrées!$C$37)+($C23-1),4,TRUE,"Entrées")))</f>
        <v>51811</v>
      </c>
      <c r="T23" s="28">
        <f ca="1">IF($D23&gt;$D$8,"",INDIRECT(ADDRESS(ROW(Entrées!$C$37)+($D23-1)*24+T$11,COLUMN(Entrées!$C$37)+($C23-1),4,TRUE,"Entrées")))</f>
        <v>49622</v>
      </c>
      <c r="U23" s="28">
        <f ca="1">IF($D23&gt;$D$8,"",INDIRECT(ADDRESS(ROW(Entrées!$C$37)+($D23-1)*24+U$11,COLUMN(Entrées!$C$37)+($C23-1),4,TRUE,"Entrées")))</f>
        <v>48078.5</v>
      </c>
      <c r="V23" s="28">
        <f ca="1">IF($D23&gt;$D$8,"",INDIRECT(ADDRESS(ROW(Entrées!$C$37)+($D23-1)*24+V$11,COLUMN(Entrées!$C$37)+($C23-1),4,TRUE,"Entrées")))</f>
        <v>47428.5</v>
      </c>
      <c r="W23" s="28">
        <f ca="1">IF($D23&gt;$D$8,"",INDIRECT(ADDRESS(ROW(Entrées!$C$37)+($D23-1)*24+W$11,COLUMN(Entrées!$C$37)+($C23-1),4,TRUE,"Entrées")))</f>
        <v>48850</v>
      </c>
      <c r="X23" s="28">
        <f ca="1">IF($D23&gt;$D$8,"",INDIRECT(ADDRESS(ROW(Entrées!$C$37)+($D23-1)*24+X$11,COLUMN(Entrées!$C$37)+($C23-1),4,TRUE,"Entrées")))</f>
        <v>53227.5</v>
      </c>
      <c r="Y23" s="28">
        <f ca="1">IF($D23&gt;$D$8,"",INDIRECT(ADDRESS(ROW(Entrées!$C$37)+($D23-1)*24+Y$11,COLUMN(Entrées!$C$37)+($C23-1),4,TRUE,"Entrées")))</f>
        <v>54326</v>
      </c>
      <c r="Z23" s="28">
        <f ca="1">IF($D23&gt;$D$8,"",INDIRECT(ADDRESS(ROW(Entrées!$C$37)+($D23-1)*24+Z$11,COLUMN(Entrées!$C$37)+($C23-1),4,TRUE,"Entrées")))</f>
        <v>51226.5</v>
      </c>
      <c r="AA23" s="28">
        <f ca="1">IF($D23&gt;$D$8,"",INDIRECT(ADDRESS(ROW(Entrées!$C$37)+($D23-1)*24+AA$11,COLUMN(Entrées!$C$37)+($C23-1),4,TRUE,"Entrées")))</f>
        <v>49693.5</v>
      </c>
      <c r="AB23" s="28">
        <f ca="1">IF($D23&gt;$D$8,"",INDIRECT(ADDRESS(ROW(Entrées!$C$37)+($D23-1)*24+AB$11,COLUMN(Entrées!$C$37)+($C23-1),4,TRUE,"Entrées")))</f>
        <v>52766</v>
      </c>
      <c r="AD23" s="40">
        <f t="shared" ca="1" si="28"/>
        <v>49100.791666666664</v>
      </c>
      <c r="AE23" s="40">
        <f t="shared" ca="1" si="31"/>
        <v>54326</v>
      </c>
      <c r="AF23" s="40">
        <f t="shared" ca="1" si="32"/>
        <v>41236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49473.956989247294</v>
      </c>
      <c r="AK23" s="31">
        <f t="shared" ca="1" si="4"/>
        <v>49350.672043010745</v>
      </c>
      <c r="AL23" s="31">
        <f t="shared" ca="1" si="5"/>
        <v>49398.118279569891</v>
      </c>
      <c r="AM23" s="31">
        <f t="shared" ca="1" si="6"/>
        <v>347.55645161290329</v>
      </c>
      <c r="AN23" s="31">
        <f t="shared" ca="1" si="7"/>
        <v>2588.1444892473114</v>
      </c>
      <c r="AO23" s="31">
        <f t="shared" ca="1" si="8"/>
        <v>1503.5463709677417</v>
      </c>
      <c r="AP23" s="31">
        <f t="shared" ca="1" si="9"/>
        <v>41704.171370967742</v>
      </c>
      <c r="AQ23" s="31">
        <f t="shared" ca="1" si="10"/>
        <v>2152.7096774193546</v>
      </c>
      <c r="AR23" s="31">
        <f t="shared" ca="1" si="11"/>
        <v>402.56922043010746</v>
      </c>
      <c r="AS23" s="31">
        <f t="shared" ca="1" si="12"/>
        <v>6508.2741935483891</v>
      </c>
      <c r="AT23" s="31">
        <f t="shared" ca="1" si="13"/>
        <v>-813.07862903225805</v>
      </c>
      <c r="AU23" s="31">
        <f t="shared" ca="1" si="14"/>
        <v>663.5913978494624</v>
      </c>
      <c r="AV23" s="31">
        <f t="shared" ca="1" si="15"/>
        <v>-5583.5161290322567</v>
      </c>
      <c r="AW23" s="31">
        <f t="shared" ca="1" si="16"/>
        <v>65.047043010752674</v>
      </c>
      <c r="AX23" s="31">
        <f t="shared" ca="1" si="17"/>
        <v>1350.5215053763443</v>
      </c>
      <c r="AY23" s="31">
        <f t="shared" ca="1" si="18"/>
        <v>-1174.383064516129</v>
      </c>
      <c r="AZ23" s="31">
        <f t="shared" ca="1" si="19"/>
        <v>-997.34811827956992</v>
      </c>
      <c r="BA23" s="31">
        <f t="shared" ca="1" si="20"/>
        <v>-382.02016129032256</v>
      </c>
      <c r="BB23" s="31">
        <f t="shared" ca="1" si="21"/>
        <v>-2410.5497311827958</v>
      </c>
      <c r="BC23" s="31">
        <f t="shared" ca="1" si="22"/>
        <v>-1597.1438172043011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-609</v>
      </c>
      <c r="BI23" s="32">
        <f>IF($BF23&gt;$Y$7,"",IF(AND($BF23=$Y$7,$BG23=23),"",Entrées!D51-Entrées!D50))</f>
        <v>-1100</v>
      </c>
      <c r="BJ23" s="32">
        <f>IF($BF23&gt;$Y$7,"",IF(AND($BF23=$Y$7,$BG23=23),"",Entrées!E51-Entrées!E50))</f>
        <v>-900</v>
      </c>
      <c r="BK23" s="32">
        <f>IF($BF23&gt;$Y$7,"",IF(AND($BF23=$Y$7,$BG23=23),"",Entrées!F51-Entrées!F50))</f>
        <v>-3</v>
      </c>
      <c r="BL23" s="32">
        <f>IF($BF23&gt;$Y$7,"",IF(AND($BF23=$Y$7,$BG23=23),"",Entrées!G51-Entrées!G50))</f>
        <v>-71</v>
      </c>
      <c r="BM23" s="32">
        <f>IF($BF23&gt;$Y$7,"",IF(AND($BF23=$Y$7,$BG23=23),"",Entrées!H51-Entrées!H50))</f>
        <v>-16.5</v>
      </c>
      <c r="BN23" s="32">
        <f>IF($BF23&gt;$Y$7,"",IF(AND($BF23=$Y$7,$BG23=23),"",Entrées!I51-Entrées!I50))</f>
        <v>221</v>
      </c>
      <c r="BO23" s="32">
        <f>IF($BF23&gt;$Y$7,"",IF(AND($BF23=$Y$7,$BG23=23),"",Entrées!J51-Entrées!J50))</f>
        <v>-9.5</v>
      </c>
      <c r="BP23" s="32">
        <f>IF($BF23&gt;$Y$7,"",IF(AND($BF23=$Y$7,$BG23=23),"",Entrées!K51-Entrées!K50))</f>
        <v>-16</v>
      </c>
      <c r="BQ23" s="32">
        <f>IF($BF23&gt;$Y$7,"",IF(AND($BF23=$Y$7,$BG23=23),"",Entrées!L51-Entrées!L50))</f>
        <v>-627.5</v>
      </c>
      <c r="BR23" s="32">
        <f>IF($BF23&gt;$Y$7,"",IF(AND($BF23=$Y$7,$BG23=23),"",Entrées!M51-Entrées!M50))</f>
        <v>-0.5</v>
      </c>
      <c r="BS23" s="32">
        <f>IF($BF23&gt;$Y$7,"",IF(AND($BF23=$Y$7,$BG23=23),"",Entrées!N51-Entrées!N50))</f>
        <v>7</v>
      </c>
      <c r="BT23" s="32">
        <f>IF($BF23&gt;$Y$7,"",IF(AND($BF23=$Y$7,$BG23=23),"",Entrées!O51-Entrées!O50))</f>
        <v>-93</v>
      </c>
      <c r="BU23" s="32">
        <f>IF($BF23&gt;$Y$7,"",IF(AND($BF23=$Y$7,$BG23=23),"",Entrées!P51-Entrées!P50))</f>
        <v>-1</v>
      </c>
      <c r="BV23" s="32">
        <f>IF($BF23&gt;$Y$7,"",IF(AND($BF23=$Y$7,$BG23=23),"",Entrées!Q51-Entrées!Q50))</f>
        <v>-477</v>
      </c>
      <c r="BW23" s="32">
        <f>IF($BF23&gt;$Y$7,"",IF(AND($BF23=$Y$7,$BG23=23),"",Entrées!R51-Entrées!R50))</f>
        <v>70</v>
      </c>
      <c r="BX23" s="32">
        <f>IF($BF23&gt;$Y$7,"",IF(AND($BF23=$Y$7,$BG23=23),"",Entrées!S51-Entrées!S50))</f>
        <v>688</v>
      </c>
      <c r="BY23" s="32">
        <f>IF($BF23&gt;$Y$7,"",IF(AND($BF23=$Y$7,$BG23=23),"",Entrées!T51-Entrées!T50))</f>
        <v>731</v>
      </c>
      <c r="BZ23" s="32">
        <f>IF($BF23&gt;$Y$7,"",IF(AND($BF23=$Y$7,$BG23=23),"",Entrées!U51-Entrées!U50))</f>
        <v>-517</v>
      </c>
      <c r="CA23" s="32">
        <f>IF($BF23&gt;$Y$7,"",IF(AND($BF23=$Y$7,$BG23=23),"",Entrées!V51-Entrées!V50))</f>
        <v>-709</v>
      </c>
      <c r="CD23" s="33">
        <f>IF($BF23&lt;=$Y$7,Entrées!J50/CD$2,"")</f>
        <v>5.633358566742367E-2</v>
      </c>
      <c r="CE23" s="33">
        <f>IF($BF23&lt;=$Y$7,Entrées!K50/CE$2,"")</f>
        <v>0.41483516483516486</v>
      </c>
      <c r="CF23" s="11">
        <f t="shared" si="24"/>
        <v>7926</v>
      </c>
      <c r="CG23" s="11">
        <f t="shared" si="25"/>
        <v>4186</v>
      </c>
      <c r="CH23" s="52">
        <f t="shared" si="26"/>
        <v>0.27160101910413265</v>
      </c>
      <c r="CI23" s="52">
        <f t="shared" si="27"/>
        <v>9.6170382329218221E-2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21</v>
      </c>
      <c r="CO23" s="35">
        <f ca="1">CN23/Entrées!$P$11</f>
        <v>2.8225806451612902E-2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0</v>
      </c>
      <c r="CU23" s="35">
        <f ca="1">CT23/Entrées!$P$11</f>
        <v>0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51481.5</v>
      </c>
      <c r="F24" s="28">
        <f ca="1">IF($D24&gt;$D$8,"",INDIRECT(ADDRESS(ROW(Entrées!$C$37)+($D24-1)*24+F$11,COLUMN(Entrées!$C$37)+($C24-1),4,TRUE,"Entrées")))</f>
        <v>47511.5</v>
      </c>
      <c r="G24" s="28">
        <f ca="1">IF($D24&gt;$D$8,"",INDIRECT(ADDRESS(ROW(Entrées!$C$37)+($D24-1)*24+G$11,COLUMN(Entrées!$C$37)+($C24-1),4,TRUE,"Entrées")))</f>
        <v>45960</v>
      </c>
      <c r="H24" s="28">
        <f ca="1">IF($D24&gt;$D$8,"",INDIRECT(ADDRESS(ROW(Entrées!$C$37)+($D24-1)*24+H$11,COLUMN(Entrées!$C$37)+($C24-1),4,TRUE,"Entrées")))</f>
        <v>42967.5</v>
      </c>
      <c r="I24" s="28">
        <f ca="1">IF($D24&gt;$D$8,"",INDIRECT(ADDRESS(ROW(Entrées!$C$37)+($D24-1)*24+I$11,COLUMN(Entrées!$C$37)+($C24-1),4,TRUE,"Entrées")))</f>
        <v>41010.5</v>
      </c>
      <c r="J24" s="28">
        <f ca="1">IF($D24&gt;$D$8,"",INDIRECT(ADDRESS(ROW(Entrées!$C$37)+($D24-1)*24+J$11,COLUMN(Entrées!$C$37)+($C24-1),4,TRUE,"Entrées")))</f>
        <v>40536.5</v>
      </c>
      <c r="K24" s="28">
        <f ca="1">IF($D24&gt;$D$8,"",INDIRECT(ADDRESS(ROW(Entrées!$C$37)+($D24-1)*24+K$11,COLUMN(Entrées!$C$37)+($C24-1),4,TRUE,"Entrées")))</f>
        <v>41288.5</v>
      </c>
      <c r="L24" s="28">
        <f ca="1">IF($D24&gt;$D$8,"",INDIRECT(ADDRESS(ROW(Entrées!$C$37)+($D24-1)*24+L$11,COLUMN(Entrées!$C$37)+($C24-1),4,TRUE,"Entrées")))</f>
        <v>42786.5</v>
      </c>
      <c r="M24" s="28">
        <f ca="1">IF($D24&gt;$D$8,"",INDIRECT(ADDRESS(ROW(Entrées!$C$37)+($D24-1)*24+M$11,COLUMN(Entrées!$C$37)+($C24-1),4,TRUE,"Entrées")))</f>
        <v>44044</v>
      </c>
      <c r="N24" s="28">
        <f ca="1">IF($D24&gt;$D$8,"",INDIRECT(ADDRESS(ROW(Entrées!$C$37)+($D24-1)*24+N$11,COLUMN(Entrées!$C$37)+($C24-1),4,TRUE,"Entrées")))</f>
        <v>46694.5</v>
      </c>
      <c r="O24" s="28">
        <f ca="1">IF($D24&gt;$D$8,"",INDIRECT(ADDRESS(ROW(Entrées!$C$37)+($D24-1)*24+O$11,COLUMN(Entrées!$C$37)+($C24-1),4,TRUE,"Entrées")))</f>
        <v>49110</v>
      </c>
      <c r="P24" s="28">
        <f ca="1">IF($D24&gt;$D$8,"",INDIRECT(ADDRESS(ROW(Entrées!$C$37)+($D24-1)*24+P$11,COLUMN(Entrées!$C$37)+($C24-1),4,TRUE,"Entrées")))</f>
        <v>50371</v>
      </c>
      <c r="Q24" s="28">
        <f ca="1">IF($D24&gt;$D$8,"",INDIRECT(ADDRESS(ROW(Entrées!$C$37)+($D24-1)*24+Q$11,COLUMN(Entrées!$C$37)+($C24-1),4,TRUE,"Entrées")))</f>
        <v>51643.5</v>
      </c>
      <c r="R24" s="28">
        <f ca="1">IF($D24&gt;$D$8,"",INDIRECT(ADDRESS(ROW(Entrées!$C$37)+($D24-1)*24+R$11,COLUMN(Entrées!$C$37)+($C24-1),4,TRUE,"Entrées")))</f>
        <v>51217</v>
      </c>
      <c r="S24" s="28">
        <f ca="1">IF($D24&gt;$D$8,"",INDIRECT(ADDRESS(ROW(Entrées!$C$37)+($D24-1)*24+S$11,COLUMN(Entrées!$C$37)+($C24-1),4,TRUE,"Entrées")))</f>
        <v>47874.5</v>
      </c>
      <c r="T24" s="28">
        <f ca="1">IF($D24&gt;$D$8,"",INDIRECT(ADDRESS(ROW(Entrées!$C$37)+($D24-1)*24+T$11,COLUMN(Entrées!$C$37)+($C24-1),4,TRUE,"Entrées")))</f>
        <v>45319</v>
      </c>
      <c r="U24" s="28">
        <f ca="1">IF($D24&gt;$D$8,"",INDIRECT(ADDRESS(ROW(Entrées!$C$37)+($D24-1)*24+U$11,COLUMN(Entrées!$C$37)+($C24-1),4,TRUE,"Entrées")))</f>
        <v>43677</v>
      </c>
      <c r="V24" s="28">
        <f ca="1">IF($D24&gt;$D$8,"",INDIRECT(ADDRESS(ROW(Entrées!$C$37)+($D24-1)*24+V$11,COLUMN(Entrées!$C$37)+($C24-1),4,TRUE,"Entrées")))</f>
        <v>43575</v>
      </c>
      <c r="W24" s="28">
        <f ca="1">IF($D24&gt;$D$8,"",INDIRECT(ADDRESS(ROW(Entrées!$C$37)+($D24-1)*24+W$11,COLUMN(Entrées!$C$37)+($C24-1),4,TRUE,"Entrées")))</f>
        <v>45913.5</v>
      </c>
      <c r="X24" s="28">
        <f ca="1">IF($D24&gt;$D$8,"",INDIRECT(ADDRESS(ROW(Entrées!$C$37)+($D24-1)*24+X$11,COLUMN(Entrées!$C$37)+($C24-1),4,TRUE,"Entrées")))</f>
        <v>51570</v>
      </c>
      <c r="Y24" s="28">
        <f ca="1">IF($D24&gt;$D$8,"",INDIRECT(ADDRESS(ROW(Entrées!$C$37)+($D24-1)*24+Y$11,COLUMN(Entrées!$C$37)+($C24-1),4,TRUE,"Entrées")))</f>
        <v>53462</v>
      </c>
      <c r="Z24" s="28">
        <f ca="1">IF($D24&gt;$D$8,"",INDIRECT(ADDRESS(ROW(Entrées!$C$37)+($D24-1)*24+Z$11,COLUMN(Entrées!$C$37)+($C24-1),4,TRUE,"Entrées")))</f>
        <v>50724</v>
      </c>
      <c r="AA24" s="28">
        <f ca="1">IF($D24&gt;$D$8,"",INDIRECT(ADDRESS(ROW(Entrées!$C$37)+($D24-1)*24+AA$11,COLUMN(Entrées!$C$37)+($C24-1),4,TRUE,"Entrées")))</f>
        <v>48670.5</v>
      </c>
      <c r="AB24" s="28">
        <f ca="1">IF($D24&gt;$D$8,"",INDIRECT(ADDRESS(ROW(Entrées!$C$37)+($D24-1)*24+AB$11,COLUMN(Entrées!$C$37)+($C24-1),4,TRUE,"Entrées")))</f>
        <v>50947</v>
      </c>
      <c r="AD24" s="40">
        <f t="shared" ca="1" si="28"/>
        <v>47014.791666666664</v>
      </c>
      <c r="AE24" s="40">
        <f t="shared" ca="1" si="31"/>
        <v>53462</v>
      </c>
      <c r="AF24" s="40">
        <f t="shared" ca="1" si="32"/>
        <v>40536.5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49473.956989247294</v>
      </c>
      <c r="AK24" s="31">
        <f t="shared" ca="1" si="4"/>
        <v>49350.672043010745</v>
      </c>
      <c r="AL24" s="31">
        <f t="shared" ca="1" si="5"/>
        <v>49398.118279569891</v>
      </c>
      <c r="AM24" s="31">
        <f t="shared" ca="1" si="6"/>
        <v>347.55645161290329</v>
      </c>
      <c r="AN24" s="31">
        <f t="shared" ca="1" si="7"/>
        <v>2588.1444892473114</v>
      </c>
      <c r="AO24" s="31">
        <f t="shared" ca="1" si="8"/>
        <v>1503.5463709677417</v>
      </c>
      <c r="AP24" s="31">
        <f t="shared" ca="1" si="9"/>
        <v>41704.171370967742</v>
      </c>
      <c r="AQ24" s="31">
        <f t="shared" ca="1" si="10"/>
        <v>2152.7096774193546</v>
      </c>
      <c r="AR24" s="31">
        <f t="shared" ca="1" si="11"/>
        <v>402.56922043010746</v>
      </c>
      <c r="AS24" s="31">
        <f t="shared" ca="1" si="12"/>
        <v>6508.2741935483891</v>
      </c>
      <c r="AT24" s="31">
        <f t="shared" ca="1" si="13"/>
        <v>-813.07862903225805</v>
      </c>
      <c r="AU24" s="31">
        <f t="shared" ca="1" si="14"/>
        <v>663.5913978494624</v>
      </c>
      <c r="AV24" s="31">
        <f t="shared" ca="1" si="15"/>
        <v>-5583.5161290322567</v>
      </c>
      <c r="AW24" s="31">
        <f t="shared" ca="1" si="16"/>
        <v>65.047043010752674</v>
      </c>
      <c r="AX24" s="31">
        <f t="shared" ca="1" si="17"/>
        <v>1350.5215053763443</v>
      </c>
      <c r="AY24" s="31">
        <f t="shared" ca="1" si="18"/>
        <v>-1174.383064516129</v>
      </c>
      <c r="AZ24" s="31">
        <f t="shared" ca="1" si="19"/>
        <v>-997.34811827956992</v>
      </c>
      <c r="BA24" s="31">
        <f t="shared" ca="1" si="20"/>
        <v>-382.02016129032256</v>
      </c>
      <c r="BB24" s="31">
        <f t="shared" ca="1" si="21"/>
        <v>-2410.5497311827958</v>
      </c>
      <c r="BC24" s="31">
        <f t="shared" ca="1" si="22"/>
        <v>-1597.1438172043011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-1708</v>
      </c>
      <c r="BI24" s="32">
        <f>IF($BF24&gt;$Y$7,"",IF(AND($BF24=$Y$7,$BG24=23),"",Entrées!D52-Entrées!D51))</f>
        <v>-1500</v>
      </c>
      <c r="BJ24" s="32">
        <f>IF($BF24&gt;$Y$7,"",IF(AND($BF24=$Y$7,$BG24=23),"",Entrées!E52-Entrées!E51))</f>
        <v>-1787.5</v>
      </c>
      <c r="BK24" s="32">
        <f>IF($BF24&gt;$Y$7,"",IF(AND($BF24=$Y$7,$BG24=23),"",Entrées!F52-Entrées!F51))</f>
        <v>0</v>
      </c>
      <c r="BL24" s="32">
        <f>IF($BF24&gt;$Y$7,"",IF(AND($BF24=$Y$7,$BG24=23),"",Entrées!G52-Entrées!G51))</f>
        <v>-225</v>
      </c>
      <c r="BM24" s="32">
        <f>IF($BF24&gt;$Y$7,"",IF(AND($BF24=$Y$7,$BG24=23),"",Entrées!H52-Entrées!H51))</f>
        <v>21</v>
      </c>
      <c r="BN24" s="32">
        <f>IF($BF24&gt;$Y$7,"",IF(AND($BF24=$Y$7,$BG24=23),"",Entrées!I52-Entrées!I51))</f>
        <v>16.5</v>
      </c>
      <c r="BO24" s="32">
        <f>IF($BF24&gt;$Y$7,"",IF(AND($BF24=$Y$7,$BG24=23),"",Entrées!J52-Entrées!J51))</f>
        <v>-20</v>
      </c>
      <c r="BP24" s="32">
        <f>IF($BF24&gt;$Y$7,"",IF(AND($BF24=$Y$7,$BG24=23),"",Entrées!K52-Entrées!K51))</f>
        <v>-241.5</v>
      </c>
      <c r="BQ24" s="32">
        <f>IF($BF24&gt;$Y$7,"",IF(AND($BF24=$Y$7,$BG24=23),"",Entrées!L52-Entrées!L51))</f>
        <v>-528</v>
      </c>
      <c r="BR24" s="32">
        <f>IF($BF24&gt;$Y$7,"",IF(AND($BF24=$Y$7,$BG24=23),"",Entrées!M52-Entrées!M51))</f>
        <v>-16</v>
      </c>
      <c r="BS24" s="32">
        <f>IF($BF24&gt;$Y$7,"",IF(AND($BF24=$Y$7,$BG24=23),"",Entrées!N52-Entrées!N51))</f>
        <v>-6</v>
      </c>
      <c r="BT24" s="32">
        <f>IF($BF24&gt;$Y$7,"",IF(AND($BF24=$Y$7,$BG24=23),"",Entrées!O52-Entrées!O51))</f>
        <v>-709</v>
      </c>
      <c r="BU24" s="32">
        <f>IF($BF24&gt;$Y$7,"",IF(AND($BF24=$Y$7,$BG24=23),"",Entrées!P52-Entrées!P51))</f>
        <v>-2</v>
      </c>
      <c r="BV24" s="32">
        <f>IF($BF24&gt;$Y$7,"",IF(AND($BF24=$Y$7,$BG24=23),"",Entrées!Q52-Entrées!Q51))</f>
        <v>0</v>
      </c>
      <c r="BW24" s="32">
        <f>IF($BF24&gt;$Y$7,"",IF(AND($BF24=$Y$7,$BG24=23),"",Entrées!R52-Entrées!R51))</f>
        <v>1</v>
      </c>
      <c r="BX24" s="32">
        <f>IF($BF24&gt;$Y$7,"",IF(AND($BF24=$Y$7,$BG24=23),"",Entrées!S52-Entrées!S51))</f>
        <v>-18</v>
      </c>
      <c r="BY24" s="32">
        <f>IF($BF24&gt;$Y$7,"",IF(AND($BF24=$Y$7,$BG24=23),"",Entrées!T52-Entrées!T51))</f>
        <v>-944</v>
      </c>
      <c r="BZ24" s="32">
        <f>IF($BF24&gt;$Y$7,"",IF(AND($BF24=$Y$7,$BG24=23),"",Entrées!U52-Entrées!U51))</f>
        <v>-43</v>
      </c>
      <c r="CA24" s="32">
        <f>IF($BF24&gt;$Y$7,"",IF(AND($BF24=$Y$7,$BG24=23),"",Entrées!V52-Entrées!V51))</f>
        <v>-126</v>
      </c>
      <c r="CD24" s="33">
        <f>IF($BF24&lt;=$Y$7,Entrées!J51/CD$2,"")</f>
        <v>5.5134998738329548E-2</v>
      </c>
      <c r="CE24" s="33">
        <f>IF($BF24&lt;=$Y$7,Entrées!K51/CE$2,"")</f>
        <v>0.41101290014333491</v>
      </c>
      <c r="CF24" s="11">
        <f t="shared" si="24"/>
        <v>7926</v>
      </c>
      <c r="CG24" s="11">
        <f t="shared" si="25"/>
        <v>4186</v>
      </c>
      <c r="CH24" s="52">
        <f t="shared" si="26"/>
        <v>0.27160101910413265</v>
      </c>
      <c r="CI24" s="52">
        <f t="shared" si="27"/>
        <v>9.6170382329218221E-2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3</v>
      </c>
      <c r="CO24" s="35">
        <f ca="1">CN24/Entrées!$P$11</f>
        <v>4.0322580645161289E-3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0</v>
      </c>
      <c r="CU24" s="35">
        <f ca="1">CT24/Entrées!$P$11</f>
        <v>0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49484.5</v>
      </c>
      <c r="F25" s="28">
        <f ca="1">IF($D25&gt;$D$8,"",INDIRECT(ADDRESS(ROW(Entrées!$C$37)+($D25-1)*24+F$11,COLUMN(Entrées!$C$37)+($C25-1),4,TRUE,"Entrées")))</f>
        <v>45636</v>
      </c>
      <c r="G25" s="28">
        <f ca="1">IF($D25&gt;$D$8,"",INDIRECT(ADDRESS(ROW(Entrées!$C$37)+($D25-1)*24+G$11,COLUMN(Entrées!$C$37)+($C25-1),4,TRUE,"Entrées")))</f>
        <v>44500</v>
      </c>
      <c r="H25" s="28">
        <f ca="1">IF($D25&gt;$D$8,"",INDIRECT(ADDRESS(ROW(Entrées!$C$37)+($D25-1)*24+H$11,COLUMN(Entrées!$C$37)+($C25-1),4,TRUE,"Entrées")))</f>
        <v>42005</v>
      </c>
      <c r="I25" s="28">
        <f ca="1">IF($D25&gt;$D$8,"",INDIRECT(ADDRESS(ROW(Entrées!$C$37)+($D25-1)*24+I$11,COLUMN(Entrées!$C$37)+($C25-1),4,TRUE,"Entrées")))</f>
        <v>40689</v>
      </c>
      <c r="J25" s="28">
        <f ca="1">IF($D25&gt;$D$8,"",INDIRECT(ADDRESS(ROW(Entrées!$C$37)+($D25-1)*24+J$11,COLUMN(Entrées!$C$37)+($C25-1),4,TRUE,"Entrées")))</f>
        <v>42231</v>
      </c>
      <c r="K25" s="28">
        <f ca="1">IF($D25&gt;$D$8,"",INDIRECT(ADDRESS(ROW(Entrées!$C$37)+($D25-1)*24+K$11,COLUMN(Entrées!$C$37)+($C25-1),4,TRUE,"Entrées")))</f>
        <v>47352</v>
      </c>
      <c r="L25" s="28">
        <f ca="1">IF($D25&gt;$D$8,"",INDIRECT(ADDRESS(ROW(Entrées!$C$37)+($D25-1)*24+L$11,COLUMN(Entrées!$C$37)+($C25-1),4,TRUE,"Entrées")))</f>
        <v>55129</v>
      </c>
      <c r="M25" s="28">
        <f ca="1">IF($D25&gt;$D$8,"",INDIRECT(ADDRESS(ROW(Entrées!$C$37)+($D25-1)*24+M$11,COLUMN(Entrées!$C$37)+($C25-1),4,TRUE,"Entrées")))</f>
        <v>58557.5</v>
      </c>
      <c r="N25" s="28">
        <f ca="1">IF($D25&gt;$D$8,"",INDIRECT(ADDRESS(ROW(Entrées!$C$37)+($D25-1)*24+N$11,COLUMN(Entrées!$C$37)+($C25-1),4,TRUE,"Entrées")))</f>
        <v>59516</v>
      </c>
      <c r="O25" s="28">
        <f ca="1">IF($D25&gt;$D$8,"",INDIRECT(ADDRESS(ROW(Entrées!$C$37)+($D25-1)*24+O$11,COLUMN(Entrées!$C$37)+($C25-1),4,TRUE,"Entrées")))</f>
        <v>59923</v>
      </c>
      <c r="P25" s="28">
        <f ca="1">IF($D25&gt;$D$8,"",INDIRECT(ADDRESS(ROW(Entrées!$C$37)+($D25-1)*24+P$11,COLUMN(Entrées!$C$37)+($C25-1),4,TRUE,"Entrées")))</f>
        <v>60275.5</v>
      </c>
      <c r="Q25" s="28">
        <f ca="1">IF($D25&gt;$D$8,"",INDIRECT(ADDRESS(ROW(Entrées!$C$37)+($D25-1)*24+Q$11,COLUMN(Entrées!$C$37)+($C25-1),4,TRUE,"Entrées")))</f>
        <v>60675.5</v>
      </c>
      <c r="R25" s="28">
        <f ca="1">IF($D25&gt;$D$8,"",INDIRECT(ADDRESS(ROW(Entrées!$C$37)+($D25-1)*24+R$11,COLUMN(Entrées!$C$37)+($C25-1),4,TRUE,"Entrées")))</f>
        <v>60012</v>
      </c>
      <c r="S25" s="28">
        <f ca="1">IF($D25&gt;$D$8,"",INDIRECT(ADDRESS(ROW(Entrées!$C$37)+($D25-1)*24+S$11,COLUMN(Entrées!$C$37)+($C25-1),4,TRUE,"Entrées")))</f>
        <v>59009.5</v>
      </c>
      <c r="T25" s="28">
        <f ca="1">IF($D25&gt;$D$8,"",INDIRECT(ADDRESS(ROW(Entrées!$C$37)+($D25-1)*24+T$11,COLUMN(Entrées!$C$37)+($C25-1),4,TRUE,"Entrées")))</f>
        <v>56966</v>
      </c>
      <c r="U25" s="28">
        <f ca="1">IF($D25&gt;$D$8,"",INDIRECT(ADDRESS(ROW(Entrées!$C$37)+($D25-1)*24+U$11,COLUMN(Entrées!$C$37)+($C25-1),4,TRUE,"Entrées")))</f>
        <v>55479.5</v>
      </c>
      <c r="V25" s="28">
        <f ca="1">IF($D25&gt;$D$8,"",INDIRECT(ADDRESS(ROW(Entrées!$C$37)+($D25-1)*24+V$11,COLUMN(Entrées!$C$37)+($C25-1),4,TRUE,"Entrées")))</f>
        <v>54574</v>
      </c>
      <c r="W25" s="28">
        <f ca="1">IF($D25&gt;$D$8,"",INDIRECT(ADDRESS(ROW(Entrées!$C$37)+($D25-1)*24+W$11,COLUMN(Entrées!$C$37)+($C25-1),4,TRUE,"Entrées")))</f>
        <v>55705</v>
      </c>
      <c r="X25" s="28">
        <f ca="1">IF($D25&gt;$D$8,"",INDIRECT(ADDRESS(ROW(Entrées!$C$37)+($D25-1)*24+X$11,COLUMN(Entrées!$C$37)+($C25-1),4,TRUE,"Entrées")))</f>
        <v>60698.5</v>
      </c>
      <c r="Y25" s="28">
        <f ca="1">IF($D25&gt;$D$8,"",INDIRECT(ADDRESS(ROW(Entrées!$C$37)+($D25-1)*24+Y$11,COLUMN(Entrées!$C$37)+($C25-1),4,TRUE,"Entrées")))</f>
        <v>59919.5</v>
      </c>
      <c r="Z25" s="28">
        <f ca="1">IF($D25&gt;$D$8,"",INDIRECT(ADDRESS(ROW(Entrées!$C$37)+($D25-1)*24+Z$11,COLUMN(Entrées!$C$37)+($C25-1),4,TRUE,"Entrées")))</f>
        <v>55383.5</v>
      </c>
      <c r="AA25" s="28">
        <f ca="1">IF($D25&gt;$D$8,"",INDIRECT(ADDRESS(ROW(Entrées!$C$37)+($D25-1)*24+AA$11,COLUMN(Entrées!$C$37)+($C25-1),4,TRUE,"Entrées")))</f>
        <v>52494.5</v>
      </c>
      <c r="AB25" s="28">
        <f ca="1">IF($D25&gt;$D$8,"",INDIRECT(ADDRESS(ROW(Entrées!$C$37)+($D25-1)*24+AB$11,COLUMN(Entrées!$C$37)+($C25-1),4,TRUE,"Entrées")))</f>
        <v>54367</v>
      </c>
      <c r="AD25" s="40">
        <f t="shared" ca="1" si="28"/>
        <v>53774.291666666664</v>
      </c>
      <c r="AE25" s="40">
        <f t="shared" ca="1" si="31"/>
        <v>60698.5</v>
      </c>
      <c r="AF25" s="40">
        <f t="shared" ca="1" si="32"/>
        <v>40689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49473.956989247294</v>
      </c>
      <c r="AK25" s="31">
        <f t="shared" ca="1" si="4"/>
        <v>49350.672043010745</v>
      </c>
      <c r="AL25" s="31">
        <f t="shared" ca="1" si="5"/>
        <v>49398.118279569891</v>
      </c>
      <c r="AM25" s="31">
        <f t="shared" ca="1" si="6"/>
        <v>347.55645161290329</v>
      </c>
      <c r="AN25" s="31">
        <f t="shared" ca="1" si="7"/>
        <v>2588.1444892473114</v>
      </c>
      <c r="AO25" s="31">
        <f t="shared" ca="1" si="8"/>
        <v>1503.5463709677417</v>
      </c>
      <c r="AP25" s="31">
        <f t="shared" ca="1" si="9"/>
        <v>41704.171370967742</v>
      </c>
      <c r="AQ25" s="31">
        <f t="shared" ca="1" si="10"/>
        <v>2152.7096774193546</v>
      </c>
      <c r="AR25" s="31">
        <f t="shared" ca="1" si="11"/>
        <v>402.56922043010746</v>
      </c>
      <c r="AS25" s="31">
        <f t="shared" ca="1" si="12"/>
        <v>6508.2741935483891</v>
      </c>
      <c r="AT25" s="31">
        <f t="shared" ca="1" si="13"/>
        <v>-813.07862903225805</v>
      </c>
      <c r="AU25" s="31">
        <f t="shared" ca="1" si="14"/>
        <v>663.5913978494624</v>
      </c>
      <c r="AV25" s="31">
        <f t="shared" ca="1" si="15"/>
        <v>-5583.5161290322567</v>
      </c>
      <c r="AW25" s="31">
        <f t="shared" ca="1" si="16"/>
        <v>65.047043010752674</v>
      </c>
      <c r="AX25" s="31">
        <f t="shared" ca="1" si="17"/>
        <v>1350.5215053763443</v>
      </c>
      <c r="AY25" s="31">
        <f t="shared" ca="1" si="18"/>
        <v>-1174.383064516129</v>
      </c>
      <c r="AZ25" s="31">
        <f t="shared" ca="1" si="19"/>
        <v>-997.34811827956992</v>
      </c>
      <c r="BA25" s="31">
        <f t="shared" ca="1" si="20"/>
        <v>-382.02016129032256</v>
      </c>
      <c r="BB25" s="31">
        <f t="shared" ca="1" si="21"/>
        <v>-2410.5497311827958</v>
      </c>
      <c r="BC25" s="31">
        <f t="shared" ca="1" si="22"/>
        <v>-1597.1438172043011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-1127.5</v>
      </c>
      <c r="BI25" s="32">
        <f>IF($BF25&gt;$Y$7,"",IF(AND($BF25=$Y$7,$BG25=23),"",Entrées!D53-Entrées!D52))</f>
        <v>-1525</v>
      </c>
      <c r="BJ25" s="32">
        <f>IF($BF25&gt;$Y$7,"",IF(AND($BF25=$Y$7,$BG25=23),"",Entrées!E53-Entrées!E52))</f>
        <v>-1775</v>
      </c>
      <c r="BK25" s="32">
        <f>IF($BF25&gt;$Y$7,"",IF(AND($BF25=$Y$7,$BG25=23),"",Entrées!F53-Entrées!F52))</f>
        <v>-0.5</v>
      </c>
      <c r="BL25" s="32">
        <f>IF($BF25&gt;$Y$7,"",IF(AND($BF25=$Y$7,$BG25=23),"",Entrées!G53-Entrées!G52))</f>
        <v>145</v>
      </c>
      <c r="BM25" s="32">
        <f>IF($BF25&gt;$Y$7,"",IF(AND($BF25=$Y$7,$BG25=23),"",Entrées!H53-Entrées!H52))</f>
        <v>4</v>
      </c>
      <c r="BN25" s="32">
        <f>IF($BF25&gt;$Y$7,"",IF(AND($BF25=$Y$7,$BG25=23),"",Entrées!I53-Entrées!I52))</f>
        <v>46.5</v>
      </c>
      <c r="BO25" s="32">
        <f>IF($BF25&gt;$Y$7,"",IF(AND($BF25=$Y$7,$BG25=23),"",Entrées!J53-Entrées!J52))</f>
        <v>24.5</v>
      </c>
      <c r="BP25" s="32">
        <f>IF($BF25&gt;$Y$7,"",IF(AND($BF25=$Y$7,$BG25=23),"",Entrées!K53-Entrées!K52))</f>
        <v>-314.5</v>
      </c>
      <c r="BQ25" s="32">
        <f>IF($BF25&gt;$Y$7,"",IF(AND($BF25=$Y$7,$BG25=23),"",Entrées!L53-Entrées!L52))</f>
        <v>-461</v>
      </c>
      <c r="BR25" s="32">
        <f>IF($BF25&gt;$Y$7,"",IF(AND($BF25=$Y$7,$BG25=23),"",Entrées!M53-Entrées!M52))</f>
        <v>16.5</v>
      </c>
      <c r="BS25" s="32">
        <f>IF($BF25&gt;$Y$7,"",IF(AND($BF25=$Y$7,$BG25=23),"",Entrées!N53-Entrées!N52))</f>
        <v>-11</v>
      </c>
      <c r="BT25" s="32">
        <f>IF($BF25&gt;$Y$7,"",IF(AND($BF25=$Y$7,$BG25=23),"",Entrées!O53-Entrées!O52))</f>
        <v>-577.5</v>
      </c>
      <c r="BU25" s="32">
        <f>IF($BF25&gt;$Y$7,"",IF(AND($BF25=$Y$7,$BG25=23),"",Entrées!P53-Entrées!P52))</f>
        <v>3</v>
      </c>
      <c r="BV25" s="32">
        <f>IF($BF25&gt;$Y$7,"",IF(AND($BF25=$Y$7,$BG25=23),"",Entrées!Q53-Entrées!Q52))</f>
        <v>-122</v>
      </c>
      <c r="BW25" s="32">
        <f>IF($BF25&gt;$Y$7,"",IF(AND($BF25=$Y$7,$BG25=23),"",Entrées!R53-Entrées!R52))</f>
        <v>85</v>
      </c>
      <c r="BX25" s="32">
        <f>IF($BF25&gt;$Y$7,"",IF(AND($BF25=$Y$7,$BG25=23),"",Entrées!S53-Entrées!S52))</f>
        <v>86</v>
      </c>
      <c r="BY25" s="32">
        <f>IF($BF25&gt;$Y$7,"",IF(AND($BF25=$Y$7,$BG25=23),"",Entrées!T53-Entrées!T52))</f>
        <v>-294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-35</v>
      </c>
      <c r="CD25" s="33">
        <f>IF($BF25&lt;=$Y$7,Entrées!J52/CD$2,"")</f>
        <v>5.2611657834973506E-2</v>
      </c>
      <c r="CE25" s="33">
        <f>IF($BF25&lt;=$Y$7,Entrées!K52/CE$2,"")</f>
        <v>0.35332059245102726</v>
      </c>
      <c r="CF25" s="11">
        <f t="shared" si="24"/>
        <v>7926</v>
      </c>
      <c r="CG25" s="11">
        <f t="shared" si="25"/>
        <v>4186</v>
      </c>
      <c r="CH25" s="52">
        <f t="shared" si="26"/>
        <v>0.27160101910413265</v>
      </c>
      <c r="CI25" s="52">
        <f t="shared" si="27"/>
        <v>9.6170382329218221E-2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13</v>
      </c>
      <c r="CO25" s="35">
        <f ca="1">CN25/Entrées!$P$11</f>
        <v>1.7473118279569891E-2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52317</v>
      </c>
      <c r="F26" s="28">
        <f ca="1">IF($D26&gt;$D$8,"",INDIRECT(ADDRESS(ROW(Entrées!$C$37)+($D26-1)*24+F$11,COLUMN(Entrées!$C$37)+($C26-1),4,TRUE,"Entrées")))</f>
        <v>47965</v>
      </c>
      <c r="G26" s="28">
        <f ca="1">IF($D26&gt;$D$8,"",INDIRECT(ADDRESS(ROW(Entrées!$C$37)+($D26-1)*24+G$11,COLUMN(Entrées!$C$37)+($C26-1),4,TRUE,"Entrées")))</f>
        <v>46755</v>
      </c>
      <c r="H26" s="28">
        <f ca="1">IF($D26&gt;$D$8,"",INDIRECT(ADDRESS(ROW(Entrées!$C$37)+($D26-1)*24+H$11,COLUMN(Entrées!$C$37)+($C26-1),4,TRUE,"Entrées")))</f>
        <v>44175.5</v>
      </c>
      <c r="I26" s="28">
        <f ca="1">IF($D26&gt;$D$8,"",INDIRECT(ADDRESS(ROW(Entrées!$C$37)+($D26-1)*24+I$11,COLUMN(Entrées!$C$37)+($C26-1),4,TRUE,"Entrées")))</f>
        <v>42892</v>
      </c>
      <c r="J26" s="28">
        <f ca="1">IF($D26&gt;$D$8,"",INDIRECT(ADDRESS(ROW(Entrées!$C$37)+($D26-1)*24+J$11,COLUMN(Entrées!$C$37)+($C26-1),4,TRUE,"Entrées")))</f>
        <v>44030</v>
      </c>
      <c r="K26" s="28">
        <f ca="1">IF($D26&gt;$D$8,"",INDIRECT(ADDRESS(ROW(Entrées!$C$37)+($D26-1)*24+K$11,COLUMN(Entrées!$C$37)+($C26-1),4,TRUE,"Entrées")))</f>
        <v>48734</v>
      </c>
      <c r="L26" s="28">
        <f ca="1">IF($D26&gt;$D$8,"",INDIRECT(ADDRESS(ROW(Entrées!$C$37)+($D26-1)*24+L$11,COLUMN(Entrées!$C$37)+($C26-1),4,TRUE,"Entrées")))</f>
        <v>56357.5</v>
      </c>
      <c r="M26" s="28">
        <f ca="1">IF($D26&gt;$D$8,"",INDIRECT(ADDRESS(ROW(Entrées!$C$37)+($D26-1)*24+M$11,COLUMN(Entrées!$C$37)+($C26-1),4,TRUE,"Entrées")))</f>
        <v>59581</v>
      </c>
      <c r="N26" s="28">
        <f ca="1">IF($D26&gt;$D$8,"",INDIRECT(ADDRESS(ROW(Entrées!$C$37)+($D26-1)*24+N$11,COLUMN(Entrées!$C$37)+($C26-1),4,TRUE,"Entrées")))</f>
        <v>60057.5</v>
      </c>
      <c r="O26" s="28">
        <f ca="1">IF($D26&gt;$D$8,"",INDIRECT(ADDRESS(ROW(Entrées!$C$37)+($D26-1)*24+O$11,COLUMN(Entrées!$C$37)+($C26-1),4,TRUE,"Entrées")))</f>
        <v>60365.5</v>
      </c>
      <c r="P26" s="28">
        <f ca="1">IF($D26&gt;$D$8,"",INDIRECT(ADDRESS(ROW(Entrées!$C$37)+($D26-1)*24+P$11,COLUMN(Entrées!$C$37)+($C26-1),4,TRUE,"Entrées")))</f>
        <v>60516.5</v>
      </c>
      <c r="Q26" s="28">
        <f ca="1">IF($D26&gt;$D$8,"",INDIRECT(ADDRESS(ROW(Entrées!$C$37)+($D26-1)*24+Q$11,COLUMN(Entrées!$C$37)+($C26-1),4,TRUE,"Entrées")))</f>
        <v>60532.5</v>
      </c>
      <c r="R26" s="28">
        <f ca="1">IF($D26&gt;$D$8,"",INDIRECT(ADDRESS(ROW(Entrées!$C$37)+($D26-1)*24+R$11,COLUMN(Entrées!$C$37)+($C26-1),4,TRUE,"Entrées")))</f>
        <v>59725</v>
      </c>
      <c r="S26" s="28">
        <f ca="1">IF($D26&gt;$D$8,"",INDIRECT(ADDRESS(ROW(Entrées!$C$37)+($D26-1)*24+S$11,COLUMN(Entrées!$C$37)+($C26-1),4,TRUE,"Entrées")))</f>
        <v>59067.5</v>
      </c>
      <c r="T26" s="28">
        <f ca="1">IF($D26&gt;$D$8,"",INDIRECT(ADDRESS(ROW(Entrées!$C$37)+($D26-1)*24+T$11,COLUMN(Entrées!$C$37)+($C26-1),4,TRUE,"Entrées")))</f>
        <v>57243.5</v>
      </c>
      <c r="U26" s="28">
        <f ca="1">IF($D26&gt;$D$8,"",INDIRECT(ADDRESS(ROW(Entrées!$C$37)+($D26-1)*24+U$11,COLUMN(Entrées!$C$37)+($C26-1),4,TRUE,"Entrées")))</f>
        <v>56145</v>
      </c>
      <c r="V26" s="28">
        <f ca="1">IF($D26&gt;$D$8,"",INDIRECT(ADDRESS(ROW(Entrées!$C$37)+($D26-1)*24+V$11,COLUMN(Entrées!$C$37)+($C26-1),4,TRUE,"Entrées")))</f>
        <v>55416.5</v>
      </c>
      <c r="W26" s="28">
        <f ca="1">IF($D26&gt;$D$8,"",INDIRECT(ADDRESS(ROW(Entrées!$C$37)+($D26-1)*24+W$11,COLUMN(Entrées!$C$37)+($C26-1),4,TRUE,"Entrées")))</f>
        <v>56278.5</v>
      </c>
      <c r="X26" s="28">
        <f ca="1">IF($D26&gt;$D$8,"",INDIRECT(ADDRESS(ROW(Entrées!$C$37)+($D26-1)*24+X$11,COLUMN(Entrées!$C$37)+($C26-1),4,TRUE,"Entrées")))</f>
        <v>60517.5</v>
      </c>
      <c r="Y26" s="28">
        <f ca="1">IF($D26&gt;$D$8,"",INDIRECT(ADDRESS(ROW(Entrées!$C$37)+($D26-1)*24+Y$11,COLUMN(Entrées!$C$37)+($C26-1),4,TRUE,"Entrées")))</f>
        <v>59576</v>
      </c>
      <c r="Z26" s="28">
        <f ca="1">IF($D26&gt;$D$8,"",INDIRECT(ADDRESS(ROW(Entrées!$C$37)+($D26-1)*24+Z$11,COLUMN(Entrées!$C$37)+($C26-1),4,TRUE,"Entrées")))</f>
        <v>55225.5</v>
      </c>
      <c r="AA26" s="28">
        <f ca="1">IF($D26&gt;$D$8,"",INDIRECT(ADDRESS(ROW(Entrées!$C$37)+($D26-1)*24+AA$11,COLUMN(Entrées!$C$37)+($C26-1),4,TRUE,"Entrées")))</f>
        <v>52647</v>
      </c>
      <c r="AB26" s="28">
        <f ca="1">IF($D26&gt;$D$8,"",INDIRECT(ADDRESS(ROW(Entrées!$C$37)+($D26-1)*24+AB$11,COLUMN(Entrées!$C$37)+($C26-1),4,TRUE,"Entrées")))</f>
        <v>54682</v>
      </c>
      <c r="AD26" s="40">
        <f t="shared" ca="1" si="28"/>
        <v>54616.791666666664</v>
      </c>
      <c r="AE26" s="40">
        <f t="shared" ca="1" si="31"/>
        <v>60532.5</v>
      </c>
      <c r="AF26" s="40">
        <f t="shared" ca="1" si="32"/>
        <v>42892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49473.956989247294</v>
      </c>
      <c r="AK26" s="31">
        <f t="shared" ca="1" si="4"/>
        <v>49350.672043010745</v>
      </c>
      <c r="AL26" s="31">
        <f t="shared" ca="1" si="5"/>
        <v>49398.118279569891</v>
      </c>
      <c r="AM26" s="31">
        <f t="shared" ca="1" si="6"/>
        <v>347.55645161290329</v>
      </c>
      <c r="AN26" s="31">
        <f t="shared" ca="1" si="7"/>
        <v>2588.1444892473114</v>
      </c>
      <c r="AO26" s="31">
        <f t="shared" ca="1" si="8"/>
        <v>1503.5463709677417</v>
      </c>
      <c r="AP26" s="31">
        <f t="shared" ca="1" si="9"/>
        <v>41704.171370967742</v>
      </c>
      <c r="AQ26" s="31">
        <f t="shared" ca="1" si="10"/>
        <v>2152.7096774193546</v>
      </c>
      <c r="AR26" s="31">
        <f t="shared" ca="1" si="11"/>
        <v>402.56922043010746</v>
      </c>
      <c r="AS26" s="31">
        <f t="shared" ca="1" si="12"/>
        <v>6508.2741935483891</v>
      </c>
      <c r="AT26" s="31">
        <f t="shared" ca="1" si="13"/>
        <v>-813.07862903225805</v>
      </c>
      <c r="AU26" s="31">
        <f t="shared" ca="1" si="14"/>
        <v>663.5913978494624</v>
      </c>
      <c r="AV26" s="31">
        <f t="shared" ca="1" si="15"/>
        <v>-5583.5161290322567</v>
      </c>
      <c r="AW26" s="31">
        <f t="shared" ca="1" si="16"/>
        <v>65.047043010752674</v>
      </c>
      <c r="AX26" s="31">
        <f t="shared" ca="1" si="17"/>
        <v>1350.5215053763443</v>
      </c>
      <c r="AY26" s="31">
        <f t="shared" ca="1" si="18"/>
        <v>-1174.383064516129</v>
      </c>
      <c r="AZ26" s="31">
        <f t="shared" ca="1" si="19"/>
        <v>-997.34811827956992</v>
      </c>
      <c r="BA26" s="31">
        <f t="shared" ca="1" si="20"/>
        <v>-382.02016129032256</v>
      </c>
      <c r="BB26" s="31">
        <f t="shared" ca="1" si="21"/>
        <v>-2410.5497311827958</v>
      </c>
      <c r="BC26" s="31">
        <f t="shared" ca="1" si="22"/>
        <v>-1597.1438172043011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-789.5</v>
      </c>
      <c r="BI26" s="32">
        <f>IF($BF26&gt;$Y$7,"",IF(AND($BF26=$Y$7,$BG26=23),"",Entrées!D54-Entrées!D53))</f>
        <v>-862.5</v>
      </c>
      <c r="BJ26" s="32">
        <f>IF($BF26&gt;$Y$7,"",IF(AND($BF26=$Y$7,$BG26=23),"",Entrées!E54-Entrées!E53))</f>
        <v>-1037.5</v>
      </c>
      <c r="BK26" s="32">
        <f>IF($BF26&gt;$Y$7,"",IF(AND($BF26=$Y$7,$BG26=23),"",Entrées!F54-Entrées!F53))</f>
        <v>0.5</v>
      </c>
      <c r="BL26" s="32">
        <f>IF($BF26&gt;$Y$7,"",IF(AND($BF26=$Y$7,$BG26=23),"",Entrées!G54-Entrées!G53))</f>
        <v>117</v>
      </c>
      <c r="BM26" s="32">
        <f>IF($BF26&gt;$Y$7,"",IF(AND($BF26=$Y$7,$BG26=23),"",Entrées!H54-Entrées!H53))</f>
        <v>67</v>
      </c>
      <c r="BN26" s="32">
        <f>IF($BF26&gt;$Y$7,"",IF(AND($BF26=$Y$7,$BG26=23),"",Entrées!I54-Entrées!I53))</f>
        <v>107</v>
      </c>
      <c r="BO26" s="32">
        <f>IF($BF26&gt;$Y$7,"",IF(AND($BF26=$Y$7,$BG26=23),"",Entrées!J54-Entrées!J53))</f>
        <v>27.5</v>
      </c>
      <c r="BP26" s="32">
        <f>IF($BF26&gt;$Y$7,"",IF(AND($BF26=$Y$7,$BG26=23),"",Entrées!K54-Entrées!K53))</f>
        <v>-404</v>
      </c>
      <c r="BQ26" s="32">
        <f>IF($BF26&gt;$Y$7,"",IF(AND($BF26=$Y$7,$BG26=23),"",Entrées!L54-Entrées!L53))</f>
        <v>436</v>
      </c>
      <c r="BR26" s="32">
        <f>IF($BF26&gt;$Y$7,"",IF(AND($BF26=$Y$7,$BG26=23),"",Entrées!M54-Entrées!M53))</f>
        <v>0</v>
      </c>
      <c r="BS26" s="32">
        <f>IF($BF26&gt;$Y$7,"",IF(AND($BF26=$Y$7,$BG26=23),"",Entrées!N54-Entrées!N53))</f>
        <v>-8.5</v>
      </c>
      <c r="BT26" s="32">
        <f>IF($BF26&gt;$Y$7,"",IF(AND($BF26=$Y$7,$BG26=23),"",Entrées!O54-Entrées!O53))</f>
        <v>-1132.5</v>
      </c>
      <c r="BU26" s="32">
        <f>IF($BF26&gt;$Y$7,"",IF(AND($BF26=$Y$7,$BG26=23),"",Entrées!P54-Entrées!P53))</f>
        <v>2</v>
      </c>
      <c r="BV26" s="32">
        <f>IF($BF26&gt;$Y$7,"",IF(AND($BF26=$Y$7,$BG26=23),"",Entrées!Q54-Entrées!Q53))</f>
        <v>-1222</v>
      </c>
      <c r="BW26" s="32">
        <f>IF($BF26&gt;$Y$7,"",IF(AND($BF26=$Y$7,$BG26=23),"",Entrées!R54-Entrées!R53))</f>
        <v>-60</v>
      </c>
      <c r="BX26" s="32">
        <f>IF($BF26&gt;$Y$7,"",IF(AND($BF26=$Y$7,$BG26=23),"",Entrées!S54-Entrées!S53))</f>
        <v>-740</v>
      </c>
      <c r="BY26" s="32">
        <f>IF($BF26&gt;$Y$7,"",IF(AND($BF26=$Y$7,$BG26=23),"",Entrées!T54-Entrées!T53))</f>
        <v>0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244</v>
      </c>
      <c r="CD26" s="33">
        <f>IF($BF26&lt;=$Y$7,Entrées!J53/CD$2,"")</f>
        <v>5.570275044158466E-2</v>
      </c>
      <c r="CE26" s="33">
        <f>IF($BF26&lt;=$Y$7,Entrées!K53/CE$2,"")</f>
        <v>0.27818920210224557</v>
      </c>
      <c r="CF26" s="11">
        <f t="shared" si="24"/>
        <v>7926</v>
      </c>
      <c r="CG26" s="11">
        <f t="shared" si="25"/>
        <v>4186</v>
      </c>
      <c r="CH26" s="52">
        <f t="shared" si="26"/>
        <v>0.27160101910413265</v>
      </c>
      <c r="CI26" s="52">
        <f t="shared" si="27"/>
        <v>9.6170382329218221E-2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21</v>
      </c>
      <c r="CO26" s="35">
        <f ca="1">CN26/Entrées!$P$11</f>
        <v>2.8225806451612902E-2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52365.5</v>
      </c>
      <c r="F27" s="28">
        <f ca="1">IF($D27&gt;$D$8,"",INDIRECT(ADDRESS(ROW(Entrées!$C$37)+($D27-1)*24+F$11,COLUMN(Entrées!$C$37)+($C27-1),4,TRUE,"Entrées")))</f>
        <v>48006</v>
      </c>
      <c r="G27" s="28">
        <f ca="1">IF($D27&gt;$D$8,"",INDIRECT(ADDRESS(ROW(Entrées!$C$37)+($D27-1)*24+G$11,COLUMN(Entrées!$C$37)+($C27-1),4,TRUE,"Entrées")))</f>
        <v>46695.5</v>
      </c>
      <c r="H27" s="28">
        <f ca="1">IF($D27&gt;$D$8,"",INDIRECT(ADDRESS(ROW(Entrées!$C$37)+($D27-1)*24+H$11,COLUMN(Entrées!$C$37)+($C27-1),4,TRUE,"Entrées")))</f>
        <v>44417</v>
      </c>
      <c r="I27" s="28">
        <f ca="1">IF($D27&gt;$D$8,"",INDIRECT(ADDRESS(ROW(Entrées!$C$37)+($D27-1)*24+I$11,COLUMN(Entrées!$C$37)+($C27-1),4,TRUE,"Entrées")))</f>
        <v>43019</v>
      </c>
      <c r="J27" s="28">
        <f ca="1">IF($D27&gt;$D$8,"",INDIRECT(ADDRESS(ROW(Entrées!$C$37)+($D27-1)*24+J$11,COLUMN(Entrées!$C$37)+($C27-1),4,TRUE,"Entrées")))</f>
        <v>44249</v>
      </c>
      <c r="K27" s="28">
        <f ca="1">IF($D27&gt;$D$8,"",INDIRECT(ADDRESS(ROW(Entrées!$C$37)+($D27-1)*24+K$11,COLUMN(Entrées!$C$37)+($C27-1),4,TRUE,"Entrées")))</f>
        <v>48723</v>
      </c>
      <c r="L27" s="28">
        <f ca="1">IF($D27&gt;$D$8,"",INDIRECT(ADDRESS(ROW(Entrées!$C$37)+($D27-1)*24+L$11,COLUMN(Entrées!$C$37)+($C27-1),4,TRUE,"Entrées")))</f>
        <v>55550.5</v>
      </c>
      <c r="M27" s="28">
        <f ca="1">IF($D27&gt;$D$8,"",INDIRECT(ADDRESS(ROW(Entrées!$C$37)+($D27-1)*24+M$11,COLUMN(Entrées!$C$37)+($C27-1),4,TRUE,"Entrées")))</f>
        <v>59039</v>
      </c>
      <c r="N27" s="28">
        <f ca="1">IF($D27&gt;$D$8,"",INDIRECT(ADDRESS(ROW(Entrées!$C$37)+($D27-1)*24+N$11,COLUMN(Entrées!$C$37)+($C27-1),4,TRUE,"Entrées")))</f>
        <v>60194</v>
      </c>
      <c r="O27" s="28">
        <f ca="1">IF($D27&gt;$D$8,"",INDIRECT(ADDRESS(ROW(Entrées!$C$37)+($D27-1)*24+O$11,COLUMN(Entrées!$C$37)+($C27-1),4,TRUE,"Entrées")))</f>
        <v>60864.5</v>
      </c>
      <c r="P27" s="28">
        <f ca="1">IF($D27&gt;$D$8,"",INDIRECT(ADDRESS(ROW(Entrées!$C$37)+($D27-1)*24+P$11,COLUMN(Entrées!$C$37)+($C27-1),4,TRUE,"Entrées")))</f>
        <v>61341.5</v>
      </c>
      <c r="Q27" s="28">
        <f ca="1">IF($D27&gt;$D$8,"",INDIRECT(ADDRESS(ROW(Entrées!$C$37)+($D27-1)*24+Q$11,COLUMN(Entrées!$C$37)+($C27-1),4,TRUE,"Entrées")))</f>
        <v>61334.5</v>
      </c>
      <c r="R27" s="28">
        <f ca="1">IF($D27&gt;$D$8,"",INDIRECT(ADDRESS(ROW(Entrées!$C$37)+($D27-1)*24+R$11,COLUMN(Entrées!$C$37)+($C27-1),4,TRUE,"Entrées")))</f>
        <v>60582.5</v>
      </c>
      <c r="S27" s="28">
        <f ca="1">IF($D27&gt;$D$8,"",INDIRECT(ADDRESS(ROW(Entrées!$C$37)+($D27-1)*24+S$11,COLUMN(Entrées!$C$37)+($C27-1),4,TRUE,"Entrées")))</f>
        <v>59739.5</v>
      </c>
      <c r="T27" s="28">
        <f ca="1">IF($D27&gt;$D$8,"",INDIRECT(ADDRESS(ROW(Entrées!$C$37)+($D27-1)*24+T$11,COLUMN(Entrées!$C$37)+($C27-1),4,TRUE,"Entrées")))</f>
        <v>57776.5</v>
      </c>
      <c r="U27" s="28">
        <f ca="1">IF($D27&gt;$D$8,"",INDIRECT(ADDRESS(ROW(Entrées!$C$37)+($D27-1)*24+U$11,COLUMN(Entrées!$C$37)+($C27-1),4,TRUE,"Entrées")))</f>
        <v>56534</v>
      </c>
      <c r="V27" s="28">
        <f ca="1">IF($D27&gt;$D$8,"",INDIRECT(ADDRESS(ROW(Entrées!$C$37)+($D27-1)*24+V$11,COLUMN(Entrées!$C$37)+($C27-1),4,TRUE,"Entrées")))</f>
        <v>55478.5</v>
      </c>
      <c r="W27" s="28">
        <f ca="1">IF($D27&gt;$D$8,"",INDIRECT(ADDRESS(ROW(Entrées!$C$37)+($D27-1)*24+W$11,COLUMN(Entrées!$C$37)+($C27-1),4,TRUE,"Entrées")))</f>
        <v>56171.5</v>
      </c>
      <c r="X27" s="28">
        <f ca="1">IF($D27&gt;$D$8,"",INDIRECT(ADDRESS(ROW(Entrées!$C$37)+($D27-1)*24+X$11,COLUMN(Entrées!$C$37)+($C27-1),4,TRUE,"Entrées")))</f>
        <v>60534.5</v>
      </c>
      <c r="Y27" s="28">
        <f ca="1">IF($D27&gt;$D$8,"",INDIRECT(ADDRESS(ROW(Entrées!$C$37)+($D27-1)*24+Y$11,COLUMN(Entrées!$C$37)+($C27-1),4,TRUE,"Entrées")))</f>
        <v>59657.5</v>
      </c>
      <c r="Z27" s="28">
        <f ca="1">IF($D27&gt;$D$8,"",INDIRECT(ADDRESS(ROW(Entrées!$C$37)+($D27-1)*24+Z$11,COLUMN(Entrées!$C$37)+($C27-1),4,TRUE,"Entrées")))</f>
        <v>55089.5</v>
      </c>
      <c r="AA27" s="28">
        <f ca="1">IF($D27&gt;$D$8,"",INDIRECT(ADDRESS(ROW(Entrées!$C$37)+($D27-1)*24+AA$11,COLUMN(Entrées!$C$37)+($C27-1),4,TRUE,"Entrées")))</f>
        <v>52168.5</v>
      </c>
      <c r="AB27" s="28">
        <f ca="1">IF($D27&gt;$D$8,"",INDIRECT(ADDRESS(ROW(Entrées!$C$37)+($D27-1)*24+AB$11,COLUMN(Entrées!$C$37)+($C27-1),4,TRUE,"Entrées")))</f>
        <v>53964.5</v>
      </c>
      <c r="AD27" s="40">
        <f t="shared" ca="1" si="28"/>
        <v>54729</v>
      </c>
      <c r="AE27" s="40">
        <f t="shared" ca="1" si="31"/>
        <v>61341.5</v>
      </c>
      <c r="AF27" s="40">
        <f t="shared" ca="1" si="32"/>
        <v>43019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49473.956989247294</v>
      </c>
      <c r="AK27" s="31">
        <f t="shared" ca="1" si="4"/>
        <v>49350.672043010745</v>
      </c>
      <c r="AL27" s="31">
        <f t="shared" ca="1" si="5"/>
        <v>49398.118279569891</v>
      </c>
      <c r="AM27" s="31">
        <f t="shared" ca="1" si="6"/>
        <v>347.55645161290329</v>
      </c>
      <c r="AN27" s="31">
        <f t="shared" ca="1" si="7"/>
        <v>2588.1444892473114</v>
      </c>
      <c r="AO27" s="31">
        <f t="shared" ca="1" si="8"/>
        <v>1503.5463709677417</v>
      </c>
      <c r="AP27" s="31">
        <f t="shared" ca="1" si="9"/>
        <v>41704.171370967742</v>
      </c>
      <c r="AQ27" s="31">
        <f t="shared" ca="1" si="10"/>
        <v>2152.7096774193546</v>
      </c>
      <c r="AR27" s="31">
        <f t="shared" ca="1" si="11"/>
        <v>402.56922043010746</v>
      </c>
      <c r="AS27" s="31">
        <f t="shared" ca="1" si="12"/>
        <v>6508.2741935483891</v>
      </c>
      <c r="AT27" s="31">
        <f t="shared" ca="1" si="13"/>
        <v>-813.07862903225805</v>
      </c>
      <c r="AU27" s="31">
        <f t="shared" ca="1" si="14"/>
        <v>663.5913978494624</v>
      </c>
      <c r="AV27" s="31">
        <f t="shared" ca="1" si="15"/>
        <v>-5583.5161290322567</v>
      </c>
      <c r="AW27" s="31">
        <f t="shared" ca="1" si="16"/>
        <v>65.047043010752674</v>
      </c>
      <c r="AX27" s="31">
        <f t="shared" ca="1" si="17"/>
        <v>1350.5215053763443</v>
      </c>
      <c r="AY27" s="31">
        <f t="shared" ca="1" si="18"/>
        <v>-1174.383064516129</v>
      </c>
      <c r="AZ27" s="31">
        <f t="shared" ca="1" si="19"/>
        <v>-997.34811827956992</v>
      </c>
      <c r="BA27" s="31">
        <f t="shared" ca="1" si="20"/>
        <v>-382.02016129032256</v>
      </c>
      <c r="BB27" s="31">
        <f t="shared" ca="1" si="21"/>
        <v>-2410.5497311827958</v>
      </c>
      <c r="BC27" s="31">
        <f t="shared" ca="1" si="22"/>
        <v>-1597.1438172043011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170.5</v>
      </c>
      <c r="BI27" s="32">
        <f>IF($BF27&gt;$Y$7,"",IF(AND($BF27=$Y$7,$BG27=23),"",Entrées!D55-Entrées!D54))</f>
        <v>1012.5</v>
      </c>
      <c r="BJ27" s="32">
        <f>IF($BF27&gt;$Y$7,"",IF(AND($BF27=$Y$7,$BG27=23),"",Entrées!E55-Entrées!E54))</f>
        <v>1200</v>
      </c>
      <c r="BK27" s="32">
        <f>IF($BF27&gt;$Y$7,"",IF(AND($BF27=$Y$7,$BG27=23),"",Entrées!F55-Entrées!F54))</f>
        <v>1</v>
      </c>
      <c r="BL27" s="32">
        <f>IF($BF27&gt;$Y$7,"",IF(AND($BF27=$Y$7,$BG27=23),"",Entrées!G55-Entrées!G54))</f>
        <v>136</v>
      </c>
      <c r="BM27" s="32">
        <f>IF($BF27&gt;$Y$7,"",IF(AND($BF27=$Y$7,$BG27=23),"",Entrées!H55-Entrées!H54))</f>
        <v>-91.5</v>
      </c>
      <c r="BN27" s="32">
        <f>IF($BF27&gt;$Y$7,"",IF(AND($BF27=$Y$7,$BG27=23),"",Entrées!I55-Entrées!I54))</f>
        <v>39</v>
      </c>
      <c r="BO27" s="32">
        <f>IF($BF27&gt;$Y$7,"",IF(AND($BF27=$Y$7,$BG27=23),"",Entrées!J55-Entrées!J54))</f>
        <v>54</v>
      </c>
      <c r="BP27" s="32">
        <f>IF($BF27&gt;$Y$7,"",IF(AND($BF27=$Y$7,$BG27=23),"",Entrées!K55-Entrées!K54))</f>
        <v>-420.5</v>
      </c>
      <c r="BQ27" s="32">
        <f>IF($BF27&gt;$Y$7,"",IF(AND($BF27=$Y$7,$BG27=23),"",Entrées!L55-Entrées!L54))</f>
        <v>672</v>
      </c>
      <c r="BR27" s="32">
        <f>IF($BF27&gt;$Y$7,"",IF(AND($BF27=$Y$7,$BG27=23),"",Entrées!M55-Entrées!M54))</f>
        <v>-31.5</v>
      </c>
      <c r="BS27" s="32">
        <f>IF($BF27&gt;$Y$7,"",IF(AND($BF27=$Y$7,$BG27=23),"",Entrées!N55-Entrées!N54))</f>
        <v>18</v>
      </c>
      <c r="BT27" s="32">
        <f>IF($BF27&gt;$Y$7,"",IF(AND($BF27=$Y$7,$BG27=23),"",Entrées!O55-Entrées!O54))</f>
        <v>-204.5</v>
      </c>
      <c r="BU27" s="32">
        <f>IF($BF27&gt;$Y$7,"",IF(AND($BF27=$Y$7,$BG27=23),"",Entrées!P55-Entrées!P54))</f>
        <v>1.5</v>
      </c>
      <c r="BV27" s="32">
        <f>IF($BF27&gt;$Y$7,"",IF(AND($BF27=$Y$7,$BG27=23),"",Entrées!Q55-Entrées!Q54))</f>
        <v>-915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-41</v>
      </c>
      <c r="BY27" s="32">
        <f>IF($BF27&gt;$Y$7,"",IF(AND($BF27=$Y$7,$BG27=23),"",Entrées!T55-Entrées!T54))</f>
        <v>1376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462</v>
      </c>
      <c r="CD27" s="33">
        <f>IF($BF27&lt;=$Y$7,Entrées!J54/CD$2,"")</f>
        <v>5.9172344183699217E-2</v>
      </c>
      <c r="CE27" s="33">
        <f>IF($BF27&lt;=$Y$7,Entrées!K54/CE$2,"")</f>
        <v>0.18167701863354038</v>
      </c>
      <c r="CF27" s="11">
        <f t="shared" si="24"/>
        <v>7926</v>
      </c>
      <c r="CG27" s="11">
        <f t="shared" si="25"/>
        <v>4186</v>
      </c>
      <c r="CH27" s="52">
        <f t="shared" si="26"/>
        <v>0.27160101910413265</v>
      </c>
      <c r="CI27" s="52">
        <f t="shared" si="27"/>
        <v>9.6170382329218221E-2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4</v>
      </c>
      <c r="CO27" s="35">
        <f ca="1">CN27/Entrées!$P$11</f>
        <v>5.3763440860215058E-3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52097</v>
      </c>
      <c r="F28" s="28">
        <f ca="1">IF($D28&gt;$D$8,"",INDIRECT(ADDRESS(ROW(Entrées!$C$37)+($D28-1)*24+F$11,COLUMN(Entrées!$C$37)+($C28-1),4,TRUE,"Entrées")))</f>
        <v>47808</v>
      </c>
      <c r="G28" s="28">
        <f ca="1">IF($D28&gt;$D$8,"",INDIRECT(ADDRESS(ROW(Entrées!$C$37)+($D28-1)*24+G$11,COLUMN(Entrées!$C$37)+($C28-1),4,TRUE,"Entrées")))</f>
        <v>46599.5</v>
      </c>
      <c r="H28" s="28">
        <f ca="1">IF($D28&gt;$D$8,"",INDIRECT(ADDRESS(ROW(Entrées!$C$37)+($D28-1)*24+H$11,COLUMN(Entrées!$C$37)+($C28-1),4,TRUE,"Entrées")))</f>
        <v>44099</v>
      </c>
      <c r="I28" s="28">
        <f ca="1">IF($D28&gt;$D$8,"",INDIRECT(ADDRESS(ROW(Entrées!$C$37)+($D28-1)*24+I$11,COLUMN(Entrées!$C$37)+($C28-1),4,TRUE,"Entrées")))</f>
        <v>42725.5</v>
      </c>
      <c r="J28" s="28">
        <f ca="1">IF($D28&gt;$D$8,"",INDIRECT(ADDRESS(ROW(Entrées!$C$37)+($D28-1)*24+J$11,COLUMN(Entrées!$C$37)+($C28-1),4,TRUE,"Entrées")))</f>
        <v>43815</v>
      </c>
      <c r="K28" s="28">
        <f ca="1">IF($D28&gt;$D$8,"",INDIRECT(ADDRESS(ROW(Entrées!$C$37)+($D28-1)*24+K$11,COLUMN(Entrées!$C$37)+($C28-1),4,TRUE,"Entrées")))</f>
        <v>48299.5</v>
      </c>
      <c r="L28" s="28">
        <f ca="1">IF($D28&gt;$D$8,"",INDIRECT(ADDRESS(ROW(Entrées!$C$37)+($D28-1)*24+L$11,COLUMN(Entrées!$C$37)+($C28-1),4,TRUE,"Entrées")))</f>
        <v>55929.5</v>
      </c>
      <c r="M28" s="28">
        <f ca="1">IF($D28&gt;$D$8,"",INDIRECT(ADDRESS(ROW(Entrées!$C$37)+($D28-1)*24+M$11,COLUMN(Entrées!$C$37)+($C28-1),4,TRUE,"Entrées")))</f>
        <v>59135</v>
      </c>
      <c r="N28" s="28">
        <f ca="1">IF($D28&gt;$D$8,"",INDIRECT(ADDRESS(ROW(Entrées!$C$37)+($D28-1)*24+N$11,COLUMN(Entrées!$C$37)+($C28-1),4,TRUE,"Entrées")))</f>
        <v>59213.5</v>
      </c>
      <c r="O28" s="28">
        <f ca="1">IF($D28&gt;$D$8,"",INDIRECT(ADDRESS(ROW(Entrées!$C$37)+($D28-1)*24+O$11,COLUMN(Entrées!$C$37)+($C28-1),4,TRUE,"Entrées")))</f>
        <v>59158.5</v>
      </c>
      <c r="P28" s="28">
        <f ca="1">IF($D28&gt;$D$8,"",INDIRECT(ADDRESS(ROW(Entrées!$C$37)+($D28-1)*24+P$11,COLUMN(Entrées!$C$37)+($C28-1),4,TRUE,"Entrées")))</f>
        <v>58906.5</v>
      </c>
      <c r="Q28" s="28">
        <f ca="1">IF($D28&gt;$D$8,"",INDIRECT(ADDRESS(ROW(Entrées!$C$37)+($D28-1)*24+Q$11,COLUMN(Entrées!$C$37)+($C28-1),4,TRUE,"Entrées")))</f>
        <v>58626.5</v>
      </c>
      <c r="R28" s="28">
        <f ca="1">IF($D28&gt;$D$8,"",INDIRECT(ADDRESS(ROW(Entrées!$C$37)+($D28-1)*24+R$11,COLUMN(Entrées!$C$37)+($C28-1),4,TRUE,"Entrées")))</f>
        <v>57719.5</v>
      </c>
      <c r="S28" s="28">
        <f ca="1">IF($D28&gt;$D$8,"",INDIRECT(ADDRESS(ROW(Entrées!$C$37)+($D28-1)*24+S$11,COLUMN(Entrées!$C$37)+($C28-1),4,TRUE,"Entrées")))</f>
        <v>56503</v>
      </c>
      <c r="T28" s="28">
        <f ca="1">IF($D28&gt;$D$8,"",INDIRECT(ADDRESS(ROW(Entrées!$C$37)+($D28-1)*24+T$11,COLUMN(Entrées!$C$37)+($C28-1),4,TRUE,"Entrées")))</f>
        <v>54695.5</v>
      </c>
      <c r="U28" s="28">
        <f ca="1">IF($D28&gt;$D$8,"",INDIRECT(ADDRESS(ROW(Entrées!$C$37)+($D28-1)*24+U$11,COLUMN(Entrées!$C$37)+($C28-1),4,TRUE,"Entrées")))</f>
        <v>53159.5</v>
      </c>
      <c r="V28" s="28">
        <f ca="1">IF($D28&gt;$D$8,"",INDIRECT(ADDRESS(ROW(Entrées!$C$37)+($D28-1)*24+V$11,COLUMN(Entrées!$C$37)+($C28-1),4,TRUE,"Entrées")))</f>
        <v>52187.5</v>
      </c>
      <c r="W28" s="28">
        <f ca="1">IF($D28&gt;$D$8,"",INDIRECT(ADDRESS(ROW(Entrées!$C$37)+($D28-1)*24+W$11,COLUMN(Entrées!$C$37)+($C28-1),4,TRUE,"Entrées")))</f>
        <v>52983</v>
      </c>
      <c r="X28" s="28">
        <f ca="1">IF($D28&gt;$D$8,"",INDIRECT(ADDRESS(ROW(Entrées!$C$37)+($D28-1)*24+X$11,COLUMN(Entrées!$C$37)+($C28-1),4,TRUE,"Entrées")))</f>
        <v>58286.5</v>
      </c>
      <c r="Y28" s="28">
        <f ca="1">IF($D28&gt;$D$8,"",INDIRECT(ADDRESS(ROW(Entrées!$C$37)+($D28-1)*24+Y$11,COLUMN(Entrées!$C$37)+($C28-1),4,TRUE,"Entrées")))</f>
        <v>57841</v>
      </c>
      <c r="Z28" s="28">
        <f ca="1">IF($D28&gt;$D$8,"",INDIRECT(ADDRESS(ROW(Entrées!$C$37)+($D28-1)*24+Z$11,COLUMN(Entrées!$C$37)+($C28-1),4,TRUE,"Entrées")))</f>
        <v>53549.5</v>
      </c>
      <c r="AA28" s="28">
        <f ca="1">IF($D28&gt;$D$8,"",INDIRECT(ADDRESS(ROW(Entrées!$C$37)+($D28-1)*24+AA$11,COLUMN(Entrées!$C$37)+($C28-1),4,TRUE,"Entrées")))</f>
        <v>50764</v>
      </c>
      <c r="AB28" s="28">
        <f ca="1">IF($D28&gt;$D$8,"",INDIRECT(ADDRESS(ROW(Entrées!$C$37)+($D28-1)*24+AB$11,COLUMN(Entrées!$C$37)+($C28-1),4,TRUE,"Entrées")))</f>
        <v>52890.5</v>
      </c>
      <c r="AD28" s="40">
        <f t="shared" ca="1" si="28"/>
        <v>53208.020833333336</v>
      </c>
      <c r="AE28" s="40">
        <f t="shared" ca="1" si="31"/>
        <v>59213.5</v>
      </c>
      <c r="AF28" s="40">
        <f t="shared" ca="1" si="32"/>
        <v>42725.5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49473.956989247294</v>
      </c>
      <c r="AK28" s="31">
        <f t="shared" ca="1" si="4"/>
        <v>49350.672043010745</v>
      </c>
      <c r="AL28" s="31">
        <f t="shared" ca="1" si="5"/>
        <v>49398.118279569891</v>
      </c>
      <c r="AM28" s="31">
        <f t="shared" ca="1" si="6"/>
        <v>347.55645161290329</v>
      </c>
      <c r="AN28" s="31">
        <f t="shared" ca="1" si="7"/>
        <v>2588.1444892473114</v>
      </c>
      <c r="AO28" s="31">
        <f t="shared" ca="1" si="8"/>
        <v>1503.5463709677417</v>
      </c>
      <c r="AP28" s="31">
        <f t="shared" ca="1" si="9"/>
        <v>41704.171370967742</v>
      </c>
      <c r="AQ28" s="31">
        <f t="shared" ca="1" si="10"/>
        <v>2152.7096774193546</v>
      </c>
      <c r="AR28" s="31">
        <f t="shared" ca="1" si="11"/>
        <v>402.56922043010746</v>
      </c>
      <c r="AS28" s="31">
        <f t="shared" ca="1" si="12"/>
        <v>6508.2741935483891</v>
      </c>
      <c r="AT28" s="31">
        <f t="shared" ca="1" si="13"/>
        <v>-813.07862903225805</v>
      </c>
      <c r="AU28" s="31">
        <f t="shared" ca="1" si="14"/>
        <v>663.5913978494624</v>
      </c>
      <c r="AV28" s="31">
        <f t="shared" ca="1" si="15"/>
        <v>-5583.5161290322567</v>
      </c>
      <c r="AW28" s="31">
        <f t="shared" ca="1" si="16"/>
        <v>65.047043010752674</v>
      </c>
      <c r="AX28" s="31">
        <f t="shared" ca="1" si="17"/>
        <v>1350.5215053763443</v>
      </c>
      <c r="AY28" s="31">
        <f t="shared" ca="1" si="18"/>
        <v>-1174.383064516129</v>
      </c>
      <c r="AZ28" s="31">
        <f t="shared" ca="1" si="19"/>
        <v>-997.34811827956992</v>
      </c>
      <c r="BA28" s="31">
        <f t="shared" ca="1" si="20"/>
        <v>-382.02016129032256</v>
      </c>
      <c r="BB28" s="31">
        <f t="shared" ca="1" si="21"/>
        <v>-2410.5497311827958</v>
      </c>
      <c r="BC28" s="31">
        <f t="shared" ca="1" si="22"/>
        <v>-1597.1438172043011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2446</v>
      </c>
      <c r="BI28" s="32">
        <f>IF($BF28&gt;$Y$7,"",IF(AND($BF28=$Y$7,$BG28=23),"",Entrées!D56-Entrées!D55))</f>
        <v>2275</v>
      </c>
      <c r="BJ28" s="32">
        <f>IF($BF28&gt;$Y$7,"",IF(AND($BF28=$Y$7,$BG28=23),"",Entrées!E56-Entrées!E55))</f>
        <v>2575</v>
      </c>
      <c r="BK28" s="32">
        <f>IF($BF28&gt;$Y$7,"",IF(AND($BF28=$Y$7,$BG28=23),"",Entrées!F56-Entrées!F55))</f>
        <v>0</v>
      </c>
      <c r="BL28" s="32">
        <f>IF($BF28&gt;$Y$7,"",IF(AND($BF28=$Y$7,$BG28=23),"",Entrées!G56-Entrées!G55))</f>
        <v>238.5</v>
      </c>
      <c r="BM28" s="32">
        <f>IF($BF28&gt;$Y$7,"",IF(AND($BF28=$Y$7,$BG28=23),"",Entrées!H56-Entrées!H55))</f>
        <v>121</v>
      </c>
      <c r="BN28" s="32">
        <f>IF($BF28&gt;$Y$7,"",IF(AND($BF28=$Y$7,$BG28=23),"",Entrées!I56-Entrées!I55))</f>
        <v>152.5</v>
      </c>
      <c r="BO28" s="32">
        <f>IF($BF28&gt;$Y$7,"",IF(AND($BF28=$Y$7,$BG28=23),"",Entrées!J56-Entrées!J55))</f>
        <v>172.5</v>
      </c>
      <c r="BP28" s="32">
        <f>IF($BF28&gt;$Y$7,"",IF(AND($BF28=$Y$7,$BG28=23),"",Entrées!K56-Entrées!K55))</f>
        <v>-293.5</v>
      </c>
      <c r="BQ28" s="32">
        <f>IF($BF28&gt;$Y$7,"",IF(AND($BF28=$Y$7,$BG28=23),"",Entrées!L56-Entrées!L55))</f>
        <v>1309.5</v>
      </c>
      <c r="BR28" s="32">
        <f>IF($BF28&gt;$Y$7,"",IF(AND($BF28=$Y$7,$BG28=23),"",Entrées!M56-Entrées!M55))</f>
        <v>-12.5</v>
      </c>
      <c r="BS28" s="32">
        <f>IF($BF28&gt;$Y$7,"",IF(AND($BF28=$Y$7,$BG28=23),"",Entrées!N56-Entrées!N55))</f>
        <v>5.5</v>
      </c>
      <c r="BT28" s="32">
        <f>IF($BF28&gt;$Y$7,"",IF(AND($BF28=$Y$7,$BG28=23),"",Entrées!O56-Entrées!O55))</f>
        <v>752</v>
      </c>
      <c r="BU28" s="32">
        <f>IF($BF28&gt;$Y$7,"",IF(AND($BF28=$Y$7,$BG28=23),"",Entrées!P56-Entrées!P55))</f>
        <v>2</v>
      </c>
      <c r="BV28" s="32">
        <f>IF($BF28&gt;$Y$7,"",IF(AND($BF28=$Y$7,$BG28=23),"",Entrées!Q56-Entrées!Q55))</f>
        <v>-741</v>
      </c>
      <c r="BW28" s="32">
        <f>IF($BF28&gt;$Y$7,"",IF(AND($BF28=$Y$7,$BG28=23),"",Entrées!R56-Entrées!R55))</f>
        <v>26</v>
      </c>
      <c r="BX28" s="32">
        <f>IF($BF28&gt;$Y$7,"",IF(AND($BF28=$Y$7,$BG28=23),"",Entrées!S56-Entrées!S55))</f>
        <v>-384</v>
      </c>
      <c r="BY28" s="32">
        <f>IF($BF28&gt;$Y$7,"",IF(AND($BF28=$Y$7,$BG28=23),"",Entrées!T56-Entrées!T55))</f>
        <v>624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1226</v>
      </c>
      <c r="CD28" s="33">
        <f>IF($BF28&lt;=$Y$7,Entrées!J55/CD$2,"")</f>
        <v>6.5985364622760528E-2</v>
      </c>
      <c r="CE28" s="33">
        <f>IF($BF28&lt;=$Y$7,Entrées!K55/CE$2,"")</f>
        <v>8.1223124701385568E-2</v>
      </c>
      <c r="CF28" s="11">
        <f t="shared" si="24"/>
        <v>7926</v>
      </c>
      <c r="CG28" s="11">
        <f t="shared" si="25"/>
        <v>4186</v>
      </c>
      <c r="CH28" s="52">
        <f t="shared" si="26"/>
        <v>0.27160101910413265</v>
      </c>
      <c r="CI28" s="52">
        <f t="shared" si="27"/>
        <v>9.6170382329218221E-2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42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50981.5</v>
      </c>
      <c r="F29" s="28">
        <f ca="1">IF($D29&gt;$D$8,"",INDIRECT(ADDRESS(ROW(Entrées!$C$37)+($D29-1)*24+F$11,COLUMN(Entrées!$C$37)+($C29-1),4,TRUE,"Entrées")))</f>
        <v>46745</v>
      </c>
      <c r="G29" s="28">
        <f ca="1">IF($D29&gt;$D$8,"",INDIRECT(ADDRESS(ROW(Entrées!$C$37)+($D29-1)*24+G$11,COLUMN(Entrées!$C$37)+($C29-1),4,TRUE,"Entrées")))</f>
        <v>45680</v>
      </c>
      <c r="H29" s="28">
        <f ca="1">IF($D29&gt;$D$8,"",INDIRECT(ADDRESS(ROW(Entrées!$C$37)+($D29-1)*24+H$11,COLUMN(Entrées!$C$37)+($C29-1),4,TRUE,"Entrées")))</f>
        <v>43387.5</v>
      </c>
      <c r="I29" s="28">
        <f ca="1">IF($D29&gt;$D$8,"",INDIRECT(ADDRESS(ROW(Entrées!$C$37)+($D29-1)*24+I$11,COLUMN(Entrées!$C$37)+($C29-1),4,TRUE,"Entrées")))</f>
        <v>42038</v>
      </c>
      <c r="J29" s="28">
        <f ca="1">IF($D29&gt;$D$8,"",INDIRECT(ADDRESS(ROW(Entrées!$C$37)+($D29-1)*24+J$11,COLUMN(Entrées!$C$37)+($C29-1),4,TRUE,"Entrées")))</f>
        <v>43344.5</v>
      </c>
      <c r="K29" s="28">
        <f ca="1">IF($D29&gt;$D$8,"",INDIRECT(ADDRESS(ROW(Entrées!$C$37)+($D29-1)*24+K$11,COLUMN(Entrées!$C$37)+($C29-1),4,TRUE,"Entrées")))</f>
        <v>47764</v>
      </c>
      <c r="L29" s="28">
        <f ca="1">IF($D29&gt;$D$8,"",INDIRECT(ADDRESS(ROW(Entrées!$C$37)+($D29-1)*24+L$11,COLUMN(Entrées!$C$37)+($C29-1),4,TRUE,"Entrées")))</f>
        <v>55218.5</v>
      </c>
      <c r="M29" s="28">
        <f ca="1">IF($D29&gt;$D$8,"",INDIRECT(ADDRESS(ROW(Entrées!$C$37)+($D29-1)*24+M$11,COLUMN(Entrées!$C$37)+($C29-1),4,TRUE,"Entrées")))</f>
        <v>58620.5</v>
      </c>
      <c r="N29" s="28">
        <f ca="1">IF($D29&gt;$D$8,"",INDIRECT(ADDRESS(ROW(Entrées!$C$37)+($D29-1)*24+N$11,COLUMN(Entrées!$C$37)+($C29-1),4,TRUE,"Entrées")))</f>
        <v>58973</v>
      </c>
      <c r="O29" s="28">
        <f ca="1">IF($D29&gt;$D$8,"",INDIRECT(ADDRESS(ROW(Entrées!$C$37)+($D29-1)*24+O$11,COLUMN(Entrées!$C$37)+($C29-1),4,TRUE,"Entrées")))</f>
        <v>59024</v>
      </c>
      <c r="P29" s="28">
        <f ca="1">IF($D29&gt;$D$8,"",INDIRECT(ADDRESS(ROW(Entrées!$C$37)+($D29-1)*24+P$11,COLUMN(Entrées!$C$37)+($C29-1),4,TRUE,"Entrées")))</f>
        <v>58766.5</v>
      </c>
      <c r="Q29" s="28">
        <f ca="1">IF($D29&gt;$D$8,"",INDIRECT(ADDRESS(ROW(Entrées!$C$37)+($D29-1)*24+Q$11,COLUMN(Entrées!$C$37)+($C29-1),4,TRUE,"Entrées")))</f>
        <v>58674.5</v>
      </c>
      <c r="R29" s="28">
        <f ca="1">IF($D29&gt;$D$8,"",INDIRECT(ADDRESS(ROW(Entrées!$C$37)+($D29-1)*24+R$11,COLUMN(Entrées!$C$37)+($C29-1),4,TRUE,"Entrées")))</f>
        <v>57509</v>
      </c>
      <c r="S29" s="28">
        <f ca="1">IF($D29&gt;$D$8,"",INDIRECT(ADDRESS(ROW(Entrées!$C$37)+($D29-1)*24+S$11,COLUMN(Entrées!$C$37)+($C29-1),4,TRUE,"Entrées")))</f>
        <v>55819</v>
      </c>
      <c r="T29" s="28">
        <f ca="1">IF($D29&gt;$D$8,"",INDIRECT(ADDRESS(ROW(Entrées!$C$37)+($D29-1)*24+T$11,COLUMN(Entrées!$C$37)+($C29-1),4,TRUE,"Entrées")))</f>
        <v>53624</v>
      </c>
      <c r="U29" s="28">
        <f ca="1">IF($D29&gt;$D$8,"",INDIRECT(ADDRESS(ROW(Entrées!$C$37)+($D29-1)*24+U$11,COLUMN(Entrées!$C$37)+($C29-1),4,TRUE,"Entrées")))</f>
        <v>51823.5</v>
      </c>
      <c r="V29" s="28">
        <f ca="1">IF($D29&gt;$D$8,"",INDIRECT(ADDRESS(ROW(Entrées!$C$37)+($D29-1)*24+V$11,COLUMN(Entrées!$C$37)+($C29-1),4,TRUE,"Entrées")))</f>
        <v>51051</v>
      </c>
      <c r="W29" s="28">
        <f ca="1">IF($D29&gt;$D$8,"",INDIRECT(ADDRESS(ROW(Entrées!$C$37)+($D29-1)*24+W$11,COLUMN(Entrées!$C$37)+($C29-1),4,TRUE,"Entrées")))</f>
        <v>51915</v>
      </c>
      <c r="X29" s="28">
        <f ca="1">IF($D29&gt;$D$8,"",INDIRECT(ADDRESS(ROW(Entrées!$C$37)+($D29-1)*24+X$11,COLUMN(Entrées!$C$37)+($C29-1),4,TRUE,"Entrées")))</f>
        <v>56535</v>
      </c>
      <c r="Y29" s="28">
        <f ca="1">IF($D29&gt;$D$8,"",INDIRECT(ADDRESS(ROW(Entrées!$C$37)+($D29-1)*24+Y$11,COLUMN(Entrées!$C$37)+($C29-1),4,TRUE,"Entrées")))</f>
        <v>56252.5</v>
      </c>
      <c r="Z29" s="28">
        <f ca="1">IF($D29&gt;$D$8,"",INDIRECT(ADDRESS(ROW(Entrées!$C$37)+($D29-1)*24+Z$11,COLUMN(Entrées!$C$37)+($C29-1),4,TRUE,"Entrées")))</f>
        <v>52334</v>
      </c>
      <c r="AA29" s="28">
        <f ca="1">IF($D29&gt;$D$8,"",INDIRECT(ADDRESS(ROW(Entrées!$C$37)+($D29-1)*24+AA$11,COLUMN(Entrées!$C$37)+($C29-1),4,TRUE,"Entrées")))</f>
        <v>50192.5</v>
      </c>
      <c r="AB29" s="28">
        <f ca="1">IF($D29&gt;$D$8,"",INDIRECT(ADDRESS(ROW(Entrées!$C$37)+($D29-1)*24+AB$11,COLUMN(Entrées!$C$37)+($C29-1),4,TRUE,"Entrées")))</f>
        <v>52313.5</v>
      </c>
      <c r="AD29" s="40">
        <f t="shared" ca="1" si="28"/>
        <v>52441.104166666664</v>
      </c>
      <c r="AE29" s="40">
        <f t="shared" ca="1" si="31"/>
        <v>59024</v>
      </c>
      <c r="AF29" s="40">
        <f t="shared" ca="1" si="32"/>
        <v>42038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49473.956989247294</v>
      </c>
      <c r="AK29" s="31">
        <f t="shared" ca="1" si="4"/>
        <v>49350.672043010745</v>
      </c>
      <c r="AL29" s="31">
        <f t="shared" ca="1" si="5"/>
        <v>49398.118279569891</v>
      </c>
      <c r="AM29" s="31">
        <f t="shared" ca="1" si="6"/>
        <v>347.55645161290329</v>
      </c>
      <c r="AN29" s="31">
        <f t="shared" ca="1" si="7"/>
        <v>2588.1444892473114</v>
      </c>
      <c r="AO29" s="31">
        <f t="shared" ca="1" si="8"/>
        <v>1503.5463709677417</v>
      </c>
      <c r="AP29" s="31">
        <f t="shared" ca="1" si="9"/>
        <v>41704.171370967742</v>
      </c>
      <c r="AQ29" s="31">
        <f t="shared" ca="1" si="10"/>
        <v>2152.7096774193546</v>
      </c>
      <c r="AR29" s="31">
        <f t="shared" ca="1" si="11"/>
        <v>402.56922043010746</v>
      </c>
      <c r="AS29" s="31">
        <f t="shared" ca="1" si="12"/>
        <v>6508.2741935483891</v>
      </c>
      <c r="AT29" s="31">
        <f t="shared" ca="1" si="13"/>
        <v>-813.07862903225805</v>
      </c>
      <c r="AU29" s="31">
        <f t="shared" ca="1" si="14"/>
        <v>663.5913978494624</v>
      </c>
      <c r="AV29" s="31">
        <f t="shared" ca="1" si="15"/>
        <v>-5583.5161290322567</v>
      </c>
      <c r="AW29" s="31">
        <f t="shared" ca="1" si="16"/>
        <v>65.047043010752674</v>
      </c>
      <c r="AX29" s="31">
        <f t="shared" ca="1" si="17"/>
        <v>1350.5215053763443</v>
      </c>
      <c r="AY29" s="31">
        <f t="shared" ca="1" si="18"/>
        <v>-1174.383064516129</v>
      </c>
      <c r="AZ29" s="31">
        <f t="shared" ca="1" si="19"/>
        <v>-997.34811827956992</v>
      </c>
      <c r="BA29" s="31">
        <f t="shared" ca="1" si="20"/>
        <v>-382.02016129032256</v>
      </c>
      <c r="BB29" s="31">
        <f t="shared" ca="1" si="21"/>
        <v>-2410.5497311827958</v>
      </c>
      <c r="BC29" s="31">
        <f t="shared" ca="1" si="22"/>
        <v>-1597.1438172043011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1187.5</v>
      </c>
      <c r="BI29" s="32">
        <f>IF($BF29&gt;$Y$7,"",IF(AND($BF29=$Y$7,$BG29=23),"",Entrées!D57-Entrées!D56))</f>
        <v>300</v>
      </c>
      <c r="BJ29" s="32">
        <f>IF($BF29&gt;$Y$7,"",IF(AND($BF29=$Y$7,$BG29=23),"",Entrées!E57-Entrées!E56))</f>
        <v>500</v>
      </c>
      <c r="BK29" s="32">
        <f>IF($BF29&gt;$Y$7,"",IF(AND($BF29=$Y$7,$BG29=23),"",Entrées!F57-Entrées!F56))</f>
        <v>-1.5</v>
      </c>
      <c r="BL29" s="32">
        <f>IF($BF29&gt;$Y$7,"",IF(AND($BF29=$Y$7,$BG29=23),"",Entrées!G57-Entrées!G56))</f>
        <v>64</v>
      </c>
      <c r="BM29" s="32">
        <f>IF($BF29&gt;$Y$7,"",IF(AND($BF29=$Y$7,$BG29=23),"",Entrées!H57-Entrées!H56))</f>
        <v>-7</v>
      </c>
      <c r="BN29" s="32">
        <f>IF($BF29&gt;$Y$7,"",IF(AND($BF29=$Y$7,$BG29=23),"",Entrées!I57-Entrées!I56))</f>
        <v>52</v>
      </c>
      <c r="BO29" s="32">
        <f>IF($BF29&gt;$Y$7,"",IF(AND($BF29=$Y$7,$BG29=23),"",Entrées!J57-Entrées!J56))</f>
        <v>310.5</v>
      </c>
      <c r="BP29" s="32">
        <f>IF($BF29&gt;$Y$7,"",IF(AND($BF29=$Y$7,$BG29=23),"",Entrées!K57-Entrées!K56))</f>
        <v>-46.5</v>
      </c>
      <c r="BQ29" s="32">
        <f>IF($BF29&gt;$Y$7,"",IF(AND($BF29=$Y$7,$BG29=23),"",Entrées!L57-Entrées!L56))</f>
        <v>1073.5</v>
      </c>
      <c r="BR29" s="32">
        <f>IF($BF29&gt;$Y$7,"",IF(AND($BF29=$Y$7,$BG29=23),"",Entrées!M57-Entrées!M56))</f>
        <v>18.5</v>
      </c>
      <c r="BS29" s="32">
        <f>IF($BF29&gt;$Y$7,"",IF(AND($BF29=$Y$7,$BG29=23),"",Entrées!N57-Entrées!N56))</f>
        <v>5.5</v>
      </c>
      <c r="BT29" s="32">
        <f>IF($BF29&gt;$Y$7,"",IF(AND($BF29=$Y$7,$BG29=23),"",Entrées!O57-Entrées!O56))</f>
        <v>-282</v>
      </c>
      <c r="BU29" s="32">
        <f>IF($BF29&gt;$Y$7,"",IF(AND($BF29=$Y$7,$BG29=23),"",Entrées!P57-Entrées!P56))</f>
        <v>-1</v>
      </c>
      <c r="BV29" s="32">
        <f>IF($BF29&gt;$Y$7,"",IF(AND($BF29=$Y$7,$BG29=23),"",Entrées!Q57-Entrées!Q56))</f>
        <v>580</v>
      </c>
      <c r="BW29" s="32">
        <f>IF($BF29&gt;$Y$7,"",IF(AND($BF29=$Y$7,$BG29=23),"",Entrées!R57-Entrées!R56))</f>
        <v>-127</v>
      </c>
      <c r="BX29" s="32">
        <f>IF($BF29&gt;$Y$7,"",IF(AND($BF29=$Y$7,$BG29=23),"",Entrées!S57-Entrées!S56))</f>
        <v>209</v>
      </c>
      <c r="BY29" s="32">
        <f>IF($BF29&gt;$Y$7,"",IF(AND($BF29=$Y$7,$BG29=23),"",Entrées!T57-Entrées!T56))</f>
        <v>-1999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292</v>
      </c>
      <c r="CD29" s="33">
        <f>IF($BF29&lt;=$Y$7,Entrées!J56/CD$2,"")</f>
        <v>8.7749179914206415E-2</v>
      </c>
      <c r="CE29" s="33">
        <f>IF($BF29&lt;=$Y$7,Entrées!K56/CE$2,"")</f>
        <v>1.1108456760630674E-2</v>
      </c>
      <c r="CF29" s="11">
        <f t="shared" si="24"/>
        <v>7926</v>
      </c>
      <c r="CG29" s="11">
        <f t="shared" si="25"/>
        <v>4186</v>
      </c>
      <c r="CH29" s="52">
        <f t="shared" si="26"/>
        <v>0.27160101910413265</v>
      </c>
      <c r="CI29" s="52">
        <f t="shared" si="27"/>
        <v>9.6170382329218221E-2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50233</v>
      </c>
      <c r="F30" s="28">
        <f ca="1">IF($D30&gt;$D$8,"",INDIRECT(ADDRESS(ROW(Entrées!$C$37)+($D30-1)*24+F$11,COLUMN(Entrées!$C$37)+($C30-1),4,TRUE,"Entrées")))</f>
        <v>45762.5</v>
      </c>
      <c r="G30" s="28">
        <f ca="1">IF($D30&gt;$D$8,"",INDIRECT(ADDRESS(ROW(Entrées!$C$37)+($D30-1)*24+G$11,COLUMN(Entrées!$C$37)+($C30-1),4,TRUE,"Entrées")))</f>
        <v>44288</v>
      </c>
      <c r="H30" s="28">
        <f ca="1">IF($D30&gt;$D$8,"",INDIRECT(ADDRESS(ROW(Entrées!$C$37)+($D30-1)*24+H$11,COLUMN(Entrées!$C$37)+($C30-1),4,TRUE,"Entrées")))</f>
        <v>41464</v>
      </c>
      <c r="I30" s="28">
        <f ca="1">IF($D30&gt;$D$8,"",INDIRECT(ADDRESS(ROW(Entrées!$C$37)+($D30-1)*24+I$11,COLUMN(Entrées!$C$37)+($C30-1),4,TRUE,"Entrées")))</f>
        <v>39584.5</v>
      </c>
      <c r="J30" s="28">
        <f ca="1">IF($D30&gt;$D$8,"",INDIRECT(ADDRESS(ROW(Entrées!$C$37)+($D30-1)*24+J$11,COLUMN(Entrées!$C$37)+($C30-1),4,TRUE,"Entrées")))</f>
        <v>39461.5</v>
      </c>
      <c r="K30" s="28">
        <f ca="1">IF($D30&gt;$D$8,"",INDIRECT(ADDRESS(ROW(Entrées!$C$37)+($D30-1)*24+K$11,COLUMN(Entrées!$C$37)+($C30-1),4,TRUE,"Entrées")))</f>
        <v>40916</v>
      </c>
      <c r="L30" s="28">
        <f ca="1">IF($D30&gt;$D$8,"",INDIRECT(ADDRESS(ROW(Entrées!$C$37)+($D30-1)*24+L$11,COLUMN(Entrées!$C$37)+($C30-1),4,TRUE,"Entrées")))</f>
        <v>43308</v>
      </c>
      <c r="M30" s="28">
        <f ca="1">IF($D30&gt;$D$8,"",INDIRECT(ADDRESS(ROW(Entrées!$C$37)+($D30-1)*24+M$11,COLUMN(Entrées!$C$37)+($C30-1),4,TRUE,"Entrées")))</f>
        <v>45565.5</v>
      </c>
      <c r="N30" s="28">
        <f ca="1">IF($D30&gt;$D$8,"",INDIRECT(ADDRESS(ROW(Entrées!$C$37)+($D30-1)*24+N$11,COLUMN(Entrées!$C$37)+($C30-1),4,TRUE,"Entrées")))</f>
        <v>48050.5</v>
      </c>
      <c r="O30" s="28">
        <f ca="1">IF($D30&gt;$D$8,"",INDIRECT(ADDRESS(ROW(Entrées!$C$37)+($D30-1)*24+O$11,COLUMN(Entrées!$C$37)+($C30-1),4,TRUE,"Entrées")))</f>
        <v>49568.5</v>
      </c>
      <c r="P30" s="28">
        <f ca="1">IF($D30&gt;$D$8,"",INDIRECT(ADDRESS(ROW(Entrées!$C$37)+($D30-1)*24+P$11,COLUMN(Entrées!$C$37)+($C30-1),4,TRUE,"Entrées")))</f>
        <v>49743</v>
      </c>
      <c r="Q30" s="28">
        <f ca="1">IF($D30&gt;$D$8,"",INDIRECT(ADDRESS(ROW(Entrées!$C$37)+($D30-1)*24+Q$11,COLUMN(Entrées!$C$37)+($C30-1),4,TRUE,"Entrées")))</f>
        <v>50848</v>
      </c>
      <c r="R30" s="28">
        <f ca="1">IF($D30&gt;$D$8,"",INDIRECT(ADDRESS(ROW(Entrées!$C$37)+($D30-1)*24+R$11,COLUMN(Entrées!$C$37)+($C30-1),4,TRUE,"Entrées")))</f>
        <v>50816</v>
      </c>
      <c r="S30" s="28">
        <f ca="1">IF($D30&gt;$D$8,"",INDIRECT(ADDRESS(ROW(Entrées!$C$37)+($D30-1)*24+S$11,COLUMN(Entrées!$C$37)+($C30-1),4,TRUE,"Entrées")))</f>
        <v>48424</v>
      </c>
      <c r="T30" s="28">
        <f ca="1">IF($D30&gt;$D$8,"",INDIRECT(ADDRESS(ROW(Entrées!$C$37)+($D30-1)*24+T$11,COLUMN(Entrées!$C$37)+($C30-1),4,TRUE,"Entrées")))</f>
        <v>46310.5</v>
      </c>
      <c r="U30" s="28">
        <f ca="1">IF($D30&gt;$D$8,"",INDIRECT(ADDRESS(ROW(Entrées!$C$37)+($D30-1)*24+U$11,COLUMN(Entrées!$C$37)+($C30-1),4,TRUE,"Entrées")))</f>
        <v>44841</v>
      </c>
      <c r="V30" s="28">
        <f ca="1">IF($D30&gt;$D$8,"",INDIRECT(ADDRESS(ROW(Entrées!$C$37)+($D30-1)*24+V$11,COLUMN(Entrées!$C$37)+($C30-1),4,TRUE,"Entrées")))</f>
        <v>44145</v>
      </c>
      <c r="W30" s="28">
        <f ca="1">IF($D30&gt;$D$8,"",INDIRECT(ADDRESS(ROW(Entrées!$C$37)+($D30-1)*24+W$11,COLUMN(Entrées!$C$37)+($C30-1),4,TRUE,"Entrées")))</f>
        <v>45376</v>
      </c>
      <c r="X30" s="28">
        <f ca="1">IF($D30&gt;$D$8,"",INDIRECT(ADDRESS(ROW(Entrées!$C$37)+($D30-1)*24+X$11,COLUMN(Entrées!$C$37)+($C30-1),4,TRUE,"Entrées")))</f>
        <v>49962.5</v>
      </c>
      <c r="Y30" s="28">
        <f ca="1">IF($D30&gt;$D$8,"",INDIRECT(ADDRESS(ROW(Entrées!$C$37)+($D30-1)*24+Y$11,COLUMN(Entrées!$C$37)+($C30-1),4,TRUE,"Entrées")))</f>
        <v>49697.5</v>
      </c>
      <c r="Z30" s="28">
        <f ca="1">IF($D30&gt;$D$8,"",INDIRECT(ADDRESS(ROW(Entrées!$C$37)+($D30-1)*24+Z$11,COLUMN(Entrées!$C$37)+($C30-1),4,TRUE,"Entrées")))</f>
        <v>46494</v>
      </c>
      <c r="AA30" s="28">
        <f ca="1">IF($D30&gt;$D$8,"",INDIRECT(ADDRESS(ROW(Entrées!$C$37)+($D30-1)*24+AA$11,COLUMN(Entrées!$C$37)+($C30-1),4,TRUE,"Entrées")))</f>
        <v>44931.5</v>
      </c>
      <c r="AB30" s="28">
        <f ca="1">IF($D30&gt;$D$8,"",INDIRECT(ADDRESS(ROW(Entrées!$C$37)+($D30-1)*24+AB$11,COLUMN(Entrées!$C$37)+($C30-1),4,TRUE,"Entrées")))</f>
        <v>48093.5</v>
      </c>
      <c r="AD30" s="40">
        <f t="shared" ca="1" si="28"/>
        <v>46161.854166666664</v>
      </c>
      <c r="AE30" s="40">
        <f t="shared" ca="1" si="31"/>
        <v>50848</v>
      </c>
      <c r="AF30" s="40">
        <f t="shared" ca="1" si="32"/>
        <v>39461.5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49473.956989247294</v>
      </c>
      <c r="AK30" s="31">
        <f t="shared" ca="1" si="4"/>
        <v>49350.672043010745</v>
      </c>
      <c r="AL30" s="31">
        <f t="shared" ca="1" si="5"/>
        <v>49398.118279569891</v>
      </c>
      <c r="AM30" s="31">
        <f t="shared" ca="1" si="6"/>
        <v>347.55645161290329</v>
      </c>
      <c r="AN30" s="31">
        <f t="shared" ca="1" si="7"/>
        <v>2588.1444892473114</v>
      </c>
      <c r="AO30" s="31">
        <f t="shared" ca="1" si="8"/>
        <v>1503.5463709677417</v>
      </c>
      <c r="AP30" s="31">
        <f t="shared" ca="1" si="9"/>
        <v>41704.171370967742</v>
      </c>
      <c r="AQ30" s="31">
        <f t="shared" ca="1" si="10"/>
        <v>2152.7096774193546</v>
      </c>
      <c r="AR30" s="31">
        <f t="shared" ca="1" si="11"/>
        <v>402.56922043010746</v>
      </c>
      <c r="AS30" s="31">
        <f t="shared" ca="1" si="12"/>
        <v>6508.2741935483891</v>
      </c>
      <c r="AT30" s="31">
        <f t="shared" ca="1" si="13"/>
        <v>-813.07862903225805</v>
      </c>
      <c r="AU30" s="31">
        <f t="shared" ca="1" si="14"/>
        <v>663.5913978494624</v>
      </c>
      <c r="AV30" s="31">
        <f t="shared" ca="1" si="15"/>
        <v>-5583.5161290322567</v>
      </c>
      <c r="AW30" s="31">
        <f t="shared" ca="1" si="16"/>
        <v>65.047043010752674</v>
      </c>
      <c r="AX30" s="31">
        <f t="shared" ca="1" si="17"/>
        <v>1350.5215053763443</v>
      </c>
      <c r="AY30" s="31">
        <f t="shared" ca="1" si="18"/>
        <v>-1174.383064516129</v>
      </c>
      <c r="AZ30" s="31">
        <f t="shared" ca="1" si="19"/>
        <v>-997.34811827956992</v>
      </c>
      <c r="BA30" s="31">
        <f t="shared" ca="1" si="20"/>
        <v>-382.02016129032256</v>
      </c>
      <c r="BB30" s="31">
        <f t="shared" ca="1" si="21"/>
        <v>-2410.5497311827958</v>
      </c>
      <c r="BC30" s="31">
        <f t="shared" ca="1" si="22"/>
        <v>-1597.1438172043011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-3886</v>
      </c>
      <c r="BI30" s="32">
        <f>IF($BF30&gt;$Y$7,"",IF(AND($BF30=$Y$7,$BG30=23),"",Entrées!D58-Entrées!D57))</f>
        <v>-3775</v>
      </c>
      <c r="BJ30" s="32">
        <f>IF($BF30&gt;$Y$7,"",IF(AND($BF30=$Y$7,$BG30=23),"",Entrées!E58-Entrées!E57))</f>
        <v>-3875</v>
      </c>
      <c r="BK30" s="32">
        <f>IF($BF30&gt;$Y$7,"",IF(AND($BF30=$Y$7,$BG30=23),"",Entrées!F58-Entrées!F57))</f>
        <v>0</v>
      </c>
      <c r="BL30" s="32">
        <f>IF($BF30&gt;$Y$7,"",IF(AND($BF30=$Y$7,$BG30=23),"",Entrées!G58-Entrées!G57))</f>
        <v>-218.5</v>
      </c>
      <c r="BM30" s="32">
        <f>IF($BF30&gt;$Y$7,"",IF(AND($BF30=$Y$7,$BG30=23),"",Entrées!H58-Entrées!H57))</f>
        <v>-371</v>
      </c>
      <c r="BN30" s="32">
        <f>IF($BF30&gt;$Y$7,"",IF(AND($BF30=$Y$7,$BG30=23),"",Entrées!I58-Entrées!I57))</f>
        <v>-65</v>
      </c>
      <c r="BO30" s="32">
        <f>IF($BF30&gt;$Y$7,"",IF(AND($BF30=$Y$7,$BG30=23),"",Entrées!J58-Entrées!J57))</f>
        <v>135.5</v>
      </c>
      <c r="BP30" s="32">
        <f>IF($BF30&gt;$Y$7,"",IF(AND($BF30=$Y$7,$BG30=23),"",Entrées!K58-Entrées!K57))</f>
        <v>0</v>
      </c>
      <c r="BQ30" s="32">
        <f>IF($BF30&gt;$Y$7,"",IF(AND($BF30=$Y$7,$BG30=23),"",Entrées!L58-Entrées!L57))</f>
        <v>-2057</v>
      </c>
      <c r="BR30" s="32">
        <f>IF($BF30&gt;$Y$7,"",IF(AND($BF30=$Y$7,$BG30=23),"",Entrées!M58-Entrées!M57))</f>
        <v>26.5</v>
      </c>
      <c r="BS30" s="32">
        <f>IF($BF30&gt;$Y$7,"",IF(AND($BF30=$Y$7,$BG30=23),"",Entrées!N58-Entrées!N57))</f>
        <v>10</v>
      </c>
      <c r="BT30" s="32">
        <f>IF($BF30&gt;$Y$7,"",IF(AND($BF30=$Y$7,$BG30=23),"",Entrées!O58-Entrées!O57))</f>
        <v>-1346</v>
      </c>
      <c r="BU30" s="32">
        <f>IF($BF30&gt;$Y$7,"",IF(AND($BF30=$Y$7,$BG30=23),"",Entrées!P58-Entrées!P57))</f>
        <v>-2</v>
      </c>
      <c r="BV30" s="32">
        <f>IF($BF30&gt;$Y$7,"",IF(AND($BF30=$Y$7,$BG30=23),"",Entrées!Q58-Entrées!Q57))</f>
        <v>350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113</v>
      </c>
      <c r="BY30" s="32">
        <f>IF($BF30&gt;$Y$7,"",IF(AND($BF30=$Y$7,$BG30=23),"",Entrées!T58-Entrées!T57))</f>
        <v>-1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-1814</v>
      </c>
      <c r="CD30" s="33">
        <f>IF($BF30&lt;=$Y$7,Entrées!J57/CD$2,"")</f>
        <v>0.12692404743880897</v>
      </c>
      <c r="CE30" s="33">
        <f>IF($BF30&lt;=$Y$7,Entrées!K57/CE$2,"")</f>
        <v>0</v>
      </c>
      <c r="CF30" s="11">
        <f t="shared" si="24"/>
        <v>7926</v>
      </c>
      <c r="CG30" s="11">
        <f t="shared" si="25"/>
        <v>4186</v>
      </c>
      <c r="CH30" s="52">
        <f t="shared" si="26"/>
        <v>0.27160101910413265</v>
      </c>
      <c r="CI30" s="52">
        <f t="shared" si="27"/>
        <v>9.6170382329218221E-2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AD42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46781.5</v>
      </c>
      <c r="F31" s="28">
        <f ca="1">IF($D31&gt;$D$8,"",INDIRECT(ADDRESS(ROW(Entrées!$C$37)+($D31-1)*24+F$11,COLUMN(Entrées!$C$37)+($C31-1),4,TRUE,"Entrées")))</f>
        <v>42789.5</v>
      </c>
      <c r="G31" s="28">
        <f ca="1">IF($D31&gt;$D$8,"",INDIRECT(ADDRESS(ROW(Entrées!$C$37)+($D31-1)*24+G$11,COLUMN(Entrées!$C$37)+($C31-1),4,TRUE,"Entrées")))</f>
        <v>41100</v>
      </c>
      <c r="H31" s="28">
        <f ca="1">IF($D31&gt;$D$8,"",INDIRECT(ADDRESS(ROW(Entrées!$C$37)+($D31-1)*24+H$11,COLUMN(Entrées!$C$37)+($C31-1),4,TRUE,"Entrées")))</f>
        <v>38017.5</v>
      </c>
      <c r="I31" s="28">
        <f ca="1">IF($D31&gt;$D$8,"",INDIRECT(ADDRESS(ROW(Entrées!$C$37)+($D31-1)*24+I$11,COLUMN(Entrées!$C$37)+($C31-1),4,TRUE,"Entrées")))</f>
        <v>35906</v>
      </c>
      <c r="J31" s="28">
        <f ca="1">IF($D31&gt;$D$8,"",INDIRECT(ADDRESS(ROW(Entrées!$C$37)+($D31-1)*24+J$11,COLUMN(Entrées!$C$37)+($C31-1),4,TRUE,"Entrées")))</f>
        <v>35269.5</v>
      </c>
      <c r="K31" s="28">
        <f ca="1">IF($D31&gt;$D$8,"",INDIRECT(ADDRESS(ROW(Entrées!$C$37)+($D31-1)*24+K$11,COLUMN(Entrées!$C$37)+($C31-1),4,TRUE,"Entrées")))</f>
        <v>35920</v>
      </c>
      <c r="L31" s="28">
        <f ca="1">IF($D31&gt;$D$8,"",INDIRECT(ADDRESS(ROW(Entrées!$C$37)+($D31-1)*24+L$11,COLUMN(Entrées!$C$37)+($C31-1),4,TRUE,"Entrées")))</f>
        <v>37167.5</v>
      </c>
      <c r="M31" s="28">
        <f ca="1">IF($D31&gt;$D$8,"",INDIRECT(ADDRESS(ROW(Entrées!$C$37)+($D31-1)*24+M$11,COLUMN(Entrées!$C$37)+($C31-1),4,TRUE,"Entrées")))</f>
        <v>38559.5</v>
      </c>
      <c r="N31" s="28">
        <f ca="1">IF($D31&gt;$D$8,"",INDIRECT(ADDRESS(ROW(Entrées!$C$37)+($D31-1)*24+N$11,COLUMN(Entrées!$C$37)+($C31-1),4,TRUE,"Entrées")))</f>
        <v>40814.5</v>
      </c>
      <c r="O31" s="28">
        <f ca="1">IF($D31&gt;$D$8,"",INDIRECT(ADDRESS(ROW(Entrées!$C$37)+($D31-1)*24+O$11,COLUMN(Entrées!$C$37)+($C31-1),4,TRUE,"Entrées")))</f>
        <v>43551</v>
      </c>
      <c r="P31" s="28">
        <f ca="1">IF($D31&gt;$D$8,"",INDIRECT(ADDRESS(ROW(Entrées!$C$37)+($D31-1)*24+P$11,COLUMN(Entrées!$C$37)+($C31-1),4,TRUE,"Entrées")))</f>
        <v>45419.5</v>
      </c>
      <c r="Q31" s="28">
        <f ca="1">IF($D31&gt;$D$8,"",INDIRECT(ADDRESS(ROW(Entrées!$C$37)+($D31-1)*24+Q$11,COLUMN(Entrées!$C$37)+($C31-1),4,TRUE,"Entrées")))</f>
        <v>47293</v>
      </c>
      <c r="R31" s="28">
        <f ca="1">IF($D31&gt;$D$8,"",INDIRECT(ADDRESS(ROW(Entrées!$C$37)+($D31-1)*24+R$11,COLUMN(Entrées!$C$37)+($C31-1),4,TRUE,"Entrées")))</f>
        <v>47089.5</v>
      </c>
      <c r="S31" s="28">
        <f ca="1">IF($D31&gt;$D$8,"",INDIRECT(ADDRESS(ROW(Entrées!$C$37)+($D31-1)*24+S$11,COLUMN(Entrées!$C$37)+($C31-1),4,TRUE,"Entrées")))</f>
        <v>44058.5</v>
      </c>
      <c r="T31" s="28">
        <f ca="1">IF($D31&gt;$D$8,"",INDIRECT(ADDRESS(ROW(Entrées!$C$37)+($D31-1)*24+T$11,COLUMN(Entrées!$C$37)+($C31-1),4,TRUE,"Entrées")))</f>
        <v>41875</v>
      </c>
      <c r="U31" s="28">
        <f ca="1">IF($D31&gt;$D$8,"",INDIRECT(ADDRESS(ROW(Entrées!$C$37)+($D31-1)*24+U$11,COLUMN(Entrées!$C$37)+($C31-1),4,TRUE,"Entrées")))</f>
        <v>40528.5</v>
      </c>
      <c r="V31" s="28">
        <f ca="1">IF($D31&gt;$D$8,"",INDIRECT(ADDRESS(ROW(Entrées!$C$37)+($D31-1)*24+V$11,COLUMN(Entrées!$C$37)+($C31-1),4,TRUE,"Entrées")))</f>
        <v>40263.5</v>
      </c>
      <c r="W31" s="28">
        <f ca="1">IF($D31&gt;$D$8,"",INDIRECT(ADDRESS(ROW(Entrées!$C$37)+($D31-1)*24+W$11,COLUMN(Entrées!$C$37)+($C31-1),4,TRUE,"Entrées")))</f>
        <v>42145.5</v>
      </c>
      <c r="X31" s="28">
        <f ca="1">IF($D31&gt;$D$8,"",INDIRECT(ADDRESS(ROW(Entrées!$C$37)+($D31-1)*24+X$11,COLUMN(Entrées!$C$37)+($C31-1),4,TRUE,"Entrées")))</f>
        <v>47466</v>
      </c>
      <c r="Y31" s="28">
        <f ca="1">IF($D31&gt;$D$8,"",INDIRECT(ADDRESS(ROW(Entrées!$C$37)+($D31-1)*24+Y$11,COLUMN(Entrées!$C$37)+($C31-1),4,TRUE,"Entrées")))</f>
        <v>48726.5</v>
      </c>
      <c r="Z31" s="28">
        <f ca="1">IF($D31&gt;$D$8,"",INDIRECT(ADDRESS(ROW(Entrées!$C$37)+($D31-1)*24+Z$11,COLUMN(Entrées!$C$37)+($C31-1),4,TRUE,"Entrées")))</f>
        <v>46318</v>
      </c>
      <c r="AA31" s="28">
        <f ca="1">IF($D31&gt;$D$8,"",INDIRECT(ADDRESS(ROW(Entrées!$C$37)+($D31-1)*24+AA$11,COLUMN(Entrées!$C$37)+($C31-1),4,TRUE,"Entrées")))</f>
        <v>44666.5</v>
      </c>
      <c r="AB31" s="28">
        <f ca="1">IF($D31&gt;$D$8,"",INDIRECT(ADDRESS(ROW(Entrées!$C$37)+($D31-1)*24+AB$11,COLUMN(Entrées!$C$37)+($C31-1),4,TRUE,"Entrées")))</f>
        <v>47295.5</v>
      </c>
      <c r="AD31" s="40">
        <f t="shared" ca="1" si="28"/>
        <v>42459.25</v>
      </c>
      <c r="AE31" s="40">
        <f t="shared" ca="1" si="31"/>
        <v>48726.5</v>
      </c>
      <c r="AF31" s="40">
        <f t="shared" ca="1" si="32"/>
        <v>35269.5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49473.956989247294</v>
      </c>
      <c r="AK31" s="31">
        <f t="shared" ca="1" si="4"/>
        <v>49350.672043010745</v>
      </c>
      <c r="AL31" s="31">
        <f t="shared" ca="1" si="5"/>
        <v>49398.118279569891</v>
      </c>
      <c r="AM31" s="31">
        <f t="shared" ca="1" si="6"/>
        <v>347.55645161290329</v>
      </c>
      <c r="AN31" s="31">
        <f t="shared" ca="1" si="7"/>
        <v>2588.1444892473114</v>
      </c>
      <c r="AO31" s="31">
        <f t="shared" ca="1" si="8"/>
        <v>1503.5463709677417</v>
      </c>
      <c r="AP31" s="31">
        <f t="shared" ca="1" si="9"/>
        <v>41704.171370967742</v>
      </c>
      <c r="AQ31" s="31">
        <f t="shared" ca="1" si="10"/>
        <v>2152.7096774193546</v>
      </c>
      <c r="AR31" s="31">
        <f t="shared" ca="1" si="11"/>
        <v>402.56922043010746</v>
      </c>
      <c r="AS31" s="31">
        <f t="shared" ca="1" si="12"/>
        <v>6508.2741935483891</v>
      </c>
      <c r="AT31" s="31">
        <f t="shared" ca="1" si="13"/>
        <v>-813.07862903225805</v>
      </c>
      <c r="AU31" s="31">
        <f t="shared" ca="1" si="14"/>
        <v>663.5913978494624</v>
      </c>
      <c r="AV31" s="31">
        <f t="shared" ca="1" si="15"/>
        <v>-5583.5161290322567</v>
      </c>
      <c r="AW31" s="31">
        <f t="shared" ca="1" si="16"/>
        <v>65.047043010752674</v>
      </c>
      <c r="AX31" s="31">
        <f t="shared" ca="1" si="17"/>
        <v>1350.5215053763443</v>
      </c>
      <c r="AY31" s="31">
        <f t="shared" ca="1" si="18"/>
        <v>-1174.383064516129</v>
      </c>
      <c r="AZ31" s="31">
        <f t="shared" ca="1" si="19"/>
        <v>-997.34811827956992</v>
      </c>
      <c r="BA31" s="31">
        <f t="shared" ca="1" si="20"/>
        <v>-382.02016129032256</v>
      </c>
      <c r="BB31" s="31">
        <f t="shared" ca="1" si="21"/>
        <v>-2410.5497311827958</v>
      </c>
      <c r="BC31" s="31">
        <f t="shared" ca="1" si="22"/>
        <v>-1597.1438172043011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-2854.5</v>
      </c>
      <c r="BI31" s="32">
        <f>IF($BF31&gt;$Y$7,"",IF(AND($BF31=$Y$7,$BG31=23),"",Entrées!D59-Entrées!D58))</f>
        <v>-1237.5</v>
      </c>
      <c r="BJ31" s="32">
        <f>IF($BF31&gt;$Y$7,"",IF(AND($BF31=$Y$7,$BG31=23),"",Entrées!E59-Entrées!E58))</f>
        <v>-1437.5</v>
      </c>
      <c r="BK31" s="32">
        <f>IF($BF31&gt;$Y$7,"",IF(AND($BF31=$Y$7,$BG31=23),"",Entrées!F59-Entrées!F58))</f>
        <v>0</v>
      </c>
      <c r="BL31" s="32">
        <f>IF($BF31&gt;$Y$7,"",IF(AND($BF31=$Y$7,$BG31=23),"",Entrées!G59-Entrées!G58))</f>
        <v>-443.5</v>
      </c>
      <c r="BM31" s="32">
        <f>IF($BF31&gt;$Y$7,"",IF(AND($BF31=$Y$7,$BG31=23),"",Entrées!H59-Entrées!H58))</f>
        <v>-951</v>
      </c>
      <c r="BN31" s="32">
        <f>IF($BF31&gt;$Y$7,"",IF(AND($BF31=$Y$7,$BG31=23),"",Entrées!I59-Entrées!I58))</f>
        <v>-131</v>
      </c>
      <c r="BO31" s="32">
        <f>IF($BF31&gt;$Y$7,"",IF(AND($BF31=$Y$7,$BG31=23),"",Entrées!J59-Entrées!J58))</f>
        <v>107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-1447.5</v>
      </c>
      <c r="BR31" s="32">
        <f>IF($BF31&gt;$Y$7,"",IF(AND($BF31=$Y$7,$BG31=23),"",Entrées!M59-Entrées!M58))</f>
        <v>-27</v>
      </c>
      <c r="BS31" s="32">
        <f>IF($BF31&gt;$Y$7,"",IF(AND($BF31=$Y$7,$BG31=23),"",Entrées!N59-Entrées!N58))</f>
        <v>3</v>
      </c>
      <c r="BT31" s="32">
        <f>IF($BF31&gt;$Y$7,"",IF(AND($BF31=$Y$7,$BG31=23),"",Entrées!O59-Entrées!O58))</f>
        <v>34</v>
      </c>
      <c r="BU31" s="32">
        <f>IF($BF31&gt;$Y$7,"",IF(AND($BF31=$Y$7,$BG31=23),"",Entrées!P59-Entrées!P58))</f>
        <v>-9</v>
      </c>
      <c r="BV31" s="32">
        <f>IF($BF31&gt;$Y$7,"",IF(AND($BF31=$Y$7,$BG31=23),"",Entrées!Q59-Entrées!Q58))</f>
        <v>1667</v>
      </c>
      <c r="BW31" s="32">
        <f>IF($BF31&gt;$Y$7,"",IF(AND($BF31=$Y$7,$BG31=23),"",Entrées!R59-Entrées!R58))</f>
        <v>3</v>
      </c>
      <c r="BX31" s="32">
        <f>IF($BF31&gt;$Y$7,"",IF(AND($BF31=$Y$7,$BG31=23),"",Entrées!S59-Entrées!S58))</f>
        <v>-298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159</v>
      </c>
      <c r="CD31" s="33">
        <f>IF($BF31&lt;=$Y$7,Entrées!J58/CD$2,"")</f>
        <v>0.14401968205904617</v>
      </c>
      <c r="CE31" s="33">
        <f>IF($BF31&lt;=$Y$7,Entrées!K58/CE$2,"")</f>
        <v>0</v>
      </c>
      <c r="CF31" s="11">
        <f t="shared" si="24"/>
        <v>7926</v>
      </c>
      <c r="CG31" s="11">
        <f t="shared" si="25"/>
        <v>4186</v>
      </c>
      <c r="CH31" s="52">
        <f t="shared" si="26"/>
        <v>0.27160101910413265</v>
      </c>
      <c r="CI31" s="52">
        <f t="shared" si="27"/>
        <v>9.6170382329218221E-2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45707.5</v>
      </c>
      <c r="F32" s="28">
        <f ca="1">IF($D32&gt;$D$8,"",INDIRECT(ADDRESS(ROW(Entrées!$C$37)+($D32-1)*24+F$11,COLUMN(Entrées!$C$37)+($C32-1),4,TRUE,"Entrées")))</f>
        <v>41813.5</v>
      </c>
      <c r="G32" s="28">
        <f ca="1">IF($D32&gt;$D$8,"",INDIRECT(ADDRESS(ROW(Entrées!$C$37)+($D32-1)*24+G$11,COLUMN(Entrées!$C$37)+($C32-1),4,TRUE,"Entrées")))</f>
        <v>40557.5</v>
      </c>
      <c r="H32" s="28">
        <f ca="1">IF($D32&gt;$D$8,"",INDIRECT(ADDRESS(ROW(Entrées!$C$37)+($D32-1)*24+H$11,COLUMN(Entrées!$C$37)+($C32-1),4,TRUE,"Entrées")))</f>
        <v>37949.5</v>
      </c>
      <c r="I32" s="28">
        <f ca="1">IF($D32&gt;$D$8,"",INDIRECT(ADDRESS(ROW(Entrées!$C$37)+($D32-1)*24+I$11,COLUMN(Entrées!$C$37)+($C32-1),4,TRUE,"Entrées")))</f>
        <v>36876</v>
      </c>
      <c r="J32" s="28">
        <f ca="1">IF($D32&gt;$D$8,"",INDIRECT(ADDRESS(ROW(Entrées!$C$37)+($D32-1)*24+J$11,COLUMN(Entrées!$C$37)+($C32-1),4,TRUE,"Entrées")))</f>
        <v>38534</v>
      </c>
      <c r="K32" s="28">
        <f ca="1">IF($D32&gt;$D$8,"",INDIRECT(ADDRESS(ROW(Entrées!$C$37)+($D32-1)*24+K$11,COLUMN(Entrées!$C$37)+($C32-1),4,TRUE,"Entrées")))</f>
        <v>43022</v>
      </c>
      <c r="L32" s="28">
        <f ca="1">IF($D32&gt;$D$8,"",INDIRECT(ADDRESS(ROW(Entrées!$C$37)+($D32-1)*24+L$11,COLUMN(Entrées!$C$37)+($C32-1),4,TRUE,"Entrées")))</f>
        <v>49175.5</v>
      </c>
      <c r="M32" s="28">
        <f ca="1">IF($D32&gt;$D$8,"",INDIRECT(ADDRESS(ROW(Entrées!$C$37)+($D32-1)*24+M$11,COLUMN(Entrées!$C$37)+($C32-1),4,TRUE,"Entrées")))</f>
        <v>53364</v>
      </c>
      <c r="N32" s="28">
        <f ca="1">IF($D32&gt;$D$8,"",INDIRECT(ADDRESS(ROW(Entrées!$C$37)+($D32-1)*24+N$11,COLUMN(Entrées!$C$37)+($C32-1),4,TRUE,"Entrées")))</f>
        <v>54964.5</v>
      </c>
      <c r="O32" s="28">
        <f ca="1">IF($D32&gt;$D$8,"",INDIRECT(ADDRESS(ROW(Entrées!$C$37)+($D32-1)*24+O$11,COLUMN(Entrées!$C$37)+($C32-1),4,TRUE,"Entrées")))</f>
        <v>55810.5</v>
      </c>
      <c r="P32" s="28">
        <f ca="1">IF($D32&gt;$D$8,"",INDIRECT(ADDRESS(ROW(Entrées!$C$37)+($D32-1)*24+P$11,COLUMN(Entrées!$C$37)+($C32-1),4,TRUE,"Entrées")))</f>
        <v>56251.5</v>
      </c>
      <c r="Q32" s="28">
        <f ca="1">IF($D32&gt;$D$8,"",INDIRECT(ADDRESS(ROW(Entrées!$C$37)+($D32-1)*24+Q$11,COLUMN(Entrées!$C$37)+($C32-1),4,TRUE,"Entrées")))</f>
        <v>56461.5</v>
      </c>
      <c r="R32" s="28">
        <f ca="1">IF($D32&gt;$D$8,"",INDIRECT(ADDRESS(ROW(Entrées!$C$37)+($D32-1)*24+R$11,COLUMN(Entrées!$C$37)+($C32-1),4,TRUE,"Entrées")))</f>
        <v>55817.5</v>
      </c>
      <c r="S32" s="28">
        <f ca="1">IF($D32&gt;$D$8,"",INDIRECT(ADDRESS(ROW(Entrées!$C$37)+($D32-1)*24+S$11,COLUMN(Entrées!$C$37)+($C32-1),4,TRUE,"Entrées")))</f>
        <v>55047.5</v>
      </c>
      <c r="T32" s="28">
        <f ca="1">IF($D32&gt;$D$8,"",INDIRECT(ADDRESS(ROW(Entrées!$C$37)+($D32-1)*24+T$11,COLUMN(Entrées!$C$37)+($C32-1),4,TRUE,"Entrées")))</f>
        <v>53164.5</v>
      </c>
      <c r="U32" s="28">
        <f ca="1">IF($D32&gt;$D$8,"",INDIRECT(ADDRESS(ROW(Entrées!$C$37)+($D32-1)*24+U$11,COLUMN(Entrées!$C$37)+($C32-1),4,TRUE,"Entrées")))</f>
        <v>51665</v>
      </c>
      <c r="V32" s="28">
        <f ca="1">IF($D32&gt;$D$8,"",INDIRECT(ADDRESS(ROW(Entrées!$C$37)+($D32-1)*24+V$11,COLUMN(Entrées!$C$37)+($C32-1),4,TRUE,"Entrées")))</f>
        <v>50529</v>
      </c>
      <c r="W32" s="28">
        <f ca="1">IF($D32&gt;$D$8,"",INDIRECT(ADDRESS(ROW(Entrées!$C$37)+($D32-1)*24+W$11,COLUMN(Entrées!$C$37)+($C32-1),4,TRUE,"Entrées")))</f>
        <v>51476</v>
      </c>
      <c r="X32" s="28">
        <f ca="1">IF($D32&gt;$D$8,"",INDIRECT(ADDRESS(ROW(Entrées!$C$37)+($D32-1)*24+X$11,COLUMN(Entrées!$C$37)+($C32-1),4,TRUE,"Entrées")))</f>
        <v>56775.5</v>
      </c>
      <c r="Y32" s="28">
        <f ca="1">IF($D32&gt;$D$8,"",INDIRECT(ADDRESS(ROW(Entrées!$C$37)+($D32-1)*24+Y$11,COLUMN(Entrées!$C$37)+($C32-1),4,TRUE,"Entrées")))</f>
        <v>55509.5</v>
      </c>
      <c r="Z32" s="28">
        <f ca="1">IF($D32&gt;$D$8,"",INDIRECT(ADDRESS(ROW(Entrées!$C$37)+($D32-1)*24+Z$11,COLUMN(Entrées!$C$37)+($C32-1),4,TRUE,"Entrées")))</f>
        <v>50928.5</v>
      </c>
      <c r="AA32" s="28">
        <f ca="1">IF($D32&gt;$D$8,"",INDIRECT(ADDRESS(ROW(Entrées!$C$37)+($D32-1)*24+AA$11,COLUMN(Entrées!$C$37)+($C32-1),4,TRUE,"Entrées")))</f>
        <v>48496.5</v>
      </c>
      <c r="AB32" s="28">
        <f ca="1">IF($D32&gt;$D$8,"",INDIRECT(ADDRESS(ROW(Entrées!$C$37)+($D32-1)*24+AB$11,COLUMN(Entrées!$C$37)+($C32-1),4,TRUE,"Entrées")))</f>
        <v>50637.5</v>
      </c>
      <c r="AD32" s="40">
        <f t="shared" ca="1" si="28"/>
        <v>49605.604166666664</v>
      </c>
      <c r="AE32" s="40">
        <f t="shared" ca="1" si="31"/>
        <v>56775.5</v>
      </c>
      <c r="AF32" s="40">
        <f t="shared" ca="1" si="32"/>
        <v>36876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49473.956989247294</v>
      </c>
      <c r="AK32" s="31">
        <f t="shared" ca="1" si="4"/>
        <v>49350.672043010745</v>
      </c>
      <c r="AL32" s="31">
        <f t="shared" ca="1" si="5"/>
        <v>49398.118279569891</v>
      </c>
      <c r="AM32" s="31">
        <f t="shared" ca="1" si="6"/>
        <v>347.55645161290329</v>
      </c>
      <c r="AN32" s="31">
        <f t="shared" ca="1" si="7"/>
        <v>2588.1444892473114</v>
      </c>
      <c r="AO32" s="31">
        <f t="shared" ca="1" si="8"/>
        <v>1503.5463709677417</v>
      </c>
      <c r="AP32" s="31">
        <f t="shared" ca="1" si="9"/>
        <v>41704.171370967742</v>
      </c>
      <c r="AQ32" s="31">
        <f t="shared" ca="1" si="10"/>
        <v>2152.7096774193546</v>
      </c>
      <c r="AR32" s="31">
        <f t="shared" ca="1" si="11"/>
        <v>402.56922043010746</v>
      </c>
      <c r="AS32" s="31">
        <f t="shared" ca="1" si="12"/>
        <v>6508.2741935483891</v>
      </c>
      <c r="AT32" s="31">
        <f t="shared" ca="1" si="13"/>
        <v>-813.07862903225805</v>
      </c>
      <c r="AU32" s="31">
        <f t="shared" ca="1" si="14"/>
        <v>663.5913978494624</v>
      </c>
      <c r="AV32" s="31">
        <f t="shared" ca="1" si="15"/>
        <v>-5583.5161290322567</v>
      </c>
      <c r="AW32" s="31">
        <f t="shared" ca="1" si="16"/>
        <v>65.047043010752674</v>
      </c>
      <c r="AX32" s="31">
        <f t="shared" ca="1" si="17"/>
        <v>1350.5215053763443</v>
      </c>
      <c r="AY32" s="31">
        <f t="shared" ca="1" si="18"/>
        <v>-1174.383064516129</v>
      </c>
      <c r="AZ32" s="31">
        <f t="shared" ca="1" si="19"/>
        <v>-997.34811827956992</v>
      </c>
      <c r="BA32" s="31">
        <f t="shared" ca="1" si="20"/>
        <v>-382.02016129032256</v>
      </c>
      <c r="BB32" s="31">
        <f t="shared" ca="1" si="21"/>
        <v>-2410.5497311827958</v>
      </c>
      <c r="BC32" s="31">
        <f t="shared" ca="1" si="22"/>
        <v>-1597.1438172043011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1685.5</v>
      </c>
      <c r="BI32" s="32">
        <f>IF($BF32&gt;$Y$7,"",IF(AND($BF32=$Y$7,$BG32=23),"",Entrées!D60-Entrées!D59))</f>
        <v>962.5</v>
      </c>
      <c r="BJ32" s="32">
        <f>IF($BF32&gt;$Y$7,"",IF(AND($BF32=$Y$7,$BG32=23),"",Entrées!E60-Entrées!E59))</f>
        <v>912.5</v>
      </c>
      <c r="BK32" s="32">
        <f>IF($BF32&gt;$Y$7,"",IF(AND($BF32=$Y$7,$BG32=23),"",Entrées!F60-Entrées!F59))</f>
        <v>-0.5</v>
      </c>
      <c r="BL32" s="32">
        <f>IF($BF32&gt;$Y$7,"",IF(AND($BF32=$Y$7,$BG32=23),"",Entrées!G60-Entrées!G59))</f>
        <v>-89</v>
      </c>
      <c r="BM32" s="32">
        <f>IF($BF32&gt;$Y$7,"",IF(AND($BF32=$Y$7,$BG32=23),"",Entrées!H60-Entrées!H59))</f>
        <v>-509</v>
      </c>
      <c r="BN32" s="32">
        <f>IF($BF32&gt;$Y$7,"",IF(AND($BF32=$Y$7,$BG32=23),"",Entrées!I60-Entrées!I59))</f>
        <v>-188</v>
      </c>
      <c r="BO32" s="32">
        <f>IF($BF32&gt;$Y$7,"",IF(AND($BF32=$Y$7,$BG32=23),"",Entrées!J60-Entrées!J59))</f>
        <v>70.5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821.5</v>
      </c>
      <c r="BR32" s="32">
        <f>IF($BF32&gt;$Y$7,"",IF(AND($BF32=$Y$7,$BG32=23),"",Entrées!M60-Entrées!M59))</f>
        <v>-28.5</v>
      </c>
      <c r="BS32" s="32">
        <f>IF($BF32&gt;$Y$7,"",IF(AND($BF32=$Y$7,$BG32=23),"",Entrées!N60-Entrées!N59))</f>
        <v>2</v>
      </c>
      <c r="BT32" s="32">
        <f>IF($BF32&gt;$Y$7,"",IF(AND($BF32=$Y$7,$BG32=23),"",Entrées!O60-Entrées!O59))</f>
        <v>1608.5</v>
      </c>
      <c r="BU32" s="32">
        <f>IF($BF32&gt;$Y$7,"",IF(AND($BF32=$Y$7,$BG32=23),"",Entrées!P60-Entrées!P59))</f>
        <v>-5.5</v>
      </c>
      <c r="BV32" s="32">
        <f>IF($BF32&gt;$Y$7,"",IF(AND($BF32=$Y$7,$BG32=23),"",Entrées!Q60-Entrées!Q59))</f>
        <v>403</v>
      </c>
      <c r="BW32" s="32">
        <f>IF($BF32&gt;$Y$7,"",IF(AND($BF32=$Y$7,$BG32=23),"",Entrées!R60-Entrées!R59))</f>
        <v>-2</v>
      </c>
      <c r="BX32" s="32">
        <f>IF($BF32&gt;$Y$7,"",IF(AND($BF32=$Y$7,$BG32=23),"",Entrées!S60-Entrées!S59))</f>
        <v>197</v>
      </c>
      <c r="BY32" s="32">
        <f>IF($BF32&gt;$Y$7,"",IF(AND($BF32=$Y$7,$BG32=23),"",Entrées!T60-Entrées!T59))</f>
        <v>0</v>
      </c>
      <c r="BZ32" s="32">
        <f>IF($BF32&gt;$Y$7,"",IF(AND($BF32=$Y$7,$BG32=23),"",Entrées!U60-Entrées!U59))</f>
        <v>155</v>
      </c>
      <c r="CA32" s="32">
        <f>IF($BF32&gt;$Y$7,"",IF(AND($BF32=$Y$7,$BG32=23),"",Entrées!V60-Entrées!V59))</f>
        <v>512</v>
      </c>
      <c r="CD32" s="33">
        <f>IF($BF32&lt;=$Y$7,Entrées!J59/CD$2,"")</f>
        <v>0.15751955589200101</v>
      </c>
      <c r="CE32" s="33">
        <f>IF($BF32&lt;=$Y$7,Entrées!K59/CE$2,"")</f>
        <v>0</v>
      </c>
      <c r="CF32" s="11">
        <f t="shared" si="24"/>
        <v>7926</v>
      </c>
      <c r="CG32" s="11">
        <f t="shared" si="25"/>
        <v>4186</v>
      </c>
      <c r="CH32" s="52">
        <f t="shared" si="26"/>
        <v>0.27160101910413265</v>
      </c>
      <c r="CI32" s="52">
        <f t="shared" si="27"/>
        <v>9.6170382329218221E-2</v>
      </c>
      <c r="CL32" s="8"/>
      <c r="CM32" s="9" t="s">
        <v>2</v>
      </c>
      <c r="CN32" s="8">
        <f ca="1">SUM(CN12:CN31)</f>
        <v>744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744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AE42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48576.5</v>
      </c>
      <c r="F33" s="28">
        <f ca="1">IF($D33&gt;$D$8,"",INDIRECT(ADDRESS(ROW(Entrées!$C$37)+($D33-1)*24+F$11,COLUMN(Entrées!$C$37)+($C33-1),4,TRUE,"Entrées")))</f>
        <v>44351.5</v>
      </c>
      <c r="G33" s="28">
        <f ca="1">IF($D33&gt;$D$8,"",INDIRECT(ADDRESS(ROW(Entrées!$C$37)+($D33-1)*24+G$11,COLUMN(Entrées!$C$37)+($C33-1),4,TRUE,"Entrées")))</f>
        <v>43125</v>
      </c>
      <c r="H33" s="28">
        <f ca="1">IF($D33&gt;$D$8,"",INDIRECT(ADDRESS(ROW(Entrées!$C$37)+($D33-1)*24+H$11,COLUMN(Entrées!$C$37)+($C33-1),4,TRUE,"Entrées")))</f>
        <v>40668.5</v>
      </c>
      <c r="I33" s="28">
        <f ca="1">IF($D33&gt;$D$8,"",INDIRECT(ADDRESS(ROW(Entrées!$C$37)+($D33-1)*24+I$11,COLUMN(Entrées!$C$37)+($C33-1),4,TRUE,"Entrées")))</f>
        <v>39300</v>
      </c>
      <c r="J33" s="28">
        <f ca="1">IF($D33&gt;$D$8,"",INDIRECT(ADDRESS(ROW(Entrées!$C$37)+($D33-1)*24+J$11,COLUMN(Entrées!$C$37)+($C33-1),4,TRUE,"Entrées")))</f>
        <v>40438.5</v>
      </c>
      <c r="K33" s="28">
        <f ca="1">IF($D33&gt;$D$8,"",INDIRECT(ADDRESS(ROW(Entrées!$C$37)+($D33-1)*24+K$11,COLUMN(Entrées!$C$37)+($C33-1),4,TRUE,"Entrées")))</f>
        <v>44355.5</v>
      </c>
      <c r="L33" s="28">
        <f ca="1">IF($D33&gt;$D$8,"",INDIRECT(ADDRESS(ROW(Entrées!$C$37)+($D33-1)*24+L$11,COLUMN(Entrées!$C$37)+($C33-1),4,TRUE,"Entrées")))</f>
        <v>50301</v>
      </c>
      <c r="M33" s="28">
        <f ca="1">IF($D33&gt;$D$8,"",INDIRECT(ADDRESS(ROW(Entrées!$C$37)+($D33-1)*24+M$11,COLUMN(Entrées!$C$37)+($C33-1),4,TRUE,"Entrées")))</f>
        <v>54110.5</v>
      </c>
      <c r="N33" s="28">
        <f ca="1">IF($D33&gt;$D$8,"",INDIRECT(ADDRESS(ROW(Entrées!$C$37)+($D33-1)*24+N$11,COLUMN(Entrées!$C$37)+($C33-1),4,TRUE,"Entrées")))</f>
        <v>55053</v>
      </c>
      <c r="O33" s="28">
        <f ca="1">IF($D33&gt;$D$8,"",INDIRECT(ADDRESS(ROW(Entrées!$C$37)+($D33-1)*24+O$11,COLUMN(Entrées!$C$37)+($C33-1),4,TRUE,"Entrées")))</f>
        <v>55912.5</v>
      </c>
      <c r="P33" s="28">
        <f ca="1">IF($D33&gt;$D$8,"",INDIRECT(ADDRESS(ROW(Entrées!$C$37)+($D33-1)*24+P$11,COLUMN(Entrées!$C$37)+($C33-1),4,TRUE,"Entrées")))</f>
        <v>56464.5</v>
      </c>
      <c r="Q33" s="28">
        <f ca="1">IF($D33&gt;$D$8,"",INDIRECT(ADDRESS(ROW(Entrées!$C$37)+($D33-1)*24+Q$11,COLUMN(Entrées!$C$37)+($C33-1),4,TRUE,"Entrées")))</f>
        <v>56778.5</v>
      </c>
      <c r="R33" s="28">
        <f ca="1">IF($D33&gt;$D$8,"",INDIRECT(ADDRESS(ROW(Entrées!$C$37)+($D33-1)*24+R$11,COLUMN(Entrées!$C$37)+($C33-1),4,TRUE,"Entrées")))</f>
        <v>56003.5</v>
      </c>
      <c r="S33" s="28">
        <f ca="1">IF($D33&gt;$D$8,"",INDIRECT(ADDRESS(ROW(Entrées!$C$37)+($D33-1)*24+S$11,COLUMN(Entrées!$C$37)+($C33-1),4,TRUE,"Entrées")))</f>
        <v>55447</v>
      </c>
      <c r="T33" s="28">
        <f ca="1">IF($D33&gt;$D$8,"",INDIRECT(ADDRESS(ROW(Entrées!$C$37)+($D33-1)*24+T$11,COLUMN(Entrées!$C$37)+($C33-1),4,TRUE,"Entrées")))</f>
        <v>53741.5</v>
      </c>
      <c r="U33" s="28">
        <f ca="1">IF($D33&gt;$D$8,"",INDIRECT(ADDRESS(ROW(Entrées!$C$37)+($D33-1)*24+U$11,COLUMN(Entrées!$C$37)+($C33-1),4,TRUE,"Entrées")))</f>
        <v>52425.5</v>
      </c>
      <c r="V33" s="28">
        <f ca="1">IF($D33&gt;$D$8,"",INDIRECT(ADDRESS(ROW(Entrées!$C$37)+($D33-1)*24+V$11,COLUMN(Entrées!$C$37)+($C33-1),4,TRUE,"Entrées")))</f>
        <v>51558</v>
      </c>
      <c r="W33" s="28">
        <f ca="1">IF($D33&gt;$D$8,"",INDIRECT(ADDRESS(ROW(Entrées!$C$37)+($D33-1)*24+W$11,COLUMN(Entrées!$C$37)+($C33-1),4,TRUE,"Entrées")))</f>
        <v>52771</v>
      </c>
      <c r="X33" s="28">
        <f ca="1">IF($D33&gt;$D$8,"",INDIRECT(ADDRESS(ROW(Entrées!$C$37)+($D33-1)*24+X$11,COLUMN(Entrées!$C$37)+($C33-1),4,TRUE,"Entrées")))</f>
        <v>57487</v>
      </c>
      <c r="Y33" s="28">
        <f ca="1">IF($D33&gt;$D$8,"",INDIRECT(ADDRESS(ROW(Entrées!$C$37)+($D33-1)*24+Y$11,COLUMN(Entrées!$C$37)+($C33-1),4,TRUE,"Entrées")))</f>
        <v>55377.5</v>
      </c>
      <c r="Z33" s="28">
        <f ca="1">IF($D33&gt;$D$8,"",INDIRECT(ADDRESS(ROW(Entrées!$C$37)+($D33-1)*24+Z$11,COLUMN(Entrées!$C$37)+($C33-1),4,TRUE,"Entrées")))</f>
        <v>50775</v>
      </c>
      <c r="AA33" s="28">
        <f ca="1">IF($D33&gt;$D$8,"",INDIRECT(ADDRESS(ROW(Entrées!$C$37)+($D33-1)*24+AA$11,COLUMN(Entrées!$C$37)+($C33-1),4,TRUE,"Entrées")))</f>
        <v>48193</v>
      </c>
      <c r="AB33" s="28">
        <f ca="1">IF($D33&gt;$D$8,"",INDIRECT(ADDRESS(ROW(Entrées!$C$37)+($D33-1)*24+AB$11,COLUMN(Entrées!$C$37)+($C33-1),4,TRUE,"Entrées")))</f>
        <v>50574.5</v>
      </c>
      <c r="AD33" s="40">
        <f t="shared" ca="1" si="28"/>
        <v>50574.541666666664</v>
      </c>
      <c r="AE33" s="40">
        <f t="shared" ca="1" si="31"/>
        <v>57487</v>
      </c>
      <c r="AF33" s="40">
        <f t="shared" ca="1" si="32"/>
        <v>39300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49473.956989247294</v>
      </c>
      <c r="AK33" s="31">
        <f t="shared" ca="1" si="4"/>
        <v>49350.672043010745</v>
      </c>
      <c r="AL33" s="31">
        <f t="shared" ca="1" si="5"/>
        <v>49398.118279569891</v>
      </c>
      <c r="AM33" s="31">
        <f t="shared" ca="1" si="6"/>
        <v>347.55645161290329</v>
      </c>
      <c r="AN33" s="31">
        <f t="shared" ca="1" si="7"/>
        <v>2588.1444892473114</v>
      </c>
      <c r="AO33" s="31">
        <f t="shared" ca="1" si="8"/>
        <v>1503.5463709677417</v>
      </c>
      <c r="AP33" s="31">
        <f t="shared" ca="1" si="9"/>
        <v>41704.171370967742</v>
      </c>
      <c r="AQ33" s="31">
        <f t="shared" ca="1" si="10"/>
        <v>2152.7096774193546</v>
      </c>
      <c r="AR33" s="31">
        <f t="shared" ca="1" si="11"/>
        <v>402.56922043010746</v>
      </c>
      <c r="AS33" s="31">
        <f t="shared" ca="1" si="12"/>
        <v>6508.2741935483891</v>
      </c>
      <c r="AT33" s="31">
        <f t="shared" ca="1" si="13"/>
        <v>-813.07862903225805</v>
      </c>
      <c r="AU33" s="31">
        <f t="shared" ca="1" si="14"/>
        <v>663.5913978494624</v>
      </c>
      <c r="AV33" s="31">
        <f t="shared" ca="1" si="15"/>
        <v>-5583.5161290322567</v>
      </c>
      <c r="AW33" s="31">
        <f t="shared" ca="1" si="16"/>
        <v>65.047043010752674</v>
      </c>
      <c r="AX33" s="31">
        <f t="shared" ca="1" si="17"/>
        <v>1350.5215053763443</v>
      </c>
      <c r="AY33" s="31">
        <f t="shared" ca="1" si="18"/>
        <v>-1174.383064516129</v>
      </c>
      <c r="AZ33" s="31">
        <f t="shared" ca="1" si="19"/>
        <v>-997.34811827956992</v>
      </c>
      <c r="BA33" s="31">
        <f t="shared" ca="1" si="20"/>
        <v>-382.02016129032256</v>
      </c>
      <c r="BB33" s="31">
        <f t="shared" ca="1" si="21"/>
        <v>-2410.5497311827958</v>
      </c>
      <c r="BC33" s="31">
        <f t="shared" ca="1" si="22"/>
        <v>-1597.1438172043011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-2383.5</v>
      </c>
      <c r="BI33" s="32">
        <f>IF($BF33&gt;$Y$7,"",IF(AND($BF33=$Y$7,$BG33=23),"",Entrées!D61-Entrées!D60))</f>
        <v>-3937.5</v>
      </c>
      <c r="BJ33" s="32">
        <f>IF($BF33&gt;$Y$7,"",IF(AND($BF33=$Y$7,$BG33=23),"",Entrées!E61-Entrées!E60))</f>
        <v>-3587.5</v>
      </c>
      <c r="BK33" s="32">
        <f>IF($BF33&gt;$Y$7,"",IF(AND($BF33=$Y$7,$BG33=23),"",Entrées!F61-Entrées!F60))</f>
        <v>0</v>
      </c>
      <c r="BL33" s="32">
        <f>IF($BF33&gt;$Y$7,"",IF(AND($BF33=$Y$7,$BG33=23),"",Entrées!G61-Entrées!G60))</f>
        <v>-207</v>
      </c>
      <c r="BM33" s="32">
        <f>IF($BF33&gt;$Y$7,"",IF(AND($BF33=$Y$7,$BG33=23),"",Entrées!H61-Entrées!H60))</f>
        <v>-170.5</v>
      </c>
      <c r="BN33" s="32">
        <f>IF($BF33&gt;$Y$7,"",IF(AND($BF33=$Y$7,$BG33=23),"",Entrées!I61-Entrées!I60))</f>
        <v>-614</v>
      </c>
      <c r="BO33" s="32">
        <f>IF($BF33&gt;$Y$7,"",IF(AND($BF33=$Y$7,$BG33=23),"",Entrées!J61-Entrées!J60))</f>
        <v>92.5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-1424</v>
      </c>
      <c r="BR33" s="32">
        <f>IF($BF33&gt;$Y$7,"",IF(AND($BF33=$Y$7,$BG33=23),"",Entrées!M61-Entrées!M60))</f>
        <v>-328.5</v>
      </c>
      <c r="BS33" s="32">
        <f>IF($BF33&gt;$Y$7,"",IF(AND($BF33=$Y$7,$BG33=23),"",Entrées!N61-Entrées!N60))</f>
        <v>7</v>
      </c>
      <c r="BT33" s="32">
        <f>IF($BF33&gt;$Y$7,"",IF(AND($BF33=$Y$7,$BG33=23),"",Entrées!O61-Entrées!O60))</f>
        <v>260</v>
      </c>
      <c r="BU33" s="32">
        <f>IF($BF33&gt;$Y$7,"",IF(AND($BF33=$Y$7,$BG33=23),"",Entrées!P61-Entrées!P60))</f>
        <v>-1</v>
      </c>
      <c r="BV33" s="32">
        <f>IF($BF33&gt;$Y$7,"",IF(AND($BF33=$Y$7,$BG33=23),"",Entrées!Q61-Entrées!Q60))</f>
        <v>-593</v>
      </c>
      <c r="BW33" s="32">
        <f>IF($BF33&gt;$Y$7,"",IF(AND($BF33=$Y$7,$BG33=23),"",Entrées!R61-Entrées!R60))</f>
        <v>-1</v>
      </c>
      <c r="BX33" s="32">
        <f>IF($BF33&gt;$Y$7,"",IF(AND($BF33=$Y$7,$BG33=23),"",Entrées!S61-Entrées!S60))</f>
        <v>740</v>
      </c>
      <c r="BY33" s="32">
        <f>IF($BF33&gt;$Y$7,"",IF(AND($BF33=$Y$7,$BG33=23),"",Entrées!T61-Entrées!T60))</f>
        <v>0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-1019</v>
      </c>
      <c r="CD33" s="33">
        <f>IF($BF33&lt;=$Y$7,Entrées!J60/CD$2,"")</f>
        <v>0.16641433257633106</v>
      </c>
      <c r="CE33" s="33">
        <f>IF($BF33&lt;=$Y$7,Entrées!K60/CE$2,"")</f>
        <v>0</v>
      </c>
      <c r="CF33" s="11">
        <f t="shared" si="24"/>
        <v>7926</v>
      </c>
      <c r="CG33" s="11">
        <f t="shared" si="25"/>
        <v>4186</v>
      </c>
      <c r="CH33" s="52">
        <f t="shared" si="26"/>
        <v>0.27160101910413265</v>
      </c>
      <c r="CI33" s="52">
        <f t="shared" si="27"/>
        <v>9.6170382329218221E-2</v>
      </c>
      <c r="CM33" s="34" t="s">
        <v>87</v>
      </c>
      <c r="CN33" s="37"/>
      <c r="CO33" s="35">
        <f ca="1">SUM(CO12:CO14)</f>
        <v>0.33602150537634412</v>
      </c>
      <c r="CQ33" s="7"/>
      <c r="CS33" s="34" t="s">
        <v>89</v>
      </c>
      <c r="CT33" s="37"/>
      <c r="CU33" s="35">
        <f ca="1">SUM(CU12:CU14)</f>
        <v>0.71102150537634401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48308.5</v>
      </c>
      <c r="F34" s="28">
        <f ca="1">IF($D34&gt;$D$8,"",INDIRECT(ADDRESS(ROW(Entrées!$C$37)+($D34-1)*24+F$11,COLUMN(Entrées!$C$37)+($C34-1),4,TRUE,"Entrées")))</f>
        <v>44094</v>
      </c>
      <c r="G34" s="28">
        <f ca="1">IF($D34&gt;$D$8,"",INDIRECT(ADDRESS(ROW(Entrées!$C$37)+($D34-1)*24+G$11,COLUMN(Entrées!$C$37)+($C34-1),4,TRUE,"Entrées")))</f>
        <v>42909.5</v>
      </c>
      <c r="H34" s="28">
        <f ca="1">IF($D34&gt;$D$8,"",INDIRECT(ADDRESS(ROW(Entrées!$C$37)+($D34-1)*24+H$11,COLUMN(Entrées!$C$37)+($C34-1),4,TRUE,"Entrées")))</f>
        <v>40272.5</v>
      </c>
      <c r="I34" s="28">
        <f ca="1">IF($D34&gt;$D$8,"",INDIRECT(ADDRESS(ROW(Entrées!$C$37)+($D34-1)*24+I$11,COLUMN(Entrées!$C$37)+($C34-1),4,TRUE,"Entrées")))</f>
        <v>38931.5</v>
      </c>
      <c r="J34" s="28">
        <f ca="1">IF($D34&gt;$D$8,"",INDIRECT(ADDRESS(ROW(Entrées!$C$37)+($D34-1)*24+J$11,COLUMN(Entrées!$C$37)+($C34-1),4,TRUE,"Entrées")))</f>
        <v>39962</v>
      </c>
      <c r="K34" s="28">
        <f ca="1">IF($D34&gt;$D$8,"",INDIRECT(ADDRESS(ROW(Entrées!$C$37)+($D34-1)*24+K$11,COLUMN(Entrées!$C$37)+($C34-1),4,TRUE,"Entrées")))</f>
        <v>43909.5</v>
      </c>
      <c r="L34" s="28">
        <f ca="1">IF($D34&gt;$D$8,"",INDIRECT(ADDRESS(ROW(Entrées!$C$37)+($D34-1)*24+L$11,COLUMN(Entrées!$C$37)+($C34-1),4,TRUE,"Entrées")))</f>
        <v>49417</v>
      </c>
      <c r="M34" s="28">
        <f ca="1">IF($D34&gt;$D$8,"",INDIRECT(ADDRESS(ROW(Entrées!$C$37)+($D34-1)*24+M$11,COLUMN(Entrées!$C$37)+($C34-1),4,TRUE,"Entrées")))</f>
        <v>53548</v>
      </c>
      <c r="N34" s="28">
        <f ca="1">IF($D34&gt;$D$8,"",INDIRECT(ADDRESS(ROW(Entrées!$C$37)+($D34-1)*24+N$11,COLUMN(Entrées!$C$37)+($C34-1),4,TRUE,"Entrées")))</f>
        <v>54963.5</v>
      </c>
      <c r="O34" s="28">
        <f ca="1">IF($D34&gt;$D$8,"",INDIRECT(ADDRESS(ROW(Entrées!$C$37)+($D34-1)*24+O$11,COLUMN(Entrées!$C$37)+($C34-1),4,TRUE,"Entrées")))</f>
        <v>55965.5</v>
      </c>
      <c r="P34" s="28">
        <f ca="1">IF($D34&gt;$D$8,"",INDIRECT(ADDRESS(ROW(Entrées!$C$37)+($D34-1)*24+P$11,COLUMN(Entrées!$C$37)+($C34-1),4,TRUE,"Entrées")))</f>
        <v>56698</v>
      </c>
      <c r="Q34" s="28">
        <f ca="1">IF($D34&gt;$D$8,"",INDIRECT(ADDRESS(ROW(Entrées!$C$37)+($D34-1)*24+Q$11,COLUMN(Entrées!$C$37)+($C34-1),4,TRUE,"Entrées")))</f>
        <v>57079</v>
      </c>
      <c r="R34" s="28">
        <f ca="1">IF($D34&gt;$D$8,"",INDIRECT(ADDRESS(ROW(Entrées!$C$37)+($D34-1)*24+R$11,COLUMN(Entrées!$C$37)+($C34-1),4,TRUE,"Entrées")))</f>
        <v>56157</v>
      </c>
      <c r="S34" s="28">
        <f ca="1">IF($D34&gt;$D$8,"",INDIRECT(ADDRESS(ROW(Entrées!$C$37)+($D34-1)*24+S$11,COLUMN(Entrées!$C$37)+($C34-1),4,TRUE,"Entrées")))</f>
        <v>55374</v>
      </c>
      <c r="T34" s="28">
        <f ca="1">IF($D34&gt;$D$8,"",INDIRECT(ADDRESS(ROW(Entrées!$C$37)+($D34-1)*24+T$11,COLUMN(Entrées!$C$37)+($C34-1),4,TRUE,"Entrées")))</f>
        <v>53734</v>
      </c>
      <c r="U34" s="28">
        <f ca="1">IF($D34&gt;$D$8,"",INDIRECT(ADDRESS(ROW(Entrées!$C$37)+($D34-1)*24+U$11,COLUMN(Entrées!$C$37)+($C34-1),4,TRUE,"Entrées")))</f>
        <v>52154</v>
      </c>
      <c r="V34" s="28">
        <f ca="1">IF($D34&gt;$D$8,"",INDIRECT(ADDRESS(ROW(Entrées!$C$37)+($D34-1)*24+V$11,COLUMN(Entrées!$C$37)+($C34-1),4,TRUE,"Entrées")))</f>
        <v>51045.5</v>
      </c>
      <c r="W34" s="28">
        <f ca="1">IF($D34&gt;$D$8,"",INDIRECT(ADDRESS(ROW(Entrées!$C$37)+($D34-1)*24+W$11,COLUMN(Entrées!$C$37)+($C34-1),4,TRUE,"Entrées")))</f>
        <v>51722.5</v>
      </c>
      <c r="X34" s="28">
        <f ca="1">IF($D34&gt;$D$8,"",INDIRECT(ADDRESS(ROW(Entrées!$C$37)+($D34-1)*24+X$11,COLUMN(Entrées!$C$37)+($C34-1),4,TRUE,"Entrées")))</f>
        <v>56694.5</v>
      </c>
      <c r="Y34" s="28">
        <f ca="1">IF($D34&gt;$D$8,"",INDIRECT(ADDRESS(ROW(Entrées!$C$37)+($D34-1)*24+Y$11,COLUMN(Entrées!$C$37)+($C34-1),4,TRUE,"Entrées")))</f>
        <v>55544.5</v>
      </c>
      <c r="Z34" s="28">
        <f ca="1">IF($D34&gt;$D$8,"",INDIRECT(ADDRESS(ROW(Entrées!$C$37)+($D34-1)*24+Z$11,COLUMN(Entrées!$C$37)+($C34-1),4,TRUE,"Entrées")))</f>
        <v>51285.5</v>
      </c>
      <c r="AA34" s="28">
        <f ca="1">IF($D34&gt;$D$8,"",INDIRECT(ADDRESS(ROW(Entrées!$C$37)+($D34-1)*24+AA$11,COLUMN(Entrées!$C$37)+($C34-1),4,TRUE,"Entrées")))</f>
        <v>48893</v>
      </c>
      <c r="AB34" s="28">
        <f ca="1">IF($D34&gt;$D$8,"",INDIRECT(ADDRESS(ROW(Entrées!$C$37)+($D34-1)*24+AB$11,COLUMN(Entrées!$C$37)+($C34-1),4,TRUE,"Entrées")))</f>
        <v>50942</v>
      </c>
      <c r="AD34" s="40">
        <f t="shared" ca="1" si="28"/>
        <v>50400.208333333336</v>
      </c>
      <c r="AE34" s="40">
        <f t="shared" ca="1" si="31"/>
        <v>57079</v>
      </c>
      <c r="AF34" s="40">
        <f t="shared" ca="1" si="32"/>
        <v>38931.5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49473.956989247294</v>
      </c>
      <c r="AK34" s="31">
        <f t="shared" ca="1" si="4"/>
        <v>49350.672043010745</v>
      </c>
      <c r="AL34" s="31">
        <f t="shared" ca="1" si="5"/>
        <v>49398.118279569891</v>
      </c>
      <c r="AM34" s="31">
        <f t="shared" ca="1" si="6"/>
        <v>347.55645161290329</v>
      </c>
      <c r="AN34" s="31">
        <f t="shared" ca="1" si="7"/>
        <v>2588.1444892473114</v>
      </c>
      <c r="AO34" s="31">
        <f t="shared" ca="1" si="8"/>
        <v>1503.5463709677417</v>
      </c>
      <c r="AP34" s="31">
        <f t="shared" ca="1" si="9"/>
        <v>41704.171370967742</v>
      </c>
      <c r="AQ34" s="31">
        <f t="shared" ca="1" si="10"/>
        <v>2152.7096774193546</v>
      </c>
      <c r="AR34" s="31">
        <f t="shared" ca="1" si="11"/>
        <v>402.56922043010746</v>
      </c>
      <c r="AS34" s="31">
        <f t="shared" ca="1" si="12"/>
        <v>6508.2741935483891</v>
      </c>
      <c r="AT34" s="31">
        <f t="shared" ca="1" si="13"/>
        <v>-813.07862903225805</v>
      </c>
      <c r="AU34" s="31">
        <f t="shared" ca="1" si="14"/>
        <v>663.5913978494624</v>
      </c>
      <c r="AV34" s="31">
        <f t="shared" ca="1" si="15"/>
        <v>-5583.5161290322567</v>
      </c>
      <c r="AW34" s="31">
        <f t="shared" ca="1" si="16"/>
        <v>65.047043010752674</v>
      </c>
      <c r="AX34" s="31">
        <f t="shared" ca="1" si="17"/>
        <v>1350.5215053763443</v>
      </c>
      <c r="AY34" s="31">
        <f t="shared" ca="1" si="18"/>
        <v>-1174.383064516129</v>
      </c>
      <c r="AZ34" s="31">
        <f t="shared" ca="1" si="19"/>
        <v>-997.34811827956992</v>
      </c>
      <c r="BA34" s="31">
        <f t="shared" ca="1" si="20"/>
        <v>-382.02016129032256</v>
      </c>
      <c r="BB34" s="31">
        <f t="shared" ca="1" si="21"/>
        <v>-2410.5497311827958</v>
      </c>
      <c r="BC34" s="31">
        <f t="shared" ca="1" si="22"/>
        <v>-1597.1438172043011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-4332.5</v>
      </c>
      <c r="BI34" s="32">
        <f>IF($BF34&gt;$Y$7,"",IF(AND($BF34=$Y$7,$BG34=23),"",Entrées!D62-Entrées!D61))</f>
        <v>-3362.5</v>
      </c>
      <c r="BJ34" s="32">
        <f>IF($BF34&gt;$Y$7,"",IF(AND($BF34=$Y$7,$BG34=23),"",Entrées!E62-Entrées!E61))</f>
        <v>-2975</v>
      </c>
      <c r="BK34" s="32">
        <f>IF($BF34&gt;$Y$7,"",IF(AND($BF34=$Y$7,$BG34=23),"",Entrées!F62-Entrées!F61))</f>
        <v>0.5</v>
      </c>
      <c r="BL34" s="32">
        <f>IF($BF34&gt;$Y$7,"",IF(AND($BF34=$Y$7,$BG34=23),"",Entrées!G62-Entrées!G61))</f>
        <v>-250</v>
      </c>
      <c r="BM34" s="32">
        <f>IF($BF34&gt;$Y$7,"",IF(AND($BF34=$Y$7,$BG34=23),"",Entrées!H62-Entrées!H61))</f>
        <v>-4.5</v>
      </c>
      <c r="BN34" s="32">
        <f>IF($BF34&gt;$Y$7,"",IF(AND($BF34=$Y$7,$BG34=23),"",Entrées!I62-Entrées!I61))</f>
        <v>-611</v>
      </c>
      <c r="BO34" s="32">
        <f>IF($BF34&gt;$Y$7,"",IF(AND($BF34=$Y$7,$BG34=23),"",Entrées!J62-Entrées!J61))</f>
        <v>54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-720</v>
      </c>
      <c r="BR34" s="32">
        <f>IF($BF34&gt;$Y$7,"",IF(AND($BF34=$Y$7,$BG34=23),"",Entrées!M62-Entrées!M61))</f>
        <v>-1525</v>
      </c>
      <c r="BS34" s="32">
        <f>IF($BF34&gt;$Y$7,"",IF(AND($BF34=$Y$7,$BG34=23),"",Entrées!N62-Entrées!N61))</f>
        <v>8.5</v>
      </c>
      <c r="BT34" s="32">
        <f>IF($BF34&gt;$Y$7,"",IF(AND($BF34=$Y$7,$BG34=23),"",Entrées!O62-Entrées!O61))</f>
        <v>-1285.5</v>
      </c>
      <c r="BU34" s="32">
        <f>IF($BF34&gt;$Y$7,"",IF(AND($BF34=$Y$7,$BG34=23),"",Entrées!P62-Entrées!P61))</f>
        <v>0</v>
      </c>
      <c r="BV34" s="32">
        <f>IF($BF34&gt;$Y$7,"",IF(AND($BF34=$Y$7,$BG34=23),"",Entrées!Q62-Entrées!Q61))</f>
        <v>-511</v>
      </c>
      <c r="BW34" s="32">
        <f>IF($BF34&gt;$Y$7,"",IF(AND($BF34=$Y$7,$BG34=23),"",Entrées!R62-Entrées!R61))</f>
        <v>150</v>
      </c>
      <c r="BX34" s="32">
        <f>IF($BF34&gt;$Y$7,"",IF(AND($BF34=$Y$7,$BG34=23),"",Entrées!S62-Entrées!S61))</f>
        <v>-346</v>
      </c>
      <c r="BY34" s="32">
        <f>IF($BF34&gt;$Y$7,"",IF(AND($BF34=$Y$7,$BG34=23),"",Entrées!T62-Entrées!T61))</f>
        <v>-200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-172</v>
      </c>
      <c r="CD34" s="33">
        <f>IF($BF34&lt;=$Y$7,Entrées!J61/CD$2,"")</f>
        <v>0.17808478425435276</v>
      </c>
      <c r="CE34" s="33">
        <f>IF($BF34&lt;=$Y$7,Entrées!K61/CE$2,"")</f>
        <v>0</v>
      </c>
      <c r="CF34" s="11">
        <f t="shared" si="24"/>
        <v>7926</v>
      </c>
      <c r="CG34" s="11">
        <f t="shared" si="25"/>
        <v>4186</v>
      </c>
      <c r="CH34" s="52">
        <f t="shared" si="26"/>
        <v>0.27160101910413265</v>
      </c>
      <c r="CI34" s="52">
        <f t="shared" si="27"/>
        <v>9.6170382329218221E-2</v>
      </c>
      <c r="CM34" s="34" t="s">
        <v>88</v>
      </c>
      <c r="CN34" s="37"/>
      <c r="CO34" s="35">
        <f ca="1">SUM(CO22:CO31)</f>
        <v>0.11290322580645161</v>
      </c>
      <c r="CQ34" s="7"/>
      <c r="CS34" s="34" t="s">
        <v>90</v>
      </c>
      <c r="CT34" s="37"/>
      <c r="CU34" s="35">
        <f ca="1">SUM(CU22:CU31)</f>
        <v>4.0322580645161289E-3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AF42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49057.5</v>
      </c>
      <c r="F35" s="28">
        <f ca="1">IF($D35&gt;$D$8,"",INDIRECT(ADDRESS(ROW(Entrées!$C$37)+($D35-1)*24+F$11,COLUMN(Entrées!$C$37)+($C35-1),4,TRUE,"Entrées")))</f>
        <v>44675</v>
      </c>
      <c r="G35" s="28">
        <f ca="1">IF($D35&gt;$D$8,"",INDIRECT(ADDRESS(ROW(Entrées!$C$37)+($D35-1)*24+G$11,COLUMN(Entrées!$C$37)+($C35-1),4,TRUE,"Entrées")))</f>
        <v>43491</v>
      </c>
      <c r="H35" s="28">
        <f ca="1">IF($D35&gt;$D$8,"",INDIRECT(ADDRESS(ROW(Entrées!$C$37)+($D35-1)*24+H$11,COLUMN(Entrées!$C$37)+($C35-1),4,TRUE,"Entrées")))</f>
        <v>41060.5</v>
      </c>
      <c r="I35" s="28">
        <f ca="1">IF($D35&gt;$D$8,"",INDIRECT(ADDRESS(ROW(Entrées!$C$37)+($D35-1)*24+I$11,COLUMN(Entrées!$C$37)+($C35-1),4,TRUE,"Entrées")))</f>
        <v>39818.5</v>
      </c>
      <c r="J35" s="28">
        <f ca="1">IF($D35&gt;$D$8,"",INDIRECT(ADDRESS(ROW(Entrées!$C$37)+($D35-1)*24+J$11,COLUMN(Entrées!$C$37)+($C35-1),4,TRUE,"Entrées")))</f>
        <v>40723.5</v>
      </c>
      <c r="K35" s="28">
        <f ca="1">IF($D35&gt;$D$8,"",INDIRECT(ADDRESS(ROW(Entrées!$C$37)+($D35-1)*24+K$11,COLUMN(Entrées!$C$37)+($C35-1),4,TRUE,"Entrées")))</f>
        <v>44780</v>
      </c>
      <c r="L35" s="28">
        <f ca="1">IF($D35&gt;$D$8,"",INDIRECT(ADDRESS(ROW(Entrées!$C$37)+($D35-1)*24+L$11,COLUMN(Entrées!$C$37)+($C35-1),4,TRUE,"Entrées")))</f>
        <v>50500.5</v>
      </c>
      <c r="M35" s="28">
        <f ca="1">IF($D35&gt;$D$8,"",INDIRECT(ADDRESS(ROW(Entrées!$C$37)+($D35-1)*24+M$11,COLUMN(Entrées!$C$37)+($C35-1),4,TRUE,"Entrées")))</f>
        <v>54548.5</v>
      </c>
      <c r="N35" s="28">
        <f ca="1">IF($D35&gt;$D$8,"",INDIRECT(ADDRESS(ROW(Entrées!$C$37)+($D35-1)*24+N$11,COLUMN(Entrées!$C$37)+($C35-1),4,TRUE,"Entrées")))</f>
        <v>55864</v>
      </c>
      <c r="O35" s="28">
        <f ca="1">IF($D35&gt;$D$8,"",INDIRECT(ADDRESS(ROW(Entrées!$C$37)+($D35-1)*24+O$11,COLUMN(Entrées!$C$37)+($C35-1),4,TRUE,"Entrées")))</f>
        <v>56583</v>
      </c>
      <c r="P35" s="28">
        <f ca="1">IF($D35&gt;$D$8,"",INDIRECT(ADDRESS(ROW(Entrées!$C$37)+($D35-1)*24+P$11,COLUMN(Entrées!$C$37)+($C35-1),4,TRUE,"Entrées")))</f>
        <v>56862.5</v>
      </c>
      <c r="Q35" s="28">
        <f ca="1">IF($D35&gt;$D$8,"",INDIRECT(ADDRESS(ROW(Entrées!$C$37)+($D35-1)*24+Q$11,COLUMN(Entrées!$C$37)+($C35-1),4,TRUE,"Entrées")))</f>
        <v>57177</v>
      </c>
      <c r="R35" s="28">
        <f ca="1">IF($D35&gt;$D$8,"",INDIRECT(ADDRESS(ROW(Entrées!$C$37)+($D35-1)*24+R$11,COLUMN(Entrées!$C$37)+($C35-1),4,TRUE,"Entrées")))</f>
        <v>56308</v>
      </c>
      <c r="S35" s="28">
        <f ca="1">IF($D35&gt;$D$8,"",INDIRECT(ADDRESS(ROW(Entrées!$C$37)+($D35-1)*24+S$11,COLUMN(Entrées!$C$37)+($C35-1),4,TRUE,"Entrées")))</f>
        <v>55461</v>
      </c>
      <c r="T35" s="28">
        <f ca="1">IF($D35&gt;$D$8,"",INDIRECT(ADDRESS(ROW(Entrées!$C$37)+($D35-1)*24+T$11,COLUMN(Entrées!$C$37)+($C35-1),4,TRUE,"Entrées")))</f>
        <v>53695</v>
      </c>
      <c r="U35" s="28">
        <f ca="1">IF($D35&gt;$D$8,"",INDIRECT(ADDRESS(ROW(Entrées!$C$37)+($D35-1)*24+U$11,COLUMN(Entrées!$C$37)+($C35-1),4,TRUE,"Entrées")))</f>
        <v>52010.5</v>
      </c>
      <c r="V35" s="28">
        <f ca="1">IF($D35&gt;$D$8,"",INDIRECT(ADDRESS(ROW(Entrées!$C$37)+($D35-1)*24+V$11,COLUMN(Entrées!$C$37)+($C35-1),4,TRUE,"Entrées")))</f>
        <v>50786</v>
      </c>
      <c r="W35" s="28">
        <f ca="1">IF($D35&gt;$D$8,"",INDIRECT(ADDRESS(ROW(Entrées!$C$37)+($D35-1)*24+W$11,COLUMN(Entrées!$C$37)+($C35-1),4,TRUE,"Entrées")))</f>
        <v>51942.5</v>
      </c>
      <c r="X35" s="28">
        <f ca="1">IF($D35&gt;$D$8,"",INDIRECT(ADDRESS(ROW(Entrées!$C$37)+($D35-1)*24+X$11,COLUMN(Entrées!$C$37)+($C35-1),4,TRUE,"Entrées")))</f>
        <v>57480.5</v>
      </c>
      <c r="Y35" s="28">
        <f ca="1">IF($D35&gt;$D$8,"",INDIRECT(ADDRESS(ROW(Entrées!$C$37)+($D35-1)*24+Y$11,COLUMN(Entrées!$C$37)+($C35-1),4,TRUE,"Entrées")))</f>
        <v>55810.5</v>
      </c>
      <c r="Z35" s="28">
        <f ca="1">IF($D35&gt;$D$8,"",INDIRECT(ADDRESS(ROW(Entrées!$C$37)+($D35-1)*24+Z$11,COLUMN(Entrées!$C$37)+($C35-1),4,TRUE,"Entrées")))</f>
        <v>51609</v>
      </c>
      <c r="AA35" s="28">
        <f ca="1">IF($D35&gt;$D$8,"",INDIRECT(ADDRESS(ROW(Entrées!$C$37)+($D35-1)*24+AA$11,COLUMN(Entrées!$C$37)+($C35-1),4,TRUE,"Entrées")))</f>
        <v>49086.5</v>
      </c>
      <c r="AB35" s="28">
        <f ca="1">IF($D35&gt;$D$8,"",INDIRECT(ADDRESS(ROW(Entrées!$C$37)+($D35-1)*24+AB$11,COLUMN(Entrées!$C$37)+($C35-1),4,TRUE,"Entrées")))</f>
        <v>51316.5</v>
      </c>
      <c r="AD35" s="40">
        <f t="shared" ca="1" si="28"/>
        <v>50860.3125</v>
      </c>
      <c r="AE35" s="40">
        <f t="shared" ca="1" si="31"/>
        <v>57480.5</v>
      </c>
      <c r="AF35" s="40">
        <f t="shared" ca="1" si="32"/>
        <v>39818.5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49473.956989247294</v>
      </c>
      <c r="AK35" s="31">
        <f t="shared" ca="1" si="4"/>
        <v>49350.672043010745</v>
      </c>
      <c r="AL35" s="31">
        <f t="shared" ca="1" si="5"/>
        <v>49398.118279569891</v>
      </c>
      <c r="AM35" s="31">
        <f t="shared" ca="1" si="6"/>
        <v>347.55645161290329</v>
      </c>
      <c r="AN35" s="31">
        <f t="shared" ca="1" si="7"/>
        <v>2588.1444892473114</v>
      </c>
      <c r="AO35" s="31">
        <f t="shared" ca="1" si="8"/>
        <v>1503.5463709677417</v>
      </c>
      <c r="AP35" s="31">
        <f t="shared" ca="1" si="9"/>
        <v>41704.171370967742</v>
      </c>
      <c r="AQ35" s="31">
        <f t="shared" ca="1" si="10"/>
        <v>2152.7096774193546</v>
      </c>
      <c r="AR35" s="31">
        <f t="shared" ca="1" si="11"/>
        <v>402.56922043010746</v>
      </c>
      <c r="AS35" s="31">
        <f t="shared" ca="1" si="12"/>
        <v>6508.2741935483891</v>
      </c>
      <c r="AT35" s="31">
        <f t="shared" ca="1" si="13"/>
        <v>-813.07862903225805</v>
      </c>
      <c r="AU35" s="31">
        <f t="shared" ca="1" si="14"/>
        <v>663.5913978494624</v>
      </c>
      <c r="AV35" s="31">
        <f t="shared" ca="1" si="15"/>
        <v>-5583.5161290322567</v>
      </c>
      <c r="AW35" s="31">
        <f t="shared" ca="1" si="16"/>
        <v>65.047043010752674</v>
      </c>
      <c r="AX35" s="31">
        <f t="shared" ca="1" si="17"/>
        <v>1350.5215053763443</v>
      </c>
      <c r="AY35" s="31">
        <f t="shared" ca="1" si="18"/>
        <v>-1174.383064516129</v>
      </c>
      <c r="AZ35" s="31">
        <f t="shared" ca="1" si="19"/>
        <v>-997.34811827956992</v>
      </c>
      <c r="BA35" s="31">
        <f t="shared" ca="1" si="20"/>
        <v>-382.02016129032256</v>
      </c>
      <c r="BB35" s="31">
        <f t="shared" ca="1" si="21"/>
        <v>-2410.5497311827958</v>
      </c>
      <c r="BC35" s="31">
        <f t="shared" ca="1" si="22"/>
        <v>-1597.1438172043011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-1095</v>
      </c>
      <c r="BI35" s="32">
        <f>IF($BF35&gt;$Y$7,"",IF(AND($BF35=$Y$7,$BG35=23),"",Entrées!D63-Entrées!D62))</f>
        <v>-1375</v>
      </c>
      <c r="BJ35" s="32">
        <f>IF($BF35&gt;$Y$7,"",IF(AND($BF35=$Y$7,$BG35=23),"",Entrées!E63-Entrées!E62))</f>
        <v>-1625</v>
      </c>
      <c r="BK35" s="32">
        <f>IF($BF35&gt;$Y$7,"",IF(AND($BF35=$Y$7,$BG35=23),"",Entrées!F63-Entrées!F62))</f>
        <v>-1</v>
      </c>
      <c r="BL35" s="32">
        <f>IF($BF35&gt;$Y$7,"",IF(AND($BF35=$Y$7,$BG35=23),"",Entrées!G63-Entrées!G62))</f>
        <v>-38.5</v>
      </c>
      <c r="BM35" s="32">
        <f>IF($BF35&gt;$Y$7,"",IF(AND($BF35=$Y$7,$BG35=23),"",Entrées!H63-Entrées!H62))</f>
        <v>-0.5</v>
      </c>
      <c r="BN35" s="32">
        <f>IF($BF35&gt;$Y$7,"",IF(AND($BF35=$Y$7,$BG35=23),"",Entrées!I63-Entrées!I62))</f>
        <v>187.5</v>
      </c>
      <c r="BO35" s="32">
        <f>IF($BF35&gt;$Y$7,"",IF(AND($BF35=$Y$7,$BG35=23),"",Entrées!J63-Entrées!J62))</f>
        <v>-102.5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-78.5</v>
      </c>
      <c r="BR35" s="32">
        <f>IF($BF35&gt;$Y$7,"",IF(AND($BF35=$Y$7,$BG35=23),"",Entrées!M63-Entrées!M62))</f>
        <v>194</v>
      </c>
      <c r="BS35" s="32">
        <f>IF($BF35&gt;$Y$7,"",IF(AND($BF35=$Y$7,$BG35=23),"",Entrées!N63-Entrées!N62))</f>
        <v>-2</v>
      </c>
      <c r="BT35" s="32">
        <f>IF($BF35&gt;$Y$7,"",IF(AND($BF35=$Y$7,$BG35=23),"",Entrées!O63-Entrées!O62))</f>
        <v>-1253.5</v>
      </c>
      <c r="BU35" s="32">
        <f>IF($BF35&gt;$Y$7,"",IF(AND($BF35=$Y$7,$BG35=23),"",Entrées!P63-Entrées!P62))</f>
        <v>-1</v>
      </c>
      <c r="BV35" s="32">
        <f>IF($BF35&gt;$Y$7,"",IF(AND($BF35=$Y$7,$BG35=23),"",Entrées!Q63-Entrées!Q62))</f>
        <v>-1364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3</v>
      </c>
      <c r="BY35" s="32">
        <f>IF($BF35&gt;$Y$7,"",IF(AND($BF35=$Y$7,$BG35=23),"",Entrées!T63-Entrées!T62))</f>
        <v>0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-301</v>
      </c>
      <c r="CD35" s="33">
        <f>IF($BF35&lt;=$Y$7,Entrées!J62/CD$2,"")</f>
        <v>0.18489780469341408</v>
      </c>
      <c r="CE35" s="33">
        <f>IF($BF35&lt;=$Y$7,Entrées!K62/CE$2,"")</f>
        <v>0</v>
      </c>
      <c r="CF35" s="11">
        <f t="shared" si="24"/>
        <v>7926</v>
      </c>
      <c r="CG35" s="11">
        <f t="shared" si="25"/>
        <v>4186</v>
      </c>
      <c r="CH35" s="52">
        <f t="shared" si="26"/>
        <v>0.27160101910413265</v>
      </c>
      <c r="CI35" s="52">
        <f t="shared" si="27"/>
        <v>9.6170382329218221E-2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49243</v>
      </c>
      <c r="F36" s="28">
        <f ca="1">IF($D36&gt;$D$8,"",INDIRECT(ADDRESS(ROW(Entrées!$C$37)+($D36-1)*24+F$11,COLUMN(Entrées!$C$37)+($C36-1),4,TRUE,"Entrées")))</f>
        <v>44808.5</v>
      </c>
      <c r="G36" s="28">
        <f ca="1">IF($D36&gt;$D$8,"",INDIRECT(ADDRESS(ROW(Entrées!$C$37)+($D36-1)*24+G$11,COLUMN(Entrées!$C$37)+($C36-1),4,TRUE,"Entrées")))</f>
        <v>43575</v>
      </c>
      <c r="H36" s="28">
        <f ca="1">IF($D36&gt;$D$8,"",INDIRECT(ADDRESS(ROW(Entrées!$C$37)+($D36-1)*24+H$11,COLUMN(Entrées!$C$37)+($C36-1),4,TRUE,"Entrées")))</f>
        <v>41176.5</v>
      </c>
      <c r="I36" s="28">
        <f ca="1">IF($D36&gt;$D$8,"",INDIRECT(ADDRESS(ROW(Entrées!$C$37)+($D36-1)*24+I$11,COLUMN(Entrées!$C$37)+($C36-1),4,TRUE,"Entrées")))</f>
        <v>39761</v>
      </c>
      <c r="J36" s="28">
        <f ca="1">IF($D36&gt;$D$8,"",INDIRECT(ADDRESS(ROW(Entrées!$C$37)+($D36-1)*24+J$11,COLUMN(Entrées!$C$37)+($C36-1),4,TRUE,"Entrées")))</f>
        <v>40551</v>
      </c>
      <c r="K36" s="28">
        <f ca="1">IF($D36&gt;$D$8,"",INDIRECT(ADDRESS(ROW(Entrées!$C$37)+($D36-1)*24+K$11,COLUMN(Entrées!$C$37)+($C36-1),4,TRUE,"Entrées")))</f>
        <v>44280.5</v>
      </c>
      <c r="L36" s="28">
        <f ca="1">IF($D36&gt;$D$8,"",INDIRECT(ADDRESS(ROW(Entrées!$C$37)+($D36-1)*24+L$11,COLUMN(Entrées!$C$37)+($C36-1),4,TRUE,"Entrées")))</f>
        <v>49707.5</v>
      </c>
      <c r="M36" s="28">
        <f ca="1">IF($D36&gt;$D$8,"",INDIRECT(ADDRESS(ROW(Entrées!$C$37)+($D36-1)*24+M$11,COLUMN(Entrées!$C$37)+($C36-1),4,TRUE,"Entrées")))</f>
        <v>53813</v>
      </c>
      <c r="N36" s="28">
        <f ca="1">IF($D36&gt;$D$8,"",INDIRECT(ADDRESS(ROW(Entrées!$C$37)+($D36-1)*24+N$11,COLUMN(Entrées!$C$37)+($C36-1),4,TRUE,"Entrées")))</f>
        <v>55041</v>
      </c>
      <c r="O36" s="28">
        <f ca="1">IF($D36&gt;$D$8,"",INDIRECT(ADDRESS(ROW(Entrées!$C$37)+($D36-1)*24+O$11,COLUMN(Entrées!$C$37)+($C36-1),4,TRUE,"Entrées")))</f>
        <v>55915</v>
      </c>
      <c r="P36" s="28">
        <f ca="1">IF($D36&gt;$D$8,"",INDIRECT(ADDRESS(ROW(Entrées!$C$37)+($D36-1)*24+P$11,COLUMN(Entrées!$C$37)+($C36-1),4,TRUE,"Entrées")))</f>
        <v>56379</v>
      </c>
      <c r="Q36" s="28">
        <f ca="1">IF($D36&gt;$D$8,"",INDIRECT(ADDRESS(ROW(Entrées!$C$37)+($D36-1)*24+Q$11,COLUMN(Entrées!$C$37)+($C36-1),4,TRUE,"Entrées")))</f>
        <v>56622</v>
      </c>
      <c r="R36" s="28">
        <f ca="1">IF($D36&gt;$D$8,"",INDIRECT(ADDRESS(ROW(Entrées!$C$37)+($D36-1)*24+R$11,COLUMN(Entrées!$C$37)+($C36-1),4,TRUE,"Entrées")))</f>
        <v>55962</v>
      </c>
      <c r="S36" s="28">
        <f ca="1">IF($D36&gt;$D$8,"",INDIRECT(ADDRESS(ROW(Entrées!$C$37)+($D36-1)*24+S$11,COLUMN(Entrées!$C$37)+($C36-1),4,TRUE,"Entrées")))</f>
        <v>54692.5</v>
      </c>
      <c r="T36" s="28">
        <f ca="1">IF($D36&gt;$D$8,"",INDIRECT(ADDRESS(ROW(Entrées!$C$37)+($D36-1)*24+T$11,COLUMN(Entrées!$C$37)+($C36-1),4,TRUE,"Entrées")))</f>
        <v>52884</v>
      </c>
      <c r="U36" s="28">
        <f ca="1">IF($D36&gt;$D$8,"",INDIRECT(ADDRESS(ROW(Entrées!$C$37)+($D36-1)*24+U$11,COLUMN(Entrées!$C$37)+($C36-1),4,TRUE,"Entrées")))</f>
        <v>51256</v>
      </c>
      <c r="V36" s="28">
        <f ca="1">IF($D36&gt;$D$8,"",INDIRECT(ADDRESS(ROW(Entrées!$C$37)+($D36-1)*24+V$11,COLUMN(Entrées!$C$37)+($C36-1),4,TRUE,"Entrées")))</f>
        <v>50365.5</v>
      </c>
      <c r="W36" s="28">
        <f ca="1">IF($D36&gt;$D$8,"",INDIRECT(ADDRESS(ROW(Entrées!$C$37)+($D36-1)*24+W$11,COLUMN(Entrées!$C$37)+($C36-1),4,TRUE,"Entrées")))</f>
        <v>51417.5</v>
      </c>
      <c r="X36" s="28">
        <f ca="1">IF($D36&gt;$D$8,"",INDIRECT(ADDRESS(ROW(Entrées!$C$37)+($D36-1)*24+X$11,COLUMN(Entrées!$C$37)+($C36-1),4,TRUE,"Entrées")))</f>
        <v>56067</v>
      </c>
      <c r="Y36" s="28">
        <f ca="1">IF($D36&gt;$D$8,"",INDIRECT(ADDRESS(ROW(Entrées!$C$37)+($D36-1)*24+Y$11,COLUMN(Entrées!$C$37)+($C36-1),4,TRUE,"Entrées")))</f>
        <v>54101</v>
      </c>
      <c r="Z36" s="28">
        <f ca="1">IF($D36&gt;$D$8,"",INDIRECT(ADDRESS(ROW(Entrées!$C$37)+($D36-1)*24+Z$11,COLUMN(Entrées!$C$37)+($C36-1),4,TRUE,"Entrées")))</f>
        <v>50058</v>
      </c>
      <c r="AA36" s="28">
        <f ca="1">IF($D36&gt;$D$8,"",INDIRECT(ADDRESS(ROW(Entrées!$C$37)+($D36-1)*24+AA$11,COLUMN(Entrées!$C$37)+($C36-1),4,TRUE,"Entrées")))</f>
        <v>47931.5</v>
      </c>
      <c r="AB36" s="28">
        <f ca="1">IF($D36&gt;$D$8,"",INDIRECT(ADDRESS(ROW(Entrées!$C$37)+($D36-1)*24+AB$11,COLUMN(Entrées!$C$37)+($C36-1),4,TRUE,"Entrées")))</f>
        <v>50143.5</v>
      </c>
      <c r="AD36" s="40">
        <f t="shared" ca="1" si="28"/>
        <v>50239.645833333336</v>
      </c>
      <c r="AE36" s="40">
        <f t="shared" ca="1" si="31"/>
        <v>56622</v>
      </c>
      <c r="AF36" s="40">
        <f t="shared" ca="1" si="32"/>
        <v>39761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49473.956989247294</v>
      </c>
      <c r="AK36" s="31">
        <f t="shared" ca="1" si="4"/>
        <v>49350.672043010745</v>
      </c>
      <c r="AL36" s="31">
        <f t="shared" ca="1" si="5"/>
        <v>49398.118279569891</v>
      </c>
      <c r="AM36" s="31">
        <f t="shared" ca="1" si="6"/>
        <v>347.55645161290329</v>
      </c>
      <c r="AN36" s="31">
        <f t="shared" ca="1" si="7"/>
        <v>2588.1444892473114</v>
      </c>
      <c r="AO36" s="31">
        <f t="shared" ca="1" si="8"/>
        <v>1503.5463709677417</v>
      </c>
      <c r="AP36" s="31">
        <f t="shared" ca="1" si="9"/>
        <v>41704.171370967742</v>
      </c>
      <c r="AQ36" s="31">
        <f t="shared" ca="1" si="10"/>
        <v>2152.7096774193546</v>
      </c>
      <c r="AR36" s="31">
        <f t="shared" ca="1" si="11"/>
        <v>402.56922043010746</v>
      </c>
      <c r="AS36" s="31">
        <f t="shared" ca="1" si="12"/>
        <v>6508.2741935483891</v>
      </c>
      <c r="AT36" s="31">
        <f t="shared" ca="1" si="13"/>
        <v>-813.07862903225805</v>
      </c>
      <c r="AU36" s="31">
        <f t="shared" ca="1" si="14"/>
        <v>663.5913978494624</v>
      </c>
      <c r="AV36" s="31">
        <f t="shared" ca="1" si="15"/>
        <v>-5583.5161290322567</v>
      </c>
      <c r="AW36" s="31">
        <f t="shared" ca="1" si="16"/>
        <v>65.047043010752674</v>
      </c>
      <c r="AX36" s="31">
        <f t="shared" ca="1" si="17"/>
        <v>1350.5215053763443</v>
      </c>
      <c r="AY36" s="31">
        <f t="shared" ca="1" si="18"/>
        <v>-1174.383064516129</v>
      </c>
      <c r="AZ36" s="31">
        <f t="shared" ca="1" si="19"/>
        <v>-997.34811827956992</v>
      </c>
      <c r="BA36" s="31">
        <f t="shared" ca="1" si="20"/>
        <v>-382.02016129032256</v>
      </c>
      <c r="BB36" s="31">
        <f t="shared" ca="1" si="21"/>
        <v>-2410.5497311827958</v>
      </c>
      <c r="BC36" s="31">
        <f t="shared" ca="1" si="22"/>
        <v>-1597.1438172043011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-2416.5</v>
      </c>
      <c r="BI36" s="32">
        <f>IF($BF36&gt;$Y$7,"",IF(AND($BF36=$Y$7,$BG36=23),"",Entrées!D64-Entrées!D63))</f>
        <v>-2387.5</v>
      </c>
      <c r="BJ36" s="32">
        <f>IF($BF36&gt;$Y$7,"",IF(AND($BF36=$Y$7,$BG36=23),"",Entrées!E64-Entrées!E63))</f>
        <v>-2725</v>
      </c>
      <c r="BK36" s="32">
        <f>IF($BF36&gt;$Y$7,"",IF(AND($BF36=$Y$7,$BG36=23),"",Entrées!F64-Entrées!F63))</f>
        <v>1</v>
      </c>
      <c r="BL36" s="32">
        <f>IF($BF36&gt;$Y$7,"",IF(AND($BF36=$Y$7,$BG36=23),"",Entrées!G64-Entrées!G63))</f>
        <v>-293.5</v>
      </c>
      <c r="BM36" s="32">
        <f>IF($BF36&gt;$Y$7,"",IF(AND($BF36=$Y$7,$BG36=23),"",Entrées!H64-Entrées!H63))</f>
        <v>0</v>
      </c>
      <c r="BN36" s="32">
        <f>IF($BF36&gt;$Y$7,"",IF(AND($BF36=$Y$7,$BG36=23),"",Entrées!I64-Entrées!I63))</f>
        <v>20</v>
      </c>
      <c r="BO36" s="32">
        <f>IF($BF36&gt;$Y$7,"",IF(AND($BF36=$Y$7,$BG36=23),"",Entrées!J64-Entrées!J63))</f>
        <v>-124.5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-343</v>
      </c>
      <c r="BR36" s="32">
        <f>IF($BF36&gt;$Y$7,"",IF(AND($BF36=$Y$7,$BG36=23),"",Entrées!M64-Entrées!M63))</f>
        <v>89.5</v>
      </c>
      <c r="BS36" s="32">
        <f>IF($BF36&gt;$Y$7,"",IF(AND($BF36=$Y$7,$BG36=23),"",Entrées!N64-Entrées!N63))</f>
        <v>3</v>
      </c>
      <c r="BT36" s="32">
        <f>IF($BF36&gt;$Y$7,"",IF(AND($BF36=$Y$7,$BG36=23),"",Entrées!O64-Entrées!O63))</f>
        <v>-1769</v>
      </c>
      <c r="BU36" s="32">
        <f>IF($BF36&gt;$Y$7,"",IF(AND($BF36=$Y$7,$BG36=23),"",Entrées!P64-Entrées!P63))</f>
        <v>-4.5</v>
      </c>
      <c r="BV36" s="32">
        <f>IF($BF36&gt;$Y$7,"",IF(AND($BF36=$Y$7,$BG36=23),"",Entrées!Q64-Entrées!Q63))</f>
        <v>-1320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13</v>
      </c>
      <c r="BY36" s="32">
        <f>IF($BF36&gt;$Y$7,"",IF(AND($BF36=$Y$7,$BG36=23),"",Entrées!T64-Entrées!T63))</f>
        <v>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-467</v>
      </c>
      <c r="CD36" s="33">
        <f>IF($BF36&lt;=$Y$7,Entrées!J63/CD$2,"")</f>
        <v>0.17196568256371436</v>
      </c>
      <c r="CE36" s="33">
        <f>IF($BF36&lt;=$Y$7,Entrées!K63/CE$2,"")</f>
        <v>0</v>
      </c>
      <c r="CF36" s="11">
        <f t="shared" si="24"/>
        <v>7926</v>
      </c>
      <c r="CG36" s="11">
        <f t="shared" si="25"/>
        <v>4186</v>
      </c>
      <c r="CH36" s="52">
        <f t="shared" si="26"/>
        <v>0.27160101910413265</v>
      </c>
      <c r="CI36" s="52">
        <f t="shared" si="27"/>
        <v>9.6170382329218221E-2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47967.5</v>
      </c>
      <c r="F37" s="28">
        <f ca="1">IF($D37&gt;$D$8,"",INDIRECT(ADDRESS(ROW(Entrées!$C$37)+($D37-1)*24+F$11,COLUMN(Entrées!$C$37)+($C37-1),4,TRUE,"Entrées")))</f>
        <v>43481</v>
      </c>
      <c r="G37" s="28">
        <f ca="1">IF($D37&gt;$D$8,"",INDIRECT(ADDRESS(ROW(Entrées!$C$37)+($D37-1)*24+G$11,COLUMN(Entrées!$C$37)+($C37-1),4,TRUE,"Entrées")))</f>
        <v>42050.5</v>
      </c>
      <c r="H37" s="28">
        <f ca="1">IF($D37&gt;$D$8,"",INDIRECT(ADDRESS(ROW(Entrées!$C$37)+($D37-1)*24+H$11,COLUMN(Entrées!$C$37)+($C37-1),4,TRUE,"Entrées")))</f>
        <v>38943.5</v>
      </c>
      <c r="I37" s="28">
        <f ca="1">IF($D37&gt;$D$8,"",INDIRECT(ADDRESS(ROW(Entrées!$C$37)+($D37-1)*24+I$11,COLUMN(Entrées!$C$37)+($C37-1),4,TRUE,"Entrées")))</f>
        <v>37155.5</v>
      </c>
      <c r="J37" s="28">
        <f ca="1">IF($D37&gt;$D$8,"",INDIRECT(ADDRESS(ROW(Entrées!$C$37)+($D37-1)*24+J$11,COLUMN(Entrées!$C$37)+($C37-1),4,TRUE,"Entrées")))</f>
        <v>36929</v>
      </c>
      <c r="K37" s="28">
        <f ca="1">IF($D37&gt;$D$8,"",INDIRECT(ADDRESS(ROW(Entrées!$C$37)+($D37-1)*24+K$11,COLUMN(Entrées!$C$37)+($C37-1),4,TRUE,"Entrées")))</f>
        <v>38162.5</v>
      </c>
      <c r="L37" s="28">
        <f ca="1">IF($D37&gt;$D$8,"",INDIRECT(ADDRESS(ROW(Entrées!$C$37)+($D37-1)*24+L$11,COLUMN(Entrées!$C$37)+($C37-1),4,TRUE,"Entrées")))</f>
        <v>40523.5</v>
      </c>
      <c r="M37" s="28">
        <f ca="1">IF($D37&gt;$D$8,"",INDIRECT(ADDRESS(ROW(Entrées!$C$37)+($D37-1)*24+M$11,COLUMN(Entrées!$C$37)+($C37-1),4,TRUE,"Entrées")))</f>
        <v>42778.5</v>
      </c>
      <c r="N37" s="28">
        <f ca="1">IF($D37&gt;$D$8,"",INDIRECT(ADDRESS(ROW(Entrées!$C$37)+($D37-1)*24+N$11,COLUMN(Entrées!$C$37)+($C37-1),4,TRUE,"Entrées")))</f>
        <v>44831</v>
      </c>
      <c r="O37" s="28">
        <f ca="1">IF($D37&gt;$D$8,"",INDIRECT(ADDRESS(ROW(Entrées!$C$37)+($D37-1)*24+O$11,COLUMN(Entrées!$C$37)+($C37-1),4,TRUE,"Entrées")))</f>
        <v>46502.5</v>
      </c>
      <c r="P37" s="28">
        <f ca="1">IF($D37&gt;$D$8,"",INDIRECT(ADDRESS(ROW(Entrées!$C$37)+($D37-1)*24+P$11,COLUMN(Entrées!$C$37)+($C37-1),4,TRUE,"Entrées")))</f>
        <v>47230.5</v>
      </c>
      <c r="Q37" s="28">
        <f ca="1">IF($D37&gt;$D$8,"",INDIRECT(ADDRESS(ROW(Entrées!$C$37)+($D37-1)*24+Q$11,COLUMN(Entrées!$C$37)+($C37-1),4,TRUE,"Entrées")))</f>
        <v>48404.5</v>
      </c>
      <c r="R37" s="28">
        <f ca="1">IF($D37&gt;$D$8,"",INDIRECT(ADDRESS(ROW(Entrées!$C$37)+($D37-1)*24+R$11,COLUMN(Entrées!$C$37)+($C37-1),4,TRUE,"Entrées")))</f>
        <v>48447</v>
      </c>
      <c r="S37" s="28">
        <f ca="1">IF($D37&gt;$D$8,"",INDIRECT(ADDRESS(ROW(Entrées!$C$37)+($D37-1)*24+S$11,COLUMN(Entrées!$C$37)+($C37-1),4,TRUE,"Entrées")))</f>
        <v>46169</v>
      </c>
      <c r="T37" s="28">
        <f ca="1">IF($D37&gt;$D$8,"",INDIRECT(ADDRESS(ROW(Entrées!$C$37)+($D37-1)*24+T$11,COLUMN(Entrées!$C$37)+($C37-1),4,TRUE,"Entrées")))</f>
        <v>44230</v>
      </c>
      <c r="U37" s="28">
        <f ca="1">IF($D37&gt;$D$8,"",INDIRECT(ADDRESS(ROW(Entrées!$C$37)+($D37-1)*24+U$11,COLUMN(Entrées!$C$37)+($C37-1),4,TRUE,"Entrées")))</f>
        <v>42751</v>
      </c>
      <c r="V37" s="28">
        <f ca="1">IF($D37&gt;$D$8,"",INDIRECT(ADDRESS(ROW(Entrées!$C$37)+($D37-1)*24+V$11,COLUMN(Entrées!$C$37)+($C37-1),4,TRUE,"Entrées")))</f>
        <v>42186.5</v>
      </c>
      <c r="W37" s="28">
        <f ca="1">IF($D37&gt;$D$8,"",INDIRECT(ADDRESS(ROW(Entrées!$C$37)+($D37-1)*24+W$11,COLUMN(Entrées!$C$37)+($C37-1),4,TRUE,"Entrées")))</f>
        <v>43801.5</v>
      </c>
      <c r="X37" s="28">
        <f ca="1">IF($D37&gt;$D$8,"",INDIRECT(ADDRESS(ROW(Entrées!$C$37)+($D37-1)*24+X$11,COLUMN(Entrées!$C$37)+($C37-1),4,TRUE,"Entrées")))</f>
        <v>49033.5</v>
      </c>
      <c r="Y37" s="28">
        <f ca="1">IF($D37&gt;$D$8,"",INDIRECT(ADDRESS(ROW(Entrées!$C$37)+($D37-1)*24+Y$11,COLUMN(Entrées!$C$37)+($C37-1),4,TRUE,"Entrées")))</f>
        <v>48098.5</v>
      </c>
      <c r="Z37" s="28">
        <f ca="1">IF($D37&gt;$D$8,"",INDIRECT(ADDRESS(ROW(Entrées!$C$37)+($D37-1)*24+Z$11,COLUMN(Entrées!$C$37)+($C37-1),4,TRUE,"Entrées")))</f>
        <v>45087.5</v>
      </c>
      <c r="AA37" s="28">
        <f ca="1">IF($D37&gt;$D$8,"",INDIRECT(ADDRESS(ROW(Entrées!$C$37)+($D37-1)*24+AA$11,COLUMN(Entrées!$C$37)+($C37-1),4,TRUE,"Entrées")))</f>
        <v>43848.5</v>
      </c>
      <c r="AB37" s="28">
        <f ca="1">IF($D37&gt;$D$8,"",INDIRECT(ADDRESS(ROW(Entrées!$C$37)+($D37-1)*24+AB$11,COLUMN(Entrées!$C$37)+($C37-1),4,TRUE,"Entrées")))</f>
        <v>46807</v>
      </c>
      <c r="AD37" s="40">
        <f t="shared" ca="1" si="28"/>
        <v>43975.833333333336</v>
      </c>
      <c r="AE37" s="40">
        <f t="shared" ca="1" si="31"/>
        <v>49033.5</v>
      </c>
      <c r="AF37" s="40">
        <f t="shared" ca="1" si="32"/>
        <v>36929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49473.956989247294</v>
      </c>
      <c r="AK37" s="31">
        <f t="shared" ca="1" si="4"/>
        <v>49350.672043010745</v>
      </c>
      <c r="AL37" s="31">
        <f t="shared" ca="1" si="5"/>
        <v>49398.118279569891</v>
      </c>
      <c r="AM37" s="31">
        <f t="shared" ca="1" si="6"/>
        <v>347.55645161290329</v>
      </c>
      <c r="AN37" s="31">
        <f t="shared" ca="1" si="7"/>
        <v>2588.1444892473114</v>
      </c>
      <c r="AO37" s="31">
        <f t="shared" ca="1" si="8"/>
        <v>1503.5463709677417</v>
      </c>
      <c r="AP37" s="31">
        <f t="shared" ca="1" si="9"/>
        <v>41704.171370967742</v>
      </c>
      <c r="AQ37" s="31">
        <f t="shared" ca="1" si="10"/>
        <v>2152.7096774193546</v>
      </c>
      <c r="AR37" s="31">
        <f t="shared" ca="1" si="11"/>
        <v>402.56922043010746</v>
      </c>
      <c r="AS37" s="31">
        <f t="shared" ca="1" si="12"/>
        <v>6508.2741935483891</v>
      </c>
      <c r="AT37" s="31">
        <f t="shared" ca="1" si="13"/>
        <v>-813.07862903225805</v>
      </c>
      <c r="AU37" s="31">
        <f t="shared" ca="1" si="14"/>
        <v>663.5913978494624</v>
      </c>
      <c r="AV37" s="31">
        <f t="shared" ca="1" si="15"/>
        <v>-5583.5161290322567</v>
      </c>
      <c r="AW37" s="31">
        <f t="shared" ca="1" si="16"/>
        <v>65.047043010752674</v>
      </c>
      <c r="AX37" s="31">
        <f t="shared" ca="1" si="17"/>
        <v>1350.5215053763443</v>
      </c>
      <c r="AY37" s="31">
        <f t="shared" ca="1" si="18"/>
        <v>-1174.383064516129</v>
      </c>
      <c r="AZ37" s="31">
        <f t="shared" ca="1" si="19"/>
        <v>-997.34811827956992</v>
      </c>
      <c r="BA37" s="31">
        <f t="shared" ca="1" si="20"/>
        <v>-382.02016129032256</v>
      </c>
      <c r="BB37" s="31">
        <f t="shared" ca="1" si="21"/>
        <v>-2410.5497311827958</v>
      </c>
      <c r="BC37" s="31">
        <f t="shared" ca="1" si="22"/>
        <v>-1597.1438172043011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-1085</v>
      </c>
      <c r="BI37" s="32">
        <f>IF($BF37&gt;$Y$7,"",IF(AND($BF37=$Y$7,$BG37=23),"",Entrées!D65-Entrées!D64))</f>
        <v>-750</v>
      </c>
      <c r="BJ37" s="32">
        <f>IF($BF37&gt;$Y$7,"",IF(AND($BF37=$Y$7,$BG37=23),"",Entrées!E65-Entrées!E64))</f>
        <v>-637.5</v>
      </c>
      <c r="BK37" s="32">
        <f>IF($BF37&gt;$Y$7,"",IF(AND($BF37=$Y$7,$BG37=23),"",Entrées!F65-Entrées!F64))</f>
        <v>-0.5</v>
      </c>
      <c r="BL37" s="32">
        <f>IF($BF37&gt;$Y$7,"",IF(AND($BF37=$Y$7,$BG37=23),"",Entrées!G65-Entrées!G64))</f>
        <v>30</v>
      </c>
      <c r="BM37" s="32">
        <f>IF($BF37&gt;$Y$7,"",IF(AND($BF37=$Y$7,$BG37=23),"",Entrées!H65-Entrées!H64))</f>
        <v>8</v>
      </c>
      <c r="BN37" s="32">
        <f>IF($BF37&gt;$Y$7,"",IF(AND($BF37=$Y$7,$BG37=23),"",Entrées!I65-Entrées!I64))</f>
        <v>230.5</v>
      </c>
      <c r="BO37" s="32">
        <f>IF($BF37&gt;$Y$7,"",IF(AND($BF37=$Y$7,$BG37=23),"",Entrées!J65-Entrées!J64))</f>
        <v>-16.5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-280</v>
      </c>
      <c r="BR37" s="32">
        <f>IF($BF37&gt;$Y$7,"",IF(AND($BF37=$Y$7,$BG37=23),"",Entrées!M65-Entrées!M64))</f>
        <v>-191</v>
      </c>
      <c r="BS37" s="32">
        <f>IF($BF37&gt;$Y$7,"",IF(AND($BF37=$Y$7,$BG37=23),"",Entrées!N65-Entrées!N64))</f>
        <v>2.5</v>
      </c>
      <c r="BT37" s="32">
        <f>IF($BF37&gt;$Y$7,"",IF(AND($BF37=$Y$7,$BG37=23),"",Entrées!O65-Entrées!O64))</f>
        <v>-868</v>
      </c>
      <c r="BU37" s="32">
        <f>IF($BF37&gt;$Y$7,"",IF(AND($BF37=$Y$7,$BG37=23),"",Entrées!P65-Entrées!P64))</f>
        <v>1</v>
      </c>
      <c r="BV37" s="32">
        <f>IF($BF37&gt;$Y$7,"",IF(AND($BF37=$Y$7,$BG37=23),"",Entrées!Q65-Entrées!Q64))</f>
        <v>-512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45</v>
      </c>
      <c r="BY37" s="32">
        <f>IF($BF37&gt;$Y$7,"",IF(AND($BF37=$Y$7,$BG37=23),"",Entrées!T65-Entrées!T64))</f>
        <v>0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-365</v>
      </c>
      <c r="CD37" s="33">
        <f>IF($BF37&lt;=$Y$7,Entrées!J64/CD$2,"")</f>
        <v>0.15625788544032299</v>
      </c>
      <c r="CE37" s="33">
        <f>IF($BF37&lt;=$Y$7,Entrées!K64/CE$2,"")</f>
        <v>0</v>
      </c>
      <c r="CF37" s="11">
        <f t="shared" si="24"/>
        <v>7926</v>
      </c>
      <c r="CG37" s="11">
        <f t="shared" si="25"/>
        <v>4186</v>
      </c>
      <c r="CH37" s="52">
        <f t="shared" si="26"/>
        <v>0.27160101910413265</v>
      </c>
      <c r="CI37" s="52">
        <f t="shared" si="27"/>
        <v>9.6170382329218221E-2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45534.5</v>
      </c>
      <c r="F38" s="28">
        <f ca="1">IF($D38&gt;$D$8,"",INDIRECT(ADDRESS(ROW(Entrées!$C$37)+($D38-1)*24+F$11,COLUMN(Entrées!$C$37)+($C38-1),4,TRUE,"Entrées")))</f>
        <v>41448.5</v>
      </c>
      <c r="G38" s="28">
        <f ca="1">IF($D38&gt;$D$8,"",INDIRECT(ADDRESS(ROW(Entrées!$C$37)+($D38-1)*24+G$11,COLUMN(Entrées!$C$37)+($C38-1),4,TRUE,"Entrées")))</f>
        <v>38134.5</v>
      </c>
      <c r="H38" s="28">
        <f ca="1">IF($D38&gt;$D$8,"",INDIRECT(ADDRESS(ROW(Entrées!$C$37)+($D38-1)*24+H$11,COLUMN(Entrées!$C$37)+($C38-1),4,TRUE,"Entrées")))</f>
        <v>34791.5</v>
      </c>
      <c r="I38" s="28">
        <f ca="1">IF($D38&gt;$D$8,"",INDIRECT(ADDRESS(ROW(Entrées!$C$37)+($D38-1)*24+I$11,COLUMN(Entrées!$C$37)+($C38-1),4,TRUE,"Entrées")))</f>
        <v>33909</v>
      </c>
      <c r="J38" s="28">
        <f ca="1">IF($D38&gt;$D$8,"",INDIRECT(ADDRESS(ROW(Entrées!$C$37)+($D38-1)*24+J$11,COLUMN(Entrées!$C$37)+($C38-1),4,TRUE,"Entrées")))</f>
        <v>34194.5</v>
      </c>
      <c r="K38" s="28">
        <f ca="1">IF($D38&gt;$D$8,"",INDIRECT(ADDRESS(ROW(Entrées!$C$37)+($D38-1)*24+K$11,COLUMN(Entrées!$C$37)+($C38-1),4,TRUE,"Entrées")))</f>
        <v>35256.5</v>
      </c>
      <c r="L38" s="28">
        <f ca="1">IF($D38&gt;$D$8,"",INDIRECT(ADDRESS(ROW(Entrées!$C$37)+($D38-1)*24+L$11,COLUMN(Entrées!$C$37)+($C38-1),4,TRUE,"Entrées")))</f>
        <v>36560</v>
      </c>
      <c r="M38" s="28">
        <f ca="1">IF($D38&gt;$D$8,"",INDIRECT(ADDRESS(ROW(Entrées!$C$37)+($D38-1)*24+M$11,COLUMN(Entrées!$C$37)+($C38-1),4,TRUE,"Entrées")))</f>
        <v>37980</v>
      </c>
      <c r="N38" s="28">
        <f ca="1">IF($D38&gt;$D$8,"",INDIRECT(ADDRESS(ROW(Entrées!$C$37)+($D38-1)*24+N$11,COLUMN(Entrées!$C$37)+($C38-1),4,TRUE,"Entrées")))</f>
        <v>41099.5</v>
      </c>
      <c r="O38" s="28">
        <f ca="1">IF($D38&gt;$D$8,"",INDIRECT(ADDRESS(ROW(Entrées!$C$37)+($D38-1)*24+O$11,COLUMN(Entrées!$C$37)+($C38-1),4,TRUE,"Entrées")))</f>
        <v>43104.5</v>
      </c>
      <c r="P38" s="28">
        <f ca="1">IF($D38&gt;$D$8,"",INDIRECT(ADDRESS(ROW(Entrées!$C$37)+($D38-1)*24+P$11,COLUMN(Entrées!$C$37)+($C38-1),4,TRUE,"Entrées")))</f>
        <v>44276</v>
      </c>
      <c r="Q38" s="28">
        <f ca="1">IF($D38&gt;$D$8,"",INDIRECT(ADDRESS(ROW(Entrées!$C$37)+($D38-1)*24+Q$11,COLUMN(Entrées!$C$37)+($C38-1),4,TRUE,"Entrées")))</f>
        <v>45799</v>
      </c>
      <c r="R38" s="28">
        <f ca="1">IF($D38&gt;$D$8,"",INDIRECT(ADDRESS(ROW(Entrées!$C$37)+($D38-1)*24+R$11,COLUMN(Entrées!$C$37)+($C38-1),4,TRUE,"Entrées")))</f>
        <v>45429.5</v>
      </c>
      <c r="S38" s="28">
        <f ca="1">IF($D38&gt;$D$8,"",INDIRECT(ADDRESS(ROW(Entrées!$C$37)+($D38-1)*24+S$11,COLUMN(Entrées!$C$37)+($C38-1),4,TRUE,"Entrées")))</f>
        <v>42785</v>
      </c>
      <c r="T38" s="28">
        <f ca="1">IF($D38&gt;$D$8,"",INDIRECT(ADDRESS(ROW(Entrées!$C$37)+($D38-1)*24+T$11,COLUMN(Entrées!$C$37)+($C38-1),4,TRUE,"Entrées")))</f>
        <v>40902.5</v>
      </c>
      <c r="U38" s="28">
        <f ca="1">IF($D38&gt;$D$8,"",INDIRECT(ADDRESS(ROW(Entrées!$C$37)+($D38-1)*24+U$11,COLUMN(Entrées!$C$37)+($C38-1),4,TRUE,"Entrées")))</f>
        <v>40176</v>
      </c>
      <c r="V38" s="28">
        <f ca="1">IF($D38&gt;$D$8,"",INDIRECT(ADDRESS(ROW(Entrées!$C$37)+($D38-1)*24+V$11,COLUMN(Entrées!$C$37)+($C38-1),4,TRUE,"Entrées")))</f>
        <v>41183</v>
      </c>
      <c r="W38" s="28">
        <f ca="1">IF($D38&gt;$D$8,"",INDIRECT(ADDRESS(ROW(Entrées!$C$37)+($D38-1)*24+W$11,COLUMN(Entrées!$C$37)+($C38-1),4,TRUE,"Entrées")))</f>
        <v>46250</v>
      </c>
      <c r="X38" s="28">
        <f ca="1">IF($D38&gt;$D$8,"",INDIRECT(ADDRESS(ROW(Entrées!$C$37)+($D38-1)*24+X$11,COLUMN(Entrées!$C$37)+($C38-1),4,TRUE,"Entrées")))</f>
        <v>48844.5</v>
      </c>
      <c r="Y38" s="28">
        <f ca="1">IF($D38&gt;$D$8,"",INDIRECT(ADDRESS(ROW(Entrées!$C$37)+($D38-1)*24+Y$11,COLUMN(Entrées!$C$37)+($C38-1),4,TRUE,"Entrées")))</f>
        <v>47655</v>
      </c>
      <c r="Z38" s="28">
        <f ca="1">IF($D38&gt;$D$8,"",INDIRECT(ADDRESS(ROW(Entrées!$C$37)+($D38-1)*24+Z$11,COLUMN(Entrées!$C$37)+($C38-1),4,TRUE,"Entrées")))</f>
        <v>45357</v>
      </c>
      <c r="AA38" s="28">
        <f ca="1">IF($D38&gt;$D$8,"",INDIRECT(ADDRESS(ROW(Entrées!$C$37)+($D38-1)*24+AA$11,COLUMN(Entrées!$C$37)+($C38-1),4,TRUE,"Entrées")))</f>
        <v>44098</v>
      </c>
      <c r="AB38" s="28">
        <f ca="1">IF($D38&gt;$D$8,"",INDIRECT(ADDRESS(ROW(Entrées!$C$37)+($D38-1)*24+AB$11,COLUMN(Entrées!$C$37)+($C38-1),4,TRUE,"Entrées")))</f>
        <v>46537</v>
      </c>
      <c r="AD38" s="40">
        <f t="shared" ca="1" si="28"/>
        <v>41721.0625</v>
      </c>
      <c r="AE38" s="40">
        <f t="shared" ca="1" si="31"/>
        <v>48844.5</v>
      </c>
      <c r="AF38" s="40">
        <f t="shared" ca="1" si="32"/>
        <v>33909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49473.956989247294</v>
      </c>
      <c r="AK38" s="31">
        <f t="shared" ca="1" si="4"/>
        <v>49350.672043010745</v>
      </c>
      <c r="AL38" s="31">
        <f t="shared" ca="1" si="5"/>
        <v>49398.118279569891</v>
      </c>
      <c r="AM38" s="31">
        <f t="shared" ca="1" si="6"/>
        <v>347.55645161290329</v>
      </c>
      <c r="AN38" s="31">
        <f t="shared" ca="1" si="7"/>
        <v>2588.1444892473114</v>
      </c>
      <c r="AO38" s="31">
        <f t="shared" ca="1" si="8"/>
        <v>1503.5463709677417</v>
      </c>
      <c r="AP38" s="31">
        <f t="shared" ca="1" si="9"/>
        <v>41704.171370967742</v>
      </c>
      <c r="AQ38" s="31">
        <f t="shared" ca="1" si="10"/>
        <v>2152.7096774193546</v>
      </c>
      <c r="AR38" s="31">
        <f t="shared" ca="1" si="11"/>
        <v>402.56922043010746</v>
      </c>
      <c r="AS38" s="31">
        <f t="shared" ca="1" si="12"/>
        <v>6508.2741935483891</v>
      </c>
      <c r="AT38" s="31">
        <f t="shared" ca="1" si="13"/>
        <v>-813.07862903225805</v>
      </c>
      <c r="AU38" s="31">
        <f t="shared" ca="1" si="14"/>
        <v>663.5913978494624</v>
      </c>
      <c r="AV38" s="31">
        <f t="shared" ca="1" si="15"/>
        <v>-5583.5161290322567</v>
      </c>
      <c r="AW38" s="31">
        <f t="shared" ca="1" si="16"/>
        <v>65.047043010752674</v>
      </c>
      <c r="AX38" s="31">
        <f t="shared" ca="1" si="17"/>
        <v>1350.5215053763443</v>
      </c>
      <c r="AY38" s="31">
        <f t="shared" ca="1" si="18"/>
        <v>-1174.383064516129</v>
      </c>
      <c r="AZ38" s="31">
        <f t="shared" ca="1" si="19"/>
        <v>-997.34811827956992</v>
      </c>
      <c r="BA38" s="31">
        <f t="shared" ca="1" si="20"/>
        <v>-382.02016129032256</v>
      </c>
      <c r="BB38" s="31">
        <f t="shared" ca="1" si="21"/>
        <v>-2410.5497311827958</v>
      </c>
      <c r="BC38" s="31">
        <f t="shared" ca="1" si="22"/>
        <v>-1597.1438172043011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937</v>
      </c>
      <c r="BI38" s="32">
        <f>IF($BF38&gt;$Y$7,"",IF(AND($BF38=$Y$7,$BG38=23),"",Entrées!D66-Entrées!D65))</f>
        <v>1712.5</v>
      </c>
      <c r="BJ38" s="32">
        <f>IF($BF38&gt;$Y$7,"",IF(AND($BF38=$Y$7,$BG38=23),"",Entrées!E66-Entrées!E65))</f>
        <v>1750</v>
      </c>
      <c r="BK38" s="32">
        <f>IF($BF38&gt;$Y$7,"",IF(AND($BF38=$Y$7,$BG38=23),"",Entrées!F66-Entrées!F65))</f>
        <v>0</v>
      </c>
      <c r="BL38" s="32">
        <f>IF($BF38&gt;$Y$7,"",IF(AND($BF38=$Y$7,$BG38=23),"",Entrées!G66-Entrées!G65))</f>
        <v>306</v>
      </c>
      <c r="BM38" s="32">
        <f>IF($BF38&gt;$Y$7,"",IF(AND($BF38=$Y$7,$BG38=23),"",Entrées!H66-Entrées!H65))</f>
        <v>0.5</v>
      </c>
      <c r="BN38" s="32">
        <f>IF($BF38&gt;$Y$7,"",IF(AND($BF38=$Y$7,$BG38=23),"",Entrées!I66-Entrées!I65))</f>
        <v>-63</v>
      </c>
      <c r="BO38" s="32">
        <f>IF($BF38&gt;$Y$7,"",IF(AND($BF38=$Y$7,$BG38=23),"",Entrées!J66-Entrées!J65))</f>
        <v>-52.5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81</v>
      </c>
      <c r="BR38" s="32">
        <f>IF($BF38&gt;$Y$7,"",IF(AND($BF38=$Y$7,$BG38=23),"",Entrées!M66-Entrées!M65))</f>
        <v>-139</v>
      </c>
      <c r="BS38" s="32">
        <f>IF($BF38&gt;$Y$7,"",IF(AND($BF38=$Y$7,$BG38=23),"",Entrées!N66-Entrées!N65))</f>
        <v>-3</v>
      </c>
      <c r="BT38" s="32">
        <f>IF($BF38&gt;$Y$7,"",IF(AND($BF38=$Y$7,$BG38=23),"",Entrées!O66-Entrées!O65))</f>
        <v>808</v>
      </c>
      <c r="BU38" s="32">
        <f>IF($BF38&gt;$Y$7,"",IF(AND($BF38=$Y$7,$BG38=23),"",Entrées!P66-Entrées!P65))</f>
        <v>5.5</v>
      </c>
      <c r="BV38" s="32">
        <f>IF($BF38&gt;$Y$7,"",IF(AND($BF38=$Y$7,$BG38=23),"",Entrées!Q66-Entrées!Q65))</f>
        <v>1547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170</v>
      </c>
      <c r="BY38" s="32">
        <f>IF($BF38&gt;$Y$7,"",IF(AND($BF38=$Y$7,$BG38=23),"",Entrées!T66-Entrées!T65))</f>
        <v>0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315</v>
      </c>
      <c r="CD38" s="33">
        <f>IF($BF38&lt;=$Y$7,Entrées!J65/CD$2,"")</f>
        <v>0.15417612919505425</v>
      </c>
      <c r="CE38" s="33">
        <f>IF($BF38&lt;=$Y$7,Entrées!K65/CE$2,"")</f>
        <v>0</v>
      </c>
      <c r="CF38" s="11">
        <f t="shared" si="24"/>
        <v>7926</v>
      </c>
      <c r="CG38" s="11">
        <f t="shared" si="25"/>
        <v>4186</v>
      </c>
      <c r="CH38" s="52">
        <f t="shared" si="26"/>
        <v>0.27160101910413265</v>
      </c>
      <c r="CI38" s="52">
        <f t="shared" si="27"/>
        <v>9.6170382329218221E-2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44952</v>
      </c>
      <c r="F39" s="28">
        <f ca="1">IF($D39&gt;$D$8,"",INDIRECT(ADDRESS(ROW(Entrées!$C$37)+($D39-1)*24+F$11,COLUMN(Entrées!$C$37)+($C39-1),4,TRUE,"Entrées")))</f>
        <v>41208</v>
      </c>
      <c r="G39" s="28">
        <f ca="1">IF($D39&gt;$D$8,"",INDIRECT(ADDRESS(ROW(Entrées!$C$37)+($D39-1)*24+G$11,COLUMN(Entrées!$C$37)+($C39-1),4,TRUE,"Entrées")))</f>
        <v>39995</v>
      </c>
      <c r="H39" s="28">
        <f ca="1">IF($D39&gt;$D$8,"",INDIRECT(ADDRESS(ROW(Entrées!$C$37)+($D39-1)*24+H$11,COLUMN(Entrées!$C$37)+($C39-1),4,TRUE,"Entrées")))</f>
        <v>37603</v>
      </c>
      <c r="I39" s="28">
        <f ca="1">IF($D39&gt;$D$8,"",INDIRECT(ADDRESS(ROW(Entrées!$C$37)+($D39-1)*24+I$11,COLUMN(Entrées!$C$37)+($C39-1),4,TRUE,"Entrées")))</f>
        <v>36610.5</v>
      </c>
      <c r="J39" s="28">
        <f ca="1">IF($D39&gt;$D$8,"",INDIRECT(ADDRESS(ROW(Entrées!$C$37)+($D39-1)*24+J$11,COLUMN(Entrées!$C$37)+($C39-1),4,TRUE,"Entrées")))</f>
        <v>38423</v>
      </c>
      <c r="K39" s="28">
        <f ca="1">IF($D39&gt;$D$8,"",INDIRECT(ADDRESS(ROW(Entrées!$C$37)+($D39-1)*24+K$11,COLUMN(Entrées!$C$37)+($C39-1),4,TRUE,"Entrées")))</f>
        <v>42915</v>
      </c>
      <c r="L39" s="28">
        <f ca="1">IF($D39&gt;$D$8,"",INDIRECT(ADDRESS(ROW(Entrées!$C$37)+($D39-1)*24+L$11,COLUMN(Entrées!$C$37)+($C39-1),4,TRUE,"Entrées")))</f>
        <v>47994.5</v>
      </c>
      <c r="M39" s="28">
        <f ca="1">IF($D39&gt;$D$8,"",INDIRECT(ADDRESS(ROW(Entrées!$C$37)+($D39-1)*24+M$11,COLUMN(Entrées!$C$37)+($C39-1),4,TRUE,"Entrées")))</f>
        <v>51079.5</v>
      </c>
      <c r="N39" s="28">
        <f ca="1">IF($D39&gt;$D$8,"",INDIRECT(ADDRESS(ROW(Entrées!$C$37)+($D39-1)*24+N$11,COLUMN(Entrées!$C$37)+($C39-1),4,TRUE,"Entrées")))</f>
        <v>53558.5</v>
      </c>
      <c r="O39" s="28">
        <f ca="1">IF($D39&gt;$D$8,"",INDIRECT(ADDRESS(ROW(Entrées!$C$37)+($D39-1)*24+O$11,COLUMN(Entrées!$C$37)+($C39-1),4,TRUE,"Entrées")))</f>
        <v>54647</v>
      </c>
      <c r="P39" s="28">
        <f ca="1">IF($D39&gt;$D$8,"",INDIRECT(ADDRESS(ROW(Entrées!$C$37)+($D39-1)*24+P$11,COLUMN(Entrées!$C$37)+($C39-1),4,TRUE,"Entrées")))</f>
        <v>55294.5</v>
      </c>
      <c r="Q39" s="28">
        <f ca="1">IF($D39&gt;$D$8,"",INDIRECT(ADDRESS(ROW(Entrées!$C$37)+($D39-1)*24+Q$11,COLUMN(Entrées!$C$37)+($C39-1),4,TRUE,"Entrées")))</f>
        <v>55942.5</v>
      </c>
      <c r="R39" s="28">
        <f ca="1">IF($D39&gt;$D$8,"",INDIRECT(ADDRESS(ROW(Entrées!$C$37)+($D39-1)*24+R$11,COLUMN(Entrées!$C$37)+($C39-1),4,TRUE,"Entrées")))</f>
        <v>55438.5</v>
      </c>
      <c r="S39" s="28">
        <f ca="1">IF($D39&gt;$D$8,"",INDIRECT(ADDRESS(ROW(Entrées!$C$37)+($D39-1)*24+S$11,COLUMN(Entrées!$C$37)+($C39-1),4,TRUE,"Entrées")))</f>
        <v>54744</v>
      </c>
      <c r="T39" s="28">
        <f ca="1">IF($D39&gt;$D$8,"",INDIRECT(ADDRESS(ROW(Entrées!$C$37)+($D39-1)*24+T$11,COLUMN(Entrées!$C$37)+($C39-1),4,TRUE,"Entrées")))</f>
        <v>53206.5</v>
      </c>
      <c r="U39" s="28">
        <f ca="1">IF($D39&gt;$D$8,"",INDIRECT(ADDRESS(ROW(Entrées!$C$37)+($D39-1)*24+U$11,COLUMN(Entrées!$C$37)+($C39-1),4,TRUE,"Entrées")))</f>
        <v>52155</v>
      </c>
      <c r="V39" s="28">
        <f ca="1">IF($D39&gt;$D$8,"",INDIRECT(ADDRESS(ROW(Entrées!$C$37)+($D39-1)*24+V$11,COLUMN(Entrées!$C$37)+($C39-1),4,TRUE,"Entrées")))</f>
        <v>52220</v>
      </c>
      <c r="W39" s="28">
        <f ca="1">IF($D39&gt;$D$8,"",INDIRECT(ADDRESS(ROW(Entrées!$C$37)+($D39-1)*24+W$11,COLUMN(Entrées!$C$37)+($C39-1),4,TRUE,"Entrées")))</f>
        <v>56892</v>
      </c>
      <c r="X39" s="28">
        <f ca="1">IF($D39&gt;$D$8,"",INDIRECT(ADDRESS(ROW(Entrées!$C$37)+($D39-1)*24+X$11,COLUMN(Entrées!$C$37)+($C39-1),4,TRUE,"Entrées")))</f>
        <v>59362</v>
      </c>
      <c r="Y39" s="28">
        <f ca="1">IF($D39&gt;$D$8,"",INDIRECT(ADDRESS(ROW(Entrées!$C$37)+($D39-1)*24+Y$11,COLUMN(Entrées!$C$37)+($C39-1),4,TRUE,"Entrées")))</f>
        <v>55641</v>
      </c>
      <c r="Z39" s="28">
        <f ca="1">IF($D39&gt;$D$8,"",INDIRECT(ADDRESS(ROW(Entrées!$C$37)+($D39-1)*24+Z$11,COLUMN(Entrées!$C$37)+($C39-1),4,TRUE,"Entrées")))</f>
        <v>51512</v>
      </c>
      <c r="AA39" s="28">
        <f ca="1">IF($D39&gt;$D$8,"",INDIRECT(ADDRESS(ROW(Entrées!$C$37)+($D39-1)*24+AA$11,COLUMN(Entrées!$C$37)+($C39-1),4,TRUE,"Entrées")))</f>
        <v>49524.5</v>
      </c>
      <c r="AB39" s="28">
        <f ca="1">IF($D39&gt;$D$8,"",INDIRECT(ADDRESS(ROW(Entrées!$C$37)+($D39-1)*24+AB$11,COLUMN(Entrées!$C$37)+($C39-1),4,TRUE,"Entrées")))</f>
        <v>51829.5</v>
      </c>
      <c r="AD39" s="40">
        <f t="shared" ca="1" si="28"/>
        <v>49697.833333333336</v>
      </c>
      <c r="AE39" s="40">
        <f t="shared" ca="1" si="31"/>
        <v>59362</v>
      </c>
      <c r="AF39" s="40">
        <f t="shared" ca="1" si="32"/>
        <v>36610.5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49473.956989247294</v>
      </c>
      <c r="AK39" s="31">
        <f t="shared" ca="1" si="4"/>
        <v>49350.672043010745</v>
      </c>
      <c r="AL39" s="31">
        <f t="shared" ca="1" si="5"/>
        <v>49398.118279569891</v>
      </c>
      <c r="AM39" s="31">
        <f t="shared" ca="1" si="6"/>
        <v>347.55645161290329</v>
      </c>
      <c r="AN39" s="31">
        <f t="shared" ca="1" si="7"/>
        <v>2588.1444892473114</v>
      </c>
      <c r="AO39" s="31">
        <f t="shared" ca="1" si="8"/>
        <v>1503.5463709677417</v>
      </c>
      <c r="AP39" s="31">
        <f t="shared" ca="1" si="9"/>
        <v>41704.171370967742</v>
      </c>
      <c r="AQ39" s="31">
        <f t="shared" ca="1" si="10"/>
        <v>2152.7096774193546</v>
      </c>
      <c r="AR39" s="31">
        <f t="shared" ca="1" si="11"/>
        <v>402.56922043010746</v>
      </c>
      <c r="AS39" s="31">
        <f t="shared" ca="1" si="12"/>
        <v>6508.2741935483891</v>
      </c>
      <c r="AT39" s="31">
        <f t="shared" ca="1" si="13"/>
        <v>-813.07862903225805</v>
      </c>
      <c r="AU39" s="31">
        <f t="shared" ca="1" si="14"/>
        <v>663.5913978494624</v>
      </c>
      <c r="AV39" s="31">
        <f t="shared" ca="1" si="15"/>
        <v>-5583.5161290322567</v>
      </c>
      <c r="AW39" s="31">
        <f t="shared" ca="1" si="16"/>
        <v>65.047043010752674</v>
      </c>
      <c r="AX39" s="31">
        <f t="shared" ca="1" si="17"/>
        <v>1350.5215053763443</v>
      </c>
      <c r="AY39" s="31">
        <f t="shared" ca="1" si="18"/>
        <v>-1174.383064516129</v>
      </c>
      <c r="AZ39" s="31">
        <f t="shared" ca="1" si="19"/>
        <v>-997.34811827956992</v>
      </c>
      <c r="BA39" s="31">
        <f t="shared" ca="1" si="20"/>
        <v>-382.02016129032256</v>
      </c>
      <c r="BB39" s="31">
        <f t="shared" ca="1" si="21"/>
        <v>-2410.5497311827958</v>
      </c>
      <c r="BC39" s="31">
        <f t="shared" ca="1" si="22"/>
        <v>-1597.1438172043011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4000.5</v>
      </c>
      <c r="BI39" s="32">
        <f>IF($BF39&gt;$Y$7,"",IF(AND($BF39=$Y$7,$BG39=23),"",Entrées!D67-Entrées!D66))</f>
        <v>4500</v>
      </c>
      <c r="BJ39" s="32">
        <f>IF($BF39&gt;$Y$7,"",IF(AND($BF39=$Y$7,$BG39=23),"",Entrées!E67-Entrées!E66))</f>
        <v>4737.5</v>
      </c>
      <c r="BK39" s="32">
        <f>IF($BF39&gt;$Y$7,"",IF(AND($BF39=$Y$7,$BG39=23),"",Entrées!F67-Entrées!F66))</f>
        <v>-0.5</v>
      </c>
      <c r="BL39" s="32">
        <f>IF($BF39&gt;$Y$7,"",IF(AND($BF39=$Y$7,$BG39=23),"",Entrées!G67-Entrées!G66))</f>
        <v>172.5</v>
      </c>
      <c r="BM39" s="32">
        <f>IF($BF39&gt;$Y$7,"",IF(AND($BF39=$Y$7,$BG39=23),"",Entrées!H67-Entrées!H66))</f>
        <v>143.5</v>
      </c>
      <c r="BN39" s="32">
        <f>IF($BF39&gt;$Y$7,"",IF(AND($BF39=$Y$7,$BG39=23),"",Entrées!I67-Entrées!I66))</f>
        <v>808.5</v>
      </c>
      <c r="BO39" s="32">
        <f>IF($BF39&gt;$Y$7,"",IF(AND($BF39=$Y$7,$BG39=23),"",Entrées!J67-Entrées!J66))</f>
        <v>33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643</v>
      </c>
      <c r="BR39" s="32">
        <f>IF($BF39&gt;$Y$7,"",IF(AND($BF39=$Y$7,$BG39=23),"",Entrées!M67-Entrées!M66))</f>
        <v>756.5</v>
      </c>
      <c r="BS39" s="32">
        <f>IF($BF39&gt;$Y$7,"",IF(AND($BF39=$Y$7,$BG39=23),"",Entrées!N67-Entrées!N66))</f>
        <v>-10.5</v>
      </c>
      <c r="BT39" s="32">
        <f>IF($BF39&gt;$Y$7,"",IF(AND($BF39=$Y$7,$BG39=23),"",Entrées!O67-Entrées!O66))</f>
        <v>1453</v>
      </c>
      <c r="BU39" s="32">
        <f>IF($BF39&gt;$Y$7,"",IF(AND($BF39=$Y$7,$BG39=23),"",Entrées!P67-Entrées!P66))</f>
        <v>0.5</v>
      </c>
      <c r="BV39" s="32">
        <f>IF($BF39&gt;$Y$7,"",IF(AND($BF39=$Y$7,$BG39=23),"",Entrées!Q67-Entrées!Q66))</f>
        <v>4</v>
      </c>
      <c r="BW39" s="32">
        <f>IF($BF39&gt;$Y$7,"",IF(AND($BF39=$Y$7,$BG39=23),"",Entrées!R67-Entrées!R66))</f>
        <v>1292</v>
      </c>
      <c r="BX39" s="32">
        <f>IF($BF39&gt;$Y$7,"",IF(AND($BF39=$Y$7,$BG39=23),"",Entrées!S67-Entrées!S66))</f>
        <v>-185</v>
      </c>
      <c r="BY39" s="32">
        <f>IF($BF39&gt;$Y$7,"",IF(AND($BF39=$Y$7,$BG39=23),"",Entrées!T67-Entrées!T66))</f>
        <v>0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311</v>
      </c>
      <c r="CD39" s="33">
        <f>IF($BF39&lt;=$Y$7,Entrées!J66/CD$2,"")</f>
        <v>0.14755235932374464</v>
      </c>
      <c r="CE39" s="33">
        <f>IF($BF39&lt;=$Y$7,Entrées!K66/CE$2,"")</f>
        <v>0</v>
      </c>
      <c r="CF39" s="11">
        <f t="shared" si="24"/>
        <v>7926</v>
      </c>
      <c r="CG39" s="11">
        <f t="shared" si="25"/>
        <v>4186</v>
      </c>
      <c r="CH39" s="52">
        <f t="shared" si="26"/>
        <v>0.27160101910413265</v>
      </c>
      <c r="CI39" s="52">
        <f t="shared" si="27"/>
        <v>9.6170382329218221E-2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49913.5</v>
      </c>
      <c r="F40" s="28">
        <f ca="1">IF($D40&gt;$D$8,"",INDIRECT(ADDRESS(ROW(Entrées!$C$37)+($D40-1)*24+F$11,COLUMN(Entrées!$C$37)+($C40-1),4,TRUE,"Entrées")))</f>
        <v>45972.5</v>
      </c>
      <c r="G40" s="28">
        <f ca="1">IF($D40&gt;$D$8,"",INDIRECT(ADDRESS(ROW(Entrées!$C$37)+($D40-1)*24+G$11,COLUMN(Entrées!$C$37)+($C40-1),4,TRUE,"Entrées")))</f>
        <v>44826</v>
      </c>
      <c r="H40" s="28">
        <f ca="1">IF($D40&gt;$D$8,"",INDIRECT(ADDRESS(ROW(Entrées!$C$37)+($D40-1)*24+H$11,COLUMN(Entrées!$C$37)+($C40-1),4,TRUE,"Entrées")))</f>
        <v>42335</v>
      </c>
      <c r="I40" s="28">
        <f ca="1">IF($D40&gt;$D$8,"",INDIRECT(ADDRESS(ROW(Entrées!$C$37)+($D40-1)*24+I$11,COLUMN(Entrées!$C$37)+($C40-1),4,TRUE,"Entrées")))</f>
        <v>41377.5</v>
      </c>
      <c r="J40" s="28">
        <f ca="1">IF($D40&gt;$D$8,"",INDIRECT(ADDRESS(ROW(Entrées!$C$37)+($D40-1)*24+J$11,COLUMN(Entrées!$C$37)+($C40-1),4,TRUE,"Entrées")))</f>
        <v>42665.5</v>
      </c>
      <c r="K40" s="28">
        <f ca="1">IF($D40&gt;$D$8,"",INDIRECT(ADDRESS(ROW(Entrées!$C$37)+($D40-1)*24+K$11,COLUMN(Entrées!$C$37)+($C40-1),4,TRUE,"Entrées")))</f>
        <v>46834</v>
      </c>
      <c r="L40" s="28">
        <f ca="1">IF($D40&gt;$D$8,"",INDIRECT(ADDRESS(ROW(Entrées!$C$37)+($D40-1)*24+L$11,COLUMN(Entrées!$C$37)+($C40-1),4,TRUE,"Entrées")))</f>
        <v>51991</v>
      </c>
      <c r="M40" s="28">
        <f ca="1">IF($D40&gt;$D$8,"",INDIRECT(ADDRESS(ROW(Entrées!$C$37)+($D40-1)*24+M$11,COLUMN(Entrées!$C$37)+($C40-1),4,TRUE,"Entrées")))</f>
        <v>55042</v>
      </c>
      <c r="N40" s="28">
        <f ca="1">IF($D40&gt;$D$8,"",INDIRECT(ADDRESS(ROW(Entrées!$C$37)+($D40-1)*24+N$11,COLUMN(Entrées!$C$37)+($C40-1),4,TRUE,"Entrées")))</f>
        <v>57172.5</v>
      </c>
      <c r="O40" s="28">
        <f ca="1">IF($D40&gt;$D$8,"",INDIRECT(ADDRESS(ROW(Entrées!$C$37)+($D40-1)*24+O$11,COLUMN(Entrées!$C$37)+($C40-1),4,TRUE,"Entrées")))</f>
        <v>57658</v>
      </c>
      <c r="P40" s="28">
        <f ca="1">IF($D40&gt;$D$8,"",INDIRECT(ADDRESS(ROW(Entrées!$C$37)+($D40-1)*24+P$11,COLUMN(Entrées!$C$37)+($C40-1),4,TRUE,"Entrées")))</f>
        <v>57655.5</v>
      </c>
      <c r="Q40" s="28">
        <f ca="1">IF($D40&gt;$D$8,"",INDIRECT(ADDRESS(ROW(Entrées!$C$37)+($D40-1)*24+Q$11,COLUMN(Entrées!$C$37)+($C40-1),4,TRUE,"Entrées")))</f>
        <v>57941.5</v>
      </c>
      <c r="R40" s="28">
        <f ca="1">IF($D40&gt;$D$8,"",INDIRECT(ADDRESS(ROW(Entrées!$C$37)+($D40-1)*24+R$11,COLUMN(Entrées!$C$37)+($C40-1),4,TRUE,"Entrées")))</f>
        <v>57333</v>
      </c>
      <c r="S40" s="28">
        <f ca="1">IF($D40&gt;$D$8,"",INDIRECT(ADDRESS(ROW(Entrées!$C$37)+($D40-1)*24+S$11,COLUMN(Entrées!$C$37)+($C40-1),4,TRUE,"Entrées")))</f>
        <v>56657</v>
      </c>
      <c r="T40" s="28">
        <f ca="1">IF($D40&gt;$D$8,"",INDIRECT(ADDRESS(ROW(Entrées!$C$37)+($D40-1)*24+T$11,COLUMN(Entrées!$C$37)+($C40-1),4,TRUE,"Entrées")))</f>
        <v>55031</v>
      </c>
      <c r="U40" s="28">
        <f ca="1">IF($D40&gt;$D$8,"",INDIRECT(ADDRESS(ROW(Entrées!$C$37)+($D40-1)*24+U$11,COLUMN(Entrées!$C$37)+($C40-1),4,TRUE,"Entrées")))</f>
        <v>54006.5</v>
      </c>
      <c r="V40" s="28">
        <f ca="1">IF($D40&gt;$D$8,"",INDIRECT(ADDRESS(ROW(Entrées!$C$37)+($D40-1)*24+V$11,COLUMN(Entrées!$C$37)+($C40-1),4,TRUE,"Entrées")))</f>
        <v>54313</v>
      </c>
      <c r="W40" s="28">
        <f ca="1">IF($D40&gt;$D$8,"",INDIRECT(ADDRESS(ROW(Entrées!$C$37)+($D40-1)*24+W$11,COLUMN(Entrées!$C$37)+($C40-1),4,TRUE,"Entrées")))</f>
        <v>59251</v>
      </c>
      <c r="X40" s="28">
        <f ca="1">IF($D40&gt;$D$8,"",INDIRECT(ADDRESS(ROW(Entrées!$C$37)+($D40-1)*24+X$11,COLUMN(Entrées!$C$37)+($C40-1),4,TRUE,"Entrées")))</f>
        <v>62159</v>
      </c>
      <c r="Y40" s="28">
        <f ca="1">IF($D40&gt;$D$8,"",INDIRECT(ADDRESS(ROW(Entrées!$C$37)+($D40-1)*24+Y$11,COLUMN(Entrées!$C$37)+($C40-1),4,TRUE,"Entrées")))</f>
        <v>58549.5</v>
      </c>
      <c r="Z40" s="28">
        <f ca="1">IF($D40&gt;$D$8,"",INDIRECT(ADDRESS(ROW(Entrées!$C$37)+($D40-1)*24+Z$11,COLUMN(Entrées!$C$37)+($C40-1),4,TRUE,"Entrées")))</f>
        <v>54551.5</v>
      </c>
      <c r="AA40" s="28">
        <f ca="1">IF($D40&gt;$D$8,"",INDIRECT(ADDRESS(ROW(Entrées!$C$37)+($D40-1)*24+AA$11,COLUMN(Entrées!$C$37)+($C40-1),4,TRUE,"Entrées")))</f>
        <v>52505</v>
      </c>
      <c r="AB40" s="28">
        <f ca="1">IF($D40&gt;$D$8,"",INDIRECT(ADDRESS(ROW(Entrées!$C$37)+($D40-1)*24+AB$11,COLUMN(Entrées!$C$37)+($C40-1),4,TRUE,"Entrées")))</f>
        <v>54832.5</v>
      </c>
      <c r="AD40" s="40">
        <f t="shared" ca="1" si="28"/>
        <v>52940.5625</v>
      </c>
      <c r="AE40" s="40">
        <f t="shared" ca="1" si="31"/>
        <v>62159</v>
      </c>
      <c r="AF40" s="40">
        <f t="shared" ca="1" si="32"/>
        <v>41377.5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49473.956989247294</v>
      </c>
      <c r="AK40" s="31">
        <f t="shared" ca="1" si="4"/>
        <v>49350.672043010745</v>
      </c>
      <c r="AL40" s="31">
        <f t="shared" ca="1" si="5"/>
        <v>49398.118279569891</v>
      </c>
      <c r="AM40" s="31">
        <f t="shared" ca="1" si="6"/>
        <v>347.55645161290329</v>
      </c>
      <c r="AN40" s="31">
        <f t="shared" ca="1" si="7"/>
        <v>2588.1444892473114</v>
      </c>
      <c r="AO40" s="31">
        <f t="shared" ca="1" si="8"/>
        <v>1503.5463709677417</v>
      </c>
      <c r="AP40" s="31">
        <f t="shared" ca="1" si="9"/>
        <v>41704.171370967742</v>
      </c>
      <c r="AQ40" s="31">
        <f t="shared" ca="1" si="10"/>
        <v>2152.7096774193546</v>
      </c>
      <c r="AR40" s="31">
        <f t="shared" ca="1" si="11"/>
        <v>402.56922043010746</v>
      </c>
      <c r="AS40" s="31">
        <f t="shared" ca="1" si="12"/>
        <v>6508.2741935483891</v>
      </c>
      <c r="AT40" s="31">
        <f t="shared" ca="1" si="13"/>
        <v>-813.07862903225805</v>
      </c>
      <c r="AU40" s="31">
        <f t="shared" ca="1" si="14"/>
        <v>663.5913978494624</v>
      </c>
      <c r="AV40" s="31">
        <f t="shared" ca="1" si="15"/>
        <v>-5583.5161290322567</v>
      </c>
      <c r="AW40" s="31">
        <f t="shared" ca="1" si="16"/>
        <v>65.047043010752674</v>
      </c>
      <c r="AX40" s="31">
        <f t="shared" ca="1" si="17"/>
        <v>1350.5215053763443</v>
      </c>
      <c r="AY40" s="31">
        <f t="shared" ca="1" si="18"/>
        <v>-1174.383064516129</v>
      </c>
      <c r="AZ40" s="31">
        <f t="shared" ca="1" si="19"/>
        <v>-997.34811827956992</v>
      </c>
      <c r="BA40" s="31">
        <f t="shared" ca="1" si="20"/>
        <v>-382.02016129032256</v>
      </c>
      <c r="BB40" s="31">
        <f t="shared" ca="1" si="21"/>
        <v>-2410.5497311827958</v>
      </c>
      <c r="BC40" s="31">
        <f t="shared" ca="1" si="22"/>
        <v>-1597.1438172043011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6610.5</v>
      </c>
      <c r="BI40" s="32">
        <f>IF($BF40&gt;$Y$7,"",IF(AND($BF40=$Y$7,$BG40=23),"",Entrées!D68-Entrées!D67))</f>
        <v>5750</v>
      </c>
      <c r="BJ40" s="32">
        <f>IF($BF40&gt;$Y$7,"",IF(AND($BF40=$Y$7,$BG40=23),"",Entrées!E68-Entrées!E67))</f>
        <v>6087.5</v>
      </c>
      <c r="BK40" s="32">
        <f>IF($BF40&gt;$Y$7,"",IF(AND($BF40=$Y$7,$BG40=23),"",Entrées!F68-Entrées!F67))</f>
        <v>0.5</v>
      </c>
      <c r="BL40" s="32">
        <f>IF($BF40&gt;$Y$7,"",IF(AND($BF40=$Y$7,$BG40=23),"",Entrées!G68-Entrées!G67))</f>
        <v>348</v>
      </c>
      <c r="BM40" s="32">
        <f>IF($BF40&gt;$Y$7,"",IF(AND($BF40=$Y$7,$BG40=23),"",Entrées!H68-Entrées!H67))</f>
        <v>776</v>
      </c>
      <c r="BN40" s="32">
        <f>IF($BF40&gt;$Y$7,"",IF(AND($BF40=$Y$7,$BG40=23),"",Entrées!I68-Entrées!I67))</f>
        <v>791</v>
      </c>
      <c r="BO40" s="32">
        <f>IF($BF40&gt;$Y$7,"",IF(AND($BF40=$Y$7,$BG40=23),"",Entrées!J68-Entrées!J67))</f>
        <v>-19</v>
      </c>
      <c r="BP40" s="32">
        <f>IF($BF40&gt;$Y$7,"",IF(AND($BF40=$Y$7,$BG40=23),"",Entrées!K68-Entrées!K67))</f>
        <v>0</v>
      </c>
      <c r="BQ40" s="32">
        <f>IF($BF40&gt;$Y$7,"",IF(AND($BF40=$Y$7,$BG40=23),"",Entrées!L68-Entrées!L67))</f>
        <v>2605.5</v>
      </c>
      <c r="BR40" s="32">
        <f>IF($BF40&gt;$Y$7,"",IF(AND($BF40=$Y$7,$BG40=23),"",Entrées!M68-Entrées!M67))</f>
        <v>1163</v>
      </c>
      <c r="BS40" s="32">
        <f>IF($BF40&gt;$Y$7,"",IF(AND($BF40=$Y$7,$BG40=23),"",Entrées!N68-Entrées!N67))</f>
        <v>-4.5</v>
      </c>
      <c r="BT40" s="32">
        <f>IF($BF40&gt;$Y$7,"",IF(AND($BF40=$Y$7,$BG40=23),"",Entrées!O68-Entrées!O67))</f>
        <v>951</v>
      </c>
      <c r="BU40" s="32">
        <f>IF($BF40&gt;$Y$7,"",IF(AND($BF40=$Y$7,$BG40=23),"",Entrées!P68-Entrées!P67))</f>
        <v>3.5</v>
      </c>
      <c r="BV40" s="32">
        <f>IF($BF40&gt;$Y$7,"",IF(AND($BF40=$Y$7,$BG40=23),"",Entrées!Q68-Entrées!Q67))</f>
        <v>190</v>
      </c>
      <c r="BW40" s="32">
        <f>IF($BF40&gt;$Y$7,"",IF(AND($BF40=$Y$7,$BG40=23),"",Entrées!R68-Entrées!R67))</f>
        <v>100</v>
      </c>
      <c r="BX40" s="32">
        <f>IF($BF40&gt;$Y$7,"",IF(AND($BF40=$Y$7,$BG40=23),"",Entrées!S68-Entrées!S67))</f>
        <v>286</v>
      </c>
      <c r="BY40" s="32">
        <f>IF($BF40&gt;$Y$7,"",IF(AND($BF40=$Y$7,$BG40=23),"",Entrées!T68-Entrées!T67))</f>
        <v>200</v>
      </c>
      <c r="BZ40" s="32">
        <f>IF($BF40&gt;$Y$7,"",IF(AND($BF40=$Y$7,$BG40=23),"",Entrées!U68-Entrées!U67))</f>
        <v>-155</v>
      </c>
      <c r="CA40" s="32">
        <f>IF($BF40&gt;$Y$7,"",IF(AND($BF40=$Y$7,$BG40=23),"",Entrées!V68-Entrées!V67))</f>
        <v>-24</v>
      </c>
      <c r="CD40" s="33">
        <f>IF($BF40&lt;=$Y$7,Entrées!J67/CD$2,"")</f>
        <v>0.15171587181428212</v>
      </c>
      <c r="CE40" s="33">
        <f>IF($BF40&lt;=$Y$7,Entrées!K67/CE$2,"")</f>
        <v>0</v>
      </c>
      <c r="CF40" s="11">
        <f t="shared" si="24"/>
        <v>7926</v>
      </c>
      <c r="CG40" s="11">
        <f t="shared" si="25"/>
        <v>4186</v>
      </c>
      <c r="CH40" s="52">
        <f t="shared" si="26"/>
        <v>0.27160101910413265</v>
      </c>
      <c r="CI40" s="52">
        <f t="shared" si="27"/>
        <v>9.6170382329218221E-2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52972</v>
      </c>
      <c r="F41" s="28">
        <f ca="1">IF($D41&gt;$D$8,"",INDIRECT(ADDRESS(ROW(Entrées!$C$37)+($D41-1)*24+F$11,COLUMN(Entrées!$C$37)+($C41-1),4,TRUE,"Entrées")))</f>
        <v>48990</v>
      </c>
      <c r="G41" s="28">
        <f ca="1">IF($D41&gt;$D$8,"",INDIRECT(ADDRESS(ROW(Entrées!$C$37)+($D41-1)*24+G$11,COLUMN(Entrées!$C$37)+($C41-1),4,TRUE,"Entrées")))</f>
        <v>48014.5</v>
      </c>
      <c r="H41" s="28">
        <f ca="1">IF($D41&gt;$D$8,"",INDIRECT(ADDRESS(ROW(Entrées!$C$37)+($D41-1)*24+H$11,COLUMN(Entrées!$C$37)+($C41-1),4,TRUE,"Entrées")))</f>
        <v>45730</v>
      </c>
      <c r="I41" s="28">
        <f ca="1">IF($D41&gt;$D$8,"",INDIRECT(ADDRESS(ROW(Entrées!$C$37)+($D41-1)*24+I$11,COLUMN(Entrées!$C$37)+($C41-1),4,TRUE,"Entrées")))</f>
        <v>44672</v>
      </c>
      <c r="J41" s="28">
        <f ca="1">IF($D41&gt;$D$8,"",INDIRECT(ADDRESS(ROW(Entrées!$C$37)+($D41-1)*24+J$11,COLUMN(Entrées!$C$37)+($C41-1),4,TRUE,"Entrées")))</f>
        <v>46142</v>
      </c>
      <c r="K41" s="28">
        <f ca="1">IF($D41&gt;$D$8,"",INDIRECT(ADDRESS(ROW(Entrées!$C$37)+($D41-1)*24+K$11,COLUMN(Entrées!$C$37)+($C41-1),4,TRUE,"Entrées")))</f>
        <v>50291</v>
      </c>
      <c r="L41" s="28">
        <f ca="1">IF($D41&gt;$D$8,"",INDIRECT(ADDRESS(ROW(Entrées!$C$37)+($D41-1)*24+L$11,COLUMN(Entrées!$C$37)+($C41-1),4,TRUE,"Entrées")))</f>
        <v>55492.5</v>
      </c>
      <c r="M41" s="28">
        <f ca="1">IF($D41&gt;$D$8,"",INDIRECT(ADDRESS(ROW(Entrées!$C$37)+($D41-1)*24+M$11,COLUMN(Entrées!$C$37)+($C41-1),4,TRUE,"Entrées")))</f>
        <v>58445</v>
      </c>
      <c r="N41" s="28">
        <f ca="1">IF($D41&gt;$D$8,"",INDIRECT(ADDRESS(ROW(Entrées!$C$37)+($D41-1)*24+N$11,COLUMN(Entrées!$C$37)+($C41-1),4,TRUE,"Entrées")))</f>
        <v>60341</v>
      </c>
      <c r="O41" s="28">
        <f ca="1">IF($D41&gt;$D$8,"",INDIRECT(ADDRESS(ROW(Entrées!$C$37)+($D41-1)*24+O$11,COLUMN(Entrées!$C$37)+($C41-1),4,TRUE,"Entrées")))</f>
        <v>60474</v>
      </c>
      <c r="P41" s="28">
        <f ca="1">IF($D41&gt;$D$8,"",INDIRECT(ADDRESS(ROW(Entrées!$C$37)+($D41-1)*24+P$11,COLUMN(Entrées!$C$37)+($C41-1),4,TRUE,"Entrées")))</f>
        <v>59966.5</v>
      </c>
      <c r="Q41" s="28">
        <f ca="1">IF($D41&gt;$D$8,"",INDIRECT(ADDRESS(ROW(Entrées!$C$37)+($D41-1)*24+Q$11,COLUMN(Entrées!$C$37)+($C41-1),4,TRUE,"Entrées")))</f>
        <v>59779</v>
      </c>
      <c r="R41" s="28">
        <f ca="1">IF($D41&gt;$D$8,"",INDIRECT(ADDRESS(ROW(Entrées!$C$37)+($D41-1)*24+R$11,COLUMN(Entrées!$C$37)+($C41-1),4,TRUE,"Entrées")))</f>
        <v>58708.5</v>
      </c>
      <c r="S41" s="28">
        <f ca="1">IF($D41&gt;$D$8,"",INDIRECT(ADDRESS(ROW(Entrées!$C$37)+($D41-1)*24+S$11,COLUMN(Entrées!$C$37)+($C41-1),4,TRUE,"Entrées")))</f>
        <v>57360.5</v>
      </c>
      <c r="T41" s="28">
        <f ca="1">IF($D41&gt;$D$8,"",INDIRECT(ADDRESS(ROW(Entrées!$C$37)+($D41-1)*24+T$11,COLUMN(Entrées!$C$37)+($C41-1),4,TRUE,"Entrées")))</f>
        <v>55519</v>
      </c>
      <c r="U41" s="28">
        <f ca="1">IF($D41&gt;$D$8,"",INDIRECT(ADDRESS(ROW(Entrées!$C$37)+($D41-1)*24+U$11,COLUMN(Entrées!$C$37)+($C41-1),4,TRUE,"Entrées")))</f>
        <v>54215.5</v>
      </c>
      <c r="V41" s="28">
        <f ca="1">IF($D41&gt;$D$8,"",INDIRECT(ADDRESS(ROW(Entrées!$C$37)+($D41-1)*24+V$11,COLUMN(Entrées!$C$37)+($C41-1),4,TRUE,"Entrées")))</f>
        <v>54709</v>
      </c>
      <c r="W41" s="28">
        <f ca="1">IF($D41&gt;$D$8,"",INDIRECT(ADDRESS(ROW(Entrées!$C$37)+($D41-1)*24+W$11,COLUMN(Entrées!$C$37)+($C41-1),4,TRUE,"Entrées")))</f>
        <v>60420.5</v>
      </c>
      <c r="X41" s="28">
        <f ca="1">IF($D41&gt;$D$8,"",INDIRECT(ADDRESS(ROW(Entrées!$C$37)+($D41-1)*24+X$11,COLUMN(Entrées!$C$37)+($C41-1),4,TRUE,"Entrées")))</f>
        <v>63296.5</v>
      </c>
      <c r="Y41" s="28">
        <f ca="1">IF($D41&gt;$D$8,"",INDIRECT(ADDRESS(ROW(Entrées!$C$37)+($D41-1)*24+Y$11,COLUMN(Entrées!$C$37)+($C41-1),4,TRUE,"Entrées")))</f>
        <v>60185</v>
      </c>
      <c r="Z41" s="28">
        <f ca="1">IF($D41&gt;$D$8,"",INDIRECT(ADDRESS(ROW(Entrées!$C$37)+($D41-1)*24+Z$11,COLUMN(Entrées!$C$37)+($C41-1),4,TRUE,"Entrées")))</f>
        <v>56235.5</v>
      </c>
      <c r="AA41" s="28">
        <f ca="1">IF($D41&gt;$D$8,"",INDIRECT(ADDRESS(ROW(Entrées!$C$37)+($D41-1)*24+AA$11,COLUMN(Entrées!$C$37)+($C41-1),4,TRUE,"Entrées")))</f>
        <v>54307.5</v>
      </c>
      <c r="AB41" s="28">
        <f ca="1">IF($D41&gt;$D$8,"",INDIRECT(ADDRESS(ROW(Entrées!$C$37)+($D41-1)*24+AB$11,COLUMN(Entrées!$C$37)+($C41-1),4,TRUE,"Entrées")))</f>
        <v>56722.5</v>
      </c>
      <c r="AD41" s="40">
        <f t="shared" ca="1" si="28"/>
        <v>55124.5625</v>
      </c>
      <c r="AE41" s="40">
        <f t="shared" ca="1" si="31"/>
        <v>63296.5</v>
      </c>
      <c r="AF41" s="40">
        <f t="shared" ca="1" si="32"/>
        <v>44672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49473.956989247294</v>
      </c>
      <c r="AK41" s="31">
        <f t="shared" ca="1" si="4"/>
        <v>49350.672043010745</v>
      </c>
      <c r="AL41" s="31">
        <f t="shared" ca="1" si="5"/>
        <v>49398.118279569891</v>
      </c>
      <c r="AM41" s="31">
        <f t="shared" ca="1" si="6"/>
        <v>347.55645161290329</v>
      </c>
      <c r="AN41" s="31">
        <f t="shared" ca="1" si="7"/>
        <v>2588.1444892473114</v>
      </c>
      <c r="AO41" s="31">
        <f t="shared" ca="1" si="8"/>
        <v>1503.5463709677417</v>
      </c>
      <c r="AP41" s="31">
        <f t="shared" ca="1" si="9"/>
        <v>41704.171370967742</v>
      </c>
      <c r="AQ41" s="31">
        <f t="shared" ca="1" si="10"/>
        <v>2152.7096774193546</v>
      </c>
      <c r="AR41" s="31">
        <f t="shared" ca="1" si="11"/>
        <v>402.56922043010746</v>
      </c>
      <c r="AS41" s="31">
        <f t="shared" ca="1" si="12"/>
        <v>6508.2741935483891</v>
      </c>
      <c r="AT41" s="31">
        <f t="shared" ca="1" si="13"/>
        <v>-813.07862903225805</v>
      </c>
      <c r="AU41" s="31">
        <f t="shared" ca="1" si="14"/>
        <v>663.5913978494624</v>
      </c>
      <c r="AV41" s="31">
        <f t="shared" ca="1" si="15"/>
        <v>-5583.5161290322567</v>
      </c>
      <c r="AW41" s="31">
        <f t="shared" ca="1" si="16"/>
        <v>65.047043010752674</v>
      </c>
      <c r="AX41" s="31">
        <f t="shared" ca="1" si="17"/>
        <v>1350.5215053763443</v>
      </c>
      <c r="AY41" s="31">
        <f t="shared" ca="1" si="18"/>
        <v>-1174.383064516129</v>
      </c>
      <c r="AZ41" s="31">
        <f t="shared" ca="1" si="19"/>
        <v>-997.34811827956992</v>
      </c>
      <c r="BA41" s="31">
        <f t="shared" ca="1" si="20"/>
        <v>-382.02016129032256</v>
      </c>
      <c r="BB41" s="31">
        <f t="shared" ca="1" si="21"/>
        <v>-2410.5497311827958</v>
      </c>
      <c r="BC41" s="31">
        <f t="shared" ca="1" si="22"/>
        <v>-1597.1438172043011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2624</v>
      </c>
      <c r="BI41" s="32">
        <f>IF($BF41&gt;$Y$7,"",IF(AND($BF41=$Y$7,$BG41=23),"",Entrées!D69-Entrées!D68))</f>
        <v>2300</v>
      </c>
      <c r="BJ41" s="32">
        <f>IF($BF41&gt;$Y$7,"",IF(AND($BF41=$Y$7,$BG41=23),"",Entrées!E69-Entrées!E68))</f>
        <v>2137.5</v>
      </c>
      <c r="BK41" s="32">
        <f>IF($BF41&gt;$Y$7,"",IF(AND($BF41=$Y$7,$BG41=23),"",Entrées!F69-Entrées!F68))</f>
        <v>0.5</v>
      </c>
      <c r="BL41" s="32">
        <f>IF($BF41&gt;$Y$7,"",IF(AND($BF41=$Y$7,$BG41=23),"",Entrées!G69-Entrées!G68))</f>
        <v>-146</v>
      </c>
      <c r="BM41" s="32">
        <f>IF($BF41&gt;$Y$7,"",IF(AND($BF41=$Y$7,$BG41=23),"",Entrées!H69-Entrées!H68))</f>
        <v>296</v>
      </c>
      <c r="BN41" s="32">
        <f>IF($BF41&gt;$Y$7,"",IF(AND($BF41=$Y$7,$BG41=23),"",Entrées!I69-Entrées!I68))</f>
        <v>77.5</v>
      </c>
      <c r="BO41" s="32">
        <f>IF($BF41&gt;$Y$7,"",IF(AND($BF41=$Y$7,$BG41=23),"",Entrées!J69-Entrées!J68))</f>
        <v>-1.5</v>
      </c>
      <c r="BP41" s="32">
        <f>IF($BF41&gt;$Y$7,"",IF(AND($BF41=$Y$7,$BG41=23),"",Entrées!K69-Entrées!K68))</f>
        <v>56</v>
      </c>
      <c r="BQ41" s="32">
        <f>IF($BF41&gt;$Y$7,"",IF(AND($BF41=$Y$7,$BG41=23),"",Entrées!L69-Entrées!L68))</f>
        <v>885.5</v>
      </c>
      <c r="BR41" s="32">
        <f>IF($BF41&gt;$Y$7,"",IF(AND($BF41=$Y$7,$BG41=23),"",Entrées!M69-Entrées!M68))</f>
        <v>-7</v>
      </c>
      <c r="BS41" s="32">
        <f>IF($BF41&gt;$Y$7,"",IF(AND($BF41=$Y$7,$BG41=23),"",Entrées!N69-Entrées!N68))</f>
        <v>-7.5</v>
      </c>
      <c r="BT41" s="32">
        <f>IF($BF41&gt;$Y$7,"",IF(AND($BF41=$Y$7,$BG41=23),"",Entrées!O69-Entrées!O68))</f>
        <v>1470.5</v>
      </c>
      <c r="BU41" s="32">
        <f>IF($BF41&gt;$Y$7,"",IF(AND($BF41=$Y$7,$BG41=23),"",Entrées!P69-Entrées!P68))</f>
        <v>-2.5</v>
      </c>
      <c r="BV41" s="32">
        <f>IF($BF41&gt;$Y$7,"",IF(AND($BF41=$Y$7,$BG41=23),"",Entrées!Q69-Entrées!Q68))</f>
        <v>1573</v>
      </c>
      <c r="BW41" s="32">
        <f>IF($BF41&gt;$Y$7,"",IF(AND($BF41=$Y$7,$BG41=23),"",Entrées!R69-Entrées!R68))</f>
        <v>-700</v>
      </c>
      <c r="BX41" s="32">
        <f>IF($BF41&gt;$Y$7,"",IF(AND($BF41=$Y$7,$BG41=23),"",Entrées!S69-Entrées!S68))</f>
        <v>586</v>
      </c>
      <c r="BY41" s="32">
        <f>IF($BF41&gt;$Y$7,"",IF(AND($BF41=$Y$7,$BG41=23),"",Entrées!T69-Entrées!T68))</f>
        <v>0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389</v>
      </c>
      <c r="CD41" s="33">
        <f>IF($BF41&lt;=$Y$7,Entrées!J68/CD$2,"")</f>
        <v>0.14931869795609387</v>
      </c>
      <c r="CE41" s="33">
        <f>IF($BF41&lt;=$Y$7,Entrées!K68/CE$2,"")</f>
        <v>0</v>
      </c>
      <c r="CF41" s="11">
        <f t="shared" si="24"/>
        <v>7926</v>
      </c>
      <c r="CG41" s="11">
        <f t="shared" si="25"/>
        <v>4186</v>
      </c>
      <c r="CH41" s="52">
        <f t="shared" si="26"/>
        <v>0.27160101910413265</v>
      </c>
      <c r="CI41" s="52">
        <f t="shared" si="27"/>
        <v>9.6170382329218221E-2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C780</v>
      </c>
      <c r="C42" s="11">
        <f t="shared" si="34"/>
        <v>1</v>
      </c>
      <c r="D42" s="27">
        <f t="shared" si="30"/>
        <v>31</v>
      </c>
      <c r="E42" s="28">
        <f ca="1">IF($D42&gt;$D$8,"",INDIRECT(ADDRESS(ROW(Entrées!$C$37)+($D42-1)*24+E$11,COLUMN(Entrées!$C$37)+($C42-1),4,TRUE,"Entrées")))</f>
        <v>54813.5</v>
      </c>
      <c r="F42" s="28">
        <f ca="1">IF($D42&gt;$D$8,"",INDIRECT(ADDRESS(ROW(Entrées!$C$37)+($D42-1)*24+F$11,COLUMN(Entrées!$C$37)+($C42-1),4,TRUE,"Entrées")))</f>
        <v>50971.5</v>
      </c>
      <c r="G42" s="28">
        <f ca="1">IF($D42&gt;$D$8,"",INDIRECT(ADDRESS(ROW(Entrées!$C$37)+($D42-1)*24+G$11,COLUMN(Entrées!$C$37)+($C42-1),4,TRUE,"Entrées")))</f>
        <v>49912</v>
      </c>
      <c r="H42" s="28">
        <f ca="1">IF($D42&gt;$D$8,"",INDIRECT(ADDRESS(ROW(Entrées!$C$37)+($D42-1)*24+H$11,COLUMN(Entrées!$C$37)+($C42-1),4,TRUE,"Entrées")))</f>
        <v>47557</v>
      </c>
      <c r="I42" s="28">
        <f ca="1">IF($D42&gt;$D$8,"",INDIRECT(ADDRESS(ROW(Entrées!$C$37)+($D42-1)*24+I$11,COLUMN(Entrées!$C$37)+($C42-1),4,TRUE,"Entrées")))</f>
        <v>46372</v>
      </c>
      <c r="J42" s="28">
        <f ca="1">IF($D42&gt;$D$8,"",INDIRECT(ADDRESS(ROW(Entrées!$C$37)+($D42-1)*24+J$11,COLUMN(Entrées!$C$37)+($C42-1),4,TRUE,"Entrées")))</f>
        <v>47857.5</v>
      </c>
      <c r="K42" s="28">
        <f ca="1">IF($D42&gt;$D$8,"",INDIRECT(ADDRESS(ROW(Entrées!$C$37)+($D42-1)*24+K$11,COLUMN(Entrées!$C$37)+($C42-1),4,TRUE,"Entrées")))</f>
        <v>51953.5</v>
      </c>
      <c r="L42" s="28">
        <f ca="1">IF($D42&gt;$D$8,"",INDIRECT(ADDRESS(ROW(Entrées!$C$37)+($D42-1)*24+L$11,COLUMN(Entrées!$C$37)+($C42-1),4,TRUE,"Entrées")))</f>
        <v>57063.5</v>
      </c>
      <c r="M42" s="28">
        <f ca="1">IF($D42&gt;$D$8,"",INDIRECT(ADDRESS(ROW(Entrées!$C$37)+($D42-1)*24+M$11,COLUMN(Entrées!$C$37)+($C42-1),4,TRUE,"Entrées")))</f>
        <v>59929.5</v>
      </c>
      <c r="N42" s="28">
        <f ca="1">IF($D42&gt;$D$8,"",INDIRECT(ADDRESS(ROW(Entrées!$C$37)+($D42-1)*24+N$11,COLUMN(Entrées!$C$37)+($C42-1),4,TRUE,"Entrées")))</f>
        <v>61531.5</v>
      </c>
      <c r="O42" s="28">
        <f ca="1">IF($D42&gt;$D$8,"",INDIRECT(ADDRESS(ROW(Entrées!$C$37)+($D42-1)*24+O$11,COLUMN(Entrées!$C$37)+($C42-1),4,TRUE,"Entrées")))</f>
        <v>61631</v>
      </c>
      <c r="P42" s="28">
        <f ca="1">IF($D42&gt;$D$8,"",INDIRECT(ADDRESS(ROW(Entrées!$C$37)+($D42-1)*24+P$11,COLUMN(Entrées!$C$37)+($C42-1),4,TRUE,"Entrées")))</f>
        <v>61240.5</v>
      </c>
      <c r="Q42" s="28">
        <f ca="1">IF($D42&gt;$D$8,"",INDIRECT(ADDRESS(ROW(Entrées!$C$37)+($D42-1)*24+Q$11,COLUMN(Entrées!$C$37)+($C42-1),4,TRUE,"Entrées")))</f>
        <v>61046.5</v>
      </c>
      <c r="R42" s="28">
        <f ca="1">IF($D42&gt;$D$8,"",INDIRECT(ADDRESS(ROW(Entrées!$C$37)+($D42-1)*24+R$11,COLUMN(Entrées!$C$37)+($C42-1),4,TRUE,"Entrées")))</f>
        <v>60183</v>
      </c>
      <c r="S42" s="28">
        <f ca="1">IF($D42&gt;$D$8,"",INDIRECT(ADDRESS(ROW(Entrées!$C$37)+($D42-1)*24+S$11,COLUMN(Entrées!$C$37)+($C42-1),4,TRUE,"Entrées")))</f>
        <v>58881</v>
      </c>
      <c r="T42" s="28">
        <f ca="1">IF($D42&gt;$D$8,"",INDIRECT(ADDRESS(ROW(Entrées!$C$37)+($D42-1)*24+T$11,COLUMN(Entrées!$C$37)+($C42-1),4,TRUE,"Entrées")))</f>
        <v>56868.5</v>
      </c>
      <c r="U42" s="28">
        <f ca="1">IF($D42&gt;$D$8,"",INDIRECT(ADDRESS(ROW(Entrées!$C$37)+($D42-1)*24+U$11,COLUMN(Entrées!$C$37)+($C42-1),4,TRUE,"Entrées")))</f>
        <v>55817</v>
      </c>
      <c r="V42" s="28">
        <f ca="1">IF($D42&gt;$D$8,"",INDIRECT(ADDRESS(ROW(Entrées!$C$37)+($D42-1)*24+V$11,COLUMN(Entrées!$C$37)+($C42-1),4,TRUE,"Entrées")))</f>
        <v>56213</v>
      </c>
      <c r="W42" s="28">
        <f ca="1">IF($D42&gt;$D$8,"",INDIRECT(ADDRESS(ROW(Entrées!$C$37)+($D42-1)*24+W$11,COLUMN(Entrées!$C$37)+($C42-1),4,TRUE,"Entrées")))</f>
        <v>60991</v>
      </c>
      <c r="X42" s="28">
        <f ca="1">IF($D42&gt;$D$8,"",INDIRECT(ADDRESS(ROW(Entrées!$C$37)+($D42-1)*24+X$11,COLUMN(Entrées!$C$37)+($C42-1),4,TRUE,"Entrées")))</f>
        <v>62809</v>
      </c>
      <c r="Y42" s="28">
        <f ca="1">IF($D42&gt;$D$8,"",INDIRECT(ADDRESS(ROW(Entrées!$C$37)+($D42-1)*24+Y$11,COLUMN(Entrées!$C$37)+($C42-1),4,TRUE,"Entrées")))</f>
        <v>59434</v>
      </c>
      <c r="Z42" s="28">
        <f ca="1">IF($D42&gt;$D$8,"",INDIRECT(ADDRESS(ROW(Entrées!$C$37)+($D42-1)*24+Z$11,COLUMN(Entrées!$C$37)+($C42-1),4,TRUE,"Entrées")))</f>
        <v>55464.5</v>
      </c>
      <c r="AA42" s="28">
        <f ca="1">IF($D42&gt;$D$8,"",INDIRECT(ADDRESS(ROW(Entrées!$C$37)+($D42-1)*24+AA$11,COLUMN(Entrées!$C$37)+($C42-1),4,TRUE,"Entrées")))</f>
        <v>53396</v>
      </c>
      <c r="AB42" s="28">
        <f ca="1">IF($D42&gt;$D$8,"",INDIRECT(ADDRESS(ROW(Entrées!$C$37)+($D42-1)*24+AB$11,COLUMN(Entrées!$C$37)+($C42-1),4,TRUE,"Entrées")))</f>
        <v>55609.5</v>
      </c>
      <c r="AD42" s="40">
        <f t="shared" ca="1" si="28"/>
        <v>56147.75</v>
      </c>
      <c r="AE42" s="40">
        <f t="shared" ca="1" si="31"/>
        <v>62809</v>
      </c>
      <c r="AF42" s="40">
        <f t="shared" ca="1" si="32"/>
        <v>46372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49473.956989247294</v>
      </c>
      <c r="AK42" s="31">
        <f t="shared" ca="1" si="4"/>
        <v>49350.672043010745</v>
      </c>
      <c r="AL42" s="31">
        <f t="shared" ca="1" si="5"/>
        <v>49398.118279569891</v>
      </c>
      <c r="AM42" s="31">
        <f t="shared" ca="1" si="6"/>
        <v>347.55645161290329</v>
      </c>
      <c r="AN42" s="31">
        <f t="shared" ca="1" si="7"/>
        <v>2588.1444892473114</v>
      </c>
      <c r="AO42" s="31">
        <f t="shared" ca="1" si="8"/>
        <v>1503.5463709677417</v>
      </c>
      <c r="AP42" s="31">
        <f t="shared" ca="1" si="9"/>
        <v>41704.171370967742</v>
      </c>
      <c r="AQ42" s="31">
        <f t="shared" ca="1" si="10"/>
        <v>2152.7096774193546</v>
      </c>
      <c r="AR42" s="31">
        <f t="shared" ca="1" si="11"/>
        <v>402.56922043010746</v>
      </c>
      <c r="AS42" s="31">
        <f t="shared" ca="1" si="12"/>
        <v>6508.2741935483891</v>
      </c>
      <c r="AT42" s="31">
        <f t="shared" ca="1" si="13"/>
        <v>-813.07862903225805</v>
      </c>
      <c r="AU42" s="31">
        <f t="shared" ca="1" si="14"/>
        <v>663.5913978494624</v>
      </c>
      <c r="AV42" s="31">
        <f t="shared" ca="1" si="15"/>
        <v>-5583.5161290322567</v>
      </c>
      <c r="AW42" s="31">
        <f t="shared" ca="1" si="16"/>
        <v>65.047043010752674</v>
      </c>
      <c r="AX42" s="31">
        <f t="shared" ca="1" si="17"/>
        <v>1350.5215053763443</v>
      </c>
      <c r="AY42" s="31">
        <f t="shared" ca="1" si="18"/>
        <v>-1174.383064516129</v>
      </c>
      <c r="AZ42" s="31">
        <f t="shared" ca="1" si="19"/>
        <v>-997.34811827956992</v>
      </c>
      <c r="BA42" s="31">
        <f t="shared" ca="1" si="20"/>
        <v>-382.02016129032256</v>
      </c>
      <c r="BB42" s="31">
        <f t="shared" ca="1" si="21"/>
        <v>-2410.5497311827958</v>
      </c>
      <c r="BC42" s="31">
        <f t="shared" ca="1" si="22"/>
        <v>-1597.1438172043011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1783.5</v>
      </c>
      <c r="BI42" s="32">
        <f>IF($BF42&gt;$Y$7,"",IF(AND($BF42=$Y$7,$BG42=23),"",Entrées!D70-Entrées!D69))</f>
        <v>1962.5</v>
      </c>
      <c r="BJ42" s="32">
        <f>IF($BF42&gt;$Y$7,"",IF(AND($BF42=$Y$7,$BG42=23),"",Entrées!E70-Entrées!E69))</f>
        <v>1687.5</v>
      </c>
      <c r="BK42" s="32">
        <f>IF($BF42&gt;$Y$7,"",IF(AND($BF42=$Y$7,$BG42=23),"",Entrées!F70-Entrées!F69))</f>
        <v>0.5</v>
      </c>
      <c r="BL42" s="32">
        <f>IF($BF42&gt;$Y$7,"",IF(AND($BF42=$Y$7,$BG42=23),"",Entrées!G70-Entrées!G69))</f>
        <v>97</v>
      </c>
      <c r="BM42" s="32">
        <f>IF($BF42&gt;$Y$7,"",IF(AND($BF42=$Y$7,$BG42=23),"",Entrées!H70-Entrées!H69))</f>
        <v>18.5</v>
      </c>
      <c r="BN42" s="32">
        <f>IF($BF42&gt;$Y$7,"",IF(AND($BF42=$Y$7,$BG42=23),"",Entrées!I70-Entrées!I69))</f>
        <v>147.5</v>
      </c>
      <c r="BO42" s="32">
        <f>IF($BF42&gt;$Y$7,"",IF(AND($BF42=$Y$7,$BG42=23),"",Entrées!J70-Entrées!J69))</f>
        <v>-138.5</v>
      </c>
      <c r="BP42" s="32">
        <f>IF($BF42&gt;$Y$7,"",IF(AND($BF42=$Y$7,$BG42=23),"",Entrées!K70-Entrées!K69))</f>
        <v>356</v>
      </c>
      <c r="BQ42" s="32">
        <f>IF($BF42&gt;$Y$7,"",IF(AND($BF42=$Y$7,$BG42=23),"",Entrées!L70-Entrées!L69))</f>
        <v>-334.5</v>
      </c>
      <c r="BR42" s="32">
        <f>IF($BF42&gt;$Y$7,"",IF(AND($BF42=$Y$7,$BG42=23),"",Entrées!M70-Entrées!M69))</f>
        <v>40</v>
      </c>
      <c r="BS42" s="32">
        <f>IF($BF42&gt;$Y$7,"",IF(AND($BF42=$Y$7,$BG42=23),"",Entrées!N70-Entrées!N69))</f>
        <v>-1.5</v>
      </c>
      <c r="BT42" s="32">
        <f>IF($BF42&gt;$Y$7,"",IF(AND($BF42=$Y$7,$BG42=23),"",Entrées!O70-Entrées!O69))</f>
        <v>1597.5</v>
      </c>
      <c r="BU42" s="32">
        <f>IF($BF42&gt;$Y$7,"",IF(AND($BF42=$Y$7,$BG42=23),"",Entrées!P70-Entrées!P69))</f>
        <v>1.5</v>
      </c>
      <c r="BV42" s="32">
        <f>IF($BF42&gt;$Y$7,"",IF(AND($BF42=$Y$7,$BG42=23),"",Entrées!Q70-Entrées!Q69))</f>
        <v>1197</v>
      </c>
      <c r="BW42" s="32">
        <f>IF($BF42&gt;$Y$7,"",IF(AND($BF42=$Y$7,$BG42=23),"",Entrées!R70-Entrées!R69))</f>
        <v>-189</v>
      </c>
      <c r="BX42" s="32">
        <f>IF($BF42&gt;$Y$7,"",IF(AND($BF42=$Y$7,$BG42=23),"",Entrées!S70-Entrées!S69))</f>
        <v>-45</v>
      </c>
      <c r="BY42" s="32">
        <f>IF($BF42&gt;$Y$7,"",IF(AND($BF42=$Y$7,$BG42=23),"",Entrées!T70-Entrées!T69))</f>
        <v>0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563</v>
      </c>
      <c r="CD42" s="33">
        <f>IF($BF42&lt;=$Y$7,Entrées!J69/CD$2,"")</f>
        <v>0.14912944738834216</v>
      </c>
      <c r="CE42" s="33">
        <f>IF($BF42&lt;=$Y$7,Entrées!K69/CE$2,"")</f>
        <v>1.3377926421404682E-2</v>
      </c>
      <c r="CF42" s="11">
        <f t="shared" si="24"/>
        <v>7926</v>
      </c>
      <c r="CG42" s="11">
        <f t="shared" si="25"/>
        <v>4186</v>
      </c>
      <c r="CH42" s="52">
        <f t="shared" si="26"/>
        <v>0.27160101910413265</v>
      </c>
      <c r="CI42" s="52">
        <f t="shared" si="27"/>
        <v>9.6170382329218221E-2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48550.725806451614</v>
      </c>
      <c r="F43" s="30">
        <f t="shared" ref="F43:AB43" ca="1" si="37">SUM(F12:F42)/$D$8</f>
        <v>44363.080645161288</v>
      </c>
      <c r="G43" s="30">
        <f t="shared" ca="1" si="37"/>
        <v>43058.080645161288</v>
      </c>
      <c r="H43" s="30">
        <f t="shared" ca="1" si="37"/>
        <v>40484.387096774197</v>
      </c>
      <c r="I43" s="30">
        <f t="shared" ca="1" si="37"/>
        <v>39152.709677419356</v>
      </c>
      <c r="J43" s="30">
        <f t="shared" ca="1" si="37"/>
        <v>39982.548387096773</v>
      </c>
      <c r="K43" s="30">
        <f t="shared" ca="1" si="37"/>
        <v>43459.096774193546</v>
      </c>
      <c r="L43" s="30">
        <f t="shared" ca="1" si="37"/>
        <v>48816.483870967742</v>
      </c>
      <c r="M43" s="30">
        <f t="shared" ca="1" si="37"/>
        <v>51632.919354838712</v>
      </c>
      <c r="N43" s="30">
        <f t="shared" ca="1" si="37"/>
        <v>53249.096774193546</v>
      </c>
      <c r="O43" s="30">
        <f t="shared" ca="1" si="37"/>
        <v>54226.790322580644</v>
      </c>
      <c r="P43" s="30">
        <f t="shared" ca="1" si="37"/>
        <v>54717.967741935485</v>
      </c>
      <c r="Q43" s="30">
        <f t="shared" ca="1" si="37"/>
        <v>55261.177419354841</v>
      </c>
      <c r="R43" s="30">
        <f t="shared" ca="1" si="37"/>
        <v>54675.516129032258</v>
      </c>
      <c r="S43" s="30">
        <f t="shared" ca="1" si="37"/>
        <v>53334.596774193546</v>
      </c>
      <c r="T43" s="30">
        <f t="shared" ca="1" si="37"/>
        <v>51500.048387096773</v>
      </c>
      <c r="U43" s="30">
        <f t="shared" ca="1" si="37"/>
        <v>50139.93548387097</v>
      </c>
      <c r="V43" s="30">
        <f t="shared" ca="1" si="37"/>
        <v>49547.741935483871</v>
      </c>
      <c r="W43" s="30">
        <f t="shared" ca="1" si="37"/>
        <v>51224.225806451614</v>
      </c>
      <c r="X43" s="30">
        <f t="shared" ca="1" si="37"/>
        <v>55174.338709677417</v>
      </c>
      <c r="Y43" s="30">
        <f t="shared" ca="1" si="37"/>
        <v>54672.274193548386</v>
      </c>
      <c r="Z43" s="30">
        <f t="shared" ca="1" si="37"/>
        <v>50833.370967741932</v>
      </c>
      <c r="AA43" s="30">
        <f t="shared" ca="1" si="37"/>
        <v>48556.612903225803</v>
      </c>
      <c r="AB43" s="30">
        <f t="shared" ca="1" si="37"/>
        <v>50761.241935483871</v>
      </c>
      <c r="AC43" s="41"/>
      <c r="AD43" s="42">
        <f ca="1">SUM(INDIRECT(A30):INDIRECT(A31))/$D$8</f>
        <v>49473.956989247294</v>
      </c>
      <c r="AE43" s="42">
        <f ca="1">MAX(INDIRECT(A32):INDIRECT(A33))</f>
        <v>63296.5</v>
      </c>
      <c r="AF43" s="42">
        <f ca="1">MIN(INDIRECT(A34):INDIRECT(A35))</f>
        <v>32817.5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49473.956989247294</v>
      </c>
      <c r="AK43" s="31">
        <f t="shared" ca="1" si="4"/>
        <v>49350.672043010745</v>
      </c>
      <c r="AL43" s="31">
        <f t="shared" ca="1" si="5"/>
        <v>49398.118279569891</v>
      </c>
      <c r="AM43" s="31">
        <f t="shared" ca="1" si="6"/>
        <v>347.55645161290329</v>
      </c>
      <c r="AN43" s="31">
        <f t="shared" ca="1" si="7"/>
        <v>2588.1444892473114</v>
      </c>
      <c r="AO43" s="31">
        <f t="shared" ca="1" si="8"/>
        <v>1503.5463709677417</v>
      </c>
      <c r="AP43" s="31">
        <f t="shared" ca="1" si="9"/>
        <v>41704.171370967742</v>
      </c>
      <c r="AQ43" s="31">
        <f t="shared" ca="1" si="10"/>
        <v>2152.7096774193546</v>
      </c>
      <c r="AR43" s="31">
        <f t="shared" ca="1" si="11"/>
        <v>402.56922043010746</v>
      </c>
      <c r="AS43" s="31">
        <f t="shared" ca="1" si="12"/>
        <v>6508.2741935483891</v>
      </c>
      <c r="AT43" s="31">
        <f t="shared" ca="1" si="13"/>
        <v>-813.07862903225805</v>
      </c>
      <c r="AU43" s="31">
        <f t="shared" ca="1" si="14"/>
        <v>663.5913978494624</v>
      </c>
      <c r="AV43" s="31">
        <f t="shared" ca="1" si="15"/>
        <v>-5583.5161290322567</v>
      </c>
      <c r="AW43" s="31">
        <f t="shared" ca="1" si="16"/>
        <v>65.047043010752674</v>
      </c>
      <c r="AX43" s="31">
        <f t="shared" ca="1" si="17"/>
        <v>1350.5215053763443</v>
      </c>
      <c r="AY43" s="31">
        <f t="shared" ca="1" si="18"/>
        <v>-1174.383064516129</v>
      </c>
      <c r="AZ43" s="31">
        <f t="shared" ca="1" si="19"/>
        <v>-997.34811827956992</v>
      </c>
      <c r="BA43" s="31">
        <f t="shared" ca="1" si="20"/>
        <v>-382.02016129032256</v>
      </c>
      <c r="BB43" s="31">
        <f t="shared" ca="1" si="21"/>
        <v>-2410.5497311827958</v>
      </c>
      <c r="BC43" s="31">
        <f t="shared" ca="1" si="22"/>
        <v>-1597.1438172043011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687.5</v>
      </c>
      <c r="BI43" s="32">
        <f>IF($BF43&gt;$Y$7,"",IF(AND($BF43=$Y$7,$BG43=23),"",Entrées!D71-Entrées!D70))</f>
        <v>912.5</v>
      </c>
      <c r="BJ43" s="32">
        <f>IF($BF43&gt;$Y$7,"",IF(AND($BF43=$Y$7,$BG43=23),"",Entrées!E71-Entrées!E70))</f>
        <v>875</v>
      </c>
      <c r="BK43" s="32">
        <f>IF($BF43&gt;$Y$7,"",IF(AND($BF43=$Y$7,$BG43=23),"",Entrées!F71-Entrées!F70))</f>
        <v>1</v>
      </c>
      <c r="BL43" s="32">
        <f>IF($BF43&gt;$Y$7,"",IF(AND($BF43=$Y$7,$BG43=23),"",Entrées!G71-Entrées!G70))</f>
        <v>-35</v>
      </c>
      <c r="BM43" s="32">
        <f>IF($BF43&gt;$Y$7,"",IF(AND($BF43=$Y$7,$BG43=23),"",Entrées!H71-Entrées!H70))</f>
        <v>-81.5</v>
      </c>
      <c r="BN43" s="32">
        <f>IF($BF43&gt;$Y$7,"",IF(AND($BF43=$Y$7,$BG43=23),"",Entrées!I71-Entrées!I70))</f>
        <v>-31</v>
      </c>
      <c r="BO43" s="32">
        <f>IF($BF43&gt;$Y$7,"",IF(AND($BF43=$Y$7,$BG43=23),"",Entrées!J71-Entrées!J70))</f>
        <v>-241</v>
      </c>
      <c r="BP43" s="32">
        <f>IF($BF43&gt;$Y$7,"",IF(AND($BF43=$Y$7,$BG43=23),"",Entrées!K71-Entrées!K70))</f>
        <v>546</v>
      </c>
      <c r="BQ43" s="32">
        <f>IF($BF43&gt;$Y$7,"",IF(AND($BF43=$Y$7,$BG43=23),"",Entrées!L71-Entrées!L70))</f>
        <v>-337</v>
      </c>
      <c r="BR43" s="32">
        <f>IF($BF43&gt;$Y$7,"",IF(AND($BF43=$Y$7,$BG43=23),"",Entrées!M71-Entrées!M70))</f>
        <v>2</v>
      </c>
      <c r="BS43" s="32">
        <f>IF($BF43&gt;$Y$7,"",IF(AND($BF43=$Y$7,$BG43=23),"",Entrées!N71-Entrées!N70))</f>
        <v>3</v>
      </c>
      <c r="BT43" s="32">
        <f>IF($BF43&gt;$Y$7,"",IF(AND($BF43=$Y$7,$BG43=23),"",Entrées!O71-Entrées!O70))</f>
        <v>861</v>
      </c>
      <c r="BU43" s="32">
        <f>IF($BF43&gt;$Y$7,"",IF(AND($BF43=$Y$7,$BG43=23),"",Entrées!P71-Entrées!P70))</f>
        <v>-0.5</v>
      </c>
      <c r="BV43" s="32">
        <f>IF($BF43&gt;$Y$7,"",IF(AND($BF43=$Y$7,$BG43=23),"",Entrées!Q71-Entrées!Q70))</f>
        <v>289</v>
      </c>
      <c r="BW43" s="32">
        <f>IF($BF43&gt;$Y$7,"",IF(AND($BF43=$Y$7,$BG43=23),"",Entrées!R71-Entrées!R70))</f>
        <v>-345</v>
      </c>
      <c r="BX43" s="32">
        <f>IF($BF43&gt;$Y$7,"",IF(AND($BF43=$Y$7,$BG43=23),"",Entrées!S71-Entrées!S70))</f>
        <v>163</v>
      </c>
      <c r="BY43" s="32">
        <f>IF($BF43&gt;$Y$7,"",IF(AND($BF43=$Y$7,$BG43=23),"",Entrées!T71-Entrées!T70))</f>
        <v>7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49</v>
      </c>
      <c r="CD43" s="33">
        <f>IF($BF43&lt;=$Y$7,Entrées!J70/CD$2,"")</f>
        <v>0.13165531163260155</v>
      </c>
      <c r="CE43" s="33">
        <f>IF($BF43&lt;=$Y$7,Entrées!K70/CE$2,"")</f>
        <v>9.842331581462016E-2</v>
      </c>
      <c r="CF43" s="11">
        <f t="shared" si="24"/>
        <v>7926</v>
      </c>
      <c r="CG43" s="11">
        <f t="shared" si="25"/>
        <v>4186</v>
      </c>
      <c r="CH43" s="52">
        <f t="shared" si="26"/>
        <v>0.27160101910413265</v>
      </c>
      <c r="CI43" s="52">
        <f t="shared" si="27"/>
        <v>9.6170382329218221E-2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54813.5</v>
      </c>
      <c r="F44" s="30">
        <f t="shared" ref="F44:AB44" ca="1" si="38">MAX(F12:F42)</f>
        <v>50971.5</v>
      </c>
      <c r="G44" s="30">
        <f t="shared" ca="1" si="38"/>
        <v>49912</v>
      </c>
      <c r="H44" s="30">
        <f t="shared" ca="1" si="38"/>
        <v>47557</v>
      </c>
      <c r="I44" s="30">
        <f t="shared" ca="1" si="38"/>
        <v>46372</v>
      </c>
      <c r="J44" s="30">
        <f t="shared" ca="1" si="38"/>
        <v>47857.5</v>
      </c>
      <c r="K44" s="30">
        <f t="shared" ca="1" si="38"/>
        <v>51953.5</v>
      </c>
      <c r="L44" s="30">
        <f t="shared" ca="1" si="38"/>
        <v>57063.5</v>
      </c>
      <c r="M44" s="30">
        <f t="shared" ca="1" si="38"/>
        <v>59929.5</v>
      </c>
      <c r="N44" s="30">
        <f t="shared" ca="1" si="38"/>
        <v>61531.5</v>
      </c>
      <c r="O44" s="30">
        <f t="shared" ca="1" si="38"/>
        <v>61631</v>
      </c>
      <c r="P44" s="30">
        <f t="shared" ca="1" si="38"/>
        <v>61341.5</v>
      </c>
      <c r="Q44" s="30">
        <f t="shared" ca="1" si="38"/>
        <v>61334.5</v>
      </c>
      <c r="R44" s="30">
        <f t="shared" ca="1" si="38"/>
        <v>60582.5</v>
      </c>
      <c r="S44" s="30">
        <f t="shared" ca="1" si="38"/>
        <v>59739.5</v>
      </c>
      <c r="T44" s="30">
        <f t="shared" ca="1" si="38"/>
        <v>57776.5</v>
      </c>
      <c r="U44" s="30">
        <f t="shared" ca="1" si="38"/>
        <v>56534</v>
      </c>
      <c r="V44" s="30">
        <f t="shared" ca="1" si="38"/>
        <v>56213</v>
      </c>
      <c r="W44" s="30">
        <f t="shared" ca="1" si="38"/>
        <v>60991</v>
      </c>
      <c r="X44" s="30">
        <f t="shared" ca="1" si="38"/>
        <v>63296.5</v>
      </c>
      <c r="Y44" s="30">
        <f t="shared" ca="1" si="38"/>
        <v>60185</v>
      </c>
      <c r="Z44" s="30">
        <f t="shared" ca="1" si="38"/>
        <v>56235.5</v>
      </c>
      <c r="AA44" s="30">
        <f t="shared" ca="1" si="38"/>
        <v>54307.5</v>
      </c>
      <c r="AB44" s="30">
        <f t="shared" ca="1" si="38"/>
        <v>56722.5</v>
      </c>
      <c r="AC44" s="41" t="s">
        <v>142</v>
      </c>
      <c r="AD44" s="42">
        <f ca="1">SUM(E43:AB43)/24</f>
        <v>49473.956989247301</v>
      </c>
      <c r="AE44" s="42">
        <f ca="1">MAX(E44:AB44)</f>
        <v>63296.5</v>
      </c>
      <c r="AF44" s="42">
        <f ca="1">MIN(E45:AB45)</f>
        <v>32817.5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49473.956989247294</v>
      </c>
      <c r="AK44" s="31">
        <f t="shared" ca="1" si="4"/>
        <v>49350.672043010745</v>
      </c>
      <c r="AL44" s="31">
        <f t="shared" ca="1" si="5"/>
        <v>49398.118279569891</v>
      </c>
      <c r="AM44" s="31">
        <f t="shared" ca="1" si="6"/>
        <v>347.55645161290329</v>
      </c>
      <c r="AN44" s="31">
        <f t="shared" ca="1" si="7"/>
        <v>2588.1444892473114</v>
      </c>
      <c r="AO44" s="31">
        <f t="shared" ca="1" si="8"/>
        <v>1503.5463709677417</v>
      </c>
      <c r="AP44" s="31">
        <f t="shared" ca="1" si="9"/>
        <v>41704.171370967742</v>
      </c>
      <c r="AQ44" s="31">
        <f t="shared" ca="1" si="10"/>
        <v>2152.7096774193546</v>
      </c>
      <c r="AR44" s="31">
        <f t="shared" ca="1" si="11"/>
        <v>402.56922043010746</v>
      </c>
      <c r="AS44" s="31">
        <f t="shared" ca="1" si="12"/>
        <v>6508.2741935483891</v>
      </c>
      <c r="AT44" s="31">
        <f t="shared" ca="1" si="13"/>
        <v>-813.07862903225805</v>
      </c>
      <c r="AU44" s="31">
        <f t="shared" ca="1" si="14"/>
        <v>663.5913978494624</v>
      </c>
      <c r="AV44" s="31">
        <f t="shared" ca="1" si="15"/>
        <v>-5583.5161290322567</v>
      </c>
      <c r="AW44" s="31">
        <f t="shared" ca="1" si="16"/>
        <v>65.047043010752674</v>
      </c>
      <c r="AX44" s="31">
        <f t="shared" ca="1" si="17"/>
        <v>1350.5215053763443</v>
      </c>
      <c r="AY44" s="31">
        <f t="shared" ca="1" si="18"/>
        <v>-1174.383064516129</v>
      </c>
      <c r="AZ44" s="31">
        <f t="shared" ca="1" si="19"/>
        <v>-997.34811827956992</v>
      </c>
      <c r="BA44" s="31">
        <f t="shared" ca="1" si="20"/>
        <v>-382.02016129032256</v>
      </c>
      <c r="BB44" s="31">
        <f t="shared" ca="1" si="21"/>
        <v>-2410.5497311827958</v>
      </c>
      <c r="BC44" s="31">
        <f t="shared" ca="1" si="22"/>
        <v>-1597.1438172043011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585</v>
      </c>
      <c r="BI44" s="32">
        <f>IF($BF44&gt;$Y$7,"",IF(AND($BF44=$Y$7,$BG44=23),"",Entrées!D72-Entrées!D71))</f>
        <v>650</v>
      </c>
      <c r="BJ44" s="32">
        <f>IF($BF44&gt;$Y$7,"",IF(AND($BF44=$Y$7,$BG44=23),"",Entrées!E72-Entrées!E71))</f>
        <v>550</v>
      </c>
      <c r="BK44" s="32">
        <f>IF($BF44&gt;$Y$7,"",IF(AND($BF44=$Y$7,$BG44=23),"",Entrées!F72-Entrées!F71))</f>
        <v>0</v>
      </c>
      <c r="BL44" s="32">
        <f>IF($BF44&gt;$Y$7,"",IF(AND($BF44=$Y$7,$BG44=23),"",Entrées!G72-Entrées!G71))</f>
        <v>-10.5</v>
      </c>
      <c r="BM44" s="32">
        <f>IF($BF44&gt;$Y$7,"",IF(AND($BF44=$Y$7,$BG44=23),"",Entrées!H72-Entrées!H71))</f>
        <v>-32.5</v>
      </c>
      <c r="BN44" s="32">
        <f>IF($BF44&gt;$Y$7,"",IF(AND($BF44=$Y$7,$BG44=23),"",Entrées!I72-Entrées!I71))</f>
        <v>-45</v>
      </c>
      <c r="BO44" s="32">
        <f>IF($BF44&gt;$Y$7,"",IF(AND($BF44=$Y$7,$BG44=23),"",Entrées!J72-Entrées!J71))</f>
        <v>-108.5</v>
      </c>
      <c r="BP44" s="32">
        <f>IF($BF44&gt;$Y$7,"",IF(AND($BF44=$Y$7,$BG44=23),"",Entrées!K72-Entrées!K71))</f>
        <v>445</v>
      </c>
      <c r="BQ44" s="32">
        <f>IF($BF44&gt;$Y$7,"",IF(AND($BF44=$Y$7,$BG44=23),"",Entrées!L72-Entrées!L71))</f>
        <v>129.5</v>
      </c>
      <c r="BR44" s="32">
        <f>IF($BF44&gt;$Y$7,"",IF(AND($BF44=$Y$7,$BG44=23),"",Entrées!M72-Entrées!M71))</f>
        <v>0</v>
      </c>
      <c r="BS44" s="32">
        <f>IF($BF44&gt;$Y$7,"",IF(AND($BF44=$Y$7,$BG44=23),"",Entrées!N72-Entrées!N71))</f>
        <v>13.5</v>
      </c>
      <c r="BT44" s="32">
        <f>IF($BF44&gt;$Y$7,"",IF(AND($BF44=$Y$7,$BG44=23),"",Entrées!O72-Entrées!O71))</f>
        <v>195.5</v>
      </c>
      <c r="BU44" s="32">
        <f>IF($BF44&gt;$Y$7,"",IF(AND($BF44=$Y$7,$BG44=23),"",Entrées!P72-Entrées!P71))</f>
        <v>-1.5</v>
      </c>
      <c r="BV44" s="32">
        <f>IF($BF44&gt;$Y$7,"",IF(AND($BF44=$Y$7,$BG44=23),"",Entrées!Q72-Entrées!Q71))</f>
        <v>0</v>
      </c>
      <c r="BW44" s="32">
        <f>IF($BF44&gt;$Y$7,"",IF(AND($BF44=$Y$7,$BG44=23),"",Entrées!R72-Entrées!R71))</f>
        <v>-293</v>
      </c>
      <c r="BX44" s="32">
        <f>IF($BF44&gt;$Y$7,"",IF(AND($BF44=$Y$7,$BG44=23),"",Entrées!S72-Entrées!S71))</f>
        <v>558</v>
      </c>
      <c r="BY44" s="32">
        <f>IF($BF44&gt;$Y$7,"",IF(AND($BF44=$Y$7,$BG44=23),"",Entrées!T72-Entrées!T71))</f>
        <v>-7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200</v>
      </c>
      <c r="CD44" s="33">
        <f>IF($BF44&lt;=$Y$7,Entrées!J71/CD$2,"")</f>
        <v>0.10124905374716124</v>
      </c>
      <c r="CE44" s="33">
        <f>IF($BF44&lt;=$Y$7,Entrées!K71/CE$2,"")</f>
        <v>0.22885809842331581</v>
      </c>
      <c r="CF44" s="11">
        <f t="shared" si="24"/>
        <v>7926</v>
      </c>
      <c r="CG44" s="11">
        <f t="shared" si="25"/>
        <v>4186</v>
      </c>
      <c r="CH44" s="52">
        <f t="shared" si="26"/>
        <v>0.27160101910413265</v>
      </c>
      <c r="CI44" s="52">
        <f t="shared" si="27"/>
        <v>9.6170382329218221E-2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42993.5</v>
      </c>
      <c r="F45" s="30">
        <f t="shared" ref="F45:AB45" ca="1" si="39">MIN(F12:F42)</f>
        <v>39125.5</v>
      </c>
      <c r="G45" s="30">
        <f t="shared" ca="1" si="39"/>
        <v>38039</v>
      </c>
      <c r="H45" s="30">
        <f t="shared" ca="1" si="39"/>
        <v>34791.5</v>
      </c>
      <c r="I45" s="30">
        <f t="shared" ca="1" si="39"/>
        <v>33394</v>
      </c>
      <c r="J45" s="30">
        <f t="shared" ca="1" si="39"/>
        <v>32817.5</v>
      </c>
      <c r="K45" s="30">
        <f t="shared" ca="1" si="39"/>
        <v>33415</v>
      </c>
      <c r="L45" s="30">
        <f t="shared" ca="1" si="39"/>
        <v>34669</v>
      </c>
      <c r="M45" s="30">
        <f t="shared" ca="1" si="39"/>
        <v>35468</v>
      </c>
      <c r="N45" s="30">
        <f t="shared" ca="1" si="39"/>
        <v>38153.5</v>
      </c>
      <c r="O45" s="30">
        <f t="shared" ca="1" si="39"/>
        <v>40765.5</v>
      </c>
      <c r="P45" s="30">
        <f t="shared" ca="1" si="39"/>
        <v>42607</v>
      </c>
      <c r="Q45" s="30">
        <f t="shared" ca="1" si="39"/>
        <v>44407.5</v>
      </c>
      <c r="R45" s="30">
        <f t="shared" ca="1" si="39"/>
        <v>44420</v>
      </c>
      <c r="S45" s="30">
        <f t="shared" ca="1" si="39"/>
        <v>41599.5</v>
      </c>
      <c r="T45" s="30">
        <f t="shared" ca="1" si="39"/>
        <v>39603.5</v>
      </c>
      <c r="U45" s="30">
        <f t="shared" ca="1" si="39"/>
        <v>38355.5</v>
      </c>
      <c r="V45" s="30">
        <f t="shared" ca="1" si="39"/>
        <v>38117.5</v>
      </c>
      <c r="W45" s="30">
        <f t="shared" ca="1" si="39"/>
        <v>39817.5</v>
      </c>
      <c r="X45" s="30">
        <f t="shared" ca="1" si="39"/>
        <v>43810</v>
      </c>
      <c r="Y45" s="30">
        <f t="shared" ca="1" si="39"/>
        <v>46617</v>
      </c>
      <c r="Z45" s="30">
        <f t="shared" ca="1" si="39"/>
        <v>44060</v>
      </c>
      <c r="AA45" s="30">
        <f t="shared" ca="1" si="39"/>
        <v>42269</v>
      </c>
      <c r="AB45" s="30">
        <f t="shared" ca="1" si="39"/>
        <v>44695.5</v>
      </c>
      <c r="AD45" s="42">
        <f ca="1">SUM(INDIRECT(ADDRESS(ROW($C$37),COLUMN($C$37)+($C11-1),4, TRUE,"Entrées")):INDIRECT(ADDRESS(ROW(INDIRECT($A$42)),COLUMN($C$37)+($C11-1),4,TRUE,"Entrées")))/Entrées!$P$11</f>
        <v>49473.956989247308</v>
      </c>
      <c r="AE45" s="42">
        <f ca="1">MAX(INDIRECT(ADDRESS(ROW($C$37),COLUMN($C$37)+($C11-1),4, TRUE,"Entrées")):INDIRECT(ADDRESS(ROW(INDIRECT($A$42)),COLUMN($C$37)+($C11-1),4,TRUE,"Entrées")))</f>
        <v>63296.5</v>
      </c>
      <c r="AF45" s="42">
        <f ca="1">MIN(INDIRECT(ADDRESS(ROW($C$37),COLUMN($C$37)+($C11-1),4, TRUE,"Entrées")):INDIRECT(ADDRESS(ROW(INDIRECT($A$42)),COLUMN($C$37)+($C11-1),4,TRUE,"Entrées")))</f>
        <v>32817.5</v>
      </c>
      <c r="AH45" s="11">
        <f>Entrées!A72</f>
        <v>2</v>
      </c>
      <c r="AI45" s="13">
        <f>Entrées!B72</f>
        <v>11</v>
      </c>
      <c r="AJ45" s="31">
        <f t="shared" ca="1" si="29"/>
        <v>49473.956989247294</v>
      </c>
      <c r="AK45" s="31">
        <f t="shared" ca="1" si="4"/>
        <v>49350.672043010745</v>
      </c>
      <c r="AL45" s="31">
        <f t="shared" ca="1" si="5"/>
        <v>49398.118279569891</v>
      </c>
      <c r="AM45" s="31">
        <f t="shared" ca="1" si="6"/>
        <v>347.55645161290329</v>
      </c>
      <c r="AN45" s="31">
        <f t="shared" ca="1" si="7"/>
        <v>2588.1444892473114</v>
      </c>
      <c r="AO45" s="31">
        <f t="shared" ca="1" si="8"/>
        <v>1503.5463709677417</v>
      </c>
      <c r="AP45" s="31">
        <f t="shared" ca="1" si="9"/>
        <v>41704.171370967742</v>
      </c>
      <c r="AQ45" s="31">
        <f t="shared" ca="1" si="10"/>
        <v>2152.7096774193546</v>
      </c>
      <c r="AR45" s="31">
        <f t="shared" ca="1" si="11"/>
        <v>402.56922043010746</v>
      </c>
      <c r="AS45" s="31">
        <f t="shared" ca="1" si="12"/>
        <v>6508.2741935483891</v>
      </c>
      <c r="AT45" s="31">
        <f t="shared" ca="1" si="13"/>
        <v>-813.07862903225805</v>
      </c>
      <c r="AU45" s="31">
        <f t="shared" ca="1" si="14"/>
        <v>663.5913978494624</v>
      </c>
      <c r="AV45" s="31">
        <f t="shared" ca="1" si="15"/>
        <v>-5583.5161290322567</v>
      </c>
      <c r="AW45" s="31">
        <f t="shared" ca="1" si="16"/>
        <v>65.047043010752674</v>
      </c>
      <c r="AX45" s="31">
        <f t="shared" ca="1" si="17"/>
        <v>1350.5215053763443</v>
      </c>
      <c r="AY45" s="31">
        <f t="shared" ca="1" si="18"/>
        <v>-1174.383064516129</v>
      </c>
      <c r="AZ45" s="31">
        <f t="shared" ca="1" si="19"/>
        <v>-997.34811827956992</v>
      </c>
      <c r="BA45" s="31">
        <f t="shared" ca="1" si="20"/>
        <v>-382.02016129032256</v>
      </c>
      <c r="BB45" s="31">
        <f t="shared" ca="1" si="21"/>
        <v>-2410.5497311827958</v>
      </c>
      <c r="BC45" s="31">
        <f t="shared" ca="1" si="22"/>
        <v>-1597.1438172043011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534</v>
      </c>
      <c r="BI45" s="32">
        <f>IF($BF45&gt;$Y$7,"",IF(AND($BF45=$Y$7,$BG45=23),"",Entrées!D73-Entrées!D72))</f>
        <v>412.5</v>
      </c>
      <c r="BJ45" s="32">
        <f>IF($BF45&gt;$Y$7,"",IF(AND($BF45=$Y$7,$BG45=23),"",Entrées!E73-Entrées!E72))</f>
        <v>487.5</v>
      </c>
      <c r="BK45" s="32">
        <f>IF($BF45&gt;$Y$7,"",IF(AND($BF45=$Y$7,$BG45=23),"",Entrées!F73-Entrées!F72))</f>
        <v>0</v>
      </c>
      <c r="BL45" s="32">
        <f>IF($BF45&gt;$Y$7,"",IF(AND($BF45=$Y$7,$BG45=23),"",Entrées!G73-Entrées!G72))</f>
        <v>-112.5</v>
      </c>
      <c r="BM45" s="32">
        <f>IF($BF45&gt;$Y$7,"",IF(AND($BF45=$Y$7,$BG45=23),"",Entrées!H73-Entrées!H72))</f>
        <v>-11</v>
      </c>
      <c r="BN45" s="32">
        <f>IF($BF45&gt;$Y$7,"",IF(AND($BF45=$Y$7,$BG45=23),"",Entrées!I73-Entrées!I72))</f>
        <v>-98</v>
      </c>
      <c r="BO45" s="32">
        <f>IF($BF45&gt;$Y$7,"",IF(AND($BF45=$Y$7,$BG45=23),"",Entrées!J73-Entrées!J72))</f>
        <v>6</v>
      </c>
      <c r="BP45" s="32">
        <f>IF($BF45&gt;$Y$7,"",IF(AND($BF45=$Y$7,$BG45=23),"",Entrées!K73-Entrées!K72))</f>
        <v>428.5</v>
      </c>
      <c r="BQ45" s="32">
        <f>IF($BF45&gt;$Y$7,"",IF(AND($BF45=$Y$7,$BG45=23),"",Entrées!L73-Entrées!L72))</f>
        <v>-114.5</v>
      </c>
      <c r="BR45" s="32">
        <f>IF($BF45&gt;$Y$7,"",IF(AND($BF45=$Y$7,$BG45=23),"",Entrées!M73-Entrées!M72))</f>
        <v>0</v>
      </c>
      <c r="BS45" s="32">
        <f>IF($BF45&gt;$Y$7,"",IF(AND($BF45=$Y$7,$BG45=23),"",Entrées!N73-Entrées!N72))</f>
        <v>-0.5</v>
      </c>
      <c r="BT45" s="32">
        <f>IF($BF45&gt;$Y$7,"",IF(AND($BF45=$Y$7,$BG45=23),"",Entrées!O73-Entrées!O72))</f>
        <v>434.5</v>
      </c>
      <c r="BU45" s="32">
        <f>IF($BF45&gt;$Y$7,"",IF(AND($BF45=$Y$7,$BG45=23),"",Entrées!P73-Entrées!P72))</f>
        <v>-1.5</v>
      </c>
      <c r="BV45" s="32">
        <f>IF($BF45&gt;$Y$7,"",IF(AND($BF45=$Y$7,$BG45=23),"",Entrées!Q73-Entrées!Q72))</f>
        <v>0</v>
      </c>
      <c r="BW45" s="32">
        <f>IF($BF45&gt;$Y$7,"",IF(AND($BF45=$Y$7,$BG45=23),"",Entrées!R73-Entrées!R72))</f>
        <v>-10</v>
      </c>
      <c r="BX45" s="32">
        <f>IF($BF45&gt;$Y$7,"",IF(AND($BF45=$Y$7,$BG45=23),"",Entrées!S73-Entrées!S72))</f>
        <v>172</v>
      </c>
      <c r="BY45" s="32">
        <f>IF($BF45&gt;$Y$7,"",IF(AND($BF45=$Y$7,$BG45=23),"",Entrées!T73-Entrées!T72))</f>
        <v>0</v>
      </c>
      <c r="BZ45" s="32">
        <f>IF($BF45&gt;$Y$7,"",IF(AND($BF45=$Y$7,$BG45=23),"",Entrées!U73-Entrées!U72))</f>
        <v>188</v>
      </c>
      <c r="CA45" s="32">
        <f>IF($BF45&gt;$Y$7,"",IF(AND($BF45=$Y$7,$BG45=23),"",Entrées!V73-Entrées!V72))</f>
        <v>-37</v>
      </c>
      <c r="CD45" s="33">
        <f>IF($BF45&lt;=$Y$7,Entrées!J72/CD$2,"")</f>
        <v>8.7559929346454707E-2</v>
      </c>
      <c r="CE45" s="33">
        <f>IF($BF45&lt;=$Y$7,Entrées!K72/CE$2,"")</f>
        <v>0.33516483516483514</v>
      </c>
      <c r="CF45" s="11">
        <f t="shared" si="24"/>
        <v>7926</v>
      </c>
      <c r="CG45" s="11">
        <f t="shared" si="25"/>
        <v>4186</v>
      </c>
      <c r="CH45" s="52">
        <f t="shared" si="26"/>
        <v>0.27160101910413265</v>
      </c>
      <c r="CI45" s="52">
        <f t="shared" si="27"/>
        <v>9.6170382329218221E-2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1</v>
      </c>
      <c r="CU45" s="35">
        <f ca="1">CT45/(Entrées!$P$11-1)</f>
        <v>1.3458950201884253E-3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49473.956989247294</v>
      </c>
      <c r="AK46" s="31">
        <f t="shared" ca="1" si="4"/>
        <v>49350.672043010745</v>
      </c>
      <c r="AL46" s="31">
        <f t="shared" ca="1" si="5"/>
        <v>49398.118279569891</v>
      </c>
      <c r="AM46" s="31">
        <f t="shared" ca="1" si="6"/>
        <v>347.55645161290329</v>
      </c>
      <c r="AN46" s="31">
        <f t="shared" ca="1" si="7"/>
        <v>2588.1444892473114</v>
      </c>
      <c r="AO46" s="31">
        <f t="shared" ca="1" si="8"/>
        <v>1503.5463709677417</v>
      </c>
      <c r="AP46" s="31">
        <f t="shared" ca="1" si="9"/>
        <v>41704.171370967742</v>
      </c>
      <c r="AQ46" s="31">
        <f t="shared" ca="1" si="10"/>
        <v>2152.7096774193546</v>
      </c>
      <c r="AR46" s="31">
        <f t="shared" ca="1" si="11"/>
        <v>402.56922043010746</v>
      </c>
      <c r="AS46" s="31">
        <f t="shared" ca="1" si="12"/>
        <v>6508.2741935483891</v>
      </c>
      <c r="AT46" s="31">
        <f t="shared" ca="1" si="13"/>
        <v>-813.07862903225805</v>
      </c>
      <c r="AU46" s="31">
        <f t="shared" ca="1" si="14"/>
        <v>663.5913978494624</v>
      </c>
      <c r="AV46" s="31">
        <f t="shared" ca="1" si="15"/>
        <v>-5583.5161290322567</v>
      </c>
      <c r="AW46" s="31">
        <f t="shared" ca="1" si="16"/>
        <v>65.047043010752674</v>
      </c>
      <c r="AX46" s="31">
        <f t="shared" ca="1" si="17"/>
        <v>1350.5215053763443</v>
      </c>
      <c r="AY46" s="31">
        <f t="shared" ca="1" si="18"/>
        <v>-1174.383064516129</v>
      </c>
      <c r="AZ46" s="31">
        <f t="shared" ca="1" si="19"/>
        <v>-997.34811827956992</v>
      </c>
      <c r="BA46" s="31">
        <f t="shared" ca="1" si="20"/>
        <v>-382.02016129032256</v>
      </c>
      <c r="BB46" s="31">
        <f t="shared" ca="1" si="21"/>
        <v>-2410.5497311827958</v>
      </c>
      <c r="BC46" s="31">
        <f t="shared" ca="1" si="22"/>
        <v>-1597.1438172043011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-527</v>
      </c>
      <c r="BI46" s="32">
        <f>IF($BF46&gt;$Y$7,"",IF(AND($BF46=$Y$7,$BG46=23),"",Entrées!D74-Entrées!D73))</f>
        <v>-712.5</v>
      </c>
      <c r="BJ46" s="32">
        <f>IF($BF46&gt;$Y$7,"",IF(AND($BF46=$Y$7,$BG46=23),"",Entrées!E74-Entrées!E73))</f>
        <v>-550</v>
      </c>
      <c r="BK46" s="32">
        <f>IF($BF46&gt;$Y$7,"",IF(AND($BF46=$Y$7,$BG46=23),"",Entrées!F74-Entrées!F73))</f>
        <v>0</v>
      </c>
      <c r="BL46" s="32">
        <f>IF($BF46&gt;$Y$7,"",IF(AND($BF46=$Y$7,$BG46=23),"",Entrées!G74-Entrées!G73))</f>
        <v>-25</v>
      </c>
      <c r="BM46" s="32">
        <f>IF($BF46&gt;$Y$7,"",IF(AND($BF46=$Y$7,$BG46=23),"",Entrées!H74-Entrées!H73))</f>
        <v>-11</v>
      </c>
      <c r="BN46" s="32">
        <f>IF($BF46&gt;$Y$7,"",IF(AND($BF46=$Y$7,$BG46=23),"",Entrées!I74-Entrées!I73))</f>
        <v>-132</v>
      </c>
      <c r="BO46" s="32">
        <f>IF($BF46&gt;$Y$7,"",IF(AND($BF46=$Y$7,$BG46=23),"",Entrées!J74-Entrées!J73))</f>
        <v>-4.5</v>
      </c>
      <c r="BP46" s="32">
        <f>IF($BF46&gt;$Y$7,"",IF(AND($BF46=$Y$7,$BG46=23),"",Entrées!K74-Entrées!K73))</f>
        <v>290.5</v>
      </c>
      <c r="BQ46" s="32">
        <f>IF($BF46&gt;$Y$7,"",IF(AND($BF46=$Y$7,$BG46=23),"",Entrées!L74-Entrées!L73))</f>
        <v>-278.5</v>
      </c>
      <c r="BR46" s="32">
        <f>IF($BF46&gt;$Y$7,"",IF(AND($BF46=$Y$7,$BG46=23),"",Entrées!M74-Entrées!M73))</f>
        <v>0</v>
      </c>
      <c r="BS46" s="32">
        <f>IF($BF46&gt;$Y$7,"",IF(AND($BF46=$Y$7,$BG46=23),"",Entrées!N74-Entrées!N73))</f>
        <v>-3.5</v>
      </c>
      <c r="BT46" s="32">
        <f>IF($BF46&gt;$Y$7,"",IF(AND($BF46=$Y$7,$BG46=23),"",Entrées!O74-Entrées!O73))</f>
        <v>-363</v>
      </c>
      <c r="BU46" s="32">
        <f>IF($BF46&gt;$Y$7,"",IF(AND($BF46=$Y$7,$BG46=23),"",Entrées!P74-Entrées!P73))</f>
        <v>-0.5</v>
      </c>
      <c r="BV46" s="32">
        <f>IF($BF46&gt;$Y$7,"",IF(AND($BF46=$Y$7,$BG46=23),"",Entrées!Q74-Entrées!Q73))</f>
        <v>-500</v>
      </c>
      <c r="BW46" s="32">
        <f>IF($BF46&gt;$Y$7,"",IF(AND($BF46=$Y$7,$BG46=23),"",Entrées!R74-Entrées!R73))</f>
        <v>-4</v>
      </c>
      <c r="BX46" s="32">
        <f>IF($BF46&gt;$Y$7,"",IF(AND($BF46=$Y$7,$BG46=23),"",Entrées!S74-Entrées!S73))</f>
        <v>-378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285</v>
      </c>
      <c r="CA46" s="32">
        <f>IF($BF46&gt;$Y$7,"",IF(AND($BF46=$Y$7,$BG46=23),"",Entrées!V74-Entrées!V73))</f>
        <v>-180</v>
      </c>
      <c r="CD46" s="33">
        <f>IF($BF46&lt;=$Y$7,Entrées!J73/CD$2,"")</f>
        <v>8.8316931617461514E-2</v>
      </c>
      <c r="CE46" s="33">
        <f>IF($BF46&lt;=$Y$7,Entrées!K73/CE$2,"")</f>
        <v>0.4375298614429049</v>
      </c>
      <c r="CF46" s="11">
        <f t="shared" si="24"/>
        <v>7926</v>
      </c>
      <c r="CG46" s="11">
        <f t="shared" si="25"/>
        <v>4186</v>
      </c>
      <c r="CH46" s="52">
        <f t="shared" si="26"/>
        <v>0.27160101910413265</v>
      </c>
      <c r="CI46" s="52">
        <f t="shared" si="27"/>
        <v>9.6170382329218221E-2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0</v>
      </c>
      <c r="CO46" s="35">
        <f ca="1">CN46/(Entrées!$P$11-1)</f>
        <v>0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6</v>
      </c>
      <c r="CU46" s="35">
        <f ca="1">CT46/(Entrées!$P$11-1)</f>
        <v>8.0753701211305519E-3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49473.956989247294</v>
      </c>
      <c r="AK47" s="31">
        <f t="shared" ca="1" si="4"/>
        <v>49350.672043010745</v>
      </c>
      <c r="AL47" s="31">
        <f t="shared" ca="1" si="5"/>
        <v>49398.118279569891</v>
      </c>
      <c r="AM47" s="31">
        <f t="shared" ca="1" si="6"/>
        <v>347.55645161290329</v>
      </c>
      <c r="AN47" s="31">
        <f t="shared" ca="1" si="7"/>
        <v>2588.1444892473114</v>
      </c>
      <c r="AO47" s="31">
        <f t="shared" ca="1" si="8"/>
        <v>1503.5463709677417</v>
      </c>
      <c r="AP47" s="31">
        <f t="shared" ca="1" si="9"/>
        <v>41704.171370967742</v>
      </c>
      <c r="AQ47" s="31">
        <f t="shared" ca="1" si="10"/>
        <v>2152.7096774193546</v>
      </c>
      <c r="AR47" s="31">
        <f t="shared" ca="1" si="11"/>
        <v>402.56922043010746</v>
      </c>
      <c r="AS47" s="31">
        <f t="shared" ca="1" si="12"/>
        <v>6508.2741935483891</v>
      </c>
      <c r="AT47" s="31">
        <f t="shared" ca="1" si="13"/>
        <v>-813.07862903225805</v>
      </c>
      <c r="AU47" s="31">
        <f t="shared" ca="1" si="14"/>
        <v>663.5913978494624</v>
      </c>
      <c r="AV47" s="31">
        <f t="shared" ca="1" si="15"/>
        <v>-5583.5161290322567</v>
      </c>
      <c r="AW47" s="31">
        <f t="shared" ca="1" si="16"/>
        <v>65.047043010752674</v>
      </c>
      <c r="AX47" s="31">
        <f t="shared" ca="1" si="17"/>
        <v>1350.5215053763443</v>
      </c>
      <c r="AY47" s="31">
        <f t="shared" ca="1" si="18"/>
        <v>-1174.383064516129</v>
      </c>
      <c r="AZ47" s="31">
        <f t="shared" ca="1" si="19"/>
        <v>-997.34811827956992</v>
      </c>
      <c r="BA47" s="31">
        <f t="shared" ca="1" si="20"/>
        <v>-382.02016129032256</v>
      </c>
      <c r="BB47" s="31">
        <f t="shared" ca="1" si="21"/>
        <v>-2410.5497311827958</v>
      </c>
      <c r="BC47" s="31">
        <f t="shared" ca="1" si="22"/>
        <v>-1597.1438172043011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-503.5</v>
      </c>
      <c r="BI47" s="32">
        <f>IF($BF47&gt;$Y$7,"",IF(AND($BF47=$Y$7,$BG47=23),"",Entrées!D75-Entrées!D74))</f>
        <v>-887.5</v>
      </c>
      <c r="BJ47" s="32">
        <f>IF($BF47&gt;$Y$7,"",IF(AND($BF47=$Y$7,$BG47=23),"",Entrées!E75-Entrées!E74))</f>
        <v>-987.5</v>
      </c>
      <c r="BK47" s="32">
        <f>IF($BF47&gt;$Y$7,"",IF(AND($BF47=$Y$7,$BG47=23),"",Entrées!F75-Entrées!F74))</f>
        <v>-0.5</v>
      </c>
      <c r="BL47" s="32">
        <f>IF($BF47&gt;$Y$7,"",IF(AND($BF47=$Y$7,$BG47=23),"",Entrées!G75-Entrées!G74))</f>
        <v>69.5</v>
      </c>
      <c r="BM47" s="32">
        <f>IF($BF47&gt;$Y$7,"",IF(AND($BF47=$Y$7,$BG47=23),"",Entrées!H75-Entrées!H74))</f>
        <v>3.5</v>
      </c>
      <c r="BN47" s="32">
        <f>IF($BF47&gt;$Y$7,"",IF(AND($BF47=$Y$7,$BG47=23),"",Entrées!I75-Entrées!I74))</f>
        <v>-87</v>
      </c>
      <c r="BO47" s="32">
        <f>IF($BF47&gt;$Y$7,"",IF(AND($BF47=$Y$7,$BG47=23),"",Entrées!J75-Entrées!J74))</f>
        <v>26</v>
      </c>
      <c r="BP47" s="32">
        <f>IF($BF47&gt;$Y$7,"",IF(AND($BF47=$Y$7,$BG47=23),"",Entrées!K75-Entrées!K74))</f>
        <v>-14</v>
      </c>
      <c r="BQ47" s="32">
        <f>IF($BF47&gt;$Y$7,"",IF(AND($BF47=$Y$7,$BG47=23),"",Entrées!L75-Entrées!L74))</f>
        <v>-153</v>
      </c>
      <c r="BR47" s="32">
        <f>IF($BF47&gt;$Y$7,"",IF(AND($BF47=$Y$7,$BG47=23),"",Entrées!M75-Entrées!M74))</f>
        <v>-9</v>
      </c>
      <c r="BS47" s="32">
        <f>IF($BF47&gt;$Y$7,"",IF(AND($BF47=$Y$7,$BG47=23),"",Entrées!N75-Entrées!N74))</f>
        <v>-6.5</v>
      </c>
      <c r="BT47" s="32">
        <f>IF($BF47&gt;$Y$7,"",IF(AND($BF47=$Y$7,$BG47=23),"",Entrées!O75-Entrées!O74))</f>
        <v>-332</v>
      </c>
      <c r="BU47" s="32">
        <f>IF($BF47&gt;$Y$7,"",IF(AND($BF47=$Y$7,$BG47=23),"",Entrées!P75-Entrées!P74))</f>
        <v>1.5</v>
      </c>
      <c r="BV47" s="32">
        <f>IF($BF47&gt;$Y$7,"",IF(AND($BF47=$Y$7,$BG47=23),"",Entrées!Q75-Entrées!Q74))</f>
        <v>0</v>
      </c>
      <c r="BW47" s="32">
        <f>IF($BF47&gt;$Y$7,"",IF(AND($BF47=$Y$7,$BG47=23),"",Entrées!R75-Entrées!R74))</f>
        <v>39</v>
      </c>
      <c r="BX47" s="32">
        <f>IF($BF47&gt;$Y$7,"",IF(AND($BF47=$Y$7,$BG47=23),"",Entrées!S75-Entrées!S74))</f>
        <v>613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-472</v>
      </c>
      <c r="CA47" s="32">
        <f>IF($BF47&gt;$Y$7,"",IF(AND($BF47=$Y$7,$BG47=23),"",Entrées!V75-Entrées!V74))</f>
        <v>-389</v>
      </c>
      <c r="CD47" s="33">
        <f>IF($BF47&lt;=$Y$7,Entrées!J74/CD$2,"")</f>
        <v>8.7749179914206415E-2</v>
      </c>
      <c r="CE47" s="33">
        <f>IF($BF47&lt;=$Y$7,Entrées!K74/CE$2,"")</f>
        <v>0.50692785475394175</v>
      </c>
      <c r="CF47" s="11">
        <f t="shared" si="24"/>
        <v>7926</v>
      </c>
      <c r="CG47" s="11">
        <f t="shared" si="25"/>
        <v>4186</v>
      </c>
      <c r="CH47" s="52">
        <f t="shared" si="26"/>
        <v>0.27160101910413265</v>
      </c>
      <c r="CI47" s="52">
        <f t="shared" si="27"/>
        <v>9.6170382329218221E-2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2</v>
      </c>
      <c r="CO47" s="35">
        <f ca="1">CN47/(Entrées!$P$11-1)</f>
        <v>2.6917900403768506E-3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11</v>
      </c>
      <c r="CU47" s="35">
        <f ca="1">CT47/(Entrées!$P$11-1)</f>
        <v>1.4804845222072678E-2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49473.956989247294</v>
      </c>
      <c r="AK48" s="31">
        <f t="shared" ca="1" si="4"/>
        <v>49350.672043010745</v>
      </c>
      <c r="AL48" s="31">
        <f t="shared" ca="1" si="5"/>
        <v>49398.118279569891</v>
      </c>
      <c r="AM48" s="31">
        <f t="shared" ca="1" si="6"/>
        <v>347.55645161290329</v>
      </c>
      <c r="AN48" s="31">
        <f t="shared" ca="1" si="7"/>
        <v>2588.1444892473114</v>
      </c>
      <c r="AO48" s="31">
        <f t="shared" ca="1" si="8"/>
        <v>1503.5463709677417</v>
      </c>
      <c r="AP48" s="31">
        <f t="shared" ca="1" si="9"/>
        <v>41704.171370967742</v>
      </c>
      <c r="AQ48" s="31">
        <f t="shared" ca="1" si="10"/>
        <v>2152.7096774193546</v>
      </c>
      <c r="AR48" s="31">
        <f t="shared" ca="1" si="11"/>
        <v>402.56922043010746</v>
      </c>
      <c r="AS48" s="31">
        <f t="shared" ca="1" si="12"/>
        <v>6508.2741935483891</v>
      </c>
      <c r="AT48" s="31">
        <f t="shared" ca="1" si="13"/>
        <v>-813.07862903225805</v>
      </c>
      <c r="AU48" s="31">
        <f t="shared" ca="1" si="14"/>
        <v>663.5913978494624</v>
      </c>
      <c r="AV48" s="31">
        <f t="shared" ca="1" si="15"/>
        <v>-5583.5161290322567</v>
      </c>
      <c r="AW48" s="31">
        <f t="shared" ca="1" si="16"/>
        <v>65.047043010752674</v>
      </c>
      <c r="AX48" s="31">
        <f t="shared" ca="1" si="17"/>
        <v>1350.5215053763443</v>
      </c>
      <c r="AY48" s="31">
        <f t="shared" ca="1" si="18"/>
        <v>-1174.383064516129</v>
      </c>
      <c r="AZ48" s="31">
        <f t="shared" ca="1" si="19"/>
        <v>-997.34811827956992</v>
      </c>
      <c r="BA48" s="31">
        <f t="shared" ca="1" si="20"/>
        <v>-382.02016129032256</v>
      </c>
      <c r="BB48" s="31">
        <f t="shared" ca="1" si="21"/>
        <v>-2410.5497311827958</v>
      </c>
      <c r="BC48" s="31">
        <f t="shared" ca="1" si="22"/>
        <v>-1597.1438172043011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-1548</v>
      </c>
      <c r="BI48" s="32">
        <f>IF($BF48&gt;$Y$7,"",IF(AND($BF48=$Y$7,$BG48=23),"",Entrées!D76-Entrées!D75))</f>
        <v>-1825</v>
      </c>
      <c r="BJ48" s="32">
        <f>IF($BF48&gt;$Y$7,"",IF(AND($BF48=$Y$7,$BG48=23),"",Entrées!E76-Entrées!E75))</f>
        <v>-1687.5</v>
      </c>
      <c r="BK48" s="32">
        <f>IF($BF48&gt;$Y$7,"",IF(AND($BF48=$Y$7,$BG48=23),"",Entrées!F76-Entrées!F75))</f>
        <v>-0.5</v>
      </c>
      <c r="BL48" s="32">
        <f>IF($BF48&gt;$Y$7,"",IF(AND($BF48=$Y$7,$BG48=23),"",Entrées!G76-Entrées!G75))</f>
        <v>13</v>
      </c>
      <c r="BM48" s="32">
        <f>IF($BF48&gt;$Y$7,"",IF(AND($BF48=$Y$7,$BG48=23),"",Entrées!H76-Entrées!H75))</f>
        <v>-7</v>
      </c>
      <c r="BN48" s="32">
        <f>IF($BF48&gt;$Y$7,"",IF(AND($BF48=$Y$7,$BG48=23),"",Entrées!I76-Entrées!I75))</f>
        <v>-236.5</v>
      </c>
      <c r="BO48" s="32">
        <f>IF($BF48&gt;$Y$7,"",IF(AND($BF48=$Y$7,$BG48=23),"",Entrées!J76-Entrées!J75))</f>
        <v>58</v>
      </c>
      <c r="BP48" s="32">
        <f>IF($BF48&gt;$Y$7,"",IF(AND($BF48=$Y$7,$BG48=23),"",Entrées!K76-Entrées!K75))</f>
        <v>-172</v>
      </c>
      <c r="BQ48" s="32">
        <f>IF($BF48&gt;$Y$7,"",IF(AND($BF48=$Y$7,$BG48=23),"",Entrées!L76-Entrées!L75))</f>
        <v>-684.5</v>
      </c>
      <c r="BR48" s="32">
        <f>IF($BF48&gt;$Y$7,"",IF(AND($BF48=$Y$7,$BG48=23),"",Entrées!M76-Entrées!M75))</f>
        <v>8.5</v>
      </c>
      <c r="BS48" s="32">
        <f>IF($BF48&gt;$Y$7,"",IF(AND($BF48=$Y$7,$BG48=23),"",Entrées!N76-Entrées!N75))</f>
        <v>4.5</v>
      </c>
      <c r="BT48" s="32">
        <f>IF($BF48&gt;$Y$7,"",IF(AND($BF48=$Y$7,$BG48=23),"",Entrées!O76-Entrées!O75))</f>
        <v>-532</v>
      </c>
      <c r="BU48" s="32">
        <f>IF($BF48&gt;$Y$7,"",IF(AND($BF48=$Y$7,$BG48=23),"",Entrées!P76-Entrées!P75))</f>
        <v>1</v>
      </c>
      <c r="BV48" s="32">
        <f>IF($BF48&gt;$Y$7,"",IF(AND($BF48=$Y$7,$BG48=23),"",Entrées!Q76-Entrées!Q75))</f>
        <v>0</v>
      </c>
      <c r="BW48" s="32">
        <f>IF($BF48&gt;$Y$7,"",IF(AND($BF48=$Y$7,$BG48=23),"",Entrées!R76-Entrées!R75))</f>
        <v>382</v>
      </c>
      <c r="BX48" s="32">
        <f>IF($BF48&gt;$Y$7,"",IF(AND($BF48=$Y$7,$BG48=23),"",Entrées!S76-Entrées!S75))</f>
        <v>-656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-1</v>
      </c>
      <c r="CA48" s="32">
        <f>IF($BF48&gt;$Y$7,"",IF(AND($BF48=$Y$7,$BG48=23),"",Entrées!V76-Entrées!V75))</f>
        <v>-219</v>
      </c>
      <c r="CD48" s="33">
        <f>IF($BF48&lt;=$Y$7,Entrées!J75/CD$2,"")</f>
        <v>9.1029523088569264E-2</v>
      </c>
      <c r="CE48" s="33">
        <f>IF($BF48&lt;=$Y$7,Entrées!K75/CE$2,"")</f>
        <v>0.50358337314859059</v>
      </c>
      <c r="CF48" s="11">
        <f t="shared" si="24"/>
        <v>7926</v>
      </c>
      <c r="CG48" s="11">
        <f t="shared" si="25"/>
        <v>4186</v>
      </c>
      <c r="CH48" s="52">
        <f t="shared" si="26"/>
        <v>0.27160101910413265</v>
      </c>
      <c r="CI48" s="52">
        <f t="shared" si="27"/>
        <v>9.6170382329218221E-2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15</v>
      </c>
      <c r="CO48" s="35">
        <f ca="1">CN48/(Entrées!$P$11-1)</f>
        <v>2.0188425302826378E-2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39</v>
      </c>
      <c r="CU48" s="35">
        <f ca="1">CT48/(Entrées!$P$11-1)</f>
        <v>5.2489905787348586E-2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45862.5</v>
      </c>
      <c r="F49" s="28">
        <f ca="1">IF($D49&gt;$D$8,"",INDIRECT(ADDRESS(ROW(Entrées!$C$37)+($D49-1)*24+F$11,COLUMN(Entrées!$C$37)+($C49-1),4,TRUE,"Entrées")))</f>
        <v>42662.5</v>
      </c>
      <c r="G49" s="28">
        <f ca="1">IF($D49&gt;$D$8,"",INDIRECT(ADDRESS(ROW(Entrées!$C$37)+($D49-1)*24+G$11,COLUMN(Entrées!$C$37)+($C49-1),4,TRUE,"Entrées")))</f>
        <v>41300</v>
      </c>
      <c r="H49" s="28">
        <f ca="1">IF($D49&gt;$D$8,"",INDIRECT(ADDRESS(ROW(Entrées!$C$37)+($D49-1)*24+H$11,COLUMN(Entrées!$C$37)+($C49-1),4,TRUE,"Entrées")))</f>
        <v>38537.5</v>
      </c>
      <c r="I49" s="28">
        <f ca="1">IF($D49&gt;$D$8,"",INDIRECT(ADDRESS(ROW(Entrées!$C$37)+($D49-1)*24+I$11,COLUMN(Entrées!$C$37)+($C49-1),4,TRUE,"Entrées")))</f>
        <v>37437.5</v>
      </c>
      <c r="J49" s="28">
        <f ca="1">IF($D49&gt;$D$8,"",INDIRECT(ADDRESS(ROW(Entrées!$C$37)+($D49-1)*24+J$11,COLUMN(Entrées!$C$37)+($C49-1),4,TRUE,"Entrées")))</f>
        <v>39050</v>
      </c>
      <c r="K49" s="28">
        <f ca="1">IF($D49&gt;$D$8,"",INDIRECT(ADDRESS(ROW(Entrées!$C$37)+($D49-1)*24+K$11,COLUMN(Entrées!$C$37)+($C49-1),4,TRUE,"Entrées")))</f>
        <v>43625</v>
      </c>
      <c r="L49" s="28">
        <f ca="1">IF($D49&gt;$D$8,"",INDIRECT(ADDRESS(ROW(Entrées!$C$37)+($D49-1)*24+L$11,COLUMN(Entrées!$C$37)+($C49-1),4,TRUE,"Entrées")))</f>
        <v>50600</v>
      </c>
      <c r="M49" s="28">
        <f ca="1">IF($D49&gt;$D$8,"",INDIRECT(ADDRESS(ROW(Entrées!$C$37)+($D49-1)*24+M$11,COLUMN(Entrées!$C$37)+($C49-1),4,TRUE,"Entrées")))</f>
        <v>52925</v>
      </c>
      <c r="N49" s="28">
        <f ca="1">IF($D49&gt;$D$8,"",INDIRECT(ADDRESS(ROW(Entrées!$C$37)+($D49-1)*24+N$11,COLUMN(Entrées!$C$37)+($C49-1),4,TRUE,"Entrées")))</f>
        <v>54062.5</v>
      </c>
      <c r="O49" s="28">
        <f ca="1">IF($D49&gt;$D$8,"",INDIRECT(ADDRESS(ROW(Entrées!$C$37)+($D49-1)*24+O$11,COLUMN(Entrées!$C$37)+($C49-1),4,TRUE,"Entrées")))</f>
        <v>54612.5</v>
      </c>
      <c r="P49" s="28">
        <f ca="1">IF($D49&gt;$D$8,"",INDIRECT(ADDRESS(ROW(Entrées!$C$37)+($D49-1)*24+P$11,COLUMN(Entrées!$C$37)+($C49-1),4,TRUE,"Entrées")))</f>
        <v>55250</v>
      </c>
      <c r="Q49" s="28">
        <f ca="1">IF($D49&gt;$D$8,"",INDIRECT(ADDRESS(ROW(Entrées!$C$37)+($D49-1)*24+Q$11,COLUMN(Entrées!$C$37)+($C49-1),4,TRUE,"Entrées")))</f>
        <v>55425</v>
      </c>
      <c r="R49" s="28">
        <f ca="1">IF($D49&gt;$D$8,"",INDIRECT(ADDRESS(ROW(Entrées!$C$37)+($D49-1)*24+R$11,COLUMN(Entrées!$C$37)+($C49-1),4,TRUE,"Entrées")))</f>
        <v>54825</v>
      </c>
      <c r="S49" s="28">
        <f ca="1">IF($D49&gt;$D$8,"",INDIRECT(ADDRESS(ROW(Entrées!$C$37)+($D49-1)*24+S$11,COLUMN(Entrées!$C$37)+($C49-1),4,TRUE,"Entrées")))</f>
        <v>53725</v>
      </c>
      <c r="T49" s="28">
        <f ca="1">IF($D49&gt;$D$8,"",INDIRECT(ADDRESS(ROW(Entrées!$C$37)+($D49-1)*24+T$11,COLUMN(Entrées!$C$37)+($C49-1),4,TRUE,"Entrées")))</f>
        <v>52225</v>
      </c>
      <c r="U49" s="28">
        <f ca="1">IF($D49&gt;$D$8,"",INDIRECT(ADDRESS(ROW(Entrées!$C$37)+($D49-1)*24+U$11,COLUMN(Entrées!$C$37)+($C49-1),4,TRUE,"Entrées")))</f>
        <v>50700</v>
      </c>
      <c r="V49" s="28">
        <f ca="1">IF($D49&gt;$D$8,"",INDIRECT(ADDRESS(ROW(Entrées!$C$37)+($D49-1)*24+V$11,COLUMN(Entrées!$C$37)+($C49-1),4,TRUE,"Entrées")))</f>
        <v>49837.5</v>
      </c>
      <c r="W49" s="28">
        <f ca="1">IF($D49&gt;$D$8,"",INDIRECT(ADDRESS(ROW(Entrées!$C$37)+($D49-1)*24+W$11,COLUMN(Entrées!$C$37)+($C49-1),4,TRUE,"Entrées")))</f>
        <v>50850</v>
      </c>
      <c r="X49" s="28">
        <f ca="1">IF($D49&gt;$D$8,"",INDIRECT(ADDRESS(ROW(Entrées!$C$37)+($D49-1)*24+X$11,COLUMN(Entrées!$C$37)+($C49-1),4,TRUE,"Entrées")))</f>
        <v>53125</v>
      </c>
      <c r="Y49" s="28">
        <f ca="1">IF($D49&gt;$D$8,"",INDIRECT(ADDRESS(ROW(Entrées!$C$37)+($D49-1)*24+Y$11,COLUMN(Entrées!$C$37)+($C49-1),4,TRUE,"Entrées")))</f>
        <v>53425</v>
      </c>
      <c r="Z49" s="28">
        <f ca="1">IF($D49&gt;$D$8,"",INDIRECT(ADDRESS(ROW(Entrées!$C$37)+($D49-1)*24+Z$11,COLUMN(Entrées!$C$37)+($C49-1),4,TRUE,"Entrées")))</f>
        <v>49650</v>
      </c>
      <c r="AA49" s="28">
        <f ca="1">IF($D49&gt;$D$8,"",INDIRECT(ADDRESS(ROW(Entrées!$C$37)+($D49-1)*24+AA$11,COLUMN(Entrées!$C$37)+($C49-1),4,TRUE,"Entrées")))</f>
        <v>48412.5</v>
      </c>
      <c r="AB49" s="28">
        <f ca="1">IF($D49&gt;$D$8,"",INDIRECT(ADDRESS(ROW(Entrées!$C$37)+($D49-1)*24+AB$11,COLUMN(Entrées!$C$37)+($C49-1),4,TRUE,"Entrées")))</f>
        <v>49375</v>
      </c>
      <c r="AC49" s="11"/>
      <c r="AD49" s="40">
        <f t="shared" ref="AD49:AD79" ca="1" si="41">SUM(E49:AB49)/24</f>
        <v>49062.5</v>
      </c>
      <c r="AE49" s="40">
        <f ca="1">MAX(E49:AB49)</f>
        <v>55425</v>
      </c>
      <c r="AF49" s="40">
        <f ca="1">MIN(E49:AB49)</f>
        <v>37437.5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49473.956989247294</v>
      </c>
      <c r="AK49" s="31">
        <f t="shared" ca="1" si="4"/>
        <v>49350.672043010745</v>
      </c>
      <c r="AL49" s="31">
        <f t="shared" ca="1" si="5"/>
        <v>49398.118279569891</v>
      </c>
      <c r="AM49" s="31">
        <f t="shared" ca="1" si="6"/>
        <v>347.55645161290329</v>
      </c>
      <c r="AN49" s="31">
        <f t="shared" ca="1" si="7"/>
        <v>2588.1444892473114</v>
      </c>
      <c r="AO49" s="31">
        <f t="shared" ca="1" si="8"/>
        <v>1503.5463709677417</v>
      </c>
      <c r="AP49" s="31">
        <f t="shared" ca="1" si="9"/>
        <v>41704.171370967742</v>
      </c>
      <c r="AQ49" s="31">
        <f t="shared" ca="1" si="10"/>
        <v>2152.7096774193546</v>
      </c>
      <c r="AR49" s="31">
        <f t="shared" ca="1" si="11"/>
        <v>402.56922043010746</v>
      </c>
      <c r="AS49" s="31">
        <f t="shared" ca="1" si="12"/>
        <v>6508.2741935483891</v>
      </c>
      <c r="AT49" s="31">
        <f t="shared" ca="1" si="13"/>
        <v>-813.07862903225805</v>
      </c>
      <c r="AU49" s="31">
        <f t="shared" ca="1" si="14"/>
        <v>663.5913978494624</v>
      </c>
      <c r="AV49" s="31">
        <f t="shared" ca="1" si="15"/>
        <v>-5583.5161290322567</v>
      </c>
      <c r="AW49" s="31">
        <f t="shared" ca="1" si="16"/>
        <v>65.047043010752674</v>
      </c>
      <c r="AX49" s="31">
        <f t="shared" ca="1" si="17"/>
        <v>1350.5215053763443</v>
      </c>
      <c r="AY49" s="31">
        <f t="shared" ca="1" si="18"/>
        <v>-1174.383064516129</v>
      </c>
      <c r="AZ49" s="31">
        <f t="shared" ca="1" si="19"/>
        <v>-997.34811827956992</v>
      </c>
      <c r="BA49" s="31">
        <f t="shared" ca="1" si="20"/>
        <v>-382.02016129032256</v>
      </c>
      <c r="BB49" s="31">
        <f t="shared" ca="1" si="21"/>
        <v>-2410.5497311827958</v>
      </c>
      <c r="BC49" s="31">
        <f t="shared" ca="1" si="22"/>
        <v>-1597.1438172043011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-1377.5</v>
      </c>
      <c r="BI49" s="32">
        <f>IF($BF49&gt;$Y$7,"",IF(AND($BF49=$Y$7,$BG49=23),"",Entrées!D77-Entrées!D76))</f>
        <v>-1462.5</v>
      </c>
      <c r="BJ49" s="32">
        <f>IF($BF49&gt;$Y$7,"",IF(AND($BF49=$Y$7,$BG49=23),"",Entrées!E77-Entrées!E76))</f>
        <v>-1325</v>
      </c>
      <c r="BK49" s="32">
        <f>IF($BF49&gt;$Y$7,"",IF(AND($BF49=$Y$7,$BG49=23),"",Entrées!F77-Entrées!F76))</f>
        <v>0</v>
      </c>
      <c r="BL49" s="32">
        <f>IF($BF49&gt;$Y$7,"",IF(AND($BF49=$Y$7,$BG49=23),"",Entrées!G77-Entrées!G76))</f>
        <v>-92</v>
      </c>
      <c r="BM49" s="32">
        <f>IF($BF49&gt;$Y$7,"",IF(AND($BF49=$Y$7,$BG49=23),"",Entrées!H77-Entrées!H76))</f>
        <v>-7.5</v>
      </c>
      <c r="BN49" s="32">
        <f>IF($BF49&gt;$Y$7,"",IF(AND($BF49=$Y$7,$BG49=23),"",Entrées!I77-Entrées!I76))</f>
        <v>-91.5</v>
      </c>
      <c r="BO49" s="32">
        <f>IF($BF49&gt;$Y$7,"",IF(AND($BF49=$Y$7,$BG49=23),"",Entrées!J77-Entrées!J76))</f>
        <v>79.5</v>
      </c>
      <c r="BP49" s="32">
        <f>IF($BF49&gt;$Y$7,"",IF(AND($BF49=$Y$7,$BG49=23),"",Entrées!K77-Entrées!K76))</f>
        <v>-415.5</v>
      </c>
      <c r="BQ49" s="32">
        <f>IF($BF49&gt;$Y$7,"",IF(AND($BF49=$Y$7,$BG49=23),"",Entrées!L77-Entrées!L76))</f>
        <v>-398</v>
      </c>
      <c r="BR49" s="32">
        <f>IF($BF49&gt;$Y$7,"",IF(AND($BF49=$Y$7,$BG49=23),"",Entrées!M77-Entrées!M76))</f>
        <v>0.5</v>
      </c>
      <c r="BS49" s="32">
        <f>IF($BF49&gt;$Y$7,"",IF(AND($BF49=$Y$7,$BG49=23),"",Entrées!N77-Entrées!N76))</f>
        <v>4.5</v>
      </c>
      <c r="BT49" s="32">
        <f>IF($BF49&gt;$Y$7,"",IF(AND($BF49=$Y$7,$BG49=23),"",Entrées!O77-Entrées!O76))</f>
        <v>-457.5</v>
      </c>
      <c r="BU49" s="32">
        <f>IF($BF49&gt;$Y$7,"",IF(AND($BF49=$Y$7,$BG49=23),"",Entrées!P77-Entrées!P76))</f>
        <v>0</v>
      </c>
      <c r="BV49" s="32">
        <f>IF($BF49&gt;$Y$7,"",IF(AND($BF49=$Y$7,$BG49=23),"",Entrées!Q77-Entrées!Q76))</f>
        <v>0</v>
      </c>
      <c r="BW49" s="32">
        <f>IF($BF49&gt;$Y$7,"",IF(AND($BF49=$Y$7,$BG49=23),"",Entrées!R77-Entrées!R76))</f>
        <v>70</v>
      </c>
      <c r="BX49" s="32">
        <f>IF($BF49&gt;$Y$7,"",IF(AND($BF49=$Y$7,$BG49=23),"",Entrées!S77-Entrées!S76))</f>
        <v>-414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80</v>
      </c>
      <c r="CD49" s="33">
        <f>IF($BF49&lt;=$Y$7,Entrées!J76/CD$2,"")</f>
        <v>9.8347211708301796E-2</v>
      </c>
      <c r="CE49" s="33">
        <f>IF($BF49&lt;=$Y$7,Entrées!K76/CE$2,"")</f>
        <v>0.46249402771141901</v>
      </c>
      <c r="CF49" s="11">
        <f t="shared" si="24"/>
        <v>7926</v>
      </c>
      <c r="CG49" s="11">
        <f t="shared" si="25"/>
        <v>4186</v>
      </c>
      <c r="CH49" s="52">
        <f t="shared" si="26"/>
        <v>0.27160101910413265</v>
      </c>
      <c r="CI49" s="52">
        <f t="shared" si="27"/>
        <v>9.6170382329218221E-2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19</v>
      </c>
      <c r="CO49" s="35">
        <f ca="1">CN49/(Entrées!$P$11-1)</f>
        <v>2.5572005383580079E-2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34</v>
      </c>
      <c r="CU49" s="35">
        <f ca="1">CT49/(Entrées!$P$11-1)</f>
        <v>4.5760430686406457E-2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45437.5</v>
      </c>
      <c r="F50" s="28">
        <f ca="1">IF($D50&gt;$D$8,"",INDIRECT(ADDRESS(ROW(Entrées!$C$37)+($D50-1)*24+F$11,COLUMN(Entrées!$C$37)+($C50-1),4,TRUE,"Entrées")))</f>
        <v>42075</v>
      </c>
      <c r="G50" s="28">
        <f ca="1">IF($D50&gt;$D$8,"",INDIRECT(ADDRESS(ROW(Entrées!$C$37)+($D50-1)*24+G$11,COLUMN(Entrées!$C$37)+($C50-1),4,TRUE,"Entrées")))</f>
        <v>40700</v>
      </c>
      <c r="H50" s="28">
        <f ca="1">IF($D50&gt;$D$8,"",INDIRECT(ADDRESS(ROW(Entrées!$C$37)+($D50-1)*24+H$11,COLUMN(Entrées!$C$37)+($C50-1),4,TRUE,"Entrées")))</f>
        <v>38312.5</v>
      </c>
      <c r="I50" s="28">
        <f ca="1">IF($D50&gt;$D$8,"",INDIRECT(ADDRESS(ROW(Entrées!$C$37)+($D50-1)*24+I$11,COLUMN(Entrées!$C$37)+($C50-1),4,TRUE,"Entrées")))</f>
        <v>37562.5</v>
      </c>
      <c r="J50" s="28">
        <f ca="1">IF($D50&gt;$D$8,"",INDIRECT(ADDRESS(ROW(Entrées!$C$37)+($D50-1)*24+J$11,COLUMN(Entrées!$C$37)+($C50-1),4,TRUE,"Entrées")))</f>
        <v>39275</v>
      </c>
      <c r="K50" s="28">
        <f ca="1">IF($D50&gt;$D$8,"",INDIRECT(ADDRESS(ROW(Entrées!$C$37)+($D50-1)*24+K$11,COLUMN(Entrées!$C$37)+($C50-1),4,TRUE,"Entrées")))</f>
        <v>43775</v>
      </c>
      <c r="L50" s="28">
        <f ca="1">IF($D50&gt;$D$8,"",INDIRECT(ADDRESS(ROW(Entrées!$C$37)+($D50-1)*24+L$11,COLUMN(Entrées!$C$37)+($C50-1),4,TRUE,"Entrées")))</f>
        <v>49525</v>
      </c>
      <c r="M50" s="28">
        <f ca="1">IF($D50&gt;$D$8,"",INDIRECT(ADDRESS(ROW(Entrées!$C$37)+($D50-1)*24+M$11,COLUMN(Entrées!$C$37)+($C50-1),4,TRUE,"Entrées")))</f>
        <v>51825</v>
      </c>
      <c r="N50" s="28">
        <f ca="1">IF($D50&gt;$D$8,"",INDIRECT(ADDRESS(ROW(Entrées!$C$37)+($D50-1)*24+N$11,COLUMN(Entrées!$C$37)+($C50-1),4,TRUE,"Entrées")))</f>
        <v>53787.5</v>
      </c>
      <c r="O50" s="28">
        <f ca="1">IF($D50&gt;$D$8,"",INDIRECT(ADDRESS(ROW(Entrées!$C$37)+($D50-1)*24+O$11,COLUMN(Entrées!$C$37)+($C50-1),4,TRUE,"Entrées")))</f>
        <v>54700</v>
      </c>
      <c r="P50" s="28">
        <f ca="1">IF($D50&gt;$D$8,"",INDIRECT(ADDRESS(ROW(Entrées!$C$37)+($D50-1)*24+P$11,COLUMN(Entrées!$C$37)+($C50-1),4,TRUE,"Entrées")))</f>
        <v>55350</v>
      </c>
      <c r="Q50" s="28">
        <f ca="1">IF($D50&gt;$D$8,"",INDIRECT(ADDRESS(ROW(Entrées!$C$37)+($D50-1)*24+Q$11,COLUMN(Entrées!$C$37)+($C50-1),4,TRUE,"Entrées")))</f>
        <v>55762.5</v>
      </c>
      <c r="R50" s="28">
        <f ca="1">IF($D50&gt;$D$8,"",INDIRECT(ADDRESS(ROW(Entrées!$C$37)+($D50-1)*24+R$11,COLUMN(Entrées!$C$37)+($C50-1),4,TRUE,"Entrées")))</f>
        <v>55050</v>
      </c>
      <c r="S50" s="28">
        <f ca="1">IF($D50&gt;$D$8,"",INDIRECT(ADDRESS(ROW(Entrées!$C$37)+($D50-1)*24+S$11,COLUMN(Entrées!$C$37)+($C50-1),4,TRUE,"Entrées")))</f>
        <v>54162.5</v>
      </c>
      <c r="T50" s="28">
        <f ca="1">IF($D50&gt;$D$8,"",INDIRECT(ADDRESS(ROW(Entrées!$C$37)+($D50-1)*24+T$11,COLUMN(Entrées!$C$37)+($C50-1),4,TRUE,"Entrées")))</f>
        <v>52337.5</v>
      </c>
      <c r="U50" s="28">
        <f ca="1">IF($D50&gt;$D$8,"",INDIRECT(ADDRESS(ROW(Entrées!$C$37)+($D50-1)*24+U$11,COLUMN(Entrées!$C$37)+($C50-1),4,TRUE,"Entrées")))</f>
        <v>50875</v>
      </c>
      <c r="V50" s="28">
        <f ca="1">IF($D50&gt;$D$8,"",INDIRECT(ADDRESS(ROW(Entrées!$C$37)+($D50-1)*24+V$11,COLUMN(Entrées!$C$37)+($C50-1),4,TRUE,"Entrées")))</f>
        <v>49550</v>
      </c>
      <c r="W50" s="28">
        <f ca="1">IF($D50&gt;$D$8,"",INDIRECT(ADDRESS(ROW(Entrées!$C$37)+($D50-1)*24+W$11,COLUMN(Entrées!$C$37)+($C50-1),4,TRUE,"Entrées")))</f>
        <v>50900</v>
      </c>
      <c r="X50" s="28">
        <f ca="1">IF($D50&gt;$D$8,"",INDIRECT(ADDRESS(ROW(Entrées!$C$37)+($D50-1)*24+X$11,COLUMN(Entrées!$C$37)+($C50-1),4,TRUE,"Entrées")))</f>
        <v>53612.5</v>
      </c>
      <c r="Y50" s="28">
        <f ca="1">IF($D50&gt;$D$8,"",INDIRECT(ADDRESS(ROW(Entrées!$C$37)+($D50-1)*24+Y$11,COLUMN(Entrées!$C$37)+($C50-1),4,TRUE,"Entrées")))</f>
        <v>54187.5</v>
      </c>
      <c r="Z50" s="28">
        <f ca="1">IF($D50&gt;$D$8,"",INDIRECT(ADDRESS(ROW(Entrées!$C$37)+($D50-1)*24+Z$11,COLUMN(Entrées!$C$37)+($C50-1),4,TRUE,"Entrées")))</f>
        <v>50175</v>
      </c>
      <c r="AA50" s="28">
        <f ca="1">IF($D50&gt;$D$8,"",INDIRECT(ADDRESS(ROW(Entrées!$C$37)+($D50-1)*24+AA$11,COLUMN(Entrées!$C$37)+($C50-1),4,TRUE,"Entrées")))</f>
        <v>47912.5</v>
      </c>
      <c r="AB50" s="28">
        <f ca="1">IF($D50&gt;$D$8,"",INDIRECT(ADDRESS(ROW(Entrées!$C$37)+($D50-1)*24+AB$11,COLUMN(Entrées!$C$37)+($C50-1),4,TRUE,"Entrées")))</f>
        <v>49100</v>
      </c>
      <c r="AC50" s="11"/>
      <c r="AD50" s="40">
        <f t="shared" ca="1" si="41"/>
        <v>48997.916666666664</v>
      </c>
      <c r="AE50" s="40">
        <f t="shared" ref="AE50:AE79" ca="1" si="43">MAX(E50:AB50)</f>
        <v>55762.5</v>
      </c>
      <c r="AF50" s="40">
        <f t="shared" ref="AF50:AF79" ca="1" si="44">MIN(E50:AB50)</f>
        <v>37562.5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49473.956989247294</v>
      </c>
      <c r="AK50" s="31">
        <f t="shared" ca="1" si="4"/>
        <v>49350.672043010745</v>
      </c>
      <c r="AL50" s="31">
        <f t="shared" ca="1" si="5"/>
        <v>49398.118279569891</v>
      </c>
      <c r="AM50" s="31">
        <f t="shared" ca="1" si="6"/>
        <v>347.55645161290329</v>
      </c>
      <c r="AN50" s="31">
        <f t="shared" ca="1" si="7"/>
        <v>2588.1444892473114</v>
      </c>
      <c r="AO50" s="31">
        <f t="shared" ca="1" si="8"/>
        <v>1503.5463709677417</v>
      </c>
      <c r="AP50" s="31">
        <f t="shared" ca="1" si="9"/>
        <v>41704.171370967742</v>
      </c>
      <c r="AQ50" s="31">
        <f t="shared" ca="1" si="10"/>
        <v>2152.7096774193546</v>
      </c>
      <c r="AR50" s="31">
        <f t="shared" ca="1" si="11"/>
        <v>402.56922043010746</v>
      </c>
      <c r="AS50" s="31">
        <f t="shared" ca="1" si="12"/>
        <v>6508.2741935483891</v>
      </c>
      <c r="AT50" s="31">
        <f t="shared" ca="1" si="13"/>
        <v>-813.07862903225805</v>
      </c>
      <c r="AU50" s="31">
        <f t="shared" ca="1" si="14"/>
        <v>663.5913978494624</v>
      </c>
      <c r="AV50" s="31">
        <f t="shared" ca="1" si="15"/>
        <v>-5583.5161290322567</v>
      </c>
      <c r="AW50" s="31">
        <f t="shared" ca="1" si="16"/>
        <v>65.047043010752674</v>
      </c>
      <c r="AX50" s="31">
        <f t="shared" ca="1" si="17"/>
        <v>1350.5215053763443</v>
      </c>
      <c r="AY50" s="31">
        <f t="shared" ca="1" si="18"/>
        <v>-1174.383064516129</v>
      </c>
      <c r="AZ50" s="31">
        <f t="shared" ca="1" si="19"/>
        <v>-997.34811827956992</v>
      </c>
      <c r="BA50" s="31">
        <f t="shared" ca="1" si="20"/>
        <v>-382.02016129032256</v>
      </c>
      <c r="BB50" s="31">
        <f t="shared" ca="1" si="21"/>
        <v>-2410.5497311827958</v>
      </c>
      <c r="BC50" s="31">
        <f t="shared" ca="1" si="22"/>
        <v>-1597.1438172043011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-982</v>
      </c>
      <c r="BI50" s="32">
        <f>IF($BF50&gt;$Y$7,"",IF(AND($BF50=$Y$7,$BG50=23),"",Entrées!D78-Entrées!D77))</f>
        <v>-1325</v>
      </c>
      <c r="BJ50" s="32">
        <f>IF($BF50&gt;$Y$7,"",IF(AND($BF50=$Y$7,$BG50=23),"",Entrées!E78-Entrées!E77))</f>
        <v>-1250</v>
      </c>
      <c r="BK50" s="32">
        <f>IF($BF50&gt;$Y$7,"",IF(AND($BF50=$Y$7,$BG50=23),"",Entrées!F78-Entrées!F77))</f>
        <v>1.5</v>
      </c>
      <c r="BL50" s="32">
        <f>IF($BF50&gt;$Y$7,"",IF(AND($BF50=$Y$7,$BG50=23),"",Entrées!G78-Entrées!G77))</f>
        <v>181.5</v>
      </c>
      <c r="BM50" s="32">
        <f>IF($BF50&gt;$Y$7,"",IF(AND($BF50=$Y$7,$BG50=23),"",Entrées!H78-Entrées!H77))</f>
        <v>-22.5</v>
      </c>
      <c r="BN50" s="32">
        <f>IF($BF50&gt;$Y$7,"",IF(AND($BF50=$Y$7,$BG50=23),"",Entrées!I78-Entrées!I77))</f>
        <v>179.5</v>
      </c>
      <c r="BO50" s="32">
        <f>IF($BF50&gt;$Y$7,"",IF(AND($BF50=$Y$7,$BG50=23),"",Entrées!J78-Entrées!J77))</f>
        <v>94</v>
      </c>
      <c r="BP50" s="32">
        <f>IF($BF50&gt;$Y$7,"",IF(AND($BF50=$Y$7,$BG50=23),"",Entrées!K78-Entrées!K77))</f>
        <v>-549</v>
      </c>
      <c r="BQ50" s="32">
        <f>IF($BF50&gt;$Y$7,"",IF(AND($BF50=$Y$7,$BG50=23),"",Entrées!L78-Entrées!L77))</f>
        <v>355.5</v>
      </c>
      <c r="BR50" s="32">
        <f>IF($BF50&gt;$Y$7,"",IF(AND($BF50=$Y$7,$BG50=23),"",Entrées!M78-Entrées!M77))</f>
        <v>-412</v>
      </c>
      <c r="BS50" s="32">
        <f>IF($BF50&gt;$Y$7,"",IF(AND($BF50=$Y$7,$BG50=23),"",Entrées!N78-Entrées!N77))</f>
        <v>2</v>
      </c>
      <c r="BT50" s="32">
        <f>IF($BF50&gt;$Y$7,"",IF(AND($BF50=$Y$7,$BG50=23),"",Entrées!O78-Entrées!O77))</f>
        <v>-811.5</v>
      </c>
      <c r="BU50" s="32">
        <f>IF($BF50&gt;$Y$7,"",IF(AND($BF50=$Y$7,$BG50=23),"",Entrées!P78-Entrées!P77))</f>
        <v>3</v>
      </c>
      <c r="BV50" s="32">
        <f>IF($BF50&gt;$Y$7,"",IF(AND($BF50=$Y$7,$BG50=23),"",Entrées!Q78-Entrées!Q77))</f>
        <v>-136</v>
      </c>
      <c r="BW50" s="32">
        <f>IF($BF50&gt;$Y$7,"",IF(AND($BF50=$Y$7,$BG50=23),"",Entrées!R78-Entrées!R77))</f>
        <v>-324</v>
      </c>
      <c r="BX50" s="32">
        <f>IF($BF50&gt;$Y$7,"",IF(AND($BF50=$Y$7,$BG50=23),"",Entrées!S78-Entrées!S77))</f>
        <v>-1279</v>
      </c>
      <c r="BY50" s="32">
        <f>IF($BF50&gt;$Y$7,"",IF(AND($BF50=$Y$7,$BG50=23),"",Entrées!T78-Entrées!T77))</f>
        <v>0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309</v>
      </c>
      <c r="CD50" s="33">
        <f>IF($BF50&lt;=$Y$7,Entrées!J77/CD$2,"")</f>
        <v>0.10837749179914206</v>
      </c>
      <c r="CE50" s="33">
        <f>IF($BF50&lt;=$Y$7,Entrées!K77/CE$2,"")</f>
        <v>0.36323459149546106</v>
      </c>
      <c r="CF50" s="11">
        <f t="shared" si="24"/>
        <v>7926</v>
      </c>
      <c r="CG50" s="11">
        <f t="shared" si="25"/>
        <v>4186</v>
      </c>
      <c r="CH50" s="52">
        <f t="shared" si="26"/>
        <v>0.27160101910413265</v>
      </c>
      <c r="CI50" s="52">
        <f t="shared" si="27"/>
        <v>9.6170382329218221E-2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61</v>
      </c>
      <c r="CO50" s="35">
        <f ca="1">CN50/(Entrées!$P$11-1)</f>
        <v>8.2099596231493946E-2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42</v>
      </c>
      <c r="CU50" s="35">
        <f ca="1">CT50/(Entrées!$P$11-1)</f>
        <v>5.652759084791386E-2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45825</v>
      </c>
      <c r="F51" s="28">
        <f ca="1">IF($D51&gt;$D$8,"",INDIRECT(ADDRESS(ROW(Entrées!$C$37)+($D51-1)*24+F$11,COLUMN(Entrées!$C$37)+($C51-1),4,TRUE,"Entrées")))</f>
        <v>42762.5</v>
      </c>
      <c r="G51" s="28">
        <f ca="1">IF($D51&gt;$D$8,"",INDIRECT(ADDRESS(ROW(Entrées!$C$37)+($D51-1)*24+G$11,COLUMN(Entrées!$C$37)+($C51-1),4,TRUE,"Entrées")))</f>
        <v>41325</v>
      </c>
      <c r="H51" s="28">
        <f ca="1">IF($D51&gt;$D$8,"",INDIRECT(ADDRESS(ROW(Entrées!$C$37)+($D51-1)*24+H$11,COLUMN(Entrées!$C$37)+($C51-1),4,TRUE,"Entrées")))</f>
        <v>38887.5</v>
      </c>
      <c r="I51" s="28">
        <f ca="1">IF($D51&gt;$D$8,"",INDIRECT(ADDRESS(ROW(Entrées!$C$37)+($D51-1)*24+I$11,COLUMN(Entrées!$C$37)+($C51-1),4,TRUE,"Entrées")))</f>
        <v>37725</v>
      </c>
      <c r="J51" s="28">
        <f ca="1">IF($D51&gt;$D$8,"",INDIRECT(ADDRESS(ROW(Entrées!$C$37)+($D51-1)*24+J$11,COLUMN(Entrées!$C$37)+($C51-1),4,TRUE,"Entrées")))</f>
        <v>39300</v>
      </c>
      <c r="K51" s="28">
        <f ca="1">IF($D51&gt;$D$8,"",INDIRECT(ADDRESS(ROW(Entrées!$C$37)+($D51-1)*24+K$11,COLUMN(Entrées!$C$37)+($C51-1),4,TRUE,"Entrées")))</f>
        <v>44312.5</v>
      </c>
      <c r="L51" s="28">
        <f ca="1">IF($D51&gt;$D$8,"",INDIRECT(ADDRESS(ROW(Entrées!$C$37)+($D51-1)*24+L$11,COLUMN(Entrées!$C$37)+($C51-1),4,TRUE,"Entrées")))</f>
        <v>50662.5</v>
      </c>
      <c r="M51" s="28">
        <f ca="1">IF($D51&gt;$D$8,"",INDIRECT(ADDRESS(ROW(Entrées!$C$37)+($D51-1)*24+M$11,COLUMN(Entrées!$C$37)+($C51-1),4,TRUE,"Entrées")))</f>
        <v>52425</v>
      </c>
      <c r="N51" s="28">
        <f ca="1">IF($D51&gt;$D$8,"",INDIRECT(ADDRESS(ROW(Entrées!$C$37)+($D51-1)*24+N$11,COLUMN(Entrées!$C$37)+($C51-1),4,TRUE,"Entrées")))</f>
        <v>53587.5</v>
      </c>
      <c r="O51" s="28">
        <f ca="1">IF($D51&gt;$D$8,"",INDIRECT(ADDRESS(ROW(Entrées!$C$37)+($D51-1)*24+O$11,COLUMN(Entrées!$C$37)+($C51-1),4,TRUE,"Entrées")))</f>
        <v>54412.5</v>
      </c>
      <c r="P51" s="28">
        <f ca="1">IF($D51&gt;$D$8,"",INDIRECT(ADDRESS(ROW(Entrées!$C$37)+($D51-1)*24+P$11,COLUMN(Entrées!$C$37)+($C51-1),4,TRUE,"Entrées")))</f>
        <v>55337.5</v>
      </c>
      <c r="Q51" s="28">
        <f ca="1">IF($D51&gt;$D$8,"",INDIRECT(ADDRESS(ROW(Entrées!$C$37)+($D51-1)*24+Q$11,COLUMN(Entrées!$C$37)+($C51-1),4,TRUE,"Entrées")))</f>
        <v>55737.5</v>
      </c>
      <c r="R51" s="28">
        <f ca="1">IF($D51&gt;$D$8,"",INDIRECT(ADDRESS(ROW(Entrées!$C$37)+($D51-1)*24+R$11,COLUMN(Entrées!$C$37)+($C51-1),4,TRUE,"Entrées")))</f>
        <v>55037.5</v>
      </c>
      <c r="S51" s="28">
        <f ca="1">IF($D51&gt;$D$8,"",INDIRECT(ADDRESS(ROW(Entrées!$C$37)+($D51-1)*24+S$11,COLUMN(Entrées!$C$37)+($C51-1),4,TRUE,"Entrées")))</f>
        <v>54075</v>
      </c>
      <c r="T51" s="28">
        <f ca="1">IF($D51&gt;$D$8,"",INDIRECT(ADDRESS(ROW(Entrées!$C$37)+($D51-1)*24+T$11,COLUMN(Entrées!$C$37)+($C51-1),4,TRUE,"Entrées")))</f>
        <v>52387.5</v>
      </c>
      <c r="U51" s="28">
        <f ca="1">IF($D51&gt;$D$8,"",INDIRECT(ADDRESS(ROW(Entrées!$C$37)+($D51-1)*24+U$11,COLUMN(Entrées!$C$37)+($C51-1),4,TRUE,"Entrées")))</f>
        <v>51037.5</v>
      </c>
      <c r="V51" s="28">
        <f ca="1">IF($D51&gt;$D$8,"",INDIRECT(ADDRESS(ROW(Entrées!$C$37)+($D51-1)*24+V$11,COLUMN(Entrées!$C$37)+($C51-1),4,TRUE,"Entrées")))</f>
        <v>50000</v>
      </c>
      <c r="W51" s="28">
        <f ca="1">IF($D51&gt;$D$8,"",INDIRECT(ADDRESS(ROW(Entrées!$C$37)+($D51-1)*24+W$11,COLUMN(Entrées!$C$37)+($C51-1),4,TRUE,"Entrées")))</f>
        <v>50975</v>
      </c>
      <c r="X51" s="28">
        <f ca="1">IF($D51&gt;$D$8,"",INDIRECT(ADDRESS(ROW(Entrées!$C$37)+($D51-1)*24+X$11,COLUMN(Entrées!$C$37)+($C51-1),4,TRUE,"Entrées")))</f>
        <v>53662.5</v>
      </c>
      <c r="Y51" s="28">
        <f ca="1">IF($D51&gt;$D$8,"",INDIRECT(ADDRESS(ROW(Entrées!$C$37)+($D51-1)*24+Y$11,COLUMN(Entrées!$C$37)+($C51-1),4,TRUE,"Entrées")))</f>
        <v>53900</v>
      </c>
      <c r="Z51" s="28">
        <f ca="1">IF($D51&gt;$D$8,"",INDIRECT(ADDRESS(ROW(Entrées!$C$37)+($D51-1)*24+Z$11,COLUMN(Entrées!$C$37)+($C51-1),4,TRUE,"Entrées")))</f>
        <v>49550</v>
      </c>
      <c r="AA51" s="28">
        <f ca="1">IF($D51&gt;$D$8,"",INDIRECT(ADDRESS(ROW(Entrées!$C$37)+($D51-1)*24+AA$11,COLUMN(Entrées!$C$37)+($C51-1),4,TRUE,"Entrées")))</f>
        <v>47612.5</v>
      </c>
      <c r="AB51" s="28">
        <f ca="1">IF($D51&gt;$D$8,"",INDIRECT(ADDRESS(ROW(Entrées!$C$37)+($D51-1)*24+AB$11,COLUMN(Entrées!$C$37)+($C51-1),4,TRUE,"Entrées")))</f>
        <v>49150</v>
      </c>
      <c r="AC51" s="11"/>
      <c r="AD51" s="40">
        <f t="shared" ca="1" si="41"/>
        <v>49153.645833333336</v>
      </c>
      <c r="AE51" s="40">
        <f t="shared" ca="1" si="43"/>
        <v>55737.5</v>
      </c>
      <c r="AF51" s="40">
        <f t="shared" ca="1" si="44"/>
        <v>37725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49473.956989247294</v>
      </c>
      <c r="AK51" s="31">
        <f t="shared" ca="1" si="4"/>
        <v>49350.672043010745</v>
      </c>
      <c r="AL51" s="31">
        <f t="shared" ca="1" si="5"/>
        <v>49398.118279569891</v>
      </c>
      <c r="AM51" s="31">
        <f t="shared" ca="1" si="6"/>
        <v>347.55645161290329</v>
      </c>
      <c r="AN51" s="31">
        <f t="shared" ca="1" si="7"/>
        <v>2588.1444892473114</v>
      </c>
      <c r="AO51" s="31">
        <f t="shared" ca="1" si="8"/>
        <v>1503.5463709677417</v>
      </c>
      <c r="AP51" s="31">
        <f t="shared" ca="1" si="9"/>
        <v>41704.171370967742</v>
      </c>
      <c r="AQ51" s="31">
        <f t="shared" ca="1" si="10"/>
        <v>2152.7096774193546</v>
      </c>
      <c r="AR51" s="31">
        <f t="shared" ca="1" si="11"/>
        <v>402.56922043010746</v>
      </c>
      <c r="AS51" s="31">
        <f t="shared" ca="1" si="12"/>
        <v>6508.2741935483891</v>
      </c>
      <c r="AT51" s="31">
        <f t="shared" ca="1" si="13"/>
        <v>-813.07862903225805</v>
      </c>
      <c r="AU51" s="31">
        <f t="shared" ca="1" si="14"/>
        <v>663.5913978494624</v>
      </c>
      <c r="AV51" s="31">
        <f t="shared" ca="1" si="15"/>
        <v>-5583.5161290322567</v>
      </c>
      <c r="AW51" s="31">
        <f t="shared" ca="1" si="16"/>
        <v>65.047043010752674</v>
      </c>
      <c r="AX51" s="31">
        <f t="shared" ca="1" si="17"/>
        <v>1350.5215053763443</v>
      </c>
      <c r="AY51" s="31">
        <f t="shared" ca="1" si="18"/>
        <v>-1174.383064516129</v>
      </c>
      <c r="AZ51" s="31">
        <f t="shared" ca="1" si="19"/>
        <v>-997.34811827956992</v>
      </c>
      <c r="BA51" s="31">
        <f t="shared" ca="1" si="20"/>
        <v>-382.02016129032256</v>
      </c>
      <c r="BB51" s="31">
        <f t="shared" ca="1" si="21"/>
        <v>-2410.5497311827958</v>
      </c>
      <c r="BC51" s="31">
        <f t="shared" ca="1" si="22"/>
        <v>-1597.1438172043011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285.5</v>
      </c>
      <c r="BI51" s="32">
        <f>IF($BF51&gt;$Y$7,"",IF(AND($BF51=$Y$7,$BG51=23),"",Entrées!D79-Entrées!D78))</f>
        <v>1350</v>
      </c>
      <c r="BJ51" s="32">
        <f>IF($BF51&gt;$Y$7,"",IF(AND($BF51=$Y$7,$BG51=23),"",Entrées!E79-Entrées!E78))</f>
        <v>1362.5</v>
      </c>
      <c r="BK51" s="32">
        <f>IF($BF51&gt;$Y$7,"",IF(AND($BF51=$Y$7,$BG51=23),"",Entrées!F79-Entrées!F78))</f>
        <v>0</v>
      </c>
      <c r="BL51" s="32">
        <f>IF($BF51&gt;$Y$7,"",IF(AND($BF51=$Y$7,$BG51=23),"",Entrées!G79-Entrées!G78))</f>
        <v>-248</v>
      </c>
      <c r="BM51" s="32">
        <f>IF($BF51&gt;$Y$7,"",IF(AND($BF51=$Y$7,$BG51=23),"",Entrées!H79-Entrées!H78))</f>
        <v>-2</v>
      </c>
      <c r="BN51" s="32">
        <f>IF($BF51&gt;$Y$7,"",IF(AND($BF51=$Y$7,$BG51=23),"",Entrées!I79-Entrées!I78))</f>
        <v>150</v>
      </c>
      <c r="BO51" s="32">
        <f>IF($BF51&gt;$Y$7,"",IF(AND($BF51=$Y$7,$BG51=23),"",Entrées!J79-Entrées!J78))</f>
        <v>111</v>
      </c>
      <c r="BP51" s="32">
        <f>IF($BF51&gt;$Y$7,"",IF(AND($BF51=$Y$7,$BG51=23),"",Entrées!K79-Entrées!K78))</f>
        <v>-557.5</v>
      </c>
      <c r="BQ51" s="32">
        <f>IF($BF51&gt;$Y$7,"",IF(AND($BF51=$Y$7,$BG51=23),"",Entrées!L79-Entrées!L78))</f>
        <v>987</v>
      </c>
      <c r="BR51" s="32">
        <f>IF($BF51&gt;$Y$7,"",IF(AND($BF51=$Y$7,$BG51=23),"",Entrées!M79-Entrées!M78))</f>
        <v>296</v>
      </c>
      <c r="BS51" s="32">
        <f>IF($BF51&gt;$Y$7,"",IF(AND($BF51=$Y$7,$BG51=23),"",Entrées!N79-Entrées!N78))</f>
        <v>8</v>
      </c>
      <c r="BT51" s="32">
        <f>IF($BF51&gt;$Y$7,"",IF(AND($BF51=$Y$7,$BG51=23),"",Entrées!O79-Entrées!O78))</f>
        <v>-459</v>
      </c>
      <c r="BU51" s="32">
        <f>IF($BF51&gt;$Y$7,"",IF(AND($BF51=$Y$7,$BG51=23),"",Entrées!P79-Entrées!P78))</f>
        <v>-5</v>
      </c>
      <c r="BV51" s="32">
        <f>IF($BF51&gt;$Y$7,"",IF(AND($BF51=$Y$7,$BG51=23),"",Entrées!Q79-Entrées!Q78))</f>
        <v>-605</v>
      </c>
      <c r="BW51" s="32">
        <f>IF($BF51&gt;$Y$7,"",IF(AND($BF51=$Y$7,$BG51=23),"",Entrées!R79-Entrées!R78))</f>
        <v>-29</v>
      </c>
      <c r="BX51" s="32">
        <f>IF($BF51&gt;$Y$7,"",IF(AND($BF51=$Y$7,$BG51=23),"",Entrées!S79-Entrées!S78))</f>
        <v>570</v>
      </c>
      <c r="BY51" s="32">
        <f>IF($BF51&gt;$Y$7,"",IF(AND($BF51=$Y$7,$BG51=23),"",Entrées!T79-Entrées!T78))</f>
        <v>0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409</v>
      </c>
      <c r="CD51" s="33">
        <f>IF($BF51&lt;=$Y$7,Entrées!J78/CD$2,"")</f>
        <v>0.12023719404491547</v>
      </c>
      <c r="CE51" s="33">
        <f>IF($BF51&lt;=$Y$7,Entrées!K78/CE$2,"")</f>
        <v>0.2320831342570473</v>
      </c>
      <c r="CF51" s="11">
        <f t="shared" si="24"/>
        <v>7926</v>
      </c>
      <c r="CG51" s="11">
        <f t="shared" si="25"/>
        <v>4186</v>
      </c>
      <c r="CH51" s="52">
        <f t="shared" si="26"/>
        <v>0.27160101910413265</v>
      </c>
      <c r="CI51" s="52">
        <f t="shared" si="27"/>
        <v>9.6170382329218221E-2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134</v>
      </c>
      <c r="CO51" s="35">
        <f ca="1">CN51/(Entrées!$P$11-1)</f>
        <v>0.18034993270524899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33</v>
      </c>
      <c r="CU51" s="35">
        <f ca="1">CT51/(Entrées!$P$11-1)</f>
        <v>4.4414535666218037E-2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45562.5</v>
      </c>
      <c r="F52" s="28">
        <f ca="1">IF($D52&gt;$D$8,"",INDIRECT(ADDRESS(ROW(Entrées!$C$37)+($D52-1)*24+F$11,COLUMN(Entrées!$C$37)+($C52-1),4,TRUE,"Entrées")))</f>
        <v>42237.5</v>
      </c>
      <c r="G52" s="28">
        <f ca="1">IF($D52&gt;$D$8,"",INDIRECT(ADDRESS(ROW(Entrées!$C$37)+($D52-1)*24+G$11,COLUMN(Entrées!$C$37)+($C52-1),4,TRUE,"Entrées")))</f>
        <v>40825</v>
      </c>
      <c r="H52" s="28">
        <f ca="1">IF($D52&gt;$D$8,"",INDIRECT(ADDRESS(ROW(Entrées!$C$37)+($D52-1)*24+H$11,COLUMN(Entrées!$C$37)+($C52-1),4,TRUE,"Entrées")))</f>
        <v>38125</v>
      </c>
      <c r="I52" s="28">
        <f ca="1">IF($D52&gt;$D$8,"",INDIRECT(ADDRESS(ROW(Entrées!$C$37)+($D52-1)*24+I$11,COLUMN(Entrées!$C$37)+($C52-1),4,TRUE,"Entrées")))</f>
        <v>37287.5</v>
      </c>
      <c r="J52" s="28">
        <f ca="1">IF($D52&gt;$D$8,"",INDIRECT(ADDRESS(ROW(Entrées!$C$37)+($D52-1)*24+J$11,COLUMN(Entrées!$C$37)+($C52-1),4,TRUE,"Entrées")))</f>
        <v>38987.5</v>
      </c>
      <c r="K52" s="28">
        <f ca="1">IF($D52&gt;$D$8,"",INDIRECT(ADDRESS(ROW(Entrées!$C$37)+($D52-1)*24+K$11,COLUMN(Entrées!$C$37)+($C52-1),4,TRUE,"Entrées")))</f>
        <v>43750</v>
      </c>
      <c r="L52" s="28">
        <f ca="1">IF($D52&gt;$D$8,"",INDIRECT(ADDRESS(ROW(Entrées!$C$37)+($D52-1)*24+L$11,COLUMN(Entrées!$C$37)+($C52-1),4,TRUE,"Entrées")))</f>
        <v>50187.5</v>
      </c>
      <c r="M52" s="28">
        <f ca="1">IF($D52&gt;$D$8,"",INDIRECT(ADDRESS(ROW(Entrées!$C$37)+($D52-1)*24+M$11,COLUMN(Entrées!$C$37)+($C52-1),4,TRUE,"Entrées")))</f>
        <v>52087.5</v>
      </c>
      <c r="N52" s="28">
        <f ca="1">IF($D52&gt;$D$8,"",INDIRECT(ADDRESS(ROW(Entrées!$C$37)+($D52-1)*24+N$11,COLUMN(Entrées!$C$37)+($C52-1),4,TRUE,"Entrées")))</f>
        <v>53212.5</v>
      </c>
      <c r="O52" s="28">
        <f ca="1">IF($D52&gt;$D$8,"",INDIRECT(ADDRESS(ROW(Entrées!$C$37)+($D52-1)*24+O$11,COLUMN(Entrées!$C$37)+($C52-1),4,TRUE,"Entrées")))</f>
        <v>53925</v>
      </c>
      <c r="P52" s="28">
        <f ca="1">IF($D52&gt;$D$8,"",INDIRECT(ADDRESS(ROW(Entrées!$C$37)+($D52-1)*24+P$11,COLUMN(Entrées!$C$37)+($C52-1),4,TRUE,"Entrées")))</f>
        <v>54375</v>
      </c>
      <c r="Q52" s="28">
        <f ca="1">IF($D52&gt;$D$8,"",INDIRECT(ADDRESS(ROW(Entrées!$C$37)+($D52-1)*24+Q$11,COLUMN(Entrées!$C$37)+($C52-1),4,TRUE,"Entrées")))</f>
        <v>54550</v>
      </c>
      <c r="R52" s="28">
        <f ca="1">IF($D52&gt;$D$8,"",INDIRECT(ADDRESS(ROW(Entrées!$C$37)+($D52-1)*24+R$11,COLUMN(Entrées!$C$37)+($C52-1),4,TRUE,"Entrées")))</f>
        <v>53937.5</v>
      </c>
      <c r="S52" s="28">
        <f ca="1">IF($D52&gt;$D$8,"",INDIRECT(ADDRESS(ROW(Entrées!$C$37)+($D52-1)*24+S$11,COLUMN(Entrées!$C$37)+($C52-1),4,TRUE,"Entrées")))</f>
        <v>52862.5</v>
      </c>
      <c r="T52" s="28">
        <f ca="1">IF($D52&gt;$D$8,"",INDIRECT(ADDRESS(ROW(Entrées!$C$37)+($D52-1)*24+T$11,COLUMN(Entrées!$C$37)+($C52-1),4,TRUE,"Entrées")))</f>
        <v>51012.5</v>
      </c>
      <c r="U52" s="28">
        <f ca="1">IF($D52&gt;$D$8,"",INDIRECT(ADDRESS(ROW(Entrées!$C$37)+($D52-1)*24+U$11,COLUMN(Entrées!$C$37)+($C52-1),4,TRUE,"Entrées")))</f>
        <v>49312.5</v>
      </c>
      <c r="V52" s="28">
        <f ca="1">IF($D52&gt;$D$8,"",INDIRECT(ADDRESS(ROW(Entrées!$C$37)+($D52-1)*24+V$11,COLUMN(Entrées!$C$37)+($C52-1),4,TRUE,"Entrées")))</f>
        <v>48450</v>
      </c>
      <c r="W52" s="28">
        <f ca="1">IF($D52&gt;$D$8,"",INDIRECT(ADDRESS(ROW(Entrées!$C$37)+($D52-1)*24+W$11,COLUMN(Entrées!$C$37)+($C52-1),4,TRUE,"Entrées")))</f>
        <v>49512.5</v>
      </c>
      <c r="X52" s="28">
        <f ca="1">IF($D52&gt;$D$8,"",INDIRECT(ADDRESS(ROW(Entrées!$C$37)+($D52-1)*24+X$11,COLUMN(Entrées!$C$37)+($C52-1),4,TRUE,"Entrées")))</f>
        <v>51625</v>
      </c>
      <c r="Y52" s="28">
        <f ca="1">IF($D52&gt;$D$8,"",INDIRECT(ADDRESS(ROW(Entrées!$C$37)+($D52-1)*24+Y$11,COLUMN(Entrées!$C$37)+($C52-1),4,TRUE,"Entrées")))</f>
        <v>51875</v>
      </c>
      <c r="Z52" s="28">
        <f ca="1">IF($D52&gt;$D$8,"",INDIRECT(ADDRESS(ROW(Entrées!$C$37)+($D52-1)*24+Z$11,COLUMN(Entrées!$C$37)+($C52-1),4,TRUE,"Entrées")))</f>
        <v>47912.5</v>
      </c>
      <c r="AA52" s="28">
        <f ca="1">IF($D52&gt;$D$8,"",INDIRECT(ADDRESS(ROW(Entrées!$C$37)+($D52-1)*24+AA$11,COLUMN(Entrées!$C$37)+($C52-1),4,TRUE,"Entrées")))</f>
        <v>46562.5</v>
      </c>
      <c r="AB52" s="28">
        <f ca="1">IF($D52&gt;$D$8,"",INDIRECT(ADDRESS(ROW(Entrées!$C$37)+($D52-1)*24+AB$11,COLUMN(Entrées!$C$37)+($C52-1),4,TRUE,"Entrées")))</f>
        <v>48175</v>
      </c>
      <c r="AC52" s="11"/>
      <c r="AD52" s="40">
        <f t="shared" ca="1" si="41"/>
        <v>48181.25</v>
      </c>
      <c r="AE52" s="40">
        <f t="shared" ca="1" si="43"/>
        <v>54550</v>
      </c>
      <c r="AF52" s="40">
        <f t="shared" ca="1" si="44"/>
        <v>37287.5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49473.956989247294</v>
      </c>
      <c r="AK52" s="31">
        <f t="shared" ca="1" si="4"/>
        <v>49350.672043010745</v>
      </c>
      <c r="AL52" s="31">
        <f t="shared" ca="1" si="5"/>
        <v>49398.118279569891</v>
      </c>
      <c r="AM52" s="31">
        <f t="shared" ca="1" si="6"/>
        <v>347.55645161290329</v>
      </c>
      <c r="AN52" s="31">
        <f t="shared" ca="1" si="7"/>
        <v>2588.1444892473114</v>
      </c>
      <c r="AO52" s="31">
        <f t="shared" ca="1" si="8"/>
        <v>1503.5463709677417</v>
      </c>
      <c r="AP52" s="31">
        <f t="shared" ca="1" si="9"/>
        <v>41704.171370967742</v>
      </c>
      <c r="AQ52" s="31">
        <f t="shared" ca="1" si="10"/>
        <v>2152.7096774193546</v>
      </c>
      <c r="AR52" s="31">
        <f t="shared" ca="1" si="11"/>
        <v>402.56922043010746</v>
      </c>
      <c r="AS52" s="31">
        <f t="shared" ca="1" si="12"/>
        <v>6508.2741935483891</v>
      </c>
      <c r="AT52" s="31">
        <f t="shared" ca="1" si="13"/>
        <v>-813.07862903225805</v>
      </c>
      <c r="AU52" s="31">
        <f t="shared" ca="1" si="14"/>
        <v>663.5913978494624</v>
      </c>
      <c r="AV52" s="31">
        <f t="shared" ca="1" si="15"/>
        <v>-5583.5161290322567</v>
      </c>
      <c r="AW52" s="31">
        <f t="shared" ca="1" si="16"/>
        <v>65.047043010752674</v>
      </c>
      <c r="AX52" s="31">
        <f t="shared" ca="1" si="17"/>
        <v>1350.5215053763443</v>
      </c>
      <c r="AY52" s="31">
        <f t="shared" ca="1" si="18"/>
        <v>-1174.383064516129</v>
      </c>
      <c r="AZ52" s="31">
        <f t="shared" ca="1" si="19"/>
        <v>-997.34811827956992</v>
      </c>
      <c r="BA52" s="31">
        <f t="shared" ca="1" si="20"/>
        <v>-382.02016129032256</v>
      </c>
      <c r="BB52" s="31">
        <f t="shared" ca="1" si="21"/>
        <v>-2410.5497311827958</v>
      </c>
      <c r="BC52" s="31">
        <f t="shared" ca="1" si="22"/>
        <v>-1597.1438172043011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2576.5</v>
      </c>
      <c r="BI52" s="32">
        <f>IF($BF52&gt;$Y$7,"",IF(AND($BF52=$Y$7,$BG52=23),"",Entrées!D80-Entrées!D79))</f>
        <v>2712.5</v>
      </c>
      <c r="BJ52" s="32">
        <f>IF($BF52&gt;$Y$7,"",IF(AND($BF52=$Y$7,$BG52=23),"",Entrées!E80-Entrées!E79))</f>
        <v>2612.5</v>
      </c>
      <c r="BK52" s="32">
        <f>IF($BF52&gt;$Y$7,"",IF(AND($BF52=$Y$7,$BG52=23),"",Entrées!F80-Entrées!F79))</f>
        <v>-0.5</v>
      </c>
      <c r="BL52" s="32">
        <f>IF($BF52&gt;$Y$7,"",IF(AND($BF52=$Y$7,$BG52=23),"",Entrées!G80-Entrées!G79))</f>
        <v>-287</v>
      </c>
      <c r="BM52" s="32">
        <f>IF($BF52&gt;$Y$7,"",IF(AND($BF52=$Y$7,$BG52=23),"",Entrées!H80-Entrées!H79))</f>
        <v>83</v>
      </c>
      <c r="BN52" s="32">
        <f>IF($BF52&gt;$Y$7,"",IF(AND($BF52=$Y$7,$BG52=23),"",Entrées!I80-Entrées!I79))</f>
        <v>161</v>
      </c>
      <c r="BO52" s="32">
        <f>IF($BF52&gt;$Y$7,"",IF(AND($BF52=$Y$7,$BG52=23),"",Entrées!J80-Entrées!J79))</f>
        <v>323.5</v>
      </c>
      <c r="BP52" s="32">
        <f>IF($BF52&gt;$Y$7,"",IF(AND($BF52=$Y$7,$BG52=23),"",Entrées!K80-Entrées!K79))</f>
        <v>-364.5</v>
      </c>
      <c r="BQ52" s="32">
        <f>IF($BF52&gt;$Y$7,"",IF(AND($BF52=$Y$7,$BG52=23),"",Entrées!L80-Entrées!L79))</f>
        <v>1503</v>
      </c>
      <c r="BR52" s="32">
        <f>IF($BF52&gt;$Y$7,"",IF(AND($BF52=$Y$7,$BG52=23),"",Entrées!M80-Entrées!M79))</f>
        <v>94.5</v>
      </c>
      <c r="BS52" s="32">
        <f>IF($BF52&gt;$Y$7,"",IF(AND($BF52=$Y$7,$BG52=23),"",Entrées!N80-Entrées!N79))</f>
        <v>0</v>
      </c>
      <c r="BT52" s="32">
        <f>IF($BF52&gt;$Y$7,"",IF(AND($BF52=$Y$7,$BG52=23),"",Entrées!O80-Entrées!O79))</f>
        <v>1063.5</v>
      </c>
      <c r="BU52" s="32">
        <f>IF($BF52&gt;$Y$7,"",IF(AND($BF52=$Y$7,$BG52=23),"",Entrées!P80-Entrées!P79))</f>
        <v>-6</v>
      </c>
      <c r="BV52" s="32">
        <f>IF($BF52&gt;$Y$7,"",IF(AND($BF52=$Y$7,$BG52=23),"",Entrées!Q80-Entrées!Q79))</f>
        <v>192</v>
      </c>
      <c r="BW52" s="32">
        <f>IF($BF52&gt;$Y$7,"",IF(AND($BF52=$Y$7,$BG52=23),"",Entrées!R80-Entrées!R79))</f>
        <v>65</v>
      </c>
      <c r="BX52" s="32">
        <f>IF($BF52&gt;$Y$7,"",IF(AND($BF52=$Y$7,$BG52=23),"",Entrées!S80-Entrées!S79))</f>
        <v>364</v>
      </c>
      <c r="BY52" s="32">
        <f>IF($BF52&gt;$Y$7,"",IF(AND($BF52=$Y$7,$BG52=23),"",Entrées!T80-Entrées!T79))</f>
        <v>2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1198</v>
      </c>
      <c r="CD52" s="33">
        <f>IF($BF52&lt;=$Y$7,Entrées!J79/CD$2,"")</f>
        <v>0.13424173605854151</v>
      </c>
      <c r="CE52" s="33">
        <f>IF($BF52&lt;=$Y$7,Entrées!K79/CE$2,"")</f>
        <v>9.8901098901098897E-2</v>
      </c>
      <c r="CF52" s="11">
        <f t="shared" si="24"/>
        <v>7926</v>
      </c>
      <c r="CG52" s="11">
        <f t="shared" si="25"/>
        <v>4186</v>
      </c>
      <c r="CH52" s="52">
        <f t="shared" si="26"/>
        <v>0.27160101910413265</v>
      </c>
      <c r="CI52" s="52">
        <f t="shared" si="27"/>
        <v>9.6170382329218221E-2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275</v>
      </c>
      <c r="CO52" s="35">
        <f ca="1">CN52/(Entrées!$P$11-1)</f>
        <v>0.37012113055181695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424</v>
      </c>
      <c r="CU52" s="35">
        <f ca="1">CT52/(Entrées!$P$11-1)</f>
        <v>0.57065948855989235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44787.5</v>
      </c>
      <c r="F53" s="28">
        <f ca="1">IF($D53&gt;$D$8,"",INDIRECT(ADDRESS(ROW(Entrées!$C$37)+($D53-1)*24+F$11,COLUMN(Entrées!$C$37)+($C53-1),4,TRUE,"Entrées")))</f>
        <v>41300</v>
      </c>
      <c r="G53" s="28">
        <f ca="1">IF($D53&gt;$D$8,"",INDIRECT(ADDRESS(ROW(Entrées!$C$37)+($D53-1)*24+G$11,COLUMN(Entrées!$C$37)+($C53-1),4,TRUE,"Entrées")))</f>
        <v>39287.5</v>
      </c>
      <c r="H53" s="28">
        <f ca="1">IF($D53&gt;$D$8,"",INDIRECT(ADDRESS(ROW(Entrées!$C$37)+($D53-1)*24+H$11,COLUMN(Entrées!$C$37)+($C53-1),4,TRUE,"Entrées")))</f>
        <v>36062.5</v>
      </c>
      <c r="I53" s="28">
        <f ca="1">IF($D53&gt;$D$8,"",INDIRECT(ADDRESS(ROW(Entrées!$C$37)+($D53-1)*24+I$11,COLUMN(Entrées!$C$37)+($C53-1),4,TRUE,"Entrées")))</f>
        <v>34312.5</v>
      </c>
      <c r="J53" s="28">
        <f ca="1">IF($D53&gt;$D$8,"",INDIRECT(ADDRESS(ROW(Entrées!$C$37)+($D53-1)*24+J$11,COLUMN(Entrées!$C$37)+($C53-1),4,TRUE,"Entrées")))</f>
        <v>34700</v>
      </c>
      <c r="K53" s="28">
        <f ca="1">IF($D53&gt;$D$8,"",INDIRECT(ADDRESS(ROW(Entrées!$C$37)+($D53-1)*24+K$11,COLUMN(Entrées!$C$37)+($C53-1),4,TRUE,"Entrées")))</f>
        <v>36262.5</v>
      </c>
      <c r="L53" s="28">
        <f ca="1">IF($D53&gt;$D$8,"",INDIRECT(ADDRESS(ROW(Entrées!$C$37)+($D53-1)*24+L$11,COLUMN(Entrées!$C$37)+($C53-1),4,TRUE,"Entrées")))</f>
        <v>38650</v>
      </c>
      <c r="M53" s="28">
        <f ca="1">IF($D53&gt;$D$8,"",INDIRECT(ADDRESS(ROW(Entrées!$C$37)+($D53-1)*24+M$11,COLUMN(Entrées!$C$37)+($C53-1),4,TRUE,"Entrées")))</f>
        <v>40850</v>
      </c>
      <c r="N53" s="28">
        <f ca="1">IF($D53&gt;$D$8,"",INDIRECT(ADDRESS(ROW(Entrées!$C$37)+($D53-1)*24+N$11,COLUMN(Entrées!$C$37)+($C53-1),4,TRUE,"Entrées")))</f>
        <v>43912.5</v>
      </c>
      <c r="O53" s="28">
        <f ca="1">IF($D53&gt;$D$8,"",INDIRECT(ADDRESS(ROW(Entrées!$C$37)+($D53-1)*24+O$11,COLUMN(Entrées!$C$37)+($C53-1),4,TRUE,"Entrées")))</f>
        <v>45625</v>
      </c>
      <c r="P53" s="28">
        <f ca="1">IF($D53&gt;$D$8,"",INDIRECT(ADDRESS(ROW(Entrées!$C$37)+($D53-1)*24+P$11,COLUMN(Entrées!$C$37)+($C53-1),4,TRUE,"Entrées")))</f>
        <v>46350</v>
      </c>
      <c r="Q53" s="28">
        <f ca="1">IF($D53&gt;$D$8,"",INDIRECT(ADDRESS(ROW(Entrées!$C$37)+($D53-1)*24+Q$11,COLUMN(Entrées!$C$37)+($C53-1),4,TRUE,"Entrées")))</f>
        <v>48012.5</v>
      </c>
      <c r="R53" s="28">
        <f ca="1">IF($D53&gt;$D$8,"",INDIRECT(ADDRESS(ROW(Entrées!$C$37)+($D53-1)*24+R$11,COLUMN(Entrées!$C$37)+($C53-1),4,TRUE,"Entrées")))</f>
        <v>47525</v>
      </c>
      <c r="S53" s="28">
        <f ca="1">IF($D53&gt;$D$8,"",INDIRECT(ADDRESS(ROW(Entrées!$C$37)+($D53-1)*24+S$11,COLUMN(Entrées!$C$37)+($C53-1),4,TRUE,"Entrées")))</f>
        <v>45475</v>
      </c>
      <c r="T53" s="28">
        <f ca="1">IF($D53&gt;$D$8,"",INDIRECT(ADDRESS(ROW(Entrées!$C$37)+($D53-1)*24+T$11,COLUMN(Entrées!$C$37)+($C53-1),4,TRUE,"Entrées")))</f>
        <v>43450</v>
      </c>
      <c r="U53" s="28">
        <f ca="1">IF($D53&gt;$D$8,"",INDIRECT(ADDRESS(ROW(Entrées!$C$37)+($D53-1)*24+U$11,COLUMN(Entrées!$C$37)+($C53-1),4,TRUE,"Entrées")))</f>
        <v>42200</v>
      </c>
      <c r="V53" s="28">
        <f ca="1">IF($D53&gt;$D$8,"",INDIRECT(ADDRESS(ROW(Entrées!$C$37)+($D53-1)*24+V$11,COLUMN(Entrées!$C$37)+($C53-1),4,TRUE,"Entrées")))</f>
        <v>41650</v>
      </c>
      <c r="W53" s="28">
        <f ca="1">IF($D53&gt;$D$8,"",INDIRECT(ADDRESS(ROW(Entrées!$C$37)+($D53-1)*24+W$11,COLUMN(Entrées!$C$37)+($C53-1),4,TRUE,"Entrées")))</f>
        <v>43050</v>
      </c>
      <c r="X53" s="28">
        <f ca="1">IF($D53&gt;$D$8,"",INDIRECT(ADDRESS(ROW(Entrées!$C$37)+($D53-1)*24+X$11,COLUMN(Entrées!$C$37)+($C53-1),4,TRUE,"Entrées")))</f>
        <v>46025</v>
      </c>
      <c r="Y53" s="28">
        <f ca="1">IF($D53&gt;$D$8,"",INDIRECT(ADDRESS(ROW(Entrées!$C$37)+($D53-1)*24+Y$11,COLUMN(Entrées!$C$37)+($C53-1),4,TRUE,"Entrées")))</f>
        <v>46575</v>
      </c>
      <c r="Z53" s="28">
        <f ca="1">IF($D53&gt;$D$8,"",INDIRECT(ADDRESS(ROW(Entrées!$C$37)+($D53-1)*24+Z$11,COLUMN(Entrées!$C$37)+($C53-1),4,TRUE,"Entrées")))</f>
        <v>43650</v>
      </c>
      <c r="AA53" s="28">
        <f ca="1">IF($D53&gt;$D$8,"",INDIRECT(ADDRESS(ROW(Entrées!$C$37)+($D53-1)*24+AA$11,COLUMN(Entrées!$C$37)+($C53-1),4,TRUE,"Entrées")))</f>
        <v>43337.5</v>
      </c>
      <c r="AB53" s="28">
        <f ca="1">IF($D53&gt;$D$8,"",INDIRECT(ADDRESS(ROW(Entrées!$C$37)+($D53-1)*24+AB$11,COLUMN(Entrées!$C$37)+($C53-1),4,TRUE,"Entrées")))</f>
        <v>45400</v>
      </c>
      <c r="AC53" s="11"/>
      <c r="AD53" s="40">
        <f t="shared" ca="1" si="41"/>
        <v>42435.416666666664</v>
      </c>
      <c r="AE53" s="40">
        <f t="shared" ca="1" si="43"/>
        <v>48012.5</v>
      </c>
      <c r="AF53" s="40">
        <f t="shared" ca="1" si="44"/>
        <v>34312.5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49473.956989247294</v>
      </c>
      <c r="AK53" s="31">
        <f t="shared" ca="1" si="4"/>
        <v>49350.672043010745</v>
      </c>
      <c r="AL53" s="31">
        <f t="shared" ca="1" si="5"/>
        <v>49398.118279569891</v>
      </c>
      <c r="AM53" s="31">
        <f t="shared" ca="1" si="6"/>
        <v>347.55645161290329</v>
      </c>
      <c r="AN53" s="31">
        <f t="shared" ca="1" si="7"/>
        <v>2588.1444892473114</v>
      </c>
      <c r="AO53" s="31">
        <f t="shared" ca="1" si="8"/>
        <v>1503.5463709677417</v>
      </c>
      <c r="AP53" s="31">
        <f t="shared" ca="1" si="9"/>
        <v>41704.171370967742</v>
      </c>
      <c r="AQ53" s="31">
        <f t="shared" ca="1" si="10"/>
        <v>2152.7096774193546</v>
      </c>
      <c r="AR53" s="31">
        <f t="shared" ca="1" si="11"/>
        <v>402.56922043010746</v>
      </c>
      <c r="AS53" s="31">
        <f t="shared" ca="1" si="12"/>
        <v>6508.2741935483891</v>
      </c>
      <c r="AT53" s="31">
        <f t="shared" ca="1" si="13"/>
        <v>-813.07862903225805</v>
      </c>
      <c r="AU53" s="31">
        <f t="shared" ca="1" si="14"/>
        <v>663.5913978494624</v>
      </c>
      <c r="AV53" s="31">
        <f t="shared" ca="1" si="15"/>
        <v>-5583.5161290322567</v>
      </c>
      <c r="AW53" s="31">
        <f t="shared" ca="1" si="16"/>
        <v>65.047043010752674</v>
      </c>
      <c r="AX53" s="31">
        <f t="shared" ca="1" si="17"/>
        <v>1350.5215053763443</v>
      </c>
      <c r="AY53" s="31">
        <f t="shared" ca="1" si="18"/>
        <v>-1174.383064516129</v>
      </c>
      <c r="AZ53" s="31">
        <f t="shared" ca="1" si="19"/>
        <v>-997.34811827956992</v>
      </c>
      <c r="BA53" s="31">
        <f t="shared" ca="1" si="20"/>
        <v>-382.02016129032256</v>
      </c>
      <c r="BB53" s="31">
        <f t="shared" ca="1" si="21"/>
        <v>-2410.5497311827958</v>
      </c>
      <c r="BC53" s="31">
        <f t="shared" ca="1" si="22"/>
        <v>-1597.1438172043011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1143.5</v>
      </c>
      <c r="BI53" s="32">
        <f>IF($BF53&gt;$Y$7,"",IF(AND($BF53=$Y$7,$BG53=23),"",Entrées!D81-Entrées!D80))</f>
        <v>575</v>
      </c>
      <c r="BJ53" s="32">
        <f>IF($BF53&gt;$Y$7,"",IF(AND($BF53=$Y$7,$BG53=23),"",Entrées!E81-Entrées!E80))</f>
        <v>462.5</v>
      </c>
      <c r="BK53" s="32">
        <f>IF($BF53&gt;$Y$7,"",IF(AND($BF53=$Y$7,$BG53=23),"",Entrées!F81-Entrées!F80))</f>
        <v>0</v>
      </c>
      <c r="BL53" s="32">
        <f>IF($BF53&gt;$Y$7,"",IF(AND($BF53=$Y$7,$BG53=23),"",Entrées!G81-Entrées!G80))</f>
        <v>-31</v>
      </c>
      <c r="BM53" s="32">
        <f>IF($BF53&gt;$Y$7,"",IF(AND($BF53=$Y$7,$BG53=23),"",Entrées!H81-Entrées!H80))</f>
        <v>6</v>
      </c>
      <c r="BN53" s="32">
        <f>IF($BF53&gt;$Y$7,"",IF(AND($BF53=$Y$7,$BG53=23),"",Entrées!I81-Entrées!I80))</f>
        <v>41</v>
      </c>
      <c r="BO53" s="32">
        <f>IF($BF53&gt;$Y$7,"",IF(AND($BF53=$Y$7,$BG53=23),"",Entrées!J81-Entrées!J80))</f>
        <v>427.5</v>
      </c>
      <c r="BP53" s="32">
        <f>IF($BF53&gt;$Y$7,"",IF(AND($BF53=$Y$7,$BG53=23),"",Entrées!K81-Entrées!K80))</f>
        <v>-49.5</v>
      </c>
      <c r="BQ53" s="32">
        <f>IF($BF53&gt;$Y$7,"",IF(AND($BF53=$Y$7,$BG53=23),"",Entrées!L81-Entrées!L80))</f>
        <v>256.5</v>
      </c>
      <c r="BR53" s="32">
        <f>IF($BF53&gt;$Y$7,"",IF(AND($BF53=$Y$7,$BG53=23),"",Entrées!M81-Entrées!M80))</f>
        <v>-21</v>
      </c>
      <c r="BS53" s="32">
        <f>IF($BF53&gt;$Y$7,"",IF(AND($BF53=$Y$7,$BG53=23),"",Entrées!N81-Entrées!N80))</f>
        <v>-0.5</v>
      </c>
      <c r="BT53" s="32">
        <f>IF($BF53&gt;$Y$7,"",IF(AND($BF53=$Y$7,$BG53=23),"",Entrées!O81-Entrées!O80))</f>
        <v>514</v>
      </c>
      <c r="BU53" s="32">
        <f>IF($BF53&gt;$Y$7,"",IF(AND($BF53=$Y$7,$BG53=23),"",Entrées!P81-Entrées!P80))</f>
        <v>-1.5</v>
      </c>
      <c r="BV53" s="32">
        <f>IF($BF53&gt;$Y$7,"",IF(AND($BF53=$Y$7,$BG53=23),"",Entrées!Q81-Entrées!Q80))</f>
        <v>321</v>
      </c>
      <c r="BW53" s="32">
        <f>IF($BF53&gt;$Y$7,"",IF(AND($BF53=$Y$7,$BG53=23),"",Entrées!R81-Entrées!R80))</f>
        <v>-204</v>
      </c>
      <c r="BX53" s="32">
        <f>IF($BF53&gt;$Y$7,"",IF(AND($BF53=$Y$7,$BG53=23),"",Entrées!S81-Entrées!S80))</f>
        <v>-244</v>
      </c>
      <c r="BY53" s="32">
        <f>IF($BF53&gt;$Y$7,"",IF(AND($BF53=$Y$7,$BG53=23),"",Entrées!T81-Entrées!T80))</f>
        <v>-2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-408</v>
      </c>
      <c r="CD53" s="33">
        <f>IF($BF53&lt;=$Y$7,Entrées!J80/CD$2,"")</f>
        <v>0.1750567751703255</v>
      </c>
      <c r="CE53" s="33">
        <f>IF($BF53&lt;=$Y$7,Entrées!K80/CE$2,"")</f>
        <v>1.1825131390348782E-2</v>
      </c>
      <c r="CF53" s="11">
        <f t="shared" si="24"/>
        <v>7926</v>
      </c>
      <c r="CG53" s="11">
        <f t="shared" si="25"/>
        <v>4186</v>
      </c>
      <c r="CH53" s="52">
        <f t="shared" si="26"/>
        <v>0.27160101910413265</v>
      </c>
      <c r="CI53" s="52">
        <f t="shared" si="27"/>
        <v>9.6170382329218221E-2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133</v>
      </c>
      <c r="CO53" s="35">
        <f ca="1">CN53/(Entrées!$P$11-1)</f>
        <v>0.17900403768506057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21</v>
      </c>
      <c r="CU53" s="35">
        <f ca="1">CT53/(Entrées!$P$11-1)</f>
        <v>2.826379542395693E-2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42412.5</v>
      </c>
      <c r="F54" s="28">
        <f ca="1">IF($D54&gt;$D$8,"",INDIRECT(ADDRESS(ROW(Entrées!$C$37)+($D54-1)*24+F$11,COLUMN(Entrées!$C$37)+($C54-1),4,TRUE,"Entrées")))</f>
        <v>39450</v>
      </c>
      <c r="G54" s="28">
        <f ca="1">IF($D54&gt;$D$8,"",INDIRECT(ADDRESS(ROW(Entrées!$C$37)+($D54-1)*24+G$11,COLUMN(Entrées!$C$37)+($C54-1),4,TRUE,"Entrées")))</f>
        <v>37575</v>
      </c>
      <c r="H54" s="28">
        <f ca="1">IF($D54&gt;$D$8,"",INDIRECT(ADDRESS(ROW(Entrées!$C$37)+($D54-1)*24+H$11,COLUMN(Entrées!$C$37)+($C54-1),4,TRUE,"Entrées")))</f>
        <v>34787.5</v>
      </c>
      <c r="I54" s="28">
        <f ca="1">IF($D54&gt;$D$8,"",INDIRECT(ADDRESS(ROW(Entrées!$C$37)+($D54-1)*24+I$11,COLUMN(Entrées!$C$37)+($C54-1),4,TRUE,"Entrées")))</f>
        <v>33287.5</v>
      </c>
      <c r="J54" s="28">
        <f ca="1">IF($D54&gt;$D$8,"",INDIRECT(ADDRESS(ROW(Entrées!$C$37)+($D54-1)*24+J$11,COLUMN(Entrées!$C$37)+($C54-1),4,TRUE,"Entrées")))</f>
        <v>32962.5</v>
      </c>
      <c r="K54" s="28">
        <f ca="1">IF($D54&gt;$D$8,"",INDIRECT(ADDRESS(ROW(Entrées!$C$37)+($D54-1)*24+K$11,COLUMN(Entrées!$C$37)+($C54-1),4,TRUE,"Entrées")))</f>
        <v>33662.5</v>
      </c>
      <c r="L54" s="28">
        <f ca="1">IF($D54&gt;$D$8,"",INDIRECT(ADDRESS(ROW(Entrées!$C$37)+($D54-1)*24+L$11,COLUMN(Entrées!$C$37)+($C54-1),4,TRUE,"Entrées")))</f>
        <v>34737.5</v>
      </c>
      <c r="M54" s="28">
        <f ca="1">IF($D54&gt;$D$8,"",INDIRECT(ADDRESS(ROW(Entrées!$C$37)+($D54-1)*24+M$11,COLUMN(Entrées!$C$37)+($C54-1),4,TRUE,"Entrées")))</f>
        <v>35737.5</v>
      </c>
      <c r="N54" s="28">
        <f ca="1">IF($D54&gt;$D$8,"",INDIRECT(ADDRESS(ROW(Entrées!$C$37)+($D54-1)*24+N$11,COLUMN(Entrées!$C$37)+($C54-1),4,TRUE,"Entrées")))</f>
        <v>38775</v>
      </c>
      <c r="O54" s="28">
        <f ca="1">IF($D54&gt;$D$8,"",INDIRECT(ADDRESS(ROW(Entrées!$C$37)+($D54-1)*24+O$11,COLUMN(Entrées!$C$37)+($C54-1),4,TRUE,"Entrées")))</f>
        <v>41375</v>
      </c>
      <c r="P54" s="28">
        <f ca="1">IF($D54&gt;$D$8,"",INDIRECT(ADDRESS(ROW(Entrées!$C$37)+($D54-1)*24+P$11,COLUMN(Entrées!$C$37)+($C54-1),4,TRUE,"Entrées")))</f>
        <v>43225</v>
      </c>
      <c r="Q54" s="28">
        <f ca="1">IF($D54&gt;$D$8,"",INDIRECT(ADDRESS(ROW(Entrées!$C$37)+($D54-1)*24+Q$11,COLUMN(Entrées!$C$37)+($C54-1),4,TRUE,"Entrées")))</f>
        <v>45625</v>
      </c>
      <c r="R54" s="28">
        <f ca="1">IF($D54&gt;$D$8,"",INDIRECT(ADDRESS(ROW(Entrées!$C$37)+($D54-1)*24+R$11,COLUMN(Entrées!$C$37)+($C54-1),4,TRUE,"Entrées")))</f>
        <v>44537.5</v>
      </c>
      <c r="S54" s="28">
        <f ca="1">IF($D54&gt;$D$8,"",INDIRECT(ADDRESS(ROW(Entrées!$C$37)+($D54-1)*24+S$11,COLUMN(Entrées!$C$37)+($C54-1),4,TRUE,"Entrées")))</f>
        <v>41062.5</v>
      </c>
      <c r="T54" s="28">
        <f ca="1">IF($D54&gt;$D$8,"",INDIRECT(ADDRESS(ROW(Entrées!$C$37)+($D54-1)*24+T$11,COLUMN(Entrées!$C$37)+($C54-1),4,TRUE,"Entrées")))</f>
        <v>38987.5</v>
      </c>
      <c r="U54" s="28">
        <f ca="1">IF($D54&gt;$D$8,"",INDIRECT(ADDRESS(ROW(Entrées!$C$37)+($D54-1)*24+U$11,COLUMN(Entrées!$C$37)+($C54-1),4,TRUE,"Entrées")))</f>
        <v>38025</v>
      </c>
      <c r="V54" s="28">
        <f ca="1">IF($D54&gt;$D$8,"",INDIRECT(ADDRESS(ROW(Entrées!$C$37)+($D54-1)*24+V$11,COLUMN(Entrées!$C$37)+($C54-1),4,TRUE,"Entrées")))</f>
        <v>37925</v>
      </c>
      <c r="W54" s="28">
        <f ca="1">IF($D54&gt;$D$8,"",INDIRECT(ADDRESS(ROW(Entrées!$C$37)+($D54-1)*24+W$11,COLUMN(Entrées!$C$37)+($C54-1),4,TRUE,"Entrées")))</f>
        <v>40575</v>
      </c>
      <c r="X54" s="28">
        <f ca="1">IF($D54&gt;$D$8,"",INDIRECT(ADDRESS(ROW(Entrées!$C$37)+($D54-1)*24+X$11,COLUMN(Entrées!$C$37)+($C54-1),4,TRUE,"Entrées")))</f>
        <v>45087.5</v>
      </c>
      <c r="Y54" s="28">
        <f ca="1">IF($D54&gt;$D$8,"",INDIRECT(ADDRESS(ROW(Entrées!$C$37)+($D54-1)*24+Y$11,COLUMN(Entrées!$C$37)+($C54-1),4,TRUE,"Entrées")))</f>
        <v>46637.5</v>
      </c>
      <c r="Z54" s="28">
        <f ca="1">IF($D54&gt;$D$8,"",INDIRECT(ADDRESS(ROW(Entrées!$C$37)+($D54-1)*24+Z$11,COLUMN(Entrées!$C$37)+($C54-1),4,TRUE,"Entrées")))</f>
        <v>43987.5</v>
      </c>
      <c r="AA54" s="28">
        <f ca="1">IF($D54&gt;$D$8,"",INDIRECT(ADDRESS(ROW(Entrées!$C$37)+($D54-1)*24+AA$11,COLUMN(Entrées!$C$37)+($C54-1),4,TRUE,"Entrées")))</f>
        <v>43225</v>
      </c>
      <c r="AB54" s="28">
        <f ca="1">IF($D54&gt;$D$8,"",INDIRECT(ADDRESS(ROW(Entrées!$C$37)+($D54-1)*24+AB$11,COLUMN(Entrées!$C$37)+($C54-1),4,TRUE,"Entrées")))</f>
        <v>44637.5</v>
      </c>
      <c r="AC54" s="11"/>
      <c r="AD54" s="40">
        <f t="shared" ca="1" si="41"/>
        <v>39929.166666666664</v>
      </c>
      <c r="AE54" s="40">
        <f t="shared" ca="1" si="43"/>
        <v>46637.5</v>
      </c>
      <c r="AF54" s="40">
        <f t="shared" ca="1" si="44"/>
        <v>32962.5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49473.956989247294</v>
      </c>
      <c r="AK54" s="31">
        <f t="shared" ca="1" si="4"/>
        <v>49350.672043010745</v>
      </c>
      <c r="AL54" s="31">
        <f t="shared" ca="1" si="5"/>
        <v>49398.118279569891</v>
      </c>
      <c r="AM54" s="31">
        <f t="shared" ca="1" si="6"/>
        <v>347.55645161290329</v>
      </c>
      <c r="AN54" s="31">
        <f t="shared" ca="1" si="7"/>
        <v>2588.1444892473114</v>
      </c>
      <c r="AO54" s="31">
        <f t="shared" ca="1" si="8"/>
        <v>1503.5463709677417</v>
      </c>
      <c r="AP54" s="31">
        <f t="shared" ca="1" si="9"/>
        <v>41704.171370967742</v>
      </c>
      <c r="AQ54" s="31">
        <f t="shared" ca="1" si="10"/>
        <v>2152.7096774193546</v>
      </c>
      <c r="AR54" s="31">
        <f t="shared" ca="1" si="11"/>
        <v>402.56922043010746</v>
      </c>
      <c r="AS54" s="31">
        <f t="shared" ca="1" si="12"/>
        <v>6508.2741935483891</v>
      </c>
      <c r="AT54" s="31">
        <f t="shared" ca="1" si="13"/>
        <v>-813.07862903225805</v>
      </c>
      <c r="AU54" s="31">
        <f t="shared" ca="1" si="14"/>
        <v>663.5913978494624</v>
      </c>
      <c r="AV54" s="31">
        <f t="shared" ca="1" si="15"/>
        <v>-5583.5161290322567</v>
      </c>
      <c r="AW54" s="31">
        <f t="shared" ca="1" si="16"/>
        <v>65.047043010752674</v>
      </c>
      <c r="AX54" s="31">
        <f t="shared" ca="1" si="17"/>
        <v>1350.5215053763443</v>
      </c>
      <c r="AY54" s="31">
        <f t="shared" ca="1" si="18"/>
        <v>-1174.383064516129</v>
      </c>
      <c r="AZ54" s="31">
        <f t="shared" ca="1" si="19"/>
        <v>-997.34811827956992</v>
      </c>
      <c r="BA54" s="31">
        <f t="shared" ca="1" si="20"/>
        <v>-382.02016129032256</v>
      </c>
      <c r="BB54" s="31">
        <f t="shared" ca="1" si="21"/>
        <v>-2410.5497311827958</v>
      </c>
      <c r="BC54" s="31">
        <f t="shared" ca="1" si="22"/>
        <v>-1597.1438172043011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-4230</v>
      </c>
      <c r="BI54" s="32">
        <f>IF($BF54&gt;$Y$7,"",IF(AND($BF54=$Y$7,$BG54=23),"",Entrées!D82-Entrées!D81))</f>
        <v>-4012.5</v>
      </c>
      <c r="BJ54" s="32">
        <f>IF($BF54&gt;$Y$7,"",IF(AND($BF54=$Y$7,$BG54=23),"",Entrées!E82-Entrées!E81))</f>
        <v>-4150</v>
      </c>
      <c r="BK54" s="32">
        <f>IF($BF54&gt;$Y$7,"",IF(AND($BF54=$Y$7,$BG54=23),"",Entrées!F82-Entrées!F81))</f>
        <v>0</v>
      </c>
      <c r="BL54" s="32">
        <f>IF($BF54&gt;$Y$7,"",IF(AND($BF54=$Y$7,$BG54=23),"",Entrées!G82-Entrées!G81))</f>
        <v>-137</v>
      </c>
      <c r="BM54" s="32">
        <f>IF($BF54&gt;$Y$7,"",IF(AND($BF54=$Y$7,$BG54=23),"",Entrées!H82-Entrées!H81))</f>
        <v>-211.5</v>
      </c>
      <c r="BN54" s="32">
        <f>IF($BF54&gt;$Y$7,"",IF(AND($BF54=$Y$7,$BG54=23),"",Entrées!I82-Entrées!I81))</f>
        <v>-233.5</v>
      </c>
      <c r="BO54" s="32">
        <f>IF($BF54&gt;$Y$7,"",IF(AND($BF54=$Y$7,$BG54=23),"",Entrées!J82-Entrées!J81))</f>
        <v>283.5</v>
      </c>
      <c r="BP54" s="32">
        <f>IF($BF54&gt;$Y$7,"",IF(AND($BF54=$Y$7,$BG54=23),"",Entrées!K82-Entrées!K81))</f>
        <v>0</v>
      </c>
      <c r="BQ54" s="32">
        <f>IF($BF54&gt;$Y$7,"",IF(AND($BF54=$Y$7,$BG54=23),"",Entrées!L82-Entrées!L81))</f>
        <v>-2876</v>
      </c>
      <c r="BR54" s="32">
        <f>IF($BF54&gt;$Y$7,"",IF(AND($BF54=$Y$7,$BG54=23),"",Entrées!M82-Entrées!M81))</f>
        <v>25</v>
      </c>
      <c r="BS54" s="32">
        <f>IF($BF54&gt;$Y$7,"",IF(AND($BF54=$Y$7,$BG54=23),"",Entrées!N82-Entrées!N81))</f>
        <v>10</v>
      </c>
      <c r="BT54" s="32">
        <f>IF($BF54&gt;$Y$7,"",IF(AND($BF54=$Y$7,$BG54=23),"",Entrées!O82-Entrées!O81))</f>
        <v>-1091</v>
      </c>
      <c r="BU54" s="32">
        <f>IF($BF54&gt;$Y$7,"",IF(AND($BF54=$Y$7,$BG54=23),"",Entrées!P82-Entrées!P81))</f>
        <v>0</v>
      </c>
      <c r="BV54" s="32">
        <f>IF($BF54&gt;$Y$7,"",IF(AND($BF54=$Y$7,$BG54=23),"",Entrées!Q82-Entrées!Q81))</f>
        <v>228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-642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-1046</v>
      </c>
      <c r="CD54" s="33">
        <f>IF($BF54&lt;=$Y$7,Entrées!J81/CD$2,"")</f>
        <v>0.22899318697956095</v>
      </c>
      <c r="CE54" s="33">
        <f>IF($BF54&lt;=$Y$7,Entrées!K81/CE$2,"")</f>
        <v>0</v>
      </c>
      <c r="CF54" s="11">
        <f t="shared" si="24"/>
        <v>7926</v>
      </c>
      <c r="CG54" s="11">
        <f t="shared" si="25"/>
        <v>4186</v>
      </c>
      <c r="CH54" s="52">
        <f t="shared" si="26"/>
        <v>0.27160101910413265</v>
      </c>
      <c r="CI54" s="52">
        <f t="shared" si="27"/>
        <v>9.6170382329218221E-2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67</v>
      </c>
      <c r="CO54" s="35">
        <f ca="1">CN54/(Entrées!$P$11-1)</f>
        <v>9.0174966352624494E-2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37</v>
      </c>
      <c r="CU54" s="35">
        <f ca="1">CT54/(Entrées!$P$11-1)</f>
        <v>4.9798115746971738E-2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42187.5</v>
      </c>
      <c r="F55" s="28">
        <f ca="1">IF($D55&gt;$D$8,"",INDIRECT(ADDRESS(ROW(Entrées!$C$37)+($D55-1)*24+F$11,COLUMN(Entrées!$C$37)+($C55-1),4,TRUE,"Entrées")))</f>
        <v>39362.5</v>
      </c>
      <c r="G55" s="28">
        <f ca="1">IF($D55&gt;$D$8,"",INDIRECT(ADDRESS(ROW(Entrées!$C$37)+($D55-1)*24+G$11,COLUMN(Entrées!$C$37)+($C55-1),4,TRUE,"Entrées")))</f>
        <v>38087.5</v>
      </c>
      <c r="H55" s="28">
        <f ca="1">IF($D55&gt;$D$8,"",INDIRECT(ADDRESS(ROW(Entrées!$C$37)+($D55-1)*24+H$11,COLUMN(Entrées!$C$37)+($C55-1),4,TRUE,"Entrées")))</f>
        <v>35600</v>
      </c>
      <c r="I55" s="28">
        <f ca="1">IF($D55&gt;$D$8,"",INDIRECT(ADDRESS(ROW(Entrées!$C$37)+($D55-1)*24+I$11,COLUMN(Entrées!$C$37)+($C55-1),4,TRUE,"Entrées")))</f>
        <v>34862.5</v>
      </c>
      <c r="J55" s="28">
        <f ca="1">IF($D55&gt;$D$8,"",INDIRECT(ADDRESS(ROW(Entrées!$C$37)+($D55-1)*24+J$11,COLUMN(Entrées!$C$37)+($C55-1),4,TRUE,"Entrées")))</f>
        <v>37187.5</v>
      </c>
      <c r="K55" s="28">
        <f ca="1">IF($D55&gt;$D$8,"",INDIRECT(ADDRESS(ROW(Entrées!$C$37)+($D55-1)*24+K$11,COLUMN(Entrées!$C$37)+($C55-1),4,TRUE,"Entrées")))</f>
        <v>42625</v>
      </c>
      <c r="L55" s="28">
        <f ca="1">IF($D55&gt;$D$8,"",INDIRECT(ADDRESS(ROW(Entrées!$C$37)+($D55-1)*24+L$11,COLUMN(Entrées!$C$37)+($C55-1),4,TRUE,"Entrées")))</f>
        <v>49150</v>
      </c>
      <c r="M55" s="28">
        <f ca="1">IF($D55&gt;$D$8,"",INDIRECT(ADDRESS(ROW(Entrées!$C$37)+($D55-1)*24+M$11,COLUMN(Entrées!$C$37)+($C55-1),4,TRUE,"Entrées")))</f>
        <v>51350</v>
      </c>
      <c r="N55" s="28">
        <f ca="1">IF($D55&gt;$D$8,"",INDIRECT(ADDRESS(ROW(Entrées!$C$37)+($D55-1)*24+N$11,COLUMN(Entrées!$C$37)+($C55-1),4,TRUE,"Entrées")))</f>
        <v>52762.5</v>
      </c>
      <c r="O55" s="28">
        <f ca="1">IF($D55&gt;$D$8,"",INDIRECT(ADDRESS(ROW(Entrées!$C$37)+($D55-1)*24+O$11,COLUMN(Entrées!$C$37)+($C55-1),4,TRUE,"Entrées")))</f>
        <v>53700</v>
      </c>
      <c r="P55" s="28">
        <f ca="1">IF($D55&gt;$D$8,"",INDIRECT(ADDRESS(ROW(Entrées!$C$37)+($D55-1)*24+P$11,COLUMN(Entrées!$C$37)+($C55-1),4,TRUE,"Entrées")))</f>
        <v>53837.5</v>
      </c>
      <c r="Q55" s="28">
        <f ca="1">IF($D55&gt;$D$8,"",INDIRECT(ADDRESS(ROW(Entrées!$C$37)+($D55-1)*24+Q$11,COLUMN(Entrées!$C$37)+($C55-1),4,TRUE,"Entrées")))</f>
        <v>54337.5</v>
      </c>
      <c r="R55" s="28">
        <f ca="1">IF($D55&gt;$D$8,"",INDIRECT(ADDRESS(ROW(Entrées!$C$37)+($D55-1)*24+R$11,COLUMN(Entrées!$C$37)+($C55-1),4,TRUE,"Entrées")))</f>
        <v>54312.5</v>
      </c>
      <c r="S55" s="28">
        <f ca="1">IF($D55&gt;$D$8,"",INDIRECT(ADDRESS(ROW(Entrées!$C$37)+($D55-1)*24+S$11,COLUMN(Entrées!$C$37)+($C55-1),4,TRUE,"Entrées")))</f>
        <v>53312.5</v>
      </c>
      <c r="T55" s="28">
        <f ca="1">IF($D55&gt;$D$8,"",INDIRECT(ADDRESS(ROW(Entrées!$C$37)+($D55-1)*24+T$11,COLUMN(Entrées!$C$37)+($C55-1),4,TRUE,"Entrées")))</f>
        <v>51487.5</v>
      </c>
      <c r="U55" s="28">
        <f ca="1">IF($D55&gt;$D$8,"",INDIRECT(ADDRESS(ROW(Entrées!$C$37)+($D55-1)*24+U$11,COLUMN(Entrées!$C$37)+($C55-1),4,TRUE,"Entrées")))</f>
        <v>49925</v>
      </c>
      <c r="V55" s="28">
        <f ca="1">IF($D55&gt;$D$8,"",INDIRECT(ADDRESS(ROW(Entrées!$C$37)+($D55-1)*24+V$11,COLUMN(Entrées!$C$37)+($C55-1),4,TRUE,"Entrées")))</f>
        <v>48987.5</v>
      </c>
      <c r="W55" s="28">
        <f ca="1">IF($D55&gt;$D$8,"",INDIRECT(ADDRESS(ROW(Entrées!$C$37)+($D55-1)*24+W$11,COLUMN(Entrées!$C$37)+($C55-1),4,TRUE,"Entrées")))</f>
        <v>50787.5</v>
      </c>
      <c r="X55" s="28">
        <f ca="1">IF($D55&gt;$D$8,"",INDIRECT(ADDRESS(ROW(Entrées!$C$37)+($D55-1)*24+X$11,COLUMN(Entrées!$C$37)+($C55-1),4,TRUE,"Entrées")))</f>
        <v>53987.5</v>
      </c>
      <c r="Y55" s="28">
        <f ca="1">IF($D55&gt;$D$8,"",INDIRECT(ADDRESS(ROW(Entrées!$C$37)+($D55-1)*24+Y$11,COLUMN(Entrées!$C$37)+($C55-1),4,TRUE,"Entrées")))</f>
        <v>53712.5</v>
      </c>
      <c r="Z55" s="28">
        <f ca="1">IF($D55&gt;$D$8,"",INDIRECT(ADDRESS(ROW(Entrées!$C$37)+($D55-1)*24+Z$11,COLUMN(Entrées!$C$37)+($C55-1),4,TRUE,"Entrées")))</f>
        <v>49362.5</v>
      </c>
      <c r="AA55" s="28">
        <f ca="1">IF($D55&gt;$D$8,"",INDIRECT(ADDRESS(ROW(Entrées!$C$37)+($D55-1)*24+AA$11,COLUMN(Entrées!$C$37)+($C55-1),4,TRUE,"Entrées")))</f>
        <v>47625</v>
      </c>
      <c r="AB55" s="28">
        <f ca="1">IF($D55&gt;$D$8,"",INDIRECT(ADDRESS(ROW(Entrées!$C$37)+($D55-1)*24+AB$11,COLUMN(Entrées!$C$37)+($C55-1),4,TRUE,"Entrées")))</f>
        <v>49037.5</v>
      </c>
      <c r="AC55" s="11"/>
      <c r="AD55" s="40">
        <f t="shared" ca="1" si="41"/>
        <v>47816.145833333336</v>
      </c>
      <c r="AE55" s="40">
        <f t="shared" ca="1" si="43"/>
        <v>54337.5</v>
      </c>
      <c r="AF55" s="40">
        <f t="shared" ca="1" si="44"/>
        <v>34862.5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49473.956989247294</v>
      </c>
      <c r="AK55" s="31">
        <f t="shared" ca="1" si="4"/>
        <v>49350.672043010745</v>
      </c>
      <c r="AL55" s="31">
        <f t="shared" ca="1" si="5"/>
        <v>49398.118279569891</v>
      </c>
      <c r="AM55" s="31">
        <f t="shared" ca="1" si="6"/>
        <v>347.55645161290329</v>
      </c>
      <c r="AN55" s="31">
        <f t="shared" ca="1" si="7"/>
        <v>2588.1444892473114</v>
      </c>
      <c r="AO55" s="31">
        <f t="shared" ca="1" si="8"/>
        <v>1503.5463709677417</v>
      </c>
      <c r="AP55" s="31">
        <f t="shared" ca="1" si="9"/>
        <v>41704.171370967742</v>
      </c>
      <c r="AQ55" s="31">
        <f t="shared" ca="1" si="10"/>
        <v>2152.7096774193546</v>
      </c>
      <c r="AR55" s="31">
        <f t="shared" ca="1" si="11"/>
        <v>402.56922043010746</v>
      </c>
      <c r="AS55" s="31">
        <f t="shared" ca="1" si="12"/>
        <v>6508.2741935483891</v>
      </c>
      <c r="AT55" s="31">
        <f t="shared" ca="1" si="13"/>
        <v>-813.07862903225805</v>
      </c>
      <c r="AU55" s="31">
        <f t="shared" ca="1" si="14"/>
        <v>663.5913978494624</v>
      </c>
      <c r="AV55" s="31">
        <f t="shared" ca="1" si="15"/>
        <v>-5583.5161290322567</v>
      </c>
      <c r="AW55" s="31">
        <f t="shared" ca="1" si="16"/>
        <v>65.047043010752674</v>
      </c>
      <c r="AX55" s="31">
        <f t="shared" ca="1" si="17"/>
        <v>1350.5215053763443</v>
      </c>
      <c r="AY55" s="31">
        <f t="shared" ca="1" si="18"/>
        <v>-1174.383064516129</v>
      </c>
      <c r="AZ55" s="31">
        <f t="shared" ca="1" si="19"/>
        <v>-997.34811827956992</v>
      </c>
      <c r="BA55" s="31">
        <f t="shared" ca="1" si="20"/>
        <v>-382.02016129032256</v>
      </c>
      <c r="BB55" s="31">
        <f t="shared" ca="1" si="21"/>
        <v>-2410.5497311827958</v>
      </c>
      <c r="BC55" s="31">
        <f t="shared" ca="1" si="22"/>
        <v>-1597.1438172043011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-2836.5</v>
      </c>
      <c r="BI55" s="32">
        <f>IF($BF55&gt;$Y$7,"",IF(AND($BF55=$Y$7,$BG55=23),"",Entrées!D83-Entrées!D82))</f>
        <v>-2262.5</v>
      </c>
      <c r="BJ55" s="32">
        <f>IF($BF55&gt;$Y$7,"",IF(AND($BF55=$Y$7,$BG55=23),"",Entrées!E83-Entrées!E82))</f>
        <v>-2425</v>
      </c>
      <c r="BK55" s="32">
        <f>IF($BF55&gt;$Y$7,"",IF(AND($BF55=$Y$7,$BG55=23),"",Entrées!F83-Entrées!F82))</f>
        <v>0</v>
      </c>
      <c r="BL55" s="32">
        <f>IF($BF55&gt;$Y$7,"",IF(AND($BF55=$Y$7,$BG55=23),"",Entrées!G83-Entrées!G82))</f>
        <v>-47</v>
      </c>
      <c r="BM55" s="32">
        <f>IF($BF55&gt;$Y$7,"",IF(AND($BF55=$Y$7,$BG55=23),"",Entrées!H83-Entrées!H82))</f>
        <v>-472</v>
      </c>
      <c r="BN55" s="32">
        <f>IF($BF55&gt;$Y$7,"",IF(AND($BF55=$Y$7,$BG55=23),"",Entrées!I83-Entrées!I82))</f>
        <v>-745</v>
      </c>
      <c r="BO55" s="32">
        <f>IF($BF55&gt;$Y$7,"",IF(AND($BF55=$Y$7,$BG55=23),"",Entrées!J83-Entrées!J82))</f>
        <v>186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-848.5</v>
      </c>
      <c r="BR55" s="32">
        <f>IF($BF55&gt;$Y$7,"",IF(AND($BF55=$Y$7,$BG55=23),"",Entrées!M83-Entrées!M82))</f>
        <v>-351.5</v>
      </c>
      <c r="BS55" s="32">
        <f>IF($BF55&gt;$Y$7,"",IF(AND($BF55=$Y$7,$BG55=23),"",Entrées!N83-Entrées!N82))</f>
        <v>4</v>
      </c>
      <c r="BT55" s="32">
        <f>IF($BF55&gt;$Y$7,"",IF(AND($BF55=$Y$7,$BG55=23),"",Entrées!O83-Entrées!O82))</f>
        <v>-561</v>
      </c>
      <c r="BU55" s="32">
        <f>IF($BF55&gt;$Y$7,"",IF(AND($BF55=$Y$7,$BG55=23),"",Entrées!P83-Entrées!P82))</f>
        <v>-1</v>
      </c>
      <c r="BV55" s="32">
        <f>IF($BF55&gt;$Y$7,"",IF(AND($BF55=$Y$7,$BG55=23),"",Entrées!Q83-Entrées!Q82))</f>
        <v>0</v>
      </c>
      <c r="BW55" s="32">
        <f>IF($BF55&gt;$Y$7,"",IF(AND($BF55=$Y$7,$BG55=23),"",Entrées!R83-Entrées!R82))</f>
        <v>2</v>
      </c>
      <c r="BX55" s="32">
        <f>IF($BF55&gt;$Y$7,"",IF(AND($BF55=$Y$7,$BG55=23),"",Entrées!S83-Entrées!S82))</f>
        <v>-163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-149</v>
      </c>
      <c r="CB55" s="11"/>
      <c r="CD55" s="33">
        <f>IF($BF55&lt;=$Y$7,Entrées!J82/CD$2,"")</f>
        <v>0.26476154428463283</v>
      </c>
      <c r="CE55" s="33">
        <f>IF($BF55&lt;=$Y$7,Entrées!K82/CE$2,"")</f>
        <v>0</v>
      </c>
      <c r="CF55" s="11">
        <f t="shared" si="24"/>
        <v>7926</v>
      </c>
      <c r="CG55" s="11">
        <f t="shared" si="25"/>
        <v>4186</v>
      </c>
      <c r="CH55" s="52">
        <f t="shared" si="26"/>
        <v>0.27160101910413265</v>
      </c>
      <c r="CI55" s="52">
        <f t="shared" si="27"/>
        <v>9.6170382329218221E-2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27</v>
      </c>
      <c r="CO55" s="35">
        <f ca="1">CN55/(Entrées!$P$11-1)</f>
        <v>3.6339165545087482E-2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32</v>
      </c>
      <c r="CU55" s="35">
        <f ca="1">CT55/(Entrées!$P$11-1)</f>
        <v>4.306864064602961E-2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45962.5</v>
      </c>
      <c r="F56" s="28">
        <f ca="1">IF($D56&gt;$D$8,"",INDIRECT(ADDRESS(ROW(Entrées!$C$37)+($D56-1)*24+F$11,COLUMN(Entrées!$C$37)+($C56-1),4,TRUE,"Entrées")))</f>
        <v>42700</v>
      </c>
      <c r="G56" s="28">
        <f ca="1">IF($D56&gt;$D$8,"",INDIRECT(ADDRESS(ROW(Entrées!$C$37)+($D56-1)*24+G$11,COLUMN(Entrées!$C$37)+($C56-1),4,TRUE,"Entrées")))</f>
        <v>41262.5</v>
      </c>
      <c r="H56" s="28">
        <f ca="1">IF($D56&gt;$D$8,"",INDIRECT(ADDRESS(ROW(Entrées!$C$37)+($D56-1)*24+H$11,COLUMN(Entrées!$C$37)+($C56-1),4,TRUE,"Entrées")))</f>
        <v>38662.5</v>
      </c>
      <c r="I56" s="28">
        <f ca="1">IF($D56&gt;$D$8,"",INDIRECT(ADDRESS(ROW(Entrées!$C$37)+($D56-1)*24+I$11,COLUMN(Entrées!$C$37)+($C56-1),4,TRUE,"Entrées")))</f>
        <v>37887.5</v>
      </c>
      <c r="J56" s="28">
        <f ca="1">IF($D56&gt;$D$8,"",INDIRECT(ADDRESS(ROW(Entrées!$C$37)+($D56-1)*24+J$11,COLUMN(Entrées!$C$37)+($C56-1),4,TRUE,"Entrées")))</f>
        <v>39550</v>
      </c>
      <c r="K56" s="28">
        <f ca="1">IF($D56&gt;$D$8,"",INDIRECT(ADDRESS(ROW(Entrées!$C$37)+($D56-1)*24+K$11,COLUMN(Entrées!$C$37)+($C56-1),4,TRUE,"Entrées")))</f>
        <v>44587.5</v>
      </c>
      <c r="L56" s="28">
        <f ca="1">IF($D56&gt;$D$8,"",INDIRECT(ADDRESS(ROW(Entrées!$C$37)+($D56-1)*24+L$11,COLUMN(Entrées!$C$37)+($C56-1),4,TRUE,"Entrées")))</f>
        <v>51487.5</v>
      </c>
      <c r="M56" s="28">
        <f ca="1">IF($D56&gt;$D$8,"",INDIRECT(ADDRESS(ROW(Entrées!$C$37)+($D56-1)*24+M$11,COLUMN(Entrées!$C$37)+($C56-1),4,TRUE,"Entrées")))</f>
        <v>53525</v>
      </c>
      <c r="N56" s="28">
        <f ca="1">IF($D56&gt;$D$8,"",INDIRECT(ADDRESS(ROW(Entrées!$C$37)+($D56-1)*24+N$11,COLUMN(Entrées!$C$37)+($C56-1),4,TRUE,"Entrées")))</f>
        <v>54350</v>
      </c>
      <c r="O56" s="28">
        <f ca="1">IF($D56&gt;$D$8,"",INDIRECT(ADDRESS(ROW(Entrées!$C$37)+($D56-1)*24+O$11,COLUMN(Entrées!$C$37)+($C56-1),4,TRUE,"Entrées")))</f>
        <v>54812.5</v>
      </c>
      <c r="P56" s="28">
        <f ca="1">IF($D56&gt;$D$8,"",INDIRECT(ADDRESS(ROW(Entrées!$C$37)+($D56-1)*24+P$11,COLUMN(Entrées!$C$37)+($C56-1),4,TRUE,"Entrées")))</f>
        <v>55012.5</v>
      </c>
      <c r="Q56" s="28">
        <f ca="1">IF($D56&gt;$D$8,"",INDIRECT(ADDRESS(ROW(Entrées!$C$37)+($D56-1)*24+Q$11,COLUMN(Entrées!$C$37)+($C56-1),4,TRUE,"Entrées")))</f>
        <v>55187.5</v>
      </c>
      <c r="R56" s="28">
        <f ca="1">IF($D56&gt;$D$8,"",INDIRECT(ADDRESS(ROW(Entrées!$C$37)+($D56-1)*24+R$11,COLUMN(Entrées!$C$37)+($C56-1),4,TRUE,"Entrées")))</f>
        <v>54812.5</v>
      </c>
      <c r="S56" s="28">
        <f ca="1">IF($D56&gt;$D$8,"",INDIRECT(ADDRESS(ROW(Entrées!$C$37)+($D56-1)*24+S$11,COLUMN(Entrées!$C$37)+($C56-1),4,TRUE,"Entrées")))</f>
        <v>53712.5</v>
      </c>
      <c r="T56" s="28">
        <f ca="1">IF($D56&gt;$D$8,"",INDIRECT(ADDRESS(ROW(Entrées!$C$37)+($D56-1)*24+T$11,COLUMN(Entrées!$C$37)+($C56-1),4,TRUE,"Entrées")))</f>
        <v>52137.5</v>
      </c>
      <c r="U56" s="28">
        <f ca="1">IF($D56&gt;$D$8,"",INDIRECT(ADDRESS(ROW(Entrées!$C$37)+($D56-1)*24+U$11,COLUMN(Entrées!$C$37)+($C56-1),4,TRUE,"Entrées")))</f>
        <v>50687.5</v>
      </c>
      <c r="V56" s="28">
        <f ca="1">IF($D56&gt;$D$8,"",INDIRECT(ADDRESS(ROW(Entrées!$C$37)+($D56-1)*24+V$11,COLUMN(Entrées!$C$37)+($C56-1),4,TRUE,"Entrées")))</f>
        <v>49775</v>
      </c>
      <c r="W56" s="28">
        <f ca="1">IF($D56&gt;$D$8,"",INDIRECT(ADDRESS(ROW(Entrées!$C$37)+($D56-1)*24+W$11,COLUMN(Entrées!$C$37)+($C56-1),4,TRUE,"Entrées")))</f>
        <v>51200</v>
      </c>
      <c r="X56" s="28">
        <f ca="1">IF($D56&gt;$D$8,"",INDIRECT(ADDRESS(ROW(Entrées!$C$37)+($D56-1)*24+X$11,COLUMN(Entrées!$C$37)+($C56-1),4,TRUE,"Entrées")))</f>
        <v>54625</v>
      </c>
      <c r="Y56" s="28">
        <f ca="1">IF($D56&gt;$D$8,"",INDIRECT(ADDRESS(ROW(Entrées!$C$37)+($D56-1)*24+Y$11,COLUMN(Entrées!$C$37)+($C56-1),4,TRUE,"Entrées")))</f>
        <v>53925</v>
      </c>
      <c r="Z56" s="28">
        <f ca="1">IF($D56&gt;$D$8,"",INDIRECT(ADDRESS(ROW(Entrées!$C$37)+($D56-1)*24+Z$11,COLUMN(Entrées!$C$37)+($C56-1),4,TRUE,"Entrées")))</f>
        <v>49687.5</v>
      </c>
      <c r="AA56" s="28">
        <f ca="1">IF($D56&gt;$D$8,"",INDIRECT(ADDRESS(ROW(Entrées!$C$37)+($D56-1)*24+AA$11,COLUMN(Entrées!$C$37)+($C56-1),4,TRUE,"Entrées")))</f>
        <v>48187.5</v>
      </c>
      <c r="AB56" s="28">
        <f ca="1">IF($D56&gt;$D$8,"",INDIRECT(ADDRESS(ROW(Entrées!$C$37)+($D56-1)*24+AB$11,COLUMN(Entrées!$C$37)+($C56-1),4,TRUE,"Entrées")))</f>
        <v>49325</v>
      </c>
      <c r="AC56" s="11"/>
      <c r="AD56" s="40">
        <f t="shared" ca="1" si="41"/>
        <v>49294.270833333336</v>
      </c>
      <c r="AE56" s="40">
        <f t="shared" ca="1" si="43"/>
        <v>55187.5</v>
      </c>
      <c r="AF56" s="40">
        <f t="shared" ca="1" si="44"/>
        <v>37887.5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49473.956989247294</v>
      </c>
      <c r="AK56" s="31">
        <f t="shared" ca="1" si="4"/>
        <v>49350.672043010745</v>
      </c>
      <c r="AL56" s="31">
        <f t="shared" ca="1" si="5"/>
        <v>49398.118279569891</v>
      </c>
      <c r="AM56" s="31">
        <f t="shared" ca="1" si="6"/>
        <v>347.55645161290329</v>
      </c>
      <c r="AN56" s="31">
        <f t="shared" ca="1" si="7"/>
        <v>2588.1444892473114</v>
      </c>
      <c r="AO56" s="31">
        <f t="shared" ca="1" si="8"/>
        <v>1503.5463709677417</v>
      </c>
      <c r="AP56" s="31">
        <f t="shared" ca="1" si="9"/>
        <v>41704.171370967742</v>
      </c>
      <c r="AQ56" s="31">
        <f t="shared" ca="1" si="10"/>
        <v>2152.7096774193546</v>
      </c>
      <c r="AR56" s="31">
        <f t="shared" ca="1" si="11"/>
        <v>402.56922043010746</v>
      </c>
      <c r="AS56" s="31">
        <f t="shared" ca="1" si="12"/>
        <v>6508.2741935483891</v>
      </c>
      <c r="AT56" s="31">
        <f t="shared" ca="1" si="13"/>
        <v>-813.07862903225805</v>
      </c>
      <c r="AU56" s="31">
        <f t="shared" ca="1" si="14"/>
        <v>663.5913978494624</v>
      </c>
      <c r="AV56" s="31">
        <f t="shared" ca="1" si="15"/>
        <v>-5583.5161290322567</v>
      </c>
      <c r="AW56" s="31">
        <f t="shared" ca="1" si="16"/>
        <v>65.047043010752674</v>
      </c>
      <c r="AX56" s="31">
        <f t="shared" ca="1" si="17"/>
        <v>1350.5215053763443</v>
      </c>
      <c r="AY56" s="31">
        <f t="shared" ca="1" si="18"/>
        <v>-1174.383064516129</v>
      </c>
      <c r="AZ56" s="31">
        <f t="shared" ca="1" si="19"/>
        <v>-997.34811827956992</v>
      </c>
      <c r="BA56" s="31">
        <f t="shared" ca="1" si="20"/>
        <v>-382.02016129032256</v>
      </c>
      <c r="BB56" s="31">
        <f t="shared" ca="1" si="21"/>
        <v>-2410.5497311827958</v>
      </c>
      <c r="BC56" s="31">
        <f t="shared" ca="1" si="22"/>
        <v>-1597.1438172043011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1782.5</v>
      </c>
      <c r="BI56" s="32">
        <f>IF($BF56&gt;$Y$7,"",IF(AND($BF56=$Y$7,$BG56=23),"",Entrées!D84-Entrées!D83))</f>
        <v>1187.5</v>
      </c>
      <c r="BJ56" s="32">
        <f>IF($BF56&gt;$Y$7,"",IF(AND($BF56=$Y$7,$BG56=23),"",Entrées!E84-Entrées!E83))</f>
        <v>1137.5</v>
      </c>
      <c r="BK56" s="32">
        <f>IF($BF56&gt;$Y$7,"",IF(AND($BF56=$Y$7,$BG56=23),"",Entrées!F84-Entrées!F83))</f>
        <v>-1</v>
      </c>
      <c r="BL56" s="32">
        <f>IF($BF56&gt;$Y$7,"",IF(AND($BF56=$Y$7,$BG56=23),"",Entrées!G84-Entrées!G83))</f>
        <v>-64</v>
      </c>
      <c r="BM56" s="32">
        <f>IF($BF56&gt;$Y$7,"",IF(AND($BF56=$Y$7,$BG56=23),"",Entrées!H84-Entrées!H83))</f>
        <v>-117</v>
      </c>
      <c r="BN56" s="32">
        <f>IF($BF56&gt;$Y$7,"",IF(AND($BF56=$Y$7,$BG56=23),"",Entrées!I84-Entrées!I83))</f>
        <v>143</v>
      </c>
      <c r="BO56" s="32">
        <f>IF($BF56&gt;$Y$7,"",IF(AND($BF56=$Y$7,$BG56=23),"",Entrées!J84-Entrées!J83))</f>
        <v>133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908</v>
      </c>
      <c r="BR56" s="32">
        <f>IF($BF56&gt;$Y$7,"",IF(AND($BF56=$Y$7,$BG56=23),"",Entrées!M84-Entrées!M83))</f>
        <v>368</v>
      </c>
      <c r="BS56" s="32">
        <f>IF($BF56&gt;$Y$7,"",IF(AND($BF56=$Y$7,$BG56=23),"",Entrées!N84-Entrées!N83))</f>
        <v>-1</v>
      </c>
      <c r="BT56" s="32">
        <f>IF($BF56&gt;$Y$7,"",IF(AND($BF56=$Y$7,$BG56=23),"",Entrées!O84-Entrées!O83))</f>
        <v>413</v>
      </c>
      <c r="BU56" s="32">
        <f>IF($BF56&gt;$Y$7,"",IF(AND($BF56=$Y$7,$BG56=23),"",Entrées!P84-Entrées!P83))</f>
        <v>-3.5</v>
      </c>
      <c r="BV56" s="32">
        <f>IF($BF56&gt;$Y$7,"",IF(AND($BF56=$Y$7,$BG56=23),"",Entrées!Q84-Entrées!Q83))</f>
        <v>0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306</v>
      </c>
      <c r="BY56" s="32">
        <f>IF($BF56&gt;$Y$7,"",IF(AND($BF56=$Y$7,$BG56=23),"",Entrées!T84-Entrées!T83))</f>
        <v>1</v>
      </c>
      <c r="BZ56" s="32">
        <f>IF($BF56&gt;$Y$7,"",IF(AND($BF56=$Y$7,$BG56=23),"",Entrées!U84-Entrées!U83))</f>
        <v>155</v>
      </c>
      <c r="CA56" s="32">
        <f>IF($BF56&gt;$Y$7,"",IF(AND($BF56=$Y$7,$BG56=23),"",Entrées!V84-Entrées!V83))</f>
        <v>428</v>
      </c>
      <c r="CB56" s="11"/>
      <c r="CD56" s="33">
        <f>IF($BF56&lt;=$Y$7,Entrées!J83/CD$2,"")</f>
        <v>0.28822861468584404</v>
      </c>
      <c r="CE56" s="33">
        <f>IF($BF56&lt;=$Y$7,Entrées!K83/CE$2,"")</f>
        <v>0</v>
      </c>
      <c r="CF56" s="11">
        <f t="shared" si="24"/>
        <v>7926</v>
      </c>
      <c r="CG56" s="11">
        <f t="shared" si="25"/>
        <v>4186</v>
      </c>
      <c r="CH56" s="52">
        <f t="shared" si="26"/>
        <v>0.27160101910413265</v>
      </c>
      <c r="CI56" s="52">
        <f t="shared" si="27"/>
        <v>9.6170382329218221E-2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5</v>
      </c>
      <c r="CO56" s="35">
        <f ca="1">CN56/(Entrées!$P$11-1)</f>
        <v>6.7294751009421266E-3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33</v>
      </c>
      <c r="CU56" s="35">
        <f ca="1">CT56/(Entrées!$P$11-1)</f>
        <v>4.4414535666218037E-2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46150</v>
      </c>
      <c r="F57" s="28">
        <f ca="1">IF($D57&gt;$D$8,"",INDIRECT(ADDRESS(ROW(Entrées!$C$37)+($D57-1)*24+F$11,COLUMN(Entrées!$C$37)+($C57-1),4,TRUE,"Entrées")))</f>
        <v>43287.5</v>
      </c>
      <c r="G57" s="28">
        <f ca="1">IF($D57&gt;$D$8,"",INDIRECT(ADDRESS(ROW(Entrées!$C$37)+($D57-1)*24+G$11,COLUMN(Entrées!$C$37)+($C57-1),4,TRUE,"Entrées")))</f>
        <v>41512.5</v>
      </c>
      <c r="H57" s="28">
        <f ca="1">IF($D57&gt;$D$8,"",INDIRECT(ADDRESS(ROW(Entrées!$C$37)+($D57-1)*24+H$11,COLUMN(Entrées!$C$37)+($C57-1),4,TRUE,"Entrées")))</f>
        <v>39062.5</v>
      </c>
      <c r="I57" s="28">
        <f ca="1">IF($D57&gt;$D$8,"",INDIRECT(ADDRESS(ROW(Entrées!$C$37)+($D57-1)*24+I$11,COLUMN(Entrées!$C$37)+($C57-1),4,TRUE,"Entrées")))</f>
        <v>38137.5</v>
      </c>
      <c r="J57" s="28">
        <f ca="1">IF($D57&gt;$D$8,"",INDIRECT(ADDRESS(ROW(Entrées!$C$37)+($D57-1)*24+J$11,COLUMN(Entrées!$C$37)+($C57-1),4,TRUE,"Entrées")))</f>
        <v>39800</v>
      </c>
      <c r="K57" s="28">
        <f ca="1">IF($D57&gt;$D$8,"",INDIRECT(ADDRESS(ROW(Entrées!$C$37)+($D57-1)*24+K$11,COLUMN(Entrées!$C$37)+($C57-1),4,TRUE,"Entrées")))</f>
        <v>44400</v>
      </c>
      <c r="L57" s="28">
        <f ca="1">IF($D57&gt;$D$8,"",INDIRECT(ADDRESS(ROW(Entrées!$C$37)+($D57-1)*24+L$11,COLUMN(Entrées!$C$37)+($C57-1),4,TRUE,"Entrées")))</f>
        <v>51075</v>
      </c>
      <c r="M57" s="28">
        <f ca="1">IF($D57&gt;$D$8,"",INDIRECT(ADDRESS(ROW(Entrées!$C$37)+($D57-1)*24+M$11,COLUMN(Entrées!$C$37)+($C57-1),4,TRUE,"Entrées")))</f>
        <v>53625</v>
      </c>
      <c r="N57" s="28">
        <f ca="1">IF($D57&gt;$D$8,"",INDIRECT(ADDRESS(ROW(Entrées!$C$37)+($D57-1)*24+N$11,COLUMN(Entrées!$C$37)+($C57-1),4,TRUE,"Entrées")))</f>
        <v>54837.5</v>
      </c>
      <c r="O57" s="28">
        <f ca="1">IF($D57&gt;$D$8,"",INDIRECT(ADDRESS(ROW(Entrées!$C$37)+($D57-1)*24+O$11,COLUMN(Entrées!$C$37)+($C57-1),4,TRUE,"Entrées")))</f>
        <v>55575</v>
      </c>
      <c r="P57" s="28">
        <f ca="1">IF($D57&gt;$D$8,"",INDIRECT(ADDRESS(ROW(Entrées!$C$37)+($D57-1)*24+P$11,COLUMN(Entrées!$C$37)+($C57-1),4,TRUE,"Entrées")))</f>
        <v>56137.5</v>
      </c>
      <c r="Q57" s="28">
        <f ca="1">IF($D57&gt;$D$8,"",INDIRECT(ADDRESS(ROW(Entrées!$C$37)+($D57-1)*24+Q$11,COLUMN(Entrées!$C$37)+($C57-1),4,TRUE,"Entrées")))</f>
        <v>56387.5</v>
      </c>
      <c r="R57" s="28">
        <f ca="1">IF($D57&gt;$D$8,"",INDIRECT(ADDRESS(ROW(Entrées!$C$37)+($D57-1)*24+R$11,COLUMN(Entrées!$C$37)+($C57-1),4,TRUE,"Entrées")))</f>
        <v>55737.5</v>
      </c>
      <c r="S57" s="28">
        <f ca="1">IF($D57&gt;$D$8,"",INDIRECT(ADDRESS(ROW(Entrées!$C$37)+($D57-1)*24+S$11,COLUMN(Entrées!$C$37)+($C57-1),4,TRUE,"Entrées")))</f>
        <v>54825</v>
      </c>
      <c r="T57" s="28">
        <f ca="1">IF($D57&gt;$D$8,"",INDIRECT(ADDRESS(ROW(Entrées!$C$37)+($D57-1)*24+T$11,COLUMN(Entrées!$C$37)+($C57-1),4,TRUE,"Entrées")))</f>
        <v>52962.5</v>
      </c>
      <c r="U57" s="28">
        <f ca="1">IF($D57&gt;$D$8,"",INDIRECT(ADDRESS(ROW(Entrées!$C$37)+($D57-1)*24+U$11,COLUMN(Entrées!$C$37)+($C57-1),4,TRUE,"Entrées")))</f>
        <v>51500</v>
      </c>
      <c r="V57" s="28">
        <f ca="1">IF($D57&gt;$D$8,"",INDIRECT(ADDRESS(ROW(Entrées!$C$37)+($D57-1)*24+V$11,COLUMN(Entrées!$C$37)+($C57-1),4,TRUE,"Entrées")))</f>
        <v>50362.5</v>
      </c>
      <c r="W57" s="28">
        <f ca="1">IF($D57&gt;$D$8,"",INDIRECT(ADDRESS(ROW(Entrées!$C$37)+($D57-1)*24+W$11,COLUMN(Entrées!$C$37)+($C57-1),4,TRUE,"Entrées")))</f>
        <v>51675</v>
      </c>
      <c r="X57" s="28">
        <f ca="1">IF($D57&gt;$D$8,"",INDIRECT(ADDRESS(ROW(Entrées!$C$37)+($D57-1)*24+X$11,COLUMN(Entrées!$C$37)+($C57-1),4,TRUE,"Entrées")))</f>
        <v>55225</v>
      </c>
      <c r="Y57" s="28">
        <f ca="1">IF($D57&gt;$D$8,"",INDIRECT(ADDRESS(ROW(Entrées!$C$37)+($D57-1)*24+Y$11,COLUMN(Entrées!$C$37)+($C57-1),4,TRUE,"Entrées")))</f>
        <v>54812.5</v>
      </c>
      <c r="Z57" s="28">
        <f ca="1">IF($D57&gt;$D$8,"",INDIRECT(ADDRESS(ROW(Entrées!$C$37)+($D57-1)*24+Z$11,COLUMN(Entrées!$C$37)+($C57-1),4,TRUE,"Entrées")))</f>
        <v>50625</v>
      </c>
      <c r="AA57" s="28">
        <f ca="1">IF($D57&gt;$D$8,"",INDIRECT(ADDRESS(ROW(Entrées!$C$37)+($D57-1)*24+AA$11,COLUMN(Entrées!$C$37)+($C57-1),4,TRUE,"Entrées")))</f>
        <v>48400</v>
      </c>
      <c r="AB57" s="28">
        <f ca="1">IF($D57&gt;$D$8,"",INDIRECT(ADDRESS(ROW(Entrées!$C$37)+($D57-1)*24+AB$11,COLUMN(Entrées!$C$37)+($C57-1),4,TRUE,"Entrées")))</f>
        <v>49725</v>
      </c>
      <c r="AC57" s="11"/>
      <c r="AD57" s="40">
        <f t="shared" ca="1" si="41"/>
        <v>49826.5625</v>
      </c>
      <c r="AE57" s="40">
        <f t="shared" ca="1" si="43"/>
        <v>56387.5</v>
      </c>
      <c r="AF57" s="40">
        <f t="shared" ca="1" si="44"/>
        <v>38137.5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49473.956989247294</v>
      </c>
      <c r="AK57" s="31">
        <f t="shared" ca="1" si="4"/>
        <v>49350.672043010745</v>
      </c>
      <c r="AL57" s="31">
        <f t="shared" ca="1" si="5"/>
        <v>49398.118279569891</v>
      </c>
      <c r="AM57" s="31">
        <f t="shared" ca="1" si="6"/>
        <v>347.55645161290329</v>
      </c>
      <c r="AN57" s="31">
        <f t="shared" ca="1" si="7"/>
        <v>2588.1444892473114</v>
      </c>
      <c r="AO57" s="31">
        <f t="shared" ca="1" si="8"/>
        <v>1503.5463709677417</v>
      </c>
      <c r="AP57" s="31">
        <f t="shared" ca="1" si="9"/>
        <v>41704.171370967742</v>
      </c>
      <c r="AQ57" s="31">
        <f t="shared" ca="1" si="10"/>
        <v>2152.7096774193546</v>
      </c>
      <c r="AR57" s="31">
        <f t="shared" ca="1" si="11"/>
        <v>402.56922043010746</v>
      </c>
      <c r="AS57" s="31">
        <f t="shared" ca="1" si="12"/>
        <v>6508.2741935483891</v>
      </c>
      <c r="AT57" s="31">
        <f t="shared" ca="1" si="13"/>
        <v>-813.07862903225805</v>
      </c>
      <c r="AU57" s="31">
        <f t="shared" ca="1" si="14"/>
        <v>663.5913978494624</v>
      </c>
      <c r="AV57" s="31">
        <f t="shared" ca="1" si="15"/>
        <v>-5583.5161290322567</v>
      </c>
      <c r="AW57" s="31">
        <f t="shared" ca="1" si="16"/>
        <v>65.047043010752674</v>
      </c>
      <c r="AX57" s="31">
        <f t="shared" ca="1" si="17"/>
        <v>1350.5215053763443</v>
      </c>
      <c r="AY57" s="31">
        <f t="shared" ca="1" si="18"/>
        <v>-1174.383064516129</v>
      </c>
      <c r="AZ57" s="31">
        <f t="shared" ca="1" si="19"/>
        <v>-997.34811827956992</v>
      </c>
      <c r="BA57" s="31">
        <f t="shared" ca="1" si="20"/>
        <v>-382.02016129032256</v>
      </c>
      <c r="BB57" s="31">
        <f t="shared" ca="1" si="21"/>
        <v>-2410.5497311827958</v>
      </c>
      <c r="BC57" s="31">
        <f t="shared" ca="1" si="22"/>
        <v>-1597.1438172043011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-2150</v>
      </c>
      <c r="BI57" s="32">
        <f>IF($BF57&gt;$Y$7,"",IF(AND($BF57=$Y$7,$BG57=23),"",Entrées!D85-Entrées!D84))</f>
        <v>-3275</v>
      </c>
      <c r="BJ57" s="32">
        <f>IF($BF57&gt;$Y$7,"",IF(AND($BF57=$Y$7,$BG57=23),"",Entrées!E85-Entrées!E84))</f>
        <v>-3275</v>
      </c>
      <c r="BK57" s="32">
        <f>IF($BF57&gt;$Y$7,"",IF(AND($BF57=$Y$7,$BG57=23),"",Entrées!F85-Entrées!F84))</f>
        <v>0</v>
      </c>
      <c r="BL57" s="32">
        <f>IF($BF57&gt;$Y$7,"",IF(AND($BF57=$Y$7,$BG57=23),"",Entrées!G85-Entrées!G84))</f>
        <v>-167.5</v>
      </c>
      <c r="BM57" s="32">
        <f>IF($BF57&gt;$Y$7,"",IF(AND($BF57=$Y$7,$BG57=23),"",Entrées!H85-Entrées!H84))</f>
        <v>-64.5</v>
      </c>
      <c r="BN57" s="32">
        <f>IF($BF57&gt;$Y$7,"",IF(AND($BF57=$Y$7,$BG57=23),"",Entrées!I85-Entrées!I84))</f>
        <v>73</v>
      </c>
      <c r="BO57" s="32">
        <f>IF($BF57&gt;$Y$7,"",IF(AND($BF57=$Y$7,$BG57=23),"",Entrées!J85-Entrées!J84))</f>
        <v>29.5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-1141</v>
      </c>
      <c r="BR57" s="32">
        <f>IF($BF57&gt;$Y$7,"",IF(AND($BF57=$Y$7,$BG57=23),"",Entrées!M85-Entrées!M84))</f>
        <v>-709.5</v>
      </c>
      <c r="BS57" s="32">
        <f>IF($BF57&gt;$Y$7,"",IF(AND($BF57=$Y$7,$BG57=23),"",Entrées!N85-Entrées!N84))</f>
        <v>-0.5</v>
      </c>
      <c r="BT57" s="32">
        <f>IF($BF57&gt;$Y$7,"",IF(AND($BF57=$Y$7,$BG57=23),"",Entrées!O85-Entrées!O84))</f>
        <v>-170.5</v>
      </c>
      <c r="BU57" s="32">
        <f>IF($BF57&gt;$Y$7,"",IF(AND($BF57=$Y$7,$BG57=23),"",Entrées!P85-Entrées!P84))</f>
        <v>-1</v>
      </c>
      <c r="BV57" s="32">
        <f>IF($BF57&gt;$Y$7,"",IF(AND($BF57=$Y$7,$BG57=23),"",Entrées!Q85-Entrées!Q84))</f>
        <v>-254</v>
      </c>
      <c r="BW57" s="32">
        <f>IF($BF57&gt;$Y$7,"",IF(AND($BF57=$Y$7,$BG57=23),"",Entrées!R85-Entrées!R84))</f>
        <v>-502</v>
      </c>
      <c r="BX57" s="32">
        <f>IF($BF57&gt;$Y$7,"",IF(AND($BF57=$Y$7,$BG57=23),"",Entrées!S85-Entrées!S84))</f>
        <v>27</v>
      </c>
      <c r="BY57" s="32">
        <f>IF($BF57&gt;$Y$7,"",IF(AND($BF57=$Y$7,$BG57=23),"",Entrées!T85-Entrées!T84))</f>
        <v>258</v>
      </c>
      <c r="BZ57" s="32">
        <f>IF($BF57&gt;$Y$7,"",IF(AND($BF57=$Y$7,$BG57=23),"",Entrées!U85-Entrées!U84))</f>
        <v>4</v>
      </c>
      <c r="CA57" s="32">
        <f>IF($BF57&gt;$Y$7,"",IF(AND($BF57=$Y$7,$BG57=23),"",Entrées!V85-Entrées!V84))</f>
        <v>-371</v>
      </c>
      <c r="CB57" s="11"/>
      <c r="CD57" s="33">
        <f>IF($BF57&lt;=$Y$7,Entrées!J84/CD$2,"")</f>
        <v>0.30500883169316173</v>
      </c>
      <c r="CE57" s="33">
        <f>IF($BF57&lt;=$Y$7,Entrées!K84/CE$2,"")</f>
        <v>0</v>
      </c>
      <c r="CF57" s="11">
        <f t="shared" si="24"/>
        <v>7926</v>
      </c>
      <c r="CG57" s="11">
        <f t="shared" si="25"/>
        <v>4186</v>
      </c>
      <c r="CH57" s="52">
        <f t="shared" si="26"/>
        <v>0.27160101910413265</v>
      </c>
      <c r="CI57" s="52">
        <f t="shared" si="27"/>
        <v>9.6170382329218221E-2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3</v>
      </c>
      <c r="CO57" s="35">
        <f ca="1">CN57/(Entrées!$P$11-1)</f>
        <v>4.0376850605652759E-3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24</v>
      </c>
      <c r="CU57" s="35">
        <f ca="1">CT57/(Entrées!$P$11-1)</f>
        <v>3.2301480484522208E-2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46787.5</v>
      </c>
      <c r="F58" s="28">
        <f ca="1">IF($D58&gt;$D$8,"",INDIRECT(ADDRESS(ROW(Entrées!$C$37)+($D58-1)*24+F$11,COLUMN(Entrées!$C$37)+($C58-1),4,TRUE,"Entrées")))</f>
        <v>43525</v>
      </c>
      <c r="G58" s="28">
        <f ca="1">IF($D58&gt;$D$8,"",INDIRECT(ADDRESS(ROW(Entrées!$C$37)+($D58-1)*24+G$11,COLUMN(Entrées!$C$37)+($C58-1),4,TRUE,"Entrées")))</f>
        <v>41862.5</v>
      </c>
      <c r="H58" s="28">
        <f ca="1">IF($D58&gt;$D$8,"",INDIRECT(ADDRESS(ROW(Entrées!$C$37)+($D58-1)*24+H$11,COLUMN(Entrées!$C$37)+($C58-1),4,TRUE,"Entrées")))</f>
        <v>39287.5</v>
      </c>
      <c r="I58" s="28">
        <f ca="1">IF($D58&gt;$D$8,"",INDIRECT(ADDRESS(ROW(Entrées!$C$37)+($D58-1)*24+I$11,COLUMN(Entrées!$C$37)+($C58-1),4,TRUE,"Entrées")))</f>
        <v>38462.5</v>
      </c>
      <c r="J58" s="28">
        <f ca="1">IF($D58&gt;$D$8,"",INDIRECT(ADDRESS(ROW(Entrées!$C$37)+($D58-1)*24+J$11,COLUMN(Entrées!$C$37)+($C58-1),4,TRUE,"Entrées")))</f>
        <v>40350</v>
      </c>
      <c r="K58" s="28">
        <f ca="1">IF($D58&gt;$D$8,"",INDIRECT(ADDRESS(ROW(Entrées!$C$37)+($D58-1)*24+K$11,COLUMN(Entrées!$C$37)+($C58-1),4,TRUE,"Entrées")))</f>
        <v>45362.5</v>
      </c>
      <c r="L58" s="28">
        <f ca="1">IF($D58&gt;$D$8,"",INDIRECT(ADDRESS(ROW(Entrées!$C$37)+($D58-1)*24+L$11,COLUMN(Entrées!$C$37)+($C58-1),4,TRUE,"Entrées")))</f>
        <v>52537.5</v>
      </c>
      <c r="M58" s="28">
        <f ca="1">IF($D58&gt;$D$8,"",INDIRECT(ADDRESS(ROW(Entrées!$C$37)+($D58-1)*24+M$11,COLUMN(Entrées!$C$37)+($C58-1),4,TRUE,"Entrées")))</f>
        <v>54787.5</v>
      </c>
      <c r="N58" s="28">
        <f ca="1">IF($D58&gt;$D$8,"",INDIRECT(ADDRESS(ROW(Entrées!$C$37)+($D58-1)*24+N$11,COLUMN(Entrées!$C$37)+($C58-1),4,TRUE,"Entrées")))</f>
        <v>56037.5</v>
      </c>
      <c r="O58" s="28">
        <f ca="1">IF($D58&gt;$D$8,"",INDIRECT(ADDRESS(ROW(Entrées!$C$37)+($D58-1)*24+O$11,COLUMN(Entrées!$C$37)+($C58-1),4,TRUE,"Entrées")))</f>
        <v>56762.5</v>
      </c>
      <c r="P58" s="28">
        <f ca="1">IF($D58&gt;$D$8,"",INDIRECT(ADDRESS(ROW(Entrées!$C$37)+($D58-1)*24+P$11,COLUMN(Entrées!$C$37)+($C58-1),4,TRUE,"Entrées")))</f>
        <v>57337.5</v>
      </c>
      <c r="Q58" s="28">
        <f ca="1">IF($D58&gt;$D$8,"",INDIRECT(ADDRESS(ROW(Entrées!$C$37)+($D58-1)*24+Q$11,COLUMN(Entrées!$C$37)+($C58-1),4,TRUE,"Entrées")))</f>
        <v>57412.5</v>
      </c>
      <c r="R58" s="28">
        <f ca="1">IF($D58&gt;$D$8,"",INDIRECT(ADDRESS(ROW(Entrées!$C$37)+($D58-1)*24+R$11,COLUMN(Entrées!$C$37)+($C58-1),4,TRUE,"Entrées")))</f>
        <v>56725</v>
      </c>
      <c r="S58" s="28">
        <f ca="1">IF($D58&gt;$D$8,"",INDIRECT(ADDRESS(ROW(Entrées!$C$37)+($D58-1)*24+S$11,COLUMN(Entrées!$C$37)+($C58-1),4,TRUE,"Entrées")))</f>
        <v>55975</v>
      </c>
      <c r="T58" s="28">
        <f ca="1">IF($D58&gt;$D$8,"",INDIRECT(ADDRESS(ROW(Entrées!$C$37)+($D58-1)*24+T$11,COLUMN(Entrées!$C$37)+($C58-1),4,TRUE,"Entrées")))</f>
        <v>54087.5</v>
      </c>
      <c r="U58" s="28">
        <f ca="1">IF($D58&gt;$D$8,"",INDIRECT(ADDRESS(ROW(Entrées!$C$37)+($D58-1)*24+U$11,COLUMN(Entrées!$C$37)+($C58-1),4,TRUE,"Entrées")))</f>
        <v>52550</v>
      </c>
      <c r="V58" s="28">
        <f ca="1">IF($D58&gt;$D$8,"",INDIRECT(ADDRESS(ROW(Entrées!$C$37)+($D58-1)*24+V$11,COLUMN(Entrées!$C$37)+($C58-1),4,TRUE,"Entrées")))</f>
        <v>51775</v>
      </c>
      <c r="W58" s="28">
        <f ca="1">IF($D58&gt;$D$8,"",INDIRECT(ADDRESS(ROW(Entrées!$C$37)+($D58-1)*24+W$11,COLUMN(Entrées!$C$37)+($C58-1),4,TRUE,"Entrées")))</f>
        <v>53900</v>
      </c>
      <c r="X58" s="28">
        <f ca="1">IF($D58&gt;$D$8,"",INDIRECT(ADDRESS(ROW(Entrées!$C$37)+($D58-1)*24+X$11,COLUMN(Entrées!$C$37)+($C58-1),4,TRUE,"Entrées")))</f>
        <v>57975</v>
      </c>
      <c r="Y58" s="28">
        <f ca="1">IF($D58&gt;$D$8,"",INDIRECT(ADDRESS(ROW(Entrées!$C$37)+($D58-1)*24+Y$11,COLUMN(Entrées!$C$37)+($C58-1),4,TRUE,"Entrées")))</f>
        <v>57112.5</v>
      </c>
      <c r="Z58" s="28">
        <f ca="1">IF($D58&gt;$D$8,"",INDIRECT(ADDRESS(ROW(Entrées!$C$37)+($D58-1)*24+Z$11,COLUMN(Entrées!$C$37)+($C58-1),4,TRUE,"Entrées")))</f>
        <v>52750</v>
      </c>
      <c r="AA58" s="28">
        <f ca="1">IF($D58&gt;$D$8,"",INDIRECT(ADDRESS(ROW(Entrées!$C$37)+($D58-1)*24+AA$11,COLUMN(Entrées!$C$37)+($C58-1),4,TRUE,"Entrées")))</f>
        <v>51025</v>
      </c>
      <c r="AB58" s="28">
        <f ca="1">IF($D58&gt;$D$8,"",INDIRECT(ADDRESS(ROW(Entrées!$C$37)+($D58-1)*24+AB$11,COLUMN(Entrées!$C$37)+($C58-1),4,TRUE,"Entrées")))</f>
        <v>52225</v>
      </c>
      <c r="AC58" s="11"/>
      <c r="AD58" s="40">
        <f t="shared" ca="1" si="41"/>
        <v>51108.854166666664</v>
      </c>
      <c r="AE58" s="40">
        <f t="shared" ca="1" si="43"/>
        <v>57975</v>
      </c>
      <c r="AF58" s="40">
        <f t="shared" ca="1" si="44"/>
        <v>38462.5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49473.956989247294</v>
      </c>
      <c r="AK58" s="31">
        <f t="shared" ca="1" si="4"/>
        <v>49350.672043010745</v>
      </c>
      <c r="AL58" s="31">
        <f t="shared" ca="1" si="5"/>
        <v>49398.118279569891</v>
      </c>
      <c r="AM58" s="31">
        <f t="shared" ca="1" si="6"/>
        <v>347.55645161290329</v>
      </c>
      <c r="AN58" s="31">
        <f t="shared" ca="1" si="7"/>
        <v>2588.1444892473114</v>
      </c>
      <c r="AO58" s="31">
        <f t="shared" ca="1" si="8"/>
        <v>1503.5463709677417</v>
      </c>
      <c r="AP58" s="31">
        <f t="shared" ca="1" si="9"/>
        <v>41704.171370967742</v>
      </c>
      <c r="AQ58" s="31">
        <f t="shared" ca="1" si="10"/>
        <v>2152.7096774193546</v>
      </c>
      <c r="AR58" s="31">
        <f t="shared" ca="1" si="11"/>
        <v>402.56922043010746</v>
      </c>
      <c r="AS58" s="31">
        <f t="shared" ca="1" si="12"/>
        <v>6508.2741935483891</v>
      </c>
      <c r="AT58" s="31">
        <f t="shared" ca="1" si="13"/>
        <v>-813.07862903225805</v>
      </c>
      <c r="AU58" s="31">
        <f t="shared" ca="1" si="14"/>
        <v>663.5913978494624</v>
      </c>
      <c r="AV58" s="31">
        <f t="shared" ca="1" si="15"/>
        <v>-5583.5161290322567</v>
      </c>
      <c r="AW58" s="31">
        <f t="shared" ca="1" si="16"/>
        <v>65.047043010752674</v>
      </c>
      <c r="AX58" s="31">
        <f t="shared" ca="1" si="17"/>
        <v>1350.5215053763443</v>
      </c>
      <c r="AY58" s="31">
        <f t="shared" ca="1" si="18"/>
        <v>-1174.383064516129</v>
      </c>
      <c r="AZ58" s="31">
        <f t="shared" ca="1" si="19"/>
        <v>-997.34811827956992</v>
      </c>
      <c r="BA58" s="31">
        <f t="shared" ca="1" si="20"/>
        <v>-382.02016129032256</v>
      </c>
      <c r="BB58" s="31">
        <f t="shared" ca="1" si="21"/>
        <v>-2410.5497311827958</v>
      </c>
      <c r="BC58" s="31">
        <f t="shared" ca="1" si="22"/>
        <v>-1597.1438172043011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-4299.5</v>
      </c>
      <c r="BI58" s="32">
        <f>IF($BF58&gt;$Y$7,"",IF(AND($BF58=$Y$7,$BG58=23),"",Entrées!D86-Entrées!D85))</f>
        <v>-3062.5</v>
      </c>
      <c r="BJ58" s="32">
        <f>IF($BF58&gt;$Y$7,"",IF(AND($BF58=$Y$7,$BG58=23),"",Entrées!E86-Entrées!E85))</f>
        <v>-3400</v>
      </c>
      <c r="BK58" s="32">
        <f>IF($BF58&gt;$Y$7,"",IF(AND($BF58=$Y$7,$BG58=23),"",Entrées!F86-Entrées!F85))</f>
        <v>0.5</v>
      </c>
      <c r="BL58" s="32">
        <f>IF($BF58&gt;$Y$7,"",IF(AND($BF58=$Y$7,$BG58=23),"",Entrées!G86-Entrées!G85))</f>
        <v>-329.5</v>
      </c>
      <c r="BM58" s="32">
        <f>IF($BF58&gt;$Y$7,"",IF(AND($BF58=$Y$7,$BG58=23),"",Entrées!H86-Entrées!H85))</f>
        <v>-255.5</v>
      </c>
      <c r="BN58" s="32">
        <f>IF($BF58&gt;$Y$7,"",IF(AND($BF58=$Y$7,$BG58=23),"",Entrées!I86-Entrées!I85))</f>
        <v>-579</v>
      </c>
      <c r="BO58" s="32">
        <f>IF($BF58&gt;$Y$7,"",IF(AND($BF58=$Y$7,$BG58=23),"",Entrées!J86-Entrées!J85))</f>
        <v>121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-766.5</v>
      </c>
      <c r="BR58" s="32">
        <f>IF($BF58&gt;$Y$7,"",IF(AND($BF58=$Y$7,$BG58=23),"",Entrées!M86-Entrées!M85))</f>
        <v>-1568</v>
      </c>
      <c r="BS58" s="32">
        <f>IF($BF58&gt;$Y$7,"",IF(AND($BF58=$Y$7,$BG58=23),"",Entrées!N86-Entrées!N85))</f>
        <v>7.5</v>
      </c>
      <c r="BT58" s="32">
        <f>IF($BF58&gt;$Y$7,"",IF(AND($BF58=$Y$7,$BG58=23),"",Entrées!O86-Entrées!O85))</f>
        <v>-929.5</v>
      </c>
      <c r="BU58" s="32">
        <f>IF($BF58&gt;$Y$7,"",IF(AND($BF58=$Y$7,$BG58=23),"",Entrées!P86-Entrées!P85))</f>
        <v>-4</v>
      </c>
      <c r="BV58" s="32">
        <f>IF($BF58&gt;$Y$7,"",IF(AND($BF58=$Y$7,$BG58=23),"",Entrées!Q86-Entrées!Q85))</f>
        <v>-319</v>
      </c>
      <c r="BW58" s="32">
        <f>IF($BF58&gt;$Y$7,"",IF(AND($BF58=$Y$7,$BG58=23),"",Entrées!R86-Entrées!R85))</f>
        <v>201</v>
      </c>
      <c r="BX58" s="32">
        <f>IF($BF58&gt;$Y$7,"",IF(AND($BF58=$Y$7,$BG58=23),"",Entrées!S86-Entrées!S85))</f>
        <v>-464</v>
      </c>
      <c r="BY58" s="32">
        <f>IF($BF58&gt;$Y$7,"",IF(AND($BF58=$Y$7,$BG58=23),"",Entrées!T86-Entrées!T85))</f>
        <v>-440</v>
      </c>
      <c r="BZ58" s="32">
        <f>IF($BF58&gt;$Y$7,"",IF(AND($BF58=$Y$7,$BG58=23),"",Entrées!U86-Entrées!U85))</f>
        <v>-1</v>
      </c>
      <c r="CA58" s="32">
        <f>IF($BF58&gt;$Y$7,"",IF(AND($BF58=$Y$7,$BG58=23),"",Entrées!V86-Entrées!V85))</f>
        <v>181</v>
      </c>
      <c r="CB58" s="4"/>
      <c r="CC58" s="4"/>
      <c r="CD58" s="33">
        <f>IF($BF58&lt;=$Y$7,Entrées!J85/CD$2,"")</f>
        <v>0.30873075952561191</v>
      </c>
      <c r="CE58" s="33">
        <f>IF($BF58&lt;=$Y$7,Entrées!K85/CE$2,"")</f>
        <v>0</v>
      </c>
      <c r="CF58" s="11">
        <f t="shared" si="24"/>
        <v>7926</v>
      </c>
      <c r="CG58" s="11">
        <f t="shared" si="25"/>
        <v>4186</v>
      </c>
      <c r="CH58" s="52">
        <f t="shared" si="26"/>
        <v>0.27160101910413265</v>
      </c>
      <c r="CI58" s="52">
        <f t="shared" si="27"/>
        <v>9.6170382329218221E-2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1</v>
      </c>
      <c r="CO58" s="35">
        <f ca="1">CN58/(Entrées!$P$11-1)</f>
        <v>1.3458950201884253E-3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6</v>
      </c>
      <c r="CU58" s="35">
        <f ca="1">CT58/(Entrées!$P$11-1)</f>
        <v>8.0753701211305519E-3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49587.5</v>
      </c>
      <c r="F59" s="28">
        <f ca="1">IF($D59&gt;$D$8,"",INDIRECT(ADDRESS(ROW(Entrées!$C$37)+($D59-1)*24+F$11,COLUMN(Entrées!$C$37)+($C59-1),4,TRUE,"Entrées")))</f>
        <v>46412.5</v>
      </c>
      <c r="G59" s="28">
        <f ca="1">IF($D59&gt;$D$8,"",INDIRECT(ADDRESS(ROW(Entrées!$C$37)+($D59-1)*24+G$11,COLUMN(Entrées!$C$37)+($C59-1),4,TRUE,"Entrées")))</f>
        <v>44825</v>
      </c>
      <c r="H59" s="28">
        <f ca="1">IF($D59&gt;$D$8,"",INDIRECT(ADDRESS(ROW(Entrées!$C$37)+($D59-1)*24+H$11,COLUMN(Entrées!$C$37)+($C59-1),4,TRUE,"Entrées")))</f>
        <v>42237.5</v>
      </c>
      <c r="I59" s="28">
        <f ca="1">IF($D59&gt;$D$8,"",INDIRECT(ADDRESS(ROW(Entrées!$C$37)+($D59-1)*24+I$11,COLUMN(Entrées!$C$37)+($C59-1),4,TRUE,"Entrées")))</f>
        <v>41375</v>
      </c>
      <c r="J59" s="28">
        <f ca="1">IF($D59&gt;$D$8,"",INDIRECT(ADDRESS(ROW(Entrées!$C$37)+($D59-1)*24+J$11,COLUMN(Entrées!$C$37)+($C59-1),4,TRUE,"Entrées")))</f>
        <v>43387.5</v>
      </c>
      <c r="K59" s="28">
        <f ca="1">IF($D59&gt;$D$8,"",INDIRECT(ADDRESS(ROW(Entrées!$C$37)+($D59-1)*24+K$11,COLUMN(Entrées!$C$37)+($C59-1),4,TRUE,"Entrées")))</f>
        <v>48250</v>
      </c>
      <c r="L59" s="28">
        <f ca="1">IF($D59&gt;$D$8,"",INDIRECT(ADDRESS(ROW(Entrées!$C$37)+($D59-1)*24+L$11,COLUMN(Entrées!$C$37)+($C59-1),4,TRUE,"Entrées")))</f>
        <v>55225</v>
      </c>
      <c r="M59" s="28">
        <f ca="1">IF($D59&gt;$D$8,"",INDIRECT(ADDRESS(ROW(Entrées!$C$37)+($D59-1)*24+M$11,COLUMN(Entrées!$C$37)+($C59-1),4,TRUE,"Entrées")))</f>
        <v>57650</v>
      </c>
      <c r="N59" s="28">
        <f ca="1">IF($D59&gt;$D$8,"",INDIRECT(ADDRESS(ROW(Entrées!$C$37)+($D59-1)*24+N$11,COLUMN(Entrées!$C$37)+($C59-1),4,TRUE,"Entrées")))</f>
        <v>58775</v>
      </c>
      <c r="O59" s="28">
        <f ca="1">IF($D59&gt;$D$8,"",INDIRECT(ADDRESS(ROW(Entrées!$C$37)+($D59-1)*24+O$11,COLUMN(Entrées!$C$37)+($C59-1),4,TRUE,"Entrées")))</f>
        <v>59325</v>
      </c>
      <c r="P59" s="28">
        <f ca="1">IF($D59&gt;$D$8,"",INDIRECT(ADDRESS(ROW(Entrées!$C$37)+($D59-1)*24+P$11,COLUMN(Entrées!$C$37)+($C59-1),4,TRUE,"Entrées")))</f>
        <v>59587.5</v>
      </c>
      <c r="Q59" s="28">
        <f ca="1">IF($D59&gt;$D$8,"",INDIRECT(ADDRESS(ROW(Entrées!$C$37)+($D59-1)*24+Q$11,COLUMN(Entrées!$C$37)+($C59-1),4,TRUE,"Entrées")))</f>
        <v>59362.5</v>
      </c>
      <c r="R59" s="28">
        <f ca="1">IF($D59&gt;$D$8,"",INDIRECT(ADDRESS(ROW(Entrées!$C$37)+($D59-1)*24+R$11,COLUMN(Entrées!$C$37)+($C59-1),4,TRUE,"Entrées")))</f>
        <v>58375</v>
      </c>
      <c r="S59" s="28">
        <f ca="1">IF($D59&gt;$D$8,"",INDIRECT(ADDRESS(ROW(Entrées!$C$37)+($D59-1)*24+S$11,COLUMN(Entrées!$C$37)+($C59-1),4,TRUE,"Entrées")))</f>
        <v>57125</v>
      </c>
      <c r="T59" s="28">
        <f ca="1">IF($D59&gt;$D$8,"",INDIRECT(ADDRESS(ROW(Entrées!$C$37)+($D59-1)*24+T$11,COLUMN(Entrées!$C$37)+($C59-1),4,TRUE,"Entrées")))</f>
        <v>54887.5</v>
      </c>
      <c r="U59" s="28">
        <f ca="1">IF($D59&gt;$D$8,"",INDIRECT(ADDRESS(ROW(Entrées!$C$37)+($D59-1)*24+U$11,COLUMN(Entrées!$C$37)+($C59-1),4,TRUE,"Entrées")))</f>
        <v>53237.5</v>
      </c>
      <c r="V59" s="28">
        <f ca="1">IF($D59&gt;$D$8,"",INDIRECT(ADDRESS(ROW(Entrées!$C$37)+($D59-1)*24+V$11,COLUMN(Entrées!$C$37)+($C59-1),4,TRUE,"Entrées")))</f>
        <v>52887.5</v>
      </c>
      <c r="W59" s="28">
        <f ca="1">IF($D59&gt;$D$8,"",INDIRECT(ADDRESS(ROW(Entrées!$C$37)+($D59-1)*24+W$11,COLUMN(Entrées!$C$37)+($C59-1),4,TRUE,"Entrées")))</f>
        <v>55350</v>
      </c>
      <c r="X59" s="28">
        <f ca="1">IF($D59&gt;$D$8,"",INDIRECT(ADDRESS(ROW(Entrées!$C$37)+($D59-1)*24+X$11,COLUMN(Entrées!$C$37)+($C59-1),4,TRUE,"Entrées")))</f>
        <v>59037.5</v>
      </c>
      <c r="Y59" s="28">
        <f ca="1">IF($D59&gt;$D$8,"",INDIRECT(ADDRESS(ROW(Entrées!$C$37)+($D59-1)*24+Y$11,COLUMN(Entrées!$C$37)+($C59-1),4,TRUE,"Entrées")))</f>
        <v>58562.5</v>
      </c>
      <c r="Z59" s="28">
        <f ca="1">IF($D59&gt;$D$8,"",INDIRECT(ADDRESS(ROW(Entrées!$C$37)+($D59-1)*24+Z$11,COLUMN(Entrées!$C$37)+($C59-1),4,TRUE,"Entrées")))</f>
        <v>54450</v>
      </c>
      <c r="AA59" s="28">
        <f ca="1">IF($D59&gt;$D$8,"",INDIRECT(ADDRESS(ROW(Entrées!$C$37)+($D59-1)*24+AA$11,COLUMN(Entrées!$C$37)+($C59-1),4,TRUE,"Entrées")))</f>
        <v>53100</v>
      </c>
      <c r="AB59" s="28">
        <f ca="1">IF($D59&gt;$D$8,"",INDIRECT(ADDRESS(ROW(Entrées!$C$37)+($D59-1)*24+AB$11,COLUMN(Entrées!$C$37)+($C59-1),4,TRUE,"Entrées")))</f>
        <v>54487.5</v>
      </c>
      <c r="AC59" s="11"/>
      <c r="AD59" s="40">
        <f t="shared" ca="1" si="41"/>
        <v>53229.166666666664</v>
      </c>
      <c r="AE59" s="40">
        <f t="shared" ca="1" si="43"/>
        <v>59587.5</v>
      </c>
      <c r="AF59" s="40">
        <f t="shared" ca="1" si="44"/>
        <v>41375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49473.956989247294</v>
      </c>
      <c r="AK59" s="31">
        <f t="shared" ca="1" si="4"/>
        <v>49350.672043010745</v>
      </c>
      <c r="AL59" s="31">
        <f t="shared" ca="1" si="5"/>
        <v>49398.118279569891</v>
      </c>
      <c r="AM59" s="31">
        <f t="shared" ca="1" si="6"/>
        <v>347.55645161290329</v>
      </c>
      <c r="AN59" s="31">
        <f t="shared" ca="1" si="7"/>
        <v>2588.1444892473114</v>
      </c>
      <c r="AO59" s="31">
        <f t="shared" ca="1" si="8"/>
        <v>1503.5463709677417</v>
      </c>
      <c r="AP59" s="31">
        <f t="shared" ca="1" si="9"/>
        <v>41704.171370967742</v>
      </c>
      <c r="AQ59" s="31">
        <f t="shared" ca="1" si="10"/>
        <v>2152.7096774193546</v>
      </c>
      <c r="AR59" s="31">
        <f t="shared" ca="1" si="11"/>
        <v>402.56922043010746</v>
      </c>
      <c r="AS59" s="31">
        <f t="shared" ca="1" si="12"/>
        <v>6508.2741935483891</v>
      </c>
      <c r="AT59" s="31">
        <f t="shared" ca="1" si="13"/>
        <v>-813.07862903225805</v>
      </c>
      <c r="AU59" s="31">
        <f t="shared" ca="1" si="14"/>
        <v>663.5913978494624</v>
      </c>
      <c r="AV59" s="31">
        <f t="shared" ca="1" si="15"/>
        <v>-5583.5161290322567</v>
      </c>
      <c r="AW59" s="31">
        <f t="shared" ca="1" si="16"/>
        <v>65.047043010752674</v>
      </c>
      <c r="AX59" s="31">
        <f t="shared" ca="1" si="17"/>
        <v>1350.5215053763443</v>
      </c>
      <c r="AY59" s="31">
        <f t="shared" ca="1" si="18"/>
        <v>-1174.383064516129</v>
      </c>
      <c r="AZ59" s="31">
        <f t="shared" ca="1" si="19"/>
        <v>-997.34811827956992</v>
      </c>
      <c r="BA59" s="31">
        <f t="shared" ca="1" si="20"/>
        <v>-382.02016129032256</v>
      </c>
      <c r="BB59" s="31">
        <f t="shared" ca="1" si="21"/>
        <v>-2410.5497311827958</v>
      </c>
      <c r="BC59" s="31">
        <f t="shared" ca="1" si="22"/>
        <v>-1597.1438172043011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-1256.5</v>
      </c>
      <c r="BI59" s="32">
        <f>IF($BF59&gt;$Y$7,"",IF(AND($BF59=$Y$7,$BG59=23),"",Entrées!D87-Entrées!D86))</f>
        <v>-1437.5</v>
      </c>
      <c r="BJ59" s="32">
        <f>IF($BF59&gt;$Y$7,"",IF(AND($BF59=$Y$7,$BG59=23),"",Entrées!E87-Entrées!E86))</f>
        <v>-1450</v>
      </c>
      <c r="BK59" s="32">
        <f>IF($BF59&gt;$Y$7,"",IF(AND($BF59=$Y$7,$BG59=23),"",Entrées!F87-Entrées!F86))</f>
        <v>0</v>
      </c>
      <c r="BL59" s="32">
        <f>IF($BF59&gt;$Y$7,"",IF(AND($BF59=$Y$7,$BG59=23),"",Entrées!G87-Entrées!G86))</f>
        <v>-147.5</v>
      </c>
      <c r="BM59" s="32">
        <f>IF($BF59&gt;$Y$7,"",IF(AND($BF59=$Y$7,$BG59=23),"",Entrées!H87-Entrées!H86))</f>
        <v>32</v>
      </c>
      <c r="BN59" s="32">
        <f>IF($BF59&gt;$Y$7,"",IF(AND($BF59=$Y$7,$BG59=23),"",Entrées!I87-Entrées!I86))</f>
        <v>-129</v>
      </c>
      <c r="BO59" s="32">
        <f>IF($BF59&gt;$Y$7,"",IF(AND($BF59=$Y$7,$BG59=23),"",Entrées!J87-Entrées!J86))</f>
        <v>119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-416</v>
      </c>
      <c r="BR59" s="32">
        <f>IF($BF59&gt;$Y$7,"",IF(AND($BF59=$Y$7,$BG59=23),"",Entrées!M87-Entrées!M86))</f>
        <v>219.5</v>
      </c>
      <c r="BS59" s="32">
        <f>IF($BF59&gt;$Y$7,"",IF(AND($BF59=$Y$7,$BG59=23),"",Entrées!N87-Entrées!N86))</f>
        <v>-3.5</v>
      </c>
      <c r="BT59" s="32">
        <f>IF($BF59&gt;$Y$7,"",IF(AND($BF59=$Y$7,$BG59=23),"",Entrées!O87-Entrées!O86))</f>
        <v>-931.5</v>
      </c>
      <c r="BU59" s="32">
        <f>IF($BF59&gt;$Y$7,"",IF(AND($BF59=$Y$7,$BG59=23),"",Entrées!P87-Entrées!P86))</f>
        <v>-2.5</v>
      </c>
      <c r="BV59" s="32">
        <f>IF($BF59&gt;$Y$7,"",IF(AND($BF59=$Y$7,$BG59=23),"",Entrées!Q87-Entrées!Q86))</f>
        <v>-1666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210</v>
      </c>
      <c r="BY59" s="32">
        <f>IF($BF59&gt;$Y$7,"",IF(AND($BF59=$Y$7,$BG59=23),"",Entrées!T87-Entrées!T86))</f>
        <v>238</v>
      </c>
      <c r="BZ59" s="32">
        <f>IF($BF59&gt;$Y$7,"",IF(AND($BF59=$Y$7,$BG59=23),"",Entrées!U87-Entrées!U86))</f>
        <v>1</v>
      </c>
      <c r="CA59" s="32">
        <f>IF($BF59&gt;$Y$7,"",IF(AND($BF59=$Y$7,$BG59=23),"",Entrées!V87-Entrées!V86))</f>
        <v>71</v>
      </c>
      <c r="CB59" s="4"/>
      <c r="CC59" s="4"/>
      <c r="CD59" s="33">
        <f>IF($BF59&lt;=$Y$7,Entrées!J86/CD$2,"")</f>
        <v>0.32399697199091598</v>
      </c>
      <c r="CE59" s="33">
        <f>IF($BF59&lt;=$Y$7,Entrées!K86/CE$2,"")</f>
        <v>0</v>
      </c>
      <c r="CF59" s="11">
        <f t="shared" si="24"/>
        <v>7926</v>
      </c>
      <c r="CG59" s="11">
        <f t="shared" si="25"/>
        <v>4186</v>
      </c>
      <c r="CH59" s="52">
        <f t="shared" si="26"/>
        <v>0.27160101910413265</v>
      </c>
      <c r="CI59" s="52">
        <f t="shared" si="27"/>
        <v>9.6170382329218221E-2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1</v>
      </c>
      <c r="CO59" s="35">
        <f ca="1">CN59/(Entrées!$P$11-1)</f>
        <v>1.3458950201884253E-3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0</v>
      </c>
      <c r="CU59" s="35">
        <f ca="1">CT59/(Entrées!$P$11-1)</f>
        <v>0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51325</v>
      </c>
      <c r="F60" s="28">
        <f ca="1">IF($D60&gt;$D$8,"",INDIRECT(ADDRESS(ROW(Entrées!$C$37)+($D60-1)*24+F$11,COLUMN(Entrées!$C$37)+($C60-1),4,TRUE,"Entrées")))</f>
        <v>47912.5</v>
      </c>
      <c r="G60" s="28">
        <f ca="1">IF($D60&gt;$D$8,"",INDIRECT(ADDRESS(ROW(Entrées!$C$37)+($D60-1)*24+G$11,COLUMN(Entrées!$C$37)+($C60-1),4,TRUE,"Entrées")))</f>
        <v>46150</v>
      </c>
      <c r="H60" s="28">
        <f ca="1">IF($D60&gt;$D$8,"",INDIRECT(ADDRESS(ROW(Entrées!$C$37)+($D60-1)*24+H$11,COLUMN(Entrées!$C$37)+($C60-1),4,TRUE,"Entrées")))</f>
        <v>42987.5</v>
      </c>
      <c r="I60" s="28">
        <f ca="1">IF($D60&gt;$D$8,"",INDIRECT(ADDRESS(ROW(Entrées!$C$37)+($D60-1)*24+I$11,COLUMN(Entrées!$C$37)+($C60-1),4,TRUE,"Entrées")))</f>
        <v>41450</v>
      </c>
      <c r="J60" s="28">
        <f ca="1">IF($D60&gt;$D$8,"",INDIRECT(ADDRESS(ROW(Entrées!$C$37)+($D60-1)*24+J$11,COLUMN(Entrées!$C$37)+($C60-1),4,TRUE,"Entrées")))</f>
        <v>41700</v>
      </c>
      <c r="K60" s="28">
        <f ca="1">IF($D60&gt;$D$8,"",INDIRECT(ADDRESS(ROW(Entrées!$C$37)+($D60-1)*24+K$11,COLUMN(Entrées!$C$37)+($C60-1),4,TRUE,"Entrées")))</f>
        <v>43462.5</v>
      </c>
      <c r="L60" s="28">
        <f ca="1">IF($D60&gt;$D$8,"",INDIRECT(ADDRESS(ROW(Entrées!$C$37)+($D60-1)*24+L$11,COLUMN(Entrées!$C$37)+($C60-1),4,TRUE,"Entrées")))</f>
        <v>46050</v>
      </c>
      <c r="M60" s="28">
        <f ca="1">IF($D60&gt;$D$8,"",INDIRECT(ADDRESS(ROW(Entrées!$C$37)+($D60-1)*24+M$11,COLUMN(Entrées!$C$37)+($C60-1),4,TRUE,"Entrées")))</f>
        <v>47950</v>
      </c>
      <c r="N60" s="28">
        <f ca="1">IF($D60&gt;$D$8,"",INDIRECT(ADDRESS(ROW(Entrées!$C$37)+($D60-1)*24+N$11,COLUMN(Entrées!$C$37)+($C60-1),4,TRUE,"Entrées")))</f>
        <v>50812.5</v>
      </c>
      <c r="O60" s="28">
        <f ca="1">IF($D60&gt;$D$8,"",INDIRECT(ADDRESS(ROW(Entrées!$C$37)+($D60-1)*24+O$11,COLUMN(Entrées!$C$37)+($C60-1),4,TRUE,"Entrées")))</f>
        <v>52200</v>
      </c>
      <c r="P60" s="28">
        <f ca="1">IF($D60&gt;$D$8,"",INDIRECT(ADDRESS(ROW(Entrées!$C$37)+($D60-1)*24+P$11,COLUMN(Entrées!$C$37)+($C60-1),4,TRUE,"Entrées")))</f>
        <v>52537.5</v>
      </c>
      <c r="Q60" s="28">
        <f ca="1">IF($D60&gt;$D$8,"",INDIRECT(ADDRESS(ROW(Entrées!$C$37)+($D60-1)*24+Q$11,COLUMN(Entrées!$C$37)+($C60-1),4,TRUE,"Entrées")))</f>
        <v>53850</v>
      </c>
      <c r="R60" s="28">
        <f ca="1">IF($D60&gt;$D$8,"",INDIRECT(ADDRESS(ROW(Entrées!$C$37)+($D60-1)*24+R$11,COLUMN(Entrées!$C$37)+($C60-1),4,TRUE,"Entrées")))</f>
        <v>53300</v>
      </c>
      <c r="S60" s="28">
        <f ca="1">IF($D60&gt;$D$8,"",INDIRECT(ADDRESS(ROW(Entrées!$C$37)+($D60-1)*24+S$11,COLUMN(Entrées!$C$37)+($C60-1),4,TRUE,"Entrées")))</f>
        <v>51050</v>
      </c>
      <c r="T60" s="28">
        <f ca="1">IF($D60&gt;$D$8,"",INDIRECT(ADDRESS(ROW(Entrées!$C$37)+($D60-1)*24+T$11,COLUMN(Entrées!$C$37)+($C60-1),4,TRUE,"Entrées")))</f>
        <v>48737.5</v>
      </c>
      <c r="U60" s="28">
        <f ca="1">IF($D60&gt;$D$8,"",INDIRECT(ADDRESS(ROW(Entrées!$C$37)+($D60-1)*24+U$11,COLUMN(Entrées!$C$37)+($C60-1),4,TRUE,"Entrées")))</f>
        <v>47250</v>
      </c>
      <c r="V60" s="28">
        <f ca="1">IF($D60&gt;$D$8,"",INDIRECT(ADDRESS(ROW(Entrées!$C$37)+($D60-1)*24+V$11,COLUMN(Entrées!$C$37)+($C60-1),4,TRUE,"Entrées")))</f>
        <v>47062.5</v>
      </c>
      <c r="W60" s="28">
        <f ca="1">IF($D60&gt;$D$8,"",INDIRECT(ADDRESS(ROW(Entrées!$C$37)+($D60-1)*24+W$11,COLUMN(Entrées!$C$37)+($C60-1),4,TRUE,"Entrées")))</f>
        <v>49375</v>
      </c>
      <c r="X60" s="28">
        <f ca="1">IF($D60&gt;$D$8,"",INDIRECT(ADDRESS(ROW(Entrées!$C$37)+($D60-1)*24+X$11,COLUMN(Entrées!$C$37)+($C60-1),4,TRUE,"Entrées")))</f>
        <v>53825</v>
      </c>
      <c r="Y60" s="28">
        <f ca="1">IF($D60&gt;$D$8,"",INDIRECT(ADDRESS(ROW(Entrées!$C$37)+($D60-1)*24+Y$11,COLUMN(Entrées!$C$37)+($C60-1),4,TRUE,"Entrées")))</f>
        <v>54012.5</v>
      </c>
      <c r="Z60" s="28">
        <f ca="1">IF($D60&gt;$D$8,"",INDIRECT(ADDRESS(ROW(Entrées!$C$37)+($D60-1)*24+Z$11,COLUMN(Entrées!$C$37)+($C60-1),4,TRUE,"Entrées")))</f>
        <v>50962.5</v>
      </c>
      <c r="AA60" s="28">
        <f ca="1">IF($D60&gt;$D$8,"",INDIRECT(ADDRESS(ROW(Entrées!$C$37)+($D60-1)*24+AA$11,COLUMN(Entrées!$C$37)+($C60-1),4,TRUE,"Entrées")))</f>
        <v>50400</v>
      </c>
      <c r="AB60" s="28">
        <f ca="1">IF($D60&gt;$D$8,"",INDIRECT(ADDRESS(ROW(Entrées!$C$37)+($D60-1)*24+AB$11,COLUMN(Entrées!$C$37)+($C60-1),4,TRUE,"Entrées")))</f>
        <v>52837.5</v>
      </c>
      <c r="AC60" s="11"/>
      <c r="AD60" s="40">
        <f t="shared" ca="1" si="41"/>
        <v>49050</v>
      </c>
      <c r="AE60" s="40">
        <f t="shared" ca="1" si="43"/>
        <v>54012.5</v>
      </c>
      <c r="AF60" s="40">
        <f t="shared" ca="1" si="44"/>
        <v>41450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49473.956989247294</v>
      </c>
      <c r="AK60" s="31">
        <f t="shared" ca="1" si="4"/>
        <v>49350.672043010745</v>
      </c>
      <c r="AL60" s="31">
        <f t="shared" ca="1" si="5"/>
        <v>49398.118279569891</v>
      </c>
      <c r="AM60" s="31">
        <f t="shared" ca="1" si="6"/>
        <v>347.55645161290329</v>
      </c>
      <c r="AN60" s="31">
        <f t="shared" ca="1" si="7"/>
        <v>2588.1444892473114</v>
      </c>
      <c r="AO60" s="31">
        <f t="shared" ca="1" si="8"/>
        <v>1503.5463709677417</v>
      </c>
      <c r="AP60" s="31">
        <f t="shared" ca="1" si="9"/>
        <v>41704.171370967742</v>
      </c>
      <c r="AQ60" s="31">
        <f t="shared" ca="1" si="10"/>
        <v>2152.7096774193546</v>
      </c>
      <c r="AR60" s="31">
        <f t="shared" ca="1" si="11"/>
        <v>402.56922043010746</v>
      </c>
      <c r="AS60" s="31">
        <f t="shared" ca="1" si="12"/>
        <v>6508.2741935483891</v>
      </c>
      <c r="AT60" s="31">
        <f t="shared" ca="1" si="13"/>
        <v>-813.07862903225805</v>
      </c>
      <c r="AU60" s="31">
        <f t="shared" ca="1" si="14"/>
        <v>663.5913978494624</v>
      </c>
      <c r="AV60" s="31">
        <f t="shared" ca="1" si="15"/>
        <v>-5583.5161290322567</v>
      </c>
      <c r="AW60" s="31">
        <f t="shared" ca="1" si="16"/>
        <v>65.047043010752674</v>
      </c>
      <c r="AX60" s="31">
        <f t="shared" ca="1" si="17"/>
        <v>1350.5215053763443</v>
      </c>
      <c r="AY60" s="31">
        <f t="shared" ca="1" si="18"/>
        <v>-1174.383064516129</v>
      </c>
      <c r="AZ60" s="31">
        <f t="shared" ca="1" si="19"/>
        <v>-997.34811827956992</v>
      </c>
      <c r="BA60" s="31">
        <f t="shared" ca="1" si="20"/>
        <v>-382.02016129032256</v>
      </c>
      <c r="BB60" s="31">
        <f t="shared" ca="1" si="21"/>
        <v>-2410.5497311827958</v>
      </c>
      <c r="BC60" s="31">
        <f t="shared" ca="1" si="22"/>
        <v>-1597.1438172043011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-2451</v>
      </c>
      <c r="BI60" s="32">
        <f>IF($BF60&gt;$Y$7,"",IF(AND($BF60=$Y$7,$BG60=23),"",Entrées!D88-Entrées!D87))</f>
        <v>-2437.5</v>
      </c>
      <c r="BJ60" s="32">
        <f>IF($BF60&gt;$Y$7,"",IF(AND($BF60=$Y$7,$BG60=23),"",Entrées!E88-Entrées!E87))</f>
        <v>-2662.5</v>
      </c>
      <c r="BK60" s="32">
        <f>IF($BF60&gt;$Y$7,"",IF(AND($BF60=$Y$7,$BG60=23),"",Entrées!F88-Entrées!F87))</f>
        <v>0</v>
      </c>
      <c r="BL60" s="32">
        <f>IF($BF60&gt;$Y$7,"",IF(AND($BF60=$Y$7,$BG60=23),"",Entrées!G88-Entrées!G87))</f>
        <v>-273.5</v>
      </c>
      <c r="BM60" s="32">
        <f>IF($BF60&gt;$Y$7,"",IF(AND($BF60=$Y$7,$BG60=23),"",Entrées!H88-Entrées!H87))</f>
        <v>-8</v>
      </c>
      <c r="BN60" s="32">
        <f>IF($BF60&gt;$Y$7,"",IF(AND($BF60=$Y$7,$BG60=23),"",Entrées!I88-Entrées!I87))</f>
        <v>-1042</v>
      </c>
      <c r="BO60" s="32">
        <f>IF($BF60&gt;$Y$7,"",IF(AND($BF60=$Y$7,$BG60=23),"",Entrées!J88-Entrées!J87))</f>
        <v>131.5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-217</v>
      </c>
      <c r="BR60" s="32">
        <f>IF($BF60&gt;$Y$7,"",IF(AND($BF60=$Y$7,$BG60=23),"",Entrées!M88-Entrées!M87))</f>
        <v>-131.5</v>
      </c>
      <c r="BS60" s="32">
        <f>IF($BF60&gt;$Y$7,"",IF(AND($BF60=$Y$7,$BG60=23),"",Entrées!N88-Entrées!N87))</f>
        <v>8.5</v>
      </c>
      <c r="BT60" s="32">
        <f>IF($BF60&gt;$Y$7,"",IF(AND($BF60=$Y$7,$BG60=23),"",Entrées!O88-Entrées!O87))</f>
        <v>-919.5</v>
      </c>
      <c r="BU60" s="32">
        <f>IF($BF60&gt;$Y$7,"",IF(AND($BF60=$Y$7,$BG60=23),"",Entrées!P88-Entrées!P87))</f>
        <v>-3.5</v>
      </c>
      <c r="BV60" s="32">
        <f>IF($BF60&gt;$Y$7,"",IF(AND($BF60=$Y$7,$BG60=23),"",Entrées!Q88-Entrées!Q87))</f>
        <v>-711</v>
      </c>
      <c r="BW60" s="32">
        <f>IF($BF60&gt;$Y$7,"",IF(AND($BF60=$Y$7,$BG60=23),"",Entrées!R88-Entrées!R87))</f>
        <v>-1</v>
      </c>
      <c r="BX60" s="32">
        <f>IF($BF60&gt;$Y$7,"",IF(AND($BF60=$Y$7,$BG60=23),"",Entrées!S88-Entrées!S87))</f>
        <v>206</v>
      </c>
      <c r="BY60" s="32">
        <f>IF($BF60&gt;$Y$7,"",IF(AND($BF60=$Y$7,$BG60=23),"",Entrées!T88-Entrées!T87))</f>
        <v>70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-170</v>
      </c>
      <c r="CB60" s="4"/>
      <c r="CC60" s="4"/>
      <c r="CD60" s="33">
        <f>IF($BF60&lt;=$Y$7,Entrées!J87/CD$2,"")</f>
        <v>0.33901085036588441</v>
      </c>
      <c r="CE60" s="33">
        <f>IF($BF60&lt;=$Y$7,Entrées!K87/CE$2,"")</f>
        <v>0</v>
      </c>
      <c r="CF60" s="11">
        <f t="shared" si="24"/>
        <v>7926</v>
      </c>
      <c r="CG60" s="11">
        <f t="shared" si="25"/>
        <v>4186</v>
      </c>
      <c r="CH60" s="52">
        <f t="shared" si="26"/>
        <v>0.27160101910413265</v>
      </c>
      <c r="CI60" s="52">
        <f t="shared" si="27"/>
        <v>9.6170382329218221E-2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49887.5</v>
      </c>
      <c r="F61" s="28">
        <f ca="1">IF($D61&gt;$D$8,"",INDIRECT(ADDRESS(ROW(Entrées!$C$37)+($D61-1)*24+F$11,COLUMN(Entrées!$C$37)+($C61-1),4,TRUE,"Entrées")))</f>
        <v>46825</v>
      </c>
      <c r="G61" s="28">
        <f ca="1">IF($D61&gt;$D$8,"",INDIRECT(ADDRESS(ROW(Entrées!$C$37)+($D61-1)*24+G$11,COLUMN(Entrées!$C$37)+($C61-1),4,TRUE,"Entrées")))</f>
        <v>45062.5</v>
      </c>
      <c r="H61" s="28">
        <f ca="1">IF($D61&gt;$D$8,"",INDIRECT(ADDRESS(ROW(Entrées!$C$37)+($D61-1)*24+H$11,COLUMN(Entrées!$C$37)+($C61-1),4,TRUE,"Entrées")))</f>
        <v>41950</v>
      </c>
      <c r="I61" s="28">
        <f ca="1">IF($D61&gt;$D$8,"",INDIRECT(ADDRESS(ROW(Entrées!$C$37)+($D61-1)*24+I$11,COLUMN(Entrées!$C$37)+($C61-1),4,TRUE,"Entrées")))</f>
        <v>40200</v>
      </c>
      <c r="J61" s="28">
        <f ca="1">IF($D61&gt;$D$8,"",INDIRECT(ADDRESS(ROW(Entrées!$C$37)+($D61-1)*24+J$11,COLUMN(Entrées!$C$37)+($C61-1),4,TRUE,"Entrées")))</f>
        <v>39937.5</v>
      </c>
      <c r="K61" s="28">
        <f ca="1">IF($D61&gt;$D$8,"",INDIRECT(ADDRESS(ROW(Entrées!$C$37)+($D61-1)*24+K$11,COLUMN(Entrées!$C$37)+($C61-1),4,TRUE,"Entrées")))</f>
        <v>40775</v>
      </c>
      <c r="L61" s="28">
        <f ca="1">IF($D61&gt;$D$8,"",INDIRECT(ADDRESS(ROW(Entrées!$C$37)+($D61-1)*24+L$11,COLUMN(Entrées!$C$37)+($C61-1),4,TRUE,"Entrées")))</f>
        <v>42062.5</v>
      </c>
      <c r="M61" s="28">
        <f ca="1">IF($D61&gt;$D$8,"",INDIRECT(ADDRESS(ROW(Entrées!$C$37)+($D61-1)*24+M$11,COLUMN(Entrées!$C$37)+($C61-1),4,TRUE,"Entrées")))</f>
        <v>43212.5</v>
      </c>
      <c r="N61" s="28">
        <f ca="1">IF($D61&gt;$D$8,"",INDIRECT(ADDRESS(ROW(Entrées!$C$37)+($D61-1)*24+N$11,COLUMN(Entrées!$C$37)+($C61-1),4,TRUE,"Entrées")))</f>
        <v>45987.5</v>
      </c>
      <c r="O61" s="28">
        <f ca="1">IF($D61&gt;$D$8,"",INDIRECT(ADDRESS(ROW(Entrées!$C$37)+($D61-1)*24+O$11,COLUMN(Entrées!$C$37)+($C61-1),4,TRUE,"Entrées")))</f>
        <v>48537.5</v>
      </c>
      <c r="P61" s="28">
        <f ca="1">IF($D61&gt;$D$8,"",INDIRECT(ADDRESS(ROW(Entrées!$C$37)+($D61-1)*24+P$11,COLUMN(Entrées!$C$37)+($C61-1),4,TRUE,"Entrées")))</f>
        <v>49937.5</v>
      </c>
      <c r="Q61" s="28">
        <f ca="1">IF($D61&gt;$D$8,"",INDIRECT(ADDRESS(ROW(Entrées!$C$37)+($D61-1)*24+Q$11,COLUMN(Entrées!$C$37)+($C61-1),4,TRUE,"Entrées")))</f>
        <v>51537.5</v>
      </c>
      <c r="R61" s="28">
        <f ca="1">IF($D61&gt;$D$8,"",INDIRECT(ADDRESS(ROW(Entrées!$C$37)+($D61-1)*24+R$11,COLUMN(Entrées!$C$37)+($C61-1),4,TRUE,"Entrées")))</f>
        <v>50437.5</v>
      </c>
      <c r="S61" s="28">
        <f ca="1">IF($D61&gt;$D$8,"",INDIRECT(ADDRESS(ROW(Entrées!$C$37)+($D61-1)*24+S$11,COLUMN(Entrées!$C$37)+($C61-1),4,TRUE,"Entrées")))</f>
        <v>47200</v>
      </c>
      <c r="T61" s="28">
        <f ca="1">IF($D61&gt;$D$8,"",INDIRECT(ADDRESS(ROW(Entrées!$C$37)+($D61-1)*24+T$11,COLUMN(Entrées!$C$37)+($C61-1),4,TRUE,"Entrées")))</f>
        <v>44737.5</v>
      </c>
      <c r="U61" s="28">
        <f ca="1">IF($D61&gt;$D$8,"",INDIRECT(ADDRESS(ROW(Entrées!$C$37)+($D61-1)*24+U$11,COLUMN(Entrées!$C$37)+($C61-1),4,TRUE,"Entrées")))</f>
        <v>43025</v>
      </c>
      <c r="V61" s="28">
        <f ca="1">IF($D61&gt;$D$8,"",INDIRECT(ADDRESS(ROW(Entrées!$C$37)+($D61-1)*24+V$11,COLUMN(Entrées!$C$37)+($C61-1),4,TRUE,"Entrées")))</f>
        <v>42962.5</v>
      </c>
      <c r="W61" s="28">
        <f ca="1">IF($D61&gt;$D$8,"",INDIRECT(ADDRESS(ROW(Entrées!$C$37)+($D61-1)*24+W$11,COLUMN(Entrées!$C$37)+($C61-1),4,TRUE,"Entrées")))</f>
        <v>45875</v>
      </c>
      <c r="X61" s="28">
        <f ca="1">IF($D61&gt;$D$8,"",INDIRECT(ADDRESS(ROW(Entrées!$C$37)+($D61-1)*24+X$11,COLUMN(Entrées!$C$37)+($C61-1),4,TRUE,"Entrées")))</f>
        <v>50875</v>
      </c>
      <c r="Y61" s="28">
        <f ca="1">IF($D61&gt;$D$8,"",INDIRECT(ADDRESS(ROW(Entrées!$C$37)+($D61-1)*24+Y$11,COLUMN(Entrées!$C$37)+($C61-1),4,TRUE,"Entrées")))</f>
        <v>51925</v>
      </c>
      <c r="Z61" s="28">
        <f ca="1">IF($D61&gt;$D$8,"",INDIRECT(ADDRESS(ROW(Entrées!$C$37)+($D61-1)*24+Z$11,COLUMN(Entrées!$C$37)+($C61-1),4,TRUE,"Entrées")))</f>
        <v>49350</v>
      </c>
      <c r="AA61" s="28">
        <f ca="1">IF($D61&gt;$D$8,"",INDIRECT(ADDRESS(ROW(Entrées!$C$37)+($D61-1)*24+AA$11,COLUMN(Entrées!$C$37)+($C61-1),4,TRUE,"Entrées")))</f>
        <v>48637.5</v>
      </c>
      <c r="AB61" s="28">
        <f ca="1">IF($D61&gt;$D$8,"",INDIRECT(ADDRESS(ROW(Entrées!$C$37)+($D61-1)*24+AB$11,COLUMN(Entrées!$C$37)+($C61-1),4,TRUE,"Entrées")))</f>
        <v>50475</v>
      </c>
      <c r="AC61" s="11"/>
      <c r="AD61" s="40">
        <f t="shared" ca="1" si="41"/>
        <v>46308.854166666664</v>
      </c>
      <c r="AE61" s="40">
        <f t="shared" ca="1" si="43"/>
        <v>51925</v>
      </c>
      <c r="AF61" s="40">
        <f t="shared" ca="1" si="44"/>
        <v>39937.5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49473.956989247294</v>
      </c>
      <c r="AK61" s="31">
        <f t="shared" ca="1" si="4"/>
        <v>49350.672043010745</v>
      </c>
      <c r="AL61" s="31">
        <f t="shared" ca="1" si="5"/>
        <v>49398.118279569891</v>
      </c>
      <c r="AM61" s="31">
        <f t="shared" ca="1" si="6"/>
        <v>347.55645161290329</v>
      </c>
      <c r="AN61" s="31">
        <f t="shared" ca="1" si="7"/>
        <v>2588.1444892473114</v>
      </c>
      <c r="AO61" s="31">
        <f t="shared" ca="1" si="8"/>
        <v>1503.5463709677417</v>
      </c>
      <c r="AP61" s="31">
        <f t="shared" ca="1" si="9"/>
        <v>41704.171370967742</v>
      </c>
      <c r="AQ61" s="31">
        <f t="shared" ca="1" si="10"/>
        <v>2152.7096774193546</v>
      </c>
      <c r="AR61" s="31">
        <f t="shared" ca="1" si="11"/>
        <v>402.56922043010746</v>
      </c>
      <c r="AS61" s="31">
        <f t="shared" ca="1" si="12"/>
        <v>6508.2741935483891</v>
      </c>
      <c r="AT61" s="31">
        <f t="shared" ca="1" si="13"/>
        <v>-813.07862903225805</v>
      </c>
      <c r="AU61" s="31">
        <f t="shared" ca="1" si="14"/>
        <v>663.5913978494624</v>
      </c>
      <c r="AV61" s="31">
        <f t="shared" ca="1" si="15"/>
        <v>-5583.5161290322567</v>
      </c>
      <c r="AW61" s="31">
        <f t="shared" ca="1" si="16"/>
        <v>65.047043010752674</v>
      </c>
      <c r="AX61" s="31">
        <f t="shared" ca="1" si="17"/>
        <v>1350.5215053763443</v>
      </c>
      <c r="AY61" s="31">
        <f t="shared" ca="1" si="18"/>
        <v>-1174.383064516129</v>
      </c>
      <c r="AZ61" s="31">
        <f t="shared" ca="1" si="19"/>
        <v>-997.34811827956992</v>
      </c>
      <c r="BA61" s="31">
        <f t="shared" ca="1" si="20"/>
        <v>-382.02016129032256</v>
      </c>
      <c r="BB61" s="31">
        <f t="shared" ca="1" si="21"/>
        <v>-2410.5497311827958</v>
      </c>
      <c r="BC61" s="31">
        <f t="shared" ca="1" si="22"/>
        <v>-1597.1438172043011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-1249.5</v>
      </c>
      <c r="BI61" s="32">
        <f>IF($BF61&gt;$Y$7,"",IF(AND($BF61=$Y$7,$BG61=23),"",Entrées!D89-Entrées!D88))</f>
        <v>-1162.5</v>
      </c>
      <c r="BJ61" s="32">
        <f>IF($BF61&gt;$Y$7,"",IF(AND($BF61=$Y$7,$BG61=23),"",Entrées!E89-Entrées!E88))</f>
        <v>-800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86</v>
      </c>
      <c r="BM61" s="32">
        <f>IF($BF61&gt;$Y$7,"",IF(AND($BF61=$Y$7,$BG61=23),"",Entrées!H89-Entrées!H88))</f>
        <v>-1</v>
      </c>
      <c r="BN61" s="32">
        <f>IF($BF61&gt;$Y$7,"",IF(AND($BF61=$Y$7,$BG61=23),"",Entrées!I89-Entrées!I88))</f>
        <v>-612</v>
      </c>
      <c r="BO61" s="32">
        <f>IF($BF61&gt;$Y$7,"",IF(AND($BF61=$Y$7,$BG61=23),"",Entrées!J89-Entrées!J88))</f>
        <v>109.5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90.5</v>
      </c>
      <c r="BR61" s="32">
        <f>IF($BF61&gt;$Y$7,"",IF(AND($BF61=$Y$7,$BG61=23),"",Entrées!M89-Entrées!M88))</f>
        <v>1.5</v>
      </c>
      <c r="BS61" s="32">
        <f>IF($BF61&gt;$Y$7,"",IF(AND($BF61=$Y$7,$BG61=23),"",Entrées!N89-Entrées!N88))</f>
        <v>-2.5</v>
      </c>
      <c r="BT61" s="32">
        <f>IF($BF61&gt;$Y$7,"",IF(AND($BF61=$Y$7,$BG61=23),"",Entrées!O89-Entrées!O88))</f>
        <v>-921.5</v>
      </c>
      <c r="BU61" s="32">
        <f>IF($BF61&gt;$Y$7,"",IF(AND($BF61=$Y$7,$BG61=23),"",Entrées!P89-Entrées!P88))</f>
        <v>2</v>
      </c>
      <c r="BV61" s="32">
        <f>IF($BF61&gt;$Y$7,"",IF(AND($BF61=$Y$7,$BG61=23),"",Entrées!Q89-Entrées!Q88))</f>
        <v>-1188</v>
      </c>
      <c r="BW61" s="32">
        <f>IF($BF61&gt;$Y$7,"",IF(AND($BF61=$Y$7,$BG61=23),"",Entrées!R89-Entrées!R88))</f>
        <v>1</v>
      </c>
      <c r="BX61" s="32">
        <f>IF($BF61&gt;$Y$7,"",IF(AND($BF61=$Y$7,$BG61=23),"",Entrées!S89-Entrées!S88))</f>
        <v>-79</v>
      </c>
      <c r="BY61" s="32">
        <f>IF($BF61&gt;$Y$7,"",IF(AND($BF61=$Y$7,$BG61=23),"",Entrées!T89-Entrées!T88))</f>
        <v>793</v>
      </c>
      <c r="BZ61" s="32">
        <f>IF($BF61&gt;$Y$7,"",IF(AND($BF61=$Y$7,$BG61=23),"",Entrées!U89-Entrées!U88))</f>
        <v>-4</v>
      </c>
      <c r="CA61" s="32">
        <f>IF($BF61&gt;$Y$7,"",IF(AND($BF61=$Y$7,$BG61=23),"",Entrées!V89-Entrées!V88))</f>
        <v>-872</v>
      </c>
      <c r="CB61" s="4"/>
      <c r="CC61" s="4"/>
      <c r="CD61" s="33">
        <f>IF($BF61&lt;=$Y$7,Entrées!J88/CD$2,"")</f>
        <v>0.35560181680545044</v>
      </c>
      <c r="CE61" s="33">
        <f>IF($BF61&lt;=$Y$7,Entrées!K88/CE$2,"")</f>
        <v>0</v>
      </c>
      <c r="CF61" s="11">
        <f t="shared" si="24"/>
        <v>7926</v>
      </c>
      <c r="CG61" s="11">
        <f t="shared" si="25"/>
        <v>4186</v>
      </c>
      <c r="CH61" s="52">
        <f t="shared" si="26"/>
        <v>0.27160101910413265</v>
      </c>
      <c r="CI61" s="52">
        <f t="shared" si="27"/>
        <v>9.6170382329218221E-2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47912.5</v>
      </c>
      <c r="F62" s="28">
        <f ca="1">IF($D62&gt;$D$8,"",INDIRECT(ADDRESS(ROW(Entrées!$C$37)+($D62-1)*24+F$11,COLUMN(Entrées!$C$37)+($C62-1),4,TRUE,"Entrées")))</f>
        <v>44987.5</v>
      </c>
      <c r="G62" s="28">
        <f ca="1">IF($D62&gt;$D$8,"",INDIRECT(ADDRESS(ROW(Entrées!$C$37)+($D62-1)*24+G$11,COLUMN(Entrées!$C$37)+($C62-1),4,TRUE,"Entrées")))</f>
        <v>43437.5</v>
      </c>
      <c r="H62" s="28">
        <f ca="1">IF($D62&gt;$D$8,"",INDIRECT(ADDRESS(ROW(Entrées!$C$37)+($D62-1)*24+H$11,COLUMN(Entrées!$C$37)+($C62-1),4,TRUE,"Entrées")))</f>
        <v>40837.5</v>
      </c>
      <c r="I62" s="28">
        <f ca="1">IF($D62&gt;$D$8,"",INDIRECT(ADDRESS(ROW(Entrées!$C$37)+($D62-1)*24+I$11,COLUMN(Entrées!$C$37)+($C62-1),4,TRUE,"Entrées")))</f>
        <v>39937.5</v>
      </c>
      <c r="J62" s="28">
        <f ca="1">IF($D62&gt;$D$8,"",INDIRECT(ADDRESS(ROW(Entrées!$C$37)+($D62-1)*24+J$11,COLUMN(Entrées!$C$37)+($C62-1),4,TRUE,"Entrées")))</f>
        <v>42350</v>
      </c>
      <c r="K62" s="28">
        <f ca="1">IF($D62&gt;$D$8,"",INDIRECT(ADDRESS(ROW(Entrées!$C$37)+($D62-1)*24+K$11,COLUMN(Entrées!$C$37)+($C62-1),4,TRUE,"Entrées")))</f>
        <v>48487.5</v>
      </c>
      <c r="L62" s="28">
        <f ca="1">IF($D62&gt;$D$8,"",INDIRECT(ADDRESS(ROW(Entrées!$C$37)+($D62-1)*24+L$11,COLUMN(Entrées!$C$37)+($C62-1),4,TRUE,"Entrées")))</f>
        <v>56462.5</v>
      </c>
      <c r="M62" s="28">
        <f ca="1">IF($D62&gt;$D$8,"",INDIRECT(ADDRESS(ROW(Entrées!$C$37)+($D62-1)*24+M$11,COLUMN(Entrées!$C$37)+($C62-1),4,TRUE,"Entrées")))</f>
        <v>59537.5</v>
      </c>
      <c r="N62" s="28">
        <f ca="1">IF($D62&gt;$D$8,"",INDIRECT(ADDRESS(ROW(Entrées!$C$37)+($D62-1)*24+N$11,COLUMN(Entrées!$C$37)+($C62-1),4,TRUE,"Entrées")))</f>
        <v>60337.5</v>
      </c>
      <c r="O62" s="28">
        <f ca="1">IF($D62&gt;$D$8,"",INDIRECT(ADDRESS(ROW(Entrées!$C$37)+($D62-1)*24+O$11,COLUMN(Entrées!$C$37)+($C62-1),4,TRUE,"Entrées")))</f>
        <v>60637.5</v>
      </c>
      <c r="P62" s="28">
        <f ca="1">IF($D62&gt;$D$8,"",INDIRECT(ADDRESS(ROW(Entrées!$C$37)+($D62-1)*24+P$11,COLUMN(Entrées!$C$37)+($C62-1),4,TRUE,"Entrées")))</f>
        <v>60650</v>
      </c>
      <c r="Q62" s="28">
        <f ca="1">IF($D62&gt;$D$8,"",INDIRECT(ADDRESS(ROW(Entrées!$C$37)+($D62-1)*24+Q$11,COLUMN(Entrées!$C$37)+($C62-1),4,TRUE,"Entrées")))</f>
        <v>60525</v>
      </c>
      <c r="R62" s="28">
        <f ca="1">IF($D62&gt;$D$8,"",INDIRECT(ADDRESS(ROW(Entrées!$C$37)+($D62-1)*24+R$11,COLUMN(Entrées!$C$37)+($C62-1),4,TRUE,"Entrées")))</f>
        <v>60075</v>
      </c>
      <c r="S62" s="28">
        <f ca="1">IF($D62&gt;$D$8,"",INDIRECT(ADDRESS(ROW(Entrées!$C$37)+($D62-1)*24+S$11,COLUMN(Entrées!$C$37)+($C62-1),4,TRUE,"Entrées")))</f>
        <v>58237.5</v>
      </c>
      <c r="T62" s="28">
        <f ca="1">IF($D62&gt;$D$8,"",INDIRECT(ADDRESS(ROW(Entrées!$C$37)+($D62-1)*24+T$11,COLUMN(Entrées!$C$37)+($C62-1),4,TRUE,"Entrées")))</f>
        <v>56187.5</v>
      </c>
      <c r="U62" s="28">
        <f ca="1">IF($D62&gt;$D$8,"",INDIRECT(ADDRESS(ROW(Entrées!$C$37)+($D62-1)*24+U$11,COLUMN(Entrées!$C$37)+($C62-1),4,TRUE,"Entrées")))</f>
        <v>54662.5</v>
      </c>
      <c r="V62" s="28">
        <f ca="1">IF($D62&gt;$D$8,"",INDIRECT(ADDRESS(ROW(Entrées!$C$37)+($D62-1)*24+V$11,COLUMN(Entrées!$C$37)+($C62-1),4,TRUE,"Entrées")))</f>
        <v>53775</v>
      </c>
      <c r="W62" s="28">
        <f ca="1">IF($D62&gt;$D$8,"",INDIRECT(ADDRESS(ROW(Entrées!$C$37)+($D62-1)*24+W$11,COLUMN(Entrées!$C$37)+($C62-1),4,TRUE,"Entrées")))</f>
        <v>55562.5</v>
      </c>
      <c r="X62" s="28">
        <f ca="1">IF($D62&gt;$D$8,"",INDIRECT(ADDRESS(ROW(Entrées!$C$37)+($D62-1)*24+X$11,COLUMN(Entrées!$C$37)+($C62-1),4,TRUE,"Entrées")))</f>
        <v>60425</v>
      </c>
      <c r="Y62" s="28">
        <f ca="1">IF($D62&gt;$D$8,"",INDIRECT(ADDRESS(ROW(Entrées!$C$37)+($D62-1)*24+Y$11,COLUMN(Entrées!$C$37)+($C62-1),4,TRUE,"Entrées")))</f>
        <v>58575</v>
      </c>
      <c r="Z62" s="28">
        <f ca="1">IF($D62&gt;$D$8,"",INDIRECT(ADDRESS(ROW(Entrées!$C$37)+($D62-1)*24+Z$11,COLUMN(Entrées!$C$37)+($C62-1),4,TRUE,"Entrées")))</f>
        <v>54000</v>
      </c>
      <c r="AA62" s="28">
        <f ca="1">IF($D62&gt;$D$8,"",INDIRECT(ADDRESS(ROW(Entrées!$C$37)+($D62-1)*24+AA$11,COLUMN(Entrées!$C$37)+($C62-1),4,TRUE,"Entrées")))</f>
        <v>52175</v>
      </c>
      <c r="AB62" s="28">
        <f ca="1">IF($D62&gt;$D$8,"",INDIRECT(ADDRESS(ROW(Entrées!$C$37)+($D62-1)*24+AB$11,COLUMN(Entrées!$C$37)+($C62-1),4,TRUE,"Entrées")))</f>
        <v>53537.5</v>
      </c>
      <c r="AC62" s="11"/>
      <c r="AD62" s="40">
        <f t="shared" ca="1" si="41"/>
        <v>53471.354166666664</v>
      </c>
      <c r="AE62" s="40">
        <f t="shared" ca="1" si="43"/>
        <v>60650</v>
      </c>
      <c r="AF62" s="40">
        <f t="shared" ca="1" si="44"/>
        <v>39937.5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49473.956989247294</v>
      </c>
      <c r="AK62" s="31">
        <f t="shared" ca="1" si="4"/>
        <v>49350.672043010745</v>
      </c>
      <c r="AL62" s="31">
        <f t="shared" ca="1" si="5"/>
        <v>49398.118279569891</v>
      </c>
      <c r="AM62" s="31">
        <f t="shared" ca="1" si="6"/>
        <v>347.55645161290329</v>
      </c>
      <c r="AN62" s="31">
        <f t="shared" ca="1" si="7"/>
        <v>2588.1444892473114</v>
      </c>
      <c r="AO62" s="31">
        <f t="shared" ca="1" si="8"/>
        <v>1503.5463709677417</v>
      </c>
      <c r="AP62" s="31">
        <f t="shared" ca="1" si="9"/>
        <v>41704.171370967742</v>
      </c>
      <c r="AQ62" s="31">
        <f t="shared" ca="1" si="10"/>
        <v>2152.7096774193546</v>
      </c>
      <c r="AR62" s="31">
        <f t="shared" ca="1" si="11"/>
        <v>402.56922043010746</v>
      </c>
      <c r="AS62" s="31">
        <f t="shared" ca="1" si="12"/>
        <v>6508.2741935483891</v>
      </c>
      <c r="AT62" s="31">
        <f t="shared" ca="1" si="13"/>
        <v>-813.07862903225805</v>
      </c>
      <c r="AU62" s="31">
        <f t="shared" ca="1" si="14"/>
        <v>663.5913978494624</v>
      </c>
      <c r="AV62" s="31">
        <f t="shared" ca="1" si="15"/>
        <v>-5583.5161290322567</v>
      </c>
      <c r="AW62" s="31">
        <f t="shared" ca="1" si="16"/>
        <v>65.047043010752674</v>
      </c>
      <c r="AX62" s="31">
        <f t="shared" ca="1" si="17"/>
        <v>1350.5215053763443</v>
      </c>
      <c r="AY62" s="31">
        <f t="shared" ca="1" si="18"/>
        <v>-1174.383064516129</v>
      </c>
      <c r="AZ62" s="31">
        <f t="shared" ca="1" si="19"/>
        <v>-997.34811827956992</v>
      </c>
      <c r="BA62" s="31">
        <f t="shared" ca="1" si="20"/>
        <v>-382.02016129032256</v>
      </c>
      <c r="BB62" s="31">
        <f t="shared" ca="1" si="21"/>
        <v>-2410.5497311827958</v>
      </c>
      <c r="BC62" s="31">
        <f t="shared" ca="1" si="22"/>
        <v>-1597.1438172043011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864.5</v>
      </c>
      <c r="BI62" s="32">
        <f>IF($BF62&gt;$Y$7,"",IF(AND($BF62=$Y$7,$BG62=23),"",Entrées!D90-Entrées!D89))</f>
        <v>1575</v>
      </c>
      <c r="BJ62" s="32">
        <f>IF($BF62&gt;$Y$7,"",IF(AND($BF62=$Y$7,$BG62=23),"",Entrées!E90-Entrées!E89))</f>
        <v>1475</v>
      </c>
      <c r="BK62" s="32">
        <f>IF($BF62&gt;$Y$7,"",IF(AND($BF62=$Y$7,$BG62=23),"",Entrées!F90-Entrées!F89))</f>
        <v>1</v>
      </c>
      <c r="BL62" s="32">
        <f>IF($BF62&gt;$Y$7,"",IF(AND($BF62=$Y$7,$BG62=23),"",Entrées!G90-Entrées!G89))</f>
        <v>-117</v>
      </c>
      <c r="BM62" s="32">
        <f>IF($BF62&gt;$Y$7,"",IF(AND($BF62=$Y$7,$BG62=23),"",Entrées!H90-Entrées!H89))</f>
        <v>20</v>
      </c>
      <c r="BN62" s="32">
        <f>IF($BF62&gt;$Y$7,"",IF(AND($BF62=$Y$7,$BG62=23),"",Entrées!I90-Entrées!I89))</f>
        <v>419</v>
      </c>
      <c r="BO62" s="32">
        <f>IF($BF62&gt;$Y$7,"",IF(AND($BF62=$Y$7,$BG62=23),"",Entrées!J90-Entrées!J89))</f>
        <v>104.5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244.5</v>
      </c>
      <c r="BR62" s="32">
        <f>IF($BF62&gt;$Y$7,"",IF(AND($BF62=$Y$7,$BG62=23),"",Entrées!M90-Entrées!M89))</f>
        <v>131.5</v>
      </c>
      <c r="BS62" s="32">
        <f>IF($BF62&gt;$Y$7,"",IF(AND($BF62=$Y$7,$BG62=23),"",Entrées!N90-Entrées!N89))</f>
        <v>1</v>
      </c>
      <c r="BT62" s="32">
        <f>IF($BF62&gt;$Y$7,"",IF(AND($BF62=$Y$7,$BG62=23),"",Entrées!O90-Entrées!O89))</f>
        <v>61.5</v>
      </c>
      <c r="BU62" s="32">
        <f>IF($BF62&gt;$Y$7,"",IF(AND($BF62=$Y$7,$BG62=23),"",Entrées!P90-Entrées!P89))</f>
        <v>-3</v>
      </c>
      <c r="BV62" s="32">
        <f>IF($BF62&gt;$Y$7,"",IF(AND($BF62=$Y$7,$BG62=23),"",Entrées!Q90-Entrées!Q89))</f>
        <v>264</v>
      </c>
      <c r="BW62" s="32">
        <f>IF($BF62&gt;$Y$7,"",IF(AND($BF62=$Y$7,$BG62=23),"",Entrées!R90-Entrées!R89))</f>
        <v>-1</v>
      </c>
      <c r="BX62" s="32">
        <f>IF($BF62&gt;$Y$7,"",IF(AND($BF62=$Y$7,$BG62=23),"",Entrées!S90-Entrées!S89))</f>
        <v>-139</v>
      </c>
      <c r="BY62" s="32">
        <f>IF($BF62&gt;$Y$7,"",IF(AND($BF62=$Y$7,$BG62=23),"",Entrées!T90-Entrées!T89))</f>
        <v>216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727</v>
      </c>
      <c r="CB62" s="4"/>
      <c r="CC62" s="4"/>
      <c r="CD62" s="33">
        <f>IF($BF62&lt;=$Y$7,Entrées!J89/CD$2,"")</f>
        <v>0.36941710825132473</v>
      </c>
      <c r="CE62" s="33">
        <f>IF($BF62&lt;=$Y$7,Entrées!K89/CE$2,"")</f>
        <v>0</v>
      </c>
      <c r="CF62" s="11">
        <f t="shared" si="24"/>
        <v>7926</v>
      </c>
      <c r="CG62" s="11">
        <f t="shared" si="25"/>
        <v>4186</v>
      </c>
      <c r="CH62" s="52">
        <f t="shared" si="26"/>
        <v>0.27160101910413265</v>
      </c>
      <c r="CI62" s="52">
        <f t="shared" si="27"/>
        <v>9.6170382329218221E-2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50550</v>
      </c>
      <c r="F63" s="28">
        <f ca="1">IF($D63&gt;$D$8,"",INDIRECT(ADDRESS(ROW(Entrées!$C$37)+($D63-1)*24+F$11,COLUMN(Entrées!$C$37)+($C63-1),4,TRUE,"Entrées")))</f>
        <v>47187.5</v>
      </c>
      <c r="G63" s="28">
        <f ca="1">IF($D63&gt;$D$8,"",INDIRECT(ADDRESS(ROW(Entrées!$C$37)+($D63-1)*24+G$11,COLUMN(Entrées!$C$37)+($C63-1),4,TRUE,"Entrées")))</f>
        <v>45712.5</v>
      </c>
      <c r="H63" s="28">
        <f ca="1">IF($D63&gt;$D$8,"",INDIRECT(ADDRESS(ROW(Entrées!$C$37)+($D63-1)*24+H$11,COLUMN(Entrées!$C$37)+($C63-1),4,TRUE,"Entrées")))</f>
        <v>43025</v>
      </c>
      <c r="I63" s="28">
        <f ca="1">IF($D63&gt;$D$8,"",INDIRECT(ADDRESS(ROW(Entrées!$C$37)+($D63-1)*24+I$11,COLUMN(Entrées!$C$37)+($C63-1),4,TRUE,"Entrées")))</f>
        <v>41862.5</v>
      </c>
      <c r="J63" s="28">
        <f ca="1">IF($D63&gt;$D$8,"",INDIRECT(ADDRESS(ROW(Entrées!$C$37)+($D63-1)*24+J$11,COLUMN(Entrées!$C$37)+($C63-1),4,TRUE,"Entrées")))</f>
        <v>43512.5</v>
      </c>
      <c r="K63" s="28">
        <f ca="1">IF($D63&gt;$D$8,"",INDIRECT(ADDRESS(ROW(Entrées!$C$37)+($D63-1)*24+K$11,COLUMN(Entrées!$C$37)+($C63-1),4,TRUE,"Entrées")))</f>
        <v>48712.5</v>
      </c>
      <c r="L63" s="28">
        <f ca="1">IF($D63&gt;$D$8,"",INDIRECT(ADDRESS(ROW(Entrées!$C$37)+($D63-1)*24+L$11,COLUMN(Entrées!$C$37)+($C63-1),4,TRUE,"Entrées")))</f>
        <v>56075</v>
      </c>
      <c r="M63" s="28">
        <f ca="1">IF($D63&gt;$D$8,"",INDIRECT(ADDRESS(ROW(Entrées!$C$37)+($D63-1)*24+M$11,COLUMN(Entrées!$C$37)+($C63-1),4,TRUE,"Entrées")))</f>
        <v>58150</v>
      </c>
      <c r="N63" s="28">
        <f ca="1">IF($D63&gt;$D$8,"",INDIRECT(ADDRESS(ROW(Entrées!$C$37)+($D63-1)*24+N$11,COLUMN(Entrées!$C$37)+($C63-1),4,TRUE,"Entrées")))</f>
        <v>59150</v>
      </c>
      <c r="O63" s="28">
        <f ca="1">IF($D63&gt;$D$8,"",INDIRECT(ADDRESS(ROW(Entrées!$C$37)+($D63-1)*24+O$11,COLUMN(Entrées!$C$37)+($C63-1),4,TRUE,"Entrées")))</f>
        <v>59675</v>
      </c>
      <c r="P63" s="28">
        <f ca="1">IF($D63&gt;$D$8,"",INDIRECT(ADDRESS(ROW(Entrées!$C$37)+($D63-1)*24+P$11,COLUMN(Entrées!$C$37)+($C63-1),4,TRUE,"Entrées")))</f>
        <v>59912.5</v>
      </c>
      <c r="Q63" s="28">
        <f ca="1">IF($D63&gt;$D$8,"",INDIRECT(ADDRESS(ROW(Entrées!$C$37)+($D63-1)*24+Q$11,COLUMN(Entrées!$C$37)+($C63-1),4,TRUE,"Entrées")))</f>
        <v>60150</v>
      </c>
      <c r="R63" s="28">
        <f ca="1">IF($D63&gt;$D$8,"",INDIRECT(ADDRESS(ROW(Entrées!$C$37)+($D63-1)*24+R$11,COLUMN(Entrées!$C$37)+($C63-1),4,TRUE,"Entrées")))</f>
        <v>59525</v>
      </c>
      <c r="S63" s="28">
        <f ca="1">IF($D63&gt;$D$8,"",INDIRECT(ADDRESS(ROW(Entrées!$C$37)+($D63-1)*24+S$11,COLUMN(Entrées!$C$37)+($C63-1),4,TRUE,"Entrées")))</f>
        <v>58512.5</v>
      </c>
      <c r="T63" s="28">
        <f ca="1">IF($D63&gt;$D$8,"",INDIRECT(ADDRESS(ROW(Entrées!$C$37)+($D63-1)*24+T$11,COLUMN(Entrées!$C$37)+($C63-1),4,TRUE,"Entrées")))</f>
        <v>56862.5</v>
      </c>
      <c r="U63" s="28">
        <f ca="1">IF($D63&gt;$D$8,"",INDIRECT(ADDRESS(ROW(Entrées!$C$37)+($D63-1)*24+U$11,COLUMN(Entrées!$C$37)+($C63-1),4,TRUE,"Entrées")))</f>
        <v>55425</v>
      </c>
      <c r="V63" s="28">
        <f ca="1">IF($D63&gt;$D$8,"",INDIRECT(ADDRESS(ROW(Entrées!$C$37)+($D63-1)*24+V$11,COLUMN(Entrées!$C$37)+($C63-1),4,TRUE,"Entrées")))</f>
        <v>54562.5</v>
      </c>
      <c r="W63" s="28">
        <f ca="1">IF($D63&gt;$D$8,"",INDIRECT(ADDRESS(ROW(Entrées!$C$37)+($D63-1)*24+W$11,COLUMN(Entrées!$C$37)+($C63-1),4,TRUE,"Entrées")))</f>
        <v>55925</v>
      </c>
      <c r="X63" s="28">
        <f ca="1">IF($D63&gt;$D$8,"",INDIRECT(ADDRESS(ROW(Entrées!$C$37)+($D63-1)*24+X$11,COLUMN(Entrées!$C$37)+($C63-1),4,TRUE,"Entrées")))</f>
        <v>60275</v>
      </c>
      <c r="Y63" s="28">
        <f ca="1">IF($D63&gt;$D$8,"",INDIRECT(ADDRESS(ROW(Entrées!$C$37)+($D63-1)*24+Y$11,COLUMN(Entrées!$C$37)+($C63-1),4,TRUE,"Entrées")))</f>
        <v>59050</v>
      </c>
      <c r="Z63" s="28">
        <f ca="1">IF($D63&gt;$D$8,"",INDIRECT(ADDRESS(ROW(Entrées!$C$37)+($D63-1)*24+Z$11,COLUMN(Entrées!$C$37)+($C63-1),4,TRUE,"Entrées")))</f>
        <v>54350</v>
      </c>
      <c r="AA63" s="28">
        <f ca="1">IF($D63&gt;$D$8,"",INDIRECT(ADDRESS(ROW(Entrées!$C$37)+($D63-1)*24+AA$11,COLUMN(Entrées!$C$37)+($C63-1),4,TRUE,"Entrées")))</f>
        <v>52325</v>
      </c>
      <c r="AB63" s="28">
        <f ca="1">IF($D63&gt;$D$8,"",INDIRECT(ADDRESS(ROW(Entrées!$C$37)+($D63-1)*24+AB$11,COLUMN(Entrées!$C$37)+($C63-1),4,TRUE,"Entrées")))</f>
        <v>53375</v>
      </c>
      <c r="AC63" s="11"/>
      <c r="AD63" s="40">
        <f t="shared" ca="1" si="41"/>
        <v>53910.9375</v>
      </c>
      <c r="AE63" s="40">
        <f t="shared" ca="1" si="43"/>
        <v>60275</v>
      </c>
      <c r="AF63" s="40">
        <f t="shared" ca="1" si="44"/>
        <v>41862.5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49473.956989247294</v>
      </c>
      <c r="AK63" s="31">
        <f t="shared" ca="1" si="4"/>
        <v>49350.672043010745</v>
      </c>
      <c r="AL63" s="31">
        <f t="shared" ca="1" si="5"/>
        <v>49398.118279569891</v>
      </c>
      <c r="AM63" s="31">
        <f t="shared" ca="1" si="6"/>
        <v>347.55645161290329</v>
      </c>
      <c r="AN63" s="31">
        <f t="shared" ca="1" si="7"/>
        <v>2588.1444892473114</v>
      </c>
      <c r="AO63" s="31">
        <f t="shared" ca="1" si="8"/>
        <v>1503.5463709677417</v>
      </c>
      <c r="AP63" s="31">
        <f t="shared" ca="1" si="9"/>
        <v>41704.171370967742</v>
      </c>
      <c r="AQ63" s="31">
        <f t="shared" ca="1" si="10"/>
        <v>2152.7096774193546</v>
      </c>
      <c r="AR63" s="31">
        <f t="shared" ca="1" si="11"/>
        <v>402.56922043010746</v>
      </c>
      <c r="AS63" s="31">
        <f t="shared" ca="1" si="12"/>
        <v>6508.2741935483891</v>
      </c>
      <c r="AT63" s="31">
        <f t="shared" ca="1" si="13"/>
        <v>-813.07862903225805</v>
      </c>
      <c r="AU63" s="31">
        <f t="shared" ca="1" si="14"/>
        <v>663.5913978494624</v>
      </c>
      <c r="AV63" s="31">
        <f t="shared" ca="1" si="15"/>
        <v>-5583.5161290322567</v>
      </c>
      <c r="AW63" s="31">
        <f t="shared" ca="1" si="16"/>
        <v>65.047043010752674</v>
      </c>
      <c r="AX63" s="31">
        <f t="shared" ca="1" si="17"/>
        <v>1350.5215053763443</v>
      </c>
      <c r="AY63" s="31">
        <f t="shared" ca="1" si="18"/>
        <v>-1174.383064516129</v>
      </c>
      <c r="AZ63" s="31">
        <f t="shared" ca="1" si="19"/>
        <v>-997.34811827956992</v>
      </c>
      <c r="BA63" s="31">
        <f t="shared" ca="1" si="20"/>
        <v>-382.02016129032256</v>
      </c>
      <c r="BB63" s="31">
        <f t="shared" ca="1" si="21"/>
        <v>-2410.5497311827958</v>
      </c>
      <c r="BC63" s="31">
        <f t="shared" ca="1" si="22"/>
        <v>-1597.1438172043011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4266</v>
      </c>
      <c r="BI63" s="32">
        <f>IF($BF63&gt;$Y$7,"",IF(AND($BF63=$Y$7,$BG63=23),"",Entrées!D91-Entrées!D90))</f>
        <v>5012.5</v>
      </c>
      <c r="BJ63" s="32">
        <f>IF($BF63&gt;$Y$7,"",IF(AND($BF63=$Y$7,$BG63=23),"",Entrées!E91-Entrées!E90))</f>
        <v>4825</v>
      </c>
      <c r="BK63" s="32">
        <f>IF($BF63&gt;$Y$7,"",IF(AND($BF63=$Y$7,$BG63=23),"",Entrées!F91-Entrées!F90))</f>
        <v>-0.5</v>
      </c>
      <c r="BL63" s="32">
        <f>IF($BF63&gt;$Y$7,"",IF(AND($BF63=$Y$7,$BG63=23),"",Entrées!G91-Entrées!G90))</f>
        <v>187.5</v>
      </c>
      <c r="BM63" s="32">
        <f>IF($BF63&gt;$Y$7,"",IF(AND($BF63=$Y$7,$BG63=23),"",Entrées!H91-Entrées!H90))</f>
        <v>129.5</v>
      </c>
      <c r="BN63" s="32">
        <f>IF($BF63&gt;$Y$7,"",IF(AND($BF63=$Y$7,$BG63=23),"",Entrées!I91-Entrées!I90))</f>
        <v>1222.5</v>
      </c>
      <c r="BO63" s="32">
        <f>IF($BF63&gt;$Y$7,"",IF(AND($BF63=$Y$7,$BG63=23),"",Entrées!J91-Entrées!J90))</f>
        <v>49.5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278</v>
      </c>
      <c r="BR63" s="32">
        <f>IF($BF63&gt;$Y$7,"",IF(AND($BF63=$Y$7,$BG63=23),"",Entrées!M91-Entrées!M90))</f>
        <v>32.5</v>
      </c>
      <c r="BS63" s="32">
        <f>IF($BF63&gt;$Y$7,"",IF(AND($BF63=$Y$7,$BG63=23),"",Entrées!N91-Entrées!N90))</f>
        <v>-9.5</v>
      </c>
      <c r="BT63" s="32">
        <f>IF($BF63&gt;$Y$7,"",IF(AND($BF63=$Y$7,$BG63=23),"",Entrées!O91-Entrées!O90))</f>
        <v>2376.5</v>
      </c>
      <c r="BU63" s="32">
        <f>IF($BF63&gt;$Y$7,"",IF(AND($BF63=$Y$7,$BG63=23),"",Entrées!P91-Entrées!P90))</f>
        <v>2.5</v>
      </c>
      <c r="BV63" s="32">
        <f>IF($BF63&gt;$Y$7,"",IF(AND($BF63=$Y$7,$BG63=23),"",Entrées!Q91-Entrées!Q90))</f>
        <v>3135</v>
      </c>
      <c r="BW63" s="32">
        <f>IF($BF63&gt;$Y$7,"",IF(AND($BF63=$Y$7,$BG63=23),"",Entrées!R91-Entrées!R90))</f>
        <v>-85</v>
      </c>
      <c r="BX63" s="32">
        <f>IF($BF63&gt;$Y$7,"",IF(AND($BF63=$Y$7,$BG63=23),"",Entrées!S91-Entrées!S90))</f>
        <v>416</v>
      </c>
      <c r="BY63" s="32">
        <f>IF($BF63&gt;$Y$7,"",IF(AND($BF63=$Y$7,$BG63=23),"",Entrées!T91-Entrées!T90))</f>
        <v>15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-318</v>
      </c>
      <c r="CB63" s="4"/>
      <c r="CC63" s="4"/>
      <c r="CD63" s="33">
        <f>IF($BF63&lt;=$Y$7,Entrées!J90/CD$2,"")</f>
        <v>0.38260156447136007</v>
      </c>
      <c r="CE63" s="33">
        <f>IF($BF63&lt;=$Y$7,Entrées!K90/CE$2,"")</f>
        <v>0</v>
      </c>
      <c r="CF63" s="11">
        <f t="shared" si="24"/>
        <v>7926</v>
      </c>
      <c r="CG63" s="11">
        <f t="shared" si="25"/>
        <v>4186</v>
      </c>
      <c r="CH63" s="52">
        <f t="shared" si="26"/>
        <v>0.27160101910413265</v>
      </c>
      <c r="CI63" s="52">
        <f t="shared" si="27"/>
        <v>9.6170382329218221E-2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51312.5</v>
      </c>
      <c r="F64" s="28">
        <f ca="1">IF($D64&gt;$D$8,"",INDIRECT(ADDRESS(ROW(Entrées!$C$37)+($D64-1)*24+F$11,COLUMN(Entrées!$C$37)+($C64-1),4,TRUE,"Entrées")))</f>
        <v>48200</v>
      </c>
      <c r="G64" s="28">
        <f ca="1">IF($D64&gt;$D$8,"",INDIRECT(ADDRESS(ROW(Entrées!$C$37)+($D64-1)*24+G$11,COLUMN(Entrées!$C$37)+($C64-1),4,TRUE,"Entrées")))</f>
        <v>46725</v>
      </c>
      <c r="H64" s="28">
        <f ca="1">IF($D64&gt;$D$8,"",INDIRECT(ADDRESS(ROW(Entrées!$C$37)+($D64-1)*24+H$11,COLUMN(Entrées!$C$37)+($C64-1),4,TRUE,"Entrées")))</f>
        <v>43625</v>
      </c>
      <c r="I64" s="28">
        <f ca="1">IF($D64&gt;$D$8,"",INDIRECT(ADDRESS(ROW(Entrées!$C$37)+($D64-1)*24+I$11,COLUMN(Entrées!$C$37)+($C64-1),4,TRUE,"Entrées")))</f>
        <v>42300</v>
      </c>
      <c r="J64" s="28">
        <f ca="1">IF($D64&gt;$D$8,"",INDIRECT(ADDRESS(ROW(Entrées!$C$37)+($D64-1)*24+J$11,COLUMN(Entrées!$C$37)+($C64-1),4,TRUE,"Entrées")))</f>
        <v>43812.5</v>
      </c>
      <c r="K64" s="28">
        <f ca="1">IF($D64&gt;$D$8,"",INDIRECT(ADDRESS(ROW(Entrées!$C$37)+($D64-1)*24+K$11,COLUMN(Entrées!$C$37)+($C64-1),4,TRUE,"Entrées")))</f>
        <v>48450</v>
      </c>
      <c r="L64" s="28">
        <f ca="1">IF($D64&gt;$D$8,"",INDIRECT(ADDRESS(ROW(Entrées!$C$37)+($D64-1)*24+L$11,COLUMN(Entrées!$C$37)+($C64-1),4,TRUE,"Entrées")))</f>
        <v>54962.5</v>
      </c>
      <c r="M64" s="28">
        <f ca="1">IF($D64&gt;$D$8,"",INDIRECT(ADDRESS(ROW(Entrées!$C$37)+($D64-1)*24+M$11,COLUMN(Entrées!$C$37)+($C64-1),4,TRUE,"Entrées")))</f>
        <v>57762.5</v>
      </c>
      <c r="N64" s="28">
        <f ca="1">IF($D64&gt;$D$8,"",INDIRECT(ADDRESS(ROW(Entrées!$C$37)+($D64-1)*24+N$11,COLUMN(Entrées!$C$37)+($C64-1),4,TRUE,"Entrées")))</f>
        <v>58962.5</v>
      </c>
      <c r="O64" s="28">
        <f ca="1">IF($D64&gt;$D$8,"",INDIRECT(ADDRESS(ROW(Entrées!$C$37)+($D64-1)*24+O$11,COLUMN(Entrées!$C$37)+($C64-1),4,TRUE,"Entrées")))</f>
        <v>59337.5</v>
      </c>
      <c r="P64" s="28">
        <f ca="1">IF($D64&gt;$D$8,"",INDIRECT(ADDRESS(ROW(Entrées!$C$37)+($D64-1)*24+P$11,COLUMN(Entrées!$C$37)+($C64-1),4,TRUE,"Entrées")))</f>
        <v>59700</v>
      </c>
      <c r="Q64" s="28">
        <f ca="1">IF($D64&gt;$D$8,"",INDIRECT(ADDRESS(ROW(Entrées!$C$37)+($D64-1)*24+Q$11,COLUMN(Entrées!$C$37)+($C64-1),4,TRUE,"Entrées")))</f>
        <v>59775</v>
      </c>
      <c r="R64" s="28">
        <f ca="1">IF($D64&gt;$D$8,"",INDIRECT(ADDRESS(ROW(Entrées!$C$37)+($D64-1)*24+R$11,COLUMN(Entrées!$C$37)+($C64-1),4,TRUE,"Entrées")))</f>
        <v>59187.5</v>
      </c>
      <c r="S64" s="28">
        <f ca="1">IF($D64&gt;$D$8,"",INDIRECT(ADDRESS(ROW(Entrées!$C$37)+($D64-1)*24+S$11,COLUMN(Entrées!$C$37)+($C64-1),4,TRUE,"Entrées")))</f>
        <v>58225</v>
      </c>
      <c r="T64" s="28">
        <f ca="1">IF($D64&gt;$D$8,"",INDIRECT(ADDRESS(ROW(Entrées!$C$37)+($D64-1)*24+T$11,COLUMN(Entrées!$C$37)+($C64-1),4,TRUE,"Entrées")))</f>
        <v>55962.5</v>
      </c>
      <c r="U64" s="28">
        <f ca="1">IF($D64&gt;$D$8,"",INDIRECT(ADDRESS(ROW(Entrées!$C$37)+($D64-1)*24+U$11,COLUMN(Entrées!$C$37)+($C64-1),4,TRUE,"Entrées")))</f>
        <v>54575</v>
      </c>
      <c r="V64" s="28">
        <f ca="1">IF($D64&gt;$D$8,"",INDIRECT(ADDRESS(ROW(Entrées!$C$37)+($D64-1)*24+V$11,COLUMN(Entrées!$C$37)+($C64-1),4,TRUE,"Entrées")))</f>
        <v>53837.5</v>
      </c>
      <c r="W64" s="28">
        <f ca="1">IF($D64&gt;$D$8,"",INDIRECT(ADDRESS(ROW(Entrées!$C$37)+($D64-1)*24+W$11,COLUMN(Entrées!$C$37)+($C64-1),4,TRUE,"Entrées")))</f>
        <v>56137.5</v>
      </c>
      <c r="X64" s="28">
        <f ca="1">IF($D64&gt;$D$8,"",INDIRECT(ADDRESS(ROW(Entrées!$C$37)+($D64-1)*24+X$11,COLUMN(Entrées!$C$37)+($C64-1),4,TRUE,"Entrées")))</f>
        <v>60637.5</v>
      </c>
      <c r="Y64" s="28">
        <f ca="1">IF($D64&gt;$D$8,"",INDIRECT(ADDRESS(ROW(Entrées!$C$37)+($D64-1)*24+Y$11,COLUMN(Entrées!$C$37)+($C64-1),4,TRUE,"Entrées")))</f>
        <v>59100</v>
      </c>
      <c r="Z64" s="28">
        <f ca="1">IF($D64&gt;$D$8,"",INDIRECT(ADDRESS(ROW(Entrées!$C$37)+($D64-1)*24+Z$11,COLUMN(Entrées!$C$37)+($C64-1),4,TRUE,"Entrées")))</f>
        <v>54487.5</v>
      </c>
      <c r="AA64" s="28">
        <f ca="1">IF($D64&gt;$D$8,"",INDIRECT(ADDRESS(ROW(Entrées!$C$37)+($D64-1)*24+AA$11,COLUMN(Entrées!$C$37)+($C64-1),4,TRUE,"Entrées")))</f>
        <v>52437.5</v>
      </c>
      <c r="AB64" s="28">
        <f ca="1">IF($D64&gt;$D$8,"",INDIRECT(ADDRESS(ROW(Entrées!$C$37)+($D64-1)*24+AB$11,COLUMN(Entrées!$C$37)+($C64-1),4,TRUE,"Entrées")))</f>
        <v>53562.5</v>
      </c>
      <c r="AC64" s="11"/>
      <c r="AD64" s="40">
        <f t="shared" ca="1" si="41"/>
        <v>53878.125</v>
      </c>
      <c r="AE64" s="40">
        <f t="shared" ca="1" si="43"/>
        <v>60637.5</v>
      </c>
      <c r="AF64" s="40">
        <f t="shared" ca="1" si="44"/>
        <v>42300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49473.956989247294</v>
      </c>
      <c r="AK64" s="31">
        <f t="shared" ca="1" si="4"/>
        <v>49350.672043010745</v>
      </c>
      <c r="AL64" s="31">
        <f t="shared" ca="1" si="5"/>
        <v>49398.118279569891</v>
      </c>
      <c r="AM64" s="31">
        <f t="shared" ca="1" si="6"/>
        <v>347.55645161290329</v>
      </c>
      <c r="AN64" s="31">
        <f t="shared" ca="1" si="7"/>
        <v>2588.1444892473114</v>
      </c>
      <c r="AO64" s="31">
        <f t="shared" ca="1" si="8"/>
        <v>1503.5463709677417</v>
      </c>
      <c r="AP64" s="31">
        <f t="shared" ca="1" si="9"/>
        <v>41704.171370967742</v>
      </c>
      <c r="AQ64" s="31">
        <f t="shared" ca="1" si="10"/>
        <v>2152.7096774193546</v>
      </c>
      <c r="AR64" s="31">
        <f t="shared" ca="1" si="11"/>
        <v>402.56922043010746</v>
      </c>
      <c r="AS64" s="31">
        <f t="shared" ca="1" si="12"/>
        <v>6508.2741935483891</v>
      </c>
      <c r="AT64" s="31">
        <f t="shared" ca="1" si="13"/>
        <v>-813.07862903225805</v>
      </c>
      <c r="AU64" s="31">
        <f t="shared" ca="1" si="14"/>
        <v>663.5913978494624</v>
      </c>
      <c r="AV64" s="31">
        <f t="shared" ca="1" si="15"/>
        <v>-5583.5161290322567</v>
      </c>
      <c r="AW64" s="31">
        <f t="shared" ca="1" si="16"/>
        <v>65.047043010752674</v>
      </c>
      <c r="AX64" s="31">
        <f t="shared" ca="1" si="17"/>
        <v>1350.5215053763443</v>
      </c>
      <c r="AY64" s="31">
        <f t="shared" ca="1" si="18"/>
        <v>-1174.383064516129</v>
      </c>
      <c r="AZ64" s="31">
        <f t="shared" ca="1" si="19"/>
        <v>-997.34811827956992</v>
      </c>
      <c r="BA64" s="31">
        <f t="shared" ca="1" si="20"/>
        <v>-382.02016129032256</v>
      </c>
      <c r="BB64" s="31">
        <f t="shared" ca="1" si="21"/>
        <v>-2410.5497311827958</v>
      </c>
      <c r="BC64" s="31">
        <f t="shared" ca="1" si="22"/>
        <v>-1597.1438172043011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7053.5</v>
      </c>
      <c r="BI64" s="32">
        <f>IF($BF64&gt;$Y$7,"",IF(AND($BF64=$Y$7,$BG64=23),"",Entrées!D92-Entrées!D91))</f>
        <v>6350</v>
      </c>
      <c r="BJ64" s="32">
        <f>IF($BF64&gt;$Y$7,"",IF(AND($BF64=$Y$7,$BG64=23),"",Entrées!E92-Entrées!E91))</f>
        <v>6600</v>
      </c>
      <c r="BK64" s="32">
        <f>IF($BF64&gt;$Y$7,"",IF(AND($BF64=$Y$7,$BG64=23),"",Entrées!F92-Entrées!F91))</f>
        <v>-0.5</v>
      </c>
      <c r="BL64" s="32">
        <f>IF($BF64&gt;$Y$7,"",IF(AND($BF64=$Y$7,$BG64=23),"",Entrées!G92-Entrées!G91))</f>
        <v>695</v>
      </c>
      <c r="BM64" s="32">
        <f>IF($BF64&gt;$Y$7,"",IF(AND($BF64=$Y$7,$BG64=23),"",Entrées!H92-Entrées!H91))</f>
        <v>471</v>
      </c>
      <c r="BN64" s="32">
        <f>IF($BF64&gt;$Y$7,"",IF(AND($BF64=$Y$7,$BG64=23),"",Entrées!I92-Entrées!I91))</f>
        <v>636.5</v>
      </c>
      <c r="BO64" s="32">
        <f>IF($BF64&gt;$Y$7,"",IF(AND($BF64=$Y$7,$BG64=23),"",Entrées!J92-Entrées!J91))</f>
        <v>90.5</v>
      </c>
      <c r="BP64" s="32">
        <f>IF($BF64&gt;$Y$7,"",IF(AND($BF64=$Y$7,$BG64=23),"",Entrées!K92-Entrées!K91))</f>
        <v>0</v>
      </c>
      <c r="BQ64" s="32">
        <f>IF($BF64&gt;$Y$7,"",IF(AND($BF64=$Y$7,$BG64=23),"",Entrées!L92-Entrées!L91))</f>
        <v>1640.5</v>
      </c>
      <c r="BR64" s="32">
        <f>IF($BF64&gt;$Y$7,"",IF(AND($BF64=$Y$7,$BG64=23),"",Entrées!M92-Entrées!M91))</f>
        <v>1706</v>
      </c>
      <c r="BS64" s="32">
        <f>IF($BF64&gt;$Y$7,"",IF(AND($BF64=$Y$7,$BG64=23),"",Entrées!N92-Entrées!N91))</f>
        <v>-8</v>
      </c>
      <c r="BT64" s="32">
        <f>IF($BF64&gt;$Y$7,"",IF(AND($BF64=$Y$7,$BG64=23),"",Entrées!O92-Entrées!O91))</f>
        <v>1823.5</v>
      </c>
      <c r="BU64" s="32">
        <f>IF($BF64&gt;$Y$7,"",IF(AND($BF64=$Y$7,$BG64=23),"",Entrées!P92-Entrées!P91))</f>
        <v>10</v>
      </c>
      <c r="BV64" s="32">
        <f>IF($BF64&gt;$Y$7,"",IF(AND($BF64=$Y$7,$BG64=23),"",Entrées!Q92-Entrées!Q91))</f>
        <v>208</v>
      </c>
      <c r="BW64" s="32">
        <f>IF($BF64&gt;$Y$7,"",IF(AND($BF64=$Y$7,$BG64=23),"",Entrées!R92-Entrées!R91))</f>
        <v>-115</v>
      </c>
      <c r="BX64" s="32">
        <f>IF($BF64&gt;$Y$7,"",IF(AND($BF64=$Y$7,$BG64=23),"",Entrées!S92-Entrées!S91))</f>
        <v>-85</v>
      </c>
      <c r="BY64" s="32">
        <f>IF($BF64&gt;$Y$7,"",IF(AND($BF64=$Y$7,$BG64=23),"",Entrées!T92-Entrées!T91))</f>
        <v>494</v>
      </c>
      <c r="BZ64" s="32">
        <f>IF($BF64&gt;$Y$7,"",IF(AND($BF64=$Y$7,$BG64=23),"",Entrées!U92-Entrées!U91))</f>
        <v>-155</v>
      </c>
      <c r="CA64" s="32">
        <f>IF($BF64&gt;$Y$7,"",IF(AND($BF64=$Y$7,$BG64=23),"",Entrées!V92-Entrées!V91))</f>
        <v>348</v>
      </c>
      <c r="CB64" s="4"/>
      <c r="CC64" s="4"/>
      <c r="CD64" s="33">
        <f>IF($BF64&lt;=$Y$7,Entrées!J91/CD$2,"")</f>
        <v>0.38884683320716629</v>
      </c>
      <c r="CE64" s="33">
        <f>IF($BF64&lt;=$Y$7,Entrées!K91/CE$2,"")</f>
        <v>0</v>
      </c>
      <c r="CF64" s="11">
        <f t="shared" si="24"/>
        <v>7926</v>
      </c>
      <c r="CG64" s="11">
        <f t="shared" si="25"/>
        <v>4186</v>
      </c>
      <c r="CH64" s="52">
        <f t="shared" si="26"/>
        <v>0.27160101910413265</v>
      </c>
      <c r="CI64" s="52">
        <f t="shared" si="27"/>
        <v>9.6170382329218221E-2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51112.5</v>
      </c>
      <c r="F65" s="28">
        <f ca="1">IF($D65&gt;$D$8,"",INDIRECT(ADDRESS(ROW(Entrées!$C$37)+($D65-1)*24+F$11,COLUMN(Entrées!$C$37)+($C65-1),4,TRUE,"Entrées")))</f>
        <v>48212.5</v>
      </c>
      <c r="G65" s="28">
        <f ca="1">IF($D65&gt;$D$8,"",INDIRECT(ADDRESS(ROW(Entrées!$C$37)+($D65-1)*24+G$11,COLUMN(Entrées!$C$37)+($C65-1),4,TRUE,"Entrées")))</f>
        <v>46825</v>
      </c>
      <c r="H65" s="28">
        <f ca="1">IF($D65&gt;$D$8,"",INDIRECT(ADDRESS(ROW(Entrées!$C$37)+($D65-1)*24+H$11,COLUMN(Entrées!$C$37)+($C65-1),4,TRUE,"Entrées")))</f>
        <v>43775</v>
      </c>
      <c r="I65" s="28">
        <f ca="1">IF($D65&gt;$D$8,"",INDIRECT(ADDRESS(ROW(Entrées!$C$37)+($D65-1)*24+I$11,COLUMN(Entrées!$C$37)+($C65-1),4,TRUE,"Entrées")))</f>
        <v>42212.5</v>
      </c>
      <c r="J65" s="28">
        <f ca="1">IF($D65&gt;$D$8,"",INDIRECT(ADDRESS(ROW(Entrées!$C$37)+($D65-1)*24+J$11,COLUMN(Entrées!$C$37)+($C65-1),4,TRUE,"Entrées")))</f>
        <v>44437.5</v>
      </c>
      <c r="K65" s="28">
        <f ca="1">IF($D65&gt;$D$8,"",INDIRECT(ADDRESS(ROW(Entrées!$C$37)+($D65-1)*24+K$11,COLUMN(Entrées!$C$37)+($C65-1),4,TRUE,"Entrées")))</f>
        <v>49775</v>
      </c>
      <c r="L65" s="28">
        <f ca="1">IF($D65&gt;$D$8,"",INDIRECT(ADDRESS(ROW(Entrées!$C$37)+($D65-1)*24+L$11,COLUMN(Entrées!$C$37)+($C65-1),4,TRUE,"Entrées")))</f>
        <v>56762.5</v>
      </c>
      <c r="M65" s="28">
        <f ca="1">IF($D65&gt;$D$8,"",INDIRECT(ADDRESS(ROW(Entrées!$C$37)+($D65-1)*24+M$11,COLUMN(Entrées!$C$37)+($C65-1),4,TRUE,"Entrées")))</f>
        <v>58325</v>
      </c>
      <c r="N65" s="28">
        <f ca="1">IF($D65&gt;$D$8,"",INDIRECT(ADDRESS(ROW(Entrées!$C$37)+($D65-1)*24+N$11,COLUMN(Entrées!$C$37)+($C65-1),4,TRUE,"Entrées")))</f>
        <v>58500</v>
      </c>
      <c r="O65" s="28">
        <f ca="1">IF($D65&gt;$D$8,"",INDIRECT(ADDRESS(ROW(Entrées!$C$37)+($D65-1)*24+O$11,COLUMN(Entrées!$C$37)+($C65-1),4,TRUE,"Entrées")))</f>
        <v>58712.5</v>
      </c>
      <c r="P65" s="28">
        <f ca="1">IF($D65&gt;$D$8,"",INDIRECT(ADDRESS(ROW(Entrées!$C$37)+($D65-1)*24+P$11,COLUMN(Entrées!$C$37)+($C65-1),4,TRUE,"Entrées")))</f>
        <v>58850</v>
      </c>
      <c r="Q65" s="28">
        <f ca="1">IF($D65&gt;$D$8,"",INDIRECT(ADDRESS(ROW(Entrées!$C$37)+($D65-1)*24+Q$11,COLUMN(Entrées!$C$37)+($C65-1),4,TRUE,"Entrées")))</f>
        <v>58775</v>
      </c>
      <c r="R65" s="28">
        <f ca="1">IF($D65&gt;$D$8,"",INDIRECT(ADDRESS(ROW(Entrées!$C$37)+($D65-1)*24+R$11,COLUMN(Entrées!$C$37)+($C65-1),4,TRUE,"Entrées")))</f>
        <v>58237.5</v>
      </c>
      <c r="S65" s="28">
        <f ca="1">IF($D65&gt;$D$8,"",INDIRECT(ADDRESS(ROW(Entrées!$C$37)+($D65-1)*24+S$11,COLUMN(Entrées!$C$37)+($C65-1),4,TRUE,"Entrées")))</f>
        <v>57012.5</v>
      </c>
      <c r="T65" s="28">
        <f ca="1">IF($D65&gt;$D$8,"",INDIRECT(ADDRESS(ROW(Entrées!$C$37)+($D65-1)*24+T$11,COLUMN(Entrées!$C$37)+($C65-1),4,TRUE,"Entrées")))</f>
        <v>55037.5</v>
      </c>
      <c r="U65" s="28">
        <f ca="1">IF($D65&gt;$D$8,"",INDIRECT(ADDRESS(ROW(Entrées!$C$37)+($D65-1)*24+U$11,COLUMN(Entrées!$C$37)+($C65-1),4,TRUE,"Entrées")))</f>
        <v>53612.5</v>
      </c>
      <c r="V65" s="28">
        <f ca="1">IF($D65&gt;$D$8,"",INDIRECT(ADDRESS(ROW(Entrées!$C$37)+($D65-1)*24+V$11,COLUMN(Entrées!$C$37)+($C65-1),4,TRUE,"Entrées")))</f>
        <v>53137.5</v>
      </c>
      <c r="W65" s="28">
        <f ca="1">IF($D65&gt;$D$8,"",INDIRECT(ADDRESS(ROW(Entrées!$C$37)+($D65-1)*24+W$11,COLUMN(Entrées!$C$37)+($C65-1),4,TRUE,"Entrées")))</f>
        <v>55462.5</v>
      </c>
      <c r="X65" s="28">
        <f ca="1">IF($D65&gt;$D$8,"",INDIRECT(ADDRESS(ROW(Entrées!$C$37)+($D65-1)*24+X$11,COLUMN(Entrées!$C$37)+($C65-1),4,TRUE,"Entrées")))</f>
        <v>59812.5</v>
      </c>
      <c r="Y65" s="28">
        <f ca="1">IF($D65&gt;$D$8,"",INDIRECT(ADDRESS(ROW(Entrées!$C$37)+($D65-1)*24+Y$11,COLUMN(Entrées!$C$37)+($C65-1),4,TRUE,"Entrées")))</f>
        <v>57887.5</v>
      </c>
      <c r="Z65" s="28">
        <f ca="1">IF($D65&gt;$D$8,"",INDIRECT(ADDRESS(ROW(Entrées!$C$37)+($D65-1)*24+Z$11,COLUMN(Entrées!$C$37)+($C65-1),4,TRUE,"Entrées")))</f>
        <v>53700</v>
      </c>
      <c r="AA65" s="28">
        <f ca="1">IF($D65&gt;$D$8,"",INDIRECT(ADDRESS(ROW(Entrées!$C$37)+($D65-1)*24+AA$11,COLUMN(Entrées!$C$37)+($C65-1),4,TRUE,"Entrées")))</f>
        <v>52075</v>
      </c>
      <c r="AB65" s="28">
        <f ca="1">IF($D65&gt;$D$8,"",INDIRECT(ADDRESS(ROW(Entrées!$C$37)+($D65-1)*24+AB$11,COLUMN(Entrées!$C$37)+($C65-1),4,TRUE,"Entrées")))</f>
        <v>53437.5</v>
      </c>
      <c r="AC65" s="11"/>
      <c r="AD65" s="40">
        <f t="shared" ca="1" si="41"/>
        <v>53570.3125</v>
      </c>
      <c r="AE65" s="40">
        <f t="shared" ca="1" si="43"/>
        <v>59812.5</v>
      </c>
      <c r="AF65" s="40">
        <f t="shared" ca="1" si="44"/>
        <v>42212.5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49473.956989247294</v>
      </c>
      <c r="AK65" s="31">
        <f t="shared" ca="1" si="4"/>
        <v>49350.672043010745</v>
      </c>
      <c r="AL65" s="31">
        <f t="shared" ca="1" si="5"/>
        <v>49398.118279569891</v>
      </c>
      <c r="AM65" s="31">
        <f t="shared" ca="1" si="6"/>
        <v>347.55645161290329</v>
      </c>
      <c r="AN65" s="31">
        <f t="shared" ca="1" si="7"/>
        <v>2588.1444892473114</v>
      </c>
      <c r="AO65" s="31">
        <f t="shared" ca="1" si="8"/>
        <v>1503.5463709677417</v>
      </c>
      <c r="AP65" s="31">
        <f t="shared" ca="1" si="9"/>
        <v>41704.171370967742</v>
      </c>
      <c r="AQ65" s="31">
        <f t="shared" ca="1" si="10"/>
        <v>2152.7096774193546</v>
      </c>
      <c r="AR65" s="31">
        <f t="shared" ca="1" si="11"/>
        <v>402.56922043010746</v>
      </c>
      <c r="AS65" s="31">
        <f t="shared" ca="1" si="12"/>
        <v>6508.2741935483891</v>
      </c>
      <c r="AT65" s="31">
        <f t="shared" ca="1" si="13"/>
        <v>-813.07862903225805</v>
      </c>
      <c r="AU65" s="31">
        <f t="shared" ca="1" si="14"/>
        <v>663.5913978494624</v>
      </c>
      <c r="AV65" s="31">
        <f t="shared" ca="1" si="15"/>
        <v>-5583.5161290322567</v>
      </c>
      <c r="AW65" s="31">
        <f t="shared" ca="1" si="16"/>
        <v>65.047043010752674</v>
      </c>
      <c r="AX65" s="31">
        <f t="shared" ca="1" si="17"/>
        <v>1350.5215053763443</v>
      </c>
      <c r="AY65" s="31">
        <f t="shared" ca="1" si="18"/>
        <v>-1174.383064516129</v>
      </c>
      <c r="AZ65" s="31">
        <f t="shared" ca="1" si="19"/>
        <v>-997.34811827956992</v>
      </c>
      <c r="BA65" s="31">
        <f t="shared" ca="1" si="20"/>
        <v>-382.02016129032256</v>
      </c>
      <c r="BB65" s="31">
        <f t="shared" ca="1" si="21"/>
        <v>-2410.5497311827958</v>
      </c>
      <c r="BC65" s="31">
        <f t="shared" ca="1" si="22"/>
        <v>-1597.1438172043011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2521</v>
      </c>
      <c r="BI65" s="32">
        <f>IF($BF65&gt;$Y$7,"",IF(AND($BF65=$Y$7,$BG65=23),"",Entrées!D93-Entrées!D92))</f>
        <v>1762.5</v>
      </c>
      <c r="BJ65" s="32">
        <f>IF($BF65&gt;$Y$7,"",IF(AND($BF65=$Y$7,$BG65=23),"",Entrées!E93-Entrées!E92))</f>
        <v>1737.5</v>
      </c>
      <c r="BK65" s="32">
        <f>IF($BF65&gt;$Y$7,"",IF(AND($BF65=$Y$7,$BG65=23),"",Entrées!F93-Entrées!F92))</f>
        <v>1</v>
      </c>
      <c r="BL65" s="32">
        <f>IF($BF65&gt;$Y$7,"",IF(AND($BF65=$Y$7,$BG65=23),"",Entrées!G93-Entrées!G92))</f>
        <v>65</v>
      </c>
      <c r="BM65" s="32">
        <f>IF($BF65&gt;$Y$7,"",IF(AND($BF65=$Y$7,$BG65=23),"",Entrées!H93-Entrées!H92))</f>
        <v>159.5</v>
      </c>
      <c r="BN65" s="32">
        <f>IF($BF65&gt;$Y$7,"",IF(AND($BF65=$Y$7,$BG65=23),"",Entrées!I93-Entrées!I92))</f>
        <v>-116.5</v>
      </c>
      <c r="BO65" s="32">
        <f>IF($BF65&gt;$Y$7,"",IF(AND($BF65=$Y$7,$BG65=23),"",Entrées!J93-Entrées!J92))</f>
        <v>133.5</v>
      </c>
      <c r="BP65" s="32">
        <f>IF($BF65&gt;$Y$7,"",IF(AND($BF65=$Y$7,$BG65=23),"",Entrées!K93-Entrées!K92))</f>
        <v>41</v>
      </c>
      <c r="BQ65" s="32">
        <f>IF($BF65&gt;$Y$7,"",IF(AND($BF65=$Y$7,$BG65=23),"",Entrées!L93-Entrées!L92))</f>
        <v>1663</v>
      </c>
      <c r="BR65" s="32">
        <f>IF($BF65&gt;$Y$7,"",IF(AND($BF65=$Y$7,$BG65=23),"",Entrées!M93-Entrées!M92))</f>
        <v>280.5</v>
      </c>
      <c r="BS65" s="32">
        <f>IF($BF65&gt;$Y$7,"",IF(AND($BF65=$Y$7,$BG65=23),"",Entrées!N93-Entrées!N92))</f>
        <v>-6.5</v>
      </c>
      <c r="BT65" s="32">
        <f>IF($BF65&gt;$Y$7,"",IF(AND($BF65=$Y$7,$BG65=23),"",Entrées!O93-Entrées!O92))</f>
        <v>299.5</v>
      </c>
      <c r="BU65" s="32">
        <f>IF($BF65&gt;$Y$7,"",IF(AND($BF65=$Y$7,$BG65=23),"",Entrées!P93-Entrées!P92))</f>
        <v>0</v>
      </c>
      <c r="BV65" s="32">
        <f>IF($BF65&gt;$Y$7,"",IF(AND($BF65=$Y$7,$BG65=23),"",Entrées!Q93-Entrées!Q92))</f>
        <v>138</v>
      </c>
      <c r="BW65" s="32">
        <f>IF($BF65&gt;$Y$7,"",IF(AND($BF65=$Y$7,$BG65=23),"",Entrées!R93-Entrées!R92))</f>
        <v>0</v>
      </c>
      <c r="BX65" s="32">
        <f>IF($BF65&gt;$Y$7,"",IF(AND($BF65=$Y$7,$BG65=23),"",Entrées!S93-Entrées!S92))</f>
        <v>-578</v>
      </c>
      <c r="BY65" s="32">
        <f>IF($BF65&gt;$Y$7,"",IF(AND($BF65=$Y$7,$BG65=23),"",Entrées!T93-Entrées!T92))</f>
        <v>-91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981</v>
      </c>
      <c r="CB65" s="4"/>
      <c r="CC65" s="4"/>
      <c r="CD65" s="33">
        <f>IF($BF65&lt;=$Y$7,Entrées!J92/CD$2,"")</f>
        <v>0.40026495079485236</v>
      </c>
      <c r="CE65" s="33">
        <f>IF($BF65&lt;=$Y$7,Entrées!K92/CE$2,"")</f>
        <v>0</v>
      </c>
      <c r="CF65" s="11">
        <f t="shared" si="24"/>
        <v>7926</v>
      </c>
      <c r="CG65" s="11">
        <f t="shared" si="25"/>
        <v>4186</v>
      </c>
      <c r="CH65" s="52">
        <f t="shared" si="26"/>
        <v>0.27160101910413265</v>
      </c>
      <c r="CI65" s="52">
        <f t="shared" si="27"/>
        <v>9.6170382329218221E-2</v>
      </c>
      <c r="CK65" s="19"/>
      <c r="CL65" s="19"/>
      <c r="CM65" s="19"/>
      <c r="CN65" s="19">
        <f ca="1">SUM(CN40:CN64)</f>
        <v>743</v>
      </c>
      <c r="CO65" s="38">
        <f ca="1">SUM(CO40:CO64)</f>
        <v>1</v>
      </c>
      <c r="CR65" s="19"/>
      <c r="CS65" s="19"/>
      <c r="CT65" s="19">
        <f ca="1">SUM(CT40:CT64)</f>
        <v>743</v>
      </c>
      <c r="CU65" s="38">
        <f ca="1">SUM(CU40:CU64)</f>
        <v>1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79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50762.5</v>
      </c>
      <c r="F66" s="28">
        <f ca="1">IF($D66&gt;$D$8,"",INDIRECT(ADDRESS(ROW(Entrées!$C$37)+($D66-1)*24+F$11,COLUMN(Entrées!$C$37)+($C66-1),4,TRUE,"Entrées")))</f>
        <v>47925</v>
      </c>
      <c r="G66" s="28">
        <f ca="1">IF($D66&gt;$D$8,"",INDIRECT(ADDRESS(ROW(Entrées!$C$37)+($D66-1)*24+G$11,COLUMN(Entrées!$C$37)+($C66-1),4,TRUE,"Entrées")))</f>
        <v>46312.5</v>
      </c>
      <c r="H66" s="28">
        <f ca="1">IF($D66&gt;$D$8,"",INDIRECT(ADDRESS(ROW(Entrées!$C$37)+($D66-1)*24+H$11,COLUMN(Entrées!$C$37)+($C66-1),4,TRUE,"Entrées")))</f>
        <v>43500</v>
      </c>
      <c r="I66" s="28">
        <f ca="1">IF($D66&gt;$D$8,"",INDIRECT(ADDRESS(ROW(Entrées!$C$37)+($D66-1)*24+I$11,COLUMN(Entrées!$C$37)+($C66-1),4,TRUE,"Entrées")))</f>
        <v>42000</v>
      </c>
      <c r="J66" s="28">
        <f ca="1">IF($D66&gt;$D$8,"",INDIRECT(ADDRESS(ROW(Entrées!$C$37)+($D66-1)*24+J$11,COLUMN(Entrées!$C$37)+($C66-1),4,TRUE,"Entrées")))</f>
        <v>44587.5</v>
      </c>
      <c r="K66" s="28">
        <f ca="1">IF($D66&gt;$D$8,"",INDIRECT(ADDRESS(ROW(Entrées!$C$37)+($D66-1)*24+K$11,COLUMN(Entrées!$C$37)+($C66-1),4,TRUE,"Entrées")))</f>
        <v>50175</v>
      </c>
      <c r="L66" s="28">
        <f ca="1">IF($D66&gt;$D$8,"",INDIRECT(ADDRESS(ROW(Entrées!$C$37)+($D66-1)*24+L$11,COLUMN(Entrées!$C$37)+($C66-1),4,TRUE,"Entrées")))</f>
        <v>56712.5</v>
      </c>
      <c r="M66" s="28">
        <f ca="1">IF($D66&gt;$D$8,"",INDIRECT(ADDRESS(ROW(Entrées!$C$37)+($D66-1)*24+M$11,COLUMN(Entrées!$C$37)+($C66-1),4,TRUE,"Entrées")))</f>
        <v>58337.5</v>
      </c>
      <c r="N66" s="28">
        <f ca="1">IF($D66&gt;$D$8,"",INDIRECT(ADDRESS(ROW(Entrées!$C$37)+($D66-1)*24+N$11,COLUMN(Entrées!$C$37)+($C66-1),4,TRUE,"Entrées")))</f>
        <v>58450</v>
      </c>
      <c r="O66" s="28">
        <f ca="1">IF($D66&gt;$D$8,"",INDIRECT(ADDRESS(ROW(Entrées!$C$37)+($D66-1)*24+O$11,COLUMN(Entrées!$C$37)+($C66-1),4,TRUE,"Entrées")))</f>
        <v>58287.5</v>
      </c>
      <c r="P66" s="28">
        <f ca="1">IF($D66&gt;$D$8,"",INDIRECT(ADDRESS(ROW(Entrées!$C$37)+($D66-1)*24+P$11,COLUMN(Entrées!$C$37)+($C66-1),4,TRUE,"Entrées")))</f>
        <v>58150</v>
      </c>
      <c r="Q66" s="28">
        <f ca="1">IF($D66&gt;$D$8,"",INDIRECT(ADDRESS(ROW(Entrées!$C$37)+($D66-1)*24+Q$11,COLUMN(Entrées!$C$37)+($C66-1),4,TRUE,"Entrées")))</f>
        <v>57875</v>
      </c>
      <c r="R66" s="28">
        <f ca="1">IF($D66&gt;$D$8,"",INDIRECT(ADDRESS(ROW(Entrées!$C$37)+($D66-1)*24+R$11,COLUMN(Entrées!$C$37)+($C66-1),4,TRUE,"Entrées")))</f>
        <v>57275</v>
      </c>
      <c r="S66" s="28">
        <f ca="1">IF($D66&gt;$D$8,"",INDIRECT(ADDRESS(ROW(Entrées!$C$37)+($D66-1)*24+S$11,COLUMN(Entrées!$C$37)+($C66-1),4,TRUE,"Entrées")))</f>
        <v>56050</v>
      </c>
      <c r="T66" s="28">
        <f ca="1">IF($D66&gt;$D$8,"",INDIRECT(ADDRESS(ROW(Entrées!$C$37)+($D66-1)*24+T$11,COLUMN(Entrées!$C$37)+($C66-1),4,TRUE,"Entrées")))</f>
        <v>54175</v>
      </c>
      <c r="U66" s="28">
        <f ca="1">IF($D66&gt;$D$8,"",INDIRECT(ADDRESS(ROW(Entrées!$C$37)+($D66-1)*24+U$11,COLUMN(Entrées!$C$37)+($C66-1),4,TRUE,"Entrées")))</f>
        <v>52250</v>
      </c>
      <c r="V66" s="28">
        <f ca="1">IF($D66&gt;$D$8,"",INDIRECT(ADDRESS(ROW(Entrées!$C$37)+($D66-1)*24+V$11,COLUMN(Entrées!$C$37)+($C66-1),4,TRUE,"Entrées")))</f>
        <v>51637.5</v>
      </c>
      <c r="W66" s="28">
        <f ca="1">IF($D66&gt;$D$8,"",INDIRECT(ADDRESS(ROW(Entrées!$C$37)+($D66-1)*24+W$11,COLUMN(Entrées!$C$37)+($C66-1),4,TRUE,"Entrées")))</f>
        <v>53900</v>
      </c>
      <c r="X66" s="28">
        <f ca="1">IF($D66&gt;$D$8,"",INDIRECT(ADDRESS(ROW(Entrées!$C$37)+($D66-1)*24+X$11,COLUMN(Entrées!$C$37)+($C66-1),4,TRUE,"Entrées")))</f>
        <v>57425</v>
      </c>
      <c r="Y66" s="28">
        <f ca="1">IF($D66&gt;$D$8,"",INDIRECT(ADDRESS(ROW(Entrées!$C$37)+($D66-1)*24+Y$11,COLUMN(Entrées!$C$37)+($C66-1),4,TRUE,"Entrées")))</f>
        <v>55637.5</v>
      </c>
      <c r="Z66" s="28">
        <f ca="1">IF($D66&gt;$D$8,"",INDIRECT(ADDRESS(ROW(Entrées!$C$37)+($D66-1)*24+Z$11,COLUMN(Entrées!$C$37)+($C66-1),4,TRUE,"Entrées")))</f>
        <v>51950</v>
      </c>
      <c r="AA66" s="28">
        <f ca="1">IF($D66&gt;$D$8,"",INDIRECT(ADDRESS(ROW(Entrées!$C$37)+($D66-1)*24+AA$11,COLUMN(Entrées!$C$37)+($C66-1),4,TRUE,"Entrées")))</f>
        <v>51425</v>
      </c>
      <c r="AB66" s="28">
        <f ca="1">IF($D66&gt;$D$8,"",INDIRECT(ADDRESS(ROW(Entrées!$C$37)+($D66-1)*24+AB$11,COLUMN(Entrées!$C$37)+($C66-1),4,TRUE,"Entrées")))</f>
        <v>52437.5</v>
      </c>
      <c r="AC66" s="11"/>
      <c r="AD66" s="40">
        <f t="shared" ca="1" si="41"/>
        <v>52801.5625</v>
      </c>
      <c r="AE66" s="40">
        <f t="shared" ca="1" si="43"/>
        <v>58450</v>
      </c>
      <c r="AF66" s="40">
        <f t="shared" ca="1" si="44"/>
        <v>42000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49473.956989247294</v>
      </c>
      <c r="AK66" s="31">
        <f t="shared" ca="1" si="4"/>
        <v>49350.672043010745</v>
      </c>
      <c r="AL66" s="31">
        <f t="shared" ca="1" si="5"/>
        <v>49398.118279569891</v>
      </c>
      <c r="AM66" s="31">
        <f t="shared" ca="1" si="6"/>
        <v>347.55645161290329</v>
      </c>
      <c r="AN66" s="31">
        <f t="shared" ca="1" si="7"/>
        <v>2588.1444892473114</v>
      </c>
      <c r="AO66" s="31">
        <f t="shared" ca="1" si="8"/>
        <v>1503.5463709677417</v>
      </c>
      <c r="AP66" s="31">
        <f t="shared" ca="1" si="9"/>
        <v>41704.171370967742</v>
      </c>
      <c r="AQ66" s="31">
        <f t="shared" ca="1" si="10"/>
        <v>2152.7096774193546</v>
      </c>
      <c r="AR66" s="31">
        <f t="shared" ca="1" si="11"/>
        <v>402.56922043010746</v>
      </c>
      <c r="AS66" s="31">
        <f t="shared" ca="1" si="12"/>
        <v>6508.2741935483891</v>
      </c>
      <c r="AT66" s="31">
        <f t="shared" ca="1" si="13"/>
        <v>-813.07862903225805</v>
      </c>
      <c r="AU66" s="31">
        <f t="shared" ca="1" si="14"/>
        <v>663.5913978494624</v>
      </c>
      <c r="AV66" s="31">
        <f t="shared" ca="1" si="15"/>
        <v>-5583.5161290322567</v>
      </c>
      <c r="AW66" s="31">
        <f t="shared" ca="1" si="16"/>
        <v>65.047043010752674</v>
      </c>
      <c r="AX66" s="31">
        <f t="shared" ca="1" si="17"/>
        <v>1350.5215053763443</v>
      </c>
      <c r="AY66" s="31">
        <f t="shared" ca="1" si="18"/>
        <v>-1174.383064516129</v>
      </c>
      <c r="AZ66" s="31">
        <f t="shared" ca="1" si="19"/>
        <v>-997.34811827956992</v>
      </c>
      <c r="BA66" s="31">
        <f t="shared" ca="1" si="20"/>
        <v>-382.02016129032256</v>
      </c>
      <c r="BB66" s="31">
        <f t="shared" ca="1" si="21"/>
        <v>-2410.5497311827958</v>
      </c>
      <c r="BC66" s="31">
        <f t="shared" ca="1" si="22"/>
        <v>-1597.1438172043011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1212</v>
      </c>
      <c r="BI66" s="32">
        <f>IF($BF66&gt;$Y$7,"",IF(AND($BF66=$Y$7,$BG66=23),"",Entrées!D94-Entrées!D93))</f>
        <v>1162.5</v>
      </c>
      <c r="BJ66" s="32">
        <f>IF($BF66&gt;$Y$7,"",IF(AND($BF66=$Y$7,$BG66=23),"",Entrées!E94-Entrées!E93))</f>
        <v>1462.5</v>
      </c>
      <c r="BK66" s="32">
        <f>IF($BF66&gt;$Y$7,"",IF(AND($BF66=$Y$7,$BG66=23),"",Entrées!F94-Entrées!F93))</f>
        <v>0</v>
      </c>
      <c r="BL66" s="32">
        <f>IF($BF66&gt;$Y$7,"",IF(AND($BF66=$Y$7,$BG66=23),"",Entrées!G94-Entrées!G93))</f>
        <v>106</v>
      </c>
      <c r="BM66" s="32">
        <f>IF($BF66&gt;$Y$7,"",IF(AND($BF66=$Y$7,$BG66=23),"",Entrées!H94-Entrées!H93))</f>
        <v>19</v>
      </c>
      <c r="BN66" s="32">
        <f>IF($BF66&gt;$Y$7,"",IF(AND($BF66=$Y$7,$BG66=23),"",Entrées!I94-Entrées!I93))</f>
        <v>225.5</v>
      </c>
      <c r="BO66" s="32">
        <f>IF($BF66&gt;$Y$7,"",IF(AND($BF66=$Y$7,$BG66=23),"",Entrées!J94-Entrées!J93))</f>
        <v>32</v>
      </c>
      <c r="BP66" s="32">
        <f>IF($BF66&gt;$Y$7,"",IF(AND($BF66=$Y$7,$BG66=23),"",Entrées!K94-Entrées!K93))</f>
        <v>235.5</v>
      </c>
      <c r="BQ66" s="32">
        <f>IF($BF66&gt;$Y$7,"",IF(AND($BF66=$Y$7,$BG66=23),"",Entrées!L94-Entrées!L93))</f>
        <v>644.5</v>
      </c>
      <c r="BR66" s="32">
        <f>IF($BF66&gt;$Y$7,"",IF(AND($BF66=$Y$7,$BG66=23),"",Entrées!M94-Entrées!M93))</f>
        <v>38</v>
      </c>
      <c r="BS66" s="32">
        <f>IF($BF66&gt;$Y$7,"",IF(AND($BF66=$Y$7,$BG66=23),"",Entrées!N94-Entrées!N93))</f>
        <v>-15</v>
      </c>
      <c r="BT66" s="32">
        <f>IF($BF66&gt;$Y$7,"",IF(AND($BF66=$Y$7,$BG66=23),"",Entrées!O94-Entrées!O93))</f>
        <v>-73</v>
      </c>
      <c r="BU66" s="32">
        <f>IF($BF66&gt;$Y$7,"",IF(AND($BF66=$Y$7,$BG66=23),"",Entrées!P94-Entrées!P93))</f>
        <v>0</v>
      </c>
      <c r="BV66" s="32">
        <f>IF($BF66&gt;$Y$7,"",IF(AND($BF66=$Y$7,$BG66=23),"",Entrées!Q94-Entrées!Q93))</f>
        <v>393</v>
      </c>
      <c r="BW66" s="32">
        <f>IF($BF66&gt;$Y$7,"",IF(AND($BF66=$Y$7,$BG66=23),"",Entrées!R94-Entrées!R93))</f>
        <v>0</v>
      </c>
      <c r="BX66" s="32">
        <f>IF($BF66&gt;$Y$7,"",IF(AND($BF66=$Y$7,$BG66=23),"",Entrées!S94-Entrées!S93))</f>
        <v>49</v>
      </c>
      <c r="BY66" s="32">
        <f>IF($BF66&gt;$Y$7,"",IF(AND($BF66=$Y$7,$BG66=23),"",Entrées!T94-Entrées!T93))</f>
        <v>-774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-111</v>
      </c>
      <c r="CB66" s="4"/>
      <c r="CC66" s="4"/>
      <c r="CD66" s="33">
        <f>IF($BF66&lt;=$Y$7,Entrées!J93/CD$2,"")</f>
        <v>0.41710825132475399</v>
      </c>
      <c r="CE66" s="33">
        <f>IF($BF66&lt;=$Y$7,Entrées!K93/CE$2,"")</f>
        <v>9.7945532728141421E-3</v>
      </c>
      <c r="CF66" s="11">
        <f t="shared" si="24"/>
        <v>7926</v>
      </c>
      <c r="CG66" s="11">
        <f t="shared" si="25"/>
        <v>4186</v>
      </c>
      <c r="CH66" s="52">
        <f t="shared" si="26"/>
        <v>0.27160101910413265</v>
      </c>
      <c r="CI66" s="52">
        <f t="shared" si="27"/>
        <v>9.6170382329218221E-2</v>
      </c>
      <c r="CK66" s="11"/>
      <c r="CL66" s="4"/>
      <c r="CM66" s="43" t="s">
        <v>143</v>
      </c>
      <c r="CN66" s="43"/>
      <c r="CO66" s="44">
        <f ca="1">SUM(CO40:CO46)+SUM(CO58:CO64)</f>
        <v>2.6917900403768506E-3</v>
      </c>
      <c r="CS66" s="43" t="s">
        <v>143</v>
      </c>
      <c r="CT66" s="43"/>
      <c r="CU66" s="44">
        <f ca="1">SUM(CU40:CU46)+SUM(CU58:CU64)</f>
        <v>1.7496635262449531E-2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48725</v>
      </c>
      <c r="F67" s="28">
        <f ca="1">IF($D67&gt;$D$8,"",INDIRECT(ADDRESS(ROW(Entrées!$C$37)+($D67-1)*24+F$11,COLUMN(Entrées!$C$37)+($C67-1),4,TRUE,"Entrées")))</f>
        <v>45475</v>
      </c>
      <c r="G67" s="28">
        <f ca="1">IF($D67&gt;$D$8,"",INDIRECT(ADDRESS(ROW(Entrées!$C$37)+($D67-1)*24+G$11,COLUMN(Entrées!$C$37)+($C67-1),4,TRUE,"Entrées")))</f>
        <v>43812.5</v>
      </c>
      <c r="H67" s="28">
        <f ca="1">IF($D67&gt;$D$8,"",INDIRECT(ADDRESS(ROW(Entrées!$C$37)+($D67-1)*24+H$11,COLUMN(Entrées!$C$37)+($C67-1),4,TRUE,"Entrées")))</f>
        <v>40475</v>
      </c>
      <c r="I67" s="28">
        <f ca="1">IF($D67&gt;$D$8,"",INDIRECT(ADDRESS(ROW(Entrées!$C$37)+($D67-1)*24+I$11,COLUMN(Entrées!$C$37)+($C67-1),4,TRUE,"Entrées")))</f>
        <v>38475</v>
      </c>
      <c r="J67" s="28">
        <f ca="1">IF($D67&gt;$D$8,"",INDIRECT(ADDRESS(ROW(Entrées!$C$37)+($D67-1)*24+J$11,COLUMN(Entrées!$C$37)+($C67-1),4,TRUE,"Entrées")))</f>
        <v>38625</v>
      </c>
      <c r="K67" s="28">
        <f ca="1">IF($D67&gt;$D$8,"",INDIRECT(ADDRESS(ROW(Entrées!$C$37)+($D67-1)*24+K$11,COLUMN(Entrées!$C$37)+($C67-1),4,TRUE,"Entrées")))</f>
        <v>40237.5</v>
      </c>
      <c r="L67" s="28">
        <f ca="1">IF($D67&gt;$D$8,"",INDIRECT(ADDRESS(ROW(Entrées!$C$37)+($D67-1)*24+L$11,COLUMN(Entrées!$C$37)+($C67-1),4,TRUE,"Entrées")))</f>
        <v>42937.5</v>
      </c>
      <c r="M67" s="28">
        <f ca="1">IF($D67&gt;$D$8,"",INDIRECT(ADDRESS(ROW(Entrées!$C$37)+($D67-1)*24+M$11,COLUMN(Entrées!$C$37)+($C67-1),4,TRUE,"Entrées")))</f>
        <v>44950</v>
      </c>
      <c r="N67" s="28">
        <f ca="1">IF($D67&gt;$D$8,"",INDIRECT(ADDRESS(ROW(Entrées!$C$37)+($D67-1)*24+N$11,COLUMN(Entrées!$C$37)+($C67-1),4,TRUE,"Entrées")))</f>
        <v>46987.5</v>
      </c>
      <c r="O67" s="28">
        <f ca="1">IF($D67&gt;$D$8,"",INDIRECT(ADDRESS(ROW(Entrées!$C$37)+($D67-1)*24+O$11,COLUMN(Entrées!$C$37)+($C67-1),4,TRUE,"Entrées")))</f>
        <v>48087.5</v>
      </c>
      <c r="P67" s="28">
        <f ca="1">IF($D67&gt;$D$8,"",INDIRECT(ADDRESS(ROW(Entrées!$C$37)+($D67-1)*24+P$11,COLUMN(Entrées!$C$37)+($C67-1),4,TRUE,"Entrées")))</f>
        <v>48350</v>
      </c>
      <c r="Q67" s="28">
        <f ca="1">IF($D67&gt;$D$8,"",INDIRECT(ADDRESS(ROW(Entrées!$C$37)+($D67-1)*24+Q$11,COLUMN(Entrées!$C$37)+($C67-1),4,TRUE,"Entrées")))</f>
        <v>49750</v>
      </c>
      <c r="R67" s="28">
        <f ca="1">IF($D67&gt;$D$8,"",INDIRECT(ADDRESS(ROW(Entrées!$C$37)+($D67-1)*24+R$11,COLUMN(Entrées!$C$37)+($C67-1),4,TRUE,"Entrées")))</f>
        <v>49137.5</v>
      </c>
      <c r="S67" s="28">
        <f ca="1">IF($D67&gt;$D$8,"",INDIRECT(ADDRESS(ROW(Entrées!$C$37)+($D67-1)*24+S$11,COLUMN(Entrées!$C$37)+($C67-1),4,TRUE,"Entrées")))</f>
        <v>46987.5</v>
      </c>
      <c r="T67" s="28">
        <f ca="1">IF($D67&gt;$D$8,"",INDIRECT(ADDRESS(ROW(Entrées!$C$37)+($D67-1)*24+T$11,COLUMN(Entrées!$C$37)+($C67-1),4,TRUE,"Entrées")))</f>
        <v>44962.5</v>
      </c>
      <c r="U67" s="28">
        <f ca="1">IF($D67&gt;$D$8,"",INDIRECT(ADDRESS(ROW(Entrées!$C$37)+($D67-1)*24+U$11,COLUMN(Entrées!$C$37)+($C67-1),4,TRUE,"Entrées")))</f>
        <v>43637.5</v>
      </c>
      <c r="V67" s="28">
        <f ca="1">IF($D67&gt;$D$8,"",INDIRECT(ADDRESS(ROW(Entrées!$C$37)+($D67-1)*24+V$11,COLUMN(Entrées!$C$37)+($C67-1),4,TRUE,"Entrées")))</f>
        <v>43475</v>
      </c>
      <c r="W67" s="28">
        <f ca="1">IF($D67&gt;$D$8,"",INDIRECT(ADDRESS(ROW(Entrées!$C$37)+($D67-1)*24+W$11,COLUMN(Entrées!$C$37)+($C67-1),4,TRUE,"Entrées")))</f>
        <v>46025</v>
      </c>
      <c r="X67" s="28">
        <f ca="1">IF($D67&gt;$D$8,"",INDIRECT(ADDRESS(ROW(Entrées!$C$37)+($D67-1)*24+X$11,COLUMN(Entrées!$C$37)+($C67-1),4,TRUE,"Entrées")))</f>
        <v>50525</v>
      </c>
      <c r="Y67" s="28">
        <f ca="1">IF($D67&gt;$D$8,"",INDIRECT(ADDRESS(ROW(Entrées!$C$37)+($D67-1)*24+Y$11,COLUMN(Entrées!$C$37)+($C67-1),4,TRUE,"Entrées")))</f>
        <v>49037.5</v>
      </c>
      <c r="Z67" s="28">
        <f ca="1">IF($D67&gt;$D$8,"",INDIRECT(ADDRESS(ROW(Entrées!$C$37)+($D67-1)*24+Z$11,COLUMN(Entrées!$C$37)+($C67-1),4,TRUE,"Entrées")))</f>
        <v>45862.5</v>
      </c>
      <c r="AA67" s="28">
        <f ca="1">IF($D67&gt;$D$8,"",INDIRECT(ADDRESS(ROW(Entrées!$C$37)+($D67-1)*24+AA$11,COLUMN(Entrées!$C$37)+($C67-1),4,TRUE,"Entrées")))</f>
        <v>45500</v>
      </c>
      <c r="AB67" s="28">
        <f ca="1">IF($D67&gt;$D$8,"",INDIRECT(ADDRESS(ROW(Entrées!$C$37)+($D67-1)*24+AB$11,COLUMN(Entrées!$C$37)+($C67-1),4,TRUE,"Entrées")))</f>
        <v>47837.5</v>
      </c>
      <c r="AC67" s="11"/>
      <c r="AD67" s="40">
        <f t="shared" ca="1" si="41"/>
        <v>45411.458333333336</v>
      </c>
      <c r="AE67" s="40">
        <f t="shared" ca="1" si="43"/>
        <v>50525</v>
      </c>
      <c r="AF67" s="40">
        <f t="shared" ca="1" si="44"/>
        <v>38475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49473.956989247294</v>
      </c>
      <c r="AK67" s="31">
        <f t="shared" ca="1" si="4"/>
        <v>49350.672043010745</v>
      </c>
      <c r="AL67" s="31">
        <f t="shared" ca="1" si="5"/>
        <v>49398.118279569891</v>
      </c>
      <c r="AM67" s="31">
        <f t="shared" ca="1" si="6"/>
        <v>347.55645161290329</v>
      </c>
      <c r="AN67" s="31">
        <f t="shared" ca="1" si="7"/>
        <v>2588.1444892473114</v>
      </c>
      <c r="AO67" s="31">
        <f t="shared" ca="1" si="8"/>
        <v>1503.5463709677417</v>
      </c>
      <c r="AP67" s="31">
        <f t="shared" ca="1" si="9"/>
        <v>41704.171370967742</v>
      </c>
      <c r="AQ67" s="31">
        <f t="shared" ca="1" si="10"/>
        <v>2152.7096774193546</v>
      </c>
      <c r="AR67" s="31">
        <f t="shared" ca="1" si="11"/>
        <v>402.56922043010746</v>
      </c>
      <c r="AS67" s="31">
        <f t="shared" ca="1" si="12"/>
        <v>6508.2741935483891</v>
      </c>
      <c r="AT67" s="31">
        <f t="shared" ca="1" si="13"/>
        <v>-813.07862903225805</v>
      </c>
      <c r="AU67" s="31">
        <f t="shared" ca="1" si="14"/>
        <v>663.5913978494624</v>
      </c>
      <c r="AV67" s="31">
        <f t="shared" ca="1" si="15"/>
        <v>-5583.5161290322567</v>
      </c>
      <c r="AW67" s="31">
        <f t="shared" ca="1" si="16"/>
        <v>65.047043010752674</v>
      </c>
      <c r="AX67" s="31">
        <f t="shared" ca="1" si="17"/>
        <v>1350.5215053763443</v>
      </c>
      <c r="AY67" s="31">
        <f t="shared" ca="1" si="18"/>
        <v>-1174.383064516129</v>
      </c>
      <c r="AZ67" s="31">
        <f t="shared" ca="1" si="19"/>
        <v>-997.34811827956992</v>
      </c>
      <c r="BA67" s="31">
        <f t="shared" ca="1" si="20"/>
        <v>-382.02016129032256</v>
      </c>
      <c r="BB67" s="31">
        <f t="shared" ca="1" si="21"/>
        <v>-2410.5497311827958</v>
      </c>
      <c r="BC67" s="31">
        <f t="shared" ca="1" si="22"/>
        <v>-1597.1438172043011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596</v>
      </c>
      <c r="BI67" s="32">
        <f>IF($BF67&gt;$Y$7,"",IF(AND($BF67=$Y$7,$BG67=23),"",Entrées!D95-Entrées!D94))</f>
        <v>825</v>
      </c>
      <c r="BJ67" s="32">
        <f>IF($BF67&gt;$Y$7,"",IF(AND($BF67=$Y$7,$BG67=23),"",Entrées!E95-Entrées!E94))</f>
        <v>937.5</v>
      </c>
      <c r="BK67" s="32">
        <f>IF($BF67&gt;$Y$7,"",IF(AND($BF67=$Y$7,$BG67=23),"",Entrées!F95-Entrées!F94))</f>
        <v>3</v>
      </c>
      <c r="BL67" s="32">
        <f>IF($BF67&gt;$Y$7,"",IF(AND($BF67=$Y$7,$BG67=23),"",Entrées!G95-Entrées!G94))</f>
        <v>106</v>
      </c>
      <c r="BM67" s="32">
        <f>IF($BF67&gt;$Y$7,"",IF(AND($BF67=$Y$7,$BG67=23),"",Entrées!H95-Entrées!H94))</f>
        <v>17.5</v>
      </c>
      <c r="BN67" s="32">
        <f>IF($BF67&gt;$Y$7,"",IF(AND($BF67=$Y$7,$BG67=23),"",Entrées!I95-Entrées!I94))</f>
        <v>54.5</v>
      </c>
      <c r="BO67" s="32">
        <f>IF($BF67&gt;$Y$7,"",IF(AND($BF67=$Y$7,$BG67=23),"",Entrées!J95-Entrées!J94))</f>
        <v>-325</v>
      </c>
      <c r="BP67" s="32">
        <f>IF($BF67&gt;$Y$7,"",IF(AND($BF67=$Y$7,$BG67=23),"",Entrées!K95-Entrées!K94))</f>
        <v>310.5</v>
      </c>
      <c r="BQ67" s="32">
        <f>IF($BF67&gt;$Y$7,"",IF(AND($BF67=$Y$7,$BG67=23),"",Entrées!L95-Entrées!L94))</f>
        <v>642.5</v>
      </c>
      <c r="BR67" s="32">
        <f>IF($BF67&gt;$Y$7,"",IF(AND($BF67=$Y$7,$BG67=23),"",Entrées!M95-Entrées!M94))</f>
        <v>0.5</v>
      </c>
      <c r="BS67" s="32">
        <f>IF($BF67&gt;$Y$7,"",IF(AND($BF67=$Y$7,$BG67=23),"",Entrées!N95-Entrées!N94))</f>
        <v>-8.5</v>
      </c>
      <c r="BT67" s="32">
        <f>IF($BF67&gt;$Y$7,"",IF(AND($BF67=$Y$7,$BG67=23),"",Entrées!O95-Entrées!O94))</f>
        <v>-205</v>
      </c>
      <c r="BU67" s="32">
        <f>IF($BF67&gt;$Y$7,"",IF(AND($BF67=$Y$7,$BG67=23),"",Entrées!P95-Entrées!P94))</f>
        <v>1</v>
      </c>
      <c r="BV67" s="32">
        <f>IF($BF67&gt;$Y$7,"",IF(AND($BF67=$Y$7,$BG67=23),"",Entrées!Q95-Entrées!Q94))</f>
        <v>0</v>
      </c>
      <c r="BW67" s="32">
        <f>IF($BF67&gt;$Y$7,"",IF(AND($BF67=$Y$7,$BG67=23),"",Entrées!R95-Entrées!R94))</f>
        <v>35</v>
      </c>
      <c r="BX67" s="32">
        <f>IF($BF67&gt;$Y$7,"",IF(AND($BF67=$Y$7,$BG67=23),"",Entrées!S95-Entrées!S94))</f>
        <v>344</v>
      </c>
      <c r="BY67" s="32">
        <f>IF($BF67&gt;$Y$7,"",IF(AND($BF67=$Y$7,$BG67=23),"",Entrées!T95-Entrées!T94))</f>
        <v>2</v>
      </c>
      <c r="BZ67" s="32">
        <f>IF($BF67&gt;$Y$7,"",IF(AND($BF67=$Y$7,$BG67=23),"",Entrées!U95-Entrées!U94))</f>
        <v>6</v>
      </c>
      <c r="CA67" s="32">
        <f>IF($BF67&gt;$Y$7,"",IF(AND($BF67=$Y$7,$BG67=23),"",Entrées!V95-Entrées!V94))</f>
        <v>-421</v>
      </c>
      <c r="CB67" s="4"/>
      <c r="CC67" s="4"/>
      <c r="CD67" s="33">
        <f>IF($BF67&lt;=$Y$7,Entrées!J94/CD$2,"")</f>
        <v>0.42114559677012364</v>
      </c>
      <c r="CE67" s="33">
        <f>IF($BF67&lt;=$Y$7,Entrées!K94/CE$2,"")</f>
        <v>6.6053511705685616E-2</v>
      </c>
      <c r="CF67" s="11">
        <f t="shared" si="24"/>
        <v>7926</v>
      </c>
      <c r="CG67" s="11">
        <f t="shared" si="25"/>
        <v>4186</v>
      </c>
      <c r="CH67" s="52">
        <f t="shared" si="26"/>
        <v>0.27160101910413265</v>
      </c>
      <c r="CI67" s="52">
        <f t="shared" si="27"/>
        <v>9.6170382329218221E-2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AD79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46275</v>
      </c>
      <c r="F68" s="28">
        <f ca="1">IF($D68&gt;$D$8,"",INDIRECT(ADDRESS(ROW(Entrées!$C$37)+($D68-1)*24+F$11,COLUMN(Entrées!$C$37)+($C68-1),4,TRUE,"Entrées")))</f>
        <v>43537.5</v>
      </c>
      <c r="G68" s="28">
        <f ca="1">IF($D68&gt;$D$8,"",INDIRECT(ADDRESS(ROW(Entrées!$C$37)+($D68-1)*24+G$11,COLUMN(Entrées!$C$37)+($C68-1),4,TRUE,"Entrées")))</f>
        <v>41875</v>
      </c>
      <c r="H68" s="28">
        <f ca="1">IF($D68&gt;$D$8,"",INDIRECT(ADDRESS(ROW(Entrées!$C$37)+($D68-1)*24+H$11,COLUMN(Entrées!$C$37)+($C68-1),4,TRUE,"Entrées")))</f>
        <v>38862.5</v>
      </c>
      <c r="I68" s="28">
        <f ca="1">IF($D68&gt;$D$8,"",INDIRECT(ADDRESS(ROW(Entrées!$C$37)+($D68-1)*24+I$11,COLUMN(Entrées!$C$37)+($C68-1),4,TRUE,"Entrées")))</f>
        <v>36450</v>
      </c>
      <c r="J68" s="28">
        <f ca="1">IF($D68&gt;$D$8,"",INDIRECT(ADDRESS(ROW(Entrées!$C$37)+($D68-1)*24+J$11,COLUMN(Entrées!$C$37)+($C68-1),4,TRUE,"Entrées")))</f>
        <v>35700</v>
      </c>
      <c r="K68" s="28">
        <f ca="1">IF($D68&gt;$D$8,"",INDIRECT(ADDRESS(ROW(Entrées!$C$37)+($D68-1)*24+K$11,COLUMN(Entrées!$C$37)+($C68-1),4,TRUE,"Entrées")))</f>
        <v>36550</v>
      </c>
      <c r="L68" s="28">
        <f ca="1">IF($D68&gt;$D$8,"",INDIRECT(ADDRESS(ROW(Entrées!$C$37)+($D68-1)*24+L$11,COLUMN(Entrées!$C$37)+($C68-1),4,TRUE,"Entrées")))</f>
        <v>38162.5</v>
      </c>
      <c r="M68" s="28">
        <f ca="1">IF($D68&gt;$D$8,"",INDIRECT(ADDRESS(ROW(Entrées!$C$37)+($D68-1)*24+M$11,COLUMN(Entrées!$C$37)+($C68-1),4,TRUE,"Entrées")))</f>
        <v>39312.5</v>
      </c>
      <c r="N68" s="28">
        <f ca="1">IF($D68&gt;$D$8,"",INDIRECT(ADDRESS(ROW(Entrées!$C$37)+($D68-1)*24+N$11,COLUMN(Entrées!$C$37)+($C68-1),4,TRUE,"Entrées")))</f>
        <v>41250</v>
      </c>
      <c r="O68" s="28">
        <f ca="1">IF($D68&gt;$D$8,"",INDIRECT(ADDRESS(ROW(Entrées!$C$37)+($D68-1)*24+O$11,COLUMN(Entrées!$C$37)+($C68-1),4,TRUE,"Entrées")))</f>
        <v>43462.5</v>
      </c>
      <c r="P68" s="28">
        <f ca="1">IF($D68&gt;$D$8,"",INDIRECT(ADDRESS(ROW(Entrées!$C$37)+($D68-1)*24+P$11,COLUMN(Entrées!$C$37)+($C68-1),4,TRUE,"Entrées")))</f>
        <v>45175</v>
      </c>
      <c r="Q68" s="28">
        <f ca="1">IF($D68&gt;$D$8,"",INDIRECT(ADDRESS(ROW(Entrées!$C$37)+($D68-1)*24+Q$11,COLUMN(Entrées!$C$37)+($C68-1),4,TRUE,"Entrées")))</f>
        <v>46925</v>
      </c>
      <c r="R68" s="28">
        <f ca="1">IF($D68&gt;$D$8,"",INDIRECT(ADDRESS(ROW(Entrées!$C$37)+($D68-1)*24+R$11,COLUMN(Entrées!$C$37)+($C68-1),4,TRUE,"Entrées")))</f>
        <v>46762.5</v>
      </c>
      <c r="S68" s="28">
        <f ca="1">IF($D68&gt;$D$8,"",INDIRECT(ADDRESS(ROW(Entrées!$C$37)+($D68-1)*24+S$11,COLUMN(Entrées!$C$37)+($C68-1),4,TRUE,"Entrées")))</f>
        <v>43775</v>
      </c>
      <c r="T68" s="28">
        <f ca="1">IF($D68&gt;$D$8,"",INDIRECT(ADDRESS(ROW(Entrées!$C$37)+($D68-1)*24+T$11,COLUMN(Entrées!$C$37)+($C68-1),4,TRUE,"Entrées")))</f>
        <v>41937.5</v>
      </c>
      <c r="U68" s="28">
        <f ca="1">IF($D68&gt;$D$8,"",INDIRECT(ADDRESS(ROW(Entrées!$C$37)+($D68-1)*24+U$11,COLUMN(Entrées!$C$37)+($C68-1),4,TRUE,"Entrées")))</f>
        <v>40687.5</v>
      </c>
      <c r="V68" s="28">
        <f ca="1">IF($D68&gt;$D$8,"",INDIRECT(ADDRESS(ROW(Entrées!$C$37)+($D68-1)*24+V$11,COLUMN(Entrées!$C$37)+($C68-1),4,TRUE,"Entrées")))</f>
        <v>40975</v>
      </c>
      <c r="W68" s="28">
        <f ca="1">IF($D68&gt;$D$8,"",INDIRECT(ADDRESS(ROW(Entrées!$C$37)+($D68-1)*24+W$11,COLUMN(Entrées!$C$37)+($C68-1),4,TRUE,"Entrées")))</f>
        <v>43800</v>
      </c>
      <c r="X68" s="28">
        <f ca="1">IF($D68&gt;$D$8,"",INDIRECT(ADDRESS(ROW(Entrées!$C$37)+($D68-1)*24+X$11,COLUMN(Entrées!$C$37)+($C68-1),4,TRUE,"Entrées")))</f>
        <v>49287.5</v>
      </c>
      <c r="Y68" s="28">
        <f ca="1">IF($D68&gt;$D$8,"",INDIRECT(ADDRESS(ROW(Entrées!$C$37)+($D68-1)*24+Y$11,COLUMN(Entrées!$C$37)+($C68-1),4,TRUE,"Entrées")))</f>
        <v>49387.5</v>
      </c>
      <c r="Z68" s="28">
        <f ca="1">IF($D68&gt;$D$8,"",INDIRECT(ADDRESS(ROW(Entrées!$C$37)+($D68-1)*24+Z$11,COLUMN(Entrées!$C$37)+($C68-1),4,TRUE,"Entrées")))</f>
        <v>46525</v>
      </c>
      <c r="AA68" s="28">
        <f ca="1">IF($D68&gt;$D$8,"",INDIRECT(ADDRESS(ROW(Entrées!$C$37)+($D68-1)*24+AA$11,COLUMN(Entrées!$C$37)+($C68-1),4,TRUE,"Entrées")))</f>
        <v>45612.5</v>
      </c>
      <c r="AB68" s="28">
        <f ca="1">IF($D68&gt;$D$8,"",INDIRECT(ADDRESS(ROW(Entrées!$C$37)+($D68-1)*24+AB$11,COLUMN(Entrées!$C$37)+($C68-1),4,TRUE,"Entrées")))</f>
        <v>47112.5</v>
      </c>
      <c r="AC68" s="11"/>
      <c r="AD68" s="40">
        <f t="shared" ca="1" si="41"/>
        <v>42891.666666666664</v>
      </c>
      <c r="AE68" s="40">
        <f t="shared" ca="1" si="43"/>
        <v>49387.5</v>
      </c>
      <c r="AF68" s="40">
        <f t="shared" ca="1" si="44"/>
        <v>35700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49473.956989247294</v>
      </c>
      <c r="AK68" s="31">
        <f t="shared" ca="1" si="4"/>
        <v>49350.672043010745</v>
      </c>
      <c r="AL68" s="31">
        <f t="shared" ca="1" si="5"/>
        <v>49398.118279569891</v>
      </c>
      <c r="AM68" s="31">
        <f t="shared" ca="1" si="6"/>
        <v>347.55645161290329</v>
      </c>
      <c r="AN68" s="31">
        <f t="shared" ca="1" si="7"/>
        <v>2588.1444892473114</v>
      </c>
      <c r="AO68" s="31">
        <f t="shared" ca="1" si="8"/>
        <v>1503.5463709677417</v>
      </c>
      <c r="AP68" s="31">
        <f t="shared" ca="1" si="9"/>
        <v>41704.171370967742</v>
      </c>
      <c r="AQ68" s="31">
        <f t="shared" ca="1" si="10"/>
        <v>2152.7096774193546</v>
      </c>
      <c r="AR68" s="31">
        <f t="shared" ca="1" si="11"/>
        <v>402.56922043010746</v>
      </c>
      <c r="AS68" s="31">
        <f t="shared" ca="1" si="12"/>
        <v>6508.2741935483891</v>
      </c>
      <c r="AT68" s="31">
        <f t="shared" ca="1" si="13"/>
        <v>-813.07862903225805</v>
      </c>
      <c r="AU68" s="31">
        <f t="shared" ca="1" si="14"/>
        <v>663.5913978494624</v>
      </c>
      <c r="AV68" s="31">
        <f t="shared" ca="1" si="15"/>
        <v>-5583.5161290322567</v>
      </c>
      <c r="AW68" s="31">
        <f t="shared" ca="1" si="16"/>
        <v>65.047043010752674</v>
      </c>
      <c r="AX68" s="31">
        <f t="shared" ca="1" si="17"/>
        <v>1350.5215053763443</v>
      </c>
      <c r="AY68" s="31">
        <f t="shared" ca="1" si="18"/>
        <v>-1174.383064516129</v>
      </c>
      <c r="AZ68" s="31">
        <f t="shared" ca="1" si="19"/>
        <v>-997.34811827956992</v>
      </c>
      <c r="BA68" s="31">
        <f t="shared" ca="1" si="20"/>
        <v>-382.02016129032256</v>
      </c>
      <c r="BB68" s="31">
        <f t="shared" ca="1" si="21"/>
        <v>-2410.5497311827958</v>
      </c>
      <c r="BC68" s="31">
        <f t="shared" ca="1" si="22"/>
        <v>-1597.1438172043011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498.5</v>
      </c>
      <c r="BI68" s="32">
        <f>IF($BF68&gt;$Y$7,"",IF(AND($BF68=$Y$7,$BG68=23),"",Entrées!D96-Entrées!D95))</f>
        <v>925</v>
      </c>
      <c r="BJ68" s="32">
        <f>IF($BF68&gt;$Y$7,"",IF(AND($BF68=$Y$7,$BG68=23),"",Entrées!E96-Entrées!E95))</f>
        <v>575</v>
      </c>
      <c r="BK68" s="32">
        <f>IF($BF68&gt;$Y$7,"",IF(AND($BF68=$Y$7,$BG68=23),"",Entrées!F96-Entrées!F95))</f>
        <v>502.5</v>
      </c>
      <c r="BL68" s="32">
        <f>IF($BF68&gt;$Y$7,"",IF(AND($BF68=$Y$7,$BG68=23),"",Entrées!G96-Entrées!G95))</f>
        <v>223.5</v>
      </c>
      <c r="BM68" s="32">
        <f>IF($BF68&gt;$Y$7,"",IF(AND($BF68=$Y$7,$BG68=23),"",Entrées!H96-Entrées!H95))</f>
        <v>5</v>
      </c>
      <c r="BN68" s="32">
        <f>IF($BF68&gt;$Y$7,"",IF(AND($BF68=$Y$7,$BG68=23),"",Entrées!I96-Entrées!I95))</f>
        <v>-1426.5</v>
      </c>
      <c r="BO68" s="32">
        <f>IF($BF68&gt;$Y$7,"",IF(AND($BF68=$Y$7,$BG68=23),"",Entrées!J96-Entrées!J95))</f>
        <v>-240.5</v>
      </c>
      <c r="BP68" s="32">
        <f>IF($BF68&gt;$Y$7,"",IF(AND($BF68=$Y$7,$BG68=23),"",Entrées!K96-Entrées!K95))</f>
        <v>321.5</v>
      </c>
      <c r="BQ68" s="32">
        <f>IF($BF68&gt;$Y$7,"",IF(AND($BF68=$Y$7,$BG68=23),"",Entrées!L96-Entrées!L95))</f>
        <v>500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1</v>
      </c>
      <c r="BT68" s="32">
        <f>IF($BF68&gt;$Y$7,"",IF(AND($BF68=$Y$7,$BG68=23),"",Entrées!O96-Entrées!O95))</f>
        <v>611.5</v>
      </c>
      <c r="BU68" s="32">
        <f>IF($BF68&gt;$Y$7,"",IF(AND($BF68=$Y$7,$BG68=23),"",Entrées!P96-Entrées!P95))</f>
        <v>10.5</v>
      </c>
      <c r="BV68" s="32">
        <f>IF($BF68&gt;$Y$7,"",IF(AND($BF68=$Y$7,$BG68=23),"",Entrées!Q96-Entrées!Q95))</f>
        <v>-700</v>
      </c>
      <c r="BW68" s="32">
        <f>IF($BF68&gt;$Y$7,"",IF(AND($BF68=$Y$7,$BG68=23),"",Entrées!R96-Entrées!R95))</f>
        <v>-29</v>
      </c>
      <c r="BX68" s="32">
        <f>IF($BF68&gt;$Y$7,"",IF(AND($BF68=$Y$7,$BG68=23),"",Entrées!S96-Entrées!S95))</f>
        <v>830</v>
      </c>
      <c r="BY68" s="32">
        <f>IF($BF68&gt;$Y$7,"",IF(AND($BF68=$Y$7,$BG68=23),"",Entrées!T96-Entrées!T95))</f>
        <v>512</v>
      </c>
      <c r="BZ68" s="32">
        <f>IF($BF68&gt;$Y$7,"",IF(AND($BF68=$Y$7,$BG68=23),"",Entrées!U96-Entrées!U95))</f>
        <v>-6</v>
      </c>
      <c r="CA68" s="32">
        <f>IF($BF68&gt;$Y$7,"",IF(AND($BF68=$Y$7,$BG68=23),"",Entrées!V96-Entrées!V95))</f>
        <v>116</v>
      </c>
      <c r="CB68" s="4"/>
      <c r="CC68" s="4"/>
      <c r="CD68" s="33">
        <f>IF($BF68&lt;=$Y$7,Entrées!J95/CD$2,"")</f>
        <v>0.38014130709058797</v>
      </c>
      <c r="CE68" s="33">
        <f>IF($BF68&lt;=$Y$7,Entrées!K95/CE$2,"")</f>
        <v>0.14022933588150979</v>
      </c>
      <c r="CF68" s="11">
        <f t="shared" si="24"/>
        <v>7926</v>
      </c>
      <c r="CG68" s="11">
        <f t="shared" si="25"/>
        <v>4186</v>
      </c>
      <c r="CH68" s="52">
        <f t="shared" si="26"/>
        <v>0.27160101910413265</v>
      </c>
      <c r="CI68" s="52">
        <f t="shared" si="27"/>
        <v>9.6170382329218221E-2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44887.5</v>
      </c>
      <c r="F69" s="28">
        <f ca="1">IF($D69&gt;$D$8,"",INDIRECT(ADDRESS(ROW(Entrées!$C$37)+($D69-1)*24+F$11,COLUMN(Entrées!$C$37)+($C69-1),4,TRUE,"Entrées")))</f>
        <v>42237.5</v>
      </c>
      <c r="G69" s="28">
        <f ca="1">IF($D69&gt;$D$8,"",INDIRECT(ADDRESS(ROW(Entrées!$C$37)+($D69-1)*24+G$11,COLUMN(Entrées!$C$37)+($C69-1),4,TRUE,"Entrées")))</f>
        <v>40850</v>
      </c>
      <c r="H69" s="28">
        <f ca="1">IF($D69&gt;$D$8,"",INDIRECT(ADDRESS(ROW(Entrées!$C$37)+($D69-1)*24+H$11,COLUMN(Entrées!$C$37)+($C69-1),4,TRUE,"Entrées")))</f>
        <v>38262.5</v>
      </c>
      <c r="I69" s="28">
        <f ca="1">IF($D69&gt;$D$8,"",INDIRECT(ADDRESS(ROW(Entrées!$C$37)+($D69-1)*24+I$11,COLUMN(Entrées!$C$37)+($C69-1),4,TRUE,"Entrées")))</f>
        <v>37212.5</v>
      </c>
      <c r="J69" s="28">
        <f ca="1">IF($D69&gt;$D$8,"",INDIRECT(ADDRESS(ROW(Entrées!$C$37)+($D69-1)*24+J$11,COLUMN(Entrées!$C$37)+($C69-1),4,TRUE,"Entrées")))</f>
        <v>39275</v>
      </c>
      <c r="K69" s="28">
        <f ca="1">IF($D69&gt;$D$8,"",INDIRECT(ADDRESS(ROW(Entrées!$C$37)+($D69-1)*24+K$11,COLUMN(Entrées!$C$37)+($C69-1),4,TRUE,"Entrées")))</f>
        <v>44525</v>
      </c>
      <c r="L69" s="28">
        <f ca="1">IF($D69&gt;$D$8,"",INDIRECT(ADDRESS(ROW(Entrées!$C$37)+($D69-1)*24+L$11,COLUMN(Entrées!$C$37)+($C69-1),4,TRUE,"Entrées")))</f>
        <v>51825</v>
      </c>
      <c r="M69" s="28">
        <f ca="1">IF($D69&gt;$D$8,"",INDIRECT(ADDRESS(ROW(Entrées!$C$37)+($D69-1)*24+M$11,COLUMN(Entrées!$C$37)+($C69-1),4,TRUE,"Entrées")))</f>
        <v>54700</v>
      </c>
      <c r="N69" s="28">
        <f ca="1">IF($D69&gt;$D$8,"",INDIRECT(ADDRESS(ROW(Entrées!$C$37)+($D69-1)*24+N$11,COLUMN(Entrées!$C$37)+($C69-1),4,TRUE,"Entrées")))</f>
        <v>55375</v>
      </c>
      <c r="O69" s="28">
        <f ca="1">IF($D69&gt;$D$8,"",INDIRECT(ADDRESS(ROW(Entrées!$C$37)+($D69-1)*24+O$11,COLUMN(Entrées!$C$37)+($C69-1),4,TRUE,"Entrées")))</f>
        <v>56162.5</v>
      </c>
      <c r="P69" s="28">
        <f ca="1">IF($D69&gt;$D$8,"",INDIRECT(ADDRESS(ROW(Entrées!$C$37)+($D69-1)*24+P$11,COLUMN(Entrées!$C$37)+($C69-1),4,TRUE,"Entrées")))</f>
        <v>56550</v>
      </c>
      <c r="Q69" s="28">
        <f ca="1">IF($D69&gt;$D$8,"",INDIRECT(ADDRESS(ROW(Entrées!$C$37)+($D69-1)*24+Q$11,COLUMN(Entrées!$C$37)+($C69-1),4,TRUE,"Entrées")))</f>
        <v>56700</v>
      </c>
      <c r="R69" s="28">
        <f ca="1">IF($D69&gt;$D$8,"",INDIRECT(ADDRESS(ROW(Entrées!$C$37)+($D69-1)*24+R$11,COLUMN(Entrées!$C$37)+($C69-1),4,TRUE,"Entrées")))</f>
        <v>56475</v>
      </c>
      <c r="S69" s="28">
        <f ca="1">IF($D69&gt;$D$8,"",INDIRECT(ADDRESS(ROW(Entrées!$C$37)+($D69-1)*24+S$11,COLUMN(Entrées!$C$37)+($C69-1),4,TRUE,"Entrées")))</f>
        <v>55337.5</v>
      </c>
      <c r="T69" s="28">
        <f ca="1">IF($D69&gt;$D$8,"",INDIRECT(ADDRESS(ROW(Entrées!$C$37)+($D69-1)*24+T$11,COLUMN(Entrées!$C$37)+($C69-1),4,TRUE,"Entrées")))</f>
        <v>53750</v>
      </c>
      <c r="U69" s="28">
        <f ca="1">IF($D69&gt;$D$8,"",INDIRECT(ADDRESS(ROW(Entrées!$C$37)+($D69-1)*24+U$11,COLUMN(Entrées!$C$37)+($C69-1),4,TRUE,"Entrées")))</f>
        <v>52525</v>
      </c>
      <c r="V69" s="28">
        <f ca="1">IF($D69&gt;$D$8,"",INDIRECT(ADDRESS(ROW(Entrées!$C$37)+($D69-1)*24+V$11,COLUMN(Entrées!$C$37)+($C69-1),4,TRUE,"Entrées")))</f>
        <v>51662.5</v>
      </c>
      <c r="W69" s="28">
        <f ca="1">IF($D69&gt;$D$8,"",INDIRECT(ADDRESS(ROW(Entrées!$C$37)+($D69-1)*24+W$11,COLUMN(Entrées!$C$37)+($C69-1),4,TRUE,"Entrées")))</f>
        <v>54000</v>
      </c>
      <c r="X69" s="28">
        <f ca="1">IF($D69&gt;$D$8,"",INDIRECT(ADDRESS(ROW(Entrées!$C$37)+($D69-1)*24+X$11,COLUMN(Entrées!$C$37)+($C69-1),4,TRUE,"Entrées")))</f>
        <v>58662.5</v>
      </c>
      <c r="Y69" s="28">
        <f ca="1">IF($D69&gt;$D$8,"",INDIRECT(ADDRESS(ROW(Entrées!$C$37)+($D69-1)*24+Y$11,COLUMN(Entrées!$C$37)+($C69-1),4,TRUE,"Entrées")))</f>
        <v>56312.5</v>
      </c>
      <c r="Z69" s="28">
        <f ca="1">IF($D69&gt;$D$8,"",INDIRECT(ADDRESS(ROW(Entrées!$C$37)+($D69-1)*24+Z$11,COLUMN(Entrées!$C$37)+($C69-1),4,TRUE,"Entrées")))</f>
        <v>51625</v>
      </c>
      <c r="AA69" s="28">
        <f ca="1">IF($D69&gt;$D$8,"",INDIRECT(ADDRESS(ROW(Entrées!$C$37)+($D69-1)*24+AA$11,COLUMN(Entrées!$C$37)+($C69-1),4,TRUE,"Entrées")))</f>
        <v>49937.5</v>
      </c>
      <c r="AB69" s="28">
        <f ca="1">IF($D69&gt;$D$8,"",INDIRECT(ADDRESS(ROW(Entrées!$C$37)+($D69-1)*24+AB$11,COLUMN(Entrées!$C$37)+($C69-1),4,TRUE,"Entrées")))</f>
        <v>51437.5</v>
      </c>
      <c r="AC69" s="11"/>
      <c r="AD69" s="40">
        <f t="shared" ca="1" si="41"/>
        <v>50428.645833333336</v>
      </c>
      <c r="AE69" s="40">
        <f t="shared" ca="1" si="43"/>
        <v>58662.5</v>
      </c>
      <c r="AF69" s="40">
        <f t="shared" ca="1" si="44"/>
        <v>37212.5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49473.956989247294</v>
      </c>
      <c r="AK69" s="31">
        <f t="shared" ca="1" si="4"/>
        <v>49350.672043010745</v>
      </c>
      <c r="AL69" s="31">
        <f t="shared" ca="1" si="5"/>
        <v>49398.118279569891</v>
      </c>
      <c r="AM69" s="31">
        <f t="shared" ca="1" si="6"/>
        <v>347.55645161290329</v>
      </c>
      <c r="AN69" s="31">
        <f t="shared" ca="1" si="7"/>
        <v>2588.1444892473114</v>
      </c>
      <c r="AO69" s="31">
        <f t="shared" ca="1" si="8"/>
        <v>1503.5463709677417</v>
      </c>
      <c r="AP69" s="31">
        <f t="shared" ca="1" si="9"/>
        <v>41704.171370967742</v>
      </c>
      <c r="AQ69" s="31">
        <f t="shared" ca="1" si="10"/>
        <v>2152.7096774193546</v>
      </c>
      <c r="AR69" s="31">
        <f t="shared" ca="1" si="11"/>
        <v>402.56922043010746</v>
      </c>
      <c r="AS69" s="31">
        <f t="shared" ca="1" si="12"/>
        <v>6508.2741935483891</v>
      </c>
      <c r="AT69" s="31">
        <f t="shared" ca="1" si="13"/>
        <v>-813.07862903225805</v>
      </c>
      <c r="AU69" s="31">
        <f t="shared" ca="1" si="14"/>
        <v>663.5913978494624</v>
      </c>
      <c r="AV69" s="31">
        <f t="shared" ca="1" si="15"/>
        <v>-5583.5161290322567</v>
      </c>
      <c r="AW69" s="31">
        <f t="shared" ca="1" si="16"/>
        <v>65.047043010752674</v>
      </c>
      <c r="AX69" s="31">
        <f t="shared" ca="1" si="17"/>
        <v>1350.5215053763443</v>
      </c>
      <c r="AY69" s="31">
        <f t="shared" ca="1" si="18"/>
        <v>-1174.383064516129</v>
      </c>
      <c r="AZ69" s="31">
        <f t="shared" ca="1" si="19"/>
        <v>-997.34811827956992</v>
      </c>
      <c r="BA69" s="31">
        <f t="shared" ca="1" si="20"/>
        <v>-382.02016129032256</v>
      </c>
      <c r="BB69" s="31">
        <f t="shared" ca="1" si="21"/>
        <v>-2410.5497311827958</v>
      </c>
      <c r="BC69" s="31">
        <f t="shared" ca="1" si="22"/>
        <v>-1597.1438172043011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493.5</v>
      </c>
      <c r="BI69" s="32">
        <f>IF($BF69&gt;$Y$7,"",IF(AND($BF69=$Y$7,$BG69=23),"",Entrées!D97-Entrées!D96))</f>
        <v>400</v>
      </c>
      <c r="BJ69" s="32">
        <f>IF($BF69&gt;$Y$7,"",IF(AND($BF69=$Y$7,$BG69=23),"",Entrées!E97-Entrées!E96))</f>
        <v>400</v>
      </c>
      <c r="BK69" s="32">
        <f>IF($BF69&gt;$Y$7,"",IF(AND($BF69=$Y$7,$BG69=23),"",Entrées!F97-Entrées!F96))</f>
        <v>215</v>
      </c>
      <c r="BL69" s="32">
        <f>IF($BF69&gt;$Y$7,"",IF(AND($BF69=$Y$7,$BG69=23),"",Entrées!G97-Entrées!G96))</f>
        <v>1.5</v>
      </c>
      <c r="BM69" s="32">
        <f>IF($BF69&gt;$Y$7,"",IF(AND($BF69=$Y$7,$BG69=23),"",Entrées!H97-Entrées!H96))</f>
        <v>-10</v>
      </c>
      <c r="BN69" s="32">
        <f>IF($BF69&gt;$Y$7,"",IF(AND($BF69=$Y$7,$BG69=23),"",Entrées!I97-Entrées!I96))</f>
        <v>-65.5</v>
      </c>
      <c r="BO69" s="32">
        <f>IF($BF69&gt;$Y$7,"",IF(AND($BF69=$Y$7,$BG69=23),"",Entrées!J97-Entrées!J96))</f>
        <v>38</v>
      </c>
      <c r="BP69" s="32">
        <f>IF($BF69&gt;$Y$7,"",IF(AND($BF69=$Y$7,$BG69=23),"",Entrées!K97-Entrées!K96))</f>
        <v>310.5</v>
      </c>
      <c r="BQ69" s="32">
        <f>IF($BF69&gt;$Y$7,"",IF(AND($BF69=$Y$7,$BG69=23),"",Entrées!L97-Entrées!L96))</f>
        <v>-303</v>
      </c>
      <c r="BR69" s="32">
        <f>IF($BF69&gt;$Y$7,"",IF(AND($BF69=$Y$7,$BG69=23),"",Entrées!M97-Entrées!M96))</f>
        <v>0</v>
      </c>
      <c r="BS69" s="32">
        <f>IF($BF69&gt;$Y$7,"",IF(AND($BF69=$Y$7,$BG69=23),"",Entrées!N97-Entrées!N96))</f>
        <v>-7</v>
      </c>
      <c r="BT69" s="32">
        <f>IF($BF69&gt;$Y$7,"",IF(AND($BF69=$Y$7,$BG69=23),"",Entrées!O97-Entrées!O96))</f>
        <v>314.5</v>
      </c>
      <c r="BU69" s="32">
        <f>IF($BF69&gt;$Y$7,"",IF(AND($BF69=$Y$7,$BG69=23),"",Entrées!P97-Entrées!P96))</f>
        <v>2.5</v>
      </c>
      <c r="BV69" s="32">
        <f>IF($BF69&gt;$Y$7,"",IF(AND($BF69=$Y$7,$BG69=23),"",Entrées!Q97-Entrées!Q96))</f>
        <v>0</v>
      </c>
      <c r="BW69" s="32">
        <f>IF($BF69&gt;$Y$7,"",IF(AND($BF69=$Y$7,$BG69=23),"",Entrées!R97-Entrées!R96))</f>
        <v>-1</v>
      </c>
      <c r="BX69" s="32">
        <f>IF($BF69&gt;$Y$7,"",IF(AND($BF69=$Y$7,$BG69=23),"",Entrées!S97-Entrées!S96))</f>
        <v>103</v>
      </c>
      <c r="BY69" s="32">
        <f>IF($BF69&gt;$Y$7,"",IF(AND($BF69=$Y$7,$BG69=23),"",Entrées!T97-Entrées!T96))</f>
        <v>-116</v>
      </c>
      <c r="BZ69" s="32">
        <f>IF($BF69&gt;$Y$7,"",IF(AND($BF69=$Y$7,$BG69=23),"",Entrées!U97-Entrées!U96))</f>
        <v>50</v>
      </c>
      <c r="CA69" s="32">
        <f>IF($BF69&gt;$Y$7,"",IF(AND($BF69=$Y$7,$BG69=23),"",Entrées!V97-Entrées!V96))</f>
        <v>508</v>
      </c>
      <c r="CB69" s="4"/>
      <c r="CC69" s="4"/>
      <c r="CD69" s="33">
        <f>IF($BF69&lt;=$Y$7,Entrées!J96/CD$2,"")</f>
        <v>0.34979813272773153</v>
      </c>
      <c r="CE69" s="33">
        <f>IF($BF69&lt;=$Y$7,Entrées!K96/CE$2,"")</f>
        <v>0.21703296703296704</v>
      </c>
      <c r="CF69" s="11">
        <f t="shared" si="24"/>
        <v>7926</v>
      </c>
      <c r="CG69" s="11">
        <f t="shared" si="25"/>
        <v>4186</v>
      </c>
      <c r="CH69" s="52">
        <f t="shared" si="26"/>
        <v>0.27160101910413265</v>
      </c>
      <c r="CI69" s="52">
        <f t="shared" si="27"/>
        <v>9.6170382329218221E-2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AE79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48600</v>
      </c>
      <c r="F70" s="28">
        <f ca="1">IF($D70&gt;$D$8,"",INDIRECT(ADDRESS(ROW(Entrées!$C$37)+($D70-1)*24+F$11,COLUMN(Entrées!$C$37)+($C70-1),4,TRUE,"Entrées")))</f>
        <v>45662.5</v>
      </c>
      <c r="G70" s="28">
        <f ca="1">IF($D70&gt;$D$8,"",INDIRECT(ADDRESS(ROW(Entrées!$C$37)+($D70-1)*24+G$11,COLUMN(Entrées!$C$37)+($C70-1),4,TRUE,"Entrées")))</f>
        <v>44112.5</v>
      </c>
      <c r="H70" s="28">
        <f ca="1">IF($D70&gt;$D$8,"",INDIRECT(ADDRESS(ROW(Entrées!$C$37)+($D70-1)*24+H$11,COLUMN(Entrées!$C$37)+($C70-1),4,TRUE,"Entrées")))</f>
        <v>41237.5</v>
      </c>
      <c r="I70" s="28">
        <f ca="1">IF($D70&gt;$D$8,"",INDIRECT(ADDRESS(ROW(Entrées!$C$37)+($D70-1)*24+I$11,COLUMN(Entrées!$C$37)+($C70-1),4,TRUE,"Entrées")))</f>
        <v>39800</v>
      </c>
      <c r="J70" s="28">
        <f ca="1">IF($D70&gt;$D$8,"",INDIRECT(ADDRESS(ROW(Entrées!$C$37)+($D70-1)*24+J$11,COLUMN(Entrées!$C$37)+($C70-1),4,TRUE,"Entrées")))</f>
        <v>41112.5</v>
      </c>
      <c r="K70" s="28">
        <f ca="1">IF($D70&gt;$D$8,"",INDIRECT(ADDRESS(ROW(Entrées!$C$37)+($D70-1)*24+K$11,COLUMN(Entrées!$C$37)+($C70-1),4,TRUE,"Entrées")))</f>
        <v>45750</v>
      </c>
      <c r="L70" s="28">
        <f ca="1">IF($D70&gt;$D$8,"",INDIRECT(ADDRESS(ROW(Entrées!$C$37)+($D70-1)*24+L$11,COLUMN(Entrées!$C$37)+($C70-1),4,TRUE,"Entrées")))</f>
        <v>52150</v>
      </c>
      <c r="M70" s="28">
        <f ca="1">IF($D70&gt;$D$8,"",INDIRECT(ADDRESS(ROW(Entrées!$C$37)+($D70-1)*24+M$11,COLUMN(Entrées!$C$37)+($C70-1),4,TRUE,"Entrées")))</f>
        <v>55137.5</v>
      </c>
      <c r="N70" s="28">
        <f ca="1">IF($D70&gt;$D$8,"",INDIRECT(ADDRESS(ROW(Entrées!$C$37)+($D70-1)*24+N$11,COLUMN(Entrées!$C$37)+($C70-1),4,TRUE,"Entrées")))</f>
        <v>55912.5</v>
      </c>
      <c r="O70" s="28">
        <f ca="1">IF($D70&gt;$D$8,"",INDIRECT(ADDRESS(ROW(Entrées!$C$37)+($D70-1)*24+O$11,COLUMN(Entrées!$C$37)+($C70-1),4,TRUE,"Entrées")))</f>
        <v>56137.5</v>
      </c>
      <c r="P70" s="28">
        <f ca="1">IF($D70&gt;$D$8,"",INDIRECT(ADDRESS(ROW(Entrées!$C$37)+($D70-1)*24+P$11,COLUMN(Entrées!$C$37)+($C70-1),4,TRUE,"Entrées")))</f>
        <v>56225</v>
      </c>
      <c r="Q70" s="28">
        <f ca="1">IF($D70&gt;$D$8,"",INDIRECT(ADDRESS(ROW(Entrées!$C$37)+($D70-1)*24+Q$11,COLUMN(Entrées!$C$37)+($C70-1),4,TRUE,"Entrées")))</f>
        <v>56200</v>
      </c>
      <c r="R70" s="28">
        <f ca="1">IF($D70&gt;$D$8,"",INDIRECT(ADDRESS(ROW(Entrées!$C$37)+($D70-1)*24+R$11,COLUMN(Entrées!$C$37)+($C70-1),4,TRUE,"Entrées")))</f>
        <v>55937.5</v>
      </c>
      <c r="S70" s="28">
        <f ca="1">IF($D70&gt;$D$8,"",INDIRECT(ADDRESS(ROW(Entrées!$C$37)+($D70-1)*24+S$11,COLUMN(Entrées!$C$37)+($C70-1),4,TRUE,"Entrées")))</f>
        <v>55237.5</v>
      </c>
      <c r="T70" s="28">
        <f ca="1">IF($D70&gt;$D$8,"",INDIRECT(ADDRESS(ROW(Entrées!$C$37)+($D70-1)*24+T$11,COLUMN(Entrées!$C$37)+($C70-1),4,TRUE,"Entrées")))</f>
        <v>53600</v>
      </c>
      <c r="U70" s="28">
        <f ca="1">IF($D70&gt;$D$8,"",INDIRECT(ADDRESS(ROW(Entrées!$C$37)+($D70-1)*24+U$11,COLUMN(Entrées!$C$37)+($C70-1),4,TRUE,"Entrées")))</f>
        <v>52437.5</v>
      </c>
      <c r="V70" s="28">
        <f ca="1">IF($D70&gt;$D$8,"",INDIRECT(ADDRESS(ROW(Entrées!$C$37)+($D70-1)*24+V$11,COLUMN(Entrées!$C$37)+($C70-1),4,TRUE,"Entrées")))</f>
        <v>51737.5</v>
      </c>
      <c r="W70" s="28">
        <f ca="1">IF($D70&gt;$D$8,"",INDIRECT(ADDRESS(ROW(Entrées!$C$37)+($D70-1)*24+W$11,COLUMN(Entrées!$C$37)+($C70-1),4,TRUE,"Entrées")))</f>
        <v>53487.5</v>
      </c>
      <c r="X70" s="28">
        <f ca="1">IF($D70&gt;$D$8,"",INDIRECT(ADDRESS(ROW(Entrées!$C$37)+($D70-1)*24+X$11,COLUMN(Entrées!$C$37)+($C70-1),4,TRUE,"Entrées")))</f>
        <v>57875</v>
      </c>
      <c r="Y70" s="28">
        <f ca="1">IF($D70&gt;$D$8,"",INDIRECT(ADDRESS(ROW(Entrées!$C$37)+($D70-1)*24+Y$11,COLUMN(Entrées!$C$37)+($C70-1),4,TRUE,"Entrées")))</f>
        <v>55912.5</v>
      </c>
      <c r="Z70" s="28">
        <f ca="1">IF($D70&gt;$D$8,"",INDIRECT(ADDRESS(ROW(Entrées!$C$37)+($D70-1)*24+Z$11,COLUMN(Entrées!$C$37)+($C70-1),4,TRUE,"Entrées")))</f>
        <v>51825</v>
      </c>
      <c r="AA70" s="28">
        <f ca="1">IF($D70&gt;$D$8,"",INDIRECT(ADDRESS(ROW(Entrées!$C$37)+($D70-1)*24+AA$11,COLUMN(Entrées!$C$37)+($C70-1),4,TRUE,"Entrées")))</f>
        <v>50500</v>
      </c>
      <c r="AB70" s="28">
        <f ca="1">IF($D70&gt;$D$8,"",INDIRECT(ADDRESS(ROW(Entrées!$C$37)+($D70-1)*24+AB$11,COLUMN(Entrées!$C$37)+($C70-1),4,TRUE,"Entrées")))</f>
        <v>51575</v>
      </c>
      <c r="AC70" s="11"/>
      <c r="AD70" s="40">
        <f t="shared" ca="1" si="41"/>
        <v>51173.4375</v>
      </c>
      <c r="AE70" s="40">
        <f t="shared" ca="1" si="43"/>
        <v>57875</v>
      </c>
      <c r="AF70" s="40">
        <f t="shared" ca="1" si="44"/>
        <v>39800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49473.956989247294</v>
      </c>
      <c r="AK70" s="31">
        <f t="shared" ca="1" si="4"/>
        <v>49350.672043010745</v>
      </c>
      <c r="AL70" s="31">
        <f t="shared" ca="1" si="5"/>
        <v>49398.118279569891</v>
      </c>
      <c r="AM70" s="31">
        <f t="shared" ca="1" si="6"/>
        <v>347.55645161290329</v>
      </c>
      <c r="AN70" s="31">
        <f t="shared" ca="1" si="7"/>
        <v>2588.1444892473114</v>
      </c>
      <c r="AO70" s="31">
        <f t="shared" ca="1" si="8"/>
        <v>1503.5463709677417</v>
      </c>
      <c r="AP70" s="31">
        <f t="shared" ca="1" si="9"/>
        <v>41704.171370967742</v>
      </c>
      <c r="AQ70" s="31">
        <f t="shared" ca="1" si="10"/>
        <v>2152.7096774193546</v>
      </c>
      <c r="AR70" s="31">
        <f t="shared" ca="1" si="11"/>
        <v>402.56922043010746</v>
      </c>
      <c r="AS70" s="31">
        <f t="shared" ca="1" si="12"/>
        <v>6508.2741935483891</v>
      </c>
      <c r="AT70" s="31">
        <f t="shared" ca="1" si="13"/>
        <v>-813.07862903225805</v>
      </c>
      <c r="AU70" s="31">
        <f t="shared" ca="1" si="14"/>
        <v>663.5913978494624</v>
      </c>
      <c r="AV70" s="31">
        <f t="shared" ca="1" si="15"/>
        <v>-5583.5161290322567</v>
      </c>
      <c r="AW70" s="31">
        <f t="shared" ca="1" si="16"/>
        <v>65.047043010752674</v>
      </c>
      <c r="AX70" s="31">
        <f t="shared" ca="1" si="17"/>
        <v>1350.5215053763443</v>
      </c>
      <c r="AY70" s="31">
        <f t="shared" ca="1" si="18"/>
        <v>-1174.383064516129</v>
      </c>
      <c r="AZ70" s="31">
        <f t="shared" ca="1" si="19"/>
        <v>-997.34811827956992</v>
      </c>
      <c r="BA70" s="31">
        <f t="shared" ca="1" si="20"/>
        <v>-382.02016129032256</v>
      </c>
      <c r="BB70" s="31">
        <f t="shared" ca="1" si="21"/>
        <v>-2410.5497311827958</v>
      </c>
      <c r="BC70" s="31">
        <f t="shared" ca="1" si="22"/>
        <v>-1597.1438172043011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-498.5</v>
      </c>
      <c r="BI70" s="32">
        <f>IF($BF70&gt;$Y$7,"",IF(AND($BF70=$Y$7,$BG70=23),"",Entrées!D98-Entrées!D97))</f>
        <v>-700</v>
      </c>
      <c r="BJ70" s="32">
        <f>IF($BF70&gt;$Y$7,"",IF(AND($BF70=$Y$7,$BG70=23),"",Entrées!E98-Entrées!E97))</f>
        <v>-462.5</v>
      </c>
      <c r="BK70" s="32">
        <f>IF($BF70&gt;$Y$7,"",IF(AND($BF70=$Y$7,$BG70=23),"",Entrées!F98-Entrées!F97))</f>
        <v>-12.5</v>
      </c>
      <c r="BL70" s="32">
        <f>IF($BF70&gt;$Y$7,"",IF(AND($BF70=$Y$7,$BG70=23),"",Entrées!G98-Entrées!G97))</f>
        <v>-316</v>
      </c>
      <c r="BM70" s="32">
        <f>IF($BF70&gt;$Y$7,"",IF(AND($BF70=$Y$7,$BG70=23),"",Entrées!H98-Entrées!H97))</f>
        <v>-63.5</v>
      </c>
      <c r="BN70" s="32">
        <f>IF($BF70&gt;$Y$7,"",IF(AND($BF70=$Y$7,$BG70=23),"",Entrées!I98-Entrées!I97))</f>
        <v>11</v>
      </c>
      <c r="BO70" s="32">
        <f>IF($BF70&gt;$Y$7,"",IF(AND($BF70=$Y$7,$BG70=23),"",Entrées!J98-Entrées!J97))</f>
        <v>200</v>
      </c>
      <c r="BP70" s="32">
        <f>IF($BF70&gt;$Y$7,"",IF(AND($BF70=$Y$7,$BG70=23),"",Entrées!K98-Entrées!K97))</f>
        <v>55.5</v>
      </c>
      <c r="BQ70" s="32">
        <f>IF($BF70&gt;$Y$7,"",IF(AND($BF70=$Y$7,$BG70=23),"",Entrées!L98-Entrées!L97))</f>
        <v>-776</v>
      </c>
      <c r="BR70" s="32">
        <f>IF($BF70&gt;$Y$7,"",IF(AND($BF70=$Y$7,$BG70=23),"",Entrées!M98-Entrées!M97))</f>
        <v>0</v>
      </c>
      <c r="BS70" s="32">
        <f>IF($BF70&gt;$Y$7,"",IF(AND($BF70=$Y$7,$BG70=23),"",Entrées!N98-Entrées!N97))</f>
        <v>-4.5</v>
      </c>
      <c r="BT70" s="32">
        <f>IF($BF70&gt;$Y$7,"",IF(AND($BF70=$Y$7,$BG70=23),"",Entrées!O98-Entrées!O97))</f>
        <v>407.5</v>
      </c>
      <c r="BU70" s="32">
        <f>IF($BF70&gt;$Y$7,"",IF(AND($BF70=$Y$7,$BG70=23),"",Entrées!P98-Entrées!P97))</f>
        <v>-4.5</v>
      </c>
      <c r="BV70" s="32">
        <f>IF($BF70&gt;$Y$7,"",IF(AND($BF70=$Y$7,$BG70=23),"",Entrées!Q98-Entrées!Q97))</f>
        <v>0</v>
      </c>
      <c r="BW70" s="32">
        <f>IF($BF70&gt;$Y$7,"",IF(AND($BF70=$Y$7,$BG70=23),"",Entrées!R98-Entrées!R97))</f>
        <v>-5</v>
      </c>
      <c r="BX70" s="32">
        <f>IF($BF70&gt;$Y$7,"",IF(AND($BF70=$Y$7,$BG70=23),"",Entrées!S98-Entrées!S97))</f>
        <v>184</v>
      </c>
      <c r="BY70" s="32">
        <f>IF($BF70&gt;$Y$7,"",IF(AND($BF70=$Y$7,$BG70=23),"",Entrées!T98-Entrées!T97))</f>
        <v>44</v>
      </c>
      <c r="BZ70" s="32">
        <f>IF($BF70&gt;$Y$7,"",IF(AND($BF70=$Y$7,$BG70=23),"",Entrées!U98-Entrées!U97))</f>
        <v>-50</v>
      </c>
      <c r="CA70" s="32">
        <f>IF($BF70&gt;$Y$7,"",IF(AND($BF70=$Y$7,$BG70=23),"",Entrées!V98-Entrées!V97))</f>
        <v>225</v>
      </c>
      <c r="CB70" s="4"/>
      <c r="CC70" s="4"/>
      <c r="CD70" s="33">
        <f>IF($BF70&lt;=$Y$7,Entrées!J97/CD$2,"")</f>
        <v>0.35459248044410802</v>
      </c>
      <c r="CE70" s="33">
        <f>IF($BF70&lt;=$Y$7,Entrées!K97/CE$2,"")</f>
        <v>0.29120879120879123</v>
      </c>
      <c r="CF70" s="11">
        <f t="shared" si="24"/>
        <v>7926</v>
      </c>
      <c r="CG70" s="11">
        <f t="shared" si="25"/>
        <v>4186</v>
      </c>
      <c r="CH70" s="52">
        <f t="shared" si="26"/>
        <v>0.27160101910413265</v>
      </c>
      <c r="CI70" s="52">
        <f t="shared" si="27"/>
        <v>9.6170382329218221E-2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47275</v>
      </c>
      <c r="F71" s="28">
        <f ca="1">IF($D71&gt;$D$8,"",INDIRECT(ADDRESS(ROW(Entrées!$C$37)+($D71-1)*24+F$11,COLUMN(Entrées!$C$37)+($C71-1),4,TRUE,"Entrées")))</f>
        <v>44162.5</v>
      </c>
      <c r="G71" s="28">
        <f ca="1">IF($D71&gt;$D$8,"",INDIRECT(ADDRESS(ROW(Entrées!$C$37)+($D71-1)*24+G$11,COLUMN(Entrées!$C$37)+($C71-1),4,TRUE,"Entrées")))</f>
        <v>42450</v>
      </c>
      <c r="H71" s="28">
        <f ca="1">IF($D71&gt;$D$8,"",INDIRECT(ADDRESS(ROW(Entrées!$C$37)+($D71-1)*24+H$11,COLUMN(Entrées!$C$37)+($C71-1),4,TRUE,"Entrées")))</f>
        <v>40025</v>
      </c>
      <c r="I71" s="28">
        <f ca="1">IF($D71&gt;$D$8,"",INDIRECT(ADDRESS(ROW(Entrées!$C$37)+($D71-1)*24+I$11,COLUMN(Entrées!$C$37)+($C71-1),4,TRUE,"Entrées")))</f>
        <v>38687.5</v>
      </c>
      <c r="J71" s="28">
        <f ca="1">IF($D71&gt;$D$8,"",INDIRECT(ADDRESS(ROW(Entrées!$C$37)+($D71-1)*24+J$11,COLUMN(Entrées!$C$37)+($C71-1),4,TRUE,"Entrées")))</f>
        <v>40375</v>
      </c>
      <c r="K71" s="28">
        <f ca="1">IF($D71&gt;$D$8,"",INDIRECT(ADDRESS(ROW(Entrées!$C$37)+($D71-1)*24+K$11,COLUMN(Entrées!$C$37)+($C71-1),4,TRUE,"Entrées")))</f>
        <v>44775</v>
      </c>
      <c r="L71" s="28">
        <f ca="1">IF($D71&gt;$D$8,"",INDIRECT(ADDRESS(ROW(Entrées!$C$37)+($D71-1)*24+L$11,COLUMN(Entrées!$C$37)+($C71-1),4,TRUE,"Entrées")))</f>
        <v>50800</v>
      </c>
      <c r="M71" s="28">
        <f ca="1">IF($D71&gt;$D$8,"",INDIRECT(ADDRESS(ROW(Entrées!$C$37)+($D71-1)*24+M$11,COLUMN(Entrées!$C$37)+($C71-1),4,TRUE,"Entrées")))</f>
        <v>54225</v>
      </c>
      <c r="N71" s="28">
        <f ca="1">IF($D71&gt;$D$8,"",INDIRECT(ADDRESS(ROW(Entrées!$C$37)+($D71-1)*24+N$11,COLUMN(Entrées!$C$37)+($C71-1),4,TRUE,"Entrées")))</f>
        <v>55525</v>
      </c>
      <c r="O71" s="28">
        <f ca="1">IF($D71&gt;$D$8,"",INDIRECT(ADDRESS(ROW(Entrées!$C$37)+($D71-1)*24+O$11,COLUMN(Entrées!$C$37)+($C71-1),4,TRUE,"Entrées")))</f>
        <v>56037.5</v>
      </c>
      <c r="P71" s="28">
        <f ca="1">IF($D71&gt;$D$8,"",INDIRECT(ADDRESS(ROW(Entrées!$C$37)+($D71-1)*24+P$11,COLUMN(Entrées!$C$37)+($C71-1),4,TRUE,"Entrées")))</f>
        <v>56512.5</v>
      </c>
      <c r="Q71" s="28">
        <f ca="1">IF($D71&gt;$D$8,"",INDIRECT(ADDRESS(ROW(Entrées!$C$37)+($D71-1)*24+Q$11,COLUMN(Entrées!$C$37)+($C71-1),4,TRUE,"Entrées")))</f>
        <v>56600</v>
      </c>
      <c r="R71" s="28">
        <f ca="1">IF($D71&gt;$D$8,"",INDIRECT(ADDRESS(ROW(Entrées!$C$37)+($D71-1)*24+R$11,COLUMN(Entrées!$C$37)+($C71-1),4,TRUE,"Entrées")))</f>
        <v>56387.5</v>
      </c>
      <c r="S71" s="28">
        <f ca="1">IF($D71&gt;$D$8,"",INDIRECT(ADDRESS(ROW(Entrées!$C$37)+($D71-1)*24+S$11,COLUMN(Entrées!$C$37)+($C71-1),4,TRUE,"Entrées")))</f>
        <v>55487.5</v>
      </c>
      <c r="T71" s="28">
        <f ca="1">IF($D71&gt;$D$8,"",INDIRECT(ADDRESS(ROW(Entrées!$C$37)+($D71-1)*24+T$11,COLUMN(Entrées!$C$37)+($C71-1),4,TRUE,"Entrées")))</f>
        <v>53637.5</v>
      </c>
      <c r="U71" s="28">
        <f ca="1">IF($D71&gt;$D$8,"",INDIRECT(ADDRESS(ROW(Entrées!$C$37)+($D71-1)*24+U$11,COLUMN(Entrées!$C$37)+($C71-1),4,TRUE,"Entrées")))</f>
        <v>52262.5</v>
      </c>
      <c r="V71" s="28">
        <f ca="1">IF($D71&gt;$D$8,"",INDIRECT(ADDRESS(ROW(Entrées!$C$37)+($D71-1)*24+V$11,COLUMN(Entrées!$C$37)+($C71-1),4,TRUE,"Entrées")))</f>
        <v>51337.5</v>
      </c>
      <c r="W71" s="28">
        <f ca="1">IF($D71&gt;$D$8,"",INDIRECT(ADDRESS(ROW(Entrées!$C$37)+($D71-1)*24+W$11,COLUMN(Entrées!$C$37)+($C71-1),4,TRUE,"Entrées")))</f>
        <v>53437.5</v>
      </c>
      <c r="X71" s="28">
        <f ca="1">IF($D71&gt;$D$8,"",INDIRECT(ADDRESS(ROW(Entrées!$C$37)+($D71-1)*24+X$11,COLUMN(Entrées!$C$37)+($C71-1),4,TRUE,"Entrées")))</f>
        <v>57650</v>
      </c>
      <c r="Y71" s="28">
        <f ca="1">IF($D71&gt;$D$8,"",INDIRECT(ADDRESS(ROW(Entrées!$C$37)+($D71-1)*24+Y$11,COLUMN(Entrées!$C$37)+($C71-1),4,TRUE,"Entrées")))</f>
        <v>54912.5</v>
      </c>
      <c r="Z71" s="28">
        <f ca="1">IF($D71&gt;$D$8,"",INDIRECT(ADDRESS(ROW(Entrées!$C$37)+($D71-1)*24+Z$11,COLUMN(Entrées!$C$37)+($C71-1),4,TRUE,"Entrées")))</f>
        <v>50750</v>
      </c>
      <c r="AA71" s="28">
        <f ca="1">IF($D71&gt;$D$8,"",INDIRECT(ADDRESS(ROW(Entrées!$C$37)+($D71-1)*24+AA$11,COLUMN(Entrées!$C$37)+($C71-1),4,TRUE,"Entrées")))</f>
        <v>49237.5</v>
      </c>
      <c r="AB71" s="28">
        <f ca="1">IF($D71&gt;$D$8,"",INDIRECT(ADDRESS(ROW(Entrées!$C$37)+($D71-1)*24+AB$11,COLUMN(Entrées!$C$37)+($C71-1),4,TRUE,"Entrées")))</f>
        <v>50887.5</v>
      </c>
      <c r="AC71" s="11"/>
      <c r="AD71" s="40">
        <f t="shared" ca="1" si="41"/>
        <v>50559.895833333336</v>
      </c>
      <c r="AE71" s="40">
        <f t="shared" ca="1" si="43"/>
        <v>57650</v>
      </c>
      <c r="AF71" s="40">
        <f t="shared" ca="1" si="44"/>
        <v>38687.5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49473.956989247294</v>
      </c>
      <c r="AK71" s="31">
        <f t="shared" ca="1" si="4"/>
        <v>49350.672043010745</v>
      </c>
      <c r="AL71" s="31">
        <f t="shared" ca="1" si="5"/>
        <v>49398.118279569891</v>
      </c>
      <c r="AM71" s="31">
        <f t="shared" ca="1" si="6"/>
        <v>347.55645161290329</v>
      </c>
      <c r="AN71" s="31">
        <f t="shared" ca="1" si="7"/>
        <v>2588.1444892473114</v>
      </c>
      <c r="AO71" s="31">
        <f t="shared" ca="1" si="8"/>
        <v>1503.5463709677417</v>
      </c>
      <c r="AP71" s="31">
        <f t="shared" ca="1" si="9"/>
        <v>41704.171370967742</v>
      </c>
      <c r="AQ71" s="31">
        <f t="shared" ca="1" si="10"/>
        <v>2152.7096774193546</v>
      </c>
      <c r="AR71" s="31">
        <f t="shared" ca="1" si="11"/>
        <v>402.56922043010746</v>
      </c>
      <c r="AS71" s="31">
        <f t="shared" ca="1" si="12"/>
        <v>6508.2741935483891</v>
      </c>
      <c r="AT71" s="31">
        <f t="shared" ca="1" si="13"/>
        <v>-813.07862903225805</v>
      </c>
      <c r="AU71" s="31">
        <f t="shared" ca="1" si="14"/>
        <v>663.5913978494624</v>
      </c>
      <c r="AV71" s="31">
        <f t="shared" ca="1" si="15"/>
        <v>-5583.5161290322567</v>
      </c>
      <c r="AW71" s="31">
        <f t="shared" ca="1" si="16"/>
        <v>65.047043010752674</v>
      </c>
      <c r="AX71" s="31">
        <f t="shared" ca="1" si="17"/>
        <v>1350.5215053763443</v>
      </c>
      <c r="AY71" s="31">
        <f t="shared" ca="1" si="18"/>
        <v>-1174.383064516129</v>
      </c>
      <c r="AZ71" s="31">
        <f t="shared" ca="1" si="19"/>
        <v>-997.34811827956992</v>
      </c>
      <c r="BA71" s="31">
        <f t="shared" ca="1" si="20"/>
        <v>-382.02016129032256</v>
      </c>
      <c r="BB71" s="31">
        <f t="shared" ca="1" si="21"/>
        <v>-2410.5497311827958</v>
      </c>
      <c r="BC71" s="31">
        <f t="shared" ca="1" si="22"/>
        <v>-1597.1438172043011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-672.5</v>
      </c>
      <c r="BI71" s="32">
        <f>IF($BF71&gt;$Y$7,"",IF(AND($BF71=$Y$7,$BG71=23),"",Entrées!D99-Entrées!D98))</f>
        <v>-962.5</v>
      </c>
      <c r="BJ71" s="32">
        <f>IF($BF71&gt;$Y$7,"",IF(AND($BF71=$Y$7,$BG71=23),"",Entrées!E99-Entrées!E98))</f>
        <v>-675</v>
      </c>
      <c r="BK71" s="32">
        <f>IF($BF71&gt;$Y$7,"",IF(AND($BF71=$Y$7,$BG71=23),"",Entrées!F99-Entrées!F98))</f>
        <v>-154</v>
      </c>
      <c r="BL71" s="32">
        <f>IF($BF71&gt;$Y$7,"",IF(AND($BF71=$Y$7,$BG71=23),"",Entrées!G99-Entrées!G98))</f>
        <v>312</v>
      </c>
      <c r="BM71" s="32">
        <f>IF($BF71&gt;$Y$7,"",IF(AND($BF71=$Y$7,$BG71=23),"",Entrées!H99-Entrées!H98))</f>
        <v>21.5</v>
      </c>
      <c r="BN71" s="32">
        <f>IF($BF71&gt;$Y$7,"",IF(AND($BF71=$Y$7,$BG71=23),"",Entrées!I99-Entrées!I98))</f>
        <v>9.5</v>
      </c>
      <c r="BO71" s="32">
        <f>IF($BF71&gt;$Y$7,"",IF(AND($BF71=$Y$7,$BG71=23),"",Entrées!J99-Entrées!J98))</f>
        <v>-212.5</v>
      </c>
      <c r="BP71" s="32">
        <f>IF($BF71&gt;$Y$7,"",IF(AND($BF71=$Y$7,$BG71=23),"",Entrées!K99-Entrées!K98))</f>
        <v>-25</v>
      </c>
      <c r="BQ71" s="32">
        <f>IF($BF71&gt;$Y$7,"",IF(AND($BF71=$Y$7,$BG71=23),"",Entrées!L99-Entrées!L98))</f>
        <v>-579.5</v>
      </c>
      <c r="BR71" s="32">
        <f>IF($BF71&gt;$Y$7,"",IF(AND($BF71=$Y$7,$BG71=23),"",Entrées!M99-Entrées!M98))</f>
        <v>0</v>
      </c>
      <c r="BS71" s="32">
        <f>IF($BF71&gt;$Y$7,"",IF(AND($BF71=$Y$7,$BG71=23),"",Entrées!N99-Entrées!N98))</f>
        <v>4.5</v>
      </c>
      <c r="BT71" s="32">
        <f>IF($BF71&gt;$Y$7,"",IF(AND($BF71=$Y$7,$BG71=23),"",Entrées!O99-Entrées!O98))</f>
        <v>-49.5</v>
      </c>
      <c r="BU71" s="32">
        <f>IF($BF71&gt;$Y$7,"",IF(AND($BF71=$Y$7,$BG71=23),"",Entrées!P99-Entrées!P98))</f>
        <v>4</v>
      </c>
      <c r="BV71" s="32">
        <f>IF($BF71&gt;$Y$7,"",IF(AND($BF71=$Y$7,$BG71=23),"",Entrées!Q99-Entrées!Q98))</f>
        <v>0</v>
      </c>
      <c r="BW71" s="32">
        <f>IF($BF71&gt;$Y$7,"",IF(AND($BF71=$Y$7,$BG71=23),"",Entrées!R99-Entrées!R98))</f>
        <v>25</v>
      </c>
      <c r="BX71" s="32">
        <f>IF($BF71&gt;$Y$7,"",IF(AND($BF71=$Y$7,$BG71=23),"",Entrées!S99-Entrées!S98))</f>
        <v>-330</v>
      </c>
      <c r="BY71" s="32">
        <f>IF($BF71&gt;$Y$7,"",IF(AND($BF71=$Y$7,$BG71=23),"",Entrées!T99-Entrées!T98))</f>
        <v>314</v>
      </c>
      <c r="BZ71" s="32">
        <f>IF($BF71&gt;$Y$7,"",IF(AND($BF71=$Y$7,$BG71=23),"",Entrées!U99-Entrées!U98))</f>
        <v>0</v>
      </c>
      <c r="CA71" s="32">
        <f>IF($BF71&gt;$Y$7,"",IF(AND($BF71=$Y$7,$BG71=23),"",Entrées!V99-Entrées!V98))</f>
        <v>-313</v>
      </c>
      <c r="CB71" s="4"/>
      <c r="CC71" s="4"/>
      <c r="CD71" s="33">
        <f>IF($BF71&lt;=$Y$7,Entrées!J98/CD$2,"")</f>
        <v>0.37982588947766843</v>
      </c>
      <c r="CE71" s="33">
        <f>IF($BF71&lt;=$Y$7,Entrées!K98/CE$2,"")</f>
        <v>0.30446727185857619</v>
      </c>
      <c r="CF71" s="11">
        <f t="shared" si="24"/>
        <v>7926</v>
      </c>
      <c r="CG71" s="11">
        <f t="shared" si="25"/>
        <v>4186</v>
      </c>
      <c r="CH71" s="52">
        <f t="shared" si="26"/>
        <v>0.27160101910413265</v>
      </c>
      <c r="CI71" s="52">
        <f t="shared" si="27"/>
        <v>9.6170382329218221E-2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AF79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47325</v>
      </c>
      <c r="F72" s="28">
        <f ca="1">IF($D72&gt;$D$8,"",INDIRECT(ADDRESS(ROW(Entrées!$C$37)+($D72-1)*24+F$11,COLUMN(Entrées!$C$37)+($C72-1),4,TRUE,"Entrées")))</f>
        <v>43862.5</v>
      </c>
      <c r="G72" s="28">
        <f ca="1">IF($D72&gt;$D$8,"",INDIRECT(ADDRESS(ROW(Entrées!$C$37)+($D72-1)*24+G$11,COLUMN(Entrées!$C$37)+($C72-1),4,TRUE,"Entrées")))</f>
        <v>42462.5</v>
      </c>
      <c r="H72" s="28">
        <f ca="1">IF($D72&gt;$D$8,"",INDIRECT(ADDRESS(ROW(Entrées!$C$37)+($D72-1)*24+H$11,COLUMN(Entrées!$C$37)+($C72-1),4,TRUE,"Entrées")))</f>
        <v>39975</v>
      </c>
      <c r="I72" s="28">
        <f ca="1">IF($D72&gt;$D$8,"",INDIRECT(ADDRESS(ROW(Entrées!$C$37)+($D72-1)*24+I$11,COLUMN(Entrées!$C$37)+($C72-1),4,TRUE,"Entrées")))</f>
        <v>38725</v>
      </c>
      <c r="J72" s="28">
        <f ca="1">IF($D72&gt;$D$8,"",INDIRECT(ADDRESS(ROW(Entrées!$C$37)+($D72-1)*24+J$11,COLUMN(Entrées!$C$37)+($C72-1),4,TRUE,"Entrées")))</f>
        <v>40087.5</v>
      </c>
      <c r="K72" s="28">
        <f ca="1">IF($D72&gt;$D$8,"",INDIRECT(ADDRESS(ROW(Entrées!$C$37)+($D72-1)*24+K$11,COLUMN(Entrées!$C$37)+($C72-1),4,TRUE,"Entrées")))</f>
        <v>44487.5</v>
      </c>
      <c r="L72" s="28">
        <f ca="1">IF($D72&gt;$D$8,"",INDIRECT(ADDRESS(ROW(Entrées!$C$37)+($D72-1)*24+L$11,COLUMN(Entrées!$C$37)+($C72-1),4,TRUE,"Entrées")))</f>
        <v>51050</v>
      </c>
      <c r="M72" s="28">
        <f ca="1">IF($D72&gt;$D$8,"",INDIRECT(ADDRESS(ROW(Entrées!$C$37)+($D72-1)*24+M$11,COLUMN(Entrées!$C$37)+($C72-1),4,TRUE,"Entrées")))</f>
        <v>54275</v>
      </c>
      <c r="N72" s="28">
        <f ca="1">IF($D72&gt;$D$8,"",INDIRECT(ADDRESS(ROW(Entrées!$C$37)+($D72-1)*24+N$11,COLUMN(Entrées!$C$37)+($C72-1),4,TRUE,"Entrées")))</f>
        <v>55062.5</v>
      </c>
      <c r="O72" s="28">
        <f ca="1">IF($D72&gt;$D$8,"",INDIRECT(ADDRESS(ROW(Entrées!$C$37)+($D72-1)*24+O$11,COLUMN(Entrées!$C$37)+($C72-1),4,TRUE,"Entrées")))</f>
        <v>55700</v>
      </c>
      <c r="P72" s="28">
        <f ca="1">IF($D72&gt;$D$8,"",INDIRECT(ADDRESS(ROW(Entrées!$C$37)+($D72-1)*24+P$11,COLUMN(Entrées!$C$37)+($C72-1),4,TRUE,"Entrées")))</f>
        <v>56325</v>
      </c>
      <c r="Q72" s="28">
        <f ca="1">IF($D72&gt;$D$8,"",INDIRECT(ADDRESS(ROW(Entrées!$C$37)+($D72-1)*24+Q$11,COLUMN(Entrées!$C$37)+($C72-1),4,TRUE,"Entrées")))</f>
        <v>56687.5</v>
      </c>
      <c r="R72" s="28">
        <f ca="1">IF($D72&gt;$D$8,"",INDIRECT(ADDRESS(ROW(Entrées!$C$37)+($D72-1)*24+R$11,COLUMN(Entrées!$C$37)+($C72-1),4,TRUE,"Entrées")))</f>
        <v>56037.5</v>
      </c>
      <c r="S72" s="28">
        <f ca="1">IF($D72&gt;$D$8,"",INDIRECT(ADDRESS(ROW(Entrées!$C$37)+($D72-1)*24+S$11,COLUMN(Entrées!$C$37)+($C72-1),4,TRUE,"Entrées")))</f>
        <v>54725</v>
      </c>
      <c r="T72" s="28">
        <f ca="1">IF($D72&gt;$D$8,"",INDIRECT(ADDRESS(ROW(Entrées!$C$37)+($D72-1)*24+T$11,COLUMN(Entrées!$C$37)+($C72-1),4,TRUE,"Entrées")))</f>
        <v>52900</v>
      </c>
      <c r="U72" s="28">
        <f ca="1">IF($D72&gt;$D$8,"",INDIRECT(ADDRESS(ROW(Entrées!$C$37)+($D72-1)*24+U$11,COLUMN(Entrées!$C$37)+($C72-1),4,TRUE,"Entrées")))</f>
        <v>51737.5</v>
      </c>
      <c r="V72" s="28">
        <f ca="1">IF($D72&gt;$D$8,"",INDIRECT(ADDRESS(ROW(Entrées!$C$37)+($D72-1)*24+V$11,COLUMN(Entrées!$C$37)+($C72-1),4,TRUE,"Entrées")))</f>
        <v>50675</v>
      </c>
      <c r="W72" s="28">
        <f ca="1">IF($D72&gt;$D$8,"",INDIRECT(ADDRESS(ROW(Entrées!$C$37)+($D72-1)*24+W$11,COLUMN(Entrées!$C$37)+($C72-1),4,TRUE,"Entrées")))</f>
        <v>52262.5</v>
      </c>
      <c r="X72" s="28">
        <f ca="1">IF($D72&gt;$D$8,"",INDIRECT(ADDRESS(ROW(Entrées!$C$37)+($D72-1)*24+X$11,COLUMN(Entrées!$C$37)+($C72-1),4,TRUE,"Entrées")))</f>
        <v>56587.5</v>
      </c>
      <c r="Y72" s="28">
        <f ca="1">IF($D72&gt;$D$8,"",INDIRECT(ADDRESS(ROW(Entrées!$C$37)+($D72-1)*24+Y$11,COLUMN(Entrées!$C$37)+($C72-1),4,TRUE,"Entrées")))</f>
        <v>53937.5</v>
      </c>
      <c r="Z72" s="28">
        <f ca="1">IF($D72&gt;$D$8,"",INDIRECT(ADDRESS(ROW(Entrées!$C$37)+($D72-1)*24+Z$11,COLUMN(Entrées!$C$37)+($C72-1),4,TRUE,"Entrées")))</f>
        <v>49562.5</v>
      </c>
      <c r="AA72" s="28">
        <f ca="1">IF($D72&gt;$D$8,"",INDIRECT(ADDRESS(ROW(Entrées!$C$37)+($D72-1)*24+AA$11,COLUMN(Entrées!$C$37)+($C72-1),4,TRUE,"Entrées")))</f>
        <v>48362.5</v>
      </c>
      <c r="AB72" s="28">
        <f ca="1">IF($D72&gt;$D$8,"",INDIRECT(ADDRESS(ROW(Entrées!$C$37)+($D72-1)*24+AB$11,COLUMN(Entrées!$C$37)+($C72-1),4,TRUE,"Entrées")))</f>
        <v>50012.5</v>
      </c>
      <c r="AC72" s="11"/>
      <c r="AD72" s="40">
        <f t="shared" ca="1" si="41"/>
        <v>50117.708333333336</v>
      </c>
      <c r="AE72" s="40">
        <f t="shared" ca="1" si="43"/>
        <v>56687.5</v>
      </c>
      <c r="AF72" s="40">
        <f t="shared" ca="1" si="44"/>
        <v>38725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49473.956989247294</v>
      </c>
      <c r="AK72" s="31">
        <f t="shared" ca="1" si="4"/>
        <v>49350.672043010745</v>
      </c>
      <c r="AL72" s="31">
        <f t="shared" ca="1" si="5"/>
        <v>49398.118279569891</v>
      </c>
      <c r="AM72" s="31">
        <f t="shared" ca="1" si="6"/>
        <v>347.55645161290329</v>
      </c>
      <c r="AN72" s="31">
        <f t="shared" ca="1" si="7"/>
        <v>2588.1444892473114</v>
      </c>
      <c r="AO72" s="31">
        <f t="shared" ca="1" si="8"/>
        <v>1503.5463709677417</v>
      </c>
      <c r="AP72" s="31">
        <f t="shared" ca="1" si="9"/>
        <v>41704.171370967742</v>
      </c>
      <c r="AQ72" s="31">
        <f t="shared" ca="1" si="10"/>
        <v>2152.7096774193546</v>
      </c>
      <c r="AR72" s="31">
        <f t="shared" ca="1" si="11"/>
        <v>402.56922043010746</v>
      </c>
      <c r="AS72" s="31">
        <f t="shared" ca="1" si="12"/>
        <v>6508.2741935483891</v>
      </c>
      <c r="AT72" s="31">
        <f t="shared" ca="1" si="13"/>
        <v>-813.07862903225805</v>
      </c>
      <c r="AU72" s="31">
        <f t="shared" ca="1" si="14"/>
        <v>663.5913978494624</v>
      </c>
      <c r="AV72" s="31">
        <f t="shared" ca="1" si="15"/>
        <v>-5583.5161290322567</v>
      </c>
      <c r="AW72" s="31">
        <f t="shared" ca="1" si="16"/>
        <v>65.047043010752674</v>
      </c>
      <c r="AX72" s="31">
        <f t="shared" ca="1" si="17"/>
        <v>1350.5215053763443</v>
      </c>
      <c r="AY72" s="31">
        <f t="shared" ca="1" si="18"/>
        <v>-1174.383064516129</v>
      </c>
      <c r="AZ72" s="31">
        <f t="shared" ca="1" si="19"/>
        <v>-997.34811827956992</v>
      </c>
      <c r="BA72" s="31">
        <f t="shared" ca="1" si="20"/>
        <v>-382.02016129032256</v>
      </c>
      <c r="BB72" s="31">
        <f t="shared" ca="1" si="21"/>
        <v>-2410.5497311827958</v>
      </c>
      <c r="BC72" s="31">
        <f t="shared" ca="1" si="22"/>
        <v>-1597.1438172043011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-1273</v>
      </c>
      <c r="BI72" s="32">
        <f>IF($BF72&gt;$Y$7,"",IF(AND($BF72=$Y$7,$BG72=23),"",Entrées!D100-Entrées!D99))</f>
        <v>-1687.5</v>
      </c>
      <c r="BJ72" s="32">
        <f>IF($BF72&gt;$Y$7,"",IF(AND($BF72=$Y$7,$BG72=23),"",Entrées!E100-Entrées!E99))</f>
        <v>-1637.5</v>
      </c>
      <c r="BK72" s="32">
        <f>IF($BF72&gt;$Y$7,"",IF(AND($BF72=$Y$7,$BG72=23),"",Entrées!F100-Entrées!F99))</f>
        <v>-555.5</v>
      </c>
      <c r="BL72" s="32">
        <f>IF($BF72&gt;$Y$7,"",IF(AND($BF72=$Y$7,$BG72=23),"",Entrées!G100-Entrées!G99))</f>
        <v>270.5</v>
      </c>
      <c r="BM72" s="32">
        <f>IF($BF72&gt;$Y$7,"",IF(AND($BF72=$Y$7,$BG72=23),"",Entrées!H100-Entrées!H99))</f>
        <v>-6.5</v>
      </c>
      <c r="BN72" s="32">
        <f>IF($BF72&gt;$Y$7,"",IF(AND($BF72=$Y$7,$BG72=23),"",Entrées!I100-Entrées!I99))</f>
        <v>11</v>
      </c>
      <c r="BO72" s="32">
        <f>IF($BF72&gt;$Y$7,"",IF(AND($BF72=$Y$7,$BG72=23),"",Entrées!J100-Entrées!J99))</f>
        <v>-193</v>
      </c>
      <c r="BP72" s="32">
        <f>IF($BF72&gt;$Y$7,"",IF(AND($BF72=$Y$7,$BG72=23),"",Entrées!K100-Entrées!K99))</f>
        <v>-81</v>
      </c>
      <c r="BQ72" s="32">
        <f>IF($BF72&gt;$Y$7,"",IF(AND($BF72=$Y$7,$BG72=23),"",Entrées!L100-Entrées!L99))</f>
        <v>-494</v>
      </c>
      <c r="BR72" s="32">
        <f>IF($BF72&gt;$Y$7,"",IF(AND($BF72=$Y$7,$BG72=23),"",Entrées!M100-Entrées!M99))</f>
        <v>0</v>
      </c>
      <c r="BS72" s="32">
        <f>IF($BF72&gt;$Y$7,"",IF(AND($BF72=$Y$7,$BG72=23),"",Entrées!N100-Entrées!N99))</f>
        <v>4.5</v>
      </c>
      <c r="BT72" s="32">
        <f>IF($BF72&gt;$Y$7,"",IF(AND($BF72=$Y$7,$BG72=23),"",Entrées!O100-Entrées!O99))</f>
        <v>-229.5</v>
      </c>
      <c r="BU72" s="32">
        <f>IF($BF72&gt;$Y$7,"",IF(AND($BF72=$Y$7,$BG72=23),"",Entrées!P100-Entrées!P99))</f>
        <v>-1.5</v>
      </c>
      <c r="BV72" s="32">
        <f>IF($BF72&gt;$Y$7,"",IF(AND($BF72=$Y$7,$BG72=23),"",Entrées!Q100-Entrées!Q99))</f>
        <v>0</v>
      </c>
      <c r="BW72" s="32">
        <f>IF($BF72&gt;$Y$7,"",IF(AND($BF72=$Y$7,$BG72=23),"",Entrées!R100-Entrées!R99))</f>
        <v>-25</v>
      </c>
      <c r="BX72" s="32">
        <f>IF($BF72&gt;$Y$7,"",IF(AND($BF72=$Y$7,$BG72=23),"",Entrées!S100-Entrées!S99))</f>
        <v>-148</v>
      </c>
      <c r="BY72" s="32">
        <f>IF($BF72&gt;$Y$7,"",IF(AND($BF72=$Y$7,$BG72=23),"",Entrées!T100-Entrées!T99))</f>
        <v>388</v>
      </c>
      <c r="BZ72" s="32">
        <f>IF($BF72&gt;$Y$7,"",IF(AND($BF72=$Y$7,$BG72=23),"",Entrées!U100-Entrées!U99))</f>
        <v>3</v>
      </c>
      <c r="CA72" s="32">
        <f>IF($BF72&gt;$Y$7,"",IF(AND($BF72=$Y$7,$BG72=23),"",Entrées!V100-Entrées!V99))</f>
        <v>-380</v>
      </c>
      <c r="CB72" s="4"/>
      <c r="CC72" s="4"/>
      <c r="CD72" s="33">
        <f>IF($BF72&lt;=$Y$7,Entrées!J99/CD$2,"")</f>
        <v>0.35301539237951046</v>
      </c>
      <c r="CE72" s="33">
        <f>IF($BF72&lt;=$Y$7,Entrées!K99/CE$2,"")</f>
        <v>0.298494983277592</v>
      </c>
      <c r="CF72" s="11">
        <f t="shared" si="24"/>
        <v>7926</v>
      </c>
      <c r="CG72" s="11">
        <f t="shared" si="25"/>
        <v>4186</v>
      </c>
      <c r="CH72" s="52">
        <f t="shared" si="26"/>
        <v>0.27160101910413265</v>
      </c>
      <c r="CI72" s="52">
        <f t="shared" si="27"/>
        <v>9.6170382329218221E-2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47200</v>
      </c>
      <c r="F73" s="28">
        <f ca="1">IF($D73&gt;$D$8,"",INDIRECT(ADDRESS(ROW(Entrées!$C$37)+($D73-1)*24+F$11,COLUMN(Entrées!$C$37)+($C73-1),4,TRUE,"Entrées")))</f>
        <v>44187.5</v>
      </c>
      <c r="G73" s="28">
        <f ca="1">IF($D73&gt;$D$8,"",INDIRECT(ADDRESS(ROW(Entrées!$C$37)+($D73-1)*24+G$11,COLUMN(Entrées!$C$37)+($C73-1),4,TRUE,"Entrées")))</f>
        <v>42950</v>
      </c>
      <c r="H73" s="28">
        <f ca="1">IF($D73&gt;$D$8,"",INDIRECT(ADDRESS(ROW(Entrées!$C$37)+($D73-1)*24+H$11,COLUMN(Entrées!$C$37)+($C73-1),4,TRUE,"Entrées")))</f>
        <v>40475</v>
      </c>
      <c r="I73" s="28">
        <f ca="1">IF($D73&gt;$D$8,"",INDIRECT(ADDRESS(ROW(Entrées!$C$37)+($D73-1)*24+I$11,COLUMN(Entrées!$C$37)+($C73-1),4,TRUE,"Entrées")))</f>
        <v>39350</v>
      </c>
      <c r="J73" s="28">
        <f ca="1">IF($D73&gt;$D$8,"",INDIRECT(ADDRESS(ROW(Entrées!$C$37)+($D73-1)*24+J$11,COLUMN(Entrées!$C$37)+($C73-1),4,TRUE,"Entrées")))</f>
        <v>40962.5</v>
      </c>
      <c r="K73" s="28">
        <f ca="1">IF($D73&gt;$D$8,"",INDIRECT(ADDRESS(ROW(Entrées!$C$37)+($D73-1)*24+K$11,COLUMN(Entrées!$C$37)+($C73-1),4,TRUE,"Entrées")))</f>
        <v>45187.5</v>
      </c>
      <c r="L73" s="28">
        <f ca="1">IF($D73&gt;$D$8,"",INDIRECT(ADDRESS(ROW(Entrées!$C$37)+($D73-1)*24+L$11,COLUMN(Entrées!$C$37)+($C73-1),4,TRUE,"Entrées")))</f>
        <v>50925</v>
      </c>
      <c r="M73" s="28">
        <f ca="1">IF($D73&gt;$D$8,"",INDIRECT(ADDRESS(ROW(Entrées!$C$37)+($D73-1)*24+M$11,COLUMN(Entrées!$C$37)+($C73-1),4,TRUE,"Entrées")))</f>
        <v>54075</v>
      </c>
      <c r="N73" s="28">
        <f ca="1">IF($D73&gt;$D$8,"",INDIRECT(ADDRESS(ROW(Entrées!$C$37)+($D73-1)*24+N$11,COLUMN(Entrées!$C$37)+($C73-1),4,TRUE,"Entrées")))</f>
        <v>54937.5</v>
      </c>
      <c r="O73" s="28">
        <f ca="1">IF($D73&gt;$D$8,"",INDIRECT(ADDRESS(ROW(Entrées!$C$37)+($D73-1)*24+O$11,COLUMN(Entrées!$C$37)+($C73-1),4,TRUE,"Entrées")))</f>
        <v>55350</v>
      </c>
      <c r="P73" s="28">
        <f ca="1">IF($D73&gt;$D$8,"",INDIRECT(ADDRESS(ROW(Entrées!$C$37)+($D73-1)*24+P$11,COLUMN(Entrées!$C$37)+($C73-1),4,TRUE,"Entrées")))</f>
        <v>55525</v>
      </c>
      <c r="Q73" s="28">
        <f ca="1">IF($D73&gt;$D$8,"",INDIRECT(ADDRESS(ROW(Entrées!$C$37)+($D73-1)*24+Q$11,COLUMN(Entrées!$C$37)+($C73-1),4,TRUE,"Entrées")))</f>
        <v>55662.5</v>
      </c>
      <c r="R73" s="28">
        <f ca="1">IF($D73&gt;$D$8,"",INDIRECT(ADDRESS(ROW(Entrées!$C$37)+($D73-1)*24+R$11,COLUMN(Entrées!$C$37)+($C73-1),4,TRUE,"Entrées")))</f>
        <v>55125</v>
      </c>
      <c r="S73" s="28">
        <f ca="1">IF($D73&gt;$D$8,"",INDIRECT(ADDRESS(ROW(Entrées!$C$37)+($D73-1)*24+S$11,COLUMN(Entrées!$C$37)+($C73-1),4,TRUE,"Entrées")))</f>
        <v>53925</v>
      </c>
      <c r="T73" s="28">
        <f ca="1">IF($D73&gt;$D$8,"",INDIRECT(ADDRESS(ROW(Entrées!$C$37)+($D73-1)*24+T$11,COLUMN(Entrées!$C$37)+($C73-1),4,TRUE,"Entrées")))</f>
        <v>51650</v>
      </c>
      <c r="U73" s="28">
        <f ca="1">IF($D73&gt;$D$8,"",INDIRECT(ADDRESS(ROW(Entrées!$C$37)+($D73-1)*24+U$11,COLUMN(Entrées!$C$37)+($C73-1),4,TRUE,"Entrées")))</f>
        <v>49937.5</v>
      </c>
      <c r="V73" s="28">
        <f ca="1">IF($D73&gt;$D$8,"",INDIRECT(ADDRESS(ROW(Entrées!$C$37)+($D73-1)*24+V$11,COLUMN(Entrées!$C$37)+($C73-1),4,TRUE,"Entrées")))</f>
        <v>49125</v>
      </c>
      <c r="W73" s="28">
        <f ca="1">IF($D73&gt;$D$8,"",INDIRECT(ADDRESS(ROW(Entrées!$C$37)+($D73-1)*24+W$11,COLUMN(Entrées!$C$37)+($C73-1),4,TRUE,"Entrées")))</f>
        <v>51375</v>
      </c>
      <c r="X73" s="28">
        <f ca="1">IF($D73&gt;$D$8,"",INDIRECT(ADDRESS(ROW(Entrées!$C$37)+($D73-1)*24+X$11,COLUMN(Entrées!$C$37)+($C73-1),4,TRUE,"Entrées")))</f>
        <v>55337.5</v>
      </c>
      <c r="Y73" s="28">
        <f ca="1">IF($D73&gt;$D$8,"",INDIRECT(ADDRESS(ROW(Entrées!$C$37)+($D73-1)*24+Y$11,COLUMN(Entrées!$C$37)+($C73-1),4,TRUE,"Entrées")))</f>
        <v>52925</v>
      </c>
      <c r="Z73" s="28">
        <f ca="1">IF($D73&gt;$D$8,"",INDIRECT(ADDRESS(ROW(Entrées!$C$37)+($D73-1)*24+Z$11,COLUMN(Entrées!$C$37)+($C73-1),4,TRUE,"Entrées")))</f>
        <v>49237.5</v>
      </c>
      <c r="AA73" s="28">
        <f ca="1">IF($D73&gt;$D$8,"",INDIRECT(ADDRESS(ROW(Entrées!$C$37)+($D73-1)*24+AA$11,COLUMN(Entrées!$C$37)+($C73-1),4,TRUE,"Entrées")))</f>
        <v>48162.5</v>
      </c>
      <c r="AB73" s="28">
        <f ca="1">IF($D73&gt;$D$8,"",INDIRECT(ADDRESS(ROW(Entrées!$C$37)+($D73-1)*24+AB$11,COLUMN(Entrées!$C$37)+($C73-1),4,TRUE,"Entrées")))</f>
        <v>49450</v>
      </c>
      <c r="AC73" s="11"/>
      <c r="AD73" s="40">
        <f t="shared" ca="1" si="41"/>
        <v>49709.895833333336</v>
      </c>
      <c r="AE73" s="40">
        <f t="shared" ca="1" si="43"/>
        <v>55662.5</v>
      </c>
      <c r="AF73" s="40">
        <f t="shared" ca="1" si="44"/>
        <v>39350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49473.956989247294</v>
      </c>
      <c r="AK73" s="31">
        <f t="shared" ca="1" si="4"/>
        <v>49350.672043010745</v>
      </c>
      <c r="AL73" s="31">
        <f t="shared" ca="1" si="5"/>
        <v>49398.118279569891</v>
      </c>
      <c r="AM73" s="31">
        <f t="shared" ca="1" si="6"/>
        <v>347.55645161290329</v>
      </c>
      <c r="AN73" s="31">
        <f t="shared" ca="1" si="7"/>
        <v>2588.1444892473114</v>
      </c>
      <c r="AO73" s="31">
        <f t="shared" ca="1" si="8"/>
        <v>1503.5463709677417</v>
      </c>
      <c r="AP73" s="31">
        <f t="shared" ca="1" si="9"/>
        <v>41704.171370967742</v>
      </c>
      <c r="AQ73" s="31">
        <f t="shared" ca="1" si="10"/>
        <v>2152.7096774193546</v>
      </c>
      <c r="AR73" s="31">
        <f t="shared" ca="1" si="11"/>
        <v>402.56922043010746</v>
      </c>
      <c r="AS73" s="31">
        <f t="shared" ca="1" si="12"/>
        <v>6508.2741935483891</v>
      </c>
      <c r="AT73" s="31">
        <f t="shared" ca="1" si="13"/>
        <v>-813.07862903225805</v>
      </c>
      <c r="AU73" s="31">
        <f t="shared" ca="1" si="14"/>
        <v>663.5913978494624</v>
      </c>
      <c r="AV73" s="31">
        <f t="shared" ca="1" si="15"/>
        <v>-5583.5161290322567</v>
      </c>
      <c r="AW73" s="31">
        <f t="shared" ca="1" si="16"/>
        <v>65.047043010752674</v>
      </c>
      <c r="AX73" s="31">
        <f t="shared" ca="1" si="17"/>
        <v>1350.5215053763443</v>
      </c>
      <c r="AY73" s="31">
        <f t="shared" ca="1" si="18"/>
        <v>-1174.383064516129</v>
      </c>
      <c r="AZ73" s="31">
        <f t="shared" ca="1" si="19"/>
        <v>-997.34811827956992</v>
      </c>
      <c r="BA73" s="31">
        <f t="shared" ca="1" si="20"/>
        <v>-382.02016129032256</v>
      </c>
      <c r="BB73" s="31">
        <f t="shared" ca="1" si="21"/>
        <v>-2410.5497311827958</v>
      </c>
      <c r="BC73" s="31">
        <f t="shared" ca="1" si="22"/>
        <v>-1597.1438172043011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-1083</v>
      </c>
      <c r="BI73" s="32">
        <f>IF($BF73&gt;$Y$7,"",IF(AND($BF73=$Y$7,$BG73=23),"",Entrées!D101-Entrées!D100))</f>
        <v>-1350</v>
      </c>
      <c r="BJ73" s="32">
        <f>IF($BF73&gt;$Y$7,"",IF(AND($BF73=$Y$7,$BG73=23),"",Entrées!E101-Entrées!E100))</f>
        <v>-1450</v>
      </c>
      <c r="BK73" s="32">
        <f>IF($BF73&gt;$Y$7,"",IF(AND($BF73=$Y$7,$BG73=23),"",Entrées!F101-Entrées!F100))</f>
        <v>227</v>
      </c>
      <c r="BL73" s="32">
        <f>IF($BF73&gt;$Y$7,"",IF(AND($BF73=$Y$7,$BG73=23),"",Entrées!G101-Entrées!G100))</f>
        <v>95</v>
      </c>
      <c r="BM73" s="32">
        <f>IF($BF73&gt;$Y$7,"",IF(AND($BF73=$Y$7,$BG73=23),"",Entrées!H101-Entrées!H100))</f>
        <v>20.5</v>
      </c>
      <c r="BN73" s="32">
        <f>IF($BF73&gt;$Y$7,"",IF(AND($BF73=$Y$7,$BG73=23),"",Entrées!I101-Entrées!I100))</f>
        <v>-938</v>
      </c>
      <c r="BO73" s="32">
        <f>IF($BF73&gt;$Y$7,"",IF(AND($BF73=$Y$7,$BG73=23),"",Entrées!J101-Entrées!J100))</f>
        <v>92</v>
      </c>
      <c r="BP73" s="32">
        <f>IF($BF73&gt;$Y$7,"",IF(AND($BF73=$Y$7,$BG73=23),"",Entrées!K101-Entrées!K100))</f>
        <v>-263.5</v>
      </c>
      <c r="BQ73" s="32">
        <f>IF($BF73&gt;$Y$7,"",IF(AND($BF73=$Y$7,$BG73=23),"",Entrées!L101-Entrées!L100))</f>
        <v>329</v>
      </c>
      <c r="BR73" s="32">
        <f>IF($BF73&gt;$Y$7,"",IF(AND($BF73=$Y$7,$BG73=23),"",Entrées!M101-Entrées!M100))</f>
        <v>0.5</v>
      </c>
      <c r="BS73" s="32">
        <f>IF($BF73&gt;$Y$7,"",IF(AND($BF73=$Y$7,$BG73=23),"",Entrées!N101-Entrées!N100))</f>
        <v>-3</v>
      </c>
      <c r="BT73" s="32">
        <f>IF($BF73&gt;$Y$7,"",IF(AND($BF73=$Y$7,$BG73=23),"",Entrées!O101-Entrées!O100))</f>
        <v>-641.5</v>
      </c>
      <c r="BU73" s="32">
        <f>IF($BF73&gt;$Y$7,"",IF(AND($BF73=$Y$7,$BG73=23),"",Entrées!P101-Entrées!P100))</f>
        <v>5</v>
      </c>
      <c r="BV73" s="32">
        <f>IF($BF73&gt;$Y$7,"",IF(AND($BF73=$Y$7,$BG73=23),"",Entrées!Q101-Entrées!Q100))</f>
        <v>0</v>
      </c>
      <c r="BW73" s="32">
        <f>IF($BF73&gt;$Y$7,"",IF(AND($BF73=$Y$7,$BG73=23),"",Entrées!R101-Entrées!R100))</f>
        <v>100</v>
      </c>
      <c r="BX73" s="32">
        <f>IF($BF73&gt;$Y$7,"",IF(AND($BF73=$Y$7,$BG73=23),"",Entrées!S101-Entrées!S100))</f>
        <v>-337</v>
      </c>
      <c r="BY73" s="32">
        <f>IF($BF73&gt;$Y$7,"",IF(AND($BF73=$Y$7,$BG73=23),"",Entrées!T101-Entrées!T100))</f>
        <v>-313</v>
      </c>
      <c r="BZ73" s="32">
        <f>IF($BF73&gt;$Y$7,"",IF(AND($BF73=$Y$7,$BG73=23),"",Entrées!U101-Entrées!U100))</f>
        <v>-3</v>
      </c>
      <c r="CA73" s="32">
        <f>IF($BF73&gt;$Y$7,"",IF(AND($BF73=$Y$7,$BG73=23),"",Entrées!V101-Entrées!V100))</f>
        <v>-556</v>
      </c>
      <c r="CB73" s="4"/>
      <c r="CC73" s="4"/>
      <c r="CD73" s="33">
        <f>IF($BF73&lt;=$Y$7,Entrées!J100/CD$2,"")</f>
        <v>0.32866515266212465</v>
      </c>
      <c r="CE73" s="33">
        <f>IF($BF73&lt;=$Y$7,Entrées!K100/CE$2,"")</f>
        <v>0.27914476827520307</v>
      </c>
      <c r="CF73" s="11">
        <f t="shared" si="24"/>
        <v>7926</v>
      </c>
      <c r="CG73" s="11">
        <f t="shared" si="25"/>
        <v>4186</v>
      </c>
      <c r="CH73" s="52">
        <f t="shared" si="26"/>
        <v>0.27160101910413265</v>
      </c>
      <c r="CI73" s="52">
        <f t="shared" si="27"/>
        <v>9.6170382329218221E-2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46600</v>
      </c>
      <c r="F74" s="28">
        <f ca="1">IF($D74&gt;$D$8,"",INDIRECT(ADDRESS(ROW(Entrées!$C$37)+($D74-1)*24+F$11,COLUMN(Entrées!$C$37)+($C74-1),4,TRUE,"Entrées")))</f>
        <v>43450</v>
      </c>
      <c r="G74" s="28">
        <f ca="1">IF($D74&gt;$D$8,"",INDIRECT(ADDRESS(ROW(Entrées!$C$37)+($D74-1)*24+G$11,COLUMN(Entrées!$C$37)+($C74-1),4,TRUE,"Entrées")))</f>
        <v>41637.5</v>
      </c>
      <c r="H74" s="28">
        <f ca="1">IF($D74&gt;$D$8,"",INDIRECT(ADDRESS(ROW(Entrées!$C$37)+($D74-1)*24+H$11,COLUMN(Entrées!$C$37)+($C74-1),4,TRUE,"Entrées")))</f>
        <v>38525</v>
      </c>
      <c r="I74" s="28">
        <f ca="1">IF($D74&gt;$D$8,"",INDIRECT(ADDRESS(ROW(Entrées!$C$37)+($D74-1)*24+I$11,COLUMN(Entrées!$C$37)+($C74-1),4,TRUE,"Entrées")))</f>
        <v>36550</v>
      </c>
      <c r="J74" s="28">
        <f ca="1">IF($D74&gt;$D$8,"",INDIRECT(ADDRESS(ROW(Entrées!$C$37)+($D74-1)*24+J$11,COLUMN(Entrées!$C$37)+($C74-1),4,TRUE,"Entrées")))</f>
        <v>37000</v>
      </c>
      <c r="K74" s="28">
        <f ca="1">IF($D74&gt;$D$8,"",INDIRECT(ADDRESS(ROW(Entrées!$C$37)+($D74-1)*24+K$11,COLUMN(Entrées!$C$37)+($C74-1),4,TRUE,"Entrées")))</f>
        <v>38062.5</v>
      </c>
      <c r="L74" s="28">
        <f ca="1">IF($D74&gt;$D$8,"",INDIRECT(ADDRESS(ROW(Entrées!$C$37)+($D74-1)*24+L$11,COLUMN(Entrées!$C$37)+($C74-1),4,TRUE,"Entrées")))</f>
        <v>39737.5</v>
      </c>
      <c r="M74" s="28">
        <f ca="1">IF($D74&gt;$D$8,"",INDIRECT(ADDRESS(ROW(Entrées!$C$37)+($D74-1)*24+M$11,COLUMN(Entrées!$C$37)+($C74-1),4,TRUE,"Entrées")))</f>
        <v>42712.5</v>
      </c>
      <c r="N74" s="28">
        <f ca="1">IF($D74&gt;$D$8,"",INDIRECT(ADDRESS(ROW(Entrées!$C$37)+($D74-1)*24+N$11,COLUMN(Entrées!$C$37)+($C74-1),4,TRUE,"Entrées")))</f>
        <v>44887.5</v>
      </c>
      <c r="O74" s="28">
        <f ca="1">IF($D74&gt;$D$8,"",INDIRECT(ADDRESS(ROW(Entrées!$C$37)+($D74-1)*24+O$11,COLUMN(Entrées!$C$37)+($C74-1),4,TRUE,"Entrées")))</f>
        <v>46325</v>
      </c>
      <c r="P74" s="28">
        <f ca="1">IF($D74&gt;$D$8,"",INDIRECT(ADDRESS(ROW(Entrées!$C$37)+($D74-1)*24+P$11,COLUMN(Entrées!$C$37)+($C74-1),4,TRUE,"Entrées")))</f>
        <v>46987.5</v>
      </c>
      <c r="Q74" s="28">
        <f ca="1">IF($D74&gt;$D$8,"",INDIRECT(ADDRESS(ROW(Entrées!$C$37)+($D74-1)*24+Q$11,COLUMN(Entrées!$C$37)+($C74-1),4,TRUE,"Entrées")))</f>
        <v>48462.5</v>
      </c>
      <c r="R74" s="28">
        <f ca="1">IF($D74&gt;$D$8,"",INDIRECT(ADDRESS(ROW(Entrées!$C$37)+($D74-1)*24+R$11,COLUMN(Entrées!$C$37)+($C74-1),4,TRUE,"Entrées")))</f>
        <v>48125</v>
      </c>
      <c r="S74" s="28">
        <f ca="1">IF($D74&gt;$D$8,"",INDIRECT(ADDRESS(ROW(Entrées!$C$37)+($D74-1)*24+S$11,COLUMN(Entrées!$C$37)+($C74-1),4,TRUE,"Entrées")))</f>
        <v>45987.5</v>
      </c>
      <c r="T74" s="28">
        <f ca="1">IF($D74&gt;$D$8,"",INDIRECT(ADDRESS(ROW(Entrées!$C$37)+($D74-1)*24+T$11,COLUMN(Entrées!$C$37)+($C74-1),4,TRUE,"Entrées")))</f>
        <v>43750</v>
      </c>
      <c r="U74" s="28">
        <f ca="1">IF($D74&gt;$D$8,"",INDIRECT(ADDRESS(ROW(Entrées!$C$37)+($D74-1)*24+U$11,COLUMN(Entrées!$C$37)+($C74-1),4,TRUE,"Entrées")))</f>
        <v>42350</v>
      </c>
      <c r="V74" s="28">
        <f ca="1">IF($D74&gt;$D$8,"",INDIRECT(ADDRESS(ROW(Entrées!$C$37)+($D74-1)*24+V$11,COLUMN(Entrées!$C$37)+($C74-1),4,TRUE,"Entrées")))</f>
        <v>41850</v>
      </c>
      <c r="W74" s="28">
        <f ca="1">IF($D74&gt;$D$8,"",INDIRECT(ADDRESS(ROW(Entrées!$C$37)+($D74-1)*24+W$11,COLUMN(Entrées!$C$37)+($C74-1),4,TRUE,"Entrées")))</f>
        <v>44337.5</v>
      </c>
      <c r="X74" s="28">
        <f ca="1">IF($D74&gt;$D$8,"",INDIRECT(ADDRESS(ROW(Entrées!$C$37)+($D74-1)*24+X$11,COLUMN(Entrées!$C$37)+($C74-1),4,TRUE,"Entrées")))</f>
        <v>48737.5</v>
      </c>
      <c r="Y74" s="28">
        <f ca="1">IF($D74&gt;$D$8,"",INDIRECT(ADDRESS(ROW(Entrées!$C$37)+($D74-1)*24+Y$11,COLUMN(Entrées!$C$37)+($C74-1),4,TRUE,"Entrées")))</f>
        <v>47287.5</v>
      </c>
      <c r="Z74" s="28">
        <f ca="1">IF($D74&gt;$D$8,"",INDIRECT(ADDRESS(ROW(Entrées!$C$37)+($D74-1)*24+Z$11,COLUMN(Entrées!$C$37)+($C74-1),4,TRUE,"Entrées")))</f>
        <v>44375</v>
      </c>
      <c r="AA74" s="28">
        <f ca="1">IF($D74&gt;$D$8,"",INDIRECT(ADDRESS(ROW(Entrées!$C$37)+($D74-1)*24+AA$11,COLUMN(Entrées!$C$37)+($C74-1),4,TRUE,"Entrées")))</f>
        <v>44100</v>
      </c>
      <c r="AB74" s="28">
        <f ca="1">IF($D74&gt;$D$8,"",INDIRECT(ADDRESS(ROW(Entrées!$C$37)+($D74-1)*24+AB$11,COLUMN(Entrées!$C$37)+($C74-1),4,TRUE,"Entrées")))</f>
        <v>46225</v>
      </c>
      <c r="AC74" s="11"/>
      <c r="AD74" s="40">
        <f t="shared" ca="1" si="41"/>
        <v>43669.270833333336</v>
      </c>
      <c r="AE74" s="40">
        <f t="shared" ca="1" si="43"/>
        <v>48737.5</v>
      </c>
      <c r="AF74" s="40">
        <f t="shared" ca="1" si="44"/>
        <v>36550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49473.956989247294</v>
      </c>
      <c r="AK74" s="31">
        <f t="shared" ca="1" si="4"/>
        <v>49350.672043010745</v>
      </c>
      <c r="AL74" s="31">
        <f t="shared" ca="1" si="5"/>
        <v>49398.118279569891</v>
      </c>
      <c r="AM74" s="31">
        <f t="shared" ca="1" si="6"/>
        <v>347.55645161290329</v>
      </c>
      <c r="AN74" s="31">
        <f t="shared" ca="1" si="7"/>
        <v>2588.1444892473114</v>
      </c>
      <c r="AO74" s="31">
        <f t="shared" ca="1" si="8"/>
        <v>1503.5463709677417</v>
      </c>
      <c r="AP74" s="31">
        <f t="shared" ca="1" si="9"/>
        <v>41704.171370967742</v>
      </c>
      <c r="AQ74" s="31">
        <f t="shared" ca="1" si="10"/>
        <v>2152.7096774193546</v>
      </c>
      <c r="AR74" s="31">
        <f t="shared" ca="1" si="11"/>
        <v>402.56922043010746</v>
      </c>
      <c r="AS74" s="31">
        <f t="shared" ca="1" si="12"/>
        <v>6508.2741935483891</v>
      </c>
      <c r="AT74" s="31">
        <f t="shared" ca="1" si="13"/>
        <v>-813.07862903225805</v>
      </c>
      <c r="AU74" s="31">
        <f t="shared" ca="1" si="14"/>
        <v>663.5913978494624</v>
      </c>
      <c r="AV74" s="31">
        <f t="shared" ca="1" si="15"/>
        <v>-5583.5161290322567</v>
      </c>
      <c r="AW74" s="31">
        <f t="shared" ca="1" si="16"/>
        <v>65.047043010752674</v>
      </c>
      <c r="AX74" s="31">
        <f t="shared" ca="1" si="17"/>
        <v>1350.5215053763443</v>
      </c>
      <c r="AY74" s="31">
        <f t="shared" ca="1" si="18"/>
        <v>-1174.383064516129</v>
      </c>
      <c r="AZ74" s="31">
        <f t="shared" ca="1" si="19"/>
        <v>-997.34811827956992</v>
      </c>
      <c r="BA74" s="31">
        <f t="shared" ca="1" si="20"/>
        <v>-382.02016129032256</v>
      </c>
      <c r="BB74" s="31">
        <f t="shared" ca="1" si="21"/>
        <v>-2410.5497311827958</v>
      </c>
      <c r="BC74" s="31">
        <f t="shared" ca="1" si="22"/>
        <v>-1597.1438172043011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-1025.5</v>
      </c>
      <c r="BI74" s="32">
        <f>IF($BF74&gt;$Y$7,"",IF(AND($BF74=$Y$7,$BG74=23),"",Entrées!D102-Entrées!D101))</f>
        <v>-1037.5</v>
      </c>
      <c r="BJ74" s="32">
        <f>IF($BF74&gt;$Y$7,"",IF(AND($BF74=$Y$7,$BG74=23),"",Entrées!E102-Entrées!E101))</f>
        <v>-1025</v>
      </c>
      <c r="BK74" s="32">
        <f>IF($BF74&gt;$Y$7,"",IF(AND($BF74=$Y$7,$BG74=23),"",Entrées!F102-Entrées!F101))</f>
        <v>417</v>
      </c>
      <c r="BL74" s="32">
        <f>IF($BF74&gt;$Y$7,"",IF(AND($BF74=$Y$7,$BG74=23),"",Entrées!G102-Entrées!G101))</f>
        <v>1</v>
      </c>
      <c r="BM74" s="32">
        <f>IF($BF74&gt;$Y$7,"",IF(AND($BF74=$Y$7,$BG74=23),"",Entrées!H102-Entrées!H101))</f>
        <v>-14</v>
      </c>
      <c r="BN74" s="32">
        <f>IF($BF74&gt;$Y$7,"",IF(AND($BF74=$Y$7,$BG74=23),"",Entrées!I102-Entrées!I101))</f>
        <v>-185</v>
      </c>
      <c r="BO74" s="32">
        <f>IF($BF74&gt;$Y$7,"",IF(AND($BF74=$Y$7,$BG74=23),"",Entrées!J102-Entrées!J101))</f>
        <v>-36.5</v>
      </c>
      <c r="BP74" s="32">
        <f>IF($BF74&gt;$Y$7,"",IF(AND($BF74=$Y$7,$BG74=23),"",Entrées!K102-Entrées!K101))</f>
        <v>-334.5</v>
      </c>
      <c r="BQ74" s="32">
        <f>IF($BF74&gt;$Y$7,"",IF(AND($BF74=$Y$7,$BG74=23),"",Entrées!L102-Entrées!L101))</f>
        <v>-890.5</v>
      </c>
      <c r="BR74" s="32">
        <f>IF($BF74&gt;$Y$7,"",IF(AND($BF74=$Y$7,$BG74=23),"",Entrées!M102-Entrées!M101))</f>
        <v>-1</v>
      </c>
      <c r="BS74" s="32">
        <f>IF($BF74&gt;$Y$7,"",IF(AND($BF74=$Y$7,$BG74=23),"",Entrées!N102-Entrées!N101))</f>
        <v>9</v>
      </c>
      <c r="BT74" s="32">
        <f>IF($BF74&gt;$Y$7,"",IF(AND($BF74=$Y$7,$BG74=23),"",Entrées!O102-Entrées!O101))</f>
        <v>8.5</v>
      </c>
      <c r="BU74" s="32">
        <f>IF($BF74&gt;$Y$7,"",IF(AND($BF74=$Y$7,$BG74=23),"",Entrées!P102-Entrées!P101))</f>
        <v>7.5</v>
      </c>
      <c r="BV74" s="32">
        <f>IF($BF74&gt;$Y$7,"",IF(AND($BF74=$Y$7,$BG74=23),"",Entrées!Q102-Entrées!Q101))</f>
        <v>0</v>
      </c>
      <c r="BW74" s="32">
        <f>IF($BF74&gt;$Y$7,"",IF(AND($BF74=$Y$7,$BG74=23),"",Entrées!R102-Entrées!R101))</f>
        <v>1</v>
      </c>
      <c r="BX74" s="32">
        <f>IF($BF74&gt;$Y$7,"",IF(AND($BF74=$Y$7,$BG74=23),"",Entrées!S102-Entrées!S101))</f>
        <v>-210</v>
      </c>
      <c r="BY74" s="32">
        <f>IF($BF74&gt;$Y$7,"",IF(AND($BF74=$Y$7,$BG74=23),"",Entrées!T102-Entrées!T101))</f>
        <v>-426</v>
      </c>
      <c r="BZ74" s="32">
        <f>IF($BF74&gt;$Y$7,"",IF(AND($BF74=$Y$7,$BG74=23),"",Entrées!U102-Entrées!U101))</f>
        <v>1</v>
      </c>
      <c r="CA74" s="32">
        <f>IF($BF74&gt;$Y$7,"",IF(AND($BF74=$Y$7,$BG74=23),"",Entrées!V102-Entrées!V101))</f>
        <v>2147</v>
      </c>
      <c r="CB74" s="4"/>
      <c r="CC74" s="4"/>
      <c r="CD74" s="33">
        <f>IF($BF74&lt;=$Y$7,Entrées!J101/CD$2,"")</f>
        <v>0.34027252081756243</v>
      </c>
      <c r="CE74" s="33">
        <f>IF($BF74&lt;=$Y$7,Entrées!K101/CE$2,"")</f>
        <v>0.21619684663162925</v>
      </c>
      <c r="CF74" s="11">
        <f t="shared" si="24"/>
        <v>7926</v>
      </c>
      <c r="CG74" s="11">
        <f t="shared" si="25"/>
        <v>4186</v>
      </c>
      <c r="CH74" s="52">
        <f t="shared" si="26"/>
        <v>0.27160101910413265</v>
      </c>
      <c r="CI74" s="52">
        <f t="shared" si="27"/>
        <v>9.6170382329218221E-2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44050</v>
      </c>
      <c r="F75" s="28">
        <f ca="1">IF($D75&gt;$D$8,"",INDIRECT(ADDRESS(ROW(Entrées!$C$37)+($D75-1)*24+F$11,COLUMN(Entrées!$C$37)+($C75-1),4,TRUE,"Entrées")))</f>
        <v>38800</v>
      </c>
      <c r="G75" s="28">
        <f ca="1">IF($D75&gt;$D$8,"",INDIRECT(ADDRESS(ROW(Entrées!$C$37)+($D75-1)*24+G$11,COLUMN(Entrées!$C$37)+($C75-1),4,TRUE,"Entrées")))</f>
        <v>36500</v>
      </c>
      <c r="H75" s="28">
        <f ca="1">IF($D75&gt;$D$8,"",INDIRECT(ADDRESS(ROW(Entrées!$C$37)+($D75-1)*24+H$11,COLUMN(Entrées!$C$37)+($C75-1),4,TRUE,"Entrées")))</f>
        <v>34925</v>
      </c>
      <c r="I75" s="28">
        <f ca="1">IF($D75&gt;$D$8,"",INDIRECT(ADDRESS(ROW(Entrées!$C$37)+($D75-1)*24+I$11,COLUMN(Entrées!$C$37)+($C75-1),4,TRUE,"Entrées")))</f>
        <v>33337.5</v>
      </c>
      <c r="J75" s="28">
        <f ca="1">IF($D75&gt;$D$8,"",INDIRECT(ADDRESS(ROW(Entrées!$C$37)+($D75-1)*24+J$11,COLUMN(Entrées!$C$37)+($C75-1),4,TRUE,"Entrées")))</f>
        <v>33537.5</v>
      </c>
      <c r="K75" s="28">
        <f ca="1">IF($D75&gt;$D$8,"",INDIRECT(ADDRESS(ROW(Entrées!$C$37)+($D75-1)*24+K$11,COLUMN(Entrées!$C$37)+($C75-1),4,TRUE,"Entrées")))</f>
        <v>34612.5</v>
      </c>
      <c r="L75" s="28">
        <f ca="1">IF($D75&gt;$D$8,"",INDIRECT(ADDRESS(ROW(Entrées!$C$37)+($D75-1)*24+L$11,COLUMN(Entrées!$C$37)+($C75-1),4,TRUE,"Entrées")))</f>
        <v>35525</v>
      </c>
      <c r="M75" s="28">
        <f ca="1">IF($D75&gt;$D$8,"",INDIRECT(ADDRESS(ROW(Entrées!$C$37)+($D75-1)*24+M$11,COLUMN(Entrées!$C$37)+($C75-1),4,TRUE,"Entrées")))</f>
        <v>37375</v>
      </c>
      <c r="N75" s="28">
        <f ca="1">IF($D75&gt;$D$8,"",INDIRECT(ADDRESS(ROW(Entrées!$C$37)+($D75-1)*24+N$11,COLUMN(Entrées!$C$37)+($C75-1),4,TRUE,"Entrées")))</f>
        <v>39750</v>
      </c>
      <c r="O75" s="28">
        <f ca="1">IF($D75&gt;$D$8,"",INDIRECT(ADDRESS(ROW(Entrées!$C$37)+($D75-1)*24+O$11,COLUMN(Entrées!$C$37)+($C75-1),4,TRUE,"Entrées")))</f>
        <v>41125</v>
      </c>
      <c r="P75" s="28">
        <f ca="1">IF($D75&gt;$D$8,"",INDIRECT(ADDRESS(ROW(Entrées!$C$37)+($D75-1)*24+P$11,COLUMN(Entrées!$C$37)+($C75-1),4,TRUE,"Entrées")))</f>
        <v>42612.5</v>
      </c>
      <c r="Q75" s="28">
        <f ca="1">IF($D75&gt;$D$8,"",INDIRECT(ADDRESS(ROW(Entrées!$C$37)+($D75-1)*24+Q$11,COLUMN(Entrées!$C$37)+($C75-1),4,TRUE,"Entrées")))</f>
        <v>44462.5</v>
      </c>
      <c r="R75" s="28">
        <f ca="1">IF($D75&gt;$D$8,"",INDIRECT(ADDRESS(ROW(Entrées!$C$37)+($D75-1)*24+R$11,COLUMN(Entrées!$C$37)+($C75-1),4,TRUE,"Entrées")))</f>
        <v>44012.5</v>
      </c>
      <c r="S75" s="28">
        <f ca="1">IF($D75&gt;$D$8,"",INDIRECT(ADDRESS(ROW(Entrées!$C$37)+($D75-1)*24+S$11,COLUMN(Entrées!$C$37)+($C75-1),4,TRUE,"Entrées")))</f>
        <v>41200</v>
      </c>
      <c r="T75" s="28">
        <f ca="1">IF($D75&gt;$D$8,"",INDIRECT(ADDRESS(ROW(Entrées!$C$37)+($D75-1)*24+T$11,COLUMN(Entrées!$C$37)+($C75-1),4,TRUE,"Entrées")))</f>
        <v>39300</v>
      </c>
      <c r="U75" s="28">
        <f ca="1">IF($D75&gt;$D$8,"",INDIRECT(ADDRESS(ROW(Entrées!$C$37)+($D75-1)*24+U$11,COLUMN(Entrées!$C$37)+($C75-1),4,TRUE,"Entrées")))</f>
        <v>38187.5</v>
      </c>
      <c r="V75" s="28">
        <f ca="1">IF($D75&gt;$D$8,"",INDIRECT(ADDRESS(ROW(Entrées!$C$37)+($D75-1)*24+V$11,COLUMN(Entrées!$C$37)+($C75-1),4,TRUE,"Entrées")))</f>
        <v>39512.5</v>
      </c>
      <c r="W75" s="28">
        <f ca="1">IF($D75&gt;$D$8,"",INDIRECT(ADDRESS(ROW(Entrées!$C$37)+($D75-1)*24+W$11,COLUMN(Entrées!$C$37)+($C75-1),4,TRUE,"Entrées")))</f>
        <v>45187.5</v>
      </c>
      <c r="X75" s="28">
        <f ca="1">IF($D75&gt;$D$8,"",INDIRECT(ADDRESS(ROW(Entrées!$C$37)+($D75-1)*24+X$11,COLUMN(Entrées!$C$37)+($C75-1),4,TRUE,"Entrées")))</f>
        <v>47050</v>
      </c>
      <c r="Y75" s="28">
        <f ca="1">IF($D75&gt;$D$8,"",INDIRECT(ADDRESS(ROW(Entrées!$C$37)+($D75-1)*24+Y$11,COLUMN(Entrées!$C$37)+($C75-1),4,TRUE,"Entrées")))</f>
        <v>45487.5</v>
      </c>
      <c r="Z75" s="28">
        <f ca="1">IF($D75&gt;$D$8,"",INDIRECT(ADDRESS(ROW(Entrées!$C$37)+($D75-1)*24+Z$11,COLUMN(Entrées!$C$37)+($C75-1),4,TRUE,"Entrées")))</f>
        <v>43400</v>
      </c>
      <c r="AA75" s="28">
        <f ca="1">IF($D75&gt;$D$8,"",INDIRECT(ADDRESS(ROW(Entrées!$C$37)+($D75-1)*24+AA$11,COLUMN(Entrées!$C$37)+($C75-1),4,TRUE,"Entrées")))</f>
        <v>43587.5</v>
      </c>
      <c r="AB75" s="28">
        <f ca="1">IF($D75&gt;$D$8,"",INDIRECT(ADDRESS(ROW(Entrées!$C$37)+($D75-1)*24+AB$11,COLUMN(Entrées!$C$37)+($C75-1),4,TRUE,"Entrées")))</f>
        <v>45312.5</v>
      </c>
      <c r="AC75" s="11"/>
      <c r="AD75" s="40">
        <f t="shared" ca="1" si="41"/>
        <v>40368.75</v>
      </c>
      <c r="AE75" s="40">
        <f t="shared" ca="1" si="43"/>
        <v>47050</v>
      </c>
      <c r="AF75" s="40">
        <f t="shared" ca="1" si="44"/>
        <v>33337.5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49473.956989247294</v>
      </c>
      <c r="AK75" s="31">
        <f t="shared" ref="AK75:AK138" ca="1" si="46">IF($AH75&gt;$Y$7,"",AK74)</f>
        <v>49350.672043010745</v>
      </c>
      <c r="AL75" s="31">
        <f t="shared" ref="AL75:AL138" ca="1" si="47">IF($AH75&gt;$Y$7,"",AL74)</f>
        <v>49398.118279569891</v>
      </c>
      <c r="AM75" s="31">
        <f t="shared" ref="AM75:AM138" ca="1" si="48">IF($AH75&gt;$Y$7,"",AM74)</f>
        <v>347.55645161290329</v>
      </c>
      <c r="AN75" s="31">
        <f t="shared" ref="AN75:AN138" ca="1" si="49">IF($AH75&gt;$Y$7,"",AN74)</f>
        <v>2588.1444892473114</v>
      </c>
      <c r="AO75" s="31">
        <f t="shared" ref="AO75:AO138" ca="1" si="50">IF($AH75&gt;$Y$7,"",AO74)</f>
        <v>1503.5463709677417</v>
      </c>
      <c r="AP75" s="31">
        <f t="shared" ref="AP75:AP138" ca="1" si="51">IF($AH75&gt;$Y$7,"",AP74)</f>
        <v>41704.171370967742</v>
      </c>
      <c r="AQ75" s="31">
        <f t="shared" ref="AQ75:AQ138" ca="1" si="52">IF($AH75&gt;$Y$7,"",AQ74)</f>
        <v>2152.7096774193546</v>
      </c>
      <c r="AR75" s="31">
        <f t="shared" ref="AR75:AR138" ca="1" si="53">IF($AH75&gt;$Y$7,"",AR74)</f>
        <v>402.56922043010746</v>
      </c>
      <c r="AS75" s="31">
        <f t="shared" ref="AS75:AS138" ca="1" si="54">IF($AH75&gt;$Y$7,"",AS74)</f>
        <v>6508.2741935483891</v>
      </c>
      <c r="AT75" s="31">
        <f t="shared" ref="AT75:AT138" ca="1" si="55">IF($AH75&gt;$Y$7,"",AT74)</f>
        <v>-813.07862903225805</v>
      </c>
      <c r="AU75" s="31">
        <f t="shared" ref="AU75:AU138" ca="1" si="56">IF($AH75&gt;$Y$7,"",AU74)</f>
        <v>663.5913978494624</v>
      </c>
      <c r="AV75" s="31">
        <f t="shared" ref="AV75:AV138" ca="1" si="57">IF($AH75&gt;$Y$7,"",AV74)</f>
        <v>-5583.5161290322567</v>
      </c>
      <c r="AW75" s="31">
        <f t="shared" ref="AW75:AW138" ca="1" si="58">IF($AH75&gt;$Y$7,"",AW74)</f>
        <v>65.047043010752674</v>
      </c>
      <c r="AX75" s="31">
        <f t="shared" ref="AX75:AX138" ca="1" si="59">IF($AH75&gt;$Y$7,"",AX74)</f>
        <v>1350.5215053763443</v>
      </c>
      <c r="AY75" s="31">
        <f t="shared" ref="AY75:AY138" ca="1" si="60">IF($AH75&gt;$Y$7,"",AY74)</f>
        <v>-1174.383064516129</v>
      </c>
      <c r="AZ75" s="31">
        <f t="shared" ref="AZ75:AZ138" ca="1" si="61">IF($AH75&gt;$Y$7,"",AZ74)</f>
        <v>-997.34811827956992</v>
      </c>
      <c r="BA75" s="31">
        <f t="shared" ref="BA75:BA138" ca="1" si="62">IF($AH75&gt;$Y$7,"",BA74)</f>
        <v>-382.02016129032256</v>
      </c>
      <c r="BB75" s="31">
        <f t="shared" ref="BB75:BB138" ca="1" si="63">IF($AH75&gt;$Y$7,"",BB74)</f>
        <v>-2410.5497311827958</v>
      </c>
      <c r="BC75" s="31">
        <f t="shared" ref="BC75:BC138" ca="1" si="64">IF($AH75&gt;$Y$7,"",BC74)</f>
        <v>-1597.1438172043011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293</v>
      </c>
      <c r="BI75" s="32">
        <f>IF($BF75&gt;$Y$7,"",IF(AND($BF75=$Y$7,$BG75=23),"",Entrées!D103-Entrées!D102))</f>
        <v>975</v>
      </c>
      <c r="BJ75" s="32">
        <f>IF($BF75&gt;$Y$7,"",IF(AND($BF75=$Y$7,$BG75=23),"",Entrées!E103-Entrées!E102))</f>
        <v>912.5</v>
      </c>
      <c r="BK75" s="32">
        <f>IF($BF75&gt;$Y$7,"",IF(AND($BF75=$Y$7,$BG75=23),"",Entrées!F103-Entrées!F102))</f>
        <v>2</v>
      </c>
      <c r="BL75" s="32">
        <f>IF($BF75&gt;$Y$7,"",IF(AND($BF75=$Y$7,$BG75=23),"",Entrées!G103-Entrées!G102))</f>
        <v>-317</v>
      </c>
      <c r="BM75" s="32">
        <f>IF($BF75&gt;$Y$7,"",IF(AND($BF75=$Y$7,$BG75=23),"",Entrées!H103-Entrées!H102))</f>
        <v>-2</v>
      </c>
      <c r="BN75" s="32">
        <f>IF($BF75&gt;$Y$7,"",IF(AND($BF75=$Y$7,$BG75=23),"",Entrées!I103-Entrées!I102))</f>
        <v>-55.5</v>
      </c>
      <c r="BO75" s="32">
        <f>IF($BF75&gt;$Y$7,"",IF(AND($BF75=$Y$7,$BG75=23),"",Entrées!J103-Entrées!J102))</f>
        <v>137</v>
      </c>
      <c r="BP75" s="32">
        <f>IF($BF75&gt;$Y$7,"",IF(AND($BF75=$Y$7,$BG75=23),"",Entrées!K103-Entrées!K102))</f>
        <v>-332</v>
      </c>
      <c r="BQ75" s="32">
        <f>IF($BF75&gt;$Y$7,"",IF(AND($BF75=$Y$7,$BG75=23),"",Entrées!L103-Entrées!L102))</f>
        <v>-190</v>
      </c>
      <c r="BR75" s="32">
        <f>IF($BF75&gt;$Y$7,"",IF(AND($BF75=$Y$7,$BG75=23),"",Entrées!M103-Entrées!M102))</f>
        <v>0</v>
      </c>
      <c r="BS75" s="32">
        <f>IF($BF75&gt;$Y$7,"",IF(AND($BF75=$Y$7,$BG75=23),"",Entrées!N103-Entrées!N102))</f>
        <v>8</v>
      </c>
      <c r="BT75" s="32">
        <f>IF($BF75&gt;$Y$7,"",IF(AND($BF75=$Y$7,$BG75=23),"",Entrées!O103-Entrées!O102))</f>
        <v>1043.5</v>
      </c>
      <c r="BU75" s="32">
        <f>IF($BF75&gt;$Y$7,"",IF(AND($BF75=$Y$7,$BG75=23),"",Entrées!P103-Entrées!P102))</f>
        <v>-4</v>
      </c>
      <c r="BV75" s="32">
        <f>IF($BF75&gt;$Y$7,"",IF(AND($BF75=$Y$7,$BG75=23),"",Entrées!Q103-Entrées!Q102))</f>
        <v>-342</v>
      </c>
      <c r="BW75" s="32">
        <f>IF($BF75&gt;$Y$7,"",IF(AND($BF75=$Y$7,$BG75=23),"",Entrées!R103-Entrées!R102))</f>
        <v>-101</v>
      </c>
      <c r="BX75" s="32">
        <f>IF($BF75&gt;$Y$7,"",IF(AND($BF75=$Y$7,$BG75=23),"",Entrées!S103-Entrées!S102))</f>
        <v>722</v>
      </c>
      <c r="BY75" s="32">
        <f>IF($BF75&gt;$Y$7,"",IF(AND($BF75=$Y$7,$BG75=23),"",Entrées!T103-Entrées!T102))</f>
        <v>193</v>
      </c>
      <c r="BZ75" s="32">
        <f>IF($BF75&gt;$Y$7,"",IF(AND($BF75=$Y$7,$BG75=23),"",Entrées!U103-Entrées!U102))</f>
        <v>-1</v>
      </c>
      <c r="CA75" s="32">
        <f>IF($BF75&gt;$Y$7,"",IF(AND($BF75=$Y$7,$BG75=23),"",Entrées!V103-Entrées!V102))</f>
        <v>29</v>
      </c>
      <c r="CB75" s="4"/>
      <c r="CC75" s="4"/>
      <c r="CD75" s="33">
        <f>IF($BF75&lt;=$Y$7,Entrées!J102/CD$2,"")</f>
        <v>0.33566742366893765</v>
      </c>
      <c r="CE75" s="33">
        <f>IF($BF75&lt;=$Y$7,Entrées!K102/CE$2,"")</f>
        <v>0.13628762541806019</v>
      </c>
      <c r="CF75" s="11">
        <f t="shared" ref="CF75:CF138" si="66">CD$2</f>
        <v>7926</v>
      </c>
      <c r="CG75" s="11">
        <f t="shared" ref="CG75:CG138" si="67">CE$2</f>
        <v>4186</v>
      </c>
      <c r="CH75" s="52">
        <f t="shared" ref="CH75:CH138" si="68">CD$4</f>
        <v>0.27160101910413265</v>
      </c>
      <c r="CI75" s="52">
        <f t="shared" ref="CI75:CI138" si="69">CE$4</f>
        <v>9.6170382329218221E-2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43150</v>
      </c>
      <c r="F76" s="28">
        <f ca="1">IF($D76&gt;$D$8,"",INDIRECT(ADDRESS(ROW(Entrées!$C$37)+($D76-1)*24+F$11,COLUMN(Entrées!$C$37)+($C76-1),4,TRUE,"Entrées")))</f>
        <v>40950</v>
      </c>
      <c r="G76" s="28">
        <f ca="1">IF($D76&gt;$D$8,"",INDIRECT(ADDRESS(ROW(Entrées!$C$37)+($D76-1)*24+G$11,COLUMN(Entrées!$C$37)+($C76-1),4,TRUE,"Entrées")))</f>
        <v>39675</v>
      </c>
      <c r="H76" s="28">
        <f ca="1">IF($D76&gt;$D$8,"",INDIRECT(ADDRESS(ROW(Entrées!$C$37)+($D76-1)*24+H$11,COLUMN(Entrées!$C$37)+($C76-1),4,TRUE,"Entrées")))</f>
        <v>37287.5</v>
      </c>
      <c r="I76" s="28">
        <f ca="1">IF($D76&gt;$D$8,"",INDIRECT(ADDRESS(ROW(Entrées!$C$37)+($D76-1)*24+I$11,COLUMN(Entrées!$C$37)+($C76-1),4,TRUE,"Entrées")))</f>
        <v>36437.5</v>
      </c>
      <c r="J76" s="28">
        <f ca="1">IF($D76&gt;$D$8,"",INDIRECT(ADDRESS(ROW(Entrées!$C$37)+($D76-1)*24+J$11,COLUMN(Entrées!$C$37)+($C76-1),4,TRUE,"Entrées")))</f>
        <v>38650</v>
      </c>
      <c r="K76" s="28">
        <f ca="1">IF($D76&gt;$D$8,"",INDIRECT(ADDRESS(ROW(Entrées!$C$37)+($D76-1)*24+K$11,COLUMN(Entrées!$C$37)+($C76-1),4,TRUE,"Entrées")))</f>
        <v>43162.5</v>
      </c>
      <c r="L76" s="28">
        <f ca="1">IF($D76&gt;$D$8,"",INDIRECT(ADDRESS(ROW(Entrées!$C$37)+($D76-1)*24+L$11,COLUMN(Entrées!$C$37)+($C76-1),4,TRUE,"Entrées")))</f>
        <v>48250</v>
      </c>
      <c r="M76" s="28">
        <f ca="1">IF($D76&gt;$D$8,"",INDIRECT(ADDRESS(ROW(Entrées!$C$37)+($D76-1)*24+M$11,COLUMN(Entrées!$C$37)+($C76-1),4,TRUE,"Entrées")))</f>
        <v>51350</v>
      </c>
      <c r="N76" s="28">
        <f ca="1">IF($D76&gt;$D$8,"",INDIRECT(ADDRESS(ROW(Entrées!$C$37)+($D76-1)*24+N$11,COLUMN(Entrées!$C$37)+($C76-1),4,TRUE,"Entrées")))</f>
        <v>54225</v>
      </c>
      <c r="O76" s="28">
        <f ca="1">IF($D76&gt;$D$8,"",INDIRECT(ADDRESS(ROW(Entrées!$C$37)+($D76-1)*24+O$11,COLUMN(Entrées!$C$37)+($C76-1),4,TRUE,"Entrées")))</f>
        <v>54975</v>
      </c>
      <c r="P76" s="28">
        <f ca="1">IF($D76&gt;$D$8,"",INDIRECT(ADDRESS(ROW(Entrées!$C$37)+($D76-1)*24+P$11,COLUMN(Entrées!$C$37)+($C76-1),4,TRUE,"Entrées")))</f>
        <v>55550</v>
      </c>
      <c r="Q76" s="28">
        <f ca="1">IF($D76&gt;$D$8,"",INDIRECT(ADDRESS(ROW(Entrées!$C$37)+($D76-1)*24+Q$11,COLUMN(Entrées!$C$37)+($C76-1),4,TRUE,"Entrées")))</f>
        <v>55862.5</v>
      </c>
      <c r="R76" s="28">
        <f ca="1">IF($D76&gt;$D$8,"",INDIRECT(ADDRESS(ROW(Entrées!$C$37)+($D76-1)*24+R$11,COLUMN(Entrées!$C$37)+($C76-1),4,TRUE,"Entrées")))</f>
        <v>55700</v>
      </c>
      <c r="S76" s="28">
        <f ca="1">IF($D76&gt;$D$8,"",INDIRECT(ADDRESS(ROW(Entrées!$C$37)+($D76-1)*24+S$11,COLUMN(Entrées!$C$37)+($C76-1),4,TRUE,"Entrées")))</f>
        <v>54912.5</v>
      </c>
      <c r="T76" s="28">
        <f ca="1">IF($D76&gt;$D$8,"",INDIRECT(ADDRESS(ROW(Entrées!$C$37)+($D76-1)*24+T$11,COLUMN(Entrées!$C$37)+($C76-1),4,TRUE,"Entrées")))</f>
        <v>52962.5</v>
      </c>
      <c r="U76" s="28">
        <f ca="1">IF($D76&gt;$D$8,"",INDIRECT(ADDRESS(ROW(Entrées!$C$37)+($D76-1)*24+U$11,COLUMN(Entrées!$C$37)+($C76-1),4,TRUE,"Entrées")))</f>
        <v>51675</v>
      </c>
      <c r="V76" s="28">
        <f ca="1">IF($D76&gt;$D$8,"",INDIRECT(ADDRESS(ROW(Entrées!$C$37)+($D76-1)*24+V$11,COLUMN(Entrées!$C$37)+($C76-1),4,TRUE,"Entrées")))</f>
        <v>52125</v>
      </c>
      <c r="W76" s="28">
        <f ca="1">IF($D76&gt;$D$8,"",INDIRECT(ADDRESS(ROW(Entrées!$C$37)+($D76-1)*24+W$11,COLUMN(Entrées!$C$37)+($C76-1),4,TRUE,"Entrées")))</f>
        <v>57725</v>
      </c>
      <c r="X76" s="28">
        <f ca="1">IF($D76&gt;$D$8,"",INDIRECT(ADDRESS(ROW(Entrées!$C$37)+($D76-1)*24+X$11,COLUMN(Entrées!$C$37)+($C76-1),4,TRUE,"Entrées")))</f>
        <v>58750</v>
      </c>
      <c r="Y76" s="28">
        <f ca="1">IF($D76&gt;$D$8,"",INDIRECT(ADDRESS(ROW(Entrées!$C$37)+($D76-1)*24+Y$11,COLUMN(Entrées!$C$37)+($C76-1),4,TRUE,"Entrées")))</f>
        <v>54650</v>
      </c>
      <c r="Z76" s="28">
        <f ca="1">IF($D76&gt;$D$8,"",INDIRECT(ADDRESS(ROW(Entrées!$C$37)+($D76-1)*24+Z$11,COLUMN(Entrées!$C$37)+($C76-1),4,TRUE,"Entrées")))</f>
        <v>50312.5</v>
      </c>
      <c r="AA76" s="28">
        <f ca="1">IF($D76&gt;$D$8,"",INDIRECT(ADDRESS(ROW(Entrées!$C$37)+($D76-1)*24+AA$11,COLUMN(Entrées!$C$37)+($C76-1),4,TRUE,"Entrées")))</f>
        <v>49987.5</v>
      </c>
      <c r="AB76" s="28">
        <f ca="1">IF($D76&gt;$D$8,"",INDIRECT(ADDRESS(ROW(Entrées!$C$37)+($D76-1)*24+AB$11,COLUMN(Entrées!$C$37)+($C76-1),4,TRUE,"Entrées")))</f>
        <v>50712.5</v>
      </c>
      <c r="AC76" s="11"/>
      <c r="AD76" s="40">
        <f t="shared" ca="1" si="41"/>
        <v>49543.229166666664</v>
      </c>
      <c r="AE76" s="40">
        <f t="shared" ca="1" si="43"/>
        <v>58750</v>
      </c>
      <c r="AF76" s="40">
        <f t="shared" ca="1" si="44"/>
        <v>36437.5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49473.956989247294</v>
      </c>
      <c r="AK76" s="31">
        <f t="shared" ca="1" si="46"/>
        <v>49350.672043010745</v>
      </c>
      <c r="AL76" s="31">
        <f t="shared" ca="1" si="47"/>
        <v>49398.118279569891</v>
      </c>
      <c r="AM76" s="31">
        <f t="shared" ca="1" si="48"/>
        <v>347.55645161290329</v>
      </c>
      <c r="AN76" s="31">
        <f t="shared" ca="1" si="49"/>
        <v>2588.1444892473114</v>
      </c>
      <c r="AO76" s="31">
        <f t="shared" ca="1" si="50"/>
        <v>1503.5463709677417</v>
      </c>
      <c r="AP76" s="31">
        <f t="shared" ca="1" si="51"/>
        <v>41704.171370967742</v>
      </c>
      <c r="AQ76" s="31">
        <f t="shared" ca="1" si="52"/>
        <v>2152.7096774193546</v>
      </c>
      <c r="AR76" s="31">
        <f t="shared" ca="1" si="53"/>
        <v>402.56922043010746</v>
      </c>
      <c r="AS76" s="31">
        <f t="shared" ca="1" si="54"/>
        <v>6508.2741935483891</v>
      </c>
      <c r="AT76" s="31">
        <f t="shared" ca="1" si="55"/>
        <v>-813.07862903225805</v>
      </c>
      <c r="AU76" s="31">
        <f t="shared" ca="1" si="56"/>
        <v>663.5913978494624</v>
      </c>
      <c r="AV76" s="31">
        <f t="shared" ca="1" si="57"/>
        <v>-5583.5161290322567</v>
      </c>
      <c r="AW76" s="31">
        <f t="shared" ca="1" si="58"/>
        <v>65.047043010752674</v>
      </c>
      <c r="AX76" s="31">
        <f t="shared" ca="1" si="59"/>
        <v>1350.5215053763443</v>
      </c>
      <c r="AY76" s="31">
        <f t="shared" ca="1" si="60"/>
        <v>-1174.383064516129</v>
      </c>
      <c r="AZ76" s="31">
        <f t="shared" ca="1" si="61"/>
        <v>-997.34811827956992</v>
      </c>
      <c r="BA76" s="31">
        <f t="shared" ca="1" si="62"/>
        <v>-382.02016129032256</v>
      </c>
      <c r="BB76" s="31">
        <f t="shared" ca="1" si="63"/>
        <v>-2410.5497311827958</v>
      </c>
      <c r="BC76" s="31">
        <f t="shared" ca="1" si="64"/>
        <v>-1597.1438172043011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2897</v>
      </c>
      <c r="BI76" s="32">
        <f>IF($BF76&gt;$Y$7,"",IF(AND($BF76=$Y$7,$BG76=23),"",Entrées!D104-Entrées!D103))</f>
        <v>2687.5</v>
      </c>
      <c r="BJ76" s="32">
        <f>IF($BF76&gt;$Y$7,"",IF(AND($BF76=$Y$7,$BG76=23),"",Entrées!E104-Entrées!E103))</f>
        <v>2587.5</v>
      </c>
      <c r="BK76" s="32">
        <f>IF($BF76&gt;$Y$7,"",IF(AND($BF76=$Y$7,$BG76=23),"",Entrées!F104-Entrées!F103))</f>
        <v>6.5</v>
      </c>
      <c r="BL76" s="32">
        <f>IF($BF76&gt;$Y$7,"",IF(AND($BF76=$Y$7,$BG76=23),"",Entrées!G104-Entrées!G103))</f>
        <v>265.5</v>
      </c>
      <c r="BM76" s="32">
        <f>IF($BF76&gt;$Y$7,"",IF(AND($BF76=$Y$7,$BG76=23),"",Entrées!H104-Entrées!H103))</f>
        <v>208</v>
      </c>
      <c r="BN76" s="32">
        <f>IF($BF76&gt;$Y$7,"",IF(AND($BF76=$Y$7,$BG76=23),"",Entrées!I104-Entrées!I103))</f>
        <v>382.5</v>
      </c>
      <c r="BO76" s="32">
        <f>IF($BF76&gt;$Y$7,"",IF(AND($BF76=$Y$7,$BG76=23),"",Entrées!J104-Entrées!J103))</f>
        <v>233.5</v>
      </c>
      <c r="BP76" s="32">
        <f>IF($BF76&gt;$Y$7,"",IF(AND($BF76=$Y$7,$BG76=23),"",Entrées!K104-Entrées!K103))</f>
        <v>-205</v>
      </c>
      <c r="BQ76" s="32">
        <f>IF($BF76&gt;$Y$7,"",IF(AND($BF76=$Y$7,$BG76=23),"",Entrées!L104-Entrées!L103))</f>
        <v>1191</v>
      </c>
      <c r="BR76" s="32">
        <f>IF($BF76&gt;$Y$7,"",IF(AND($BF76=$Y$7,$BG76=23),"",Entrées!M104-Entrées!M103))</f>
        <v>-2</v>
      </c>
      <c r="BS76" s="32">
        <f>IF($BF76&gt;$Y$7,"",IF(AND($BF76=$Y$7,$BG76=23),"",Entrées!N104-Entrées!N103))</f>
        <v>2.5</v>
      </c>
      <c r="BT76" s="32">
        <f>IF($BF76&gt;$Y$7,"",IF(AND($BF76=$Y$7,$BG76=23),"",Entrées!O104-Entrées!O103))</f>
        <v>814.5</v>
      </c>
      <c r="BU76" s="32">
        <f>IF($BF76&gt;$Y$7,"",IF(AND($BF76=$Y$7,$BG76=23),"",Entrées!P104-Entrées!P103))</f>
        <v>2.5</v>
      </c>
      <c r="BV76" s="32">
        <f>IF($BF76&gt;$Y$7,"",IF(AND($BF76=$Y$7,$BG76=23),"",Entrées!Q104-Entrées!Q103))</f>
        <v>42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-42</v>
      </c>
      <c r="BY76" s="32">
        <f>IF($BF76&gt;$Y$7,"",IF(AND($BF76=$Y$7,$BG76=23),"",Entrées!T104-Entrées!T103))</f>
        <v>343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407</v>
      </c>
      <c r="CB76" s="4"/>
      <c r="CC76" s="4"/>
      <c r="CD76" s="33">
        <f>IF($BF76&lt;=$Y$7,Entrées!J103/CD$2,"")</f>
        <v>0.35295230885692658</v>
      </c>
      <c r="CE76" s="33">
        <f>IF($BF76&lt;=$Y$7,Entrées!K103/CE$2,"")</f>
        <v>5.6975633062589584E-2</v>
      </c>
      <c r="CF76" s="11">
        <f t="shared" si="66"/>
        <v>7926</v>
      </c>
      <c r="CG76" s="11">
        <f t="shared" si="67"/>
        <v>4186</v>
      </c>
      <c r="CH76" s="52">
        <f t="shared" si="68"/>
        <v>0.27160101910413265</v>
      </c>
      <c r="CI76" s="52">
        <f t="shared" si="69"/>
        <v>9.6170382329218221E-2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48012.5</v>
      </c>
      <c r="F77" s="28">
        <f ca="1">IF($D77&gt;$D$8,"",INDIRECT(ADDRESS(ROW(Entrées!$C$37)+($D77-1)*24+F$11,COLUMN(Entrées!$C$37)+($C77-1),4,TRUE,"Entrées")))</f>
        <v>45275</v>
      </c>
      <c r="G77" s="28">
        <f ca="1">IF($D77&gt;$D$8,"",INDIRECT(ADDRESS(ROW(Entrées!$C$37)+($D77-1)*24+G$11,COLUMN(Entrées!$C$37)+($C77-1),4,TRUE,"Entrées")))</f>
        <v>43750</v>
      </c>
      <c r="H77" s="28">
        <f ca="1">IF($D77&gt;$D$8,"",INDIRECT(ADDRESS(ROW(Entrées!$C$37)+($D77-1)*24+H$11,COLUMN(Entrées!$C$37)+($C77-1),4,TRUE,"Entrées")))</f>
        <v>41112.5</v>
      </c>
      <c r="I77" s="28">
        <f ca="1">IF($D77&gt;$D$8,"",INDIRECT(ADDRESS(ROW(Entrées!$C$37)+($D77-1)*24+I$11,COLUMN(Entrées!$C$37)+($C77-1),4,TRUE,"Entrées")))</f>
        <v>40150</v>
      </c>
      <c r="J77" s="28">
        <f ca="1">IF($D77&gt;$D$8,"",INDIRECT(ADDRESS(ROW(Entrées!$C$37)+($D77-1)*24+J$11,COLUMN(Entrées!$C$37)+($C77-1),4,TRUE,"Entrées")))</f>
        <v>41987.5</v>
      </c>
      <c r="K77" s="28">
        <f ca="1">IF($D77&gt;$D$8,"",INDIRECT(ADDRESS(ROW(Entrées!$C$37)+($D77-1)*24+K$11,COLUMN(Entrées!$C$37)+($C77-1),4,TRUE,"Entrées")))</f>
        <v>46450</v>
      </c>
      <c r="L77" s="28">
        <f ca="1">IF($D77&gt;$D$8,"",INDIRECT(ADDRESS(ROW(Entrées!$C$37)+($D77-1)*24+L$11,COLUMN(Entrées!$C$37)+($C77-1),4,TRUE,"Entrées")))</f>
        <v>51025</v>
      </c>
      <c r="M77" s="28">
        <f ca="1">IF($D77&gt;$D$8,"",INDIRECT(ADDRESS(ROW(Entrées!$C$37)+($D77-1)*24+M$11,COLUMN(Entrées!$C$37)+($C77-1),4,TRUE,"Entrées")))</f>
        <v>53650</v>
      </c>
      <c r="N77" s="28">
        <f ca="1">IF($D77&gt;$D$8,"",INDIRECT(ADDRESS(ROW(Entrées!$C$37)+($D77-1)*24+N$11,COLUMN(Entrées!$C$37)+($C77-1),4,TRUE,"Entrées")))</f>
        <v>55537.5</v>
      </c>
      <c r="O77" s="28">
        <f ca="1">IF($D77&gt;$D$8,"",INDIRECT(ADDRESS(ROW(Entrées!$C$37)+($D77-1)*24+O$11,COLUMN(Entrées!$C$37)+($C77-1),4,TRUE,"Entrées")))</f>
        <v>56437.5</v>
      </c>
      <c r="P77" s="28">
        <f ca="1">IF($D77&gt;$D$8,"",INDIRECT(ADDRESS(ROW(Entrées!$C$37)+($D77-1)*24+P$11,COLUMN(Entrées!$C$37)+($C77-1),4,TRUE,"Entrées")))</f>
        <v>57012.5</v>
      </c>
      <c r="Q77" s="28">
        <f ca="1">IF($D77&gt;$D$8,"",INDIRECT(ADDRESS(ROW(Entrées!$C$37)+($D77-1)*24+Q$11,COLUMN(Entrées!$C$37)+($C77-1),4,TRUE,"Entrées")))</f>
        <v>57075</v>
      </c>
      <c r="R77" s="28">
        <f ca="1">IF($D77&gt;$D$8,"",INDIRECT(ADDRESS(ROW(Entrées!$C$37)+($D77-1)*24+R$11,COLUMN(Entrées!$C$37)+($C77-1),4,TRUE,"Entrées")))</f>
        <v>56762.5</v>
      </c>
      <c r="S77" s="28">
        <f ca="1">IF($D77&gt;$D$8,"",INDIRECT(ADDRESS(ROW(Entrées!$C$37)+($D77-1)*24+S$11,COLUMN(Entrées!$C$37)+($C77-1),4,TRUE,"Entrées")))</f>
        <v>55925</v>
      </c>
      <c r="T77" s="28">
        <f ca="1">IF($D77&gt;$D$8,"",INDIRECT(ADDRESS(ROW(Entrées!$C$37)+($D77-1)*24+T$11,COLUMN(Entrées!$C$37)+($C77-1),4,TRUE,"Entrées")))</f>
        <v>53975</v>
      </c>
      <c r="U77" s="28">
        <f ca="1">IF($D77&gt;$D$8,"",INDIRECT(ADDRESS(ROW(Entrées!$C$37)+($D77-1)*24+U$11,COLUMN(Entrées!$C$37)+($C77-1),4,TRUE,"Entrées")))</f>
        <v>52850</v>
      </c>
      <c r="V77" s="28">
        <f ca="1">IF($D77&gt;$D$8,"",INDIRECT(ADDRESS(ROW(Entrées!$C$37)+($D77-1)*24+V$11,COLUMN(Entrées!$C$37)+($C77-1),4,TRUE,"Entrées")))</f>
        <v>54387.5</v>
      </c>
      <c r="W77" s="28">
        <f ca="1">IF($D77&gt;$D$8,"",INDIRECT(ADDRESS(ROW(Entrées!$C$37)+($D77-1)*24+W$11,COLUMN(Entrées!$C$37)+($C77-1),4,TRUE,"Entrées")))</f>
        <v>60037.5</v>
      </c>
      <c r="X77" s="28">
        <f ca="1">IF($D77&gt;$D$8,"",INDIRECT(ADDRESS(ROW(Entrées!$C$37)+($D77-1)*24+X$11,COLUMN(Entrées!$C$37)+($C77-1),4,TRUE,"Entrées")))</f>
        <v>61400</v>
      </c>
      <c r="Y77" s="28">
        <f ca="1">IF($D77&gt;$D$8,"",INDIRECT(ADDRESS(ROW(Entrées!$C$37)+($D77-1)*24+Y$11,COLUMN(Entrées!$C$37)+($C77-1),4,TRUE,"Entrées")))</f>
        <v>57650</v>
      </c>
      <c r="Z77" s="28">
        <f ca="1">IF($D77&gt;$D$8,"",INDIRECT(ADDRESS(ROW(Entrées!$C$37)+($D77-1)*24+Z$11,COLUMN(Entrées!$C$37)+($C77-1),4,TRUE,"Entrées")))</f>
        <v>53650</v>
      </c>
      <c r="AA77" s="28">
        <f ca="1">IF($D77&gt;$D$8,"",INDIRECT(ADDRESS(ROW(Entrées!$C$37)+($D77-1)*24+AA$11,COLUMN(Entrées!$C$37)+($C77-1),4,TRUE,"Entrées")))</f>
        <v>52512.5</v>
      </c>
      <c r="AB77" s="28">
        <f ca="1">IF($D77&gt;$D$8,"",INDIRECT(ADDRESS(ROW(Entrées!$C$37)+($D77-1)*24+AB$11,COLUMN(Entrées!$C$37)+($C77-1),4,TRUE,"Entrées")))</f>
        <v>53562.5</v>
      </c>
      <c r="AC77" s="11"/>
      <c r="AD77" s="40">
        <f t="shared" ca="1" si="41"/>
        <v>52091.145833333336</v>
      </c>
      <c r="AE77" s="40">
        <f t="shared" ca="1" si="43"/>
        <v>61400</v>
      </c>
      <c r="AF77" s="40">
        <f t="shared" ca="1" si="44"/>
        <v>40150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49473.956989247294</v>
      </c>
      <c r="AK77" s="31">
        <f t="shared" ca="1" si="46"/>
        <v>49350.672043010745</v>
      </c>
      <c r="AL77" s="31">
        <f t="shared" ca="1" si="47"/>
        <v>49398.118279569891</v>
      </c>
      <c r="AM77" s="31">
        <f t="shared" ca="1" si="48"/>
        <v>347.55645161290329</v>
      </c>
      <c r="AN77" s="31">
        <f t="shared" ca="1" si="49"/>
        <v>2588.1444892473114</v>
      </c>
      <c r="AO77" s="31">
        <f t="shared" ca="1" si="50"/>
        <v>1503.5463709677417</v>
      </c>
      <c r="AP77" s="31">
        <f t="shared" ca="1" si="51"/>
        <v>41704.171370967742</v>
      </c>
      <c r="AQ77" s="31">
        <f t="shared" ca="1" si="52"/>
        <v>2152.7096774193546</v>
      </c>
      <c r="AR77" s="31">
        <f t="shared" ca="1" si="53"/>
        <v>402.56922043010746</v>
      </c>
      <c r="AS77" s="31">
        <f t="shared" ca="1" si="54"/>
        <v>6508.2741935483891</v>
      </c>
      <c r="AT77" s="31">
        <f t="shared" ca="1" si="55"/>
        <v>-813.07862903225805</v>
      </c>
      <c r="AU77" s="31">
        <f t="shared" ca="1" si="56"/>
        <v>663.5913978494624</v>
      </c>
      <c r="AV77" s="31">
        <f t="shared" ca="1" si="57"/>
        <v>-5583.5161290322567</v>
      </c>
      <c r="AW77" s="31">
        <f t="shared" ca="1" si="58"/>
        <v>65.047043010752674</v>
      </c>
      <c r="AX77" s="31">
        <f t="shared" ca="1" si="59"/>
        <v>1350.5215053763443</v>
      </c>
      <c r="AY77" s="31">
        <f t="shared" ca="1" si="60"/>
        <v>-1174.383064516129</v>
      </c>
      <c r="AZ77" s="31">
        <f t="shared" ca="1" si="61"/>
        <v>-997.34811827956992</v>
      </c>
      <c r="BA77" s="31">
        <f t="shared" ca="1" si="62"/>
        <v>-382.02016129032256</v>
      </c>
      <c r="BB77" s="31">
        <f t="shared" ca="1" si="63"/>
        <v>-2410.5497311827958</v>
      </c>
      <c r="BC77" s="31">
        <f t="shared" ca="1" si="64"/>
        <v>-1597.1438172043011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213.5</v>
      </c>
      <c r="BI77" s="32">
        <f>IF($BF77&gt;$Y$7,"",IF(AND($BF77=$Y$7,$BG77=23),"",Entrées!D105-Entrées!D104))</f>
        <v>237.5</v>
      </c>
      <c r="BJ77" s="32">
        <f>IF($BF77&gt;$Y$7,"",IF(AND($BF77=$Y$7,$BG77=23),"",Entrées!E105-Entrées!E104))</f>
        <v>150</v>
      </c>
      <c r="BK77" s="32">
        <f>IF($BF77&gt;$Y$7,"",IF(AND($BF77=$Y$7,$BG77=23),"",Entrées!F105-Entrées!F104))</f>
        <v>-11</v>
      </c>
      <c r="BL77" s="32">
        <f>IF($BF77&gt;$Y$7,"",IF(AND($BF77=$Y$7,$BG77=23),"",Entrées!G105-Entrées!G104))</f>
        <v>-278</v>
      </c>
      <c r="BM77" s="32">
        <f>IF($BF77&gt;$Y$7,"",IF(AND($BF77=$Y$7,$BG77=23),"",Entrées!H105-Entrées!H104))</f>
        <v>-49</v>
      </c>
      <c r="BN77" s="32">
        <f>IF($BF77&gt;$Y$7,"",IF(AND($BF77=$Y$7,$BG77=23),"",Entrées!I105-Entrées!I104))</f>
        <v>-109.5</v>
      </c>
      <c r="BO77" s="32">
        <f>IF($BF77&gt;$Y$7,"",IF(AND($BF77=$Y$7,$BG77=23),"",Entrées!J105-Entrées!J104))</f>
        <v>315.5</v>
      </c>
      <c r="BP77" s="32">
        <f>IF($BF77&gt;$Y$7,"",IF(AND($BF77=$Y$7,$BG77=23),"",Entrées!K105-Entrées!K104))</f>
        <v>-33.5</v>
      </c>
      <c r="BQ77" s="32">
        <f>IF($BF77&gt;$Y$7,"",IF(AND($BF77=$Y$7,$BG77=23),"",Entrées!L105-Entrées!L104))</f>
        <v>575</v>
      </c>
      <c r="BR77" s="32">
        <f>IF($BF77&gt;$Y$7,"",IF(AND($BF77=$Y$7,$BG77=23),"",Entrées!M105-Entrées!M104))</f>
        <v>-27.5</v>
      </c>
      <c r="BS77" s="32">
        <f>IF($BF77&gt;$Y$7,"",IF(AND($BF77=$Y$7,$BG77=23),"",Entrées!N105-Entrées!N104))</f>
        <v>-4</v>
      </c>
      <c r="BT77" s="32">
        <f>IF($BF77&gt;$Y$7,"",IF(AND($BF77=$Y$7,$BG77=23),"",Entrées!O105-Entrées!O104))</f>
        <v>-165</v>
      </c>
      <c r="BU77" s="32">
        <f>IF($BF77&gt;$Y$7,"",IF(AND($BF77=$Y$7,$BG77=23),"",Entrées!P105-Entrées!P104))</f>
        <v>-5.5</v>
      </c>
      <c r="BV77" s="32">
        <f>IF($BF77&gt;$Y$7,"",IF(AND($BF77=$Y$7,$BG77=23),"",Entrées!Q105-Entrées!Q104))</f>
        <v>0</v>
      </c>
      <c r="BW77" s="32">
        <f>IF($BF77&gt;$Y$7,"",IF(AND($BF77=$Y$7,$BG77=23),"",Entrées!R105-Entrées!R104))</f>
        <v>1</v>
      </c>
      <c r="BX77" s="32">
        <f>IF($BF77&gt;$Y$7,"",IF(AND($BF77=$Y$7,$BG77=23),"",Entrées!S105-Entrées!S104))</f>
        <v>34</v>
      </c>
      <c r="BY77" s="32">
        <f>IF($BF77&gt;$Y$7,"",IF(AND($BF77=$Y$7,$BG77=23),"",Entrées!T105-Entrées!T104))</f>
        <v>-1107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0</v>
      </c>
      <c r="CB77" s="4"/>
      <c r="CC77" s="4"/>
      <c r="CD77" s="33">
        <f>IF($BF77&lt;=$Y$7,Entrées!J104/CD$2,"")</f>
        <v>0.38241231390360836</v>
      </c>
      <c r="CE77" s="33">
        <f>IF($BF77&lt;=$Y$7,Entrées!K104/CE$2,"")</f>
        <v>8.0028666985188721E-3</v>
      </c>
      <c r="CF77" s="11">
        <f t="shared" si="66"/>
        <v>7926</v>
      </c>
      <c r="CG77" s="11">
        <f t="shared" si="67"/>
        <v>4186</v>
      </c>
      <c r="CH77" s="52">
        <f t="shared" si="68"/>
        <v>0.27160101910413265</v>
      </c>
      <c r="CI77" s="52">
        <f t="shared" si="69"/>
        <v>9.6170382329218221E-2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52037.5</v>
      </c>
      <c r="F78" s="28">
        <f ca="1">IF($D78&gt;$D$8,"",INDIRECT(ADDRESS(ROW(Entrées!$C$37)+($D78-1)*24+F$11,COLUMN(Entrées!$C$37)+($C78-1),4,TRUE,"Entrées")))</f>
        <v>49112.5</v>
      </c>
      <c r="G78" s="28">
        <f ca="1">IF($D78&gt;$D$8,"",INDIRECT(ADDRESS(ROW(Entrées!$C$37)+($D78-1)*24+G$11,COLUMN(Entrées!$C$37)+($C78-1),4,TRUE,"Entrées")))</f>
        <v>47750</v>
      </c>
      <c r="H78" s="28">
        <f ca="1">IF($D78&gt;$D$8,"",INDIRECT(ADDRESS(ROW(Entrées!$C$37)+($D78-1)*24+H$11,COLUMN(Entrées!$C$37)+($C78-1),4,TRUE,"Entrées")))</f>
        <v>45087.5</v>
      </c>
      <c r="I78" s="28">
        <f ca="1">IF($D78&gt;$D$8,"",INDIRECT(ADDRESS(ROW(Entrées!$C$37)+($D78-1)*24+I$11,COLUMN(Entrées!$C$37)+($C78-1),4,TRUE,"Entrées")))</f>
        <v>44012.5</v>
      </c>
      <c r="J78" s="28">
        <f ca="1">IF($D78&gt;$D$8,"",INDIRECT(ADDRESS(ROW(Entrées!$C$37)+($D78-1)*24+J$11,COLUMN(Entrées!$C$37)+($C78-1),4,TRUE,"Entrées")))</f>
        <v>45975</v>
      </c>
      <c r="K78" s="28">
        <f ca="1">IF($D78&gt;$D$8,"",INDIRECT(ADDRESS(ROW(Entrées!$C$37)+($D78-1)*24+K$11,COLUMN(Entrées!$C$37)+($C78-1),4,TRUE,"Entrées")))</f>
        <v>50350</v>
      </c>
      <c r="L78" s="28">
        <f ca="1">IF($D78&gt;$D$8,"",INDIRECT(ADDRESS(ROW(Entrées!$C$37)+($D78-1)*24+L$11,COLUMN(Entrées!$C$37)+($C78-1),4,TRUE,"Entrées")))</f>
        <v>55412.5</v>
      </c>
      <c r="M78" s="28">
        <f ca="1">IF($D78&gt;$D$8,"",INDIRECT(ADDRESS(ROW(Entrées!$C$37)+($D78-1)*24+M$11,COLUMN(Entrées!$C$37)+($C78-1),4,TRUE,"Entrées")))</f>
        <v>58362.5</v>
      </c>
      <c r="N78" s="28">
        <f ca="1">IF($D78&gt;$D$8,"",INDIRECT(ADDRESS(ROW(Entrées!$C$37)+($D78-1)*24+N$11,COLUMN(Entrées!$C$37)+($C78-1),4,TRUE,"Entrées")))</f>
        <v>59787.5</v>
      </c>
      <c r="O78" s="28">
        <f ca="1">IF($D78&gt;$D$8,"",INDIRECT(ADDRESS(ROW(Entrées!$C$37)+($D78-1)*24+O$11,COLUMN(Entrées!$C$37)+($C78-1),4,TRUE,"Entrées")))</f>
        <v>60375</v>
      </c>
      <c r="P78" s="28">
        <f ca="1">IF($D78&gt;$D$8,"",INDIRECT(ADDRESS(ROW(Entrées!$C$37)+($D78-1)*24+P$11,COLUMN(Entrées!$C$37)+($C78-1),4,TRUE,"Entrées")))</f>
        <v>60487.5</v>
      </c>
      <c r="Q78" s="28">
        <f ca="1">IF($D78&gt;$D$8,"",INDIRECT(ADDRESS(ROW(Entrées!$C$37)+($D78-1)*24+Q$11,COLUMN(Entrées!$C$37)+($C78-1),4,TRUE,"Entrées")))</f>
        <v>60100</v>
      </c>
      <c r="R78" s="28">
        <f ca="1">IF($D78&gt;$D$8,"",INDIRECT(ADDRESS(ROW(Entrées!$C$37)+($D78-1)*24+R$11,COLUMN(Entrées!$C$37)+($C78-1),4,TRUE,"Entrées")))</f>
        <v>59337.5</v>
      </c>
      <c r="S78" s="28">
        <f ca="1">IF($D78&gt;$D$8,"",INDIRECT(ADDRESS(ROW(Entrées!$C$37)+($D78-1)*24+S$11,COLUMN(Entrées!$C$37)+($C78-1),4,TRUE,"Entrées")))</f>
        <v>57625</v>
      </c>
      <c r="T78" s="28">
        <f ca="1">IF($D78&gt;$D$8,"",INDIRECT(ADDRESS(ROW(Entrées!$C$37)+($D78-1)*24+T$11,COLUMN(Entrées!$C$37)+($C78-1),4,TRUE,"Entrées")))</f>
        <v>55275</v>
      </c>
      <c r="U78" s="28">
        <f ca="1">IF($D78&gt;$D$8,"",INDIRECT(ADDRESS(ROW(Entrées!$C$37)+($D78-1)*24+U$11,COLUMN(Entrées!$C$37)+($C78-1),4,TRUE,"Entrées")))</f>
        <v>54012.5</v>
      </c>
      <c r="V78" s="28">
        <f ca="1">IF($D78&gt;$D$8,"",INDIRECT(ADDRESS(ROW(Entrées!$C$37)+($D78-1)*24+V$11,COLUMN(Entrées!$C$37)+($C78-1),4,TRUE,"Entrées")))</f>
        <v>55787.5</v>
      </c>
      <c r="W78" s="28">
        <f ca="1">IF($D78&gt;$D$8,"",INDIRECT(ADDRESS(ROW(Entrées!$C$37)+($D78-1)*24+W$11,COLUMN(Entrées!$C$37)+($C78-1),4,TRUE,"Entrées")))</f>
        <v>61675</v>
      </c>
      <c r="X78" s="28">
        <f ca="1">IF($D78&gt;$D$8,"",INDIRECT(ADDRESS(ROW(Entrées!$C$37)+($D78-1)*24+X$11,COLUMN(Entrées!$C$37)+($C78-1),4,TRUE,"Entrées")))</f>
        <v>63425</v>
      </c>
      <c r="Y78" s="28">
        <f ca="1">IF($D78&gt;$D$8,"",INDIRECT(ADDRESS(ROW(Entrées!$C$37)+($D78-1)*24+Y$11,COLUMN(Entrées!$C$37)+($C78-1),4,TRUE,"Entrées")))</f>
        <v>59812.5</v>
      </c>
      <c r="Z78" s="28">
        <f ca="1">IF($D78&gt;$D$8,"",INDIRECT(ADDRESS(ROW(Entrées!$C$37)+($D78-1)*24+Z$11,COLUMN(Entrées!$C$37)+($C78-1),4,TRUE,"Entrées")))</f>
        <v>56050</v>
      </c>
      <c r="AA78" s="28">
        <f ca="1">IF($D78&gt;$D$8,"",INDIRECT(ADDRESS(ROW(Entrées!$C$37)+($D78-1)*24+AA$11,COLUMN(Entrées!$C$37)+($C78-1),4,TRUE,"Entrées")))</f>
        <v>54687.5</v>
      </c>
      <c r="AB78" s="28">
        <f ca="1">IF($D78&gt;$D$8,"",INDIRECT(ADDRESS(ROW(Entrées!$C$37)+($D78-1)*24+AB$11,COLUMN(Entrées!$C$37)+($C78-1),4,TRUE,"Entrées")))</f>
        <v>56087.5</v>
      </c>
      <c r="AC78" s="11"/>
      <c r="AD78" s="40">
        <f t="shared" ca="1" si="41"/>
        <v>55109.375</v>
      </c>
      <c r="AE78" s="40">
        <f t="shared" ca="1" si="43"/>
        <v>63425</v>
      </c>
      <c r="AF78" s="40">
        <f t="shared" ca="1" si="44"/>
        <v>44012.5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49473.956989247294</v>
      </c>
      <c r="AK78" s="31">
        <f t="shared" ca="1" si="46"/>
        <v>49350.672043010745</v>
      </c>
      <c r="AL78" s="31">
        <f t="shared" ca="1" si="47"/>
        <v>49398.118279569891</v>
      </c>
      <c r="AM78" s="31">
        <f t="shared" ca="1" si="48"/>
        <v>347.55645161290329</v>
      </c>
      <c r="AN78" s="31">
        <f t="shared" ca="1" si="49"/>
        <v>2588.1444892473114</v>
      </c>
      <c r="AO78" s="31">
        <f t="shared" ca="1" si="50"/>
        <v>1503.5463709677417</v>
      </c>
      <c r="AP78" s="31">
        <f t="shared" ca="1" si="51"/>
        <v>41704.171370967742</v>
      </c>
      <c r="AQ78" s="31">
        <f t="shared" ca="1" si="52"/>
        <v>2152.7096774193546</v>
      </c>
      <c r="AR78" s="31">
        <f t="shared" ca="1" si="53"/>
        <v>402.56922043010746</v>
      </c>
      <c r="AS78" s="31">
        <f t="shared" ca="1" si="54"/>
        <v>6508.2741935483891</v>
      </c>
      <c r="AT78" s="31">
        <f t="shared" ca="1" si="55"/>
        <v>-813.07862903225805</v>
      </c>
      <c r="AU78" s="31">
        <f t="shared" ca="1" si="56"/>
        <v>663.5913978494624</v>
      </c>
      <c r="AV78" s="31">
        <f t="shared" ca="1" si="57"/>
        <v>-5583.5161290322567</v>
      </c>
      <c r="AW78" s="31">
        <f t="shared" ca="1" si="58"/>
        <v>65.047043010752674</v>
      </c>
      <c r="AX78" s="31">
        <f t="shared" ca="1" si="59"/>
        <v>1350.5215053763443</v>
      </c>
      <c r="AY78" s="31">
        <f t="shared" ca="1" si="60"/>
        <v>-1174.383064516129</v>
      </c>
      <c r="AZ78" s="31">
        <f t="shared" ca="1" si="61"/>
        <v>-997.34811827956992</v>
      </c>
      <c r="BA78" s="31">
        <f t="shared" ca="1" si="62"/>
        <v>-382.02016129032256</v>
      </c>
      <c r="BB78" s="31">
        <f t="shared" ca="1" si="63"/>
        <v>-2410.5497311827958</v>
      </c>
      <c r="BC78" s="31">
        <f t="shared" ca="1" si="64"/>
        <v>-1597.1438172043011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-4187.5</v>
      </c>
      <c r="BI78" s="32">
        <f>IF($BF78&gt;$Y$7,"",IF(AND($BF78=$Y$7,$BG78=23),"",Entrées!D106-Entrées!D105))</f>
        <v>-4350</v>
      </c>
      <c r="BJ78" s="32">
        <f>IF($BF78&gt;$Y$7,"",IF(AND($BF78=$Y$7,$BG78=23),"",Entrées!E106-Entrées!E105))</f>
        <v>-4325</v>
      </c>
      <c r="BK78" s="32">
        <f>IF($BF78&gt;$Y$7,"",IF(AND($BF78=$Y$7,$BG78=23),"",Entrées!F106-Entrées!F105))</f>
        <v>-4.5</v>
      </c>
      <c r="BL78" s="32">
        <f>IF($BF78&gt;$Y$7,"",IF(AND($BF78=$Y$7,$BG78=23),"",Entrées!G106-Entrées!G105))</f>
        <v>-30.5</v>
      </c>
      <c r="BM78" s="32">
        <f>IF($BF78&gt;$Y$7,"",IF(AND($BF78=$Y$7,$BG78=23),"",Entrées!H106-Entrées!H105))</f>
        <v>-247.5</v>
      </c>
      <c r="BN78" s="32">
        <f>IF($BF78&gt;$Y$7,"",IF(AND($BF78=$Y$7,$BG78=23),"",Entrées!I106-Entrées!I105))</f>
        <v>-80.5</v>
      </c>
      <c r="BO78" s="32">
        <f>IF($BF78&gt;$Y$7,"",IF(AND($BF78=$Y$7,$BG78=23),"",Entrées!J106-Entrées!J105))</f>
        <v>88.5</v>
      </c>
      <c r="BP78" s="32">
        <f>IF($BF78&gt;$Y$7,"",IF(AND($BF78=$Y$7,$BG78=23),"",Entrées!K106-Entrées!K105))</f>
        <v>0</v>
      </c>
      <c r="BQ78" s="32">
        <f>IF($BF78&gt;$Y$7,"",IF(AND($BF78=$Y$7,$BG78=23),"",Entrées!L106-Entrées!L105))</f>
        <v>-2151</v>
      </c>
      <c r="BR78" s="32">
        <f>IF($BF78&gt;$Y$7,"",IF(AND($BF78=$Y$7,$BG78=23),"",Entrées!M106-Entrées!M105))</f>
        <v>-228</v>
      </c>
      <c r="BS78" s="32">
        <f>IF($BF78&gt;$Y$7,"",IF(AND($BF78=$Y$7,$BG78=23),"",Entrées!N106-Entrées!N105))</f>
        <v>1.5</v>
      </c>
      <c r="BT78" s="32">
        <f>IF($BF78&gt;$Y$7,"",IF(AND($BF78=$Y$7,$BG78=23),"",Entrées!O106-Entrées!O105))</f>
        <v>-1535.5</v>
      </c>
      <c r="BU78" s="32">
        <f>IF($BF78&gt;$Y$7,"",IF(AND($BF78=$Y$7,$BG78=23),"",Entrées!P106-Entrées!P105))</f>
        <v>1.5</v>
      </c>
      <c r="BV78" s="32">
        <f>IF($BF78&gt;$Y$7,"",IF(AND($BF78=$Y$7,$BG78=23),"",Entrées!Q106-Entrées!Q105))</f>
        <v>0</v>
      </c>
      <c r="BW78" s="32">
        <f>IF($BF78&gt;$Y$7,"",IF(AND($BF78=$Y$7,$BG78=23),"",Entrées!R106-Entrées!R105))</f>
        <v>-1</v>
      </c>
      <c r="BX78" s="32">
        <f>IF($BF78&gt;$Y$7,"",IF(AND($BF78=$Y$7,$BG78=23),"",Entrées!S106-Entrées!S105))</f>
        <v>-233</v>
      </c>
      <c r="BY78" s="32">
        <f>IF($BF78&gt;$Y$7,"",IF(AND($BF78=$Y$7,$BG78=23),"",Entrées!T106-Entrées!T105))</f>
        <v>13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-725</v>
      </c>
      <c r="CB78" s="4"/>
      <c r="CC78" s="4"/>
      <c r="CD78" s="33">
        <f>IF($BF78&lt;=$Y$7,Entrées!J105/CD$2,"")</f>
        <v>0.42221801665404995</v>
      </c>
      <c r="CE78" s="33">
        <f>IF($BF78&lt;=$Y$7,Entrées!K105/CE$2,"")</f>
        <v>0</v>
      </c>
      <c r="CF78" s="11">
        <f t="shared" si="66"/>
        <v>7926</v>
      </c>
      <c r="CG78" s="11">
        <f t="shared" si="67"/>
        <v>4186</v>
      </c>
      <c r="CH78" s="52">
        <f t="shared" si="68"/>
        <v>0.27160101910413265</v>
      </c>
      <c r="CI78" s="52">
        <f t="shared" si="69"/>
        <v>9.6170382329218221E-2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>
        <f ca="1">IF($D79&gt;$D$8,"",INDIRECT(ADDRESS(ROW(Entrées!$C$37)+($D79-1)*24+E$11,COLUMN(Entrées!$C$37)+($C79-1),4,TRUE,"Entrées")))</f>
        <v>53725</v>
      </c>
      <c r="F79" s="28">
        <f ca="1">IF($D79&gt;$D$8,"",INDIRECT(ADDRESS(ROW(Entrées!$C$37)+($D79-1)*24+F$11,COLUMN(Entrées!$C$37)+($C79-1),4,TRUE,"Entrées")))</f>
        <v>51375</v>
      </c>
      <c r="G79" s="28">
        <f ca="1">IF($D79&gt;$D$8,"",INDIRECT(ADDRESS(ROW(Entrées!$C$37)+($D79-1)*24+G$11,COLUMN(Entrées!$C$37)+($C79-1),4,TRUE,"Entrées")))</f>
        <v>50200</v>
      </c>
      <c r="H79" s="28">
        <f ca="1">IF($D79&gt;$D$8,"",INDIRECT(ADDRESS(ROW(Entrées!$C$37)+($D79-1)*24+H$11,COLUMN(Entrées!$C$37)+($C79-1),4,TRUE,"Entrées")))</f>
        <v>47387.5</v>
      </c>
      <c r="I79" s="28">
        <f ca="1">IF($D79&gt;$D$8,"",INDIRECT(ADDRESS(ROW(Entrées!$C$37)+($D79-1)*24+I$11,COLUMN(Entrées!$C$37)+($C79-1),4,TRUE,"Entrées")))</f>
        <v>46525</v>
      </c>
      <c r="J79" s="28">
        <f ca="1">IF($D79&gt;$D$8,"",INDIRECT(ADDRESS(ROW(Entrées!$C$37)+($D79-1)*24+J$11,COLUMN(Entrées!$C$37)+($C79-1),4,TRUE,"Entrées")))</f>
        <v>48462.5</v>
      </c>
      <c r="K79" s="28">
        <f ca="1">IF($D79&gt;$D$8,"",INDIRECT(ADDRESS(ROW(Entrées!$C$37)+($D79-1)*24+K$11,COLUMN(Entrées!$C$37)+($C79-1),4,TRUE,"Entrées")))</f>
        <v>53200</v>
      </c>
      <c r="L79" s="28">
        <f ca="1">IF($D79&gt;$D$8,"",INDIRECT(ADDRESS(ROW(Entrées!$C$37)+($D79-1)*24+L$11,COLUMN(Entrées!$C$37)+($C79-1),4,TRUE,"Entrées")))</f>
        <v>58200</v>
      </c>
      <c r="M79" s="28">
        <f ca="1">IF($D79&gt;$D$8,"",INDIRECT(ADDRESS(ROW(Entrées!$C$37)+($D79-1)*24+M$11,COLUMN(Entrées!$C$37)+($C79-1),4,TRUE,"Entrées")))</f>
        <v>60687.5</v>
      </c>
      <c r="N79" s="28">
        <f ca="1">IF($D79&gt;$D$8,"",INDIRECT(ADDRESS(ROW(Entrées!$C$37)+($D79-1)*24+N$11,COLUMN(Entrées!$C$37)+($C79-1),4,TRUE,"Entrées")))</f>
        <v>62025</v>
      </c>
      <c r="O79" s="28">
        <f ca="1">IF($D79&gt;$D$8,"",INDIRECT(ADDRESS(ROW(Entrées!$C$37)+($D79-1)*24+O$11,COLUMN(Entrées!$C$37)+($C79-1),4,TRUE,"Entrées")))</f>
        <v>62275</v>
      </c>
      <c r="P79" s="28">
        <f ca="1">IF($D79&gt;$D$8,"",INDIRECT(ADDRESS(ROW(Entrées!$C$37)+($D79-1)*24+P$11,COLUMN(Entrées!$C$37)+($C79-1),4,TRUE,"Entrées")))</f>
        <v>62225</v>
      </c>
      <c r="Q79" s="28">
        <f ca="1">IF($D79&gt;$D$8,"",INDIRECT(ADDRESS(ROW(Entrées!$C$37)+($D79-1)*24+Q$11,COLUMN(Entrées!$C$37)+($C79-1),4,TRUE,"Entrées")))</f>
        <v>61462.5</v>
      </c>
      <c r="R79" s="28">
        <f ca="1">IF($D79&gt;$D$8,"",INDIRECT(ADDRESS(ROW(Entrées!$C$37)+($D79-1)*24+R$11,COLUMN(Entrées!$C$37)+($C79-1),4,TRUE,"Entrées")))</f>
        <v>60650</v>
      </c>
      <c r="S79" s="28">
        <f ca="1">IF($D79&gt;$D$8,"",INDIRECT(ADDRESS(ROW(Entrées!$C$37)+($D79-1)*24+S$11,COLUMN(Entrées!$C$37)+($C79-1),4,TRUE,"Entrées")))</f>
        <v>58650</v>
      </c>
      <c r="T79" s="28">
        <f ca="1">IF($D79&gt;$D$8,"",INDIRECT(ADDRESS(ROW(Entrées!$C$37)+($D79-1)*24+T$11,COLUMN(Entrées!$C$37)+($C79-1),4,TRUE,"Entrées")))</f>
        <v>56700</v>
      </c>
      <c r="U79" s="28">
        <f ca="1">IF($D79&gt;$D$8,"",INDIRECT(ADDRESS(ROW(Entrées!$C$37)+($D79-1)*24+U$11,COLUMN(Entrées!$C$37)+($C79-1),4,TRUE,"Entrées")))</f>
        <v>55687.5</v>
      </c>
      <c r="V79" s="28">
        <f ca="1">IF($D79&gt;$D$8,"",INDIRECT(ADDRESS(ROW(Entrées!$C$37)+($D79-1)*24+V$11,COLUMN(Entrées!$C$37)+($C79-1),4,TRUE,"Entrées")))</f>
        <v>57200</v>
      </c>
      <c r="W79" s="28">
        <f ca="1">IF($D79&gt;$D$8,"",INDIRECT(ADDRESS(ROW(Entrées!$C$37)+($D79-1)*24+W$11,COLUMN(Entrées!$C$37)+($C79-1),4,TRUE,"Entrées")))</f>
        <v>62700</v>
      </c>
      <c r="X79" s="28">
        <f ca="1">IF($D79&gt;$D$8,"",INDIRECT(ADDRESS(ROW(Entrées!$C$37)+($D79-1)*24+X$11,COLUMN(Entrées!$C$37)+($C79-1),4,TRUE,"Entrées")))</f>
        <v>64475</v>
      </c>
      <c r="Y79" s="28">
        <f ca="1">IF($D79&gt;$D$8,"",INDIRECT(ADDRESS(ROW(Entrées!$C$37)+($D79-1)*24+Y$11,COLUMN(Entrées!$C$37)+($C79-1),4,TRUE,"Entrées")))</f>
        <v>60675</v>
      </c>
      <c r="Z79" s="28">
        <f ca="1">IF($D79&gt;$D$8,"",INDIRECT(ADDRESS(ROW(Entrées!$C$37)+($D79-1)*24+Z$11,COLUMN(Entrées!$C$37)+($C79-1),4,TRUE,"Entrées")))</f>
        <v>56600</v>
      </c>
      <c r="AA79" s="28">
        <f ca="1">IF($D79&gt;$D$8,"",INDIRECT(ADDRESS(ROW(Entrées!$C$37)+($D79-1)*24+AA$11,COLUMN(Entrées!$C$37)+($C79-1),4,TRUE,"Entrées")))</f>
        <v>55087.5</v>
      </c>
      <c r="AB79" s="28">
        <f ca="1">IF($D79&gt;$D$8,"",INDIRECT(ADDRESS(ROW(Entrées!$C$37)+($D79-1)*24+AB$11,COLUMN(Entrées!$C$37)+($C79-1),4,TRUE,"Entrées")))</f>
        <v>56312.5</v>
      </c>
      <c r="AC79" s="11"/>
      <c r="AD79" s="40">
        <f t="shared" ca="1" si="41"/>
        <v>56770.3125</v>
      </c>
      <c r="AE79" s="40">
        <f t="shared" ca="1" si="43"/>
        <v>64475</v>
      </c>
      <c r="AF79" s="40">
        <f t="shared" ca="1" si="44"/>
        <v>46525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49473.956989247294</v>
      </c>
      <c r="AK79" s="31">
        <f t="shared" ca="1" si="46"/>
        <v>49350.672043010745</v>
      </c>
      <c r="AL79" s="31">
        <f t="shared" ca="1" si="47"/>
        <v>49398.118279569891</v>
      </c>
      <c r="AM79" s="31">
        <f t="shared" ca="1" si="48"/>
        <v>347.55645161290329</v>
      </c>
      <c r="AN79" s="31">
        <f t="shared" ca="1" si="49"/>
        <v>2588.1444892473114</v>
      </c>
      <c r="AO79" s="31">
        <f t="shared" ca="1" si="50"/>
        <v>1503.5463709677417</v>
      </c>
      <c r="AP79" s="31">
        <f t="shared" ca="1" si="51"/>
        <v>41704.171370967742</v>
      </c>
      <c r="AQ79" s="31">
        <f t="shared" ca="1" si="52"/>
        <v>2152.7096774193546</v>
      </c>
      <c r="AR79" s="31">
        <f t="shared" ca="1" si="53"/>
        <v>402.56922043010746</v>
      </c>
      <c r="AS79" s="31">
        <f t="shared" ca="1" si="54"/>
        <v>6508.2741935483891</v>
      </c>
      <c r="AT79" s="31">
        <f t="shared" ca="1" si="55"/>
        <v>-813.07862903225805</v>
      </c>
      <c r="AU79" s="31">
        <f t="shared" ca="1" si="56"/>
        <v>663.5913978494624</v>
      </c>
      <c r="AV79" s="31">
        <f t="shared" ca="1" si="57"/>
        <v>-5583.5161290322567</v>
      </c>
      <c r="AW79" s="31">
        <f t="shared" ca="1" si="58"/>
        <v>65.047043010752674</v>
      </c>
      <c r="AX79" s="31">
        <f t="shared" ca="1" si="59"/>
        <v>1350.5215053763443</v>
      </c>
      <c r="AY79" s="31">
        <f t="shared" ca="1" si="60"/>
        <v>-1174.383064516129</v>
      </c>
      <c r="AZ79" s="31">
        <f t="shared" ca="1" si="61"/>
        <v>-997.34811827956992</v>
      </c>
      <c r="BA79" s="31">
        <f t="shared" ca="1" si="62"/>
        <v>-382.02016129032256</v>
      </c>
      <c r="BB79" s="31">
        <f t="shared" ca="1" si="63"/>
        <v>-2410.5497311827958</v>
      </c>
      <c r="BC79" s="31">
        <f t="shared" ca="1" si="64"/>
        <v>-1597.1438172043011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-2827.5</v>
      </c>
      <c r="BI79" s="32">
        <f>IF($BF79&gt;$Y$7,"",IF(AND($BF79=$Y$7,$BG79=23),"",Entrées!D107-Entrées!D106))</f>
        <v>-1937.5</v>
      </c>
      <c r="BJ79" s="32">
        <f>IF($BF79&gt;$Y$7,"",IF(AND($BF79=$Y$7,$BG79=23),"",Entrées!E107-Entrées!E106))</f>
        <v>-1825</v>
      </c>
      <c r="BK79" s="32">
        <f>IF($BF79&gt;$Y$7,"",IF(AND($BF79=$Y$7,$BG79=23),"",Entrées!F107-Entrées!F106))</f>
        <v>-428</v>
      </c>
      <c r="BL79" s="32">
        <f>IF($BF79&gt;$Y$7,"",IF(AND($BF79=$Y$7,$BG79=23),"",Entrées!G107-Entrées!G106))</f>
        <v>-229</v>
      </c>
      <c r="BM79" s="32">
        <f>IF($BF79&gt;$Y$7,"",IF(AND($BF79=$Y$7,$BG79=23),"",Entrées!H107-Entrées!H106))</f>
        <v>-56</v>
      </c>
      <c r="BN79" s="32">
        <f>IF($BF79&gt;$Y$7,"",IF(AND($BF79=$Y$7,$BG79=23),"",Entrées!I107-Entrées!I106))</f>
        <v>-442.5</v>
      </c>
      <c r="BO79" s="32">
        <f>IF($BF79&gt;$Y$7,"",IF(AND($BF79=$Y$7,$BG79=23),"",Entrées!J107-Entrées!J106))</f>
        <v>10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-875</v>
      </c>
      <c r="BR79" s="32">
        <f>IF($BF79&gt;$Y$7,"",IF(AND($BF79=$Y$7,$BG79=23),"",Entrées!M107-Entrées!M106))</f>
        <v>-374</v>
      </c>
      <c r="BS79" s="32">
        <f>IF($BF79&gt;$Y$7,"",IF(AND($BF79=$Y$7,$BG79=23),"",Entrées!N107-Entrées!N106))</f>
        <v>1.5</v>
      </c>
      <c r="BT79" s="32">
        <f>IF($BF79&gt;$Y$7,"",IF(AND($BF79=$Y$7,$BG79=23),"",Entrées!O107-Entrées!O106))</f>
        <v>-435</v>
      </c>
      <c r="BU79" s="32">
        <f>IF($BF79&gt;$Y$7,"",IF(AND($BF79=$Y$7,$BG79=23),"",Entrées!P107-Entrées!P106))</f>
        <v>-7.5</v>
      </c>
      <c r="BV79" s="32">
        <f>IF($BF79&gt;$Y$7,"",IF(AND($BF79=$Y$7,$BG79=23),"",Entrées!Q107-Entrées!Q106))</f>
        <v>0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541</v>
      </c>
      <c r="BY79" s="32">
        <f>IF($BF79&gt;$Y$7,"",IF(AND($BF79=$Y$7,$BG79=23),"",Entrées!T107-Entrées!T106))</f>
        <v>-115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-1142</v>
      </c>
      <c r="CB79" s="4"/>
      <c r="CC79" s="4"/>
      <c r="CD79" s="33">
        <f>IF($BF79&lt;=$Y$7,Entrées!J106/CD$2,"")</f>
        <v>0.43338380015140043</v>
      </c>
      <c r="CE79" s="33">
        <f>IF($BF79&lt;=$Y$7,Entrées!K106/CE$2,"")</f>
        <v>0</v>
      </c>
      <c r="CF79" s="11">
        <f t="shared" si="66"/>
        <v>7926</v>
      </c>
      <c r="CG79" s="11">
        <f t="shared" si="67"/>
        <v>4186</v>
      </c>
      <c r="CH79" s="52">
        <f t="shared" si="68"/>
        <v>0.27160101910413265</v>
      </c>
      <c r="CI79" s="52">
        <f t="shared" si="69"/>
        <v>9.6170382329218221E-2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47460.887096774197</v>
      </c>
      <c r="F80" s="30">
        <f t="shared" ref="F80" ca="1" si="71">SUM(F49:F79)/$D$8</f>
        <v>44358.467741935485</v>
      </c>
      <c r="G80" s="30">
        <f t="shared" ref="G80" ca="1" si="72">SUM(G49:G79)/$D$8</f>
        <v>42800.403225806454</v>
      </c>
      <c r="H80" s="30">
        <f t="shared" ref="H80" ca="1" si="73">SUM(H49:H79)/$D$8</f>
        <v>40093.548387096773</v>
      </c>
      <c r="I80" s="30">
        <f t="shared" ref="I80" ca="1" si="74">SUM(I49:I79)/$D$8</f>
        <v>38839.112903225803</v>
      </c>
      <c r="J80" s="30">
        <f t="shared" ref="J80" ca="1" si="75">SUM(J49:J79)/$D$8</f>
        <v>40214.112903225803</v>
      </c>
      <c r="K80" s="30">
        <f t="shared" ref="K80" ca="1" si="76">SUM(K49:K79)/$D$8</f>
        <v>44122.580645161288</v>
      </c>
      <c r="L80" s="30">
        <f t="shared" ref="L80" ca="1" si="77">SUM(L49:L79)/$D$8</f>
        <v>49320.161290322583</v>
      </c>
      <c r="M80" s="30">
        <f t="shared" ref="M80" ca="1" si="78">SUM(M49:M79)/$D$8</f>
        <v>51641.129032258068</v>
      </c>
      <c r="N80" s="30">
        <f t="shared" ref="N80" ca="1" si="79">SUM(N49:N79)/$D$8</f>
        <v>53147.177419354841</v>
      </c>
      <c r="O80" s="30">
        <f t="shared" ref="O80" ca="1" si="80">SUM(O49:O79)/$D$8</f>
        <v>54021.370967741932</v>
      </c>
      <c r="P80" s="30">
        <f t="shared" ref="P80" ca="1" si="81">SUM(P49:P79)/$D$8</f>
        <v>54550.806451612902</v>
      </c>
      <c r="Q80" s="30">
        <f t="shared" ref="Q80" ca="1" si="82">SUM(Q49:Q79)/$D$8</f>
        <v>55039.919354838712</v>
      </c>
      <c r="R80" s="30">
        <f t="shared" ref="R80" ca="1" si="83">SUM(R49:R79)/$D$8</f>
        <v>54495.56451612903</v>
      </c>
      <c r="S80" s="30">
        <f t="shared" ref="S80" ca="1" si="84">SUM(S49:S79)/$D$8</f>
        <v>52979.838709677417</v>
      </c>
      <c r="T80" s="30">
        <f t="shared" ref="T80" ca="1" si="85">SUM(T49:T79)/$D$8</f>
        <v>51034.274193548386</v>
      </c>
      <c r="U80" s="30">
        <f t="shared" ref="U80" ca="1" si="86">SUM(U49:U79)/$D$8</f>
        <v>49639.919354838712</v>
      </c>
      <c r="V80" s="30">
        <f t="shared" ref="V80" ca="1" si="87">SUM(V49:V79)/$D$8</f>
        <v>49291.129032258068</v>
      </c>
      <c r="W80" s="30">
        <f t="shared" ref="W80" ca="1" si="88">SUM(W49:W79)/$D$8</f>
        <v>51840.725806451614</v>
      </c>
      <c r="X80" s="30">
        <f t="shared" ref="X80" ca="1" si="89">SUM(X49:X79)/$D$8</f>
        <v>55387.903225806454</v>
      </c>
      <c r="Y80" s="30">
        <f t="shared" ref="Y80" ca="1" si="90">SUM(Y49:Y79)/$D$8</f>
        <v>54158.06451612903</v>
      </c>
      <c r="Z80" s="30">
        <f t="shared" ref="Z80" ca="1" si="91">SUM(Z49:Z79)/$D$8</f>
        <v>50334.677419354841</v>
      </c>
      <c r="AA80" s="30">
        <f t="shared" ref="AA80" ca="1" si="92">SUM(AA49:AA79)/$D$8</f>
        <v>49101.612903225803</v>
      </c>
      <c r="AB80" s="30">
        <f t="shared" ref="AB80" ca="1" si="93">SUM(AB49:AB79)/$D$8</f>
        <v>50542.741935483871</v>
      </c>
      <c r="AC80" s="41"/>
      <c r="AD80" s="42">
        <f ca="1">SUM(INDIRECT(A67):INDIRECT(A68))/$D$8</f>
        <v>49350.672043010745</v>
      </c>
      <c r="AE80" s="42">
        <f ca="1">MAX(INDIRECT(A69):INDIRECT(A70))</f>
        <v>64475</v>
      </c>
      <c r="AF80" s="42">
        <f ca="1">MIN(INDIRECT(A71):INDIRECT(A72))</f>
        <v>32962.5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49473.956989247294</v>
      </c>
      <c r="AK80" s="31">
        <f t="shared" ca="1" si="46"/>
        <v>49350.672043010745</v>
      </c>
      <c r="AL80" s="31">
        <f t="shared" ca="1" si="47"/>
        <v>49398.118279569891</v>
      </c>
      <c r="AM80" s="31">
        <f t="shared" ca="1" si="48"/>
        <v>347.55645161290329</v>
      </c>
      <c r="AN80" s="31">
        <f t="shared" ca="1" si="49"/>
        <v>2588.1444892473114</v>
      </c>
      <c r="AO80" s="31">
        <f t="shared" ca="1" si="50"/>
        <v>1503.5463709677417</v>
      </c>
      <c r="AP80" s="31">
        <f t="shared" ca="1" si="51"/>
        <v>41704.171370967742</v>
      </c>
      <c r="AQ80" s="31">
        <f t="shared" ca="1" si="52"/>
        <v>2152.7096774193546</v>
      </c>
      <c r="AR80" s="31">
        <f t="shared" ca="1" si="53"/>
        <v>402.56922043010746</v>
      </c>
      <c r="AS80" s="31">
        <f t="shared" ca="1" si="54"/>
        <v>6508.2741935483891</v>
      </c>
      <c r="AT80" s="31">
        <f t="shared" ca="1" si="55"/>
        <v>-813.07862903225805</v>
      </c>
      <c r="AU80" s="31">
        <f t="shared" ca="1" si="56"/>
        <v>663.5913978494624</v>
      </c>
      <c r="AV80" s="31">
        <f t="shared" ca="1" si="57"/>
        <v>-5583.5161290322567</v>
      </c>
      <c r="AW80" s="31">
        <f t="shared" ca="1" si="58"/>
        <v>65.047043010752674</v>
      </c>
      <c r="AX80" s="31">
        <f t="shared" ca="1" si="59"/>
        <v>1350.5215053763443</v>
      </c>
      <c r="AY80" s="31">
        <f t="shared" ca="1" si="60"/>
        <v>-1174.383064516129</v>
      </c>
      <c r="AZ80" s="31">
        <f t="shared" ca="1" si="61"/>
        <v>-997.34811827956992</v>
      </c>
      <c r="BA80" s="31">
        <f t="shared" ca="1" si="62"/>
        <v>-382.02016129032256</v>
      </c>
      <c r="BB80" s="31">
        <f t="shared" ca="1" si="63"/>
        <v>-2410.5497311827958</v>
      </c>
      <c r="BC80" s="31">
        <f t="shared" ca="1" si="64"/>
        <v>-1597.1438172043011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1802.5</v>
      </c>
      <c r="BI80" s="32">
        <f>IF($BF80&gt;$Y$7,"",IF(AND($BF80=$Y$7,$BG80=23),"",Entrées!D108-Entrées!D107))</f>
        <v>1537.5</v>
      </c>
      <c r="BJ80" s="32">
        <f>IF($BF80&gt;$Y$7,"",IF(AND($BF80=$Y$7,$BG80=23),"",Entrées!E108-Entrées!E107))</f>
        <v>1500</v>
      </c>
      <c r="BK80" s="32">
        <f>IF($BF80&gt;$Y$7,"",IF(AND($BF80=$Y$7,$BG80=23),"",Entrées!F108-Entrées!F107))</f>
        <v>-208.5</v>
      </c>
      <c r="BL80" s="32">
        <f>IF($BF80&gt;$Y$7,"",IF(AND($BF80=$Y$7,$BG80=23),"",Entrées!G108-Entrées!G107))</f>
        <v>215.5</v>
      </c>
      <c r="BM80" s="32">
        <f>IF($BF80&gt;$Y$7,"",IF(AND($BF80=$Y$7,$BG80=23),"",Entrées!H108-Entrées!H107))</f>
        <v>177</v>
      </c>
      <c r="BN80" s="32">
        <f>IF($BF80&gt;$Y$7,"",IF(AND($BF80=$Y$7,$BG80=23),"",Entrées!I108-Entrées!I107))</f>
        <v>139</v>
      </c>
      <c r="BO80" s="32">
        <f>IF($BF80&gt;$Y$7,"",IF(AND($BF80=$Y$7,$BG80=23),"",Entrées!J108-Entrées!J107))</f>
        <v>-133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758</v>
      </c>
      <c r="BR80" s="32">
        <f>IF($BF80&gt;$Y$7,"",IF(AND($BF80=$Y$7,$BG80=23),"",Entrées!M108-Entrées!M107))</f>
        <v>628</v>
      </c>
      <c r="BS80" s="32">
        <f>IF($BF80&gt;$Y$7,"",IF(AND($BF80=$Y$7,$BG80=23),"",Entrées!N108-Entrées!N107))</f>
        <v>5</v>
      </c>
      <c r="BT80" s="32">
        <f>IF($BF80&gt;$Y$7,"",IF(AND($BF80=$Y$7,$BG80=23),"",Entrées!O108-Entrées!O107))</f>
        <v>222.5</v>
      </c>
      <c r="BU80" s="32">
        <f>IF($BF80&gt;$Y$7,"",IF(AND($BF80=$Y$7,$BG80=23),"",Entrées!P108-Entrées!P107))</f>
        <v>0</v>
      </c>
      <c r="BV80" s="32">
        <f>IF($BF80&gt;$Y$7,"",IF(AND($BF80=$Y$7,$BG80=23),"",Entrées!Q108-Entrées!Q107))</f>
        <v>0</v>
      </c>
      <c r="BW80" s="32">
        <f>IF($BF80&gt;$Y$7,"",IF(AND($BF80=$Y$7,$BG80=23),"",Entrées!R108-Entrées!R107))</f>
        <v>74</v>
      </c>
      <c r="BX80" s="32">
        <f>IF($BF80&gt;$Y$7,"",IF(AND($BF80=$Y$7,$BG80=23),"",Entrées!S108-Entrées!S107))</f>
        <v>348</v>
      </c>
      <c r="BY80" s="32">
        <f>IF($BF80&gt;$Y$7,"",IF(AND($BF80=$Y$7,$BG80=23),"",Entrées!T108-Entrées!T107))</f>
        <v>-96</v>
      </c>
      <c r="BZ80" s="32">
        <f>IF($BF80&gt;$Y$7,"",IF(AND($BF80=$Y$7,$BG80=23),"",Entrées!U108-Entrées!U107))</f>
        <v>155</v>
      </c>
      <c r="CA80" s="32">
        <f>IF($BF80&gt;$Y$7,"",IF(AND($BF80=$Y$7,$BG80=23),"",Entrées!V108-Entrées!V107))</f>
        <v>194</v>
      </c>
      <c r="CB80" s="4"/>
      <c r="CC80" s="4"/>
      <c r="CD80" s="33">
        <f>IF($BF80&lt;=$Y$7,Entrées!J107/CD$2,"")</f>
        <v>0.43464547060307845</v>
      </c>
      <c r="CE80" s="33">
        <f>IF($BF80&lt;=$Y$7,Entrées!K107/CE$2,"")</f>
        <v>0</v>
      </c>
      <c r="CF80" s="11">
        <f t="shared" si="66"/>
        <v>7926</v>
      </c>
      <c r="CG80" s="11">
        <f t="shared" si="67"/>
        <v>4186</v>
      </c>
      <c r="CH80" s="52">
        <f t="shared" si="68"/>
        <v>0.27160101910413265</v>
      </c>
      <c r="CI80" s="52">
        <f t="shared" si="69"/>
        <v>9.6170382329218221E-2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53725</v>
      </c>
      <c r="F81" s="30">
        <f t="shared" ref="F81:AB81" ca="1" si="94">MAX(F49:F79)</f>
        <v>51375</v>
      </c>
      <c r="G81" s="30">
        <f t="shared" ca="1" si="94"/>
        <v>50200</v>
      </c>
      <c r="H81" s="30">
        <f t="shared" ca="1" si="94"/>
        <v>47387.5</v>
      </c>
      <c r="I81" s="30">
        <f t="shared" ca="1" si="94"/>
        <v>46525</v>
      </c>
      <c r="J81" s="30">
        <f t="shared" ca="1" si="94"/>
        <v>48462.5</v>
      </c>
      <c r="K81" s="30">
        <f t="shared" ca="1" si="94"/>
        <v>53200</v>
      </c>
      <c r="L81" s="30">
        <f t="shared" ca="1" si="94"/>
        <v>58200</v>
      </c>
      <c r="M81" s="30">
        <f t="shared" ca="1" si="94"/>
        <v>60687.5</v>
      </c>
      <c r="N81" s="30">
        <f t="shared" ca="1" si="94"/>
        <v>62025</v>
      </c>
      <c r="O81" s="30">
        <f t="shared" ca="1" si="94"/>
        <v>62275</v>
      </c>
      <c r="P81" s="30">
        <f t="shared" ca="1" si="94"/>
        <v>62225</v>
      </c>
      <c r="Q81" s="30">
        <f t="shared" ca="1" si="94"/>
        <v>61462.5</v>
      </c>
      <c r="R81" s="30">
        <f t="shared" ca="1" si="94"/>
        <v>60650</v>
      </c>
      <c r="S81" s="30">
        <f t="shared" ca="1" si="94"/>
        <v>58650</v>
      </c>
      <c r="T81" s="30">
        <f t="shared" ca="1" si="94"/>
        <v>56862.5</v>
      </c>
      <c r="U81" s="30">
        <f t="shared" ca="1" si="94"/>
        <v>55687.5</v>
      </c>
      <c r="V81" s="30">
        <f t="shared" ca="1" si="94"/>
        <v>57200</v>
      </c>
      <c r="W81" s="30">
        <f t="shared" ca="1" si="94"/>
        <v>62700</v>
      </c>
      <c r="X81" s="30">
        <f t="shared" ca="1" si="94"/>
        <v>64475</v>
      </c>
      <c r="Y81" s="30">
        <f t="shared" ca="1" si="94"/>
        <v>60675</v>
      </c>
      <c r="Z81" s="30">
        <f t="shared" ca="1" si="94"/>
        <v>56600</v>
      </c>
      <c r="AA81" s="30">
        <f t="shared" ca="1" si="94"/>
        <v>55087.5</v>
      </c>
      <c r="AB81" s="30">
        <f t="shared" ca="1" si="94"/>
        <v>56312.5</v>
      </c>
      <c r="AC81" s="41" t="s">
        <v>142</v>
      </c>
      <c r="AD81" s="42">
        <f ca="1">SUM(E80:AB80)/24</f>
        <v>49350.672043010745</v>
      </c>
      <c r="AE81" s="42">
        <f ca="1">MAX(E81:AB81)</f>
        <v>64475</v>
      </c>
      <c r="AF81" s="42">
        <f ca="1">MIN(E82:AB82)</f>
        <v>32962.5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49473.956989247294</v>
      </c>
      <c r="AK81" s="31">
        <f t="shared" ca="1" si="46"/>
        <v>49350.672043010745</v>
      </c>
      <c r="AL81" s="31">
        <f t="shared" ca="1" si="47"/>
        <v>49398.118279569891</v>
      </c>
      <c r="AM81" s="31">
        <f t="shared" ca="1" si="48"/>
        <v>347.55645161290329</v>
      </c>
      <c r="AN81" s="31">
        <f t="shared" ca="1" si="49"/>
        <v>2588.1444892473114</v>
      </c>
      <c r="AO81" s="31">
        <f t="shared" ca="1" si="50"/>
        <v>1503.5463709677417</v>
      </c>
      <c r="AP81" s="31">
        <f t="shared" ca="1" si="51"/>
        <v>41704.171370967742</v>
      </c>
      <c r="AQ81" s="31">
        <f t="shared" ca="1" si="52"/>
        <v>2152.7096774193546</v>
      </c>
      <c r="AR81" s="31">
        <f t="shared" ca="1" si="53"/>
        <v>402.56922043010746</v>
      </c>
      <c r="AS81" s="31">
        <f t="shared" ca="1" si="54"/>
        <v>6508.2741935483891</v>
      </c>
      <c r="AT81" s="31">
        <f t="shared" ca="1" si="55"/>
        <v>-813.07862903225805</v>
      </c>
      <c r="AU81" s="31">
        <f t="shared" ca="1" si="56"/>
        <v>663.5913978494624</v>
      </c>
      <c r="AV81" s="31">
        <f t="shared" ca="1" si="57"/>
        <v>-5583.5161290322567</v>
      </c>
      <c r="AW81" s="31">
        <f t="shared" ca="1" si="58"/>
        <v>65.047043010752674</v>
      </c>
      <c r="AX81" s="31">
        <f t="shared" ca="1" si="59"/>
        <v>1350.5215053763443</v>
      </c>
      <c r="AY81" s="31">
        <f t="shared" ca="1" si="60"/>
        <v>-1174.383064516129</v>
      </c>
      <c r="AZ81" s="31">
        <f t="shared" ca="1" si="61"/>
        <v>-997.34811827956992</v>
      </c>
      <c r="BA81" s="31">
        <f t="shared" ca="1" si="62"/>
        <v>-382.02016129032256</v>
      </c>
      <c r="BB81" s="31">
        <f t="shared" ca="1" si="63"/>
        <v>-2410.5497311827958</v>
      </c>
      <c r="BC81" s="31">
        <f t="shared" ca="1" si="64"/>
        <v>-1597.1438172043011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-2510</v>
      </c>
      <c r="BI81" s="32">
        <f>IF($BF81&gt;$Y$7,"",IF(AND($BF81=$Y$7,$BG81=23),"",Entrées!D109-Entrées!D108))</f>
        <v>-3587.5</v>
      </c>
      <c r="BJ81" s="32">
        <f>IF($BF81&gt;$Y$7,"",IF(AND($BF81=$Y$7,$BG81=23),"",Entrées!E109-Entrées!E108))</f>
        <v>-4050</v>
      </c>
      <c r="BK81" s="32">
        <f>IF($BF81&gt;$Y$7,"",IF(AND($BF81=$Y$7,$BG81=23),"",Entrées!F109-Entrées!F108))</f>
        <v>0</v>
      </c>
      <c r="BL81" s="32">
        <f>IF($BF81&gt;$Y$7,"",IF(AND($BF81=$Y$7,$BG81=23),"",Entrées!G109-Entrées!G108))</f>
        <v>-51.5</v>
      </c>
      <c r="BM81" s="32">
        <f>IF($BF81&gt;$Y$7,"",IF(AND($BF81=$Y$7,$BG81=23),"",Entrées!H109-Entrées!H108))</f>
        <v>-708.5</v>
      </c>
      <c r="BN81" s="32">
        <f>IF($BF81&gt;$Y$7,"",IF(AND($BF81=$Y$7,$BG81=23),"",Entrées!I109-Entrées!I108))</f>
        <v>-49</v>
      </c>
      <c r="BO81" s="32">
        <f>IF($BF81&gt;$Y$7,"",IF(AND($BF81=$Y$7,$BG81=23),"",Entrées!J109-Entrées!J108))</f>
        <v>-82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-843.5</v>
      </c>
      <c r="BR81" s="32">
        <f>IF($BF81&gt;$Y$7,"",IF(AND($BF81=$Y$7,$BG81=23),"",Entrées!M109-Entrées!M108))</f>
        <v>-211</v>
      </c>
      <c r="BS81" s="32">
        <f>IF($BF81&gt;$Y$7,"",IF(AND($BF81=$Y$7,$BG81=23),"",Entrées!N109-Entrées!N108))</f>
        <v>-14.5</v>
      </c>
      <c r="BT81" s="32">
        <f>IF($BF81&gt;$Y$7,"",IF(AND($BF81=$Y$7,$BG81=23),"",Entrées!O109-Entrées!O108))</f>
        <v>-551.5</v>
      </c>
      <c r="BU81" s="32">
        <f>IF($BF81&gt;$Y$7,"",IF(AND($BF81=$Y$7,$BG81=23),"",Entrées!P109-Entrées!P108))</f>
        <v>-3.5</v>
      </c>
      <c r="BV81" s="32">
        <f>IF($BF81&gt;$Y$7,"",IF(AND($BF81=$Y$7,$BG81=23),"",Entrées!Q109-Entrées!Q108))</f>
        <v>300</v>
      </c>
      <c r="BW81" s="32">
        <f>IF($BF81&gt;$Y$7,"",IF(AND($BF81=$Y$7,$BG81=23),"",Entrées!R109-Entrées!R108))</f>
        <v>-74</v>
      </c>
      <c r="BX81" s="32">
        <f>IF($BF81&gt;$Y$7,"",IF(AND($BF81=$Y$7,$BG81=23),"",Entrées!S109-Entrées!S108))</f>
        <v>-610</v>
      </c>
      <c r="BY81" s="32">
        <f>IF($BF81&gt;$Y$7,"",IF(AND($BF81=$Y$7,$BG81=23),"",Entrées!T109-Entrées!T108))</f>
        <v>-416</v>
      </c>
      <c r="BZ81" s="32">
        <f>IF($BF81&gt;$Y$7,"",IF(AND($BF81=$Y$7,$BG81=23),"",Entrées!U109-Entrées!U108))</f>
        <v>1</v>
      </c>
      <c r="CA81" s="32">
        <f>IF($BF81&gt;$Y$7,"",IF(AND($BF81=$Y$7,$BG81=23),"",Entrées!V109-Entrées!V108))</f>
        <v>-687</v>
      </c>
      <c r="CB81" s="4"/>
      <c r="CC81" s="4"/>
      <c r="CD81" s="33">
        <f>IF($BF81&lt;=$Y$7,Entrées!J108/CD$2,"")</f>
        <v>0.41786525359576077</v>
      </c>
      <c r="CE81" s="33">
        <f>IF($BF81&lt;=$Y$7,Entrées!K108/CE$2,"")</f>
        <v>0</v>
      </c>
      <c r="CF81" s="11">
        <f t="shared" si="66"/>
        <v>7926</v>
      </c>
      <c r="CG81" s="11">
        <f t="shared" si="67"/>
        <v>4186</v>
      </c>
      <c r="CH81" s="52">
        <f t="shared" si="68"/>
        <v>0.27160101910413265</v>
      </c>
      <c r="CI81" s="52">
        <f t="shared" si="69"/>
        <v>9.6170382329218221E-2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42187.5</v>
      </c>
      <c r="F82" s="30">
        <f t="shared" ref="F82:AB82" ca="1" si="95">MIN(F49:F79)</f>
        <v>38800</v>
      </c>
      <c r="G82" s="30">
        <f t="shared" ca="1" si="95"/>
        <v>36500</v>
      </c>
      <c r="H82" s="30">
        <f t="shared" ca="1" si="95"/>
        <v>34787.5</v>
      </c>
      <c r="I82" s="30">
        <f t="shared" ca="1" si="95"/>
        <v>33287.5</v>
      </c>
      <c r="J82" s="30">
        <f t="shared" ca="1" si="95"/>
        <v>32962.5</v>
      </c>
      <c r="K82" s="30">
        <f t="shared" ca="1" si="95"/>
        <v>33662.5</v>
      </c>
      <c r="L82" s="30">
        <f t="shared" ca="1" si="95"/>
        <v>34737.5</v>
      </c>
      <c r="M82" s="30">
        <f t="shared" ca="1" si="95"/>
        <v>35737.5</v>
      </c>
      <c r="N82" s="30">
        <f t="shared" ca="1" si="95"/>
        <v>38775</v>
      </c>
      <c r="O82" s="30">
        <f t="shared" ca="1" si="95"/>
        <v>41125</v>
      </c>
      <c r="P82" s="30">
        <f t="shared" ca="1" si="95"/>
        <v>42612.5</v>
      </c>
      <c r="Q82" s="30">
        <f t="shared" ca="1" si="95"/>
        <v>44462.5</v>
      </c>
      <c r="R82" s="30">
        <f t="shared" ca="1" si="95"/>
        <v>44012.5</v>
      </c>
      <c r="S82" s="30">
        <f t="shared" ca="1" si="95"/>
        <v>41062.5</v>
      </c>
      <c r="T82" s="30">
        <f t="shared" ca="1" si="95"/>
        <v>38987.5</v>
      </c>
      <c r="U82" s="30">
        <f t="shared" ca="1" si="95"/>
        <v>38025</v>
      </c>
      <c r="V82" s="30">
        <f t="shared" ca="1" si="95"/>
        <v>37925</v>
      </c>
      <c r="W82" s="30">
        <f t="shared" ca="1" si="95"/>
        <v>40575</v>
      </c>
      <c r="X82" s="30">
        <f t="shared" ca="1" si="95"/>
        <v>45087.5</v>
      </c>
      <c r="Y82" s="30">
        <f t="shared" ca="1" si="95"/>
        <v>45487.5</v>
      </c>
      <c r="Z82" s="30">
        <f t="shared" ca="1" si="95"/>
        <v>43400</v>
      </c>
      <c r="AA82" s="30">
        <f t="shared" ca="1" si="95"/>
        <v>43225</v>
      </c>
      <c r="AB82" s="30">
        <f t="shared" ca="1" si="95"/>
        <v>44637.5</v>
      </c>
      <c r="AC82" s="11"/>
      <c r="AD82" s="42">
        <f ca="1">SUM(INDIRECT(ADDRESS(ROW($C$37),COLUMN($C$37)+($C48-1),4, TRUE,"Entrées")):INDIRECT(ADDRESS(ROW(INDIRECT($A$42)),COLUMN($C$37)+($C48-1),4,TRUE,"Entrées")))/Entrées!$P$11</f>
        <v>49350.672043010753</v>
      </c>
      <c r="AE82" s="42">
        <f ca="1">MAX(INDIRECT(ADDRESS(ROW($C$37),COLUMN($C$37)+($C48-1),4, TRUE,"Entrées")):INDIRECT(ADDRESS(ROW(INDIRECT($A$42)),COLUMN($C$37)+($C48-1),4,TRUE,"Entrées")))</f>
        <v>64475</v>
      </c>
      <c r="AF82" s="42">
        <f ca="1">MIN(INDIRECT(ADDRESS(ROW($C$37),COLUMN($C$37)+($C48-1),4, TRUE,"Entrées")):INDIRECT(ADDRESS(ROW(INDIRECT($A$42)),COLUMN($C$37)+($C48-1),4,TRUE,"Entrées")))</f>
        <v>32962.5</v>
      </c>
      <c r="AH82" s="11">
        <f>Entrées!A109</f>
        <v>4</v>
      </c>
      <c r="AI82" s="13">
        <f>Entrées!B109</f>
        <v>0</v>
      </c>
      <c r="AJ82" s="31">
        <f t="shared" ca="1" si="70"/>
        <v>49473.956989247294</v>
      </c>
      <c r="AK82" s="31">
        <f t="shared" ca="1" si="46"/>
        <v>49350.672043010745</v>
      </c>
      <c r="AL82" s="31">
        <f t="shared" ca="1" si="47"/>
        <v>49398.118279569891</v>
      </c>
      <c r="AM82" s="31">
        <f t="shared" ca="1" si="48"/>
        <v>347.55645161290329</v>
      </c>
      <c r="AN82" s="31">
        <f t="shared" ca="1" si="49"/>
        <v>2588.1444892473114</v>
      </c>
      <c r="AO82" s="31">
        <f t="shared" ca="1" si="50"/>
        <v>1503.5463709677417</v>
      </c>
      <c r="AP82" s="31">
        <f t="shared" ca="1" si="51"/>
        <v>41704.171370967742</v>
      </c>
      <c r="AQ82" s="31">
        <f t="shared" ca="1" si="52"/>
        <v>2152.7096774193546</v>
      </c>
      <c r="AR82" s="31">
        <f t="shared" ca="1" si="53"/>
        <v>402.56922043010746</v>
      </c>
      <c r="AS82" s="31">
        <f t="shared" ca="1" si="54"/>
        <v>6508.2741935483891</v>
      </c>
      <c r="AT82" s="31">
        <f t="shared" ca="1" si="55"/>
        <v>-813.07862903225805</v>
      </c>
      <c r="AU82" s="31">
        <f t="shared" ca="1" si="56"/>
        <v>663.5913978494624</v>
      </c>
      <c r="AV82" s="31">
        <f t="shared" ca="1" si="57"/>
        <v>-5583.5161290322567</v>
      </c>
      <c r="AW82" s="31">
        <f t="shared" ca="1" si="58"/>
        <v>65.047043010752674</v>
      </c>
      <c r="AX82" s="31">
        <f t="shared" ca="1" si="59"/>
        <v>1350.5215053763443</v>
      </c>
      <c r="AY82" s="31">
        <f t="shared" ca="1" si="60"/>
        <v>-1174.383064516129</v>
      </c>
      <c r="AZ82" s="31">
        <f t="shared" ca="1" si="61"/>
        <v>-997.34811827956992</v>
      </c>
      <c r="BA82" s="31">
        <f t="shared" ca="1" si="62"/>
        <v>-382.02016129032256</v>
      </c>
      <c r="BB82" s="31">
        <f t="shared" ca="1" si="63"/>
        <v>-2410.5497311827958</v>
      </c>
      <c r="BC82" s="31">
        <f t="shared" ca="1" si="64"/>
        <v>-1597.1438172043011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-4241</v>
      </c>
      <c r="BI82" s="32">
        <f>IF($BF82&gt;$Y$7,"",IF(AND($BF82=$Y$7,$BG82=23),"",Entrées!D110-Entrées!D109))</f>
        <v>-3325</v>
      </c>
      <c r="BJ82" s="32">
        <f>IF($BF82&gt;$Y$7,"",IF(AND($BF82=$Y$7,$BG82=23),"",Entrées!E110-Entrées!E109))</f>
        <v>-3287.5</v>
      </c>
      <c r="BK82" s="32">
        <f>IF($BF82&gt;$Y$7,"",IF(AND($BF82=$Y$7,$BG82=23),"",Entrées!F110-Entrées!F109))</f>
        <v>0</v>
      </c>
      <c r="BL82" s="32">
        <f>IF($BF82&gt;$Y$7,"",IF(AND($BF82=$Y$7,$BG82=23),"",Entrées!G110-Entrées!G109))</f>
        <v>-321</v>
      </c>
      <c r="BM82" s="32">
        <f>IF($BF82&gt;$Y$7,"",IF(AND($BF82=$Y$7,$BG82=23),"",Entrées!H110-Entrées!H109))</f>
        <v>-139.5</v>
      </c>
      <c r="BN82" s="32">
        <f>IF($BF82&gt;$Y$7,"",IF(AND($BF82=$Y$7,$BG82=23),"",Entrées!I110-Entrées!I109))</f>
        <v>-402</v>
      </c>
      <c r="BO82" s="32">
        <f>IF($BF82&gt;$Y$7,"",IF(AND($BF82=$Y$7,$BG82=23),"",Entrées!J110-Entrées!J109))</f>
        <v>-27.5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-606.5</v>
      </c>
      <c r="BR82" s="32">
        <f>IF($BF82&gt;$Y$7,"",IF(AND($BF82=$Y$7,$BG82=23),"",Entrées!M110-Entrées!M109))</f>
        <v>-1646</v>
      </c>
      <c r="BS82" s="32">
        <f>IF($BF82&gt;$Y$7,"",IF(AND($BF82=$Y$7,$BG82=23),"",Entrées!N110-Entrées!N109))</f>
        <v>12.5</v>
      </c>
      <c r="BT82" s="32">
        <f>IF($BF82&gt;$Y$7,"",IF(AND($BF82=$Y$7,$BG82=23),"",Entrées!O110-Entrées!O109))</f>
        <v>-1111</v>
      </c>
      <c r="BU82" s="32">
        <f>IF($BF82&gt;$Y$7,"",IF(AND($BF82=$Y$7,$BG82=23),"",Entrées!P110-Entrées!P109))</f>
        <v>-2.5</v>
      </c>
      <c r="BV82" s="32">
        <f>IF($BF82&gt;$Y$7,"",IF(AND($BF82=$Y$7,$BG82=23),"",Entrées!Q110-Entrées!Q109))</f>
        <v>0</v>
      </c>
      <c r="BW82" s="32">
        <f>IF($BF82&gt;$Y$7,"",IF(AND($BF82=$Y$7,$BG82=23),"",Entrées!R110-Entrées!R109))</f>
        <v>203</v>
      </c>
      <c r="BX82" s="32">
        <f>IF($BF82&gt;$Y$7,"",IF(AND($BF82=$Y$7,$BG82=23),"",Entrées!S110-Entrées!S109))</f>
        <v>-723</v>
      </c>
      <c r="BY82" s="32">
        <f>IF($BF82&gt;$Y$7,"",IF(AND($BF82=$Y$7,$BG82=23),"",Entrées!T110-Entrées!T109))</f>
        <v>-200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-59</v>
      </c>
      <c r="CB82" s="4"/>
      <c r="CC82" s="4"/>
      <c r="CD82" s="33">
        <f>IF($BF82&lt;=$Y$7,Entrées!J109/CD$2,"")</f>
        <v>0.40751955589200101</v>
      </c>
      <c r="CE82" s="33">
        <f>IF($BF82&lt;=$Y$7,Entrées!K109/CE$2,"")</f>
        <v>0</v>
      </c>
      <c r="CF82" s="11">
        <f t="shared" si="66"/>
        <v>7926</v>
      </c>
      <c r="CG82" s="11">
        <f t="shared" si="67"/>
        <v>4186</v>
      </c>
      <c r="CH82" s="52">
        <f t="shared" si="68"/>
        <v>0.27160101910413265</v>
      </c>
      <c r="CI82" s="52">
        <f t="shared" si="69"/>
        <v>9.6170382329218221E-2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49473.956989247294</v>
      </c>
      <c r="AK83" s="31">
        <f t="shared" ca="1" si="46"/>
        <v>49350.672043010745</v>
      </c>
      <c r="AL83" s="31">
        <f t="shared" ca="1" si="47"/>
        <v>49398.118279569891</v>
      </c>
      <c r="AM83" s="31">
        <f t="shared" ca="1" si="48"/>
        <v>347.55645161290329</v>
      </c>
      <c r="AN83" s="31">
        <f t="shared" ca="1" si="49"/>
        <v>2588.1444892473114</v>
      </c>
      <c r="AO83" s="31">
        <f t="shared" ca="1" si="50"/>
        <v>1503.5463709677417</v>
      </c>
      <c r="AP83" s="31">
        <f t="shared" ca="1" si="51"/>
        <v>41704.171370967742</v>
      </c>
      <c r="AQ83" s="31">
        <f t="shared" ca="1" si="52"/>
        <v>2152.7096774193546</v>
      </c>
      <c r="AR83" s="31">
        <f t="shared" ca="1" si="53"/>
        <v>402.56922043010746</v>
      </c>
      <c r="AS83" s="31">
        <f t="shared" ca="1" si="54"/>
        <v>6508.2741935483891</v>
      </c>
      <c r="AT83" s="31">
        <f t="shared" ca="1" si="55"/>
        <v>-813.07862903225805</v>
      </c>
      <c r="AU83" s="31">
        <f t="shared" ca="1" si="56"/>
        <v>663.5913978494624</v>
      </c>
      <c r="AV83" s="31">
        <f t="shared" ca="1" si="57"/>
        <v>-5583.5161290322567</v>
      </c>
      <c r="AW83" s="31">
        <f t="shared" ca="1" si="58"/>
        <v>65.047043010752674</v>
      </c>
      <c r="AX83" s="31">
        <f t="shared" ca="1" si="59"/>
        <v>1350.5215053763443</v>
      </c>
      <c r="AY83" s="31">
        <f t="shared" ca="1" si="60"/>
        <v>-1174.383064516129</v>
      </c>
      <c r="AZ83" s="31">
        <f t="shared" ca="1" si="61"/>
        <v>-997.34811827956992</v>
      </c>
      <c r="BA83" s="31">
        <f t="shared" ca="1" si="62"/>
        <v>-382.02016129032256</v>
      </c>
      <c r="BB83" s="31">
        <f t="shared" ca="1" si="63"/>
        <v>-2410.5497311827958</v>
      </c>
      <c r="BC83" s="31">
        <f t="shared" ca="1" si="64"/>
        <v>-1597.1438172043011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-1284</v>
      </c>
      <c r="BI83" s="32">
        <f>IF($BF83&gt;$Y$7,"",IF(AND($BF83=$Y$7,$BG83=23),"",Entrées!D111-Entrées!D110))</f>
        <v>-1412.5</v>
      </c>
      <c r="BJ83" s="32">
        <f>IF($BF83&gt;$Y$7,"",IF(AND($BF83=$Y$7,$BG83=23),"",Entrées!E111-Entrées!E110))</f>
        <v>-1562.5</v>
      </c>
      <c r="BK83" s="32">
        <f>IF($BF83&gt;$Y$7,"",IF(AND($BF83=$Y$7,$BG83=23),"",Entrées!F111-Entrées!F110))</f>
        <v>0.5</v>
      </c>
      <c r="BL83" s="32">
        <f>IF($BF83&gt;$Y$7,"",IF(AND($BF83=$Y$7,$BG83=23),"",Entrées!G111-Entrées!G110))</f>
        <v>-46.5</v>
      </c>
      <c r="BM83" s="32">
        <f>IF($BF83&gt;$Y$7,"",IF(AND($BF83=$Y$7,$BG83=23),"",Entrées!H111-Entrées!H110))</f>
        <v>7</v>
      </c>
      <c r="BN83" s="32">
        <f>IF($BF83&gt;$Y$7,"",IF(AND($BF83=$Y$7,$BG83=23),"",Entrées!I111-Entrées!I110))</f>
        <v>-77.5</v>
      </c>
      <c r="BO83" s="32">
        <f>IF($BF83&gt;$Y$7,"",IF(AND($BF83=$Y$7,$BG83=23),"",Entrées!J111-Entrées!J110))</f>
        <v>125.5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-253</v>
      </c>
      <c r="BR83" s="32">
        <f>IF($BF83&gt;$Y$7,"",IF(AND($BF83=$Y$7,$BG83=23),"",Entrées!M111-Entrées!M110))</f>
        <v>-453.5</v>
      </c>
      <c r="BS83" s="32">
        <f>IF($BF83&gt;$Y$7,"",IF(AND($BF83=$Y$7,$BG83=23),"",Entrées!N111-Entrées!N110))</f>
        <v>-5</v>
      </c>
      <c r="BT83" s="32">
        <f>IF($BF83&gt;$Y$7,"",IF(AND($BF83=$Y$7,$BG83=23),"",Entrées!O111-Entrées!O110))</f>
        <v>-581</v>
      </c>
      <c r="BU83" s="32">
        <f>IF($BF83&gt;$Y$7,"",IF(AND($BF83=$Y$7,$BG83=23),"",Entrées!P111-Entrées!P110))</f>
        <v>0</v>
      </c>
      <c r="BV83" s="32">
        <f>IF($BF83&gt;$Y$7,"",IF(AND($BF83=$Y$7,$BG83=23),"",Entrées!Q111-Entrées!Q110))</f>
        <v>-178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-352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-12</v>
      </c>
      <c r="CB83" s="4"/>
      <c r="CC83" s="4"/>
      <c r="CD83" s="33">
        <f>IF($BF83&lt;=$Y$7,Entrées!J110/CD$2,"")</f>
        <v>0.40404996214988648</v>
      </c>
      <c r="CE83" s="33">
        <f>IF($BF83&lt;=$Y$7,Entrées!K110/CE$2,"")</f>
        <v>0</v>
      </c>
      <c r="CF83" s="11">
        <f t="shared" si="66"/>
        <v>7926</v>
      </c>
      <c r="CG83" s="11">
        <f t="shared" si="67"/>
        <v>4186</v>
      </c>
      <c r="CH83" s="52">
        <f t="shared" si="68"/>
        <v>0.27160101910413265</v>
      </c>
      <c r="CI83" s="52">
        <f t="shared" si="69"/>
        <v>9.6170382329218221E-2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49473.956989247294</v>
      </c>
      <c r="AK84" s="31">
        <f t="shared" ca="1" si="46"/>
        <v>49350.672043010745</v>
      </c>
      <c r="AL84" s="31">
        <f t="shared" ca="1" si="47"/>
        <v>49398.118279569891</v>
      </c>
      <c r="AM84" s="31">
        <f t="shared" ca="1" si="48"/>
        <v>347.55645161290329</v>
      </c>
      <c r="AN84" s="31">
        <f t="shared" ca="1" si="49"/>
        <v>2588.1444892473114</v>
      </c>
      <c r="AO84" s="31">
        <f t="shared" ca="1" si="50"/>
        <v>1503.5463709677417</v>
      </c>
      <c r="AP84" s="31">
        <f t="shared" ca="1" si="51"/>
        <v>41704.171370967742</v>
      </c>
      <c r="AQ84" s="31">
        <f t="shared" ca="1" si="52"/>
        <v>2152.7096774193546</v>
      </c>
      <c r="AR84" s="31">
        <f t="shared" ca="1" si="53"/>
        <v>402.56922043010746</v>
      </c>
      <c r="AS84" s="31">
        <f t="shared" ca="1" si="54"/>
        <v>6508.2741935483891</v>
      </c>
      <c r="AT84" s="31">
        <f t="shared" ca="1" si="55"/>
        <v>-813.07862903225805</v>
      </c>
      <c r="AU84" s="31">
        <f t="shared" ca="1" si="56"/>
        <v>663.5913978494624</v>
      </c>
      <c r="AV84" s="31">
        <f t="shared" ca="1" si="57"/>
        <v>-5583.5161290322567</v>
      </c>
      <c r="AW84" s="31">
        <f t="shared" ca="1" si="58"/>
        <v>65.047043010752674</v>
      </c>
      <c r="AX84" s="31">
        <f t="shared" ca="1" si="59"/>
        <v>1350.5215053763443</v>
      </c>
      <c r="AY84" s="31">
        <f t="shared" ca="1" si="60"/>
        <v>-1174.383064516129</v>
      </c>
      <c r="AZ84" s="31">
        <f t="shared" ca="1" si="61"/>
        <v>-997.34811827956992</v>
      </c>
      <c r="BA84" s="31">
        <f t="shared" ca="1" si="62"/>
        <v>-382.02016129032256</v>
      </c>
      <c r="BB84" s="31">
        <f t="shared" ca="1" si="63"/>
        <v>-2410.5497311827958</v>
      </c>
      <c r="BC84" s="31">
        <f t="shared" ca="1" si="64"/>
        <v>-1597.1438172043011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-2416.5</v>
      </c>
      <c r="BI84" s="32">
        <f>IF($BF84&gt;$Y$7,"",IF(AND($BF84=$Y$7,$BG84=23),"",Entrées!D112-Entrées!D111))</f>
        <v>-2700</v>
      </c>
      <c r="BJ84" s="32">
        <f>IF($BF84&gt;$Y$7,"",IF(AND($BF84=$Y$7,$BG84=23),"",Entrées!E112-Entrées!E111))</f>
        <v>-2575</v>
      </c>
      <c r="BK84" s="32">
        <f>IF($BF84&gt;$Y$7,"",IF(AND($BF84=$Y$7,$BG84=23),"",Entrées!F112-Entrées!F111))</f>
        <v>-0.5</v>
      </c>
      <c r="BL84" s="32">
        <f>IF($BF84&gt;$Y$7,"",IF(AND($BF84=$Y$7,$BG84=23),"",Entrées!G112-Entrées!G111))</f>
        <v>-476</v>
      </c>
      <c r="BM84" s="32">
        <f>IF($BF84&gt;$Y$7,"",IF(AND($BF84=$Y$7,$BG84=23),"",Entrées!H112-Entrées!H111))</f>
        <v>-16</v>
      </c>
      <c r="BN84" s="32">
        <f>IF($BF84&gt;$Y$7,"",IF(AND($BF84=$Y$7,$BG84=23),"",Entrées!I112-Entrées!I111))</f>
        <v>-1343.5</v>
      </c>
      <c r="BO84" s="32">
        <f>IF($BF84&gt;$Y$7,"",IF(AND($BF84=$Y$7,$BG84=23),"",Entrées!J112-Entrées!J111))</f>
        <v>163.5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-399.5</v>
      </c>
      <c r="BR84" s="32">
        <f>IF($BF84&gt;$Y$7,"",IF(AND($BF84=$Y$7,$BG84=23),"",Entrées!M112-Entrées!M111))</f>
        <v>124</v>
      </c>
      <c r="BS84" s="32">
        <f>IF($BF84&gt;$Y$7,"",IF(AND($BF84=$Y$7,$BG84=23),"",Entrées!N112-Entrées!N111))</f>
        <v>5.5</v>
      </c>
      <c r="BT84" s="32">
        <f>IF($BF84&gt;$Y$7,"",IF(AND($BF84=$Y$7,$BG84=23),"",Entrées!O112-Entrées!O111))</f>
        <v>-472.5</v>
      </c>
      <c r="BU84" s="32">
        <f>IF($BF84&gt;$Y$7,"",IF(AND($BF84=$Y$7,$BG84=23),"",Entrées!P112-Entrées!P111))</f>
        <v>-7.5</v>
      </c>
      <c r="BV84" s="32">
        <f>IF($BF84&gt;$Y$7,"",IF(AND($BF84=$Y$7,$BG84=23),"",Entrées!Q112-Entrées!Q111))</f>
        <v>-1037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97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21</v>
      </c>
      <c r="CB84" s="4"/>
      <c r="CC84" s="4"/>
      <c r="CD84" s="33">
        <f>IF($BF84&lt;=$Y$7,Entrées!J111/CD$2,"")</f>
        <v>0.41988392631844562</v>
      </c>
      <c r="CE84" s="33">
        <f>IF($BF84&lt;=$Y$7,Entrées!K111/CE$2,"")</f>
        <v>0</v>
      </c>
      <c r="CF84" s="11">
        <f t="shared" si="66"/>
        <v>7926</v>
      </c>
      <c r="CG84" s="11">
        <f t="shared" si="67"/>
        <v>4186</v>
      </c>
      <c r="CH84" s="52">
        <f t="shared" si="68"/>
        <v>0.27160101910413265</v>
      </c>
      <c r="CI84" s="52">
        <f t="shared" si="69"/>
        <v>9.6170382329218221E-2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49473.956989247294</v>
      </c>
      <c r="AK85" s="31">
        <f t="shared" ca="1" si="46"/>
        <v>49350.672043010745</v>
      </c>
      <c r="AL85" s="31">
        <f t="shared" ca="1" si="47"/>
        <v>49398.118279569891</v>
      </c>
      <c r="AM85" s="31">
        <f t="shared" ca="1" si="48"/>
        <v>347.55645161290329</v>
      </c>
      <c r="AN85" s="31">
        <f t="shared" ca="1" si="49"/>
        <v>2588.1444892473114</v>
      </c>
      <c r="AO85" s="31">
        <f t="shared" ca="1" si="50"/>
        <v>1503.5463709677417</v>
      </c>
      <c r="AP85" s="31">
        <f t="shared" ca="1" si="51"/>
        <v>41704.171370967742</v>
      </c>
      <c r="AQ85" s="31">
        <f t="shared" ca="1" si="52"/>
        <v>2152.7096774193546</v>
      </c>
      <c r="AR85" s="31">
        <f t="shared" ca="1" si="53"/>
        <v>402.56922043010746</v>
      </c>
      <c r="AS85" s="31">
        <f t="shared" ca="1" si="54"/>
        <v>6508.2741935483891</v>
      </c>
      <c r="AT85" s="31">
        <f t="shared" ca="1" si="55"/>
        <v>-813.07862903225805</v>
      </c>
      <c r="AU85" s="31">
        <f t="shared" ca="1" si="56"/>
        <v>663.5913978494624</v>
      </c>
      <c r="AV85" s="31">
        <f t="shared" ca="1" si="57"/>
        <v>-5583.5161290322567</v>
      </c>
      <c r="AW85" s="31">
        <f t="shared" ca="1" si="58"/>
        <v>65.047043010752674</v>
      </c>
      <c r="AX85" s="31">
        <f t="shared" ca="1" si="59"/>
        <v>1350.5215053763443</v>
      </c>
      <c r="AY85" s="31">
        <f t="shared" ca="1" si="60"/>
        <v>-1174.383064516129</v>
      </c>
      <c r="AZ85" s="31">
        <f t="shared" ca="1" si="61"/>
        <v>-997.34811827956992</v>
      </c>
      <c r="BA85" s="31">
        <f t="shared" ca="1" si="62"/>
        <v>-382.02016129032256</v>
      </c>
      <c r="BB85" s="31">
        <f t="shared" ca="1" si="63"/>
        <v>-2410.5497311827958</v>
      </c>
      <c r="BC85" s="31">
        <f t="shared" ca="1" si="64"/>
        <v>-1597.1438172043011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-1096.5</v>
      </c>
      <c r="BI85" s="32">
        <f>IF($BF85&gt;$Y$7,"",IF(AND($BF85=$Y$7,$BG85=23),"",Entrées!D113-Entrées!D112))</f>
        <v>-837.5</v>
      </c>
      <c r="BJ85" s="32">
        <f>IF($BF85&gt;$Y$7,"",IF(AND($BF85=$Y$7,$BG85=23),"",Entrées!E113-Entrées!E112))</f>
        <v>-700</v>
      </c>
      <c r="BK85" s="32">
        <f>IF($BF85&gt;$Y$7,"",IF(AND($BF85=$Y$7,$BG85=23),"",Entrées!F113-Entrées!F112))</f>
        <v>2</v>
      </c>
      <c r="BL85" s="32">
        <f>IF($BF85&gt;$Y$7,"",IF(AND($BF85=$Y$7,$BG85=23),"",Entrées!G113-Entrées!G112))</f>
        <v>-60.5</v>
      </c>
      <c r="BM85" s="32">
        <f>IF($BF85&gt;$Y$7,"",IF(AND($BF85=$Y$7,$BG85=23),"",Entrées!H113-Entrées!H112))</f>
        <v>-6</v>
      </c>
      <c r="BN85" s="32">
        <f>IF($BF85&gt;$Y$7,"",IF(AND($BF85=$Y$7,$BG85=23),"",Entrées!I113-Entrées!I112))</f>
        <v>361</v>
      </c>
      <c r="BO85" s="32">
        <f>IF($BF85&gt;$Y$7,"",IF(AND($BF85=$Y$7,$BG85=23),"",Entrées!J113-Entrées!J112))</f>
        <v>-293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0.5</v>
      </c>
      <c r="BR85" s="32">
        <f>IF($BF85&gt;$Y$7,"",IF(AND($BF85=$Y$7,$BG85=23),"",Entrées!M113-Entrées!M112))</f>
        <v>121</v>
      </c>
      <c r="BS85" s="32">
        <f>IF($BF85&gt;$Y$7,"",IF(AND($BF85=$Y$7,$BG85=23),"",Entrées!N113-Entrées!N112))</f>
        <v>2</v>
      </c>
      <c r="BT85" s="32">
        <f>IF($BF85&gt;$Y$7,"",IF(AND($BF85=$Y$7,$BG85=23),"",Entrées!O113-Entrées!O112))</f>
        <v>-1225</v>
      </c>
      <c r="BU85" s="32">
        <f>IF($BF85&gt;$Y$7,"",IF(AND($BF85=$Y$7,$BG85=23),"",Entrées!P113-Entrées!P112))</f>
        <v>-1.5</v>
      </c>
      <c r="BV85" s="32">
        <f>IF($BF85&gt;$Y$7,"",IF(AND($BF85=$Y$7,$BG85=23),"",Entrées!Q113-Entrées!Q112))</f>
        <v>-1057</v>
      </c>
      <c r="BW85" s="32">
        <f>IF($BF85&gt;$Y$7,"",IF(AND($BF85=$Y$7,$BG85=23),"",Entrées!R113-Entrées!R112))</f>
        <v>18</v>
      </c>
      <c r="BX85" s="32">
        <f>IF($BF85&gt;$Y$7,"",IF(AND($BF85=$Y$7,$BG85=23),"",Entrées!S113-Entrées!S112))</f>
        <v>-68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127</v>
      </c>
      <c r="CB85" s="4"/>
      <c r="CC85" s="4"/>
      <c r="CD85" s="33">
        <f>IF($BF85&lt;=$Y$7,Entrées!J112/CD$2,"")</f>
        <v>0.44051223820338126</v>
      </c>
      <c r="CE85" s="33">
        <f>IF($BF85&lt;=$Y$7,Entrées!K112/CE$2,"")</f>
        <v>0</v>
      </c>
      <c r="CF85" s="11">
        <f t="shared" si="66"/>
        <v>7926</v>
      </c>
      <c r="CG85" s="11">
        <f t="shared" si="67"/>
        <v>4186</v>
      </c>
      <c r="CH85" s="52">
        <f t="shared" si="68"/>
        <v>0.27160101910413265</v>
      </c>
      <c r="CI85" s="52">
        <f t="shared" si="69"/>
        <v>9.6170382329218221E-2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44900</v>
      </c>
      <c r="F86" s="28">
        <f ca="1">IF($D86&gt;$D$8,"",INDIRECT(ADDRESS(ROW(Entrées!$C$37)+($D86-1)*24+F$11,COLUMN(Entrées!$C$37)+($C86-1),4,TRUE,"Entrées")))</f>
        <v>42250</v>
      </c>
      <c r="G86" s="28">
        <f ca="1">IF($D86&gt;$D$8,"",INDIRECT(ADDRESS(ROW(Entrées!$C$37)+($D86-1)*24+G$11,COLUMN(Entrées!$C$37)+($C86-1),4,TRUE,"Entrées")))</f>
        <v>40662.5</v>
      </c>
      <c r="H86" s="28">
        <f ca="1">IF($D86&gt;$D$8,"",INDIRECT(ADDRESS(ROW(Entrées!$C$37)+($D86-1)*24+H$11,COLUMN(Entrées!$C$37)+($C86-1),4,TRUE,"Entrées")))</f>
        <v>38162.5</v>
      </c>
      <c r="I86" s="28">
        <f ca="1">IF($D86&gt;$D$8,"",INDIRECT(ADDRESS(ROW(Entrées!$C$37)+($D86-1)*24+I$11,COLUMN(Entrées!$C$37)+($C86-1),4,TRUE,"Entrées")))</f>
        <v>37400</v>
      </c>
      <c r="J86" s="28">
        <f ca="1">IF($D86&gt;$D$8,"",INDIRECT(ADDRESS(ROW(Entrées!$C$37)+($D86-1)*24+J$11,COLUMN(Entrées!$C$37)+($C86-1),4,TRUE,"Entrées")))</f>
        <v>39125</v>
      </c>
      <c r="K86" s="28">
        <f ca="1">IF($D86&gt;$D$8,"",INDIRECT(ADDRESS(ROW(Entrées!$C$37)+($D86-1)*24+K$11,COLUMN(Entrées!$C$37)+($C86-1),4,TRUE,"Entrées")))</f>
        <v>44187.5</v>
      </c>
      <c r="L86" s="28">
        <f ca="1">IF($D86&gt;$D$8,"",INDIRECT(ADDRESS(ROW(Entrées!$C$37)+($D86-1)*24+L$11,COLUMN(Entrées!$C$37)+($C86-1),4,TRUE,"Entrées")))</f>
        <v>50500</v>
      </c>
      <c r="M86" s="28">
        <f ca="1">IF($D86&gt;$D$8,"",INDIRECT(ADDRESS(ROW(Entrées!$C$37)+($D86-1)*24+M$11,COLUMN(Entrées!$C$37)+($C86-1),4,TRUE,"Entrées")))</f>
        <v>52237.5</v>
      </c>
      <c r="N86" s="28">
        <f ca="1">IF($D86&gt;$D$8,"",INDIRECT(ADDRESS(ROW(Entrées!$C$37)+($D86-1)*24+N$11,COLUMN(Entrées!$C$37)+($C86-1),4,TRUE,"Entrées")))</f>
        <v>53550</v>
      </c>
      <c r="O86" s="28">
        <f ca="1">IF($D86&gt;$D$8,"",INDIRECT(ADDRESS(ROW(Entrées!$C$37)+($D86-1)*24+O$11,COLUMN(Entrées!$C$37)+($C86-1),4,TRUE,"Entrées")))</f>
        <v>54137.5</v>
      </c>
      <c r="P86" s="28">
        <f ca="1">IF($D86&gt;$D$8,"",INDIRECT(ADDRESS(ROW(Entrées!$C$37)+($D86-1)*24+P$11,COLUMN(Entrées!$C$37)+($C86-1),4,TRUE,"Entrées")))</f>
        <v>54937.5</v>
      </c>
      <c r="Q86" s="28">
        <f ca="1">IF($D86&gt;$D$8,"",INDIRECT(ADDRESS(ROW(Entrées!$C$37)+($D86-1)*24+Q$11,COLUMN(Entrées!$C$37)+($C86-1),4,TRUE,"Entrées")))</f>
        <v>55237.5</v>
      </c>
      <c r="R86" s="28">
        <f ca="1">IF($D86&gt;$D$8,"",INDIRECT(ADDRESS(ROW(Entrées!$C$37)+($D86-1)*24+R$11,COLUMN(Entrées!$C$37)+($C86-1),4,TRUE,"Entrées")))</f>
        <v>54637.5</v>
      </c>
      <c r="S86" s="28">
        <f ca="1">IF($D86&gt;$D$8,"",INDIRECT(ADDRESS(ROW(Entrées!$C$37)+($D86-1)*24+S$11,COLUMN(Entrées!$C$37)+($C86-1),4,TRUE,"Entrées")))</f>
        <v>53737.5</v>
      </c>
      <c r="T86" s="28">
        <f ca="1">IF($D86&gt;$D$8,"",INDIRECT(ADDRESS(ROW(Entrées!$C$37)+($D86-1)*24+T$11,COLUMN(Entrées!$C$37)+($C86-1),4,TRUE,"Entrées")))</f>
        <v>51950</v>
      </c>
      <c r="U86" s="28">
        <f ca="1">IF($D86&gt;$D$8,"",INDIRECT(ADDRESS(ROW(Entrées!$C$37)+($D86-1)*24+U$11,COLUMN(Entrées!$C$37)+($C86-1),4,TRUE,"Entrées")))</f>
        <v>50175</v>
      </c>
      <c r="V86" s="28">
        <f ca="1">IF($D86&gt;$D$8,"",INDIRECT(ADDRESS(ROW(Entrées!$C$37)+($D86-1)*24+V$11,COLUMN(Entrées!$C$37)+($C86-1),4,TRUE,"Entrées")))</f>
        <v>49137.5</v>
      </c>
      <c r="W86" s="28">
        <f ca="1">IF($D86&gt;$D$8,"",INDIRECT(ADDRESS(ROW(Entrées!$C$37)+($D86-1)*24+W$11,COLUMN(Entrées!$C$37)+($C86-1),4,TRUE,"Entrées")))</f>
        <v>50337.5</v>
      </c>
      <c r="X86" s="28">
        <f ca="1">IF($D86&gt;$D$8,"",INDIRECT(ADDRESS(ROW(Entrées!$C$37)+($D86-1)*24+X$11,COLUMN(Entrées!$C$37)+($C86-1),4,TRUE,"Entrées")))</f>
        <v>52912.5</v>
      </c>
      <c r="Y86" s="28">
        <f ca="1">IF($D86&gt;$D$8,"",INDIRECT(ADDRESS(ROW(Entrées!$C$37)+($D86-1)*24+Y$11,COLUMN(Entrées!$C$37)+($C86-1),4,TRUE,"Entrées")))</f>
        <v>53412.5</v>
      </c>
      <c r="Z86" s="28">
        <f ca="1">IF($D86&gt;$D$8,"",INDIRECT(ADDRESS(ROW(Entrées!$C$37)+($D86-1)*24+Z$11,COLUMN(Entrées!$C$37)+($C86-1),4,TRUE,"Entrées")))</f>
        <v>49537.5</v>
      </c>
      <c r="AA86" s="28">
        <f ca="1">IF($D86&gt;$D$8,"",INDIRECT(ADDRESS(ROW(Entrées!$C$37)+($D86-1)*24+AA$11,COLUMN(Entrées!$C$37)+($C86-1),4,TRUE,"Entrées")))</f>
        <v>48100</v>
      </c>
      <c r="AB86" s="28">
        <f ca="1">IF($D86&gt;$D$8,"",INDIRECT(ADDRESS(ROW(Entrées!$C$37)+($D86-1)*24+AB$11,COLUMN(Entrées!$C$37)+($C86-1),4,TRUE,"Entrées")))</f>
        <v>49012.5</v>
      </c>
      <c r="AC86" s="11"/>
      <c r="AD86" s="40">
        <f t="shared" ref="AD86:AD116" ca="1" si="97">SUM(E86:AB86)/24</f>
        <v>48759.895833333336</v>
      </c>
      <c r="AE86" s="40">
        <f ca="1">MAX(E86:AB86)</f>
        <v>55237.5</v>
      </c>
      <c r="AF86" s="40">
        <f ca="1">MIN(E86:AB86)</f>
        <v>37400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49473.956989247294</v>
      </c>
      <c r="AK86" s="31">
        <f t="shared" ca="1" si="46"/>
        <v>49350.672043010745</v>
      </c>
      <c r="AL86" s="31">
        <f t="shared" ca="1" si="47"/>
        <v>49398.118279569891</v>
      </c>
      <c r="AM86" s="31">
        <f t="shared" ca="1" si="48"/>
        <v>347.55645161290329</v>
      </c>
      <c r="AN86" s="31">
        <f t="shared" ca="1" si="49"/>
        <v>2588.1444892473114</v>
      </c>
      <c r="AO86" s="31">
        <f t="shared" ca="1" si="50"/>
        <v>1503.5463709677417</v>
      </c>
      <c r="AP86" s="31">
        <f t="shared" ca="1" si="51"/>
        <v>41704.171370967742</v>
      </c>
      <c r="AQ86" s="31">
        <f t="shared" ca="1" si="52"/>
        <v>2152.7096774193546</v>
      </c>
      <c r="AR86" s="31">
        <f t="shared" ca="1" si="53"/>
        <v>402.56922043010746</v>
      </c>
      <c r="AS86" s="31">
        <f t="shared" ca="1" si="54"/>
        <v>6508.2741935483891</v>
      </c>
      <c r="AT86" s="31">
        <f t="shared" ca="1" si="55"/>
        <v>-813.07862903225805</v>
      </c>
      <c r="AU86" s="31">
        <f t="shared" ca="1" si="56"/>
        <v>663.5913978494624</v>
      </c>
      <c r="AV86" s="31">
        <f t="shared" ca="1" si="57"/>
        <v>-5583.5161290322567</v>
      </c>
      <c r="AW86" s="31">
        <f t="shared" ca="1" si="58"/>
        <v>65.047043010752674</v>
      </c>
      <c r="AX86" s="31">
        <f t="shared" ca="1" si="59"/>
        <v>1350.5215053763443</v>
      </c>
      <c r="AY86" s="31">
        <f t="shared" ca="1" si="60"/>
        <v>-1174.383064516129</v>
      </c>
      <c r="AZ86" s="31">
        <f t="shared" ca="1" si="61"/>
        <v>-997.34811827956992</v>
      </c>
      <c r="BA86" s="31">
        <f t="shared" ca="1" si="62"/>
        <v>-382.02016129032256</v>
      </c>
      <c r="BB86" s="31">
        <f t="shared" ca="1" si="63"/>
        <v>-2410.5497311827958</v>
      </c>
      <c r="BC86" s="31">
        <f t="shared" ca="1" si="64"/>
        <v>-1597.1438172043011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1039.5</v>
      </c>
      <c r="BI86" s="32">
        <f>IF($BF86&gt;$Y$7,"",IF(AND($BF86=$Y$7,$BG86=23),"",Entrées!D114-Entrées!D113))</f>
        <v>1700</v>
      </c>
      <c r="BJ86" s="32">
        <f>IF($BF86&gt;$Y$7,"",IF(AND($BF86=$Y$7,$BG86=23),"",Entrées!E114-Entrées!E113))</f>
        <v>1887.5</v>
      </c>
      <c r="BK86" s="32">
        <f>IF($BF86&gt;$Y$7,"",IF(AND($BF86=$Y$7,$BG86=23),"",Entrées!F114-Entrées!F113))</f>
        <v>-1</v>
      </c>
      <c r="BL86" s="32">
        <f>IF($BF86&gt;$Y$7,"",IF(AND($BF86=$Y$7,$BG86=23),"",Entrées!G114-Entrées!G113))</f>
        <v>87.5</v>
      </c>
      <c r="BM86" s="32">
        <f>IF($BF86&gt;$Y$7,"",IF(AND($BF86=$Y$7,$BG86=23),"",Entrées!H114-Entrées!H113))</f>
        <v>47</v>
      </c>
      <c r="BN86" s="32">
        <f>IF($BF86&gt;$Y$7,"",IF(AND($BF86=$Y$7,$BG86=23),"",Entrées!I114-Entrées!I113))</f>
        <v>227.5</v>
      </c>
      <c r="BO86" s="32">
        <f>IF($BF86&gt;$Y$7,"",IF(AND($BF86=$Y$7,$BG86=23),"",Entrées!J114-Entrées!J113))</f>
        <v>-278.5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110</v>
      </c>
      <c r="BR86" s="32">
        <f>IF($BF86&gt;$Y$7,"",IF(AND($BF86=$Y$7,$BG86=23),"",Entrées!M114-Entrées!M113))</f>
        <v>2.5</v>
      </c>
      <c r="BS86" s="32">
        <f>IF($BF86&gt;$Y$7,"",IF(AND($BF86=$Y$7,$BG86=23),"",Entrées!N114-Entrées!N113))</f>
        <v>16</v>
      </c>
      <c r="BT86" s="32">
        <f>IF($BF86&gt;$Y$7,"",IF(AND($BF86=$Y$7,$BG86=23),"",Entrées!O114-Entrées!O113))</f>
        <v>829</v>
      </c>
      <c r="BU86" s="32">
        <f>IF($BF86&gt;$Y$7,"",IF(AND($BF86=$Y$7,$BG86=23),"",Entrées!P114-Entrées!P113))</f>
        <v>2.5</v>
      </c>
      <c r="BV86" s="32">
        <f>IF($BF86&gt;$Y$7,"",IF(AND($BF86=$Y$7,$BG86=23),"",Entrées!Q114-Entrées!Q113))</f>
        <v>2272</v>
      </c>
      <c r="BW86" s="32">
        <f>IF($BF86&gt;$Y$7,"",IF(AND($BF86=$Y$7,$BG86=23),"",Entrées!R114-Entrées!R113))</f>
        <v>-18</v>
      </c>
      <c r="BX86" s="32">
        <f>IF($BF86&gt;$Y$7,"",IF(AND($BF86=$Y$7,$BG86=23),"",Entrées!S114-Entrées!S113))</f>
        <v>-175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-126</v>
      </c>
      <c r="CB86" s="4"/>
      <c r="CC86" s="4"/>
      <c r="CD86" s="33">
        <f>IF($BF86&lt;=$Y$7,Entrées!J113/CD$2,"")</f>
        <v>0.40354529396921524</v>
      </c>
      <c r="CE86" s="33">
        <f>IF($BF86&lt;=$Y$7,Entrées!K113/CE$2,"")</f>
        <v>0</v>
      </c>
      <c r="CF86" s="11">
        <f t="shared" si="66"/>
        <v>7926</v>
      </c>
      <c r="CG86" s="11">
        <f t="shared" si="67"/>
        <v>4186</v>
      </c>
      <c r="CH86" s="52">
        <f t="shared" si="68"/>
        <v>0.27160101910413265</v>
      </c>
      <c r="CI86" s="52">
        <f t="shared" si="69"/>
        <v>9.6170382329218221E-2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45425</v>
      </c>
      <c r="F87" s="28">
        <f ca="1">IF($D87&gt;$D$8,"",INDIRECT(ADDRESS(ROW(Entrées!$C$37)+($D87-1)*24+F$11,COLUMN(Entrées!$C$37)+($C87-1),4,TRUE,"Entrées")))</f>
        <v>42450</v>
      </c>
      <c r="G87" s="28">
        <f ca="1">IF($D87&gt;$D$8,"",INDIRECT(ADDRESS(ROW(Entrées!$C$37)+($D87-1)*24+G$11,COLUMN(Entrées!$C$37)+($C87-1),4,TRUE,"Entrées")))</f>
        <v>40825</v>
      </c>
      <c r="H87" s="28">
        <f ca="1">IF($D87&gt;$D$8,"",INDIRECT(ADDRESS(ROW(Entrées!$C$37)+($D87-1)*24+H$11,COLUMN(Entrées!$C$37)+($C87-1),4,TRUE,"Entrées")))</f>
        <v>38100</v>
      </c>
      <c r="I87" s="28">
        <f ca="1">IF($D87&gt;$D$8,"",INDIRECT(ADDRESS(ROW(Entrées!$C$37)+($D87-1)*24+I$11,COLUMN(Entrées!$C$37)+($C87-1),4,TRUE,"Entrées")))</f>
        <v>37462.5</v>
      </c>
      <c r="J87" s="28">
        <f ca="1">IF($D87&gt;$D$8,"",INDIRECT(ADDRESS(ROW(Entrées!$C$37)+($D87-1)*24+J$11,COLUMN(Entrées!$C$37)+($C87-1),4,TRUE,"Entrées")))</f>
        <v>39212.5</v>
      </c>
      <c r="K87" s="28">
        <f ca="1">IF($D87&gt;$D$8,"",INDIRECT(ADDRESS(ROW(Entrées!$C$37)+($D87-1)*24+K$11,COLUMN(Entrées!$C$37)+($C87-1),4,TRUE,"Entrées")))</f>
        <v>43950</v>
      </c>
      <c r="L87" s="28">
        <f ca="1">IF($D87&gt;$D$8,"",INDIRECT(ADDRESS(ROW(Entrées!$C$37)+($D87-1)*24+L$11,COLUMN(Entrées!$C$37)+($C87-1),4,TRUE,"Entrées")))</f>
        <v>50037.5</v>
      </c>
      <c r="M87" s="28">
        <f ca="1">IF($D87&gt;$D$8,"",INDIRECT(ADDRESS(ROW(Entrées!$C$37)+($D87-1)*24+M$11,COLUMN(Entrées!$C$37)+($C87-1),4,TRUE,"Entrées")))</f>
        <v>52175</v>
      </c>
      <c r="N87" s="28">
        <f ca="1">IF($D87&gt;$D$8,"",INDIRECT(ADDRESS(ROW(Entrées!$C$37)+($D87-1)*24+N$11,COLUMN(Entrées!$C$37)+($C87-1),4,TRUE,"Entrées")))</f>
        <v>53862.5</v>
      </c>
      <c r="O87" s="28">
        <f ca="1">IF($D87&gt;$D$8,"",INDIRECT(ADDRESS(ROW(Entrées!$C$37)+($D87-1)*24+O$11,COLUMN(Entrées!$C$37)+($C87-1),4,TRUE,"Entrées")))</f>
        <v>54737.5</v>
      </c>
      <c r="P87" s="28">
        <f ca="1">IF($D87&gt;$D$8,"",INDIRECT(ADDRESS(ROW(Entrées!$C$37)+($D87-1)*24+P$11,COLUMN(Entrées!$C$37)+($C87-1),4,TRUE,"Entrées")))</f>
        <v>55287.5</v>
      </c>
      <c r="Q87" s="28">
        <f ca="1">IF($D87&gt;$D$8,"",INDIRECT(ADDRESS(ROW(Entrées!$C$37)+($D87-1)*24+Q$11,COLUMN(Entrées!$C$37)+($C87-1),4,TRUE,"Entrées")))</f>
        <v>55775</v>
      </c>
      <c r="R87" s="28">
        <f ca="1">IF($D87&gt;$D$8,"",INDIRECT(ADDRESS(ROW(Entrées!$C$37)+($D87-1)*24+R$11,COLUMN(Entrées!$C$37)+($C87-1),4,TRUE,"Entrées")))</f>
        <v>55225</v>
      </c>
      <c r="S87" s="28">
        <f ca="1">IF($D87&gt;$D$8,"",INDIRECT(ADDRESS(ROW(Entrées!$C$37)+($D87-1)*24+S$11,COLUMN(Entrées!$C$37)+($C87-1),4,TRUE,"Entrées")))</f>
        <v>54237.5</v>
      </c>
      <c r="T87" s="28">
        <f ca="1">IF($D87&gt;$D$8,"",INDIRECT(ADDRESS(ROW(Entrées!$C$37)+($D87-1)*24+T$11,COLUMN(Entrées!$C$37)+($C87-1),4,TRUE,"Entrées")))</f>
        <v>52550</v>
      </c>
      <c r="U87" s="28">
        <f ca="1">IF($D87&gt;$D$8,"",INDIRECT(ADDRESS(ROW(Entrées!$C$37)+($D87-1)*24+U$11,COLUMN(Entrées!$C$37)+($C87-1),4,TRUE,"Entrées")))</f>
        <v>51225</v>
      </c>
      <c r="V87" s="28">
        <f ca="1">IF($D87&gt;$D$8,"",INDIRECT(ADDRESS(ROW(Entrées!$C$37)+($D87-1)*24+V$11,COLUMN(Entrées!$C$37)+($C87-1),4,TRUE,"Entrées")))</f>
        <v>49975</v>
      </c>
      <c r="W87" s="28">
        <f ca="1">IF($D87&gt;$D$8,"",INDIRECT(ADDRESS(ROW(Entrées!$C$37)+($D87-1)*24+W$11,COLUMN(Entrées!$C$37)+($C87-1),4,TRUE,"Entrées")))</f>
        <v>51337.5</v>
      </c>
      <c r="X87" s="28">
        <f ca="1">IF($D87&gt;$D$8,"",INDIRECT(ADDRESS(ROW(Entrées!$C$37)+($D87-1)*24+X$11,COLUMN(Entrées!$C$37)+($C87-1),4,TRUE,"Entrées")))</f>
        <v>53950</v>
      </c>
      <c r="Y87" s="28">
        <f ca="1">IF($D87&gt;$D$8,"",INDIRECT(ADDRESS(ROW(Entrées!$C$37)+($D87-1)*24+Y$11,COLUMN(Entrées!$C$37)+($C87-1),4,TRUE,"Entrées")))</f>
        <v>54412.5</v>
      </c>
      <c r="Z87" s="28">
        <f ca="1">IF($D87&gt;$D$8,"",INDIRECT(ADDRESS(ROW(Entrées!$C$37)+($D87-1)*24+Z$11,COLUMN(Entrées!$C$37)+($C87-1),4,TRUE,"Entrées")))</f>
        <v>50262.5</v>
      </c>
      <c r="AA87" s="28">
        <f ca="1">IF($D87&gt;$D$8,"",INDIRECT(ADDRESS(ROW(Entrées!$C$37)+($D87-1)*24+AA$11,COLUMN(Entrées!$C$37)+($C87-1),4,TRUE,"Entrées")))</f>
        <v>47837.5</v>
      </c>
      <c r="AB87" s="28">
        <f ca="1">IF($D87&gt;$D$8,"",INDIRECT(ADDRESS(ROW(Entrées!$C$37)+($D87-1)*24+AB$11,COLUMN(Entrées!$C$37)+($C87-1),4,TRUE,"Entrées")))</f>
        <v>48975</v>
      </c>
      <c r="AC87" s="11"/>
      <c r="AD87" s="40">
        <f t="shared" ca="1" si="97"/>
        <v>49136.979166666664</v>
      </c>
      <c r="AE87" s="40">
        <f t="shared" ref="AE87:AE116" ca="1" si="99">MAX(E87:AB87)</f>
        <v>55775</v>
      </c>
      <c r="AF87" s="40">
        <f t="shared" ref="AF87:AF116" ca="1" si="100">MIN(E87:AB87)</f>
        <v>37462.5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49473.956989247294</v>
      </c>
      <c r="AK87" s="31">
        <f t="shared" ca="1" si="46"/>
        <v>49350.672043010745</v>
      </c>
      <c r="AL87" s="31">
        <f t="shared" ca="1" si="47"/>
        <v>49398.118279569891</v>
      </c>
      <c r="AM87" s="31">
        <f t="shared" ca="1" si="48"/>
        <v>347.55645161290329</v>
      </c>
      <c r="AN87" s="31">
        <f t="shared" ca="1" si="49"/>
        <v>2588.1444892473114</v>
      </c>
      <c r="AO87" s="31">
        <f t="shared" ca="1" si="50"/>
        <v>1503.5463709677417</v>
      </c>
      <c r="AP87" s="31">
        <f t="shared" ca="1" si="51"/>
        <v>41704.171370967742</v>
      </c>
      <c r="AQ87" s="31">
        <f t="shared" ca="1" si="52"/>
        <v>2152.7096774193546</v>
      </c>
      <c r="AR87" s="31">
        <f t="shared" ca="1" si="53"/>
        <v>402.56922043010746</v>
      </c>
      <c r="AS87" s="31">
        <f t="shared" ca="1" si="54"/>
        <v>6508.2741935483891</v>
      </c>
      <c r="AT87" s="31">
        <f t="shared" ca="1" si="55"/>
        <v>-813.07862903225805</v>
      </c>
      <c r="AU87" s="31">
        <f t="shared" ca="1" si="56"/>
        <v>663.5913978494624</v>
      </c>
      <c r="AV87" s="31">
        <f t="shared" ca="1" si="57"/>
        <v>-5583.5161290322567</v>
      </c>
      <c r="AW87" s="31">
        <f t="shared" ca="1" si="58"/>
        <v>65.047043010752674</v>
      </c>
      <c r="AX87" s="31">
        <f t="shared" ca="1" si="59"/>
        <v>1350.5215053763443</v>
      </c>
      <c r="AY87" s="31">
        <f t="shared" ca="1" si="60"/>
        <v>-1174.383064516129</v>
      </c>
      <c r="AZ87" s="31">
        <f t="shared" ca="1" si="61"/>
        <v>-997.34811827956992</v>
      </c>
      <c r="BA87" s="31">
        <f t="shared" ca="1" si="62"/>
        <v>-382.02016129032256</v>
      </c>
      <c r="BB87" s="31">
        <f t="shared" ca="1" si="63"/>
        <v>-2410.5497311827958</v>
      </c>
      <c r="BC87" s="31">
        <f t="shared" ca="1" si="64"/>
        <v>-1597.1438172043011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4012</v>
      </c>
      <c r="BI87" s="32">
        <f>IF($BF87&gt;$Y$7,"",IF(AND($BF87=$Y$7,$BG87=23),"",Entrées!D115-Entrées!D114))</f>
        <v>4762.5</v>
      </c>
      <c r="BJ87" s="32">
        <f>IF($BF87&gt;$Y$7,"",IF(AND($BF87=$Y$7,$BG87=23),"",Entrées!E115-Entrées!E114))</f>
        <v>4600</v>
      </c>
      <c r="BK87" s="32">
        <f>IF($BF87&gt;$Y$7,"",IF(AND($BF87=$Y$7,$BG87=23),"",Entrées!F115-Entrées!F114))</f>
        <v>-1.5</v>
      </c>
      <c r="BL87" s="32">
        <f>IF($BF87&gt;$Y$7,"",IF(AND($BF87=$Y$7,$BG87=23),"",Entrées!G115-Entrées!G114))</f>
        <v>585</v>
      </c>
      <c r="BM87" s="32">
        <f>IF($BF87&gt;$Y$7,"",IF(AND($BF87=$Y$7,$BG87=23),"",Entrées!H115-Entrées!H114))</f>
        <v>278.5</v>
      </c>
      <c r="BN87" s="32">
        <f>IF($BF87&gt;$Y$7,"",IF(AND($BF87=$Y$7,$BG87=23),"",Entrées!I115-Entrées!I114))</f>
        <v>562.5</v>
      </c>
      <c r="BO87" s="32">
        <f>IF($BF87&gt;$Y$7,"",IF(AND($BF87=$Y$7,$BG87=23),"",Entrées!J115-Entrées!J114))</f>
        <v>-182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884.5</v>
      </c>
      <c r="BR87" s="32">
        <f>IF($BF87&gt;$Y$7,"",IF(AND($BF87=$Y$7,$BG87=23),"",Entrées!M115-Entrées!M114))</f>
        <v>31</v>
      </c>
      <c r="BS87" s="32">
        <f>IF($BF87&gt;$Y$7,"",IF(AND($BF87=$Y$7,$BG87=23),"",Entrées!N115-Entrées!N114))</f>
        <v>3</v>
      </c>
      <c r="BT87" s="32">
        <f>IF($BF87&gt;$Y$7,"",IF(AND($BF87=$Y$7,$BG87=23),"",Entrées!O115-Entrées!O114))</f>
        <v>1850.5</v>
      </c>
      <c r="BU87" s="32">
        <f>IF($BF87&gt;$Y$7,"",IF(AND($BF87=$Y$7,$BG87=23),"",Entrées!P115-Entrées!P114))</f>
        <v>11.5</v>
      </c>
      <c r="BV87" s="32">
        <f>IF($BF87&gt;$Y$7,"",IF(AND($BF87=$Y$7,$BG87=23),"",Entrées!Q115-Entrées!Q114))</f>
        <v>0</v>
      </c>
      <c r="BW87" s="32">
        <f>IF($BF87&gt;$Y$7,"",IF(AND($BF87=$Y$7,$BG87=23),"",Entrées!R115-Entrées!R114))</f>
        <v>528</v>
      </c>
      <c r="BX87" s="32">
        <f>IF($BF87&gt;$Y$7,"",IF(AND($BF87=$Y$7,$BG87=23),"",Entrées!S115-Entrées!S114))</f>
        <v>619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837</v>
      </c>
      <c r="CB87" s="4"/>
      <c r="CC87" s="4"/>
      <c r="CD87" s="33">
        <f>IF($BF87&lt;=$Y$7,Entrées!J114/CD$2,"")</f>
        <v>0.36840777188998236</v>
      </c>
      <c r="CE87" s="33">
        <f>IF($BF87&lt;=$Y$7,Entrées!K114/CE$2,"")</f>
        <v>0</v>
      </c>
      <c r="CF87" s="11">
        <f t="shared" si="66"/>
        <v>7926</v>
      </c>
      <c r="CG87" s="11">
        <f t="shared" si="67"/>
        <v>4186</v>
      </c>
      <c r="CH87" s="52">
        <f t="shared" si="68"/>
        <v>0.27160101910413265</v>
      </c>
      <c r="CI87" s="52">
        <f t="shared" si="69"/>
        <v>9.6170382329218221E-2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45700</v>
      </c>
      <c r="F88" s="28">
        <f ca="1">IF($D88&gt;$D$8,"",INDIRECT(ADDRESS(ROW(Entrées!$C$37)+($D88-1)*24+F$11,COLUMN(Entrées!$C$37)+($C88-1),4,TRUE,"Entrées")))</f>
        <v>42300</v>
      </c>
      <c r="G88" s="28">
        <f ca="1">IF($D88&gt;$D$8,"",INDIRECT(ADDRESS(ROW(Entrées!$C$37)+($D88-1)*24+G$11,COLUMN(Entrées!$C$37)+($C88-1),4,TRUE,"Entrées")))</f>
        <v>40850</v>
      </c>
      <c r="H88" s="28">
        <f ca="1">IF($D88&gt;$D$8,"",INDIRECT(ADDRESS(ROW(Entrées!$C$37)+($D88-1)*24+H$11,COLUMN(Entrées!$C$37)+($C88-1),4,TRUE,"Entrées")))</f>
        <v>38187.5</v>
      </c>
      <c r="I88" s="28">
        <f ca="1">IF($D88&gt;$D$8,"",INDIRECT(ADDRESS(ROW(Entrées!$C$37)+($D88-1)*24+I$11,COLUMN(Entrées!$C$37)+($C88-1),4,TRUE,"Entrées")))</f>
        <v>37387.5</v>
      </c>
      <c r="J88" s="28">
        <f ca="1">IF($D88&gt;$D$8,"",INDIRECT(ADDRESS(ROW(Entrées!$C$37)+($D88-1)*24+J$11,COLUMN(Entrées!$C$37)+($C88-1),4,TRUE,"Entrées")))</f>
        <v>38862.5</v>
      </c>
      <c r="K88" s="28">
        <f ca="1">IF($D88&gt;$D$8,"",INDIRECT(ADDRESS(ROW(Entrées!$C$37)+($D88-1)*24+K$11,COLUMN(Entrées!$C$37)+($C88-1),4,TRUE,"Entrées")))</f>
        <v>43687.5</v>
      </c>
      <c r="L88" s="28">
        <f ca="1">IF($D88&gt;$D$8,"",INDIRECT(ADDRESS(ROW(Entrées!$C$37)+($D88-1)*24+L$11,COLUMN(Entrées!$C$37)+($C88-1),4,TRUE,"Entrées")))</f>
        <v>50287.5</v>
      </c>
      <c r="M88" s="28">
        <f ca="1">IF($D88&gt;$D$8,"",INDIRECT(ADDRESS(ROW(Entrées!$C$37)+($D88-1)*24+M$11,COLUMN(Entrées!$C$37)+($C88-1),4,TRUE,"Entrées")))</f>
        <v>52025</v>
      </c>
      <c r="N88" s="28">
        <f ca="1">IF($D88&gt;$D$8,"",INDIRECT(ADDRESS(ROW(Entrées!$C$37)+($D88-1)*24+N$11,COLUMN(Entrées!$C$37)+($C88-1),4,TRUE,"Entrées")))</f>
        <v>53487.5</v>
      </c>
      <c r="O88" s="28">
        <f ca="1">IF($D88&gt;$D$8,"",INDIRECT(ADDRESS(ROW(Entrées!$C$37)+($D88-1)*24+O$11,COLUMN(Entrées!$C$37)+($C88-1),4,TRUE,"Entrées")))</f>
        <v>54425</v>
      </c>
      <c r="P88" s="28">
        <f ca="1">IF($D88&gt;$D$8,"",INDIRECT(ADDRESS(ROW(Entrées!$C$37)+($D88-1)*24+P$11,COLUMN(Entrées!$C$37)+($C88-1),4,TRUE,"Entrées")))</f>
        <v>55000</v>
      </c>
      <c r="Q88" s="28">
        <f ca="1">IF($D88&gt;$D$8,"",INDIRECT(ADDRESS(ROW(Entrées!$C$37)+($D88-1)*24+Q$11,COLUMN(Entrées!$C$37)+($C88-1),4,TRUE,"Entrées")))</f>
        <v>55400</v>
      </c>
      <c r="R88" s="28">
        <f ca="1">IF($D88&gt;$D$8,"",INDIRECT(ADDRESS(ROW(Entrées!$C$37)+($D88-1)*24+R$11,COLUMN(Entrées!$C$37)+($C88-1),4,TRUE,"Entrées")))</f>
        <v>54937.5</v>
      </c>
      <c r="S88" s="28">
        <f ca="1">IF($D88&gt;$D$8,"",INDIRECT(ADDRESS(ROW(Entrées!$C$37)+($D88-1)*24+S$11,COLUMN(Entrées!$C$37)+($C88-1),4,TRUE,"Entrées")))</f>
        <v>54262.5</v>
      </c>
      <c r="T88" s="28">
        <f ca="1">IF($D88&gt;$D$8,"",INDIRECT(ADDRESS(ROW(Entrées!$C$37)+($D88-1)*24+T$11,COLUMN(Entrées!$C$37)+($C88-1),4,TRUE,"Entrées")))</f>
        <v>52625</v>
      </c>
      <c r="U88" s="28">
        <f ca="1">IF($D88&gt;$D$8,"",INDIRECT(ADDRESS(ROW(Entrées!$C$37)+($D88-1)*24+U$11,COLUMN(Entrées!$C$37)+($C88-1),4,TRUE,"Entrées")))</f>
        <v>51175</v>
      </c>
      <c r="V88" s="28">
        <f ca="1">IF($D88&gt;$D$8,"",INDIRECT(ADDRESS(ROW(Entrées!$C$37)+($D88-1)*24+V$11,COLUMN(Entrées!$C$37)+($C88-1),4,TRUE,"Entrées")))</f>
        <v>50150</v>
      </c>
      <c r="W88" s="28">
        <f ca="1">IF($D88&gt;$D$8,"",INDIRECT(ADDRESS(ROW(Entrées!$C$37)+($D88-1)*24+W$11,COLUMN(Entrées!$C$37)+($C88-1),4,TRUE,"Entrées")))</f>
        <v>51062.5</v>
      </c>
      <c r="X88" s="28">
        <f ca="1">IF($D88&gt;$D$8,"",INDIRECT(ADDRESS(ROW(Entrées!$C$37)+($D88-1)*24+X$11,COLUMN(Entrées!$C$37)+($C88-1),4,TRUE,"Entrées")))</f>
        <v>53650</v>
      </c>
      <c r="Y88" s="28">
        <f ca="1">IF($D88&gt;$D$8,"",INDIRECT(ADDRESS(ROW(Entrées!$C$37)+($D88-1)*24+Y$11,COLUMN(Entrées!$C$37)+($C88-1),4,TRUE,"Entrées")))</f>
        <v>53800</v>
      </c>
      <c r="Z88" s="28">
        <f ca="1">IF($D88&gt;$D$8,"",INDIRECT(ADDRESS(ROW(Entrées!$C$37)+($D88-1)*24+Z$11,COLUMN(Entrées!$C$37)+($C88-1),4,TRUE,"Entrées")))</f>
        <v>49475</v>
      </c>
      <c r="AA88" s="28">
        <f ca="1">IF($D88&gt;$D$8,"",INDIRECT(ADDRESS(ROW(Entrées!$C$37)+($D88-1)*24+AA$11,COLUMN(Entrées!$C$37)+($C88-1),4,TRUE,"Entrées")))</f>
        <v>47650</v>
      </c>
      <c r="AB88" s="28">
        <f ca="1">IF($D88&gt;$D$8,"",INDIRECT(ADDRESS(ROW(Entrées!$C$37)+($D88-1)*24+AB$11,COLUMN(Entrées!$C$37)+($C88-1),4,TRUE,"Entrées")))</f>
        <v>49150</v>
      </c>
      <c r="AC88" s="11"/>
      <c r="AD88" s="40">
        <f t="shared" ca="1" si="97"/>
        <v>48980.729166666664</v>
      </c>
      <c r="AE88" s="40">
        <f t="shared" ca="1" si="99"/>
        <v>55400</v>
      </c>
      <c r="AF88" s="40">
        <f t="shared" ca="1" si="100"/>
        <v>37387.5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49473.956989247294</v>
      </c>
      <c r="AK88" s="31">
        <f t="shared" ca="1" si="46"/>
        <v>49350.672043010745</v>
      </c>
      <c r="AL88" s="31">
        <f t="shared" ca="1" si="47"/>
        <v>49398.118279569891</v>
      </c>
      <c r="AM88" s="31">
        <f t="shared" ca="1" si="48"/>
        <v>347.55645161290329</v>
      </c>
      <c r="AN88" s="31">
        <f t="shared" ca="1" si="49"/>
        <v>2588.1444892473114</v>
      </c>
      <c r="AO88" s="31">
        <f t="shared" ca="1" si="50"/>
        <v>1503.5463709677417</v>
      </c>
      <c r="AP88" s="31">
        <f t="shared" ca="1" si="51"/>
        <v>41704.171370967742</v>
      </c>
      <c r="AQ88" s="31">
        <f t="shared" ca="1" si="52"/>
        <v>2152.7096774193546</v>
      </c>
      <c r="AR88" s="31">
        <f t="shared" ca="1" si="53"/>
        <v>402.56922043010746</v>
      </c>
      <c r="AS88" s="31">
        <f t="shared" ca="1" si="54"/>
        <v>6508.2741935483891</v>
      </c>
      <c r="AT88" s="31">
        <f t="shared" ca="1" si="55"/>
        <v>-813.07862903225805</v>
      </c>
      <c r="AU88" s="31">
        <f t="shared" ca="1" si="56"/>
        <v>663.5913978494624</v>
      </c>
      <c r="AV88" s="31">
        <f t="shared" ca="1" si="57"/>
        <v>-5583.5161290322567</v>
      </c>
      <c r="AW88" s="31">
        <f t="shared" ca="1" si="58"/>
        <v>65.047043010752674</v>
      </c>
      <c r="AX88" s="31">
        <f t="shared" ca="1" si="59"/>
        <v>1350.5215053763443</v>
      </c>
      <c r="AY88" s="31">
        <f t="shared" ca="1" si="60"/>
        <v>-1174.383064516129</v>
      </c>
      <c r="AZ88" s="31">
        <f t="shared" ca="1" si="61"/>
        <v>-997.34811827956992</v>
      </c>
      <c r="BA88" s="31">
        <f t="shared" ca="1" si="62"/>
        <v>-382.02016129032256</v>
      </c>
      <c r="BB88" s="31">
        <f t="shared" ca="1" si="63"/>
        <v>-2410.5497311827958</v>
      </c>
      <c r="BC88" s="31">
        <f t="shared" ca="1" si="64"/>
        <v>-1597.1438172043011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7026.5</v>
      </c>
      <c r="BI88" s="32">
        <f>IF($BF88&gt;$Y$7,"",IF(AND($BF88=$Y$7,$BG88=23),"",Entrées!D116-Entrées!D115))</f>
        <v>6437.5</v>
      </c>
      <c r="BJ88" s="32">
        <f>IF($BF88&gt;$Y$7,"",IF(AND($BF88=$Y$7,$BG88=23),"",Entrées!E116-Entrées!E115))</f>
        <v>6575</v>
      </c>
      <c r="BK88" s="32">
        <f>IF($BF88&gt;$Y$7,"",IF(AND($BF88=$Y$7,$BG88=23),"",Entrées!F116-Entrées!F115))</f>
        <v>0.5</v>
      </c>
      <c r="BL88" s="32">
        <f>IF($BF88&gt;$Y$7,"",IF(AND($BF88=$Y$7,$BG88=23),"",Entrées!G116-Entrées!G115))</f>
        <v>522</v>
      </c>
      <c r="BM88" s="32">
        <f>IF($BF88&gt;$Y$7,"",IF(AND($BF88=$Y$7,$BG88=23),"",Entrées!H116-Entrées!H115))</f>
        <v>634</v>
      </c>
      <c r="BN88" s="32">
        <f>IF($BF88&gt;$Y$7,"",IF(AND($BF88=$Y$7,$BG88=23),"",Entrées!I116-Entrées!I115))</f>
        <v>1203</v>
      </c>
      <c r="BO88" s="32">
        <f>IF($BF88&gt;$Y$7,"",IF(AND($BF88=$Y$7,$BG88=23),"",Entrées!J116-Entrées!J115))</f>
        <v>-103.5</v>
      </c>
      <c r="BP88" s="32">
        <f>IF($BF88&gt;$Y$7,"",IF(AND($BF88=$Y$7,$BG88=23),"",Entrées!K116-Entrées!K115))</f>
        <v>0</v>
      </c>
      <c r="BQ88" s="32">
        <f>IF($BF88&gt;$Y$7,"",IF(AND($BF88=$Y$7,$BG88=23),"",Entrées!L116-Entrées!L115))</f>
        <v>1244</v>
      </c>
      <c r="BR88" s="32">
        <f>IF($BF88&gt;$Y$7,"",IF(AND($BF88=$Y$7,$BG88=23),"",Entrées!M116-Entrées!M115))</f>
        <v>1806</v>
      </c>
      <c r="BS88" s="32">
        <f>IF($BF88&gt;$Y$7,"",IF(AND($BF88=$Y$7,$BG88=23),"",Entrées!N116-Entrées!N115))</f>
        <v>-4.5</v>
      </c>
      <c r="BT88" s="32">
        <f>IF($BF88&gt;$Y$7,"",IF(AND($BF88=$Y$7,$BG88=23),"",Entrées!O116-Entrées!O115))</f>
        <v>1725.5</v>
      </c>
      <c r="BU88" s="32">
        <f>IF($BF88&gt;$Y$7,"",IF(AND($BF88=$Y$7,$BG88=23),"",Entrées!P116-Entrées!P115))</f>
        <v>5.5</v>
      </c>
      <c r="BV88" s="32">
        <f>IF($BF88&gt;$Y$7,"",IF(AND($BF88=$Y$7,$BG88=23),"",Entrées!Q116-Entrées!Q115))</f>
        <v>-7</v>
      </c>
      <c r="BW88" s="32">
        <f>IF($BF88&gt;$Y$7,"",IF(AND($BF88=$Y$7,$BG88=23),"",Entrées!R116-Entrées!R115))</f>
        <v>-10</v>
      </c>
      <c r="BX88" s="32">
        <f>IF($BF88&gt;$Y$7,"",IF(AND($BF88=$Y$7,$BG88=23),"",Entrées!S116-Entrées!S115))</f>
        <v>777</v>
      </c>
      <c r="BY88" s="32">
        <f>IF($BF88&gt;$Y$7,"",IF(AND($BF88=$Y$7,$BG88=23),"",Entrées!T116-Entrées!T115))</f>
        <v>273</v>
      </c>
      <c r="BZ88" s="32">
        <f>IF($BF88&gt;$Y$7,"",IF(AND($BF88=$Y$7,$BG88=23),"",Entrées!U116-Entrées!U115))</f>
        <v>336</v>
      </c>
      <c r="CA88" s="32">
        <f>IF($BF88&gt;$Y$7,"",IF(AND($BF88=$Y$7,$BG88=23),"",Entrées!V116-Entrées!V115))</f>
        <v>408</v>
      </c>
      <c r="CB88" s="4"/>
      <c r="CC88" s="4"/>
      <c r="CD88" s="33">
        <f>IF($BF88&lt;=$Y$7,Entrées!J115/CD$2,"")</f>
        <v>0.34544536966944234</v>
      </c>
      <c r="CE88" s="33">
        <f>IF($BF88&lt;=$Y$7,Entrées!K115/CE$2,"")</f>
        <v>0</v>
      </c>
      <c r="CF88" s="11">
        <f t="shared" si="66"/>
        <v>7926</v>
      </c>
      <c r="CG88" s="11">
        <f t="shared" si="67"/>
        <v>4186</v>
      </c>
      <c r="CH88" s="52">
        <f t="shared" si="68"/>
        <v>0.27160101910413265</v>
      </c>
      <c r="CI88" s="52">
        <f t="shared" si="69"/>
        <v>9.6170382329218221E-2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45100</v>
      </c>
      <c r="F89" s="28">
        <f ca="1">IF($D89&gt;$D$8,"",INDIRECT(ADDRESS(ROW(Entrées!$C$37)+($D89-1)*24+F$11,COLUMN(Entrées!$C$37)+($C89-1),4,TRUE,"Entrées")))</f>
        <v>41812.5</v>
      </c>
      <c r="G89" s="28">
        <f ca="1">IF($D89&gt;$D$8,"",INDIRECT(ADDRESS(ROW(Entrées!$C$37)+($D89-1)*24+G$11,COLUMN(Entrées!$C$37)+($C89-1),4,TRUE,"Entrées")))</f>
        <v>40250</v>
      </c>
      <c r="H89" s="28">
        <f ca="1">IF($D89&gt;$D$8,"",INDIRECT(ADDRESS(ROW(Entrées!$C$37)+($D89-1)*24+H$11,COLUMN(Entrées!$C$37)+($C89-1),4,TRUE,"Entrées")))</f>
        <v>37675</v>
      </c>
      <c r="I89" s="28">
        <f ca="1">IF($D89&gt;$D$8,"",INDIRECT(ADDRESS(ROW(Entrées!$C$37)+($D89-1)*24+I$11,COLUMN(Entrées!$C$37)+($C89-1),4,TRUE,"Entrées")))</f>
        <v>36975</v>
      </c>
      <c r="J89" s="28">
        <f ca="1">IF($D89&gt;$D$8,"",INDIRECT(ADDRESS(ROW(Entrées!$C$37)+($D89-1)*24+J$11,COLUMN(Entrées!$C$37)+($C89-1),4,TRUE,"Entrées")))</f>
        <v>38862.5</v>
      </c>
      <c r="K89" s="28">
        <f ca="1">IF($D89&gt;$D$8,"",INDIRECT(ADDRESS(ROW(Entrées!$C$37)+($D89-1)*24+K$11,COLUMN(Entrées!$C$37)+($C89-1),4,TRUE,"Entrées")))</f>
        <v>43462.5</v>
      </c>
      <c r="L89" s="28">
        <f ca="1">IF($D89&gt;$D$8,"",INDIRECT(ADDRESS(ROW(Entrées!$C$37)+($D89-1)*24+L$11,COLUMN(Entrées!$C$37)+($C89-1),4,TRUE,"Entrées")))</f>
        <v>50037.5</v>
      </c>
      <c r="M89" s="28">
        <f ca="1">IF($D89&gt;$D$8,"",INDIRECT(ADDRESS(ROW(Entrées!$C$37)+($D89-1)*24+M$11,COLUMN(Entrées!$C$37)+($C89-1),4,TRUE,"Entrées")))</f>
        <v>52187.5</v>
      </c>
      <c r="N89" s="28">
        <f ca="1">IF($D89&gt;$D$8,"",INDIRECT(ADDRESS(ROW(Entrées!$C$37)+($D89-1)*24+N$11,COLUMN(Entrées!$C$37)+($C89-1),4,TRUE,"Entrées")))</f>
        <v>53425</v>
      </c>
      <c r="O89" s="28">
        <f ca="1">IF($D89&gt;$D$8,"",INDIRECT(ADDRESS(ROW(Entrées!$C$37)+($D89-1)*24+O$11,COLUMN(Entrées!$C$37)+($C89-1),4,TRUE,"Entrées")))</f>
        <v>54387.5</v>
      </c>
      <c r="P89" s="28">
        <f ca="1">IF($D89&gt;$D$8,"",INDIRECT(ADDRESS(ROW(Entrées!$C$37)+($D89-1)*24+P$11,COLUMN(Entrées!$C$37)+($C89-1),4,TRUE,"Entrées")))</f>
        <v>55187.5</v>
      </c>
      <c r="Q89" s="28">
        <f ca="1">IF($D89&gt;$D$8,"",INDIRECT(ADDRESS(ROW(Entrées!$C$37)+($D89-1)*24+Q$11,COLUMN(Entrées!$C$37)+($C89-1),4,TRUE,"Entrées")))</f>
        <v>55287.5</v>
      </c>
      <c r="R89" s="28">
        <f ca="1">IF($D89&gt;$D$8,"",INDIRECT(ADDRESS(ROW(Entrées!$C$37)+($D89-1)*24+R$11,COLUMN(Entrées!$C$37)+($C89-1),4,TRUE,"Entrées")))</f>
        <v>54600</v>
      </c>
      <c r="S89" s="28">
        <f ca="1">IF($D89&gt;$D$8,"",INDIRECT(ADDRESS(ROW(Entrées!$C$37)+($D89-1)*24+S$11,COLUMN(Entrées!$C$37)+($C89-1),4,TRUE,"Entrées")))</f>
        <v>53362.5</v>
      </c>
      <c r="T89" s="28">
        <f ca="1">IF($D89&gt;$D$8,"",INDIRECT(ADDRESS(ROW(Entrées!$C$37)+($D89-1)*24+T$11,COLUMN(Entrées!$C$37)+($C89-1),4,TRUE,"Entrées")))</f>
        <v>51450</v>
      </c>
      <c r="U89" s="28">
        <f ca="1">IF($D89&gt;$D$8,"",INDIRECT(ADDRESS(ROW(Entrées!$C$37)+($D89-1)*24+U$11,COLUMN(Entrées!$C$37)+($C89-1),4,TRUE,"Entrées")))</f>
        <v>49650</v>
      </c>
      <c r="V89" s="28">
        <f ca="1">IF($D89&gt;$D$8,"",INDIRECT(ADDRESS(ROW(Entrées!$C$37)+($D89-1)*24+V$11,COLUMN(Entrées!$C$37)+($C89-1),4,TRUE,"Entrées")))</f>
        <v>48737.5</v>
      </c>
      <c r="W89" s="28">
        <f ca="1">IF($D89&gt;$D$8,"",INDIRECT(ADDRESS(ROW(Entrées!$C$37)+($D89-1)*24+W$11,COLUMN(Entrées!$C$37)+($C89-1),4,TRUE,"Entrées")))</f>
        <v>49712.5</v>
      </c>
      <c r="X89" s="28">
        <f ca="1">IF($D89&gt;$D$8,"",INDIRECT(ADDRESS(ROW(Entrées!$C$37)+($D89-1)*24+X$11,COLUMN(Entrées!$C$37)+($C89-1),4,TRUE,"Entrées")))</f>
        <v>51762.5</v>
      </c>
      <c r="Y89" s="28">
        <f ca="1">IF($D89&gt;$D$8,"",INDIRECT(ADDRESS(ROW(Entrées!$C$37)+($D89-1)*24+Y$11,COLUMN(Entrées!$C$37)+($C89-1),4,TRUE,"Entrées")))</f>
        <v>51975</v>
      </c>
      <c r="Z89" s="28">
        <f ca="1">IF($D89&gt;$D$8,"",INDIRECT(ADDRESS(ROW(Entrées!$C$37)+($D89-1)*24+Z$11,COLUMN(Entrées!$C$37)+($C89-1),4,TRUE,"Entrées")))</f>
        <v>48000</v>
      </c>
      <c r="AA89" s="28">
        <f ca="1">IF($D89&gt;$D$8,"",INDIRECT(ADDRESS(ROW(Entrées!$C$37)+($D89-1)*24+AA$11,COLUMN(Entrées!$C$37)+($C89-1),4,TRUE,"Entrées")))</f>
        <v>46562.5</v>
      </c>
      <c r="AB89" s="28">
        <f ca="1">IF($D89&gt;$D$8,"",INDIRECT(ADDRESS(ROW(Entrées!$C$37)+($D89-1)*24+AB$11,COLUMN(Entrées!$C$37)+($C89-1),4,TRUE,"Entrées")))</f>
        <v>48175</v>
      </c>
      <c r="AC89" s="11"/>
      <c r="AD89" s="40">
        <f t="shared" ca="1" si="97"/>
        <v>48276.5625</v>
      </c>
      <c r="AE89" s="40">
        <f t="shared" ca="1" si="99"/>
        <v>55287.5</v>
      </c>
      <c r="AF89" s="40">
        <f t="shared" ca="1" si="100"/>
        <v>36975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49473.956989247294</v>
      </c>
      <c r="AK89" s="31">
        <f t="shared" ca="1" si="46"/>
        <v>49350.672043010745</v>
      </c>
      <c r="AL89" s="31">
        <f t="shared" ca="1" si="47"/>
        <v>49398.118279569891</v>
      </c>
      <c r="AM89" s="31">
        <f t="shared" ca="1" si="48"/>
        <v>347.55645161290329</v>
      </c>
      <c r="AN89" s="31">
        <f t="shared" ca="1" si="49"/>
        <v>2588.1444892473114</v>
      </c>
      <c r="AO89" s="31">
        <f t="shared" ca="1" si="50"/>
        <v>1503.5463709677417</v>
      </c>
      <c r="AP89" s="31">
        <f t="shared" ca="1" si="51"/>
        <v>41704.171370967742</v>
      </c>
      <c r="AQ89" s="31">
        <f t="shared" ca="1" si="52"/>
        <v>2152.7096774193546</v>
      </c>
      <c r="AR89" s="31">
        <f t="shared" ca="1" si="53"/>
        <v>402.56922043010746</v>
      </c>
      <c r="AS89" s="31">
        <f t="shared" ca="1" si="54"/>
        <v>6508.2741935483891</v>
      </c>
      <c r="AT89" s="31">
        <f t="shared" ca="1" si="55"/>
        <v>-813.07862903225805</v>
      </c>
      <c r="AU89" s="31">
        <f t="shared" ca="1" si="56"/>
        <v>663.5913978494624</v>
      </c>
      <c r="AV89" s="31">
        <f t="shared" ca="1" si="57"/>
        <v>-5583.5161290322567</v>
      </c>
      <c r="AW89" s="31">
        <f t="shared" ca="1" si="58"/>
        <v>65.047043010752674</v>
      </c>
      <c r="AX89" s="31">
        <f t="shared" ca="1" si="59"/>
        <v>1350.5215053763443</v>
      </c>
      <c r="AY89" s="31">
        <f t="shared" ca="1" si="60"/>
        <v>-1174.383064516129</v>
      </c>
      <c r="AZ89" s="31">
        <f t="shared" ca="1" si="61"/>
        <v>-997.34811827956992</v>
      </c>
      <c r="BA89" s="31">
        <f t="shared" ca="1" si="62"/>
        <v>-382.02016129032256</v>
      </c>
      <c r="BB89" s="31">
        <f t="shared" ca="1" si="63"/>
        <v>-2410.5497311827958</v>
      </c>
      <c r="BC89" s="31">
        <f t="shared" ca="1" si="64"/>
        <v>-1597.1438172043011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2786</v>
      </c>
      <c r="BI89" s="32">
        <f>IF($BF89&gt;$Y$7,"",IF(AND($BF89=$Y$7,$BG89=23),"",Entrées!D117-Entrées!D116))</f>
        <v>1900</v>
      </c>
      <c r="BJ89" s="32">
        <f>IF($BF89&gt;$Y$7,"",IF(AND($BF89=$Y$7,$BG89=23),"",Entrées!E117-Entrées!E116))</f>
        <v>2150</v>
      </c>
      <c r="BK89" s="32">
        <f>IF($BF89&gt;$Y$7,"",IF(AND($BF89=$Y$7,$BG89=23),"",Entrées!F117-Entrées!F116))</f>
        <v>-0.5</v>
      </c>
      <c r="BL89" s="32">
        <f>IF($BF89&gt;$Y$7,"",IF(AND($BF89=$Y$7,$BG89=23),"",Entrées!G117-Entrées!G116))</f>
        <v>62.5</v>
      </c>
      <c r="BM89" s="32">
        <f>IF($BF89&gt;$Y$7,"",IF(AND($BF89=$Y$7,$BG89=23),"",Entrées!H117-Entrées!H116))</f>
        <v>219</v>
      </c>
      <c r="BN89" s="32">
        <f>IF($BF89&gt;$Y$7,"",IF(AND($BF89=$Y$7,$BG89=23),"",Entrées!I117-Entrées!I116))</f>
        <v>290.5</v>
      </c>
      <c r="BO89" s="32">
        <f>IF($BF89&gt;$Y$7,"",IF(AND($BF89=$Y$7,$BG89=23),"",Entrées!J117-Entrées!J116))</f>
        <v>-52</v>
      </c>
      <c r="BP89" s="32">
        <f>IF($BF89&gt;$Y$7,"",IF(AND($BF89=$Y$7,$BG89=23),"",Entrées!K117-Entrées!K116))</f>
        <v>18</v>
      </c>
      <c r="BQ89" s="32">
        <f>IF($BF89&gt;$Y$7,"",IF(AND($BF89=$Y$7,$BG89=23),"",Entrées!L117-Entrées!L116))</f>
        <v>1654.5</v>
      </c>
      <c r="BR89" s="32">
        <f>IF($BF89&gt;$Y$7,"",IF(AND($BF89=$Y$7,$BG89=23),"",Entrées!M117-Entrées!M116))</f>
        <v>227</v>
      </c>
      <c r="BS89" s="32">
        <f>IF($BF89&gt;$Y$7,"",IF(AND($BF89=$Y$7,$BG89=23),"",Entrées!N117-Entrées!N116))</f>
        <v>-14</v>
      </c>
      <c r="BT89" s="32">
        <f>IF($BF89&gt;$Y$7,"",IF(AND($BF89=$Y$7,$BG89=23),"",Entrées!O117-Entrées!O116))</f>
        <v>381</v>
      </c>
      <c r="BU89" s="32">
        <f>IF($BF89&gt;$Y$7,"",IF(AND($BF89=$Y$7,$BG89=23),"",Entrées!P117-Entrées!P116))</f>
        <v>-1</v>
      </c>
      <c r="BV89" s="32">
        <f>IF($BF89&gt;$Y$7,"",IF(AND($BF89=$Y$7,$BG89=23),"",Entrées!Q117-Entrées!Q116))</f>
        <v>7</v>
      </c>
      <c r="BW89" s="32">
        <f>IF($BF89&gt;$Y$7,"",IF(AND($BF89=$Y$7,$BG89=23),"",Entrées!R117-Entrées!R116))</f>
        <v>-327</v>
      </c>
      <c r="BX89" s="32">
        <f>IF($BF89&gt;$Y$7,"",IF(AND($BF89=$Y$7,$BG89=23),"",Entrées!S117-Entrées!S116))</f>
        <v>68</v>
      </c>
      <c r="BY89" s="32">
        <f>IF($BF89&gt;$Y$7,"",IF(AND($BF89=$Y$7,$BG89=23),"",Entrées!T117-Entrées!T116))</f>
        <v>-37</v>
      </c>
      <c r="BZ89" s="32">
        <f>IF($BF89&gt;$Y$7,"",IF(AND($BF89=$Y$7,$BG89=23),"",Entrées!U117-Entrées!U116))</f>
        <v>-491</v>
      </c>
      <c r="CA89" s="32">
        <f>IF($BF89&gt;$Y$7,"",IF(AND($BF89=$Y$7,$BG89=23),"",Entrées!V117-Entrées!V116))</f>
        <v>5</v>
      </c>
      <c r="CB89" s="11"/>
      <c r="CD89" s="33">
        <f>IF($BF89&lt;=$Y$7,Entrées!J116/CD$2,"")</f>
        <v>0.33238708049457483</v>
      </c>
      <c r="CE89" s="33">
        <f>IF($BF89&lt;=$Y$7,Entrées!K116/CE$2,"")</f>
        <v>0</v>
      </c>
      <c r="CF89" s="11">
        <f t="shared" si="66"/>
        <v>7926</v>
      </c>
      <c r="CG89" s="11">
        <f t="shared" si="67"/>
        <v>4186</v>
      </c>
      <c r="CH89" s="52">
        <f t="shared" si="68"/>
        <v>0.27160101910413265</v>
      </c>
      <c r="CI89" s="52">
        <f t="shared" si="69"/>
        <v>9.6170382329218221E-2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44625</v>
      </c>
      <c r="F90" s="28">
        <f ca="1">IF($D90&gt;$D$8,"",INDIRECT(ADDRESS(ROW(Entrées!$C$37)+($D90-1)*24+F$11,COLUMN(Entrées!$C$37)+($C90-1),4,TRUE,"Entrées")))</f>
        <v>41400</v>
      </c>
      <c r="G90" s="28">
        <f ca="1">IF($D90&gt;$D$8,"",INDIRECT(ADDRESS(ROW(Entrées!$C$37)+($D90-1)*24+G$11,COLUMN(Entrées!$C$37)+($C90-1),4,TRUE,"Entrées")))</f>
        <v>39550</v>
      </c>
      <c r="H90" s="28">
        <f ca="1">IF($D90&gt;$D$8,"",INDIRECT(ADDRESS(ROW(Entrées!$C$37)+($D90-1)*24+H$11,COLUMN(Entrées!$C$37)+($C90-1),4,TRUE,"Entrées")))</f>
        <v>36637.5</v>
      </c>
      <c r="I90" s="28">
        <f ca="1">IF($D90&gt;$D$8,"",INDIRECT(ADDRESS(ROW(Entrées!$C$37)+($D90-1)*24+I$11,COLUMN(Entrées!$C$37)+($C90-1),4,TRUE,"Entrées")))</f>
        <v>35150</v>
      </c>
      <c r="J90" s="28">
        <f ca="1">IF($D90&gt;$D$8,"",INDIRECT(ADDRESS(ROW(Entrées!$C$37)+($D90-1)*24+J$11,COLUMN(Entrées!$C$37)+($C90-1),4,TRUE,"Entrées")))</f>
        <v>35412.5</v>
      </c>
      <c r="K90" s="28">
        <f ca="1">IF($D90&gt;$D$8,"",INDIRECT(ADDRESS(ROW(Entrées!$C$37)+($D90-1)*24+K$11,COLUMN(Entrées!$C$37)+($C90-1),4,TRUE,"Entrées")))</f>
        <v>36737.5</v>
      </c>
      <c r="L90" s="28">
        <f ca="1">IF($D90&gt;$D$8,"",INDIRECT(ADDRESS(ROW(Entrées!$C$37)+($D90-1)*24+L$11,COLUMN(Entrées!$C$37)+($C90-1),4,TRUE,"Entrées")))</f>
        <v>38950</v>
      </c>
      <c r="M90" s="28">
        <f ca="1">IF($D90&gt;$D$8,"",INDIRECT(ADDRESS(ROW(Entrées!$C$37)+($D90-1)*24+M$11,COLUMN(Entrées!$C$37)+($C90-1),4,TRUE,"Entrées")))</f>
        <v>41087.5</v>
      </c>
      <c r="N90" s="28">
        <f ca="1">IF($D90&gt;$D$8,"",INDIRECT(ADDRESS(ROW(Entrées!$C$37)+($D90-1)*24+N$11,COLUMN(Entrées!$C$37)+($C90-1),4,TRUE,"Entrées")))</f>
        <v>44037.5</v>
      </c>
      <c r="O90" s="28">
        <f ca="1">IF($D90&gt;$D$8,"",INDIRECT(ADDRESS(ROW(Entrées!$C$37)+($D90-1)*24+O$11,COLUMN(Entrées!$C$37)+($C90-1),4,TRUE,"Entrées")))</f>
        <v>45537.5</v>
      </c>
      <c r="P90" s="28">
        <f ca="1">IF($D90&gt;$D$8,"",INDIRECT(ADDRESS(ROW(Entrées!$C$37)+($D90-1)*24+P$11,COLUMN(Entrées!$C$37)+($C90-1),4,TRUE,"Entrées")))</f>
        <v>46387.5</v>
      </c>
      <c r="Q90" s="28">
        <f ca="1">IF($D90&gt;$D$8,"",INDIRECT(ADDRESS(ROW(Entrées!$C$37)+($D90-1)*24+Q$11,COLUMN(Entrées!$C$37)+($C90-1),4,TRUE,"Entrées")))</f>
        <v>47912.5</v>
      </c>
      <c r="R90" s="28">
        <f ca="1">IF($D90&gt;$D$8,"",INDIRECT(ADDRESS(ROW(Entrées!$C$37)+($D90-1)*24+R$11,COLUMN(Entrées!$C$37)+($C90-1),4,TRUE,"Entrées")))</f>
        <v>47137.5</v>
      </c>
      <c r="S90" s="28">
        <f ca="1">IF($D90&gt;$D$8,"",INDIRECT(ADDRESS(ROW(Entrées!$C$37)+($D90-1)*24+S$11,COLUMN(Entrées!$C$37)+($C90-1),4,TRUE,"Entrées")))</f>
        <v>45025</v>
      </c>
      <c r="T90" s="28">
        <f ca="1">IF($D90&gt;$D$8,"",INDIRECT(ADDRESS(ROW(Entrées!$C$37)+($D90-1)*24+T$11,COLUMN(Entrées!$C$37)+($C90-1),4,TRUE,"Entrées")))</f>
        <v>43150</v>
      </c>
      <c r="U90" s="28">
        <f ca="1">IF($D90&gt;$D$8,"",INDIRECT(ADDRESS(ROW(Entrées!$C$37)+($D90-1)*24+U$11,COLUMN(Entrées!$C$37)+($C90-1),4,TRUE,"Entrées")))</f>
        <v>41900</v>
      </c>
      <c r="V90" s="28">
        <f ca="1">IF($D90&gt;$D$8,"",INDIRECT(ADDRESS(ROW(Entrées!$C$37)+($D90-1)*24+V$11,COLUMN(Entrées!$C$37)+($C90-1),4,TRUE,"Entrées")))</f>
        <v>41350</v>
      </c>
      <c r="W90" s="28">
        <f ca="1">IF($D90&gt;$D$8,"",INDIRECT(ADDRESS(ROW(Entrées!$C$37)+($D90-1)*24+W$11,COLUMN(Entrées!$C$37)+($C90-1),4,TRUE,"Entrées")))</f>
        <v>42812.5</v>
      </c>
      <c r="X90" s="28">
        <f ca="1">IF($D90&gt;$D$8,"",INDIRECT(ADDRESS(ROW(Entrées!$C$37)+($D90-1)*24+X$11,COLUMN(Entrées!$C$37)+($C90-1),4,TRUE,"Entrées")))</f>
        <v>45825</v>
      </c>
      <c r="Y90" s="28">
        <f ca="1">IF($D90&gt;$D$8,"",INDIRECT(ADDRESS(ROW(Entrées!$C$37)+($D90-1)*24+Y$11,COLUMN(Entrées!$C$37)+($C90-1),4,TRUE,"Entrées")))</f>
        <v>46375</v>
      </c>
      <c r="Z90" s="28">
        <f ca="1">IF($D90&gt;$D$8,"",INDIRECT(ADDRESS(ROW(Entrées!$C$37)+($D90-1)*24+Z$11,COLUMN(Entrées!$C$37)+($C90-1),4,TRUE,"Entrées")))</f>
        <v>43450</v>
      </c>
      <c r="AA90" s="28">
        <f ca="1">IF($D90&gt;$D$8,"",INDIRECT(ADDRESS(ROW(Entrées!$C$37)+($D90-1)*24+AA$11,COLUMN(Entrées!$C$37)+($C90-1),4,TRUE,"Entrées")))</f>
        <v>43137.5</v>
      </c>
      <c r="AB90" s="28">
        <f ca="1">IF($D90&gt;$D$8,"",INDIRECT(ADDRESS(ROW(Entrées!$C$37)+($D90-1)*24+AB$11,COLUMN(Entrées!$C$37)+($C90-1),4,TRUE,"Entrées")))</f>
        <v>45225</v>
      </c>
      <c r="AC90" s="11"/>
      <c r="AD90" s="40">
        <f t="shared" ca="1" si="97"/>
        <v>42450.520833333336</v>
      </c>
      <c r="AE90" s="40">
        <f t="shared" ca="1" si="99"/>
        <v>47912.5</v>
      </c>
      <c r="AF90" s="40">
        <f t="shared" ca="1" si="100"/>
        <v>35150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49473.956989247294</v>
      </c>
      <c r="AK90" s="31">
        <f t="shared" ca="1" si="46"/>
        <v>49350.672043010745</v>
      </c>
      <c r="AL90" s="31">
        <f t="shared" ca="1" si="47"/>
        <v>49398.118279569891</v>
      </c>
      <c r="AM90" s="31">
        <f t="shared" ca="1" si="48"/>
        <v>347.55645161290329</v>
      </c>
      <c r="AN90" s="31">
        <f t="shared" ca="1" si="49"/>
        <v>2588.1444892473114</v>
      </c>
      <c r="AO90" s="31">
        <f t="shared" ca="1" si="50"/>
        <v>1503.5463709677417</v>
      </c>
      <c r="AP90" s="31">
        <f t="shared" ca="1" si="51"/>
        <v>41704.171370967742</v>
      </c>
      <c r="AQ90" s="31">
        <f t="shared" ca="1" si="52"/>
        <v>2152.7096774193546</v>
      </c>
      <c r="AR90" s="31">
        <f t="shared" ca="1" si="53"/>
        <v>402.56922043010746</v>
      </c>
      <c r="AS90" s="31">
        <f t="shared" ca="1" si="54"/>
        <v>6508.2741935483891</v>
      </c>
      <c r="AT90" s="31">
        <f t="shared" ca="1" si="55"/>
        <v>-813.07862903225805</v>
      </c>
      <c r="AU90" s="31">
        <f t="shared" ca="1" si="56"/>
        <v>663.5913978494624</v>
      </c>
      <c r="AV90" s="31">
        <f t="shared" ca="1" si="57"/>
        <v>-5583.5161290322567</v>
      </c>
      <c r="AW90" s="31">
        <f t="shared" ca="1" si="58"/>
        <v>65.047043010752674</v>
      </c>
      <c r="AX90" s="31">
        <f t="shared" ca="1" si="59"/>
        <v>1350.5215053763443</v>
      </c>
      <c r="AY90" s="31">
        <f t="shared" ca="1" si="60"/>
        <v>-1174.383064516129</v>
      </c>
      <c r="AZ90" s="31">
        <f t="shared" ca="1" si="61"/>
        <v>-997.34811827956992</v>
      </c>
      <c r="BA90" s="31">
        <f t="shared" ca="1" si="62"/>
        <v>-382.02016129032256</v>
      </c>
      <c r="BB90" s="31">
        <f t="shared" ca="1" si="63"/>
        <v>-2410.5497311827958</v>
      </c>
      <c r="BC90" s="31">
        <f t="shared" ca="1" si="64"/>
        <v>-1597.1438172043011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1229</v>
      </c>
      <c r="BI90" s="32">
        <f>IF($BF90&gt;$Y$7,"",IF(AND($BF90=$Y$7,$BG90=23),"",Entrées!D118-Entrées!D117))</f>
        <v>1125</v>
      </c>
      <c r="BJ90" s="32">
        <f>IF($BF90&gt;$Y$7,"",IF(AND($BF90=$Y$7,$BG90=23),"",Entrées!E118-Entrées!E117))</f>
        <v>1237.5</v>
      </c>
      <c r="BK90" s="32">
        <f>IF($BF90&gt;$Y$7,"",IF(AND($BF90=$Y$7,$BG90=23),"",Entrées!F118-Entrées!F117))</f>
        <v>1</v>
      </c>
      <c r="BL90" s="32">
        <f>IF($BF90&gt;$Y$7,"",IF(AND($BF90=$Y$7,$BG90=23),"",Entrées!G118-Entrées!G117))</f>
        <v>103.5</v>
      </c>
      <c r="BM90" s="32">
        <f>IF($BF90&gt;$Y$7,"",IF(AND($BF90=$Y$7,$BG90=23),"",Entrées!H118-Entrées!H117))</f>
        <v>-8</v>
      </c>
      <c r="BN90" s="32">
        <f>IF($BF90&gt;$Y$7,"",IF(AND($BF90=$Y$7,$BG90=23),"",Entrées!I118-Entrées!I117))</f>
        <v>286</v>
      </c>
      <c r="BO90" s="32">
        <f>IF($BF90&gt;$Y$7,"",IF(AND($BF90=$Y$7,$BG90=23),"",Entrées!J118-Entrées!J117))</f>
        <v>-137.5</v>
      </c>
      <c r="BP90" s="32">
        <f>IF($BF90&gt;$Y$7,"",IF(AND($BF90=$Y$7,$BG90=23),"",Entrées!K118-Entrées!K117))</f>
        <v>144</v>
      </c>
      <c r="BQ90" s="32">
        <f>IF($BF90&gt;$Y$7,"",IF(AND($BF90=$Y$7,$BG90=23),"",Entrées!L118-Entrées!L117))</f>
        <v>973</v>
      </c>
      <c r="BR90" s="32">
        <f>IF($BF90&gt;$Y$7,"",IF(AND($BF90=$Y$7,$BG90=23),"",Entrées!M118-Entrées!M117))</f>
        <v>-25.5</v>
      </c>
      <c r="BS90" s="32">
        <f>IF($BF90&gt;$Y$7,"",IF(AND($BF90=$Y$7,$BG90=23),"",Entrées!N118-Entrées!N117))</f>
        <v>-12</v>
      </c>
      <c r="BT90" s="32">
        <f>IF($BF90&gt;$Y$7,"",IF(AND($BF90=$Y$7,$BG90=23),"",Entrées!O118-Entrées!O117))</f>
        <v>-96</v>
      </c>
      <c r="BU90" s="32">
        <f>IF($BF90&gt;$Y$7,"",IF(AND($BF90=$Y$7,$BG90=23),"",Entrées!P118-Entrées!P117))</f>
        <v>0</v>
      </c>
      <c r="BV90" s="32">
        <f>IF($BF90&gt;$Y$7,"",IF(AND($BF90=$Y$7,$BG90=23),"",Entrées!Q118-Entrées!Q117))</f>
        <v>0</v>
      </c>
      <c r="BW90" s="32">
        <f>IF($BF90&gt;$Y$7,"",IF(AND($BF90=$Y$7,$BG90=23),"",Entrées!R118-Entrées!R117))</f>
        <v>-192</v>
      </c>
      <c r="BX90" s="32">
        <f>IF($BF90&gt;$Y$7,"",IF(AND($BF90=$Y$7,$BG90=23),"",Entrées!S118-Entrées!S117))</f>
        <v>-102</v>
      </c>
      <c r="BY90" s="32">
        <f>IF($BF90&gt;$Y$7,"",IF(AND($BF90=$Y$7,$BG90=23),"",Entrées!T118-Entrées!T117))</f>
        <v>114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297</v>
      </c>
      <c r="CB90" s="4"/>
      <c r="CC90" s="4"/>
      <c r="CD90" s="33">
        <f>IF($BF90&lt;=$Y$7,Entrées!J117/CD$2,"")</f>
        <v>0.32582639414584913</v>
      </c>
      <c r="CE90" s="33">
        <f>IF($BF90&lt;=$Y$7,Entrées!K117/CE$2,"")</f>
        <v>4.300047778308648E-3</v>
      </c>
      <c r="CF90" s="11">
        <f t="shared" si="66"/>
        <v>7926</v>
      </c>
      <c r="CG90" s="11">
        <f t="shared" si="67"/>
        <v>4186</v>
      </c>
      <c r="CH90" s="52">
        <f t="shared" si="68"/>
        <v>0.27160101910413265</v>
      </c>
      <c r="CI90" s="52">
        <f t="shared" si="69"/>
        <v>9.6170382329218221E-2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43000</v>
      </c>
      <c r="F91" s="28">
        <f ca="1">IF($D91&gt;$D$8,"",INDIRECT(ADDRESS(ROW(Entrées!$C$37)+($D91-1)*24+F$11,COLUMN(Entrées!$C$37)+($C91-1),4,TRUE,"Entrées")))</f>
        <v>39800</v>
      </c>
      <c r="G91" s="28">
        <f ca="1">IF($D91&gt;$D$8,"",INDIRECT(ADDRESS(ROW(Entrées!$C$37)+($D91-1)*24+G$11,COLUMN(Entrées!$C$37)+($C91-1),4,TRUE,"Entrées")))</f>
        <v>37662.5</v>
      </c>
      <c r="H91" s="28">
        <f ca="1">IF($D91&gt;$D$8,"",INDIRECT(ADDRESS(ROW(Entrées!$C$37)+($D91-1)*24+H$11,COLUMN(Entrées!$C$37)+($C91-1),4,TRUE,"Entrées")))</f>
        <v>34737.5</v>
      </c>
      <c r="I91" s="28">
        <f ca="1">IF($D91&gt;$D$8,"",INDIRECT(ADDRESS(ROW(Entrées!$C$37)+($D91-1)*24+I$11,COLUMN(Entrées!$C$37)+($C91-1),4,TRUE,"Entrées")))</f>
        <v>33150</v>
      </c>
      <c r="J91" s="28">
        <f ca="1">IF($D91&gt;$D$8,"",INDIRECT(ADDRESS(ROW(Entrées!$C$37)+($D91-1)*24+J$11,COLUMN(Entrées!$C$37)+($C91-1),4,TRUE,"Entrées")))</f>
        <v>32887.5</v>
      </c>
      <c r="K91" s="28">
        <f ca="1">IF($D91&gt;$D$8,"",INDIRECT(ADDRESS(ROW(Entrées!$C$37)+($D91-1)*24+K$11,COLUMN(Entrées!$C$37)+($C91-1),4,TRUE,"Entrées")))</f>
        <v>33750</v>
      </c>
      <c r="L91" s="28">
        <f ca="1">IF($D91&gt;$D$8,"",INDIRECT(ADDRESS(ROW(Entrées!$C$37)+($D91-1)*24+L$11,COLUMN(Entrées!$C$37)+($C91-1),4,TRUE,"Entrées")))</f>
        <v>34962.5</v>
      </c>
      <c r="M91" s="28">
        <f ca="1">IF($D91&gt;$D$8,"",INDIRECT(ADDRESS(ROW(Entrées!$C$37)+($D91-1)*24+M$11,COLUMN(Entrées!$C$37)+($C91-1),4,TRUE,"Entrées")))</f>
        <v>36225</v>
      </c>
      <c r="N91" s="28">
        <f ca="1">IF($D91&gt;$D$8,"",INDIRECT(ADDRESS(ROW(Entrées!$C$37)+($D91-1)*24+N$11,COLUMN(Entrées!$C$37)+($C91-1),4,TRUE,"Entrées")))</f>
        <v>39175</v>
      </c>
      <c r="O91" s="28">
        <f ca="1">IF($D91&gt;$D$8,"",INDIRECT(ADDRESS(ROW(Entrées!$C$37)+($D91-1)*24+O$11,COLUMN(Entrées!$C$37)+($C91-1),4,TRUE,"Entrées")))</f>
        <v>41625</v>
      </c>
      <c r="P91" s="28">
        <f ca="1">IF($D91&gt;$D$8,"",INDIRECT(ADDRESS(ROW(Entrées!$C$37)+($D91-1)*24+P$11,COLUMN(Entrées!$C$37)+($C91-1),4,TRUE,"Entrées")))</f>
        <v>43450</v>
      </c>
      <c r="Q91" s="28">
        <f ca="1">IF($D91&gt;$D$8,"",INDIRECT(ADDRESS(ROW(Entrées!$C$37)+($D91-1)*24+Q$11,COLUMN(Entrées!$C$37)+($C91-1),4,TRUE,"Entrées")))</f>
        <v>45050</v>
      </c>
      <c r="R91" s="28">
        <f ca="1">IF($D91&gt;$D$8,"",INDIRECT(ADDRESS(ROW(Entrées!$C$37)+($D91-1)*24+R$11,COLUMN(Entrées!$C$37)+($C91-1),4,TRUE,"Entrées")))</f>
        <v>44350</v>
      </c>
      <c r="S91" s="28">
        <f ca="1">IF($D91&gt;$D$8,"",INDIRECT(ADDRESS(ROW(Entrées!$C$37)+($D91-1)*24+S$11,COLUMN(Entrées!$C$37)+($C91-1),4,TRUE,"Entrées")))</f>
        <v>41650</v>
      </c>
      <c r="T91" s="28">
        <f ca="1">IF($D91&gt;$D$8,"",INDIRECT(ADDRESS(ROW(Entrées!$C$37)+($D91-1)*24+T$11,COLUMN(Entrées!$C$37)+($C91-1),4,TRUE,"Entrées")))</f>
        <v>39700</v>
      </c>
      <c r="U91" s="28">
        <f ca="1">IF($D91&gt;$D$8,"",INDIRECT(ADDRESS(ROW(Entrées!$C$37)+($D91-1)*24+U$11,COLUMN(Entrées!$C$37)+($C91-1),4,TRUE,"Entrées")))</f>
        <v>38450</v>
      </c>
      <c r="V91" s="28">
        <f ca="1">IF($D91&gt;$D$8,"",INDIRECT(ADDRESS(ROW(Entrées!$C$37)+($D91-1)*24+V$11,COLUMN(Entrées!$C$37)+($C91-1),4,TRUE,"Entrées")))</f>
        <v>38150</v>
      </c>
      <c r="W91" s="28">
        <f ca="1">IF($D91&gt;$D$8,"",INDIRECT(ADDRESS(ROW(Entrées!$C$37)+($D91-1)*24+W$11,COLUMN(Entrées!$C$37)+($C91-1),4,TRUE,"Entrées")))</f>
        <v>40587.5</v>
      </c>
      <c r="X91" s="28">
        <f ca="1">IF($D91&gt;$D$8,"",INDIRECT(ADDRESS(ROW(Entrées!$C$37)+($D91-1)*24+X$11,COLUMN(Entrées!$C$37)+($C91-1),4,TRUE,"Entrées")))</f>
        <v>44812.5</v>
      </c>
      <c r="Y91" s="28">
        <f ca="1">IF($D91&gt;$D$8,"",INDIRECT(ADDRESS(ROW(Entrées!$C$37)+($D91-1)*24+Y$11,COLUMN(Entrées!$C$37)+($C91-1),4,TRUE,"Entrées")))</f>
        <v>46312.5</v>
      </c>
      <c r="Z91" s="28">
        <f ca="1">IF($D91&gt;$D$8,"",INDIRECT(ADDRESS(ROW(Entrées!$C$37)+($D91-1)*24+Z$11,COLUMN(Entrées!$C$37)+($C91-1),4,TRUE,"Entrées")))</f>
        <v>43862.5</v>
      </c>
      <c r="AA91" s="28">
        <f ca="1">IF($D91&gt;$D$8,"",INDIRECT(ADDRESS(ROW(Entrées!$C$37)+($D91-1)*24+AA$11,COLUMN(Entrées!$C$37)+($C91-1),4,TRUE,"Entrées")))</f>
        <v>43300</v>
      </c>
      <c r="AB91" s="28">
        <f ca="1">IF($D91&gt;$D$8,"",INDIRECT(ADDRESS(ROW(Entrées!$C$37)+($D91-1)*24+AB$11,COLUMN(Entrées!$C$37)+($C91-1),4,TRUE,"Entrées")))</f>
        <v>45025</v>
      </c>
      <c r="AC91" s="11"/>
      <c r="AD91" s="40">
        <f t="shared" ca="1" si="97"/>
        <v>40069.791666666664</v>
      </c>
      <c r="AE91" s="40">
        <f t="shared" ca="1" si="99"/>
        <v>46312.5</v>
      </c>
      <c r="AF91" s="40">
        <f t="shared" ca="1" si="100"/>
        <v>32887.5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49473.956989247294</v>
      </c>
      <c r="AK91" s="31">
        <f t="shared" ca="1" si="46"/>
        <v>49350.672043010745</v>
      </c>
      <c r="AL91" s="31">
        <f t="shared" ca="1" si="47"/>
        <v>49398.118279569891</v>
      </c>
      <c r="AM91" s="31">
        <f t="shared" ca="1" si="48"/>
        <v>347.55645161290329</v>
      </c>
      <c r="AN91" s="31">
        <f t="shared" ca="1" si="49"/>
        <v>2588.1444892473114</v>
      </c>
      <c r="AO91" s="31">
        <f t="shared" ca="1" si="50"/>
        <v>1503.5463709677417</v>
      </c>
      <c r="AP91" s="31">
        <f t="shared" ca="1" si="51"/>
        <v>41704.171370967742</v>
      </c>
      <c r="AQ91" s="31">
        <f t="shared" ca="1" si="52"/>
        <v>2152.7096774193546</v>
      </c>
      <c r="AR91" s="31">
        <f t="shared" ca="1" si="53"/>
        <v>402.56922043010746</v>
      </c>
      <c r="AS91" s="31">
        <f t="shared" ca="1" si="54"/>
        <v>6508.2741935483891</v>
      </c>
      <c r="AT91" s="31">
        <f t="shared" ca="1" si="55"/>
        <v>-813.07862903225805</v>
      </c>
      <c r="AU91" s="31">
        <f t="shared" ca="1" si="56"/>
        <v>663.5913978494624</v>
      </c>
      <c r="AV91" s="31">
        <f t="shared" ca="1" si="57"/>
        <v>-5583.5161290322567</v>
      </c>
      <c r="AW91" s="31">
        <f t="shared" ca="1" si="58"/>
        <v>65.047043010752674</v>
      </c>
      <c r="AX91" s="31">
        <f t="shared" ca="1" si="59"/>
        <v>1350.5215053763443</v>
      </c>
      <c r="AY91" s="31">
        <f t="shared" ca="1" si="60"/>
        <v>-1174.383064516129</v>
      </c>
      <c r="AZ91" s="31">
        <f t="shared" ca="1" si="61"/>
        <v>-997.34811827956992</v>
      </c>
      <c r="BA91" s="31">
        <f t="shared" ca="1" si="62"/>
        <v>-382.02016129032256</v>
      </c>
      <c r="BB91" s="31">
        <f t="shared" ca="1" si="63"/>
        <v>-2410.5497311827958</v>
      </c>
      <c r="BC91" s="31">
        <f t="shared" ca="1" si="64"/>
        <v>-1597.1438172043011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942</v>
      </c>
      <c r="BI91" s="32">
        <f>IF($BF91&gt;$Y$7,"",IF(AND($BF91=$Y$7,$BG91=23),"",Entrées!D119-Entrées!D118))</f>
        <v>712.5</v>
      </c>
      <c r="BJ91" s="32">
        <f>IF($BF91&gt;$Y$7,"",IF(AND($BF91=$Y$7,$BG91=23),"",Entrées!E119-Entrées!E118))</f>
        <v>962.5</v>
      </c>
      <c r="BK91" s="32">
        <f>IF($BF91&gt;$Y$7,"",IF(AND($BF91=$Y$7,$BG91=23),"",Entrées!F119-Entrées!F118))</f>
        <v>0</v>
      </c>
      <c r="BL91" s="32">
        <f>IF($BF91&gt;$Y$7,"",IF(AND($BF91=$Y$7,$BG91=23),"",Entrées!G119-Entrées!G118))</f>
        <v>92.5</v>
      </c>
      <c r="BM91" s="32">
        <f>IF($BF91&gt;$Y$7,"",IF(AND($BF91=$Y$7,$BG91=23),"",Entrées!H119-Entrées!H118))</f>
        <v>26</v>
      </c>
      <c r="BN91" s="32">
        <f>IF($BF91&gt;$Y$7,"",IF(AND($BF91=$Y$7,$BG91=23),"",Entrées!I119-Entrées!I118))</f>
        <v>253</v>
      </c>
      <c r="BO91" s="32">
        <f>IF($BF91&gt;$Y$7,"",IF(AND($BF91=$Y$7,$BG91=23),"",Entrées!J119-Entrées!J118))</f>
        <v>-142.5</v>
      </c>
      <c r="BP91" s="32">
        <f>IF($BF91&gt;$Y$7,"",IF(AND($BF91=$Y$7,$BG91=23),"",Entrées!K119-Entrées!K118))</f>
        <v>211</v>
      </c>
      <c r="BQ91" s="32">
        <f>IF($BF91&gt;$Y$7,"",IF(AND($BF91=$Y$7,$BG91=23),"",Entrées!L119-Entrées!L118))</f>
        <v>568.5</v>
      </c>
      <c r="BR91" s="32">
        <f>IF($BF91&gt;$Y$7,"",IF(AND($BF91=$Y$7,$BG91=23),"",Entrées!M119-Entrées!M118))</f>
        <v>29</v>
      </c>
      <c r="BS91" s="32">
        <f>IF($BF91&gt;$Y$7,"",IF(AND($BF91=$Y$7,$BG91=23),"",Entrées!N119-Entrées!N118))</f>
        <v>-6.5</v>
      </c>
      <c r="BT91" s="32">
        <f>IF($BF91&gt;$Y$7,"",IF(AND($BF91=$Y$7,$BG91=23),"",Entrées!O119-Entrées!O118))</f>
        <v>-89.5</v>
      </c>
      <c r="BU91" s="32">
        <f>IF($BF91&gt;$Y$7,"",IF(AND($BF91=$Y$7,$BG91=23),"",Entrées!P119-Entrées!P118))</f>
        <v>0.5</v>
      </c>
      <c r="BV91" s="32">
        <f>IF($BF91&gt;$Y$7,"",IF(AND($BF91=$Y$7,$BG91=23),"",Entrées!Q119-Entrées!Q118))</f>
        <v>0</v>
      </c>
      <c r="BW91" s="32">
        <f>IF($BF91&gt;$Y$7,"",IF(AND($BF91=$Y$7,$BG91=23),"",Entrées!R119-Entrées!R118))</f>
        <v>3</v>
      </c>
      <c r="BX91" s="32">
        <f>IF($BF91&gt;$Y$7,"",IF(AND($BF91=$Y$7,$BG91=23),"",Entrées!S119-Entrées!S118))</f>
        <v>-10</v>
      </c>
      <c r="BY91" s="32">
        <f>IF($BF91&gt;$Y$7,"",IF(AND($BF91=$Y$7,$BG91=23),"",Entrées!T119-Entrées!T118))</f>
        <v>-62</v>
      </c>
      <c r="BZ91" s="32">
        <f>IF($BF91&gt;$Y$7,"",IF(AND($BF91=$Y$7,$BG91=23),"",Entrées!U119-Entrées!U118))</f>
        <v>150</v>
      </c>
      <c r="CA91" s="32">
        <f>IF($BF91&gt;$Y$7,"",IF(AND($BF91=$Y$7,$BG91=23),"",Entrées!V119-Entrées!V118))</f>
        <v>-325</v>
      </c>
      <c r="CD91" s="33">
        <f>IF($BF91&lt;=$Y$7,Entrées!J118/CD$2,"")</f>
        <v>0.30847842543527632</v>
      </c>
      <c r="CE91" s="33">
        <f>IF($BF91&lt;=$Y$7,Entrées!K118/CE$2,"")</f>
        <v>3.8700430004777832E-2</v>
      </c>
      <c r="CF91" s="11">
        <f t="shared" si="66"/>
        <v>7926</v>
      </c>
      <c r="CG91" s="11">
        <f t="shared" si="67"/>
        <v>4186</v>
      </c>
      <c r="CH91" s="52">
        <f t="shared" si="68"/>
        <v>0.27160101910413265</v>
      </c>
      <c r="CI91" s="52">
        <f t="shared" si="69"/>
        <v>9.6170382329218221E-2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42450</v>
      </c>
      <c r="F92" s="28">
        <f ca="1">IF($D92&gt;$D$8,"",INDIRECT(ADDRESS(ROW(Entrées!$C$37)+($D92-1)*24+F$11,COLUMN(Entrées!$C$37)+($C92-1),4,TRUE,"Entrées")))</f>
        <v>39687.5</v>
      </c>
      <c r="G92" s="28">
        <f ca="1">IF($D92&gt;$D$8,"",INDIRECT(ADDRESS(ROW(Entrées!$C$37)+($D92-1)*24+G$11,COLUMN(Entrées!$C$37)+($C92-1),4,TRUE,"Entrées")))</f>
        <v>38150</v>
      </c>
      <c r="H92" s="28">
        <f ca="1">IF($D92&gt;$D$8,"",INDIRECT(ADDRESS(ROW(Entrées!$C$37)+($D92-1)*24+H$11,COLUMN(Entrées!$C$37)+($C92-1),4,TRUE,"Entrées")))</f>
        <v>35600</v>
      </c>
      <c r="I92" s="28">
        <f ca="1">IF($D92&gt;$D$8,"",INDIRECT(ADDRESS(ROW(Entrées!$C$37)+($D92-1)*24+I$11,COLUMN(Entrées!$C$37)+($C92-1),4,TRUE,"Entrées")))</f>
        <v>35062.5</v>
      </c>
      <c r="J92" s="28">
        <f ca="1">IF($D92&gt;$D$8,"",INDIRECT(ADDRESS(ROW(Entrées!$C$37)+($D92-1)*24+J$11,COLUMN(Entrées!$C$37)+($C92-1),4,TRUE,"Entrées")))</f>
        <v>37387.5</v>
      </c>
      <c r="K92" s="28">
        <f ca="1">IF($D92&gt;$D$8,"",INDIRECT(ADDRESS(ROW(Entrées!$C$37)+($D92-1)*24+K$11,COLUMN(Entrées!$C$37)+($C92-1),4,TRUE,"Entrées")))</f>
        <v>43000</v>
      </c>
      <c r="L92" s="28">
        <f ca="1">IF($D92&gt;$D$8,"",INDIRECT(ADDRESS(ROW(Entrées!$C$37)+($D92-1)*24+L$11,COLUMN(Entrées!$C$37)+($C92-1),4,TRUE,"Entrées")))</f>
        <v>49700</v>
      </c>
      <c r="M92" s="28">
        <f ca="1">IF($D92&gt;$D$8,"",INDIRECT(ADDRESS(ROW(Entrées!$C$37)+($D92-1)*24+M$11,COLUMN(Entrées!$C$37)+($C92-1),4,TRUE,"Entrées")))</f>
        <v>51912.5</v>
      </c>
      <c r="N92" s="28">
        <f ca="1">IF($D92&gt;$D$8,"",INDIRECT(ADDRESS(ROW(Entrées!$C$37)+($D92-1)*24+N$11,COLUMN(Entrées!$C$37)+($C92-1),4,TRUE,"Entrées")))</f>
        <v>52837.5</v>
      </c>
      <c r="O92" s="28">
        <f ca="1">IF($D92&gt;$D$8,"",INDIRECT(ADDRESS(ROW(Entrées!$C$37)+($D92-1)*24+O$11,COLUMN(Entrées!$C$37)+($C92-1),4,TRUE,"Entrées")))</f>
        <v>53600</v>
      </c>
      <c r="P92" s="28">
        <f ca="1">IF($D92&gt;$D$8,"",INDIRECT(ADDRESS(ROW(Entrées!$C$37)+($D92-1)*24+P$11,COLUMN(Entrées!$C$37)+($C92-1),4,TRUE,"Entrées")))</f>
        <v>54075</v>
      </c>
      <c r="Q92" s="28">
        <f ca="1">IF($D92&gt;$D$8,"",INDIRECT(ADDRESS(ROW(Entrées!$C$37)+($D92-1)*24+Q$11,COLUMN(Entrées!$C$37)+($C92-1),4,TRUE,"Entrées")))</f>
        <v>54287.5</v>
      </c>
      <c r="R92" s="28">
        <f ca="1">IF($D92&gt;$D$8,"",INDIRECT(ADDRESS(ROW(Entrées!$C$37)+($D92-1)*24+R$11,COLUMN(Entrées!$C$37)+($C92-1),4,TRUE,"Entrées")))</f>
        <v>54000</v>
      </c>
      <c r="S92" s="28">
        <f ca="1">IF($D92&gt;$D$8,"",INDIRECT(ADDRESS(ROW(Entrées!$C$37)+($D92-1)*24+S$11,COLUMN(Entrées!$C$37)+($C92-1),4,TRUE,"Entrées")))</f>
        <v>52950</v>
      </c>
      <c r="T92" s="28">
        <f ca="1">IF($D92&gt;$D$8,"",INDIRECT(ADDRESS(ROW(Entrées!$C$37)+($D92-1)*24+T$11,COLUMN(Entrées!$C$37)+($C92-1),4,TRUE,"Entrées")))</f>
        <v>51537.5</v>
      </c>
      <c r="U92" s="28">
        <f ca="1">IF($D92&gt;$D$8,"",INDIRECT(ADDRESS(ROW(Entrées!$C$37)+($D92-1)*24+U$11,COLUMN(Entrées!$C$37)+($C92-1),4,TRUE,"Entrées")))</f>
        <v>50100</v>
      </c>
      <c r="V92" s="28">
        <f ca="1">IF($D92&gt;$D$8,"",INDIRECT(ADDRESS(ROW(Entrées!$C$37)+($D92-1)*24+V$11,COLUMN(Entrées!$C$37)+($C92-1),4,TRUE,"Entrées")))</f>
        <v>49137.5</v>
      </c>
      <c r="W92" s="28">
        <f ca="1">IF($D92&gt;$D$8,"",INDIRECT(ADDRESS(ROW(Entrées!$C$37)+($D92-1)*24+W$11,COLUMN(Entrées!$C$37)+($C92-1),4,TRUE,"Entrées")))</f>
        <v>50812.5</v>
      </c>
      <c r="X92" s="28">
        <f ca="1">IF($D92&gt;$D$8,"",INDIRECT(ADDRESS(ROW(Entrées!$C$37)+($D92-1)*24+X$11,COLUMN(Entrées!$C$37)+($C92-1),4,TRUE,"Entrées")))</f>
        <v>53812.5</v>
      </c>
      <c r="Y92" s="28">
        <f ca="1">IF($D92&gt;$D$8,"",INDIRECT(ADDRESS(ROW(Entrées!$C$37)+($D92-1)*24+Y$11,COLUMN(Entrées!$C$37)+($C92-1),4,TRUE,"Entrées")))</f>
        <v>53412.5</v>
      </c>
      <c r="Z92" s="28">
        <f ca="1">IF($D92&gt;$D$8,"",INDIRECT(ADDRESS(ROW(Entrées!$C$37)+($D92-1)*24+Z$11,COLUMN(Entrées!$C$37)+($C92-1),4,TRUE,"Entrées")))</f>
        <v>49125</v>
      </c>
      <c r="AA92" s="28">
        <f ca="1">IF($D92&gt;$D$8,"",INDIRECT(ADDRESS(ROW(Entrées!$C$37)+($D92-1)*24+AA$11,COLUMN(Entrées!$C$37)+($C92-1),4,TRUE,"Entrées")))</f>
        <v>47425</v>
      </c>
      <c r="AB92" s="28">
        <f ca="1">IF($D92&gt;$D$8,"",INDIRECT(ADDRESS(ROW(Entrées!$C$37)+($D92-1)*24+AB$11,COLUMN(Entrées!$C$37)+($C92-1),4,TRUE,"Entrées")))</f>
        <v>48912.5</v>
      </c>
      <c r="AC92" s="11"/>
      <c r="AD92" s="40">
        <f t="shared" ca="1" si="97"/>
        <v>47873.958333333336</v>
      </c>
      <c r="AE92" s="40">
        <f t="shared" ca="1" si="99"/>
        <v>54287.5</v>
      </c>
      <c r="AF92" s="40">
        <f t="shared" ca="1" si="100"/>
        <v>35062.5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49473.956989247294</v>
      </c>
      <c r="AK92" s="31">
        <f t="shared" ca="1" si="46"/>
        <v>49350.672043010745</v>
      </c>
      <c r="AL92" s="31">
        <f t="shared" ca="1" si="47"/>
        <v>49398.118279569891</v>
      </c>
      <c r="AM92" s="31">
        <f t="shared" ca="1" si="48"/>
        <v>347.55645161290329</v>
      </c>
      <c r="AN92" s="31">
        <f t="shared" ca="1" si="49"/>
        <v>2588.1444892473114</v>
      </c>
      <c r="AO92" s="31">
        <f t="shared" ca="1" si="50"/>
        <v>1503.5463709677417</v>
      </c>
      <c r="AP92" s="31">
        <f t="shared" ca="1" si="51"/>
        <v>41704.171370967742</v>
      </c>
      <c r="AQ92" s="31">
        <f t="shared" ca="1" si="52"/>
        <v>2152.7096774193546</v>
      </c>
      <c r="AR92" s="31">
        <f t="shared" ca="1" si="53"/>
        <v>402.56922043010746</v>
      </c>
      <c r="AS92" s="31">
        <f t="shared" ca="1" si="54"/>
        <v>6508.2741935483891</v>
      </c>
      <c r="AT92" s="31">
        <f t="shared" ca="1" si="55"/>
        <v>-813.07862903225805</v>
      </c>
      <c r="AU92" s="31">
        <f t="shared" ca="1" si="56"/>
        <v>663.5913978494624</v>
      </c>
      <c r="AV92" s="31">
        <f t="shared" ca="1" si="57"/>
        <v>-5583.5161290322567</v>
      </c>
      <c r="AW92" s="31">
        <f t="shared" ca="1" si="58"/>
        <v>65.047043010752674</v>
      </c>
      <c r="AX92" s="31">
        <f t="shared" ca="1" si="59"/>
        <v>1350.5215053763443</v>
      </c>
      <c r="AY92" s="31">
        <f t="shared" ca="1" si="60"/>
        <v>-1174.383064516129</v>
      </c>
      <c r="AZ92" s="31">
        <f t="shared" ca="1" si="61"/>
        <v>-997.34811827956992</v>
      </c>
      <c r="BA92" s="31">
        <f t="shared" ca="1" si="62"/>
        <v>-382.02016129032256</v>
      </c>
      <c r="BB92" s="31">
        <f t="shared" ca="1" si="63"/>
        <v>-2410.5497311827958</v>
      </c>
      <c r="BC92" s="31">
        <f t="shared" ca="1" si="64"/>
        <v>-1597.1438172043011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556.5</v>
      </c>
      <c r="BI92" s="32">
        <f>IF($BF92&gt;$Y$7,"",IF(AND($BF92=$Y$7,$BG92=23),"",Entrées!D120-Entrées!D119))</f>
        <v>450</v>
      </c>
      <c r="BJ92" s="32">
        <f>IF($BF92&gt;$Y$7,"",IF(AND($BF92=$Y$7,$BG92=23),"",Entrées!E120-Entrées!E119))</f>
        <v>800</v>
      </c>
      <c r="BK92" s="32">
        <f>IF($BF92&gt;$Y$7,"",IF(AND($BF92=$Y$7,$BG92=23),"",Entrées!F120-Entrées!F119))</f>
        <v>-1</v>
      </c>
      <c r="BL92" s="32">
        <f>IF($BF92&gt;$Y$7,"",IF(AND($BF92=$Y$7,$BG92=23),"",Entrées!G120-Entrées!G119))</f>
        <v>20</v>
      </c>
      <c r="BM92" s="32">
        <f>IF($BF92&gt;$Y$7,"",IF(AND($BF92=$Y$7,$BG92=23),"",Entrées!H120-Entrées!H119))</f>
        <v>22</v>
      </c>
      <c r="BN92" s="32">
        <f>IF($BF92&gt;$Y$7,"",IF(AND($BF92=$Y$7,$BG92=23),"",Entrées!I120-Entrées!I119))</f>
        <v>237.5</v>
      </c>
      <c r="BO92" s="32">
        <f>IF($BF92&gt;$Y$7,"",IF(AND($BF92=$Y$7,$BG92=23),"",Entrées!J120-Entrées!J119))</f>
        <v>-103.5</v>
      </c>
      <c r="BP92" s="32">
        <f>IF($BF92&gt;$Y$7,"",IF(AND($BF92=$Y$7,$BG92=23),"",Entrées!K120-Entrées!K119))</f>
        <v>188</v>
      </c>
      <c r="BQ92" s="32">
        <f>IF($BF92&gt;$Y$7,"",IF(AND($BF92=$Y$7,$BG92=23),"",Entrées!L120-Entrées!L119))</f>
        <v>408.5</v>
      </c>
      <c r="BR92" s="32">
        <f>IF($BF92&gt;$Y$7,"",IF(AND($BF92=$Y$7,$BG92=23),"",Entrées!M120-Entrées!M119))</f>
        <v>-0.5</v>
      </c>
      <c r="BS92" s="32">
        <f>IF($BF92&gt;$Y$7,"",IF(AND($BF92=$Y$7,$BG92=23),"",Entrées!N120-Entrées!N119))</f>
        <v>-10.5</v>
      </c>
      <c r="BT92" s="32">
        <f>IF($BF92&gt;$Y$7,"",IF(AND($BF92=$Y$7,$BG92=23),"",Entrées!O120-Entrées!O119))</f>
        <v>-204</v>
      </c>
      <c r="BU92" s="32">
        <f>IF($BF92&gt;$Y$7,"",IF(AND($BF92=$Y$7,$BG92=23),"",Entrées!P120-Entrées!P119))</f>
        <v>-0.5</v>
      </c>
      <c r="BV92" s="32">
        <f>IF($BF92&gt;$Y$7,"",IF(AND($BF92=$Y$7,$BG92=23),"",Entrées!Q120-Entrées!Q119))</f>
        <v>0</v>
      </c>
      <c r="BW92" s="32">
        <f>IF($BF92&gt;$Y$7,"",IF(AND($BF92=$Y$7,$BG92=23),"",Entrées!R120-Entrées!R119))</f>
        <v>-3</v>
      </c>
      <c r="BX92" s="32">
        <f>IF($BF92&gt;$Y$7,"",IF(AND($BF92=$Y$7,$BG92=23),"",Entrées!S120-Entrées!S119))</f>
        <v>284</v>
      </c>
      <c r="BY92" s="32">
        <f>IF($BF92&gt;$Y$7,"",IF(AND($BF92=$Y$7,$BG92=23),"",Entrées!T120-Entrées!T119))</f>
        <v>98</v>
      </c>
      <c r="BZ92" s="32">
        <f>IF($BF92&gt;$Y$7,"",IF(AND($BF92=$Y$7,$BG92=23),"",Entrées!U120-Entrées!U119))</f>
        <v>-150</v>
      </c>
      <c r="CA92" s="32">
        <f>IF($BF92&gt;$Y$7,"",IF(AND($BF92=$Y$7,$BG92=23),"",Entrées!V120-Entrées!V119))</f>
        <v>-219</v>
      </c>
      <c r="CD92" s="33">
        <f>IF($BF92&lt;=$Y$7,Entrées!J119/CD$2,"")</f>
        <v>0.29049962149886449</v>
      </c>
      <c r="CE92" s="33">
        <f>IF($BF92&lt;=$Y$7,Entrées!K119/CE$2,"")</f>
        <v>8.9106545628284753E-2</v>
      </c>
      <c r="CF92" s="11">
        <f t="shared" si="66"/>
        <v>7926</v>
      </c>
      <c r="CG92" s="11">
        <f t="shared" si="67"/>
        <v>4186</v>
      </c>
      <c r="CH92" s="52">
        <f t="shared" si="68"/>
        <v>0.27160101910413265</v>
      </c>
      <c r="CI92" s="52">
        <f t="shared" si="69"/>
        <v>9.6170382329218221E-2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45787.5</v>
      </c>
      <c r="F93" s="28">
        <f ca="1">IF($D93&gt;$D$8,"",INDIRECT(ADDRESS(ROW(Entrées!$C$37)+($D93-1)*24+F$11,COLUMN(Entrées!$C$37)+($C93-1),4,TRUE,"Entrées")))</f>
        <v>42875</v>
      </c>
      <c r="G93" s="28">
        <f ca="1">IF($D93&gt;$D$8,"",INDIRECT(ADDRESS(ROW(Entrées!$C$37)+($D93-1)*24+G$11,COLUMN(Entrées!$C$37)+($C93-1),4,TRUE,"Entrées")))</f>
        <v>41462.5</v>
      </c>
      <c r="H93" s="28">
        <f ca="1">IF($D93&gt;$D$8,"",INDIRECT(ADDRESS(ROW(Entrées!$C$37)+($D93-1)*24+H$11,COLUMN(Entrées!$C$37)+($C93-1),4,TRUE,"Entrées")))</f>
        <v>38700</v>
      </c>
      <c r="I93" s="28">
        <f ca="1">IF($D93&gt;$D$8,"",INDIRECT(ADDRESS(ROW(Entrées!$C$37)+($D93-1)*24+I$11,COLUMN(Entrées!$C$37)+($C93-1),4,TRUE,"Entrées")))</f>
        <v>37975</v>
      </c>
      <c r="J93" s="28">
        <f ca="1">IF($D93&gt;$D$8,"",INDIRECT(ADDRESS(ROW(Entrées!$C$37)+($D93-1)*24+J$11,COLUMN(Entrées!$C$37)+($C93-1),4,TRUE,"Entrées")))</f>
        <v>39837.5</v>
      </c>
      <c r="K93" s="28">
        <f ca="1">IF($D93&gt;$D$8,"",INDIRECT(ADDRESS(ROW(Entrées!$C$37)+($D93-1)*24+K$11,COLUMN(Entrées!$C$37)+($C93-1),4,TRUE,"Entrées")))</f>
        <v>44912.5</v>
      </c>
      <c r="L93" s="28">
        <f ca="1">IF($D93&gt;$D$8,"",INDIRECT(ADDRESS(ROW(Entrées!$C$37)+($D93-1)*24+L$11,COLUMN(Entrées!$C$37)+($C93-1),4,TRUE,"Entrées")))</f>
        <v>51775</v>
      </c>
      <c r="M93" s="28">
        <f ca="1">IF($D93&gt;$D$8,"",INDIRECT(ADDRESS(ROW(Entrées!$C$37)+($D93-1)*24+M$11,COLUMN(Entrées!$C$37)+($C93-1),4,TRUE,"Entrées")))</f>
        <v>53750</v>
      </c>
      <c r="N93" s="28">
        <f ca="1">IF($D93&gt;$D$8,"",INDIRECT(ADDRESS(ROW(Entrées!$C$37)+($D93-1)*24+N$11,COLUMN(Entrées!$C$37)+($C93-1),4,TRUE,"Entrées")))</f>
        <v>54575</v>
      </c>
      <c r="O93" s="28">
        <f ca="1">IF($D93&gt;$D$8,"",INDIRECT(ADDRESS(ROW(Entrées!$C$37)+($D93-1)*24+O$11,COLUMN(Entrées!$C$37)+($C93-1),4,TRUE,"Entrées")))</f>
        <v>55062.5</v>
      </c>
      <c r="P93" s="28">
        <f ca="1">IF($D93&gt;$D$8,"",INDIRECT(ADDRESS(ROW(Entrées!$C$37)+($D93-1)*24+P$11,COLUMN(Entrées!$C$37)+($C93-1),4,TRUE,"Entrées")))</f>
        <v>55487.5</v>
      </c>
      <c r="Q93" s="28">
        <f ca="1">IF($D93&gt;$D$8,"",INDIRECT(ADDRESS(ROW(Entrées!$C$37)+($D93-1)*24+Q$11,COLUMN(Entrées!$C$37)+($C93-1),4,TRUE,"Entrées")))</f>
        <v>55662.5</v>
      </c>
      <c r="R93" s="28">
        <f ca="1">IF($D93&gt;$D$8,"",INDIRECT(ADDRESS(ROW(Entrées!$C$37)+($D93-1)*24+R$11,COLUMN(Entrées!$C$37)+($C93-1),4,TRUE,"Entrées")))</f>
        <v>54975</v>
      </c>
      <c r="S93" s="28">
        <f ca="1">IF($D93&gt;$D$8,"",INDIRECT(ADDRESS(ROW(Entrées!$C$37)+($D93-1)*24+S$11,COLUMN(Entrées!$C$37)+($C93-1),4,TRUE,"Entrées")))</f>
        <v>54200</v>
      </c>
      <c r="T93" s="28">
        <f ca="1">IF($D93&gt;$D$8,"",INDIRECT(ADDRESS(ROW(Entrées!$C$37)+($D93-1)*24+T$11,COLUMN(Entrées!$C$37)+($C93-1),4,TRUE,"Entrées")))</f>
        <v>52525</v>
      </c>
      <c r="U93" s="28">
        <f ca="1">IF($D93&gt;$D$8,"",INDIRECT(ADDRESS(ROW(Entrées!$C$37)+($D93-1)*24+U$11,COLUMN(Entrées!$C$37)+($C93-1),4,TRUE,"Entrées")))</f>
        <v>50975</v>
      </c>
      <c r="V93" s="28">
        <f ca="1">IF($D93&gt;$D$8,"",INDIRECT(ADDRESS(ROW(Entrées!$C$37)+($D93-1)*24+V$11,COLUMN(Entrées!$C$37)+($C93-1),4,TRUE,"Entrées")))</f>
        <v>50037.5</v>
      </c>
      <c r="W93" s="28">
        <f ca="1">IF($D93&gt;$D$8,"",INDIRECT(ADDRESS(ROW(Entrées!$C$37)+($D93-1)*24+W$11,COLUMN(Entrées!$C$37)+($C93-1),4,TRUE,"Entrées")))</f>
        <v>51487.5</v>
      </c>
      <c r="X93" s="28">
        <f ca="1">IF($D93&gt;$D$8,"",INDIRECT(ADDRESS(ROW(Entrées!$C$37)+($D93-1)*24+X$11,COLUMN(Entrées!$C$37)+($C93-1),4,TRUE,"Entrées")))</f>
        <v>54775</v>
      </c>
      <c r="Y93" s="28">
        <f ca="1">IF($D93&gt;$D$8,"",INDIRECT(ADDRESS(ROW(Entrées!$C$37)+($D93-1)*24+Y$11,COLUMN(Entrées!$C$37)+($C93-1),4,TRUE,"Entrées")))</f>
        <v>54125</v>
      </c>
      <c r="Z93" s="28">
        <f ca="1">IF($D93&gt;$D$8,"",INDIRECT(ADDRESS(ROW(Entrées!$C$37)+($D93-1)*24+Z$11,COLUMN(Entrées!$C$37)+($C93-1),4,TRUE,"Entrées")))</f>
        <v>49887.5</v>
      </c>
      <c r="AA93" s="28">
        <f ca="1">IF($D93&gt;$D$8,"",INDIRECT(ADDRESS(ROW(Entrées!$C$37)+($D93-1)*24+AA$11,COLUMN(Entrées!$C$37)+($C93-1),4,TRUE,"Entrées")))</f>
        <v>48387.5</v>
      </c>
      <c r="AB93" s="28">
        <f ca="1">IF($D93&gt;$D$8,"",INDIRECT(ADDRESS(ROW(Entrées!$C$37)+($D93-1)*24+AB$11,COLUMN(Entrées!$C$37)+($C93-1),4,TRUE,"Entrées")))</f>
        <v>49550</v>
      </c>
      <c r="AC93" s="11"/>
      <c r="AD93" s="40">
        <f t="shared" ca="1" si="97"/>
        <v>49532.8125</v>
      </c>
      <c r="AE93" s="40">
        <f t="shared" ca="1" si="99"/>
        <v>55662.5</v>
      </c>
      <c r="AF93" s="40">
        <f t="shared" ca="1" si="100"/>
        <v>37975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49473.956989247294</v>
      </c>
      <c r="AK93" s="31">
        <f t="shared" ca="1" si="46"/>
        <v>49350.672043010745</v>
      </c>
      <c r="AL93" s="31">
        <f t="shared" ca="1" si="47"/>
        <v>49398.118279569891</v>
      </c>
      <c r="AM93" s="31">
        <f t="shared" ca="1" si="48"/>
        <v>347.55645161290329</v>
      </c>
      <c r="AN93" s="31">
        <f t="shared" ca="1" si="49"/>
        <v>2588.1444892473114</v>
      </c>
      <c r="AO93" s="31">
        <f t="shared" ca="1" si="50"/>
        <v>1503.5463709677417</v>
      </c>
      <c r="AP93" s="31">
        <f t="shared" ca="1" si="51"/>
        <v>41704.171370967742</v>
      </c>
      <c r="AQ93" s="31">
        <f t="shared" ca="1" si="52"/>
        <v>2152.7096774193546</v>
      </c>
      <c r="AR93" s="31">
        <f t="shared" ca="1" si="53"/>
        <v>402.56922043010746</v>
      </c>
      <c r="AS93" s="31">
        <f t="shared" ca="1" si="54"/>
        <v>6508.2741935483891</v>
      </c>
      <c r="AT93" s="31">
        <f t="shared" ca="1" si="55"/>
        <v>-813.07862903225805</v>
      </c>
      <c r="AU93" s="31">
        <f t="shared" ca="1" si="56"/>
        <v>663.5913978494624</v>
      </c>
      <c r="AV93" s="31">
        <f t="shared" ca="1" si="57"/>
        <v>-5583.5161290322567</v>
      </c>
      <c r="AW93" s="31">
        <f t="shared" ca="1" si="58"/>
        <v>65.047043010752674</v>
      </c>
      <c r="AX93" s="31">
        <f t="shared" ca="1" si="59"/>
        <v>1350.5215053763443</v>
      </c>
      <c r="AY93" s="31">
        <f t="shared" ca="1" si="60"/>
        <v>-1174.383064516129</v>
      </c>
      <c r="AZ93" s="31">
        <f t="shared" ca="1" si="61"/>
        <v>-997.34811827956992</v>
      </c>
      <c r="BA93" s="31">
        <f t="shared" ca="1" si="62"/>
        <v>-382.02016129032256</v>
      </c>
      <c r="BB93" s="31">
        <f t="shared" ca="1" si="63"/>
        <v>-2410.5497311827958</v>
      </c>
      <c r="BC93" s="31">
        <f t="shared" ca="1" si="64"/>
        <v>-1597.1438172043011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195</v>
      </c>
      <c r="BI93" s="32">
        <f>IF($BF93&gt;$Y$7,"",IF(AND($BF93=$Y$7,$BG93=23),"",Entrées!D121-Entrées!D120))</f>
        <v>175</v>
      </c>
      <c r="BJ93" s="32">
        <f>IF($BF93&gt;$Y$7,"",IF(AND($BF93=$Y$7,$BG93=23),"",Entrées!E121-Entrées!E120))</f>
        <v>100</v>
      </c>
      <c r="BK93" s="32">
        <f>IF($BF93&gt;$Y$7,"",IF(AND($BF93=$Y$7,$BG93=23),"",Entrées!F121-Entrées!F120))</f>
        <v>-0.5</v>
      </c>
      <c r="BL93" s="32">
        <f>IF($BF93&gt;$Y$7,"",IF(AND($BF93=$Y$7,$BG93=23),"",Entrées!G121-Entrées!G120))</f>
        <v>-200</v>
      </c>
      <c r="BM93" s="32">
        <f>IF($BF93&gt;$Y$7,"",IF(AND($BF93=$Y$7,$BG93=23),"",Entrées!H121-Entrées!H120))</f>
        <v>-50.5</v>
      </c>
      <c r="BN93" s="32">
        <f>IF($BF93&gt;$Y$7,"",IF(AND($BF93=$Y$7,$BG93=23),"",Entrées!I121-Entrées!I120))</f>
        <v>98.5</v>
      </c>
      <c r="BO93" s="32">
        <f>IF($BF93&gt;$Y$7,"",IF(AND($BF93=$Y$7,$BG93=23),"",Entrées!J121-Entrées!J120))</f>
        <v>-26</v>
      </c>
      <c r="BP93" s="32">
        <f>IF($BF93&gt;$Y$7,"",IF(AND($BF93=$Y$7,$BG93=23),"",Entrées!K121-Entrées!K120))</f>
        <v>196</v>
      </c>
      <c r="BQ93" s="32">
        <f>IF($BF93&gt;$Y$7,"",IF(AND($BF93=$Y$7,$BG93=23),"",Entrées!L121-Entrées!L120))</f>
        <v>-426.5</v>
      </c>
      <c r="BR93" s="32">
        <f>IF($BF93&gt;$Y$7,"",IF(AND($BF93=$Y$7,$BG93=23),"",Entrées!M121-Entrées!M120))</f>
        <v>-17</v>
      </c>
      <c r="BS93" s="32">
        <f>IF($BF93&gt;$Y$7,"",IF(AND($BF93=$Y$7,$BG93=23),"",Entrées!N121-Entrées!N120))</f>
        <v>-3</v>
      </c>
      <c r="BT93" s="32">
        <f>IF($BF93&gt;$Y$7,"",IF(AND($BF93=$Y$7,$BG93=23),"",Entrées!O121-Entrées!O120))</f>
        <v>624.5</v>
      </c>
      <c r="BU93" s="32">
        <f>IF($BF93&gt;$Y$7,"",IF(AND($BF93=$Y$7,$BG93=23),"",Entrées!P121-Entrées!P120))</f>
        <v>-3.5</v>
      </c>
      <c r="BV93" s="32">
        <f>IF($BF93&gt;$Y$7,"",IF(AND($BF93=$Y$7,$BG93=23),"",Entrées!Q121-Entrées!Q120))</f>
        <v>0</v>
      </c>
      <c r="BW93" s="32">
        <f>IF($BF93&gt;$Y$7,"",IF(AND($BF93=$Y$7,$BG93=23),"",Entrées!R121-Entrées!R120))</f>
        <v>27</v>
      </c>
      <c r="BX93" s="32">
        <f>IF($BF93&gt;$Y$7,"",IF(AND($BF93=$Y$7,$BG93=23),"",Entrées!S121-Entrées!S120))</f>
        <v>139</v>
      </c>
      <c r="BY93" s="32">
        <f>IF($BF93&gt;$Y$7,"",IF(AND($BF93=$Y$7,$BG93=23),"",Entrées!T121-Entrées!T120))</f>
        <v>-86</v>
      </c>
      <c r="BZ93" s="32">
        <f>IF($BF93&gt;$Y$7,"",IF(AND($BF93=$Y$7,$BG93=23),"",Entrées!U121-Entrées!U120))</f>
        <v>500</v>
      </c>
      <c r="CA93" s="32">
        <f>IF($BF93&gt;$Y$7,"",IF(AND($BF93=$Y$7,$BG93=23),"",Entrées!V121-Entrées!V120))</f>
        <v>314</v>
      </c>
      <c r="CB93" s="11"/>
      <c r="CD93" s="33">
        <f>IF($BF93&lt;=$Y$7,Entrées!J120/CD$2,"")</f>
        <v>0.27744133232399698</v>
      </c>
      <c r="CE93" s="33">
        <f>IF($BF93&lt;=$Y$7,Entrées!K120/CE$2,"")</f>
        <v>0.13401815575728621</v>
      </c>
      <c r="CF93" s="11">
        <f t="shared" si="66"/>
        <v>7926</v>
      </c>
      <c r="CG93" s="11">
        <f t="shared" si="67"/>
        <v>4186</v>
      </c>
      <c r="CH93" s="52">
        <f t="shared" si="68"/>
        <v>0.27160101910413265</v>
      </c>
      <c r="CI93" s="52">
        <f t="shared" si="69"/>
        <v>9.6170382329218221E-2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46162.5</v>
      </c>
      <c r="F94" s="28">
        <f ca="1">IF($D94&gt;$D$8,"",INDIRECT(ADDRESS(ROW(Entrées!$C$37)+($D94-1)*24+F$11,COLUMN(Entrées!$C$37)+($C94-1),4,TRUE,"Entrées")))</f>
        <v>42775</v>
      </c>
      <c r="G94" s="28">
        <f ca="1">IF($D94&gt;$D$8,"",INDIRECT(ADDRESS(ROW(Entrées!$C$37)+($D94-1)*24+G$11,COLUMN(Entrées!$C$37)+($C94-1),4,TRUE,"Entrées")))</f>
        <v>41275</v>
      </c>
      <c r="H94" s="28">
        <f ca="1">IF($D94&gt;$D$8,"",INDIRECT(ADDRESS(ROW(Entrées!$C$37)+($D94-1)*24+H$11,COLUMN(Entrées!$C$37)+($C94-1),4,TRUE,"Entrées")))</f>
        <v>38700</v>
      </c>
      <c r="I94" s="28">
        <f ca="1">IF($D94&gt;$D$8,"",INDIRECT(ADDRESS(ROW(Entrées!$C$37)+($D94-1)*24+I$11,COLUMN(Entrées!$C$37)+($C94-1),4,TRUE,"Entrées")))</f>
        <v>37900</v>
      </c>
      <c r="J94" s="28">
        <f ca="1">IF($D94&gt;$D$8,"",INDIRECT(ADDRESS(ROW(Entrées!$C$37)+($D94-1)*24+J$11,COLUMN(Entrées!$C$37)+($C94-1),4,TRUE,"Entrées")))</f>
        <v>39537.5</v>
      </c>
      <c r="K94" s="28">
        <f ca="1">IF($D94&gt;$D$8,"",INDIRECT(ADDRESS(ROW(Entrées!$C$37)+($D94-1)*24+K$11,COLUMN(Entrées!$C$37)+($C94-1),4,TRUE,"Entrées")))</f>
        <v>44425</v>
      </c>
      <c r="L94" s="28">
        <f ca="1">IF($D94&gt;$D$8,"",INDIRECT(ADDRESS(ROW(Entrées!$C$37)+($D94-1)*24+L$11,COLUMN(Entrées!$C$37)+($C94-1),4,TRUE,"Entrées")))</f>
        <v>50837.5</v>
      </c>
      <c r="M94" s="28">
        <f ca="1">IF($D94&gt;$D$8,"",INDIRECT(ADDRESS(ROW(Entrées!$C$37)+($D94-1)*24+M$11,COLUMN(Entrées!$C$37)+($C94-1),4,TRUE,"Entrées")))</f>
        <v>53237.5</v>
      </c>
      <c r="N94" s="28">
        <f ca="1">IF($D94&gt;$D$8,"",INDIRECT(ADDRESS(ROW(Entrées!$C$37)+($D94-1)*24+N$11,COLUMN(Entrées!$C$37)+($C94-1),4,TRUE,"Entrées")))</f>
        <v>55012.5</v>
      </c>
      <c r="O94" s="28">
        <f ca="1">IF($D94&gt;$D$8,"",INDIRECT(ADDRESS(ROW(Entrées!$C$37)+($D94-1)*24+O$11,COLUMN(Entrées!$C$37)+($C94-1),4,TRUE,"Entrées")))</f>
        <v>55875</v>
      </c>
      <c r="P94" s="28">
        <f ca="1">IF($D94&gt;$D$8,"",INDIRECT(ADDRESS(ROW(Entrées!$C$37)+($D94-1)*24+P$11,COLUMN(Entrées!$C$37)+($C94-1),4,TRUE,"Entrées")))</f>
        <v>56337.5</v>
      </c>
      <c r="Q94" s="28">
        <f ca="1">IF($D94&gt;$D$8,"",INDIRECT(ADDRESS(ROW(Entrées!$C$37)+($D94-1)*24+Q$11,COLUMN(Entrées!$C$37)+($C94-1),4,TRUE,"Entrées")))</f>
        <v>56650</v>
      </c>
      <c r="R94" s="28">
        <f ca="1">IF($D94&gt;$D$8,"",INDIRECT(ADDRESS(ROW(Entrées!$C$37)+($D94-1)*24+R$11,COLUMN(Entrées!$C$37)+($C94-1),4,TRUE,"Entrées")))</f>
        <v>55900</v>
      </c>
      <c r="S94" s="28">
        <f ca="1">IF($D94&gt;$D$8,"",INDIRECT(ADDRESS(ROW(Entrées!$C$37)+($D94-1)*24+S$11,COLUMN(Entrées!$C$37)+($C94-1),4,TRUE,"Entrées")))</f>
        <v>54975</v>
      </c>
      <c r="T94" s="28">
        <f ca="1">IF($D94&gt;$D$8,"",INDIRECT(ADDRESS(ROW(Entrées!$C$37)+($D94-1)*24+T$11,COLUMN(Entrées!$C$37)+($C94-1),4,TRUE,"Entrées")))</f>
        <v>53100</v>
      </c>
      <c r="U94" s="28">
        <f ca="1">IF($D94&gt;$D$8,"",INDIRECT(ADDRESS(ROW(Entrées!$C$37)+($D94-1)*24+U$11,COLUMN(Entrées!$C$37)+($C94-1),4,TRUE,"Entrées")))</f>
        <v>51587.5</v>
      </c>
      <c r="V94" s="28">
        <f ca="1">IF($D94&gt;$D$8,"",INDIRECT(ADDRESS(ROW(Entrées!$C$37)+($D94-1)*24+V$11,COLUMN(Entrées!$C$37)+($C94-1),4,TRUE,"Entrées")))</f>
        <v>50375</v>
      </c>
      <c r="W94" s="28">
        <f ca="1">IF($D94&gt;$D$8,"",INDIRECT(ADDRESS(ROW(Entrées!$C$37)+($D94-1)*24+W$11,COLUMN(Entrées!$C$37)+($C94-1),4,TRUE,"Entrées")))</f>
        <v>51837.5</v>
      </c>
      <c r="X94" s="28">
        <f ca="1">IF($D94&gt;$D$8,"",INDIRECT(ADDRESS(ROW(Entrées!$C$37)+($D94-1)*24+X$11,COLUMN(Entrées!$C$37)+($C94-1),4,TRUE,"Entrées")))</f>
        <v>55500</v>
      </c>
      <c r="Y94" s="28">
        <f ca="1">IF($D94&gt;$D$8,"",INDIRECT(ADDRESS(ROW(Entrées!$C$37)+($D94-1)*24+Y$11,COLUMN(Entrées!$C$37)+($C94-1),4,TRUE,"Entrées")))</f>
        <v>55112.5</v>
      </c>
      <c r="Z94" s="28">
        <f ca="1">IF($D94&gt;$D$8,"",INDIRECT(ADDRESS(ROW(Entrées!$C$37)+($D94-1)*24+Z$11,COLUMN(Entrées!$C$37)+($C94-1),4,TRUE,"Entrées")))</f>
        <v>50587.5</v>
      </c>
      <c r="AA94" s="28">
        <f ca="1">IF($D94&gt;$D$8,"",INDIRECT(ADDRESS(ROW(Entrées!$C$37)+($D94-1)*24+AA$11,COLUMN(Entrées!$C$37)+($C94-1),4,TRUE,"Entrées")))</f>
        <v>48287.5</v>
      </c>
      <c r="AB94" s="28">
        <f ca="1">IF($D94&gt;$D$8,"",INDIRECT(ADDRESS(ROW(Entrées!$C$37)+($D94-1)*24+AB$11,COLUMN(Entrées!$C$37)+($C94-1),4,TRUE,"Entrées")))</f>
        <v>49775</v>
      </c>
      <c r="AC94" s="11"/>
      <c r="AD94" s="40">
        <f t="shared" ca="1" si="97"/>
        <v>49823.4375</v>
      </c>
      <c r="AE94" s="40">
        <f t="shared" ca="1" si="99"/>
        <v>56650</v>
      </c>
      <c r="AF94" s="40">
        <f t="shared" ca="1" si="100"/>
        <v>37900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49473.956989247294</v>
      </c>
      <c r="AK94" s="31">
        <f t="shared" ca="1" si="46"/>
        <v>49350.672043010745</v>
      </c>
      <c r="AL94" s="31">
        <f t="shared" ca="1" si="47"/>
        <v>49398.118279569891</v>
      </c>
      <c r="AM94" s="31">
        <f t="shared" ca="1" si="48"/>
        <v>347.55645161290329</v>
      </c>
      <c r="AN94" s="31">
        <f t="shared" ca="1" si="49"/>
        <v>2588.1444892473114</v>
      </c>
      <c r="AO94" s="31">
        <f t="shared" ca="1" si="50"/>
        <v>1503.5463709677417</v>
      </c>
      <c r="AP94" s="31">
        <f t="shared" ca="1" si="51"/>
        <v>41704.171370967742</v>
      </c>
      <c r="AQ94" s="31">
        <f t="shared" ca="1" si="52"/>
        <v>2152.7096774193546</v>
      </c>
      <c r="AR94" s="31">
        <f t="shared" ca="1" si="53"/>
        <v>402.56922043010746</v>
      </c>
      <c r="AS94" s="31">
        <f t="shared" ca="1" si="54"/>
        <v>6508.2741935483891</v>
      </c>
      <c r="AT94" s="31">
        <f t="shared" ca="1" si="55"/>
        <v>-813.07862903225805</v>
      </c>
      <c r="AU94" s="31">
        <f t="shared" ca="1" si="56"/>
        <v>663.5913978494624</v>
      </c>
      <c r="AV94" s="31">
        <f t="shared" ca="1" si="57"/>
        <v>-5583.5161290322567</v>
      </c>
      <c r="AW94" s="31">
        <f t="shared" ca="1" si="58"/>
        <v>65.047043010752674</v>
      </c>
      <c r="AX94" s="31">
        <f t="shared" ca="1" si="59"/>
        <v>1350.5215053763443</v>
      </c>
      <c r="AY94" s="31">
        <f t="shared" ca="1" si="60"/>
        <v>-1174.383064516129</v>
      </c>
      <c r="AZ94" s="31">
        <f t="shared" ca="1" si="61"/>
        <v>-997.34811827956992</v>
      </c>
      <c r="BA94" s="31">
        <f t="shared" ca="1" si="62"/>
        <v>-382.02016129032256</v>
      </c>
      <c r="BB94" s="31">
        <f t="shared" ca="1" si="63"/>
        <v>-2410.5497311827958</v>
      </c>
      <c r="BC94" s="31">
        <f t="shared" ca="1" si="64"/>
        <v>-1597.1438172043011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-841</v>
      </c>
      <c r="BI94" s="32">
        <f>IF($BF94&gt;$Y$7,"",IF(AND($BF94=$Y$7,$BG94=23),"",Entrées!D122-Entrées!D121))</f>
        <v>-612.5</v>
      </c>
      <c r="BJ94" s="32">
        <f>IF($BF94&gt;$Y$7,"",IF(AND($BF94=$Y$7,$BG94=23),"",Entrées!E122-Entrées!E121))</f>
        <v>-687.5</v>
      </c>
      <c r="BK94" s="32">
        <f>IF($BF94&gt;$Y$7,"",IF(AND($BF94=$Y$7,$BG94=23),"",Entrées!F122-Entrées!F121))</f>
        <v>-0.5</v>
      </c>
      <c r="BL94" s="32">
        <f>IF($BF94&gt;$Y$7,"",IF(AND($BF94=$Y$7,$BG94=23),"",Entrées!G122-Entrées!G121))</f>
        <v>-34</v>
      </c>
      <c r="BM94" s="32">
        <f>IF($BF94&gt;$Y$7,"",IF(AND($BF94=$Y$7,$BG94=23),"",Entrées!H122-Entrées!H121))</f>
        <v>-9.5</v>
      </c>
      <c r="BN94" s="32">
        <f>IF($BF94&gt;$Y$7,"",IF(AND($BF94=$Y$7,$BG94=23),"",Entrées!I122-Entrées!I121))</f>
        <v>-235.5</v>
      </c>
      <c r="BO94" s="32">
        <f>IF($BF94&gt;$Y$7,"",IF(AND($BF94=$Y$7,$BG94=23),"",Entrées!J122-Entrées!J121))</f>
        <v>11</v>
      </c>
      <c r="BP94" s="32">
        <f>IF($BF94&gt;$Y$7,"",IF(AND($BF94=$Y$7,$BG94=23),"",Entrées!K122-Entrées!K121))</f>
        <v>41</v>
      </c>
      <c r="BQ94" s="32">
        <f>IF($BF94&gt;$Y$7,"",IF(AND($BF94=$Y$7,$BG94=23),"",Entrées!L122-Entrées!L121))</f>
        <v>-543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15.5</v>
      </c>
      <c r="BT94" s="32">
        <f>IF($BF94&gt;$Y$7,"",IF(AND($BF94=$Y$7,$BG94=23),"",Entrées!O122-Entrées!O121))</f>
        <v>-86.5</v>
      </c>
      <c r="BU94" s="32">
        <f>IF($BF94&gt;$Y$7,"",IF(AND($BF94=$Y$7,$BG94=23),"",Entrées!P122-Entrées!P121))</f>
        <v>0.5</v>
      </c>
      <c r="BV94" s="32">
        <f>IF($BF94&gt;$Y$7,"",IF(AND($BF94=$Y$7,$BG94=23),"",Entrées!Q122-Entrées!Q121))</f>
        <v>0</v>
      </c>
      <c r="BW94" s="32">
        <f>IF($BF94&gt;$Y$7,"",IF(AND($BF94=$Y$7,$BG94=23),"",Entrées!R122-Entrées!R121))</f>
        <v>-27</v>
      </c>
      <c r="BX94" s="32">
        <f>IF($BF94&gt;$Y$7,"",IF(AND($BF94=$Y$7,$BG94=23),"",Entrées!S122-Entrées!S121))</f>
        <v>163</v>
      </c>
      <c r="BY94" s="32">
        <f>IF($BF94&gt;$Y$7,"",IF(AND($BF94=$Y$7,$BG94=23),"",Entrées!T122-Entrées!T121))</f>
        <v>4</v>
      </c>
      <c r="BZ94" s="32">
        <f>IF($BF94&gt;$Y$7,"",IF(AND($BF94=$Y$7,$BG94=23),"",Entrées!U122-Entrées!U121))</f>
        <v>17</v>
      </c>
      <c r="CA94" s="32">
        <f>IF($BF94&gt;$Y$7,"",IF(AND($BF94=$Y$7,$BG94=23),"",Entrées!V122-Entrées!V121))</f>
        <v>-781</v>
      </c>
      <c r="CB94" s="11"/>
      <c r="CD94" s="33">
        <f>IF($BF94&lt;=$Y$7,Entrées!J121/CD$2,"")</f>
        <v>0.2741609891496341</v>
      </c>
      <c r="CE94" s="33">
        <f>IF($BF94&lt;=$Y$7,Entrées!K121/CE$2,"")</f>
        <v>0.18084089823220259</v>
      </c>
      <c r="CF94" s="11">
        <f t="shared" si="66"/>
        <v>7926</v>
      </c>
      <c r="CG94" s="11">
        <f t="shared" si="67"/>
        <v>4186</v>
      </c>
      <c r="CH94" s="52">
        <f t="shared" si="68"/>
        <v>0.27160101910413265</v>
      </c>
      <c r="CI94" s="52">
        <f t="shared" si="69"/>
        <v>9.6170382329218221E-2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46787.5</v>
      </c>
      <c r="F95" s="28">
        <f ca="1">IF($D95&gt;$D$8,"",INDIRECT(ADDRESS(ROW(Entrées!$C$37)+($D95-1)*24+F$11,COLUMN(Entrées!$C$37)+($C95-1),4,TRUE,"Entrées")))</f>
        <v>43762.5</v>
      </c>
      <c r="G95" s="28">
        <f ca="1">IF($D95&gt;$D$8,"",INDIRECT(ADDRESS(ROW(Entrées!$C$37)+($D95-1)*24+G$11,COLUMN(Entrées!$C$37)+($C95-1),4,TRUE,"Entrées")))</f>
        <v>42287.5</v>
      </c>
      <c r="H95" s="28">
        <f ca="1">IF($D95&gt;$D$8,"",INDIRECT(ADDRESS(ROW(Entrées!$C$37)+($D95-1)*24+H$11,COLUMN(Entrées!$C$37)+($C95-1),4,TRUE,"Entrées")))</f>
        <v>39737.5</v>
      </c>
      <c r="I95" s="28">
        <f ca="1">IF($D95&gt;$D$8,"",INDIRECT(ADDRESS(ROW(Entrées!$C$37)+($D95-1)*24+I$11,COLUMN(Entrées!$C$37)+($C95-1),4,TRUE,"Entrées")))</f>
        <v>38850</v>
      </c>
      <c r="J95" s="28">
        <f ca="1">IF($D95&gt;$D$8,"",INDIRECT(ADDRESS(ROW(Entrées!$C$37)+($D95-1)*24+J$11,COLUMN(Entrées!$C$37)+($C95-1),4,TRUE,"Entrées")))</f>
        <v>40737.5</v>
      </c>
      <c r="K95" s="28">
        <f ca="1">IF($D95&gt;$D$8,"",INDIRECT(ADDRESS(ROW(Entrées!$C$37)+($D95-1)*24+K$11,COLUMN(Entrées!$C$37)+($C95-1),4,TRUE,"Entrées")))</f>
        <v>45950</v>
      </c>
      <c r="L95" s="28">
        <f ca="1">IF($D95&gt;$D$8,"",INDIRECT(ADDRESS(ROW(Entrées!$C$37)+($D95-1)*24+L$11,COLUMN(Entrées!$C$37)+($C95-1),4,TRUE,"Entrées")))</f>
        <v>53125</v>
      </c>
      <c r="M95" s="28">
        <f ca="1">IF($D95&gt;$D$8,"",INDIRECT(ADDRESS(ROW(Entrées!$C$37)+($D95-1)*24+M$11,COLUMN(Entrées!$C$37)+($C95-1),4,TRUE,"Entrées")))</f>
        <v>55075</v>
      </c>
      <c r="N95" s="28">
        <f ca="1">IF($D95&gt;$D$8,"",INDIRECT(ADDRESS(ROW(Entrées!$C$37)+($D95-1)*24+N$11,COLUMN(Entrées!$C$37)+($C95-1),4,TRUE,"Entrées")))</f>
        <v>56325</v>
      </c>
      <c r="O95" s="28">
        <f ca="1">IF($D95&gt;$D$8,"",INDIRECT(ADDRESS(ROW(Entrées!$C$37)+($D95-1)*24+O$11,COLUMN(Entrées!$C$37)+($C95-1),4,TRUE,"Entrées")))</f>
        <v>56987.5</v>
      </c>
      <c r="P95" s="28">
        <f ca="1">IF($D95&gt;$D$8,"",INDIRECT(ADDRESS(ROW(Entrées!$C$37)+($D95-1)*24+P$11,COLUMN(Entrées!$C$37)+($C95-1),4,TRUE,"Entrées")))</f>
        <v>57512.5</v>
      </c>
      <c r="Q95" s="28">
        <f ca="1">IF($D95&gt;$D$8,"",INDIRECT(ADDRESS(ROW(Entrées!$C$37)+($D95-1)*24+Q$11,COLUMN(Entrées!$C$37)+($C95-1),4,TRUE,"Entrées")))</f>
        <v>57962.5</v>
      </c>
      <c r="R95" s="28">
        <f ca="1">IF($D95&gt;$D$8,"",INDIRECT(ADDRESS(ROW(Entrées!$C$37)+($D95-1)*24+R$11,COLUMN(Entrées!$C$37)+($C95-1),4,TRUE,"Entrées")))</f>
        <v>57400</v>
      </c>
      <c r="S95" s="28">
        <f ca="1">IF($D95&gt;$D$8,"",INDIRECT(ADDRESS(ROW(Entrées!$C$37)+($D95-1)*24+S$11,COLUMN(Entrées!$C$37)+($C95-1),4,TRUE,"Entrées")))</f>
        <v>56450</v>
      </c>
      <c r="T95" s="28">
        <f ca="1">IF($D95&gt;$D$8,"",INDIRECT(ADDRESS(ROW(Entrées!$C$37)+($D95-1)*24+T$11,COLUMN(Entrées!$C$37)+($C95-1),4,TRUE,"Entrées")))</f>
        <v>54575</v>
      </c>
      <c r="U95" s="28">
        <f ca="1">IF($D95&gt;$D$8,"",INDIRECT(ADDRESS(ROW(Entrées!$C$37)+($D95-1)*24+U$11,COLUMN(Entrées!$C$37)+($C95-1),4,TRUE,"Entrées")))</f>
        <v>53150</v>
      </c>
      <c r="V95" s="28">
        <f ca="1">IF($D95&gt;$D$8,"",INDIRECT(ADDRESS(ROW(Entrées!$C$37)+($D95-1)*24+V$11,COLUMN(Entrées!$C$37)+($C95-1),4,TRUE,"Entrées")))</f>
        <v>52375</v>
      </c>
      <c r="W95" s="28">
        <f ca="1">IF($D95&gt;$D$8,"",INDIRECT(ADDRESS(ROW(Entrées!$C$37)+($D95-1)*24+W$11,COLUMN(Entrées!$C$37)+($C95-1),4,TRUE,"Entrées")))</f>
        <v>54562.5</v>
      </c>
      <c r="X95" s="28">
        <f ca="1">IF($D95&gt;$D$8,"",INDIRECT(ADDRESS(ROW(Entrées!$C$37)+($D95-1)*24+X$11,COLUMN(Entrées!$C$37)+($C95-1),4,TRUE,"Entrées")))</f>
        <v>58675</v>
      </c>
      <c r="Y95" s="28">
        <f ca="1">IF($D95&gt;$D$8,"",INDIRECT(ADDRESS(ROW(Entrées!$C$37)+($D95-1)*24+Y$11,COLUMN(Entrées!$C$37)+($C95-1),4,TRUE,"Entrées")))</f>
        <v>57800</v>
      </c>
      <c r="Z95" s="28">
        <f ca="1">IF($D95&gt;$D$8,"",INDIRECT(ADDRESS(ROW(Entrées!$C$37)+($D95-1)*24+Z$11,COLUMN(Entrées!$C$37)+($C95-1),4,TRUE,"Entrées")))</f>
        <v>53375</v>
      </c>
      <c r="AA95" s="28">
        <f ca="1">IF($D95&gt;$D$8,"",INDIRECT(ADDRESS(ROW(Entrées!$C$37)+($D95-1)*24+AA$11,COLUMN(Entrées!$C$37)+($C95-1),4,TRUE,"Entrées")))</f>
        <v>51612.5</v>
      </c>
      <c r="AB95" s="28">
        <f ca="1">IF($D95&gt;$D$8,"",INDIRECT(ADDRESS(ROW(Entrées!$C$37)+($D95-1)*24+AB$11,COLUMN(Entrées!$C$37)+($C95-1),4,TRUE,"Entrées")))</f>
        <v>52787.5</v>
      </c>
      <c r="AC95" s="11"/>
      <c r="AD95" s="40">
        <f t="shared" ca="1" si="97"/>
        <v>51577.604166666664</v>
      </c>
      <c r="AE95" s="40">
        <f t="shared" ca="1" si="99"/>
        <v>58675</v>
      </c>
      <c r="AF95" s="40">
        <f t="shared" ca="1" si="100"/>
        <v>38850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49473.956989247294</v>
      </c>
      <c r="AK95" s="31">
        <f t="shared" ca="1" si="46"/>
        <v>49350.672043010745</v>
      </c>
      <c r="AL95" s="31">
        <f t="shared" ca="1" si="47"/>
        <v>49398.118279569891</v>
      </c>
      <c r="AM95" s="31">
        <f t="shared" ca="1" si="48"/>
        <v>347.55645161290329</v>
      </c>
      <c r="AN95" s="31">
        <f t="shared" ca="1" si="49"/>
        <v>2588.1444892473114</v>
      </c>
      <c r="AO95" s="31">
        <f t="shared" ca="1" si="50"/>
        <v>1503.5463709677417</v>
      </c>
      <c r="AP95" s="31">
        <f t="shared" ca="1" si="51"/>
        <v>41704.171370967742</v>
      </c>
      <c r="AQ95" s="31">
        <f t="shared" ca="1" si="52"/>
        <v>2152.7096774193546</v>
      </c>
      <c r="AR95" s="31">
        <f t="shared" ca="1" si="53"/>
        <v>402.56922043010746</v>
      </c>
      <c r="AS95" s="31">
        <f t="shared" ca="1" si="54"/>
        <v>6508.2741935483891</v>
      </c>
      <c r="AT95" s="31">
        <f t="shared" ca="1" si="55"/>
        <v>-813.07862903225805</v>
      </c>
      <c r="AU95" s="31">
        <f t="shared" ca="1" si="56"/>
        <v>663.5913978494624</v>
      </c>
      <c r="AV95" s="31">
        <f t="shared" ca="1" si="57"/>
        <v>-5583.5161290322567</v>
      </c>
      <c r="AW95" s="31">
        <f t="shared" ca="1" si="58"/>
        <v>65.047043010752674</v>
      </c>
      <c r="AX95" s="31">
        <f t="shared" ca="1" si="59"/>
        <v>1350.5215053763443</v>
      </c>
      <c r="AY95" s="31">
        <f t="shared" ca="1" si="60"/>
        <v>-1174.383064516129</v>
      </c>
      <c r="AZ95" s="31">
        <f t="shared" ca="1" si="61"/>
        <v>-997.34811827956992</v>
      </c>
      <c r="BA95" s="31">
        <f t="shared" ca="1" si="62"/>
        <v>-382.02016129032256</v>
      </c>
      <c r="BB95" s="31">
        <f t="shared" ca="1" si="63"/>
        <v>-2410.5497311827958</v>
      </c>
      <c r="BC95" s="31">
        <f t="shared" ca="1" si="64"/>
        <v>-1597.1438172043011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-946.5</v>
      </c>
      <c r="BI95" s="32">
        <f>IF($BF95&gt;$Y$7,"",IF(AND($BF95=$Y$7,$BG95=23),"",Entrées!D123-Entrées!D122))</f>
        <v>-1075</v>
      </c>
      <c r="BJ95" s="32">
        <f>IF($BF95&gt;$Y$7,"",IF(AND($BF95=$Y$7,$BG95=23),"",Entrées!E123-Entrées!E122))</f>
        <v>-1237.5</v>
      </c>
      <c r="BK95" s="32">
        <f>IF($BF95&gt;$Y$7,"",IF(AND($BF95=$Y$7,$BG95=23),"",Entrées!F123-Entrées!F122))</f>
        <v>0.5</v>
      </c>
      <c r="BL95" s="32">
        <f>IF($BF95&gt;$Y$7,"",IF(AND($BF95=$Y$7,$BG95=23),"",Entrées!G123-Entrées!G122))</f>
        <v>71</v>
      </c>
      <c r="BM95" s="32">
        <f>IF($BF95&gt;$Y$7,"",IF(AND($BF95=$Y$7,$BG95=23),"",Entrées!H123-Entrées!H122))</f>
        <v>-56.5</v>
      </c>
      <c r="BN95" s="32">
        <f>IF($BF95&gt;$Y$7,"",IF(AND($BF95=$Y$7,$BG95=23),"",Entrées!I123-Entrées!I122))</f>
        <v>-97.5</v>
      </c>
      <c r="BO95" s="32">
        <f>IF($BF95&gt;$Y$7,"",IF(AND($BF95=$Y$7,$BG95=23),"",Entrées!J123-Entrées!J122))</f>
        <v>-319.5</v>
      </c>
      <c r="BP95" s="32">
        <f>IF($BF95&gt;$Y$7,"",IF(AND($BF95=$Y$7,$BG95=23),"",Entrées!K123-Entrées!K122))</f>
        <v>38.5</v>
      </c>
      <c r="BQ95" s="32">
        <f>IF($BF95&gt;$Y$7,"",IF(AND($BF95=$Y$7,$BG95=23),"",Entrées!L123-Entrées!L122))</f>
        <v>-527</v>
      </c>
      <c r="BR95" s="32">
        <f>IF($BF95&gt;$Y$7,"",IF(AND($BF95=$Y$7,$BG95=23),"",Entrées!M123-Entrées!M122))</f>
        <v>0</v>
      </c>
      <c r="BS95" s="32">
        <f>IF($BF95&gt;$Y$7,"",IF(AND($BF95=$Y$7,$BG95=23),"",Entrées!N123-Entrées!N122))</f>
        <v>-14</v>
      </c>
      <c r="BT95" s="32">
        <f>IF($BF95&gt;$Y$7,"",IF(AND($BF95=$Y$7,$BG95=23),"",Entrées!O123-Entrées!O122))</f>
        <v>-42</v>
      </c>
      <c r="BU95" s="32">
        <f>IF($BF95&gt;$Y$7,"",IF(AND($BF95=$Y$7,$BG95=23),"",Entrées!P123-Entrées!P122))</f>
        <v>2</v>
      </c>
      <c r="BV95" s="32">
        <f>IF($BF95&gt;$Y$7,"",IF(AND($BF95=$Y$7,$BG95=23),"",Entrées!Q123-Entrées!Q122))</f>
        <v>0</v>
      </c>
      <c r="BW95" s="32">
        <f>IF($BF95&gt;$Y$7,"",IF(AND($BF95=$Y$7,$BG95=23),"",Entrées!R123-Entrées!R122))</f>
        <v>178</v>
      </c>
      <c r="BX95" s="32">
        <f>IF($BF95&gt;$Y$7,"",IF(AND($BF95=$Y$7,$BG95=23),"",Entrées!S123-Entrées!S122))</f>
        <v>614</v>
      </c>
      <c r="BY95" s="32">
        <f>IF($BF95&gt;$Y$7,"",IF(AND($BF95=$Y$7,$BG95=23),"",Entrées!T123-Entrées!T122))</f>
        <v>72</v>
      </c>
      <c r="BZ95" s="32">
        <f>IF($BF95&gt;$Y$7,"",IF(AND($BF95=$Y$7,$BG95=23),"",Entrées!U123-Entrées!U122))</f>
        <v>-423</v>
      </c>
      <c r="CA95" s="32">
        <f>IF($BF95&gt;$Y$7,"",IF(AND($BF95=$Y$7,$BG95=23),"",Entrées!V123-Entrées!V122))</f>
        <v>-153</v>
      </c>
      <c r="CB95" s="11"/>
      <c r="CD95" s="33">
        <f>IF($BF95&lt;=$Y$7,Entrées!J122/CD$2,"")</f>
        <v>0.27554882664647995</v>
      </c>
      <c r="CE95" s="33">
        <f>IF($BF95&lt;=$Y$7,Entrées!K122/CE$2,"")</f>
        <v>0.19063545150501673</v>
      </c>
      <c r="CF95" s="11">
        <f t="shared" si="66"/>
        <v>7926</v>
      </c>
      <c r="CG95" s="11">
        <f t="shared" si="67"/>
        <v>4186</v>
      </c>
      <c r="CH95" s="52">
        <f t="shared" si="68"/>
        <v>0.27160101910413265</v>
      </c>
      <c r="CI95" s="52">
        <f t="shared" si="69"/>
        <v>9.6170382329218221E-2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49650</v>
      </c>
      <c r="F96" s="28">
        <f ca="1">IF($D96&gt;$D$8,"",INDIRECT(ADDRESS(ROW(Entrées!$C$37)+($D96-1)*24+F$11,COLUMN(Entrées!$C$37)+($C96-1),4,TRUE,"Entrées")))</f>
        <v>46437.5</v>
      </c>
      <c r="G96" s="28">
        <f ca="1">IF($D96&gt;$D$8,"",INDIRECT(ADDRESS(ROW(Entrées!$C$37)+($D96-1)*24+G$11,COLUMN(Entrées!$C$37)+($C96-1),4,TRUE,"Entrées")))</f>
        <v>45037.5</v>
      </c>
      <c r="H96" s="28">
        <f ca="1">IF($D96&gt;$D$8,"",INDIRECT(ADDRESS(ROW(Entrées!$C$37)+($D96-1)*24+H$11,COLUMN(Entrées!$C$37)+($C96-1),4,TRUE,"Entrées")))</f>
        <v>42512.5</v>
      </c>
      <c r="I96" s="28">
        <f ca="1">IF($D96&gt;$D$8,"",INDIRECT(ADDRESS(ROW(Entrées!$C$37)+($D96-1)*24+I$11,COLUMN(Entrées!$C$37)+($C96-1),4,TRUE,"Entrées")))</f>
        <v>41600</v>
      </c>
      <c r="J96" s="28">
        <f ca="1">IF($D96&gt;$D$8,"",INDIRECT(ADDRESS(ROW(Entrées!$C$37)+($D96-1)*24+J$11,COLUMN(Entrées!$C$37)+($C96-1),4,TRUE,"Entrées")))</f>
        <v>43487.5</v>
      </c>
      <c r="K96" s="28">
        <f ca="1">IF($D96&gt;$D$8,"",INDIRECT(ADDRESS(ROW(Entrées!$C$37)+($D96-1)*24+K$11,COLUMN(Entrées!$C$37)+($C96-1),4,TRUE,"Entrées")))</f>
        <v>48725</v>
      </c>
      <c r="L96" s="28">
        <f ca="1">IF($D96&gt;$D$8,"",INDIRECT(ADDRESS(ROW(Entrées!$C$37)+($D96-1)*24+L$11,COLUMN(Entrées!$C$37)+($C96-1),4,TRUE,"Entrées")))</f>
        <v>55587.5</v>
      </c>
      <c r="M96" s="28">
        <f ca="1">IF($D96&gt;$D$8,"",INDIRECT(ADDRESS(ROW(Entrées!$C$37)+($D96-1)*24+M$11,COLUMN(Entrées!$C$37)+($C96-1),4,TRUE,"Entrées")))</f>
        <v>57575</v>
      </c>
      <c r="N96" s="28">
        <f ca="1">IF($D96&gt;$D$8,"",INDIRECT(ADDRESS(ROW(Entrées!$C$37)+($D96-1)*24+N$11,COLUMN(Entrées!$C$37)+($C96-1),4,TRUE,"Entrées")))</f>
        <v>58350</v>
      </c>
      <c r="O96" s="28">
        <f ca="1">IF($D96&gt;$D$8,"",INDIRECT(ADDRESS(ROW(Entrées!$C$37)+($D96-1)*24+O$11,COLUMN(Entrées!$C$37)+($C96-1),4,TRUE,"Entrées")))</f>
        <v>58812.5</v>
      </c>
      <c r="P96" s="28">
        <f ca="1">IF($D96&gt;$D$8,"",INDIRECT(ADDRESS(ROW(Entrées!$C$37)+($D96-1)*24+P$11,COLUMN(Entrées!$C$37)+($C96-1),4,TRUE,"Entrées")))</f>
        <v>58950</v>
      </c>
      <c r="Q96" s="28">
        <f ca="1">IF($D96&gt;$D$8,"",INDIRECT(ADDRESS(ROW(Entrées!$C$37)+($D96-1)*24+Q$11,COLUMN(Entrées!$C$37)+($C96-1),4,TRUE,"Entrées")))</f>
        <v>59025</v>
      </c>
      <c r="R96" s="28">
        <f ca="1">IF($D96&gt;$D$8,"",INDIRECT(ADDRESS(ROW(Entrées!$C$37)+($D96-1)*24+R$11,COLUMN(Entrées!$C$37)+($C96-1),4,TRUE,"Entrées")))</f>
        <v>58587.5</v>
      </c>
      <c r="S96" s="28">
        <f ca="1">IF($D96&gt;$D$8,"",INDIRECT(ADDRESS(ROW(Entrées!$C$37)+($D96-1)*24+S$11,COLUMN(Entrées!$C$37)+($C96-1),4,TRUE,"Entrées")))</f>
        <v>56925</v>
      </c>
      <c r="T96" s="28">
        <f ca="1">IF($D96&gt;$D$8,"",INDIRECT(ADDRESS(ROW(Entrées!$C$37)+($D96-1)*24+T$11,COLUMN(Entrées!$C$37)+($C96-1),4,TRUE,"Entrées")))</f>
        <v>54662.5</v>
      </c>
      <c r="U96" s="28">
        <f ca="1">IF($D96&gt;$D$8,"",INDIRECT(ADDRESS(ROW(Entrées!$C$37)+($D96-1)*24+U$11,COLUMN(Entrées!$C$37)+($C96-1),4,TRUE,"Entrées")))</f>
        <v>53212.5</v>
      </c>
      <c r="V96" s="28">
        <f ca="1">IF($D96&gt;$D$8,"",INDIRECT(ADDRESS(ROW(Entrées!$C$37)+($D96-1)*24+V$11,COLUMN(Entrées!$C$37)+($C96-1),4,TRUE,"Entrées")))</f>
        <v>52925</v>
      </c>
      <c r="W96" s="28">
        <f ca="1">IF($D96&gt;$D$8,"",INDIRECT(ADDRESS(ROW(Entrées!$C$37)+($D96-1)*24+W$11,COLUMN(Entrées!$C$37)+($C96-1),4,TRUE,"Entrées")))</f>
        <v>55275</v>
      </c>
      <c r="X96" s="28">
        <f ca="1">IF($D96&gt;$D$8,"",INDIRECT(ADDRESS(ROW(Entrées!$C$37)+($D96-1)*24+X$11,COLUMN(Entrées!$C$37)+($C96-1),4,TRUE,"Entrées")))</f>
        <v>58825</v>
      </c>
      <c r="Y96" s="28">
        <f ca="1">IF($D96&gt;$D$8,"",INDIRECT(ADDRESS(ROW(Entrées!$C$37)+($D96-1)*24+Y$11,COLUMN(Entrées!$C$37)+($C96-1),4,TRUE,"Entrées")))</f>
        <v>58262.5</v>
      </c>
      <c r="Z96" s="28">
        <f ca="1">IF($D96&gt;$D$8,"",INDIRECT(ADDRESS(ROW(Entrées!$C$37)+($D96-1)*24+Z$11,COLUMN(Entrées!$C$37)+($C96-1),4,TRUE,"Entrées")))</f>
        <v>54212.5</v>
      </c>
      <c r="AA96" s="28">
        <f ca="1">IF($D96&gt;$D$8,"",INDIRECT(ADDRESS(ROW(Entrées!$C$37)+($D96-1)*24+AA$11,COLUMN(Entrées!$C$37)+($C96-1),4,TRUE,"Entrées")))</f>
        <v>52900</v>
      </c>
      <c r="AB96" s="28">
        <f ca="1">IF($D96&gt;$D$8,"",INDIRECT(ADDRESS(ROW(Entrées!$C$37)+($D96-1)*24+AB$11,COLUMN(Entrées!$C$37)+($C96-1),4,TRUE,"Entrées")))</f>
        <v>54412.5</v>
      </c>
      <c r="AC96" s="11"/>
      <c r="AD96" s="40">
        <f t="shared" ca="1" si="97"/>
        <v>53164.583333333336</v>
      </c>
      <c r="AE96" s="40">
        <f t="shared" ca="1" si="99"/>
        <v>59025</v>
      </c>
      <c r="AF96" s="40">
        <f t="shared" ca="1" si="100"/>
        <v>41600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49473.956989247294</v>
      </c>
      <c r="AK96" s="31">
        <f t="shared" ca="1" si="46"/>
        <v>49350.672043010745</v>
      </c>
      <c r="AL96" s="31">
        <f t="shared" ca="1" si="47"/>
        <v>49398.118279569891</v>
      </c>
      <c r="AM96" s="31">
        <f t="shared" ca="1" si="48"/>
        <v>347.55645161290329</v>
      </c>
      <c r="AN96" s="31">
        <f t="shared" ca="1" si="49"/>
        <v>2588.1444892473114</v>
      </c>
      <c r="AO96" s="31">
        <f t="shared" ca="1" si="50"/>
        <v>1503.5463709677417</v>
      </c>
      <c r="AP96" s="31">
        <f t="shared" ca="1" si="51"/>
        <v>41704.171370967742</v>
      </c>
      <c r="AQ96" s="31">
        <f t="shared" ca="1" si="52"/>
        <v>2152.7096774193546</v>
      </c>
      <c r="AR96" s="31">
        <f t="shared" ca="1" si="53"/>
        <v>402.56922043010746</v>
      </c>
      <c r="AS96" s="31">
        <f t="shared" ca="1" si="54"/>
        <v>6508.2741935483891</v>
      </c>
      <c r="AT96" s="31">
        <f t="shared" ca="1" si="55"/>
        <v>-813.07862903225805</v>
      </c>
      <c r="AU96" s="31">
        <f t="shared" ca="1" si="56"/>
        <v>663.5913978494624</v>
      </c>
      <c r="AV96" s="31">
        <f t="shared" ca="1" si="57"/>
        <v>-5583.5161290322567</v>
      </c>
      <c r="AW96" s="31">
        <f t="shared" ca="1" si="58"/>
        <v>65.047043010752674</v>
      </c>
      <c r="AX96" s="31">
        <f t="shared" ca="1" si="59"/>
        <v>1350.5215053763443</v>
      </c>
      <c r="AY96" s="31">
        <f t="shared" ca="1" si="60"/>
        <v>-1174.383064516129</v>
      </c>
      <c r="AZ96" s="31">
        <f t="shared" ca="1" si="61"/>
        <v>-997.34811827956992</v>
      </c>
      <c r="BA96" s="31">
        <f t="shared" ca="1" si="62"/>
        <v>-382.02016129032256</v>
      </c>
      <c r="BB96" s="31">
        <f t="shared" ca="1" si="63"/>
        <v>-2410.5497311827958</v>
      </c>
      <c r="BC96" s="31">
        <f t="shared" ca="1" si="64"/>
        <v>-1597.1438172043011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-1637</v>
      </c>
      <c r="BI96" s="32">
        <f>IF($BF96&gt;$Y$7,"",IF(AND($BF96=$Y$7,$BG96=23),"",Entrées!D124-Entrées!D123))</f>
        <v>-1850</v>
      </c>
      <c r="BJ96" s="32">
        <f>IF($BF96&gt;$Y$7,"",IF(AND($BF96=$Y$7,$BG96=23),"",Entrées!E124-Entrées!E123))</f>
        <v>-1912.5</v>
      </c>
      <c r="BK96" s="32">
        <f>IF($BF96&gt;$Y$7,"",IF(AND($BF96=$Y$7,$BG96=23),"",Entrées!F124-Entrées!F123))</f>
        <v>-0.5</v>
      </c>
      <c r="BL96" s="32">
        <f>IF($BF96&gt;$Y$7,"",IF(AND($BF96=$Y$7,$BG96=23),"",Entrées!G124-Entrées!G123))</f>
        <v>-135</v>
      </c>
      <c r="BM96" s="32">
        <f>IF($BF96&gt;$Y$7,"",IF(AND($BF96=$Y$7,$BG96=23),"",Entrées!H124-Entrées!H123))</f>
        <v>31</v>
      </c>
      <c r="BN96" s="32">
        <f>IF($BF96&gt;$Y$7,"",IF(AND($BF96=$Y$7,$BG96=23),"",Entrées!I124-Entrées!I123))</f>
        <v>-35</v>
      </c>
      <c r="BO96" s="32">
        <f>IF($BF96&gt;$Y$7,"",IF(AND($BF96=$Y$7,$BG96=23),"",Entrées!J124-Entrées!J123))</f>
        <v>-365.5</v>
      </c>
      <c r="BP96" s="32">
        <f>IF($BF96&gt;$Y$7,"",IF(AND($BF96=$Y$7,$BG96=23),"",Entrées!K124-Entrées!K123))</f>
        <v>-143.5</v>
      </c>
      <c r="BQ96" s="32">
        <f>IF($BF96&gt;$Y$7,"",IF(AND($BF96=$Y$7,$BG96=23),"",Entrées!L124-Entrées!L123))</f>
        <v>-911.5</v>
      </c>
      <c r="BR96" s="32">
        <f>IF($BF96&gt;$Y$7,"",IF(AND($BF96=$Y$7,$BG96=23),"",Entrées!M124-Entrées!M123))</f>
        <v>0</v>
      </c>
      <c r="BS96" s="32">
        <f>IF($BF96&gt;$Y$7,"",IF(AND($BF96=$Y$7,$BG96=23),"",Entrées!N124-Entrées!N123))</f>
        <v>4.5</v>
      </c>
      <c r="BT96" s="32">
        <f>IF($BF96&gt;$Y$7,"",IF(AND($BF96=$Y$7,$BG96=23),"",Entrées!O124-Entrées!O123))</f>
        <v>-81.5</v>
      </c>
      <c r="BU96" s="32">
        <f>IF($BF96&gt;$Y$7,"",IF(AND($BF96=$Y$7,$BG96=23),"",Entrées!P124-Entrées!P123))</f>
        <v>0</v>
      </c>
      <c r="BV96" s="32">
        <f>IF($BF96&gt;$Y$7,"",IF(AND($BF96=$Y$7,$BG96=23),"",Entrées!Q124-Entrées!Q123))</f>
        <v>700</v>
      </c>
      <c r="BW96" s="32">
        <f>IF($BF96&gt;$Y$7,"",IF(AND($BF96=$Y$7,$BG96=23),"",Entrées!R124-Entrées!R123))</f>
        <v>-303</v>
      </c>
      <c r="BX96" s="32">
        <f>IF($BF96&gt;$Y$7,"",IF(AND($BF96=$Y$7,$BG96=23),"",Entrées!S124-Entrées!S123))</f>
        <v>-188</v>
      </c>
      <c r="BY96" s="32">
        <f>IF($BF96&gt;$Y$7,"",IF(AND($BF96=$Y$7,$BG96=23),"",Entrées!T124-Entrées!T123))</f>
        <v>38</v>
      </c>
      <c r="BZ96" s="32">
        <f>IF($BF96&gt;$Y$7,"",IF(AND($BF96=$Y$7,$BG96=23),"",Entrées!U124-Entrées!U123))</f>
        <v>-94</v>
      </c>
      <c r="CA96" s="32">
        <f>IF($BF96&gt;$Y$7,"",IF(AND($BF96=$Y$7,$BG96=23),"",Entrées!V124-Entrées!V123))</f>
        <v>-599</v>
      </c>
      <c r="CB96" s="4"/>
      <c r="CC96" s="4"/>
      <c r="CD96" s="33">
        <f>IF($BF96&lt;=$Y$7,Entrées!J123/CD$2,"")</f>
        <v>0.23523845571536714</v>
      </c>
      <c r="CE96" s="33">
        <f>IF($BF96&lt;=$Y$7,Entrées!K123/CE$2,"")</f>
        <v>0.19983277591973245</v>
      </c>
      <c r="CF96" s="11">
        <f t="shared" si="66"/>
        <v>7926</v>
      </c>
      <c r="CG96" s="11">
        <f t="shared" si="67"/>
        <v>4186</v>
      </c>
      <c r="CH96" s="52">
        <f t="shared" si="68"/>
        <v>0.27160101910413265</v>
      </c>
      <c r="CI96" s="52">
        <f t="shared" si="69"/>
        <v>9.6170382329218221E-2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50650</v>
      </c>
      <c r="F97" s="28">
        <f ca="1">IF($D97&gt;$D$8,"",INDIRECT(ADDRESS(ROW(Entrées!$C$37)+($D97-1)*24+F$11,COLUMN(Entrées!$C$37)+($C97-1),4,TRUE,"Entrées")))</f>
        <v>47125</v>
      </c>
      <c r="G97" s="28">
        <f ca="1">IF($D97&gt;$D$8,"",INDIRECT(ADDRESS(ROW(Entrées!$C$37)+($D97-1)*24+G$11,COLUMN(Entrées!$C$37)+($C97-1),4,TRUE,"Entrées")))</f>
        <v>45587.5</v>
      </c>
      <c r="H97" s="28">
        <f ca="1">IF($D97&gt;$D$8,"",INDIRECT(ADDRESS(ROW(Entrées!$C$37)+($D97-1)*24+H$11,COLUMN(Entrées!$C$37)+($C97-1),4,TRUE,"Entrées")))</f>
        <v>42475</v>
      </c>
      <c r="I97" s="28">
        <f ca="1">IF($D97&gt;$D$8,"",INDIRECT(ADDRESS(ROW(Entrées!$C$37)+($D97-1)*24+I$11,COLUMN(Entrées!$C$37)+($C97-1),4,TRUE,"Entrées")))</f>
        <v>40850</v>
      </c>
      <c r="J97" s="28">
        <f ca="1">IF($D97&gt;$D$8,"",INDIRECT(ADDRESS(ROW(Entrées!$C$37)+($D97-1)*24+J$11,COLUMN(Entrées!$C$37)+($C97-1),4,TRUE,"Entrées")))</f>
        <v>41287.5</v>
      </c>
      <c r="K97" s="28">
        <f ca="1">IF($D97&gt;$D$8,"",INDIRECT(ADDRESS(ROW(Entrées!$C$37)+($D97-1)*24+K$11,COLUMN(Entrées!$C$37)+($C97-1),4,TRUE,"Entrées")))</f>
        <v>43187.5</v>
      </c>
      <c r="L97" s="28">
        <f ca="1">IF($D97&gt;$D$8,"",INDIRECT(ADDRESS(ROW(Entrées!$C$37)+($D97-1)*24+L$11,COLUMN(Entrées!$C$37)+($C97-1),4,TRUE,"Entrées")))</f>
        <v>45850</v>
      </c>
      <c r="M97" s="28">
        <f ca="1">IF($D97&gt;$D$8,"",INDIRECT(ADDRESS(ROW(Entrées!$C$37)+($D97-1)*24+M$11,COLUMN(Entrées!$C$37)+($C97-1),4,TRUE,"Entrées")))</f>
        <v>48100</v>
      </c>
      <c r="N97" s="28">
        <f ca="1">IF($D97&gt;$D$8,"",INDIRECT(ADDRESS(ROW(Entrées!$C$37)+($D97-1)*24+N$11,COLUMN(Entrées!$C$37)+($C97-1),4,TRUE,"Entrées")))</f>
        <v>51050</v>
      </c>
      <c r="O97" s="28">
        <f ca="1">IF($D97&gt;$D$8,"",INDIRECT(ADDRESS(ROW(Entrées!$C$37)+($D97-1)*24+O$11,COLUMN(Entrées!$C$37)+($C97-1),4,TRUE,"Entrées")))</f>
        <v>52525</v>
      </c>
      <c r="P97" s="28">
        <f ca="1">IF($D97&gt;$D$8,"",INDIRECT(ADDRESS(ROW(Entrées!$C$37)+($D97-1)*24+P$11,COLUMN(Entrées!$C$37)+($C97-1),4,TRUE,"Entrées")))</f>
        <v>52800</v>
      </c>
      <c r="Q97" s="28">
        <f ca="1">IF($D97&gt;$D$8,"",INDIRECT(ADDRESS(ROW(Entrées!$C$37)+($D97-1)*24+Q$11,COLUMN(Entrées!$C$37)+($C97-1),4,TRUE,"Entrées")))</f>
        <v>54575</v>
      </c>
      <c r="R97" s="28">
        <f ca="1">IF($D97&gt;$D$8,"",INDIRECT(ADDRESS(ROW(Entrées!$C$37)+($D97-1)*24+R$11,COLUMN(Entrées!$C$37)+($C97-1),4,TRUE,"Entrées")))</f>
        <v>53975</v>
      </c>
      <c r="S97" s="28">
        <f ca="1">IF($D97&gt;$D$8,"",INDIRECT(ADDRESS(ROW(Entrées!$C$37)+($D97-1)*24+S$11,COLUMN(Entrées!$C$37)+($C97-1),4,TRUE,"Entrées")))</f>
        <v>51650</v>
      </c>
      <c r="T97" s="28">
        <f ca="1">IF($D97&gt;$D$8,"",INDIRECT(ADDRESS(ROW(Entrées!$C$37)+($D97-1)*24+T$11,COLUMN(Entrées!$C$37)+($C97-1),4,TRUE,"Entrées")))</f>
        <v>49337.5</v>
      </c>
      <c r="U97" s="28">
        <f ca="1">IF($D97&gt;$D$8,"",INDIRECT(ADDRESS(ROW(Entrées!$C$37)+($D97-1)*24+U$11,COLUMN(Entrées!$C$37)+($C97-1),4,TRUE,"Entrées")))</f>
        <v>47850</v>
      </c>
      <c r="V97" s="28">
        <f ca="1">IF($D97&gt;$D$8,"",INDIRECT(ADDRESS(ROW(Entrées!$C$37)+($D97-1)*24+V$11,COLUMN(Entrées!$C$37)+($C97-1),4,TRUE,"Entrées")))</f>
        <v>47575</v>
      </c>
      <c r="W97" s="28">
        <f ca="1">IF($D97&gt;$D$8,"",INDIRECT(ADDRESS(ROW(Entrées!$C$37)+($D97-1)*24+W$11,COLUMN(Entrées!$C$37)+($C97-1),4,TRUE,"Entrées")))</f>
        <v>49587.5</v>
      </c>
      <c r="X97" s="28">
        <f ca="1">IF($D97&gt;$D$8,"",INDIRECT(ADDRESS(ROW(Entrées!$C$37)+($D97-1)*24+X$11,COLUMN(Entrées!$C$37)+($C97-1),4,TRUE,"Entrées")))</f>
        <v>53737.5</v>
      </c>
      <c r="Y97" s="28">
        <f ca="1">IF($D97&gt;$D$8,"",INDIRECT(ADDRESS(ROW(Entrées!$C$37)+($D97-1)*24+Y$11,COLUMN(Entrées!$C$37)+($C97-1),4,TRUE,"Entrées")))</f>
        <v>53725</v>
      </c>
      <c r="Z97" s="28">
        <f ca="1">IF($D97&gt;$D$8,"",INDIRECT(ADDRESS(ROW(Entrées!$C$37)+($D97-1)*24+Z$11,COLUMN(Entrées!$C$37)+($C97-1),4,TRUE,"Entrées")))</f>
        <v>50762.5</v>
      </c>
      <c r="AA97" s="28">
        <f ca="1">IF($D97&gt;$D$8,"",INDIRECT(ADDRESS(ROW(Entrées!$C$37)+($D97-1)*24+AA$11,COLUMN(Entrées!$C$37)+($C97-1),4,TRUE,"Entrées")))</f>
        <v>50262.5</v>
      </c>
      <c r="AB97" s="28">
        <f ca="1">IF($D97&gt;$D$8,"",INDIRECT(ADDRESS(ROW(Entrées!$C$37)+($D97-1)*24+AB$11,COLUMN(Entrées!$C$37)+($C97-1),4,TRUE,"Entrées")))</f>
        <v>52600</v>
      </c>
      <c r="AC97" s="11"/>
      <c r="AD97" s="40">
        <f t="shared" ca="1" si="97"/>
        <v>49046.875</v>
      </c>
      <c r="AE97" s="40">
        <f t="shared" ca="1" si="99"/>
        <v>54575</v>
      </c>
      <c r="AF97" s="40">
        <f t="shared" ca="1" si="100"/>
        <v>40850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49473.956989247294</v>
      </c>
      <c r="AK97" s="31">
        <f t="shared" ca="1" si="46"/>
        <v>49350.672043010745</v>
      </c>
      <c r="AL97" s="31">
        <f t="shared" ca="1" si="47"/>
        <v>49398.118279569891</v>
      </c>
      <c r="AM97" s="31">
        <f t="shared" ca="1" si="48"/>
        <v>347.55645161290329</v>
      </c>
      <c r="AN97" s="31">
        <f t="shared" ca="1" si="49"/>
        <v>2588.1444892473114</v>
      </c>
      <c r="AO97" s="31">
        <f t="shared" ca="1" si="50"/>
        <v>1503.5463709677417</v>
      </c>
      <c r="AP97" s="31">
        <f t="shared" ca="1" si="51"/>
        <v>41704.171370967742</v>
      </c>
      <c r="AQ97" s="31">
        <f t="shared" ca="1" si="52"/>
        <v>2152.7096774193546</v>
      </c>
      <c r="AR97" s="31">
        <f t="shared" ca="1" si="53"/>
        <v>402.56922043010746</v>
      </c>
      <c r="AS97" s="31">
        <f t="shared" ca="1" si="54"/>
        <v>6508.2741935483891</v>
      </c>
      <c r="AT97" s="31">
        <f t="shared" ca="1" si="55"/>
        <v>-813.07862903225805</v>
      </c>
      <c r="AU97" s="31">
        <f t="shared" ca="1" si="56"/>
        <v>663.5913978494624</v>
      </c>
      <c r="AV97" s="31">
        <f t="shared" ca="1" si="57"/>
        <v>-5583.5161290322567</v>
      </c>
      <c r="AW97" s="31">
        <f t="shared" ca="1" si="58"/>
        <v>65.047043010752674</v>
      </c>
      <c r="AX97" s="31">
        <f t="shared" ca="1" si="59"/>
        <v>1350.5215053763443</v>
      </c>
      <c r="AY97" s="31">
        <f t="shared" ca="1" si="60"/>
        <v>-1174.383064516129</v>
      </c>
      <c r="AZ97" s="31">
        <f t="shared" ca="1" si="61"/>
        <v>-997.34811827956992</v>
      </c>
      <c r="BA97" s="31">
        <f t="shared" ca="1" si="62"/>
        <v>-382.02016129032256</v>
      </c>
      <c r="BB97" s="31">
        <f t="shared" ca="1" si="63"/>
        <v>-2410.5497311827958</v>
      </c>
      <c r="BC97" s="31">
        <f t="shared" ca="1" si="64"/>
        <v>-1597.1438172043011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-1589.5</v>
      </c>
      <c r="BI97" s="32">
        <f>IF($BF97&gt;$Y$7,"",IF(AND($BF97=$Y$7,$BG97=23),"",Entrées!D125-Entrées!D124))</f>
        <v>-1700</v>
      </c>
      <c r="BJ97" s="32">
        <f>IF($BF97&gt;$Y$7,"",IF(AND($BF97=$Y$7,$BG97=23),"",Entrées!E125-Entrées!E124))</f>
        <v>-1800</v>
      </c>
      <c r="BK97" s="32">
        <f>IF($BF97&gt;$Y$7,"",IF(AND($BF97=$Y$7,$BG97=23),"",Entrées!F125-Entrées!F124))</f>
        <v>0</v>
      </c>
      <c r="BL97" s="32">
        <f>IF($BF97&gt;$Y$7,"",IF(AND($BF97=$Y$7,$BG97=23),"",Entrées!G125-Entrées!G124))</f>
        <v>27</v>
      </c>
      <c r="BM97" s="32">
        <f>IF($BF97&gt;$Y$7,"",IF(AND($BF97=$Y$7,$BG97=23),"",Entrées!H125-Entrées!H124))</f>
        <v>35</v>
      </c>
      <c r="BN97" s="32">
        <f>IF($BF97&gt;$Y$7,"",IF(AND($BF97=$Y$7,$BG97=23),"",Entrées!I125-Entrées!I124))</f>
        <v>-14.5</v>
      </c>
      <c r="BO97" s="32">
        <f>IF($BF97&gt;$Y$7,"",IF(AND($BF97=$Y$7,$BG97=23),"",Entrées!J125-Entrées!J124))</f>
        <v>-490</v>
      </c>
      <c r="BP97" s="32">
        <f>IF($BF97&gt;$Y$7,"",IF(AND($BF97=$Y$7,$BG97=23),"",Entrées!K125-Entrées!K124))</f>
        <v>-126.5</v>
      </c>
      <c r="BQ97" s="32">
        <f>IF($BF97&gt;$Y$7,"",IF(AND($BF97=$Y$7,$BG97=23),"",Entrées!L125-Entrées!L124))</f>
        <v>-594.5</v>
      </c>
      <c r="BR97" s="32">
        <f>IF($BF97&gt;$Y$7,"",IF(AND($BF97=$Y$7,$BG97=23),"",Entrées!M125-Entrées!M124))</f>
        <v>0</v>
      </c>
      <c r="BS97" s="32">
        <f>IF($BF97&gt;$Y$7,"",IF(AND($BF97=$Y$7,$BG97=23),"",Entrées!N125-Entrées!N124))</f>
        <v>9</v>
      </c>
      <c r="BT97" s="32">
        <f>IF($BF97&gt;$Y$7,"",IF(AND($BF97=$Y$7,$BG97=23),"",Entrées!O125-Entrées!O124))</f>
        <v>-434.5</v>
      </c>
      <c r="BU97" s="32">
        <f>IF($BF97&gt;$Y$7,"",IF(AND($BF97=$Y$7,$BG97=23),"",Entrées!P125-Entrées!P124))</f>
        <v>2.5</v>
      </c>
      <c r="BV97" s="32">
        <f>IF($BF97&gt;$Y$7,"",IF(AND($BF97=$Y$7,$BG97=23),"",Entrées!Q125-Entrées!Q124))</f>
        <v>-37</v>
      </c>
      <c r="BW97" s="32">
        <f>IF($BF97&gt;$Y$7,"",IF(AND($BF97=$Y$7,$BG97=23),"",Entrées!R125-Entrées!R124))</f>
        <v>108</v>
      </c>
      <c r="BX97" s="32">
        <f>IF($BF97&gt;$Y$7,"",IF(AND($BF97=$Y$7,$BG97=23),"",Entrées!S125-Entrées!S124))</f>
        <v>-310</v>
      </c>
      <c r="BY97" s="32">
        <f>IF($BF97&gt;$Y$7,"",IF(AND($BF97=$Y$7,$BG97=23),"",Entrées!T125-Entrées!T124))</f>
        <v>-12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72</v>
      </c>
      <c r="CB97" s="4"/>
      <c r="CC97" s="4"/>
      <c r="CD97" s="33">
        <f>IF($BF97&lt;=$Y$7,Entrées!J124/CD$2,"")</f>
        <v>0.18912440070653544</v>
      </c>
      <c r="CE97" s="33">
        <f>IF($BF97&lt;=$Y$7,Entrées!K124/CE$2,"")</f>
        <v>0.16555183946488294</v>
      </c>
      <c r="CF97" s="11">
        <f t="shared" si="66"/>
        <v>7926</v>
      </c>
      <c r="CG97" s="11">
        <f t="shared" si="67"/>
        <v>4186</v>
      </c>
      <c r="CH97" s="52">
        <f t="shared" si="68"/>
        <v>0.27160101910413265</v>
      </c>
      <c r="CI97" s="52">
        <f t="shared" si="69"/>
        <v>9.6170382329218221E-2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50562.5</v>
      </c>
      <c r="F98" s="28">
        <f ca="1">IF($D98&gt;$D$8,"",INDIRECT(ADDRESS(ROW(Entrées!$C$37)+($D98-1)*24+F$11,COLUMN(Entrées!$C$37)+($C98-1),4,TRUE,"Entrées")))</f>
        <v>47475</v>
      </c>
      <c r="G98" s="28">
        <f ca="1">IF($D98&gt;$D$8,"",INDIRECT(ADDRESS(ROW(Entrées!$C$37)+($D98-1)*24+G$11,COLUMN(Entrées!$C$37)+($C98-1),4,TRUE,"Entrées")))</f>
        <v>45612.5</v>
      </c>
      <c r="H98" s="28">
        <f ca="1">IF($D98&gt;$D$8,"",INDIRECT(ADDRESS(ROW(Entrées!$C$37)+($D98-1)*24+H$11,COLUMN(Entrées!$C$37)+($C98-1),4,TRUE,"Entrées")))</f>
        <v>42462.5</v>
      </c>
      <c r="I98" s="28">
        <f ca="1">IF($D98&gt;$D$8,"",INDIRECT(ADDRESS(ROW(Entrées!$C$37)+($D98-1)*24+I$11,COLUMN(Entrées!$C$37)+($C98-1),4,TRUE,"Entrées")))</f>
        <v>40650</v>
      </c>
      <c r="J98" s="28">
        <f ca="1">IF($D98&gt;$D$8,"",INDIRECT(ADDRESS(ROW(Entrées!$C$37)+($D98-1)*24+J$11,COLUMN(Entrées!$C$37)+($C98-1),4,TRUE,"Entrées")))</f>
        <v>40400</v>
      </c>
      <c r="K98" s="28">
        <f ca="1">IF($D98&gt;$D$8,"",INDIRECT(ADDRESS(ROW(Entrées!$C$37)+($D98-1)*24+K$11,COLUMN(Entrées!$C$37)+($C98-1),4,TRUE,"Entrées")))</f>
        <v>41575</v>
      </c>
      <c r="L98" s="28">
        <f ca="1">IF($D98&gt;$D$8,"",INDIRECT(ADDRESS(ROW(Entrées!$C$37)+($D98-1)*24+L$11,COLUMN(Entrées!$C$37)+($C98-1),4,TRUE,"Entrées")))</f>
        <v>43075</v>
      </c>
      <c r="M98" s="28">
        <f ca="1">IF($D98&gt;$D$8,"",INDIRECT(ADDRESS(ROW(Entrées!$C$37)+($D98-1)*24+M$11,COLUMN(Entrées!$C$37)+($C98-1),4,TRUE,"Entrées")))</f>
        <v>44225</v>
      </c>
      <c r="N98" s="28">
        <f ca="1">IF($D98&gt;$D$8,"",INDIRECT(ADDRESS(ROW(Entrées!$C$37)+($D98-1)*24+N$11,COLUMN(Entrées!$C$37)+($C98-1),4,TRUE,"Entrées")))</f>
        <v>46900</v>
      </c>
      <c r="O98" s="28">
        <f ca="1">IF($D98&gt;$D$8,"",INDIRECT(ADDRESS(ROW(Entrées!$C$37)+($D98-1)*24+O$11,COLUMN(Entrées!$C$37)+($C98-1),4,TRUE,"Entrées")))</f>
        <v>49275</v>
      </c>
      <c r="P98" s="28">
        <f ca="1">IF($D98&gt;$D$8,"",INDIRECT(ADDRESS(ROW(Entrées!$C$37)+($D98-1)*24+P$11,COLUMN(Entrées!$C$37)+($C98-1),4,TRUE,"Entrées")))</f>
        <v>50312.5</v>
      </c>
      <c r="Q98" s="28">
        <f ca="1">IF($D98&gt;$D$8,"",INDIRECT(ADDRESS(ROW(Entrées!$C$37)+($D98-1)*24+Q$11,COLUMN(Entrées!$C$37)+($C98-1),4,TRUE,"Entrées")))</f>
        <v>51812.5</v>
      </c>
      <c r="R98" s="28">
        <f ca="1">IF($D98&gt;$D$8,"",INDIRECT(ADDRESS(ROW(Entrées!$C$37)+($D98-1)*24+R$11,COLUMN(Entrées!$C$37)+($C98-1),4,TRUE,"Entrées")))</f>
        <v>50662.5</v>
      </c>
      <c r="S98" s="28">
        <f ca="1">IF($D98&gt;$D$8,"",INDIRECT(ADDRESS(ROW(Entrées!$C$37)+($D98-1)*24+S$11,COLUMN(Entrées!$C$37)+($C98-1),4,TRUE,"Entrées")))</f>
        <v>47350</v>
      </c>
      <c r="T98" s="28">
        <f ca="1">IF($D98&gt;$D$8,"",INDIRECT(ADDRESS(ROW(Entrées!$C$37)+($D98-1)*24+T$11,COLUMN(Entrées!$C$37)+($C98-1),4,TRUE,"Entrées")))</f>
        <v>44737.5</v>
      </c>
      <c r="U98" s="28">
        <f ca="1">IF($D98&gt;$D$8,"",INDIRECT(ADDRESS(ROW(Entrées!$C$37)+($D98-1)*24+U$11,COLUMN(Entrées!$C$37)+($C98-1),4,TRUE,"Entrées")))</f>
        <v>43025</v>
      </c>
      <c r="V98" s="28">
        <f ca="1">IF($D98&gt;$D$8,"",INDIRECT(ADDRESS(ROW(Entrées!$C$37)+($D98-1)*24+V$11,COLUMN(Entrées!$C$37)+($C98-1),4,TRUE,"Entrées")))</f>
        <v>43037.5</v>
      </c>
      <c r="W98" s="28">
        <f ca="1">IF($D98&gt;$D$8,"",INDIRECT(ADDRESS(ROW(Entrées!$C$37)+($D98-1)*24+W$11,COLUMN(Entrées!$C$37)+($C98-1),4,TRUE,"Entrées")))</f>
        <v>46150</v>
      </c>
      <c r="X98" s="28">
        <f ca="1">IF($D98&gt;$D$8,"",INDIRECT(ADDRESS(ROW(Entrées!$C$37)+($D98-1)*24+X$11,COLUMN(Entrées!$C$37)+($C98-1),4,TRUE,"Entrées")))</f>
        <v>51350</v>
      </c>
      <c r="Y98" s="28">
        <f ca="1">IF($D98&gt;$D$8,"",INDIRECT(ADDRESS(ROW(Entrées!$C$37)+($D98-1)*24+Y$11,COLUMN(Entrées!$C$37)+($C98-1),4,TRUE,"Entrées")))</f>
        <v>52512.5</v>
      </c>
      <c r="Z98" s="28">
        <f ca="1">IF($D98&gt;$D$8,"",INDIRECT(ADDRESS(ROW(Entrées!$C$37)+($D98-1)*24+Z$11,COLUMN(Entrées!$C$37)+($C98-1),4,TRUE,"Entrées")))</f>
        <v>49850</v>
      </c>
      <c r="AA98" s="28">
        <f ca="1">IF($D98&gt;$D$8,"",INDIRECT(ADDRESS(ROW(Entrées!$C$37)+($D98-1)*24+AA$11,COLUMN(Entrées!$C$37)+($C98-1),4,TRUE,"Entrées")))</f>
        <v>49075</v>
      </c>
      <c r="AB98" s="28">
        <f ca="1">IF($D98&gt;$D$8,"",INDIRECT(ADDRESS(ROW(Entrées!$C$37)+($D98-1)*24+AB$11,COLUMN(Entrées!$C$37)+($C98-1),4,TRUE,"Entrées")))</f>
        <v>50825</v>
      </c>
      <c r="AC98" s="11"/>
      <c r="AD98" s="40">
        <f t="shared" ca="1" si="97"/>
        <v>46788.020833333336</v>
      </c>
      <c r="AE98" s="40">
        <f t="shared" ca="1" si="99"/>
        <v>52512.5</v>
      </c>
      <c r="AF98" s="40">
        <f t="shared" ca="1" si="100"/>
        <v>40400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49473.956989247294</v>
      </c>
      <c r="AK98" s="31">
        <f t="shared" ca="1" si="46"/>
        <v>49350.672043010745</v>
      </c>
      <c r="AL98" s="31">
        <f t="shared" ca="1" si="47"/>
        <v>49398.118279569891</v>
      </c>
      <c r="AM98" s="31">
        <f t="shared" ca="1" si="48"/>
        <v>347.55645161290329</v>
      </c>
      <c r="AN98" s="31">
        <f t="shared" ca="1" si="49"/>
        <v>2588.1444892473114</v>
      </c>
      <c r="AO98" s="31">
        <f t="shared" ca="1" si="50"/>
        <v>1503.5463709677417</v>
      </c>
      <c r="AP98" s="31">
        <f t="shared" ca="1" si="51"/>
        <v>41704.171370967742</v>
      </c>
      <c r="AQ98" s="31">
        <f t="shared" ca="1" si="52"/>
        <v>2152.7096774193546</v>
      </c>
      <c r="AR98" s="31">
        <f t="shared" ca="1" si="53"/>
        <v>402.56922043010746</v>
      </c>
      <c r="AS98" s="31">
        <f t="shared" ca="1" si="54"/>
        <v>6508.2741935483891</v>
      </c>
      <c r="AT98" s="31">
        <f t="shared" ca="1" si="55"/>
        <v>-813.07862903225805</v>
      </c>
      <c r="AU98" s="31">
        <f t="shared" ca="1" si="56"/>
        <v>663.5913978494624</v>
      </c>
      <c r="AV98" s="31">
        <f t="shared" ca="1" si="57"/>
        <v>-5583.5161290322567</v>
      </c>
      <c r="AW98" s="31">
        <f t="shared" ca="1" si="58"/>
        <v>65.047043010752674</v>
      </c>
      <c r="AX98" s="31">
        <f t="shared" ca="1" si="59"/>
        <v>1350.5215053763443</v>
      </c>
      <c r="AY98" s="31">
        <f t="shared" ca="1" si="60"/>
        <v>-1174.383064516129</v>
      </c>
      <c r="AZ98" s="31">
        <f t="shared" ca="1" si="61"/>
        <v>-997.34811827956992</v>
      </c>
      <c r="BA98" s="31">
        <f t="shared" ca="1" si="62"/>
        <v>-382.02016129032256</v>
      </c>
      <c r="BB98" s="31">
        <f t="shared" ca="1" si="63"/>
        <v>-2410.5497311827958</v>
      </c>
      <c r="BC98" s="31">
        <f t="shared" ca="1" si="64"/>
        <v>-1597.1438172043011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-928</v>
      </c>
      <c r="BI98" s="32">
        <f>IF($BF98&gt;$Y$7,"",IF(AND($BF98=$Y$7,$BG98=23),"",Entrées!D126-Entrées!D125))</f>
        <v>-862.5</v>
      </c>
      <c r="BJ98" s="32">
        <f>IF($BF98&gt;$Y$7,"",IF(AND($BF98=$Y$7,$BG98=23),"",Entrées!E126-Entrées!E125))</f>
        <v>-912.5</v>
      </c>
      <c r="BK98" s="32">
        <f>IF($BF98&gt;$Y$7,"",IF(AND($BF98=$Y$7,$BG98=23),"",Entrées!F126-Entrées!F125))</f>
        <v>0</v>
      </c>
      <c r="BL98" s="32">
        <f>IF($BF98&gt;$Y$7,"",IF(AND($BF98=$Y$7,$BG98=23),"",Entrées!G126-Entrées!G125))</f>
        <v>-178.5</v>
      </c>
      <c r="BM98" s="32">
        <f>IF($BF98&gt;$Y$7,"",IF(AND($BF98=$Y$7,$BG98=23),"",Entrées!H126-Entrées!H125))</f>
        <v>-111.5</v>
      </c>
      <c r="BN98" s="32">
        <f>IF($BF98&gt;$Y$7,"",IF(AND($BF98=$Y$7,$BG98=23),"",Entrées!I126-Entrées!I125))</f>
        <v>305.5</v>
      </c>
      <c r="BO98" s="32">
        <f>IF($BF98&gt;$Y$7,"",IF(AND($BF98=$Y$7,$BG98=23),"",Entrées!J126-Entrées!J125))</f>
        <v>-337.5</v>
      </c>
      <c r="BP98" s="32">
        <f>IF($BF98&gt;$Y$7,"",IF(AND($BF98=$Y$7,$BG98=23),"",Entrées!K126-Entrées!K125))</f>
        <v>-152.5</v>
      </c>
      <c r="BQ98" s="32">
        <f>IF($BF98&gt;$Y$7,"",IF(AND($BF98=$Y$7,$BG98=23),"",Entrées!L126-Entrées!L125))</f>
        <v>-189.5</v>
      </c>
      <c r="BR98" s="32">
        <f>IF($BF98&gt;$Y$7,"",IF(AND($BF98=$Y$7,$BG98=23),"",Entrées!M126-Entrées!M125))</f>
        <v>-1</v>
      </c>
      <c r="BS98" s="32">
        <f>IF($BF98&gt;$Y$7,"",IF(AND($BF98=$Y$7,$BG98=23),"",Entrées!N126-Entrées!N125))</f>
        <v>3.5</v>
      </c>
      <c r="BT98" s="32">
        <f>IF($BF98&gt;$Y$7,"",IF(AND($BF98=$Y$7,$BG98=23),"",Entrées!O126-Entrées!O125))</f>
        <v>-266</v>
      </c>
      <c r="BU98" s="32">
        <f>IF($BF98&gt;$Y$7,"",IF(AND($BF98=$Y$7,$BG98=23),"",Entrées!P126-Entrées!P125))</f>
        <v>-3</v>
      </c>
      <c r="BV98" s="32">
        <f>IF($BF98&gt;$Y$7,"",IF(AND($BF98=$Y$7,$BG98=23),"",Entrées!Q126-Entrées!Q125))</f>
        <v>-537</v>
      </c>
      <c r="BW98" s="32">
        <f>IF($BF98&gt;$Y$7,"",IF(AND($BF98=$Y$7,$BG98=23),"",Entrées!R126-Entrées!R125))</f>
        <v>-156</v>
      </c>
      <c r="BX98" s="32">
        <f>IF($BF98&gt;$Y$7,"",IF(AND($BF98=$Y$7,$BG98=23),"",Entrées!S126-Entrées!S125))</f>
        <v>-526</v>
      </c>
      <c r="BY98" s="32">
        <f>IF($BF98&gt;$Y$7,"",IF(AND($BF98=$Y$7,$BG98=23),"",Entrées!T126-Entrées!T125))</f>
        <v>173</v>
      </c>
      <c r="BZ98" s="32">
        <f>IF($BF98&gt;$Y$7,"",IF(AND($BF98=$Y$7,$BG98=23),"",Entrées!U126-Entrées!U125))</f>
        <v>140</v>
      </c>
      <c r="CA98" s="32">
        <f>IF($BF98&gt;$Y$7,"",IF(AND($BF98=$Y$7,$BG98=23),"",Entrées!V126-Entrées!V125))</f>
        <v>472</v>
      </c>
      <c r="CB98" s="4"/>
      <c r="CC98" s="4"/>
      <c r="CD98" s="33">
        <f>IF($BF98&lt;=$Y$7,Entrées!J125/CD$2,"")</f>
        <v>0.12730254857431239</v>
      </c>
      <c r="CE98" s="33">
        <f>IF($BF98&lt;=$Y$7,Entrées!K125/CE$2,"")</f>
        <v>0.13533205924510272</v>
      </c>
      <c r="CF98" s="11">
        <f t="shared" si="66"/>
        <v>7926</v>
      </c>
      <c r="CG98" s="11">
        <f t="shared" si="67"/>
        <v>4186</v>
      </c>
      <c r="CH98" s="52">
        <f t="shared" si="68"/>
        <v>0.27160101910413265</v>
      </c>
      <c r="CI98" s="52">
        <f t="shared" si="69"/>
        <v>9.6170382329218221E-2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48550</v>
      </c>
      <c r="F99" s="28">
        <f ca="1">IF($D99&gt;$D$8,"",INDIRECT(ADDRESS(ROW(Entrées!$C$37)+($D99-1)*24+F$11,COLUMN(Entrées!$C$37)+($C99-1),4,TRUE,"Entrées")))</f>
        <v>45612.5</v>
      </c>
      <c r="G99" s="28">
        <f ca="1">IF($D99&gt;$D$8,"",INDIRECT(ADDRESS(ROW(Entrées!$C$37)+($D99-1)*24+G$11,COLUMN(Entrées!$C$37)+($C99-1),4,TRUE,"Entrées")))</f>
        <v>44275</v>
      </c>
      <c r="H99" s="28">
        <f ca="1">IF($D99&gt;$D$8,"",INDIRECT(ADDRESS(ROW(Entrées!$C$37)+($D99-1)*24+H$11,COLUMN(Entrées!$C$37)+($C99-1),4,TRUE,"Entrées")))</f>
        <v>41662.5</v>
      </c>
      <c r="I99" s="28">
        <f ca="1">IF($D99&gt;$D$8,"",INDIRECT(ADDRESS(ROW(Entrées!$C$37)+($D99-1)*24+I$11,COLUMN(Entrées!$C$37)+($C99-1),4,TRUE,"Entrées")))</f>
        <v>40612.5</v>
      </c>
      <c r="J99" s="28">
        <f ca="1">IF($D99&gt;$D$8,"",INDIRECT(ADDRESS(ROW(Entrées!$C$37)+($D99-1)*24+J$11,COLUMN(Entrées!$C$37)+($C99-1),4,TRUE,"Entrées")))</f>
        <v>43075</v>
      </c>
      <c r="K99" s="28">
        <f ca="1">IF($D99&gt;$D$8,"",INDIRECT(ADDRESS(ROW(Entrées!$C$37)+($D99-1)*24+K$11,COLUMN(Entrées!$C$37)+($C99-1),4,TRUE,"Entrées")))</f>
        <v>48887.5</v>
      </c>
      <c r="L99" s="28">
        <f ca="1">IF($D99&gt;$D$8,"",INDIRECT(ADDRESS(ROW(Entrées!$C$37)+($D99-1)*24+L$11,COLUMN(Entrées!$C$37)+($C99-1),4,TRUE,"Entrées")))</f>
        <v>56162.5</v>
      </c>
      <c r="M99" s="28">
        <f ca="1">IF($D99&gt;$D$8,"",INDIRECT(ADDRESS(ROW(Entrées!$C$37)+($D99-1)*24+M$11,COLUMN(Entrées!$C$37)+($C99-1),4,TRUE,"Entrées")))</f>
        <v>58650</v>
      </c>
      <c r="N99" s="28">
        <f ca="1">IF($D99&gt;$D$8,"",INDIRECT(ADDRESS(ROW(Entrées!$C$37)+($D99-1)*24+N$11,COLUMN(Entrées!$C$37)+($C99-1),4,TRUE,"Entrées")))</f>
        <v>59500</v>
      </c>
      <c r="O99" s="28">
        <f ca="1">IF($D99&gt;$D$8,"",INDIRECT(ADDRESS(ROW(Entrées!$C$37)+($D99-1)*24+O$11,COLUMN(Entrées!$C$37)+($C99-1),4,TRUE,"Entrées")))</f>
        <v>60037.5</v>
      </c>
      <c r="P99" s="28">
        <f ca="1">IF($D99&gt;$D$8,"",INDIRECT(ADDRESS(ROW(Entrées!$C$37)+($D99-1)*24+P$11,COLUMN(Entrées!$C$37)+($C99-1),4,TRUE,"Entrées")))</f>
        <v>60287.5</v>
      </c>
      <c r="Q99" s="28">
        <f ca="1">IF($D99&gt;$D$8,"",INDIRECT(ADDRESS(ROW(Entrées!$C$37)+($D99-1)*24+Q$11,COLUMN(Entrées!$C$37)+($C99-1),4,TRUE,"Entrées")))</f>
        <v>60562.5</v>
      </c>
      <c r="R99" s="28">
        <f ca="1">IF($D99&gt;$D$8,"",INDIRECT(ADDRESS(ROW(Entrées!$C$37)+($D99-1)*24+R$11,COLUMN(Entrées!$C$37)+($C99-1),4,TRUE,"Entrées")))</f>
        <v>60087.5</v>
      </c>
      <c r="S99" s="28">
        <f ca="1">IF($D99&gt;$D$8,"",INDIRECT(ADDRESS(ROW(Entrées!$C$37)+($D99-1)*24+S$11,COLUMN(Entrées!$C$37)+($C99-1),4,TRUE,"Entrées")))</f>
        <v>58575</v>
      </c>
      <c r="T99" s="28">
        <f ca="1">IF($D99&gt;$D$8,"",INDIRECT(ADDRESS(ROW(Entrées!$C$37)+($D99-1)*24+T$11,COLUMN(Entrées!$C$37)+($C99-1),4,TRUE,"Entrées")))</f>
        <v>56487.5</v>
      </c>
      <c r="U99" s="28">
        <f ca="1">IF($D99&gt;$D$8,"",INDIRECT(ADDRESS(ROW(Entrées!$C$37)+($D99-1)*24+U$11,COLUMN(Entrées!$C$37)+($C99-1),4,TRUE,"Entrées")))</f>
        <v>54962.5</v>
      </c>
      <c r="V99" s="28">
        <f ca="1">IF($D99&gt;$D$8,"",INDIRECT(ADDRESS(ROW(Entrées!$C$37)+($D99-1)*24+V$11,COLUMN(Entrées!$C$37)+($C99-1),4,TRUE,"Entrées")))</f>
        <v>54012.5</v>
      </c>
      <c r="W99" s="28">
        <f ca="1">IF($D99&gt;$D$8,"",INDIRECT(ADDRESS(ROW(Entrées!$C$37)+($D99-1)*24+W$11,COLUMN(Entrées!$C$37)+($C99-1),4,TRUE,"Entrées")))</f>
        <v>55700</v>
      </c>
      <c r="X99" s="28">
        <f ca="1">IF($D99&gt;$D$8,"",INDIRECT(ADDRESS(ROW(Entrées!$C$37)+($D99-1)*24+X$11,COLUMN(Entrées!$C$37)+($C99-1),4,TRUE,"Entrées")))</f>
        <v>60462.5</v>
      </c>
      <c r="Y99" s="28">
        <f ca="1">IF($D99&gt;$D$8,"",INDIRECT(ADDRESS(ROW(Entrées!$C$37)+($D99-1)*24+Y$11,COLUMN(Entrées!$C$37)+($C99-1),4,TRUE,"Entrées")))</f>
        <v>58512.5</v>
      </c>
      <c r="Z99" s="28">
        <f ca="1">IF($D99&gt;$D$8,"",INDIRECT(ADDRESS(ROW(Entrées!$C$37)+($D99-1)*24+Z$11,COLUMN(Entrées!$C$37)+($C99-1),4,TRUE,"Entrées")))</f>
        <v>53900</v>
      </c>
      <c r="AA99" s="28">
        <f ca="1">IF($D99&gt;$D$8,"",INDIRECT(ADDRESS(ROW(Entrées!$C$37)+($D99-1)*24+AA$11,COLUMN(Entrées!$C$37)+($C99-1),4,TRUE,"Entrées")))</f>
        <v>52012.5</v>
      </c>
      <c r="AB99" s="28">
        <f ca="1">IF($D99&gt;$D$8,"",INDIRECT(ADDRESS(ROW(Entrées!$C$37)+($D99-1)*24+AB$11,COLUMN(Entrées!$C$37)+($C99-1),4,TRUE,"Entrées")))</f>
        <v>53512.5</v>
      </c>
      <c r="AC99" s="11"/>
      <c r="AD99" s="40">
        <f t="shared" ca="1" si="97"/>
        <v>53587.5</v>
      </c>
      <c r="AE99" s="40">
        <f t="shared" ca="1" si="99"/>
        <v>60562.5</v>
      </c>
      <c r="AF99" s="40">
        <f t="shared" ca="1" si="100"/>
        <v>40612.5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49473.956989247294</v>
      </c>
      <c r="AK99" s="31">
        <f t="shared" ca="1" si="46"/>
        <v>49350.672043010745</v>
      </c>
      <c r="AL99" s="31">
        <f t="shared" ca="1" si="47"/>
        <v>49398.118279569891</v>
      </c>
      <c r="AM99" s="31">
        <f t="shared" ca="1" si="48"/>
        <v>347.55645161290329</v>
      </c>
      <c r="AN99" s="31">
        <f t="shared" ca="1" si="49"/>
        <v>2588.1444892473114</v>
      </c>
      <c r="AO99" s="31">
        <f t="shared" ca="1" si="50"/>
        <v>1503.5463709677417</v>
      </c>
      <c r="AP99" s="31">
        <f t="shared" ca="1" si="51"/>
        <v>41704.171370967742</v>
      </c>
      <c r="AQ99" s="31">
        <f t="shared" ca="1" si="52"/>
        <v>2152.7096774193546</v>
      </c>
      <c r="AR99" s="31">
        <f t="shared" ca="1" si="53"/>
        <v>402.56922043010746</v>
      </c>
      <c r="AS99" s="31">
        <f t="shared" ca="1" si="54"/>
        <v>6508.2741935483891</v>
      </c>
      <c r="AT99" s="31">
        <f t="shared" ca="1" si="55"/>
        <v>-813.07862903225805</v>
      </c>
      <c r="AU99" s="31">
        <f t="shared" ca="1" si="56"/>
        <v>663.5913978494624</v>
      </c>
      <c r="AV99" s="31">
        <f t="shared" ca="1" si="57"/>
        <v>-5583.5161290322567</v>
      </c>
      <c r="AW99" s="31">
        <f t="shared" ca="1" si="58"/>
        <v>65.047043010752674</v>
      </c>
      <c r="AX99" s="31">
        <f t="shared" ca="1" si="59"/>
        <v>1350.5215053763443</v>
      </c>
      <c r="AY99" s="31">
        <f t="shared" ca="1" si="60"/>
        <v>-1174.383064516129</v>
      </c>
      <c r="AZ99" s="31">
        <f t="shared" ca="1" si="61"/>
        <v>-997.34811827956992</v>
      </c>
      <c r="BA99" s="31">
        <f t="shared" ca="1" si="62"/>
        <v>-382.02016129032256</v>
      </c>
      <c r="BB99" s="31">
        <f t="shared" ca="1" si="63"/>
        <v>-2410.5497311827958</v>
      </c>
      <c r="BC99" s="31">
        <f t="shared" ca="1" si="64"/>
        <v>-1597.1438172043011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687.5</v>
      </c>
      <c r="BI99" s="32">
        <f>IF($BF99&gt;$Y$7,"",IF(AND($BF99=$Y$7,$BG99=23),"",Entrées!D127-Entrées!D126))</f>
        <v>1062.5</v>
      </c>
      <c r="BJ99" s="32">
        <f>IF($BF99&gt;$Y$7,"",IF(AND($BF99=$Y$7,$BG99=23),"",Entrées!E127-Entrées!E126))</f>
        <v>975</v>
      </c>
      <c r="BK99" s="32">
        <f>IF($BF99&gt;$Y$7,"",IF(AND($BF99=$Y$7,$BG99=23),"",Entrées!F127-Entrées!F126))</f>
        <v>0.5</v>
      </c>
      <c r="BL99" s="32">
        <f>IF($BF99&gt;$Y$7,"",IF(AND($BF99=$Y$7,$BG99=23),"",Entrées!G127-Entrées!G126))</f>
        <v>27</v>
      </c>
      <c r="BM99" s="32">
        <f>IF($BF99&gt;$Y$7,"",IF(AND($BF99=$Y$7,$BG99=23),"",Entrées!H127-Entrées!H126))</f>
        <v>55</v>
      </c>
      <c r="BN99" s="32">
        <f>IF($BF99&gt;$Y$7,"",IF(AND($BF99=$Y$7,$BG99=23),"",Entrées!I127-Entrées!I126))</f>
        <v>656</v>
      </c>
      <c r="BO99" s="32">
        <f>IF($BF99&gt;$Y$7,"",IF(AND($BF99=$Y$7,$BG99=23),"",Entrées!J127-Entrées!J126))</f>
        <v>-159.5</v>
      </c>
      <c r="BP99" s="32">
        <f>IF($BF99&gt;$Y$7,"",IF(AND($BF99=$Y$7,$BG99=23),"",Entrées!K127-Entrées!K126))</f>
        <v>-240.5</v>
      </c>
      <c r="BQ99" s="32">
        <f>IF($BF99&gt;$Y$7,"",IF(AND($BF99=$Y$7,$BG99=23),"",Entrées!L127-Entrées!L126))</f>
        <v>720</v>
      </c>
      <c r="BR99" s="32">
        <f>IF($BF99&gt;$Y$7,"",IF(AND($BF99=$Y$7,$BG99=23),"",Entrées!M127-Entrées!M126))</f>
        <v>0.5</v>
      </c>
      <c r="BS99" s="32">
        <f>IF($BF99&gt;$Y$7,"",IF(AND($BF99=$Y$7,$BG99=23),"",Entrées!N127-Entrées!N126))</f>
        <v>1</v>
      </c>
      <c r="BT99" s="32">
        <f>IF($BF99&gt;$Y$7,"",IF(AND($BF99=$Y$7,$BG99=23),"",Entrées!O127-Entrées!O126))</f>
        <v>-374.5</v>
      </c>
      <c r="BU99" s="32">
        <f>IF($BF99&gt;$Y$7,"",IF(AND($BF99=$Y$7,$BG99=23),"",Entrées!P127-Entrées!P126))</f>
        <v>-0.5</v>
      </c>
      <c r="BV99" s="32">
        <f>IF($BF99&gt;$Y$7,"",IF(AND($BF99=$Y$7,$BG99=23),"",Entrées!Q127-Entrées!Q126))</f>
        <v>-749</v>
      </c>
      <c r="BW99" s="32">
        <f>IF($BF99&gt;$Y$7,"",IF(AND($BF99=$Y$7,$BG99=23),"",Entrées!R127-Entrées!R126))</f>
        <v>-27</v>
      </c>
      <c r="BX99" s="32">
        <f>IF($BF99&gt;$Y$7,"",IF(AND($BF99=$Y$7,$BG99=23),"",Entrées!S127-Entrées!S126))</f>
        <v>-2</v>
      </c>
      <c r="BY99" s="32">
        <f>IF($BF99&gt;$Y$7,"",IF(AND($BF99=$Y$7,$BG99=23),"",Entrées!T127-Entrées!T126))</f>
        <v>146</v>
      </c>
      <c r="BZ99" s="32">
        <f>IF($BF99&gt;$Y$7,"",IF(AND($BF99=$Y$7,$BG99=23),"",Entrées!U127-Entrées!U126))</f>
        <v>-140</v>
      </c>
      <c r="CA99" s="32">
        <f>IF($BF99&gt;$Y$7,"",IF(AND($BF99=$Y$7,$BG99=23),"",Entrées!V127-Entrées!V126))</f>
        <v>230</v>
      </c>
      <c r="CB99" s="4"/>
      <c r="CC99" s="4"/>
      <c r="CD99" s="33">
        <f>IF($BF99&lt;=$Y$7,Entrées!J126/CD$2,"")</f>
        <v>8.472117083017916E-2</v>
      </c>
      <c r="CE99" s="33">
        <f>IF($BF99&lt;=$Y$7,Entrées!K126/CE$2,"")</f>
        <v>9.8901098901098897E-2</v>
      </c>
      <c r="CF99" s="11">
        <f t="shared" si="66"/>
        <v>7926</v>
      </c>
      <c r="CG99" s="11">
        <f t="shared" si="67"/>
        <v>4186</v>
      </c>
      <c r="CH99" s="52">
        <f t="shared" si="68"/>
        <v>0.27160101910413265</v>
      </c>
      <c r="CI99" s="52">
        <f t="shared" si="69"/>
        <v>9.6170382329218221E-2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51325</v>
      </c>
      <c r="F100" s="28">
        <f ca="1">IF($D100&gt;$D$8,"",INDIRECT(ADDRESS(ROW(Entrées!$C$37)+($D100-1)*24+F$11,COLUMN(Entrées!$C$37)+($C100-1),4,TRUE,"Entrées")))</f>
        <v>48037.5</v>
      </c>
      <c r="G100" s="28">
        <f ca="1">IF($D100&gt;$D$8,"",INDIRECT(ADDRESS(ROW(Entrées!$C$37)+($D100-1)*24+G$11,COLUMN(Entrées!$C$37)+($C100-1),4,TRUE,"Entrées")))</f>
        <v>46300</v>
      </c>
      <c r="H100" s="28">
        <f ca="1">IF($D100&gt;$D$8,"",INDIRECT(ADDRESS(ROW(Entrées!$C$37)+($D100-1)*24+H$11,COLUMN(Entrées!$C$37)+($C100-1),4,TRUE,"Entrées")))</f>
        <v>43537.5</v>
      </c>
      <c r="I100" s="28">
        <f ca="1">IF($D100&gt;$D$8,"",INDIRECT(ADDRESS(ROW(Entrées!$C$37)+($D100-1)*24+I$11,COLUMN(Entrées!$C$37)+($C100-1),4,TRUE,"Entrées")))</f>
        <v>42600</v>
      </c>
      <c r="J100" s="28">
        <f ca="1">IF($D100&gt;$D$8,"",INDIRECT(ADDRESS(ROW(Entrées!$C$37)+($D100-1)*24+J$11,COLUMN(Entrées!$C$37)+($C100-1),4,TRUE,"Entrées")))</f>
        <v>44512.5</v>
      </c>
      <c r="K100" s="28">
        <f ca="1">IF($D100&gt;$D$8,"",INDIRECT(ADDRESS(ROW(Entrées!$C$37)+($D100-1)*24+K$11,COLUMN(Entrées!$C$37)+($C100-1),4,TRUE,"Entrées")))</f>
        <v>49925</v>
      </c>
      <c r="L100" s="28">
        <f ca="1">IF($D100&gt;$D$8,"",INDIRECT(ADDRESS(ROW(Entrées!$C$37)+($D100-1)*24+L$11,COLUMN(Entrées!$C$37)+($C100-1),4,TRUE,"Entrées")))</f>
        <v>57262.5</v>
      </c>
      <c r="M100" s="28">
        <f ca="1">IF($D100&gt;$D$8,"",INDIRECT(ADDRESS(ROW(Entrées!$C$37)+($D100-1)*24+M$11,COLUMN(Entrées!$C$37)+($C100-1),4,TRUE,"Entrées")))</f>
        <v>59512.5</v>
      </c>
      <c r="N100" s="28">
        <f ca="1">IF($D100&gt;$D$8,"",INDIRECT(ADDRESS(ROW(Entrées!$C$37)+($D100-1)*24+N$11,COLUMN(Entrées!$C$37)+($C100-1),4,TRUE,"Entrées")))</f>
        <v>59987.5</v>
      </c>
      <c r="O100" s="28">
        <f ca="1">IF($D100&gt;$D$8,"",INDIRECT(ADDRESS(ROW(Entrées!$C$37)+($D100-1)*24+O$11,COLUMN(Entrées!$C$37)+($C100-1),4,TRUE,"Entrées")))</f>
        <v>60237.5</v>
      </c>
      <c r="P100" s="28">
        <f ca="1">IF($D100&gt;$D$8,"",INDIRECT(ADDRESS(ROW(Entrées!$C$37)+($D100-1)*24+P$11,COLUMN(Entrées!$C$37)+($C100-1),4,TRUE,"Entrées")))</f>
        <v>60450</v>
      </c>
      <c r="Q100" s="28">
        <f ca="1">IF($D100&gt;$D$8,"",INDIRECT(ADDRESS(ROW(Entrées!$C$37)+($D100-1)*24+Q$11,COLUMN(Entrées!$C$37)+($C100-1),4,TRUE,"Entrées")))</f>
        <v>60425</v>
      </c>
      <c r="R100" s="28">
        <f ca="1">IF($D100&gt;$D$8,"",INDIRECT(ADDRESS(ROW(Entrées!$C$37)+($D100-1)*24+R$11,COLUMN(Entrées!$C$37)+($C100-1),4,TRUE,"Entrées")))</f>
        <v>59737.5</v>
      </c>
      <c r="S100" s="28">
        <f ca="1">IF($D100&gt;$D$8,"",INDIRECT(ADDRESS(ROW(Entrées!$C$37)+($D100-1)*24+S$11,COLUMN(Entrées!$C$37)+($C100-1),4,TRUE,"Entrées")))</f>
        <v>58787.5</v>
      </c>
      <c r="T100" s="28">
        <f ca="1">IF($D100&gt;$D$8,"",INDIRECT(ADDRESS(ROW(Entrées!$C$37)+($D100-1)*24+T$11,COLUMN(Entrées!$C$37)+($C100-1),4,TRUE,"Entrées")))</f>
        <v>57125</v>
      </c>
      <c r="U100" s="28">
        <f ca="1">IF($D100&gt;$D$8,"",INDIRECT(ADDRESS(ROW(Entrées!$C$37)+($D100-1)*24+U$11,COLUMN(Entrées!$C$37)+($C100-1),4,TRUE,"Entrées")))</f>
        <v>55787.5</v>
      </c>
      <c r="V100" s="28">
        <f ca="1">IF($D100&gt;$D$8,"",INDIRECT(ADDRESS(ROW(Entrées!$C$37)+($D100-1)*24+V$11,COLUMN(Entrées!$C$37)+($C100-1),4,TRUE,"Entrées")))</f>
        <v>54975</v>
      </c>
      <c r="W100" s="28">
        <f ca="1">IF($D100&gt;$D$8,"",INDIRECT(ADDRESS(ROW(Entrées!$C$37)+($D100-1)*24+W$11,COLUMN(Entrées!$C$37)+($C100-1),4,TRUE,"Entrées")))</f>
        <v>56437.5</v>
      </c>
      <c r="X100" s="28">
        <f ca="1">IF($D100&gt;$D$8,"",INDIRECT(ADDRESS(ROW(Entrées!$C$37)+($D100-1)*24+X$11,COLUMN(Entrées!$C$37)+($C100-1),4,TRUE,"Entrées")))</f>
        <v>60875</v>
      </c>
      <c r="Y100" s="28">
        <f ca="1">IF($D100&gt;$D$8,"",INDIRECT(ADDRESS(ROW(Entrées!$C$37)+($D100-1)*24+Y$11,COLUMN(Entrées!$C$37)+($C100-1),4,TRUE,"Entrées")))</f>
        <v>59650</v>
      </c>
      <c r="Z100" s="28">
        <f ca="1">IF($D100&gt;$D$8,"",INDIRECT(ADDRESS(ROW(Entrées!$C$37)+($D100-1)*24+Z$11,COLUMN(Entrées!$C$37)+($C100-1),4,TRUE,"Entrées")))</f>
        <v>54950</v>
      </c>
      <c r="AA100" s="28">
        <f ca="1">IF($D100&gt;$D$8,"",INDIRECT(ADDRESS(ROW(Entrées!$C$37)+($D100-1)*24+AA$11,COLUMN(Entrées!$C$37)+($C100-1),4,TRUE,"Entrées")))</f>
        <v>52925</v>
      </c>
      <c r="AB100" s="28">
        <f ca="1">IF($D100&gt;$D$8,"",INDIRECT(ADDRESS(ROW(Entrées!$C$37)+($D100-1)*24+AB$11,COLUMN(Entrées!$C$37)+($C100-1),4,TRUE,"Entrées")))</f>
        <v>53950</v>
      </c>
      <c r="AC100" s="11"/>
      <c r="AD100" s="40">
        <f t="shared" ca="1" si="97"/>
        <v>54554.6875</v>
      </c>
      <c r="AE100" s="40">
        <f t="shared" ca="1" si="99"/>
        <v>60875</v>
      </c>
      <c r="AF100" s="40">
        <f t="shared" ca="1" si="100"/>
        <v>42600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49473.956989247294</v>
      </c>
      <c r="AK100" s="31">
        <f t="shared" ca="1" si="46"/>
        <v>49350.672043010745</v>
      </c>
      <c r="AL100" s="31">
        <f t="shared" ca="1" si="47"/>
        <v>49398.118279569891</v>
      </c>
      <c r="AM100" s="31">
        <f t="shared" ca="1" si="48"/>
        <v>347.55645161290329</v>
      </c>
      <c r="AN100" s="31">
        <f t="shared" ca="1" si="49"/>
        <v>2588.1444892473114</v>
      </c>
      <c r="AO100" s="31">
        <f t="shared" ca="1" si="50"/>
        <v>1503.5463709677417</v>
      </c>
      <c r="AP100" s="31">
        <f t="shared" ca="1" si="51"/>
        <v>41704.171370967742</v>
      </c>
      <c r="AQ100" s="31">
        <f t="shared" ca="1" si="52"/>
        <v>2152.7096774193546</v>
      </c>
      <c r="AR100" s="31">
        <f t="shared" ca="1" si="53"/>
        <v>402.56922043010746</v>
      </c>
      <c r="AS100" s="31">
        <f t="shared" ca="1" si="54"/>
        <v>6508.2741935483891</v>
      </c>
      <c r="AT100" s="31">
        <f t="shared" ca="1" si="55"/>
        <v>-813.07862903225805</v>
      </c>
      <c r="AU100" s="31">
        <f t="shared" ca="1" si="56"/>
        <v>663.5913978494624</v>
      </c>
      <c r="AV100" s="31">
        <f t="shared" ca="1" si="57"/>
        <v>-5583.5161290322567</v>
      </c>
      <c r="AW100" s="31">
        <f t="shared" ca="1" si="58"/>
        <v>65.047043010752674</v>
      </c>
      <c r="AX100" s="31">
        <f t="shared" ca="1" si="59"/>
        <v>1350.5215053763443</v>
      </c>
      <c r="AY100" s="31">
        <f t="shared" ca="1" si="60"/>
        <v>-1174.383064516129</v>
      </c>
      <c r="AZ100" s="31">
        <f t="shared" ca="1" si="61"/>
        <v>-997.34811827956992</v>
      </c>
      <c r="BA100" s="31">
        <f t="shared" ca="1" si="62"/>
        <v>-382.02016129032256</v>
      </c>
      <c r="BB100" s="31">
        <f t="shared" ca="1" si="63"/>
        <v>-2410.5497311827958</v>
      </c>
      <c r="BC100" s="31">
        <f t="shared" ca="1" si="64"/>
        <v>-1597.1438172043011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2195</v>
      </c>
      <c r="BI100" s="32">
        <f>IF($BF100&gt;$Y$7,"",IF(AND($BF100=$Y$7,$BG100=23),"",Entrées!D128-Entrées!D127))</f>
        <v>2112.5</v>
      </c>
      <c r="BJ100" s="32">
        <f>IF($BF100&gt;$Y$7,"",IF(AND($BF100=$Y$7,$BG100=23),"",Entrées!E128-Entrées!E127))</f>
        <v>2050</v>
      </c>
      <c r="BK100" s="32">
        <f>IF($BF100&gt;$Y$7,"",IF(AND($BF100=$Y$7,$BG100=23),"",Entrées!F128-Entrées!F127))</f>
        <v>17</v>
      </c>
      <c r="BL100" s="32">
        <f>IF($BF100&gt;$Y$7,"",IF(AND($BF100=$Y$7,$BG100=23),"",Entrées!G128-Entrées!G127))</f>
        <v>131</v>
      </c>
      <c r="BM100" s="32">
        <f>IF($BF100&gt;$Y$7,"",IF(AND($BF100=$Y$7,$BG100=23),"",Entrées!H128-Entrées!H127))</f>
        <v>87.5</v>
      </c>
      <c r="BN100" s="32">
        <f>IF($BF100&gt;$Y$7,"",IF(AND($BF100=$Y$7,$BG100=23),"",Entrées!I128-Entrées!I127))</f>
        <v>-449.5</v>
      </c>
      <c r="BO100" s="32">
        <f>IF($BF100&gt;$Y$7,"",IF(AND($BF100=$Y$7,$BG100=23),"",Entrées!J128-Entrées!J127))</f>
        <v>42.5</v>
      </c>
      <c r="BP100" s="32">
        <f>IF($BF100&gt;$Y$7,"",IF(AND($BF100=$Y$7,$BG100=23),"",Entrées!K128-Entrées!K127))</f>
        <v>-144.5</v>
      </c>
      <c r="BQ100" s="32">
        <f>IF($BF100&gt;$Y$7,"",IF(AND($BF100=$Y$7,$BG100=23),"",Entrées!L128-Entrées!L127))</f>
        <v>2159.5</v>
      </c>
      <c r="BR100" s="32">
        <f>IF($BF100&gt;$Y$7,"",IF(AND($BF100=$Y$7,$BG100=23),"",Entrées!M128-Entrées!M127))</f>
        <v>0.5</v>
      </c>
      <c r="BS100" s="32">
        <f>IF($BF100&gt;$Y$7,"",IF(AND($BF100=$Y$7,$BG100=23),"",Entrées!N128-Entrées!N127))</f>
        <v>6</v>
      </c>
      <c r="BT100" s="32">
        <f>IF($BF100&gt;$Y$7,"",IF(AND($BF100=$Y$7,$BG100=23),"",Entrées!O128-Entrées!O127))</f>
        <v>346</v>
      </c>
      <c r="BU100" s="32">
        <f>IF($BF100&gt;$Y$7,"",IF(AND($BF100=$Y$7,$BG100=23),"",Entrées!P128-Entrées!P127))</f>
        <v>0.5</v>
      </c>
      <c r="BV100" s="32">
        <f>IF($BF100&gt;$Y$7,"",IF(AND($BF100=$Y$7,$BG100=23),"",Entrées!Q128-Entrées!Q127))</f>
        <v>33</v>
      </c>
      <c r="BW100" s="32">
        <f>IF($BF100&gt;$Y$7,"",IF(AND($BF100=$Y$7,$BG100=23),"",Entrées!R128-Entrées!R127))</f>
        <v>-2</v>
      </c>
      <c r="BX100" s="32">
        <f>IF($BF100&gt;$Y$7,"",IF(AND($BF100=$Y$7,$BG100=23),"",Entrées!S128-Entrées!S127))</f>
        <v>25</v>
      </c>
      <c r="BY100" s="32">
        <f>IF($BF100&gt;$Y$7,"",IF(AND($BF100=$Y$7,$BG100=23),"",Entrées!T128-Entrées!T127))</f>
        <v>172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943</v>
      </c>
      <c r="CB100" s="4"/>
      <c r="CC100" s="4"/>
      <c r="CD100" s="33">
        <f>IF($BF100&lt;=$Y$7,Entrées!J127/CD$2,"")</f>
        <v>6.4597527125914711E-2</v>
      </c>
      <c r="CE100" s="33">
        <f>IF($BF100&lt;=$Y$7,Entrées!K127/CE$2,"")</f>
        <v>4.1447682752030576E-2</v>
      </c>
      <c r="CF100" s="11">
        <f t="shared" si="66"/>
        <v>7926</v>
      </c>
      <c r="CG100" s="11">
        <f t="shared" si="67"/>
        <v>4186</v>
      </c>
      <c r="CH100" s="52">
        <f t="shared" si="68"/>
        <v>0.27160101910413265</v>
      </c>
      <c r="CI100" s="52">
        <f t="shared" si="69"/>
        <v>9.6170382329218221E-2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51275</v>
      </c>
      <c r="F101" s="28">
        <f ca="1">IF($D101&gt;$D$8,"",INDIRECT(ADDRESS(ROW(Entrées!$C$37)+($D101-1)*24+F$11,COLUMN(Entrées!$C$37)+($C101-1),4,TRUE,"Entrées")))</f>
        <v>48312.5</v>
      </c>
      <c r="G101" s="28">
        <f ca="1">IF($D101&gt;$D$8,"",INDIRECT(ADDRESS(ROW(Entrées!$C$37)+($D101-1)*24+G$11,COLUMN(Entrées!$C$37)+($C101-1),4,TRUE,"Entrées")))</f>
        <v>46350</v>
      </c>
      <c r="H101" s="28">
        <f ca="1">IF($D101&gt;$D$8,"",INDIRECT(ADDRESS(ROW(Entrées!$C$37)+($D101-1)*24+H$11,COLUMN(Entrées!$C$37)+($C101-1),4,TRUE,"Entrées")))</f>
        <v>43837.5</v>
      </c>
      <c r="I101" s="28">
        <f ca="1">IF($D101&gt;$D$8,"",INDIRECT(ADDRESS(ROW(Entrées!$C$37)+($D101-1)*24+I$11,COLUMN(Entrées!$C$37)+($C101-1),4,TRUE,"Entrées")))</f>
        <v>42725</v>
      </c>
      <c r="J101" s="28">
        <f ca="1">IF($D101&gt;$D$8,"",INDIRECT(ADDRESS(ROW(Entrées!$C$37)+($D101-1)*24+J$11,COLUMN(Entrées!$C$37)+($C101-1),4,TRUE,"Entrées")))</f>
        <v>44825</v>
      </c>
      <c r="K101" s="28">
        <f ca="1">IF($D101&gt;$D$8,"",INDIRECT(ADDRESS(ROW(Entrées!$C$37)+($D101-1)*24+K$11,COLUMN(Entrées!$C$37)+($C101-1),4,TRUE,"Entrées")))</f>
        <v>49925</v>
      </c>
      <c r="L101" s="28">
        <f ca="1">IF($D101&gt;$D$8,"",INDIRECT(ADDRESS(ROW(Entrées!$C$37)+($D101-1)*24+L$11,COLUMN(Entrées!$C$37)+($C101-1),4,TRUE,"Entrées")))</f>
        <v>56375</v>
      </c>
      <c r="M101" s="28">
        <f ca="1">IF($D101&gt;$D$8,"",INDIRECT(ADDRESS(ROW(Entrées!$C$37)+($D101-1)*24+M$11,COLUMN(Entrées!$C$37)+($C101-1),4,TRUE,"Entrées")))</f>
        <v>59062.5</v>
      </c>
      <c r="N101" s="28">
        <f ca="1">IF($D101&gt;$D$8,"",INDIRECT(ADDRESS(ROW(Entrées!$C$37)+($D101-1)*24+N$11,COLUMN(Entrées!$C$37)+($C101-1),4,TRUE,"Entrées")))</f>
        <v>60062.5</v>
      </c>
      <c r="O101" s="28">
        <f ca="1">IF($D101&gt;$D$8,"",INDIRECT(ADDRESS(ROW(Entrées!$C$37)+($D101-1)*24+O$11,COLUMN(Entrées!$C$37)+($C101-1),4,TRUE,"Entrées")))</f>
        <v>60462.5</v>
      </c>
      <c r="P101" s="28">
        <f ca="1">IF($D101&gt;$D$8,"",INDIRECT(ADDRESS(ROW(Entrées!$C$37)+($D101-1)*24+P$11,COLUMN(Entrées!$C$37)+($C101-1),4,TRUE,"Entrées")))</f>
        <v>60887.5</v>
      </c>
      <c r="Q101" s="28">
        <f ca="1">IF($D101&gt;$D$8,"",INDIRECT(ADDRESS(ROW(Entrées!$C$37)+($D101-1)*24+Q$11,COLUMN(Entrées!$C$37)+($C101-1),4,TRUE,"Entrées")))</f>
        <v>60950</v>
      </c>
      <c r="R101" s="28">
        <f ca="1">IF($D101&gt;$D$8,"",INDIRECT(ADDRESS(ROW(Entrées!$C$37)+($D101-1)*24+R$11,COLUMN(Entrées!$C$37)+($C101-1),4,TRUE,"Entrées")))</f>
        <v>60137.5</v>
      </c>
      <c r="S101" s="28">
        <f ca="1">IF($D101&gt;$D$8,"",INDIRECT(ADDRESS(ROW(Entrées!$C$37)+($D101-1)*24+S$11,COLUMN(Entrées!$C$37)+($C101-1),4,TRUE,"Entrées")))</f>
        <v>59112.5</v>
      </c>
      <c r="T101" s="28">
        <f ca="1">IF($D101&gt;$D$8,"",INDIRECT(ADDRESS(ROW(Entrées!$C$37)+($D101-1)*24+T$11,COLUMN(Entrées!$C$37)+($C101-1),4,TRUE,"Entrées")))</f>
        <v>56950</v>
      </c>
      <c r="U101" s="28">
        <f ca="1">IF($D101&gt;$D$8,"",INDIRECT(ADDRESS(ROW(Entrées!$C$37)+($D101-1)*24+U$11,COLUMN(Entrées!$C$37)+($C101-1),4,TRUE,"Entrées")))</f>
        <v>55475</v>
      </c>
      <c r="V101" s="28">
        <f ca="1">IF($D101&gt;$D$8,"",INDIRECT(ADDRESS(ROW(Entrées!$C$37)+($D101-1)*24+V$11,COLUMN(Entrées!$C$37)+($C101-1),4,TRUE,"Entrées")))</f>
        <v>54600</v>
      </c>
      <c r="W101" s="28">
        <f ca="1">IF($D101&gt;$D$8,"",INDIRECT(ADDRESS(ROW(Entrées!$C$37)+($D101-1)*24+W$11,COLUMN(Entrées!$C$37)+($C101-1),4,TRUE,"Entrées")))</f>
        <v>56650</v>
      </c>
      <c r="X101" s="28">
        <f ca="1">IF($D101&gt;$D$8,"",INDIRECT(ADDRESS(ROW(Entrées!$C$37)+($D101-1)*24+X$11,COLUMN(Entrées!$C$37)+($C101-1),4,TRUE,"Entrées")))</f>
        <v>60875</v>
      </c>
      <c r="Y101" s="28">
        <f ca="1">IF($D101&gt;$D$8,"",INDIRECT(ADDRESS(ROW(Entrées!$C$37)+($D101-1)*24+Y$11,COLUMN(Entrées!$C$37)+($C101-1),4,TRUE,"Entrées")))</f>
        <v>59300</v>
      </c>
      <c r="Z101" s="28">
        <f ca="1">IF($D101&gt;$D$8,"",INDIRECT(ADDRESS(ROW(Entrées!$C$37)+($D101-1)*24+Z$11,COLUMN(Entrées!$C$37)+($C101-1),4,TRUE,"Entrées")))</f>
        <v>54750</v>
      </c>
      <c r="AA101" s="28">
        <f ca="1">IF($D101&gt;$D$8,"",INDIRECT(ADDRESS(ROW(Entrées!$C$37)+($D101-1)*24+AA$11,COLUMN(Entrées!$C$37)+($C101-1),4,TRUE,"Entrées")))</f>
        <v>52737.5</v>
      </c>
      <c r="AB101" s="28">
        <f ca="1">IF($D101&gt;$D$8,"",INDIRECT(ADDRESS(ROW(Entrées!$C$37)+($D101-1)*24+AB$11,COLUMN(Entrées!$C$37)+($C101-1),4,TRUE,"Entrées")))</f>
        <v>53875</v>
      </c>
      <c r="AC101" s="11"/>
      <c r="AD101" s="40">
        <f t="shared" ca="1" si="97"/>
        <v>54563.020833333336</v>
      </c>
      <c r="AE101" s="40">
        <f t="shared" ca="1" si="99"/>
        <v>60950</v>
      </c>
      <c r="AF101" s="40">
        <f t="shared" ca="1" si="100"/>
        <v>42725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49473.956989247294</v>
      </c>
      <c r="AK101" s="31">
        <f t="shared" ca="1" si="46"/>
        <v>49350.672043010745</v>
      </c>
      <c r="AL101" s="31">
        <f t="shared" ca="1" si="47"/>
        <v>49398.118279569891</v>
      </c>
      <c r="AM101" s="31">
        <f t="shared" ca="1" si="48"/>
        <v>347.55645161290329</v>
      </c>
      <c r="AN101" s="31">
        <f t="shared" ca="1" si="49"/>
        <v>2588.1444892473114</v>
      </c>
      <c r="AO101" s="31">
        <f t="shared" ca="1" si="50"/>
        <v>1503.5463709677417</v>
      </c>
      <c r="AP101" s="31">
        <f t="shared" ca="1" si="51"/>
        <v>41704.171370967742</v>
      </c>
      <c r="AQ101" s="31">
        <f t="shared" ca="1" si="52"/>
        <v>2152.7096774193546</v>
      </c>
      <c r="AR101" s="31">
        <f t="shared" ca="1" si="53"/>
        <v>402.56922043010746</v>
      </c>
      <c r="AS101" s="31">
        <f t="shared" ca="1" si="54"/>
        <v>6508.2741935483891</v>
      </c>
      <c r="AT101" s="31">
        <f t="shared" ca="1" si="55"/>
        <v>-813.07862903225805</v>
      </c>
      <c r="AU101" s="31">
        <f t="shared" ca="1" si="56"/>
        <v>663.5913978494624</v>
      </c>
      <c r="AV101" s="31">
        <f t="shared" ca="1" si="57"/>
        <v>-5583.5161290322567</v>
      </c>
      <c r="AW101" s="31">
        <f t="shared" ca="1" si="58"/>
        <v>65.047043010752674</v>
      </c>
      <c r="AX101" s="31">
        <f t="shared" ca="1" si="59"/>
        <v>1350.5215053763443</v>
      </c>
      <c r="AY101" s="31">
        <f t="shared" ca="1" si="60"/>
        <v>-1174.383064516129</v>
      </c>
      <c r="AZ101" s="31">
        <f t="shared" ca="1" si="61"/>
        <v>-997.34811827956992</v>
      </c>
      <c r="BA101" s="31">
        <f t="shared" ca="1" si="62"/>
        <v>-382.02016129032256</v>
      </c>
      <c r="BB101" s="31">
        <f t="shared" ca="1" si="63"/>
        <v>-2410.5497311827958</v>
      </c>
      <c r="BC101" s="31">
        <f t="shared" ca="1" si="64"/>
        <v>-1597.1438172043011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200</v>
      </c>
      <c r="BI101" s="32">
        <f>IF($BF101&gt;$Y$7,"",IF(AND($BF101=$Y$7,$BG101=23),"",Entrées!D129-Entrées!D128))</f>
        <v>250</v>
      </c>
      <c r="BJ101" s="32">
        <f>IF($BF101&gt;$Y$7,"",IF(AND($BF101=$Y$7,$BG101=23),"",Entrées!E129-Entrées!E128))</f>
        <v>212.5</v>
      </c>
      <c r="BK101" s="32">
        <f>IF($BF101&gt;$Y$7,"",IF(AND($BF101=$Y$7,$BG101=23),"",Entrées!F129-Entrées!F128))</f>
        <v>224.5</v>
      </c>
      <c r="BL101" s="32">
        <f>IF($BF101&gt;$Y$7,"",IF(AND($BF101=$Y$7,$BG101=23),"",Entrées!G129-Entrées!G128))</f>
        <v>103.5</v>
      </c>
      <c r="BM101" s="32">
        <f>IF($BF101&gt;$Y$7,"",IF(AND($BF101=$Y$7,$BG101=23),"",Entrées!H129-Entrées!H128))</f>
        <v>51</v>
      </c>
      <c r="BN101" s="32">
        <f>IF($BF101&gt;$Y$7,"",IF(AND($BF101=$Y$7,$BG101=23),"",Entrées!I129-Entrées!I128))</f>
        <v>331</v>
      </c>
      <c r="BO101" s="32">
        <f>IF($BF101&gt;$Y$7,"",IF(AND($BF101=$Y$7,$BG101=23),"",Entrées!J129-Entrées!J128))</f>
        <v>8</v>
      </c>
      <c r="BP101" s="32">
        <f>IF($BF101&gt;$Y$7,"",IF(AND($BF101=$Y$7,$BG101=23),"",Entrées!K129-Entrées!K128))</f>
        <v>-29</v>
      </c>
      <c r="BQ101" s="32">
        <f>IF($BF101&gt;$Y$7,"",IF(AND($BF101=$Y$7,$BG101=23),"",Entrées!L129-Entrées!L128))</f>
        <v>-790</v>
      </c>
      <c r="BR101" s="32">
        <f>IF($BF101&gt;$Y$7,"",IF(AND($BF101=$Y$7,$BG101=23),"",Entrées!M129-Entrées!M128))</f>
        <v>0</v>
      </c>
      <c r="BS101" s="32">
        <f>IF($BF101&gt;$Y$7,"",IF(AND($BF101=$Y$7,$BG101=23),"",Entrées!N129-Entrées!N128))</f>
        <v>-10.5</v>
      </c>
      <c r="BT101" s="32">
        <f>IF($BF101&gt;$Y$7,"",IF(AND($BF101=$Y$7,$BG101=23),"",Entrées!O129-Entrées!O128))</f>
        <v>311.5</v>
      </c>
      <c r="BU101" s="32">
        <f>IF($BF101&gt;$Y$7,"",IF(AND($BF101=$Y$7,$BG101=23),"",Entrées!P129-Entrées!P128))</f>
        <v>5</v>
      </c>
      <c r="BV101" s="32">
        <f>IF($BF101&gt;$Y$7,"",IF(AND($BF101=$Y$7,$BG101=23),"",Entrées!Q129-Entrées!Q128))</f>
        <v>1052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-93</v>
      </c>
      <c r="BY101" s="32">
        <f>IF($BF101&gt;$Y$7,"",IF(AND($BF101=$Y$7,$BG101=23),"",Entrées!T129-Entrées!T128))</f>
        <v>-693</v>
      </c>
      <c r="BZ101" s="32">
        <f>IF($BF101&gt;$Y$7,"",IF(AND($BF101=$Y$7,$BG101=23),"",Entrées!U129-Entrées!U128))</f>
        <v>140</v>
      </c>
      <c r="CA101" s="32">
        <f>IF($BF101&gt;$Y$7,"",IF(AND($BF101=$Y$7,$BG101=23),"",Entrées!V129-Entrées!V128))</f>
        <v>-654</v>
      </c>
      <c r="CB101" s="4"/>
      <c r="CC101" s="4"/>
      <c r="CD101" s="33">
        <f>IF($BF101&lt;=$Y$7,Entrées!J128/CD$2,"")</f>
        <v>6.99596265455463E-2</v>
      </c>
      <c r="CE101" s="33">
        <f>IF($BF101&lt;=$Y$7,Entrées!K128/CE$2,"")</f>
        <v>6.9278547539417101E-3</v>
      </c>
      <c r="CF101" s="11">
        <f t="shared" si="66"/>
        <v>7926</v>
      </c>
      <c r="CG101" s="11">
        <f t="shared" si="67"/>
        <v>4186</v>
      </c>
      <c r="CH101" s="52">
        <f t="shared" si="68"/>
        <v>0.27160101910413265</v>
      </c>
      <c r="CI101" s="52">
        <f t="shared" si="69"/>
        <v>9.6170382329218221E-2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50737.5</v>
      </c>
      <c r="F102" s="28">
        <f ca="1">IF($D102&gt;$D$8,"",INDIRECT(ADDRESS(ROW(Entrées!$C$37)+($D102-1)*24+F$11,COLUMN(Entrées!$C$37)+($C102-1),4,TRUE,"Entrées")))</f>
        <v>47500</v>
      </c>
      <c r="G102" s="28">
        <f ca="1">IF($D102&gt;$D$8,"",INDIRECT(ADDRESS(ROW(Entrées!$C$37)+($D102-1)*24+G$11,COLUMN(Entrées!$C$37)+($C102-1),4,TRUE,"Entrées")))</f>
        <v>46075</v>
      </c>
      <c r="H102" s="28">
        <f ca="1">IF($D102&gt;$D$8,"",INDIRECT(ADDRESS(ROW(Entrées!$C$37)+($D102-1)*24+H$11,COLUMN(Entrées!$C$37)+($C102-1),4,TRUE,"Entrées")))</f>
        <v>43537.5</v>
      </c>
      <c r="I102" s="28">
        <f ca="1">IF($D102&gt;$D$8,"",INDIRECT(ADDRESS(ROW(Entrées!$C$37)+($D102-1)*24+I$11,COLUMN(Entrées!$C$37)+($C102-1),4,TRUE,"Entrées")))</f>
        <v>42475</v>
      </c>
      <c r="J102" s="28">
        <f ca="1">IF($D102&gt;$D$8,"",INDIRECT(ADDRESS(ROW(Entrées!$C$37)+($D102-1)*24+J$11,COLUMN(Entrées!$C$37)+($C102-1),4,TRUE,"Entrées")))</f>
        <v>44237.5</v>
      </c>
      <c r="K102" s="28">
        <f ca="1">IF($D102&gt;$D$8,"",INDIRECT(ADDRESS(ROW(Entrées!$C$37)+($D102-1)*24+K$11,COLUMN(Entrées!$C$37)+($C102-1),4,TRUE,"Entrées")))</f>
        <v>49525</v>
      </c>
      <c r="L102" s="28">
        <f ca="1">IF($D102&gt;$D$8,"",INDIRECT(ADDRESS(ROW(Entrées!$C$37)+($D102-1)*24+L$11,COLUMN(Entrées!$C$37)+($C102-1),4,TRUE,"Entrées")))</f>
        <v>56800</v>
      </c>
      <c r="M102" s="28">
        <f ca="1">IF($D102&gt;$D$8,"",INDIRECT(ADDRESS(ROW(Entrées!$C$37)+($D102-1)*24+M$11,COLUMN(Entrées!$C$37)+($C102-1),4,TRUE,"Entrées")))</f>
        <v>58900</v>
      </c>
      <c r="N102" s="28">
        <f ca="1">IF($D102&gt;$D$8,"",INDIRECT(ADDRESS(ROW(Entrées!$C$37)+($D102-1)*24+N$11,COLUMN(Entrées!$C$37)+($C102-1),4,TRUE,"Entrées")))</f>
        <v>58937.5</v>
      </c>
      <c r="O102" s="28">
        <f ca="1">IF($D102&gt;$D$8,"",INDIRECT(ADDRESS(ROW(Entrées!$C$37)+($D102-1)*24+O$11,COLUMN(Entrées!$C$37)+($C102-1),4,TRUE,"Entrées")))</f>
        <v>58800</v>
      </c>
      <c r="P102" s="28">
        <f ca="1">IF($D102&gt;$D$8,"",INDIRECT(ADDRESS(ROW(Entrées!$C$37)+($D102-1)*24+P$11,COLUMN(Entrées!$C$37)+($C102-1),4,TRUE,"Entrées")))</f>
        <v>58662.5</v>
      </c>
      <c r="Q102" s="28">
        <f ca="1">IF($D102&gt;$D$8,"",INDIRECT(ADDRESS(ROW(Entrées!$C$37)+($D102-1)*24+Q$11,COLUMN(Entrées!$C$37)+($C102-1),4,TRUE,"Entrées")))</f>
        <v>58312.5</v>
      </c>
      <c r="R102" s="28">
        <f ca="1">IF($D102&gt;$D$8,"",INDIRECT(ADDRESS(ROW(Entrées!$C$37)+($D102-1)*24+R$11,COLUMN(Entrées!$C$37)+($C102-1),4,TRUE,"Entrées")))</f>
        <v>57412.5</v>
      </c>
      <c r="S102" s="28">
        <f ca="1">IF($D102&gt;$D$8,"",INDIRECT(ADDRESS(ROW(Entrées!$C$37)+($D102-1)*24+S$11,COLUMN(Entrées!$C$37)+($C102-1),4,TRUE,"Entrées")))</f>
        <v>55825</v>
      </c>
      <c r="T102" s="28">
        <f ca="1">IF($D102&gt;$D$8,"",INDIRECT(ADDRESS(ROW(Entrées!$C$37)+($D102-1)*24+T$11,COLUMN(Entrées!$C$37)+($C102-1),4,TRUE,"Entrées")))</f>
        <v>54200</v>
      </c>
      <c r="U102" s="28">
        <f ca="1">IF($D102&gt;$D$8,"",INDIRECT(ADDRESS(ROW(Entrées!$C$37)+($D102-1)*24+U$11,COLUMN(Entrées!$C$37)+($C102-1),4,TRUE,"Entrées")))</f>
        <v>53275</v>
      </c>
      <c r="V102" s="28">
        <f ca="1">IF($D102&gt;$D$8,"",INDIRECT(ADDRESS(ROW(Entrées!$C$37)+($D102-1)*24+V$11,COLUMN(Entrées!$C$37)+($C102-1),4,TRUE,"Entrées")))</f>
        <v>53262.5</v>
      </c>
      <c r="W102" s="28">
        <f ca="1">IF($D102&gt;$D$8,"",INDIRECT(ADDRESS(ROW(Entrées!$C$37)+($D102-1)*24+W$11,COLUMN(Entrées!$C$37)+($C102-1),4,TRUE,"Entrées")))</f>
        <v>55600</v>
      </c>
      <c r="X102" s="28">
        <f ca="1">IF($D102&gt;$D$8,"",INDIRECT(ADDRESS(ROW(Entrées!$C$37)+($D102-1)*24+X$11,COLUMN(Entrées!$C$37)+($C102-1),4,TRUE,"Entrées")))</f>
        <v>59850</v>
      </c>
      <c r="Y102" s="28">
        <f ca="1">IF($D102&gt;$D$8,"",INDIRECT(ADDRESS(ROW(Entrées!$C$37)+($D102-1)*24+Y$11,COLUMN(Entrées!$C$37)+($C102-1),4,TRUE,"Entrées")))</f>
        <v>57887.5</v>
      </c>
      <c r="Z102" s="28">
        <f ca="1">IF($D102&gt;$D$8,"",INDIRECT(ADDRESS(ROW(Entrées!$C$37)+($D102-1)*24+Z$11,COLUMN(Entrées!$C$37)+($C102-1),4,TRUE,"Entrées")))</f>
        <v>53700</v>
      </c>
      <c r="AA102" s="28">
        <f ca="1">IF($D102&gt;$D$8,"",INDIRECT(ADDRESS(ROW(Entrées!$C$37)+($D102-1)*24+AA$11,COLUMN(Entrées!$C$37)+($C102-1),4,TRUE,"Entrées")))</f>
        <v>52075</v>
      </c>
      <c r="AB102" s="28">
        <f ca="1">IF($D102&gt;$D$8,"",INDIRECT(ADDRESS(ROW(Entrées!$C$37)+($D102-1)*24+AB$11,COLUMN(Entrées!$C$37)+($C102-1),4,TRUE,"Entrées")))</f>
        <v>53437.5</v>
      </c>
      <c r="AC102" s="11"/>
      <c r="AD102" s="40">
        <f t="shared" ca="1" si="97"/>
        <v>53376.041666666664</v>
      </c>
      <c r="AE102" s="40">
        <f t="shared" ca="1" si="99"/>
        <v>59850</v>
      </c>
      <c r="AF102" s="40">
        <f t="shared" ca="1" si="100"/>
        <v>42475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49473.956989247294</v>
      </c>
      <c r="AK102" s="31">
        <f t="shared" ca="1" si="46"/>
        <v>49350.672043010745</v>
      </c>
      <c r="AL102" s="31">
        <f t="shared" ca="1" si="47"/>
        <v>49398.118279569891</v>
      </c>
      <c r="AM102" s="31">
        <f t="shared" ca="1" si="48"/>
        <v>347.55645161290329</v>
      </c>
      <c r="AN102" s="31">
        <f t="shared" ca="1" si="49"/>
        <v>2588.1444892473114</v>
      </c>
      <c r="AO102" s="31">
        <f t="shared" ca="1" si="50"/>
        <v>1503.5463709677417</v>
      </c>
      <c r="AP102" s="31">
        <f t="shared" ca="1" si="51"/>
        <v>41704.171370967742</v>
      </c>
      <c r="AQ102" s="31">
        <f t="shared" ca="1" si="52"/>
        <v>2152.7096774193546</v>
      </c>
      <c r="AR102" s="31">
        <f t="shared" ca="1" si="53"/>
        <v>402.56922043010746</v>
      </c>
      <c r="AS102" s="31">
        <f t="shared" ca="1" si="54"/>
        <v>6508.2741935483891</v>
      </c>
      <c r="AT102" s="31">
        <f t="shared" ca="1" si="55"/>
        <v>-813.07862903225805</v>
      </c>
      <c r="AU102" s="31">
        <f t="shared" ca="1" si="56"/>
        <v>663.5913978494624</v>
      </c>
      <c r="AV102" s="31">
        <f t="shared" ca="1" si="57"/>
        <v>-5583.5161290322567</v>
      </c>
      <c r="AW102" s="31">
        <f t="shared" ca="1" si="58"/>
        <v>65.047043010752674</v>
      </c>
      <c r="AX102" s="31">
        <f t="shared" ca="1" si="59"/>
        <v>1350.5215053763443</v>
      </c>
      <c r="AY102" s="31">
        <f t="shared" ca="1" si="60"/>
        <v>-1174.383064516129</v>
      </c>
      <c r="AZ102" s="31">
        <f t="shared" ca="1" si="61"/>
        <v>-997.34811827956992</v>
      </c>
      <c r="BA102" s="31">
        <f t="shared" ca="1" si="62"/>
        <v>-382.02016129032256</v>
      </c>
      <c r="BB102" s="31">
        <f t="shared" ca="1" si="63"/>
        <v>-2410.5497311827958</v>
      </c>
      <c r="BC102" s="31">
        <f t="shared" ca="1" si="64"/>
        <v>-1597.1438172043011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-3831</v>
      </c>
      <c r="BI102" s="32">
        <f>IF($BF102&gt;$Y$7,"",IF(AND($BF102=$Y$7,$BG102=23),"",Entrées!D130-Entrées!D129))</f>
        <v>-3962.5</v>
      </c>
      <c r="BJ102" s="32">
        <f>IF($BF102&gt;$Y$7,"",IF(AND($BF102=$Y$7,$BG102=23),"",Entrées!E130-Entrées!E129))</f>
        <v>-3975</v>
      </c>
      <c r="BK102" s="32">
        <f>IF($BF102&gt;$Y$7,"",IF(AND($BF102=$Y$7,$BG102=23),"",Entrées!F130-Entrées!F129))</f>
        <v>-37</v>
      </c>
      <c r="BL102" s="32">
        <f>IF($BF102&gt;$Y$7,"",IF(AND($BF102=$Y$7,$BG102=23),"",Entrées!G130-Entrées!G129))</f>
        <v>-398.5</v>
      </c>
      <c r="BM102" s="32">
        <f>IF($BF102&gt;$Y$7,"",IF(AND($BF102=$Y$7,$BG102=23),"",Entrées!H130-Entrées!H129))</f>
        <v>-477</v>
      </c>
      <c r="BN102" s="32">
        <f>IF($BF102&gt;$Y$7,"",IF(AND($BF102=$Y$7,$BG102=23),"",Entrées!I130-Entrées!I129))</f>
        <v>-483</v>
      </c>
      <c r="BO102" s="32">
        <f>IF($BF102&gt;$Y$7,"",IF(AND($BF102=$Y$7,$BG102=23),"",Entrées!J130-Entrées!J129))</f>
        <v>-157.5</v>
      </c>
      <c r="BP102" s="32">
        <f>IF($BF102&gt;$Y$7,"",IF(AND($BF102=$Y$7,$BG102=23),"",Entrées!K130-Entrées!K129))</f>
        <v>0</v>
      </c>
      <c r="BQ102" s="32">
        <f>IF($BF102&gt;$Y$7,"",IF(AND($BF102=$Y$7,$BG102=23),"",Entrées!L130-Entrées!L129))</f>
        <v>-1565</v>
      </c>
      <c r="BR102" s="32">
        <f>IF($BF102&gt;$Y$7,"",IF(AND($BF102=$Y$7,$BG102=23),"",Entrées!M130-Entrées!M129))</f>
        <v>-190.5</v>
      </c>
      <c r="BS102" s="32">
        <f>IF($BF102&gt;$Y$7,"",IF(AND($BF102=$Y$7,$BG102=23),"",Entrées!N130-Entrées!N129))</f>
        <v>-3</v>
      </c>
      <c r="BT102" s="32">
        <f>IF($BF102&gt;$Y$7,"",IF(AND($BF102=$Y$7,$BG102=23),"",Entrées!O130-Entrées!O129))</f>
        <v>-518</v>
      </c>
      <c r="BU102" s="32">
        <f>IF($BF102&gt;$Y$7,"",IF(AND($BF102=$Y$7,$BG102=23),"",Entrées!P130-Entrées!P129))</f>
        <v>-5.5</v>
      </c>
      <c r="BV102" s="32">
        <f>IF($BF102&gt;$Y$7,"",IF(AND($BF102=$Y$7,$BG102=23),"",Entrées!Q130-Entrées!Q129))</f>
        <v>238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-179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286</v>
      </c>
      <c r="CA102" s="32">
        <f>IF($BF102&gt;$Y$7,"",IF(AND($BF102=$Y$7,$BG102=23),"",Entrées!V130-Entrées!V129))</f>
        <v>-1083</v>
      </c>
      <c r="CB102" s="4"/>
      <c r="CC102" s="4"/>
      <c r="CD102" s="33">
        <f>IF($BF102&lt;=$Y$7,Entrées!J129/CD$2,"")</f>
        <v>7.0968962906888727E-2</v>
      </c>
      <c r="CE102" s="33">
        <f>IF($BF102&lt;=$Y$7,Entrées!K129/CE$2,"")</f>
        <v>0</v>
      </c>
      <c r="CF102" s="11">
        <f t="shared" si="66"/>
        <v>7926</v>
      </c>
      <c r="CG102" s="11">
        <f t="shared" si="67"/>
        <v>4186</v>
      </c>
      <c r="CH102" s="52">
        <f t="shared" si="68"/>
        <v>0.27160101910413265</v>
      </c>
      <c r="CI102" s="52">
        <f t="shared" si="69"/>
        <v>9.6170382329218221E-2</v>
      </c>
      <c r="CK102" s="11"/>
      <c r="CL102" s="4"/>
      <c r="CO102" s="4"/>
    </row>
    <row r="103" spans="1:93">
      <c r="A103" s="11">
        <f>A102+$Y$7-1</f>
        <v>116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49975</v>
      </c>
      <c r="F103" s="28">
        <f ca="1">IF($D103&gt;$D$8,"",INDIRECT(ADDRESS(ROW(Entrées!$C$37)+($D103-1)*24+F$11,COLUMN(Entrées!$C$37)+($C103-1),4,TRUE,"Entrées")))</f>
        <v>46875</v>
      </c>
      <c r="G103" s="28">
        <f ca="1">IF($D103&gt;$D$8,"",INDIRECT(ADDRESS(ROW(Entrées!$C$37)+($D103-1)*24+G$11,COLUMN(Entrées!$C$37)+($C103-1),4,TRUE,"Entrées")))</f>
        <v>45550</v>
      </c>
      <c r="H103" s="28">
        <f ca="1">IF($D103&gt;$D$8,"",INDIRECT(ADDRESS(ROW(Entrées!$C$37)+($D103-1)*24+H$11,COLUMN(Entrées!$C$37)+($C103-1),4,TRUE,"Entrées")))</f>
        <v>43175</v>
      </c>
      <c r="I103" s="28">
        <f ca="1">IF($D103&gt;$D$8,"",INDIRECT(ADDRESS(ROW(Entrées!$C$37)+($D103-1)*24+I$11,COLUMN(Entrées!$C$37)+($C103-1),4,TRUE,"Entrées")))</f>
        <v>42050</v>
      </c>
      <c r="J103" s="28">
        <f ca="1">IF($D103&gt;$D$8,"",INDIRECT(ADDRESS(ROW(Entrées!$C$37)+($D103-1)*24+J$11,COLUMN(Entrées!$C$37)+($C103-1),4,TRUE,"Entrées")))</f>
        <v>44237.5</v>
      </c>
      <c r="K103" s="28">
        <f ca="1">IF($D103&gt;$D$8,"",INDIRECT(ADDRESS(ROW(Entrées!$C$37)+($D103-1)*24+K$11,COLUMN(Entrées!$C$37)+($C103-1),4,TRUE,"Entrées")))</f>
        <v>49350</v>
      </c>
      <c r="L103" s="28">
        <f ca="1">IF($D103&gt;$D$8,"",INDIRECT(ADDRESS(ROW(Entrées!$C$37)+($D103-1)*24+L$11,COLUMN(Entrées!$C$37)+($C103-1),4,TRUE,"Entrées")))</f>
        <v>56450</v>
      </c>
      <c r="M103" s="28">
        <f ca="1">IF($D103&gt;$D$8,"",INDIRECT(ADDRESS(ROW(Entrées!$C$37)+($D103-1)*24+M$11,COLUMN(Entrées!$C$37)+($C103-1),4,TRUE,"Entrées")))</f>
        <v>58475</v>
      </c>
      <c r="N103" s="28">
        <f ca="1">IF($D103&gt;$D$8,"",INDIRECT(ADDRESS(ROW(Entrées!$C$37)+($D103-1)*24+N$11,COLUMN(Entrées!$C$37)+($C103-1),4,TRUE,"Entrées")))</f>
        <v>58537.5</v>
      </c>
      <c r="O103" s="28">
        <f ca="1">IF($D103&gt;$D$8,"",INDIRECT(ADDRESS(ROW(Entrées!$C$37)+($D103-1)*24+O$11,COLUMN(Entrées!$C$37)+($C103-1),4,TRUE,"Entrées")))</f>
        <v>58575</v>
      </c>
      <c r="P103" s="28">
        <f ca="1">IF($D103&gt;$D$8,"",INDIRECT(ADDRESS(ROW(Entrées!$C$37)+($D103-1)*24+P$11,COLUMN(Entrées!$C$37)+($C103-1),4,TRUE,"Entrées")))</f>
        <v>58300</v>
      </c>
      <c r="Q103" s="28">
        <f ca="1">IF($D103&gt;$D$8,"",INDIRECT(ADDRESS(ROW(Entrées!$C$37)+($D103-1)*24+Q$11,COLUMN(Entrées!$C$37)+($C103-1),4,TRUE,"Entrées")))</f>
        <v>58100</v>
      </c>
      <c r="R103" s="28">
        <f ca="1">IF($D103&gt;$D$8,"",INDIRECT(ADDRESS(ROW(Entrées!$C$37)+($D103-1)*24+R$11,COLUMN(Entrées!$C$37)+($C103-1),4,TRUE,"Entrées")))</f>
        <v>57150</v>
      </c>
      <c r="S103" s="28">
        <f ca="1">IF($D103&gt;$D$8,"",INDIRECT(ADDRESS(ROW(Entrées!$C$37)+($D103-1)*24+S$11,COLUMN(Entrées!$C$37)+($C103-1),4,TRUE,"Entrées")))</f>
        <v>55350</v>
      </c>
      <c r="T103" s="28">
        <f ca="1">IF($D103&gt;$D$8,"",INDIRECT(ADDRESS(ROW(Entrées!$C$37)+($D103-1)*24+T$11,COLUMN(Entrées!$C$37)+($C103-1),4,TRUE,"Entrées")))</f>
        <v>53712.5</v>
      </c>
      <c r="U103" s="28">
        <f ca="1">IF($D103&gt;$D$8,"",INDIRECT(ADDRESS(ROW(Entrées!$C$37)+($D103-1)*24+U$11,COLUMN(Entrées!$C$37)+($C103-1),4,TRUE,"Entrées")))</f>
        <v>51687.5</v>
      </c>
      <c r="V103" s="28">
        <f ca="1">IF($D103&gt;$D$8,"",INDIRECT(ADDRESS(ROW(Entrées!$C$37)+($D103-1)*24+V$11,COLUMN(Entrées!$C$37)+($C103-1),4,TRUE,"Entrées")))</f>
        <v>51175</v>
      </c>
      <c r="W103" s="28">
        <f ca="1">IF($D103&gt;$D$8,"",INDIRECT(ADDRESS(ROW(Entrées!$C$37)+($D103-1)*24+W$11,COLUMN(Entrées!$C$37)+($C103-1),4,TRUE,"Entrées")))</f>
        <v>53737.5</v>
      </c>
      <c r="X103" s="28">
        <f ca="1">IF($D103&gt;$D$8,"",INDIRECT(ADDRESS(ROW(Entrées!$C$37)+($D103-1)*24+X$11,COLUMN(Entrées!$C$37)+($C103-1),4,TRUE,"Entrées")))</f>
        <v>57537.5</v>
      </c>
      <c r="Y103" s="28">
        <f ca="1">IF($D103&gt;$D$8,"",INDIRECT(ADDRESS(ROW(Entrées!$C$37)+($D103-1)*24+Y$11,COLUMN(Entrées!$C$37)+($C103-1),4,TRUE,"Entrées")))</f>
        <v>55662.5</v>
      </c>
      <c r="Z103" s="28">
        <f ca="1">IF($D103&gt;$D$8,"",INDIRECT(ADDRESS(ROW(Entrées!$C$37)+($D103-1)*24+Z$11,COLUMN(Entrées!$C$37)+($C103-1),4,TRUE,"Entrées")))</f>
        <v>51837.5</v>
      </c>
      <c r="AA103" s="28">
        <f ca="1">IF($D103&gt;$D$8,"",INDIRECT(ADDRESS(ROW(Entrées!$C$37)+($D103-1)*24+AA$11,COLUMN(Entrées!$C$37)+($C103-1),4,TRUE,"Entrées")))</f>
        <v>51150</v>
      </c>
      <c r="AB103" s="28">
        <f ca="1">IF($D103&gt;$D$8,"",INDIRECT(ADDRESS(ROW(Entrées!$C$37)+($D103-1)*24+AB$11,COLUMN(Entrées!$C$37)+($C103-1),4,TRUE,"Entrées")))</f>
        <v>52037.5</v>
      </c>
      <c r="AC103" s="11"/>
      <c r="AD103" s="40">
        <f t="shared" ca="1" si="97"/>
        <v>52528.645833333336</v>
      </c>
      <c r="AE103" s="40">
        <f t="shared" ca="1" si="99"/>
        <v>58575</v>
      </c>
      <c r="AF103" s="40">
        <f t="shared" ca="1" si="100"/>
        <v>42050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49473.956989247294</v>
      </c>
      <c r="AK103" s="31">
        <f t="shared" ca="1" si="46"/>
        <v>49350.672043010745</v>
      </c>
      <c r="AL103" s="31">
        <f t="shared" ca="1" si="47"/>
        <v>49398.118279569891</v>
      </c>
      <c r="AM103" s="31">
        <f t="shared" ca="1" si="48"/>
        <v>347.55645161290329</v>
      </c>
      <c r="AN103" s="31">
        <f t="shared" ca="1" si="49"/>
        <v>2588.1444892473114</v>
      </c>
      <c r="AO103" s="31">
        <f t="shared" ca="1" si="50"/>
        <v>1503.5463709677417</v>
      </c>
      <c r="AP103" s="31">
        <f t="shared" ca="1" si="51"/>
        <v>41704.171370967742</v>
      </c>
      <c r="AQ103" s="31">
        <f t="shared" ca="1" si="52"/>
        <v>2152.7096774193546</v>
      </c>
      <c r="AR103" s="31">
        <f t="shared" ca="1" si="53"/>
        <v>402.56922043010746</v>
      </c>
      <c r="AS103" s="31">
        <f t="shared" ca="1" si="54"/>
        <v>6508.2741935483891</v>
      </c>
      <c r="AT103" s="31">
        <f t="shared" ca="1" si="55"/>
        <v>-813.07862903225805</v>
      </c>
      <c r="AU103" s="31">
        <f t="shared" ca="1" si="56"/>
        <v>663.5913978494624</v>
      </c>
      <c r="AV103" s="31">
        <f t="shared" ca="1" si="57"/>
        <v>-5583.5161290322567</v>
      </c>
      <c r="AW103" s="31">
        <f t="shared" ca="1" si="58"/>
        <v>65.047043010752674</v>
      </c>
      <c r="AX103" s="31">
        <f t="shared" ca="1" si="59"/>
        <v>1350.5215053763443</v>
      </c>
      <c r="AY103" s="31">
        <f t="shared" ca="1" si="60"/>
        <v>-1174.383064516129</v>
      </c>
      <c r="AZ103" s="31">
        <f t="shared" ca="1" si="61"/>
        <v>-997.34811827956992</v>
      </c>
      <c r="BA103" s="31">
        <f t="shared" ca="1" si="62"/>
        <v>-382.02016129032256</v>
      </c>
      <c r="BB103" s="31">
        <f t="shared" ca="1" si="63"/>
        <v>-2410.5497311827958</v>
      </c>
      <c r="BC103" s="31">
        <f t="shared" ca="1" si="64"/>
        <v>-1597.1438172043011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-2175</v>
      </c>
      <c r="BI103" s="32">
        <f>IF($BF103&gt;$Y$7,"",IF(AND($BF103=$Y$7,$BG103=23),"",Entrées!D131-Entrées!D130))</f>
        <v>-1350</v>
      </c>
      <c r="BJ103" s="32">
        <f>IF($BF103&gt;$Y$7,"",IF(AND($BF103=$Y$7,$BG103=23),"",Entrées!E131-Entrées!E130))</f>
        <v>-1437.5</v>
      </c>
      <c r="BK103" s="32">
        <f>IF($BF103&gt;$Y$7,"",IF(AND($BF103=$Y$7,$BG103=23),"",Entrées!F131-Entrées!F130))</f>
        <v>-205</v>
      </c>
      <c r="BL103" s="32">
        <f>IF($BF103&gt;$Y$7,"",IF(AND($BF103=$Y$7,$BG103=23),"",Entrées!G131-Entrées!G130))</f>
        <v>-268</v>
      </c>
      <c r="BM103" s="32">
        <f>IF($BF103&gt;$Y$7,"",IF(AND($BF103=$Y$7,$BG103=23),"",Entrées!H131-Entrées!H130))</f>
        <v>-620</v>
      </c>
      <c r="BN103" s="32">
        <f>IF($BF103&gt;$Y$7,"",IF(AND($BF103=$Y$7,$BG103=23),"",Entrées!I131-Entrées!I130))</f>
        <v>-691</v>
      </c>
      <c r="BO103" s="32">
        <f>IF($BF103&gt;$Y$7,"",IF(AND($BF103=$Y$7,$BG103=23),"",Entrées!J131-Entrées!J130))</f>
        <v>-14.5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-417.5</v>
      </c>
      <c r="BR103" s="32">
        <f>IF($BF103&gt;$Y$7,"",IF(AND($BF103=$Y$7,$BG103=23),"",Entrées!M131-Entrées!M130))</f>
        <v>-31.5</v>
      </c>
      <c r="BS103" s="32">
        <f>IF($BF103&gt;$Y$7,"",IF(AND($BF103=$Y$7,$BG103=23),"",Entrées!N131-Entrées!N130))</f>
        <v>-1</v>
      </c>
      <c r="BT103" s="32">
        <f>IF($BF103&gt;$Y$7,"",IF(AND($BF103=$Y$7,$BG103=23),"",Entrées!O131-Entrées!O130))</f>
        <v>72.5</v>
      </c>
      <c r="BU103" s="32">
        <f>IF($BF103&gt;$Y$7,"",IF(AND($BF103=$Y$7,$BG103=23),"",Entrées!P131-Entrées!P130))</f>
        <v>-10</v>
      </c>
      <c r="BV103" s="32">
        <f>IF($BF103&gt;$Y$7,"",IF(AND($BF103=$Y$7,$BG103=23),"",Entrées!Q131-Entrées!Q130))</f>
        <v>0</v>
      </c>
      <c r="BW103" s="32">
        <f>IF($BF103&gt;$Y$7,"",IF(AND($BF103=$Y$7,$BG103=23),"",Entrées!R131-Entrées!R130))</f>
        <v>67</v>
      </c>
      <c r="BX103" s="32">
        <f>IF($BF103&gt;$Y$7,"",IF(AND($BF103=$Y$7,$BG103=23),"",Entrées!S131-Entrées!S130))</f>
        <v>87</v>
      </c>
      <c r="BY103" s="32">
        <f>IF($BF103&gt;$Y$7,"",IF(AND($BF103=$Y$7,$BG103=23),"",Entrées!T131-Entrées!T130))</f>
        <v>52</v>
      </c>
      <c r="BZ103" s="32">
        <f>IF($BF103&gt;$Y$7,"",IF(AND($BF103=$Y$7,$BG103=23),"",Entrées!U131-Entrées!U130))</f>
        <v>428</v>
      </c>
      <c r="CA103" s="32">
        <f>IF($BF103&gt;$Y$7,"",IF(AND($BF103=$Y$7,$BG103=23),"",Entrées!V131-Entrées!V130))</f>
        <v>81</v>
      </c>
      <c r="CB103" s="4"/>
      <c r="CC103" s="4"/>
      <c r="CD103" s="33">
        <f>IF($BF103&lt;=$Y$7,Entrées!J130/CD$2,"")</f>
        <v>5.1097653292959878E-2</v>
      </c>
      <c r="CE103" s="33">
        <f>IF($BF103&lt;=$Y$7,Entrées!K130/CE$2,"")</f>
        <v>0</v>
      </c>
      <c r="CF103" s="11">
        <f t="shared" si="66"/>
        <v>7926</v>
      </c>
      <c r="CG103" s="11">
        <f t="shared" si="67"/>
        <v>4186</v>
      </c>
      <c r="CH103" s="52">
        <f t="shared" si="68"/>
        <v>0.27160101910413265</v>
      </c>
      <c r="CI103" s="52">
        <f t="shared" si="69"/>
        <v>9.6170382329218221E-2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48825</v>
      </c>
      <c r="F104" s="28">
        <f ca="1">IF($D104&gt;$D$8,"",INDIRECT(ADDRESS(ROW(Entrées!$C$37)+($D104-1)*24+F$11,COLUMN(Entrées!$C$37)+($C104-1),4,TRUE,"Entrées")))</f>
        <v>45412.5</v>
      </c>
      <c r="G104" s="28">
        <f ca="1">IF($D104&gt;$D$8,"",INDIRECT(ADDRESS(ROW(Entrées!$C$37)+($D104-1)*24+G$11,COLUMN(Entrées!$C$37)+($C104-1),4,TRUE,"Entrées")))</f>
        <v>43787.5</v>
      </c>
      <c r="H104" s="28">
        <f ca="1">IF($D104&gt;$D$8,"",INDIRECT(ADDRESS(ROW(Entrées!$C$37)+($D104-1)*24+H$11,COLUMN(Entrées!$C$37)+($C104-1),4,TRUE,"Entrées")))</f>
        <v>40900</v>
      </c>
      <c r="I104" s="28">
        <f ca="1">IF($D104&gt;$D$8,"",INDIRECT(ADDRESS(ROW(Entrées!$C$37)+($D104-1)*24+I$11,COLUMN(Entrées!$C$37)+($C104-1),4,TRUE,"Entrées")))</f>
        <v>39212.5</v>
      </c>
      <c r="J104" s="28">
        <f ca="1">IF($D104&gt;$D$8,"",INDIRECT(ADDRESS(ROW(Entrées!$C$37)+($D104-1)*24+J$11,COLUMN(Entrées!$C$37)+($C104-1),4,TRUE,"Entrées")))</f>
        <v>39575</v>
      </c>
      <c r="K104" s="28">
        <f ca="1">IF($D104&gt;$D$8,"",INDIRECT(ADDRESS(ROW(Entrées!$C$37)+($D104-1)*24+K$11,COLUMN(Entrées!$C$37)+($C104-1),4,TRUE,"Entrées")))</f>
        <v>41175</v>
      </c>
      <c r="L104" s="28">
        <f ca="1">IF($D104&gt;$D$8,"",INDIRECT(ADDRESS(ROW(Entrées!$C$37)+($D104-1)*24+L$11,COLUMN(Entrées!$C$37)+($C104-1),4,TRUE,"Entrées")))</f>
        <v>43537.5</v>
      </c>
      <c r="M104" s="28">
        <f ca="1">IF($D104&gt;$D$8,"",INDIRECT(ADDRESS(ROW(Entrées!$C$37)+($D104-1)*24+M$11,COLUMN(Entrées!$C$37)+($C104-1),4,TRUE,"Entrées")))</f>
        <v>45687.5</v>
      </c>
      <c r="N104" s="28">
        <f ca="1">IF($D104&gt;$D$8,"",INDIRECT(ADDRESS(ROW(Entrées!$C$37)+($D104-1)*24+N$11,COLUMN(Entrées!$C$37)+($C104-1),4,TRUE,"Entrées")))</f>
        <v>48000</v>
      </c>
      <c r="O104" s="28">
        <f ca="1">IF($D104&gt;$D$8,"",INDIRECT(ADDRESS(ROW(Entrées!$C$37)+($D104-1)*24+O$11,COLUMN(Entrées!$C$37)+($C104-1),4,TRUE,"Entrées")))</f>
        <v>49387.5</v>
      </c>
      <c r="P104" s="28">
        <f ca="1">IF($D104&gt;$D$8,"",INDIRECT(ADDRESS(ROW(Entrées!$C$37)+($D104-1)*24+P$11,COLUMN(Entrées!$C$37)+($C104-1),4,TRUE,"Entrées")))</f>
        <v>49775</v>
      </c>
      <c r="Q104" s="28">
        <f ca="1">IF($D104&gt;$D$8,"",INDIRECT(ADDRESS(ROW(Entrées!$C$37)+($D104-1)*24+Q$11,COLUMN(Entrées!$C$37)+($C104-1),4,TRUE,"Entrées")))</f>
        <v>50800</v>
      </c>
      <c r="R104" s="28">
        <f ca="1">IF($D104&gt;$D$8,"",INDIRECT(ADDRESS(ROW(Entrées!$C$37)+($D104-1)*24+R$11,COLUMN(Entrées!$C$37)+($C104-1),4,TRUE,"Entrées")))</f>
        <v>50212.5</v>
      </c>
      <c r="S104" s="28">
        <f ca="1">IF($D104&gt;$D$8,"",INDIRECT(ADDRESS(ROW(Entrées!$C$37)+($D104-1)*24+S$11,COLUMN(Entrées!$C$37)+($C104-1),4,TRUE,"Entrées")))</f>
        <v>47787.5</v>
      </c>
      <c r="T104" s="28">
        <f ca="1">IF($D104&gt;$D$8,"",INDIRECT(ADDRESS(ROW(Entrées!$C$37)+($D104-1)*24+T$11,COLUMN(Entrées!$C$37)+($C104-1),4,TRUE,"Entrées")))</f>
        <v>45550</v>
      </c>
      <c r="U104" s="28">
        <f ca="1">IF($D104&gt;$D$8,"",INDIRECT(ADDRESS(ROW(Entrées!$C$37)+($D104-1)*24+U$11,COLUMN(Entrées!$C$37)+($C104-1),4,TRUE,"Entrées")))</f>
        <v>44125</v>
      </c>
      <c r="V104" s="28">
        <f ca="1">IF($D104&gt;$D$8,"",INDIRECT(ADDRESS(ROW(Entrées!$C$37)+($D104-1)*24+V$11,COLUMN(Entrées!$C$37)+($C104-1),4,TRUE,"Entrées")))</f>
        <v>43875</v>
      </c>
      <c r="W104" s="28">
        <f ca="1">IF($D104&gt;$D$8,"",INDIRECT(ADDRESS(ROW(Entrées!$C$37)+($D104-1)*24+W$11,COLUMN(Entrées!$C$37)+($C104-1),4,TRUE,"Entrées")))</f>
        <v>46362.5</v>
      </c>
      <c r="X104" s="28">
        <f ca="1">IF($D104&gt;$D$8,"",INDIRECT(ADDRESS(ROW(Entrées!$C$37)+($D104-1)*24+X$11,COLUMN(Entrées!$C$37)+($C104-1),4,TRUE,"Entrées")))</f>
        <v>50825</v>
      </c>
      <c r="Y104" s="28">
        <f ca="1">IF($D104&gt;$D$8,"",INDIRECT(ADDRESS(ROW(Entrées!$C$37)+($D104-1)*24+Y$11,COLUMN(Entrées!$C$37)+($C104-1),4,TRUE,"Entrées")))</f>
        <v>49337.5</v>
      </c>
      <c r="Z104" s="28">
        <f ca="1">IF($D104&gt;$D$8,"",INDIRECT(ADDRESS(ROW(Entrées!$C$37)+($D104-1)*24+Z$11,COLUMN(Entrées!$C$37)+($C104-1),4,TRUE,"Entrées")))</f>
        <v>46225</v>
      </c>
      <c r="AA104" s="28">
        <f ca="1">IF($D104&gt;$D$8,"",INDIRECT(ADDRESS(ROW(Entrées!$C$37)+($D104-1)*24+AA$11,COLUMN(Entrées!$C$37)+($C104-1),4,TRUE,"Entrées")))</f>
        <v>45900</v>
      </c>
      <c r="AB104" s="28">
        <f ca="1">IF($D104&gt;$D$8,"",INDIRECT(ADDRESS(ROW(Entrées!$C$37)+($D104-1)*24+AB$11,COLUMN(Entrées!$C$37)+($C104-1),4,TRUE,"Entrées")))</f>
        <v>48237.5</v>
      </c>
      <c r="AC104" s="11"/>
      <c r="AD104" s="40">
        <f t="shared" ca="1" si="97"/>
        <v>46021.354166666664</v>
      </c>
      <c r="AE104" s="40">
        <f t="shared" ca="1" si="99"/>
        <v>50825</v>
      </c>
      <c r="AF104" s="40">
        <f t="shared" ca="1" si="100"/>
        <v>39212.5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49473.956989247294</v>
      </c>
      <c r="AK104" s="31">
        <f t="shared" ca="1" si="46"/>
        <v>49350.672043010745</v>
      </c>
      <c r="AL104" s="31">
        <f t="shared" ca="1" si="47"/>
        <v>49398.118279569891</v>
      </c>
      <c r="AM104" s="31">
        <f t="shared" ca="1" si="48"/>
        <v>347.55645161290329</v>
      </c>
      <c r="AN104" s="31">
        <f t="shared" ca="1" si="49"/>
        <v>2588.1444892473114</v>
      </c>
      <c r="AO104" s="31">
        <f t="shared" ca="1" si="50"/>
        <v>1503.5463709677417</v>
      </c>
      <c r="AP104" s="31">
        <f t="shared" ca="1" si="51"/>
        <v>41704.171370967742</v>
      </c>
      <c r="AQ104" s="31">
        <f t="shared" ca="1" si="52"/>
        <v>2152.7096774193546</v>
      </c>
      <c r="AR104" s="31">
        <f t="shared" ca="1" si="53"/>
        <v>402.56922043010746</v>
      </c>
      <c r="AS104" s="31">
        <f t="shared" ca="1" si="54"/>
        <v>6508.2741935483891</v>
      </c>
      <c r="AT104" s="31">
        <f t="shared" ca="1" si="55"/>
        <v>-813.07862903225805</v>
      </c>
      <c r="AU104" s="31">
        <f t="shared" ca="1" si="56"/>
        <v>663.5913978494624</v>
      </c>
      <c r="AV104" s="31">
        <f t="shared" ca="1" si="57"/>
        <v>-5583.5161290322567</v>
      </c>
      <c r="AW104" s="31">
        <f t="shared" ca="1" si="58"/>
        <v>65.047043010752674</v>
      </c>
      <c r="AX104" s="31">
        <f t="shared" ca="1" si="59"/>
        <v>1350.5215053763443</v>
      </c>
      <c r="AY104" s="31">
        <f t="shared" ca="1" si="60"/>
        <v>-1174.383064516129</v>
      </c>
      <c r="AZ104" s="31">
        <f t="shared" ca="1" si="61"/>
        <v>-997.34811827956992</v>
      </c>
      <c r="BA104" s="31">
        <f t="shared" ca="1" si="62"/>
        <v>-382.02016129032256</v>
      </c>
      <c r="BB104" s="31">
        <f t="shared" ca="1" si="63"/>
        <v>-2410.5497311827958</v>
      </c>
      <c r="BC104" s="31">
        <f t="shared" ca="1" si="64"/>
        <v>-1597.1438172043011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1947.5</v>
      </c>
      <c r="BI104" s="32">
        <f>IF($BF104&gt;$Y$7,"",IF(AND($BF104=$Y$7,$BG104=23),"",Entrées!D132-Entrées!D131))</f>
        <v>1612.5</v>
      </c>
      <c r="BJ104" s="32">
        <f>IF($BF104&gt;$Y$7,"",IF(AND($BF104=$Y$7,$BG104=23),"",Entrées!E132-Entrées!E131))</f>
        <v>1612.5</v>
      </c>
      <c r="BK104" s="32">
        <f>IF($BF104&gt;$Y$7,"",IF(AND($BF104=$Y$7,$BG104=23),"",Entrées!F132-Entrées!F131))</f>
        <v>-0.5</v>
      </c>
      <c r="BL104" s="32">
        <f>IF($BF104&gt;$Y$7,"",IF(AND($BF104=$Y$7,$BG104=23),"",Entrées!G132-Entrées!G131))</f>
        <v>-3</v>
      </c>
      <c r="BM104" s="32">
        <f>IF($BF104&gt;$Y$7,"",IF(AND($BF104=$Y$7,$BG104=23),"",Entrées!H132-Entrées!H131))</f>
        <v>-138.5</v>
      </c>
      <c r="BN104" s="32">
        <f>IF($BF104&gt;$Y$7,"",IF(AND($BF104=$Y$7,$BG104=23),"",Entrées!I132-Entrées!I131))</f>
        <v>-122.5</v>
      </c>
      <c r="BO104" s="32">
        <f>IF($BF104&gt;$Y$7,"",IF(AND($BF104=$Y$7,$BG104=23),"",Entrées!J132-Entrées!J131))</f>
        <v>-39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964</v>
      </c>
      <c r="BR104" s="32">
        <f>IF($BF104&gt;$Y$7,"",IF(AND($BF104=$Y$7,$BG104=23),"",Entrées!M132-Entrées!M131))</f>
        <v>220.5</v>
      </c>
      <c r="BS104" s="32">
        <f>IF($BF104&gt;$Y$7,"",IF(AND($BF104=$Y$7,$BG104=23),"",Entrées!N132-Entrées!N131))</f>
        <v>-10.5</v>
      </c>
      <c r="BT104" s="32">
        <f>IF($BF104&gt;$Y$7,"",IF(AND($BF104=$Y$7,$BG104=23),"",Entrées!O132-Entrées!O131))</f>
        <v>1077</v>
      </c>
      <c r="BU104" s="32">
        <f>IF($BF104&gt;$Y$7,"",IF(AND($BF104=$Y$7,$BG104=23),"",Entrées!P132-Entrées!P131))</f>
        <v>-2</v>
      </c>
      <c r="BV104" s="32">
        <f>IF($BF104&gt;$Y$7,"",IF(AND($BF104=$Y$7,$BG104=23),"",Entrées!Q132-Entrées!Q131))</f>
        <v>0</v>
      </c>
      <c r="BW104" s="32">
        <f>IF($BF104&gt;$Y$7,"",IF(AND($BF104=$Y$7,$BG104=23),"",Entrées!R132-Entrées!R131))</f>
        <v>58</v>
      </c>
      <c r="BX104" s="32">
        <f>IF($BF104&gt;$Y$7,"",IF(AND($BF104=$Y$7,$BG104=23),"",Entrées!S132-Entrées!S131))</f>
        <v>568</v>
      </c>
      <c r="BY104" s="32">
        <f>IF($BF104&gt;$Y$7,"",IF(AND($BF104=$Y$7,$BG104=23),"",Entrées!T132-Entrées!T131))</f>
        <v>-52</v>
      </c>
      <c r="BZ104" s="32">
        <f>IF($BF104&gt;$Y$7,"",IF(AND($BF104=$Y$7,$BG104=23),"",Entrées!U132-Entrées!U131))</f>
        <v>428</v>
      </c>
      <c r="CA104" s="32">
        <f>IF($BF104&gt;$Y$7,"",IF(AND($BF104=$Y$7,$BG104=23),"",Entrées!V132-Entrées!V131))</f>
        <v>348</v>
      </c>
      <c r="CB104" s="4"/>
      <c r="CC104" s="4"/>
      <c r="CD104" s="33">
        <f>IF($BF104&lt;=$Y$7,Entrées!J131/CD$2,"")</f>
        <v>4.9268231138026745E-2</v>
      </c>
      <c r="CE104" s="33">
        <f>IF($BF104&lt;=$Y$7,Entrées!K131/CE$2,"")</f>
        <v>0</v>
      </c>
      <c r="CF104" s="11">
        <f t="shared" si="66"/>
        <v>7926</v>
      </c>
      <c r="CG104" s="11">
        <f t="shared" si="67"/>
        <v>4186</v>
      </c>
      <c r="CH104" s="52">
        <f t="shared" si="68"/>
        <v>0.27160101910413265</v>
      </c>
      <c r="CI104" s="52">
        <f t="shared" si="69"/>
        <v>9.6170382329218221E-2</v>
      </c>
      <c r="CK104" s="11"/>
      <c r="CL104" s="4"/>
      <c r="CO104" s="4"/>
    </row>
    <row r="105" spans="1:93">
      <c r="A105" s="11" t="str">
        <f>"AD"&amp;A103</f>
        <v>AD116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45387.5</v>
      </c>
      <c r="F105" s="28">
        <f ca="1">IF($D105&gt;$D$8,"",INDIRECT(ADDRESS(ROW(Entrées!$C$37)+($D105-1)*24+F$11,COLUMN(Entrées!$C$37)+($C105-1),4,TRUE,"Entrées")))</f>
        <v>42200</v>
      </c>
      <c r="G105" s="28">
        <f ca="1">IF($D105&gt;$D$8,"",INDIRECT(ADDRESS(ROW(Entrées!$C$37)+($D105-1)*24+G$11,COLUMN(Entrées!$C$37)+($C105-1),4,TRUE,"Entrées")))</f>
        <v>40387.5</v>
      </c>
      <c r="H105" s="28">
        <f ca="1">IF($D105&gt;$D$8,"",INDIRECT(ADDRESS(ROW(Entrées!$C$37)+($D105-1)*24+H$11,COLUMN(Entrées!$C$37)+($C105-1),4,TRUE,"Entrées")))</f>
        <v>37225</v>
      </c>
      <c r="I105" s="28">
        <f ca="1">IF($D105&gt;$D$8,"",INDIRECT(ADDRESS(ROW(Entrées!$C$37)+($D105-1)*24+I$11,COLUMN(Entrées!$C$37)+($C105-1),4,TRUE,"Entrées")))</f>
        <v>35387.5</v>
      </c>
      <c r="J105" s="28">
        <f ca="1">IF($D105&gt;$D$8,"",INDIRECT(ADDRESS(ROW(Entrées!$C$37)+($D105-1)*24+J$11,COLUMN(Entrées!$C$37)+($C105-1),4,TRUE,"Entrées")))</f>
        <v>35200</v>
      </c>
      <c r="K105" s="28">
        <f ca="1">IF($D105&gt;$D$8,"",INDIRECT(ADDRESS(ROW(Entrées!$C$37)+($D105-1)*24+K$11,COLUMN(Entrées!$C$37)+($C105-1),4,TRUE,"Entrées")))</f>
        <v>36162.5</v>
      </c>
      <c r="L105" s="28">
        <f ca="1">IF($D105&gt;$D$8,"",INDIRECT(ADDRESS(ROW(Entrées!$C$37)+($D105-1)*24+L$11,COLUMN(Entrées!$C$37)+($C105-1),4,TRUE,"Entrées")))</f>
        <v>37450</v>
      </c>
      <c r="M105" s="28">
        <f ca="1">IF($D105&gt;$D$8,"",INDIRECT(ADDRESS(ROW(Entrées!$C$37)+($D105-1)*24+M$11,COLUMN(Entrées!$C$37)+($C105-1),4,TRUE,"Entrées")))</f>
        <v>38950</v>
      </c>
      <c r="N105" s="28">
        <f ca="1">IF($D105&gt;$D$8,"",INDIRECT(ADDRESS(ROW(Entrées!$C$37)+($D105-1)*24+N$11,COLUMN(Entrées!$C$37)+($C105-1),4,TRUE,"Entrées")))</f>
        <v>41300</v>
      </c>
      <c r="O105" s="28">
        <f ca="1">IF($D105&gt;$D$8,"",INDIRECT(ADDRESS(ROW(Entrées!$C$37)+($D105-1)*24+O$11,COLUMN(Entrées!$C$37)+($C105-1),4,TRUE,"Entrées")))</f>
        <v>43825</v>
      </c>
      <c r="P105" s="28">
        <f ca="1">IF($D105&gt;$D$8,"",INDIRECT(ADDRESS(ROW(Entrées!$C$37)+($D105-1)*24+P$11,COLUMN(Entrées!$C$37)+($C105-1),4,TRUE,"Entrées")))</f>
        <v>45537.5</v>
      </c>
      <c r="Q105" s="28">
        <f ca="1">IF($D105&gt;$D$8,"",INDIRECT(ADDRESS(ROW(Entrées!$C$37)+($D105-1)*24+Q$11,COLUMN(Entrées!$C$37)+($C105-1),4,TRUE,"Entrées")))</f>
        <v>47650</v>
      </c>
      <c r="R105" s="28">
        <f ca="1">IF($D105&gt;$D$8,"",INDIRECT(ADDRESS(ROW(Entrées!$C$37)+($D105-1)*24+R$11,COLUMN(Entrées!$C$37)+($C105-1),4,TRUE,"Entrées")))</f>
        <v>46875</v>
      </c>
      <c r="S105" s="28">
        <f ca="1">IF($D105&gt;$D$8,"",INDIRECT(ADDRESS(ROW(Entrées!$C$37)+($D105-1)*24+S$11,COLUMN(Entrées!$C$37)+($C105-1),4,TRUE,"Entrées")))</f>
        <v>43825</v>
      </c>
      <c r="T105" s="28">
        <f ca="1">IF($D105&gt;$D$8,"",INDIRECT(ADDRESS(ROW(Entrées!$C$37)+($D105-1)*24+T$11,COLUMN(Entrées!$C$37)+($C105-1),4,TRUE,"Entrées")))</f>
        <v>41937.5</v>
      </c>
      <c r="U105" s="28">
        <f ca="1">IF($D105&gt;$D$8,"",INDIRECT(ADDRESS(ROW(Entrées!$C$37)+($D105-1)*24+U$11,COLUMN(Entrées!$C$37)+($C105-1),4,TRUE,"Entrées")))</f>
        <v>40712.5</v>
      </c>
      <c r="V105" s="28">
        <f ca="1">IF($D105&gt;$D$8,"",INDIRECT(ADDRESS(ROW(Entrées!$C$37)+($D105-1)*24+V$11,COLUMN(Entrées!$C$37)+($C105-1),4,TRUE,"Entrées")))</f>
        <v>40875</v>
      </c>
      <c r="W105" s="28">
        <f ca="1">IF($D105&gt;$D$8,"",INDIRECT(ADDRESS(ROW(Entrées!$C$37)+($D105-1)*24+W$11,COLUMN(Entrées!$C$37)+($C105-1),4,TRUE,"Entrées")))</f>
        <v>43637.5</v>
      </c>
      <c r="X105" s="28">
        <f ca="1">IF($D105&gt;$D$8,"",INDIRECT(ADDRESS(ROW(Entrées!$C$37)+($D105-1)*24+X$11,COLUMN(Entrées!$C$37)+($C105-1),4,TRUE,"Entrées")))</f>
        <v>49112.5</v>
      </c>
      <c r="Y105" s="28">
        <f ca="1">IF($D105&gt;$D$8,"",INDIRECT(ADDRESS(ROW(Entrées!$C$37)+($D105-1)*24+Y$11,COLUMN(Entrées!$C$37)+($C105-1),4,TRUE,"Entrées")))</f>
        <v>49387.5</v>
      </c>
      <c r="Z105" s="28">
        <f ca="1">IF($D105&gt;$D$8,"",INDIRECT(ADDRESS(ROW(Entrées!$C$37)+($D105-1)*24+Z$11,COLUMN(Entrées!$C$37)+($C105-1),4,TRUE,"Entrées")))</f>
        <v>46525</v>
      </c>
      <c r="AA105" s="28">
        <f ca="1">IF($D105&gt;$D$8,"",INDIRECT(ADDRESS(ROW(Entrées!$C$37)+($D105-1)*24+AA$11,COLUMN(Entrées!$C$37)+($C105-1),4,TRUE,"Entrées")))</f>
        <v>45612.5</v>
      </c>
      <c r="AB105" s="28">
        <f ca="1">IF($D105&gt;$D$8,"",INDIRECT(ADDRESS(ROW(Entrées!$C$37)+($D105-1)*24+AB$11,COLUMN(Entrées!$C$37)+($C105-1),4,TRUE,"Entrées")))</f>
        <v>47012.5</v>
      </c>
      <c r="AC105" s="11"/>
      <c r="AD105" s="40">
        <f t="shared" ca="1" si="97"/>
        <v>42590.625</v>
      </c>
      <c r="AE105" s="40">
        <f t="shared" ca="1" si="99"/>
        <v>49387.5</v>
      </c>
      <c r="AF105" s="40">
        <f t="shared" ca="1" si="100"/>
        <v>35200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49473.956989247294</v>
      </c>
      <c r="AK105" s="31">
        <f t="shared" ca="1" si="46"/>
        <v>49350.672043010745</v>
      </c>
      <c r="AL105" s="31">
        <f t="shared" ca="1" si="47"/>
        <v>49398.118279569891</v>
      </c>
      <c r="AM105" s="31">
        <f t="shared" ca="1" si="48"/>
        <v>347.55645161290329</v>
      </c>
      <c r="AN105" s="31">
        <f t="shared" ca="1" si="49"/>
        <v>2588.1444892473114</v>
      </c>
      <c r="AO105" s="31">
        <f t="shared" ca="1" si="50"/>
        <v>1503.5463709677417</v>
      </c>
      <c r="AP105" s="31">
        <f t="shared" ca="1" si="51"/>
        <v>41704.171370967742</v>
      </c>
      <c r="AQ105" s="31">
        <f t="shared" ca="1" si="52"/>
        <v>2152.7096774193546</v>
      </c>
      <c r="AR105" s="31">
        <f t="shared" ca="1" si="53"/>
        <v>402.56922043010746</v>
      </c>
      <c r="AS105" s="31">
        <f t="shared" ca="1" si="54"/>
        <v>6508.2741935483891</v>
      </c>
      <c r="AT105" s="31">
        <f t="shared" ca="1" si="55"/>
        <v>-813.07862903225805</v>
      </c>
      <c r="AU105" s="31">
        <f t="shared" ca="1" si="56"/>
        <v>663.5913978494624</v>
      </c>
      <c r="AV105" s="31">
        <f t="shared" ca="1" si="57"/>
        <v>-5583.5161290322567</v>
      </c>
      <c r="AW105" s="31">
        <f t="shared" ca="1" si="58"/>
        <v>65.047043010752674</v>
      </c>
      <c r="AX105" s="31">
        <f t="shared" ca="1" si="59"/>
        <v>1350.5215053763443</v>
      </c>
      <c r="AY105" s="31">
        <f t="shared" ca="1" si="60"/>
        <v>-1174.383064516129</v>
      </c>
      <c r="AZ105" s="31">
        <f t="shared" ca="1" si="61"/>
        <v>-997.34811827956992</v>
      </c>
      <c r="BA105" s="31">
        <f t="shared" ca="1" si="62"/>
        <v>-382.02016129032256</v>
      </c>
      <c r="BB105" s="31">
        <f t="shared" ca="1" si="63"/>
        <v>-2410.5497311827958</v>
      </c>
      <c r="BC105" s="31">
        <f t="shared" ca="1" si="64"/>
        <v>-1597.1438172043011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-2701</v>
      </c>
      <c r="BI105" s="32">
        <f>IF($BF105&gt;$Y$7,"",IF(AND($BF105=$Y$7,$BG105=23),"",Entrées!D133-Entrées!D132))</f>
        <v>-3387.5</v>
      </c>
      <c r="BJ105" s="32">
        <f>IF($BF105&gt;$Y$7,"",IF(AND($BF105=$Y$7,$BG105=23),"",Entrées!E133-Entrées!E132))</f>
        <v>-3550</v>
      </c>
      <c r="BK105" s="32">
        <f>IF($BF105&gt;$Y$7,"",IF(AND($BF105=$Y$7,$BG105=23),"",Entrées!F133-Entrées!F132))</f>
        <v>2</v>
      </c>
      <c r="BL105" s="32">
        <f>IF($BF105&gt;$Y$7,"",IF(AND($BF105=$Y$7,$BG105=23),"",Entrées!G133-Entrées!G132))</f>
        <v>-134.5</v>
      </c>
      <c r="BM105" s="32">
        <f>IF($BF105&gt;$Y$7,"",IF(AND($BF105=$Y$7,$BG105=23),"",Entrées!H133-Entrées!H132))</f>
        <v>19.5</v>
      </c>
      <c r="BN105" s="32">
        <f>IF($BF105&gt;$Y$7,"",IF(AND($BF105=$Y$7,$BG105=23),"",Entrées!I133-Entrées!I132))</f>
        <v>-1298.5</v>
      </c>
      <c r="BO105" s="32">
        <f>IF($BF105&gt;$Y$7,"",IF(AND($BF105=$Y$7,$BG105=23),"",Entrées!J133-Entrées!J132))</f>
        <v>9.5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-1203</v>
      </c>
      <c r="BR105" s="32">
        <f>IF($BF105&gt;$Y$7,"",IF(AND($BF105=$Y$7,$BG105=23),"",Entrées!M133-Entrées!M132))</f>
        <v>-308</v>
      </c>
      <c r="BS105" s="32">
        <f>IF($BF105&gt;$Y$7,"",IF(AND($BF105=$Y$7,$BG105=23),"",Entrées!N133-Entrées!N132))</f>
        <v>-8.5</v>
      </c>
      <c r="BT105" s="32">
        <f>IF($BF105&gt;$Y$7,"",IF(AND($BF105=$Y$7,$BG105=23),"",Entrées!O133-Entrées!O132))</f>
        <v>220</v>
      </c>
      <c r="BU105" s="32">
        <f>IF($BF105&gt;$Y$7,"",IF(AND($BF105=$Y$7,$BG105=23),"",Entrées!P133-Entrées!P132))</f>
        <v>1.5</v>
      </c>
      <c r="BV105" s="32">
        <f>IF($BF105&gt;$Y$7,"",IF(AND($BF105=$Y$7,$BG105=23),"",Entrées!Q133-Entrées!Q132))</f>
        <v>-100</v>
      </c>
      <c r="BW105" s="32">
        <f>IF($BF105&gt;$Y$7,"",IF(AND($BF105=$Y$7,$BG105=23),"",Entrées!R133-Entrées!R132))</f>
        <v>23</v>
      </c>
      <c r="BX105" s="32">
        <f>IF($BF105&gt;$Y$7,"",IF(AND($BF105=$Y$7,$BG105=23),"",Entrées!S133-Entrées!S132))</f>
        <v>-1345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428</v>
      </c>
      <c r="CA105" s="32">
        <f>IF($BF105&gt;$Y$7,"",IF(AND($BF105=$Y$7,$BG105=23),"",Entrées!V133-Entrées!V132))</f>
        <v>324</v>
      </c>
      <c r="CB105" s="4"/>
      <c r="CC105" s="4"/>
      <c r="CD105" s="33">
        <f>IF($BF105&lt;=$Y$7,Entrées!J132/CD$2,"")</f>
        <v>4.4347716376482466E-2</v>
      </c>
      <c r="CE105" s="33">
        <f>IF($BF105&lt;=$Y$7,Entrées!K132/CE$2,"")</f>
        <v>0</v>
      </c>
      <c r="CF105" s="11">
        <f t="shared" si="66"/>
        <v>7926</v>
      </c>
      <c r="CG105" s="11">
        <f t="shared" si="67"/>
        <v>4186</v>
      </c>
      <c r="CH105" s="52">
        <f t="shared" si="68"/>
        <v>0.27160101910413265</v>
      </c>
      <c r="CI105" s="52">
        <f t="shared" si="69"/>
        <v>9.6170382329218221E-2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44625</v>
      </c>
      <c r="F106" s="28">
        <f ca="1">IF($D106&gt;$D$8,"",INDIRECT(ADDRESS(ROW(Entrées!$C$37)+($D106-1)*24+F$11,COLUMN(Entrées!$C$37)+($C106-1),4,TRUE,"Entrées")))</f>
        <v>41650</v>
      </c>
      <c r="G106" s="28">
        <f ca="1">IF($D106&gt;$D$8,"",INDIRECT(ADDRESS(ROW(Entrées!$C$37)+($D106-1)*24+G$11,COLUMN(Entrées!$C$37)+($C106-1),4,TRUE,"Entrées")))</f>
        <v>40250</v>
      </c>
      <c r="H106" s="28">
        <f ca="1">IF($D106&gt;$D$8,"",INDIRECT(ADDRESS(ROW(Entrées!$C$37)+($D106-1)*24+H$11,COLUMN(Entrées!$C$37)+($C106-1),4,TRUE,"Entrées")))</f>
        <v>37550</v>
      </c>
      <c r="I106" s="28">
        <f ca="1">IF($D106&gt;$D$8,"",INDIRECT(ADDRESS(ROW(Entrées!$C$37)+($D106-1)*24+I$11,COLUMN(Entrées!$C$37)+($C106-1),4,TRUE,"Entrées")))</f>
        <v>36887.5</v>
      </c>
      <c r="J106" s="28">
        <f ca="1">IF($D106&gt;$D$8,"",INDIRECT(ADDRESS(ROW(Entrées!$C$37)+($D106-1)*24+J$11,COLUMN(Entrées!$C$37)+($C106-1),4,TRUE,"Entrées")))</f>
        <v>39275</v>
      </c>
      <c r="K106" s="28">
        <f ca="1">IF($D106&gt;$D$8,"",INDIRECT(ADDRESS(ROW(Entrées!$C$37)+($D106-1)*24+K$11,COLUMN(Entrées!$C$37)+($C106-1),4,TRUE,"Entrées")))</f>
        <v>44150</v>
      </c>
      <c r="L106" s="28">
        <f ca="1">IF($D106&gt;$D$8,"",INDIRECT(ADDRESS(ROW(Entrées!$C$37)+($D106-1)*24+L$11,COLUMN(Entrées!$C$37)+($C106-1),4,TRUE,"Entrées")))</f>
        <v>50100</v>
      </c>
      <c r="M106" s="28">
        <f ca="1">IF($D106&gt;$D$8,"",INDIRECT(ADDRESS(ROW(Entrées!$C$37)+($D106-1)*24+M$11,COLUMN(Entrées!$C$37)+($C106-1),4,TRUE,"Entrées")))</f>
        <v>53362.5</v>
      </c>
      <c r="N106" s="28">
        <f ca="1">IF($D106&gt;$D$8,"",INDIRECT(ADDRESS(ROW(Entrées!$C$37)+($D106-1)*24+N$11,COLUMN(Entrées!$C$37)+($C106-1),4,TRUE,"Entrées")))</f>
        <v>54637.5</v>
      </c>
      <c r="O106" s="28">
        <f ca="1">IF($D106&gt;$D$8,"",INDIRECT(ADDRESS(ROW(Entrées!$C$37)+($D106-1)*24+O$11,COLUMN(Entrées!$C$37)+($C106-1),4,TRUE,"Entrées")))</f>
        <v>55512.5</v>
      </c>
      <c r="P106" s="28">
        <f ca="1">IF($D106&gt;$D$8,"",INDIRECT(ADDRESS(ROW(Entrées!$C$37)+($D106-1)*24+P$11,COLUMN(Entrées!$C$37)+($C106-1),4,TRUE,"Entrées")))</f>
        <v>55712.5</v>
      </c>
      <c r="Q106" s="28">
        <f ca="1">IF($D106&gt;$D$8,"",INDIRECT(ADDRESS(ROW(Entrées!$C$37)+($D106-1)*24+Q$11,COLUMN(Entrées!$C$37)+($C106-1),4,TRUE,"Entrées")))</f>
        <v>55912.5</v>
      </c>
      <c r="R106" s="28">
        <f ca="1">IF($D106&gt;$D$8,"",INDIRECT(ADDRESS(ROW(Entrées!$C$37)+($D106-1)*24+R$11,COLUMN(Entrées!$C$37)+($C106-1),4,TRUE,"Entrées")))</f>
        <v>55625</v>
      </c>
      <c r="S106" s="28">
        <f ca="1">IF($D106&gt;$D$8,"",INDIRECT(ADDRESS(ROW(Entrées!$C$37)+($D106-1)*24+S$11,COLUMN(Entrées!$C$37)+($C106-1),4,TRUE,"Entrées")))</f>
        <v>54625</v>
      </c>
      <c r="T106" s="28">
        <f ca="1">IF($D106&gt;$D$8,"",INDIRECT(ADDRESS(ROW(Entrées!$C$37)+($D106-1)*24+T$11,COLUMN(Entrées!$C$37)+($C106-1),4,TRUE,"Entrées")))</f>
        <v>52950</v>
      </c>
      <c r="U106" s="28">
        <f ca="1">IF($D106&gt;$D$8,"",INDIRECT(ADDRESS(ROW(Entrées!$C$37)+($D106-1)*24+U$11,COLUMN(Entrées!$C$37)+($C106-1),4,TRUE,"Entrées")))</f>
        <v>51712.5</v>
      </c>
      <c r="V106" s="28">
        <f ca="1">IF($D106&gt;$D$8,"",INDIRECT(ADDRESS(ROW(Entrées!$C$37)+($D106-1)*24+V$11,COLUMN(Entrées!$C$37)+($C106-1),4,TRUE,"Entrées")))</f>
        <v>50750</v>
      </c>
      <c r="W106" s="28">
        <f ca="1">IF($D106&gt;$D$8,"",INDIRECT(ADDRESS(ROW(Entrées!$C$37)+($D106-1)*24+W$11,COLUMN(Entrées!$C$37)+($C106-1),4,TRUE,"Entrées")))</f>
        <v>52987.5</v>
      </c>
      <c r="X106" s="28">
        <f ca="1">IF($D106&gt;$D$8,"",INDIRECT(ADDRESS(ROW(Entrées!$C$37)+($D106-1)*24+X$11,COLUMN(Entrées!$C$37)+($C106-1),4,TRUE,"Entrées")))</f>
        <v>57525</v>
      </c>
      <c r="Y106" s="28">
        <f ca="1">IF($D106&gt;$D$8,"",INDIRECT(ADDRESS(ROW(Entrées!$C$37)+($D106-1)*24+Y$11,COLUMN(Entrées!$C$37)+($C106-1),4,TRUE,"Entrées")))</f>
        <v>55462.5</v>
      </c>
      <c r="Z106" s="28">
        <f ca="1">IF($D106&gt;$D$8,"",INDIRECT(ADDRESS(ROW(Entrées!$C$37)+($D106-1)*24+Z$11,COLUMN(Entrées!$C$37)+($C106-1),4,TRUE,"Entrées")))</f>
        <v>51237.5</v>
      </c>
      <c r="AA106" s="28">
        <f ca="1">IF($D106&gt;$D$8,"",INDIRECT(ADDRESS(ROW(Entrées!$C$37)+($D106-1)*24+AA$11,COLUMN(Entrées!$C$37)+($C106-1),4,TRUE,"Entrées")))</f>
        <v>49987.5</v>
      </c>
      <c r="AB106" s="28">
        <f ca="1">IF($D106&gt;$D$8,"",INDIRECT(ADDRESS(ROW(Entrées!$C$37)+($D106-1)*24+AB$11,COLUMN(Entrées!$C$37)+($C106-1),4,TRUE,"Entrées")))</f>
        <v>51650</v>
      </c>
      <c r="AC106" s="11"/>
      <c r="AD106" s="40">
        <f t="shared" ca="1" si="97"/>
        <v>49755.729166666664</v>
      </c>
      <c r="AE106" s="40">
        <f t="shared" ca="1" si="99"/>
        <v>57525</v>
      </c>
      <c r="AF106" s="40">
        <f t="shared" ca="1" si="100"/>
        <v>36887.5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49473.956989247294</v>
      </c>
      <c r="AK106" s="31">
        <f t="shared" ca="1" si="46"/>
        <v>49350.672043010745</v>
      </c>
      <c r="AL106" s="31">
        <f t="shared" ca="1" si="47"/>
        <v>49398.118279569891</v>
      </c>
      <c r="AM106" s="31">
        <f t="shared" ca="1" si="48"/>
        <v>347.55645161290329</v>
      </c>
      <c r="AN106" s="31">
        <f t="shared" ca="1" si="49"/>
        <v>2588.1444892473114</v>
      </c>
      <c r="AO106" s="31">
        <f t="shared" ca="1" si="50"/>
        <v>1503.5463709677417</v>
      </c>
      <c r="AP106" s="31">
        <f t="shared" ca="1" si="51"/>
        <v>41704.171370967742</v>
      </c>
      <c r="AQ106" s="31">
        <f t="shared" ca="1" si="52"/>
        <v>2152.7096774193546</v>
      </c>
      <c r="AR106" s="31">
        <f t="shared" ca="1" si="53"/>
        <v>402.56922043010746</v>
      </c>
      <c r="AS106" s="31">
        <f t="shared" ca="1" si="54"/>
        <v>6508.2741935483891</v>
      </c>
      <c r="AT106" s="31">
        <f t="shared" ca="1" si="55"/>
        <v>-813.07862903225805</v>
      </c>
      <c r="AU106" s="31">
        <f t="shared" ca="1" si="56"/>
        <v>663.5913978494624</v>
      </c>
      <c r="AV106" s="31">
        <f t="shared" ca="1" si="57"/>
        <v>-5583.5161290322567</v>
      </c>
      <c r="AW106" s="31">
        <f t="shared" ca="1" si="58"/>
        <v>65.047043010752674</v>
      </c>
      <c r="AX106" s="31">
        <f t="shared" ca="1" si="59"/>
        <v>1350.5215053763443</v>
      </c>
      <c r="AY106" s="31">
        <f t="shared" ca="1" si="60"/>
        <v>-1174.383064516129</v>
      </c>
      <c r="AZ106" s="31">
        <f t="shared" ca="1" si="61"/>
        <v>-997.34811827956992</v>
      </c>
      <c r="BA106" s="31">
        <f t="shared" ca="1" si="62"/>
        <v>-382.02016129032256</v>
      </c>
      <c r="BB106" s="31">
        <f t="shared" ca="1" si="63"/>
        <v>-2410.5497311827958</v>
      </c>
      <c r="BC106" s="31">
        <f t="shared" ca="1" si="64"/>
        <v>-1597.1438172043011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-4470.5</v>
      </c>
      <c r="BI106" s="32">
        <f>IF($BF106&gt;$Y$7,"",IF(AND($BF106=$Y$7,$BG106=23),"",Entrées!D134-Entrées!D133))</f>
        <v>-3487.5</v>
      </c>
      <c r="BJ106" s="32">
        <f>IF($BF106&gt;$Y$7,"",IF(AND($BF106=$Y$7,$BG106=23),"",Entrées!E134-Entrées!E133))</f>
        <v>-3225</v>
      </c>
      <c r="BK106" s="32">
        <f>IF($BF106&gt;$Y$7,"",IF(AND($BF106=$Y$7,$BG106=23),"",Entrées!F134-Entrées!F133))</f>
        <v>-1.5</v>
      </c>
      <c r="BL106" s="32">
        <f>IF($BF106&gt;$Y$7,"",IF(AND($BF106=$Y$7,$BG106=23),"",Entrées!G134-Entrées!G133))</f>
        <v>-474.5</v>
      </c>
      <c r="BM106" s="32">
        <f>IF($BF106&gt;$Y$7,"",IF(AND($BF106=$Y$7,$BG106=23),"",Entrées!H134-Entrées!H133))</f>
        <v>-19</v>
      </c>
      <c r="BN106" s="32">
        <f>IF($BF106&gt;$Y$7,"",IF(AND($BF106=$Y$7,$BG106=23),"",Entrées!I134-Entrées!I133))</f>
        <v>-543.5</v>
      </c>
      <c r="BO106" s="32">
        <f>IF($BF106&gt;$Y$7,"",IF(AND($BF106=$Y$7,$BG106=23),"",Entrées!J134-Entrées!J133))</f>
        <v>42.5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-790.5</v>
      </c>
      <c r="BR106" s="32">
        <f>IF($BF106&gt;$Y$7,"",IF(AND($BF106=$Y$7,$BG106=23),"",Entrées!M134-Entrées!M133))</f>
        <v>-1744</v>
      </c>
      <c r="BS106" s="32">
        <f>IF($BF106&gt;$Y$7,"",IF(AND($BF106=$Y$7,$BG106=23),"",Entrées!N134-Entrées!N133))</f>
        <v>13</v>
      </c>
      <c r="BT106" s="32">
        <f>IF($BF106&gt;$Y$7,"",IF(AND($BF106=$Y$7,$BG106=23),"",Entrées!O134-Entrées!O133))</f>
        <v>-953.5</v>
      </c>
      <c r="BU106" s="32">
        <f>IF($BF106&gt;$Y$7,"",IF(AND($BF106=$Y$7,$BG106=23),"",Entrées!P134-Entrées!P133))</f>
        <v>-5</v>
      </c>
      <c r="BV106" s="32">
        <f>IF($BF106&gt;$Y$7,"",IF(AND($BF106=$Y$7,$BG106=23),"",Entrées!Q134-Entrées!Q133))</f>
        <v>0</v>
      </c>
      <c r="BW106" s="32">
        <f>IF($BF106&gt;$Y$7,"",IF(AND($BF106=$Y$7,$BG106=23),"",Entrées!R134-Entrées!R133))</f>
        <v>0</v>
      </c>
      <c r="BX106" s="32">
        <f>IF($BF106&gt;$Y$7,"",IF(AND($BF106=$Y$7,$BG106=23),"",Entrées!S134-Entrées!S133))</f>
        <v>-457</v>
      </c>
      <c r="BY106" s="32">
        <f>IF($BF106&gt;$Y$7,"",IF(AND($BF106=$Y$7,$BG106=23),"",Entrées!T134-Entrées!T133))</f>
        <v>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-183</v>
      </c>
      <c r="CB106" s="4"/>
      <c r="CC106" s="4"/>
      <c r="CD106" s="33">
        <f>IF($BF106&lt;=$Y$7,Entrées!J133/CD$2,"")</f>
        <v>4.5546303305576581E-2</v>
      </c>
      <c r="CE106" s="33">
        <f>IF($BF106&lt;=$Y$7,Entrées!K133/CE$2,"")</f>
        <v>0</v>
      </c>
      <c r="CF106" s="11">
        <f t="shared" si="66"/>
        <v>7926</v>
      </c>
      <c r="CG106" s="11">
        <f t="shared" si="67"/>
        <v>4186</v>
      </c>
      <c r="CH106" s="52">
        <f t="shared" si="68"/>
        <v>0.27160101910413265</v>
      </c>
      <c r="CI106" s="52">
        <f t="shared" si="69"/>
        <v>9.6170382329218221E-2</v>
      </c>
      <c r="CK106" s="11"/>
      <c r="CL106" s="4"/>
      <c r="CO106" s="4"/>
    </row>
    <row r="107" spans="1:93">
      <c r="A107" s="11" t="str">
        <f>"AE"&amp;A103</f>
        <v>AE116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47262.5</v>
      </c>
      <c r="F107" s="28">
        <f ca="1">IF($D107&gt;$D$8,"",INDIRECT(ADDRESS(ROW(Entrées!$C$37)+($D107-1)*24+F$11,COLUMN(Entrées!$C$37)+($C107-1),4,TRUE,"Entrées")))</f>
        <v>43737.5</v>
      </c>
      <c r="G107" s="28">
        <f ca="1">IF($D107&gt;$D$8,"",INDIRECT(ADDRESS(ROW(Entrées!$C$37)+($D107-1)*24+G$11,COLUMN(Entrées!$C$37)+($C107-1),4,TRUE,"Entrées")))</f>
        <v>42187.5</v>
      </c>
      <c r="H107" s="28">
        <f ca="1">IF($D107&gt;$D$8,"",INDIRECT(ADDRESS(ROW(Entrées!$C$37)+($D107-1)*24+H$11,COLUMN(Entrées!$C$37)+($C107-1),4,TRUE,"Entrées")))</f>
        <v>39900</v>
      </c>
      <c r="I107" s="28">
        <f ca="1">IF($D107&gt;$D$8,"",INDIRECT(ADDRESS(ROW(Entrées!$C$37)+($D107-1)*24+I$11,COLUMN(Entrées!$C$37)+($C107-1),4,TRUE,"Entrées")))</f>
        <v>38837.5</v>
      </c>
      <c r="J107" s="28">
        <f ca="1">IF($D107&gt;$D$8,"",INDIRECT(ADDRESS(ROW(Entrées!$C$37)+($D107-1)*24+J$11,COLUMN(Entrées!$C$37)+($C107-1),4,TRUE,"Entrées")))</f>
        <v>40675</v>
      </c>
      <c r="K107" s="28">
        <f ca="1">IF($D107&gt;$D$8,"",INDIRECT(ADDRESS(ROW(Entrées!$C$37)+($D107-1)*24+K$11,COLUMN(Entrées!$C$37)+($C107-1),4,TRUE,"Entrées")))</f>
        <v>45237.5</v>
      </c>
      <c r="L107" s="28">
        <f ca="1">IF($D107&gt;$D$8,"",INDIRECT(ADDRESS(ROW(Entrées!$C$37)+($D107-1)*24+L$11,COLUMN(Entrées!$C$37)+($C107-1),4,TRUE,"Entrées")))</f>
        <v>50787.5</v>
      </c>
      <c r="M107" s="28">
        <f ca="1">IF($D107&gt;$D$8,"",INDIRECT(ADDRESS(ROW(Entrées!$C$37)+($D107-1)*24+M$11,COLUMN(Entrées!$C$37)+($C107-1),4,TRUE,"Entrées")))</f>
        <v>53712.5</v>
      </c>
      <c r="N107" s="28">
        <f ca="1">IF($D107&gt;$D$8,"",INDIRECT(ADDRESS(ROW(Entrées!$C$37)+($D107-1)*24+N$11,COLUMN(Entrées!$C$37)+($C107-1),4,TRUE,"Entrées")))</f>
        <v>54887.5</v>
      </c>
      <c r="O107" s="28">
        <f ca="1">IF($D107&gt;$D$8,"",INDIRECT(ADDRESS(ROW(Entrées!$C$37)+($D107-1)*24+O$11,COLUMN(Entrées!$C$37)+($C107-1),4,TRUE,"Entrées")))</f>
        <v>55625</v>
      </c>
      <c r="P107" s="28">
        <f ca="1">IF($D107&gt;$D$8,"",INDIRECT(ADDRESS(ROW(Entrées!$C$37)+($D107-1)*24+P$11,COLUMN(Entrées!$C$37)+($C107-1),4,TRUE,"Entrées")))</f>
        <v>56150</v>
      </c>
      <c r="Q107" s="28">
        <f ca="1">IF($D107&gt;$D$8,"",INDIRECT(ADDRESS(ROW(Entrées!$C$37)+($D107-1)*24+Q$11,COLUMN(Entrées!$C$37)+($C107-1),4,TRUE,"Entrées")))</f>
        <v>56362.5</v>
      </c>
      <c r="R107" s="28">
        <f ca="1">IF($D107&gt;$D$8,"",INDIRECT(ADDRESS(ROW(Entrées!$C$37)+($D107-1)*24+R$11,COLUMN(Entrées!$C$37)+($C107-1),4,TRUE,"Entrées")))</f>
        <v>55862.5</v>
      </c>
      <c r="S107" s="28">
        <f ca="1">IF($D107&gt;$D$8,"",INDIRECT(ADDRESS(ROW(Entrées!$C$37)+($D107-1)*24+S$11,COLUMN(Entrées!$C$37)+($C107-1),4,TRUE,"Entrées")))</f>
        <v>55062.5</v>
      </c>
      <c r="T107" s="28">
        <f ca="1">IF($D107&gt;$D$8,"",INDIRECT(ADDRESS(ROW(Entrées!$C$37)+($D107-1)*24+T$11,COLUMN(Entrées!$C$37)+($C107-1),4,TRUE,"Entrées")))</f>
        <v>53237.5</v>
      </c>
      <c r="U107" s="28">
        <f ca="1">IF($D107&gt;$D$8,"",INDIRECT(ADDRESS(ROW(Entrées!$C$37)+($D107-1)*24+U$11,COLUMN(Entrées!$C$37)+($C107-1),4,TRUE,"Entrées")))</f>
        <v>51962.5</v>
      </c>
      <c r="V107" s="28">
        <f ca="1">IF($D107&gt;$D$8,"",INDIRECT(ADDRESS(ROW(Entrées!$C$37)+($D107-1)*24+V$11,COLUMN(Entrées!$C$37)+($C107-1),4,TRUE,"Entrées")))</f>
        <v>51075</v>
      </c>
      <c r="W107" s="28">
        <f ca="1">IF($D107&gt;$D$8,"",INDIRECT(ADDRESS(ROW(Entrées!$C$37)+($D107-1)*24+W$11,COLUMN(Entrées!$C$37)+($C107-1),4,TRUE,"Entrées")))</f>
        <v>52775</v>
      </c>
      <c r="X107" s="28">
        <f ca="1">IF($D107&gt;$D$8,"",INDIRECT(ADDRESS(ROW(Entrées!$C$37)+($D107-1)*24+X$11,COLUMN(Entrées!$C$37)+($C107-1),4,TRUE,"Entrées")))</f>
        <v>57075</v>
      </c>
      <c r="Y107" s="28">
        <f ca="1">IF($D107&gt;$D$8,"",INDIRECT(ADDRESS(ROW(Entrées!$C$37)+($D107-1)*24+Y$11,COLUMN(Entrées!$C$37)+($C107-1),4,TRUE,"Entrées")))</f>
        <v>55050</v>
      </c>
      <c r="Z107" s="28">
        <f ca="1">IF($D107&gt;$D$8,"",INDIRECT(ADDRESS(ROW(Entrées!$C$37)+($D107-1)*24+Z$11,COLUMN(Entrées!$C$37)+($C107-1),4,TRUE,"Entrées")))</f>
        <v>50925</v>
      </c>
      <c r="AA107" s="28">
        <f ca="1">IF($D107&gt;$D$8,"",INDIRECT(ADDRESS(ROW(Entrées!$C$37)+($D107-1)*24+AA$11,COLUMN(Entrées!$C$37)+($C107-1),4,TRUE,"Entrées")))</f>
        <v>49537.5</v>
      </c>
      <c r="AB107" s="28">
        <f ca="1">IF($D107&gt;$D$8,"",INDIRECT(ADDRESS(ROW(Entrées!$C$37)+($D107-1)*24+AB$11,COLUMN(Entrées!$C$37)+($C107-1),4,TRUE,"Entrées")))</f>
        <v>50650</v>
      </c>
      <c r="AC107" s="11"/>
      <c r="AD107" s="40">
        <f t="shared" ca="1" si="97"/>
        <v>50357.291666666664</v>
      </c>
      <c r="AE107" s="40">
        <f t="shared" ca="1" si="99"/>
        <v>57075</v>
      </c>
      <c r="AF107" s="40">
        <f t="shared" ca="1" si="100"/>
        <v>38837.5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49473.956989247294</v>
      </c>
      <c r="AK107" s="31">
        <f t="shared" ca="1" si="46"/>
        <v>49350.672043010745</v>
      </c>
      <c r="AL107" s="31">
        <f t="shared" ca="1" si="47"/>
        <v>49398.118279569891</v>
      </c>
      <c r="AM107" s="31">
        <f t="shared" ca="1" si="48"/>
        <v>347.55645161290329</v>
      </c>
      <c r="AN107" s="31">
        <f t="shared" ca="1" si="49"/>
        <v>2588.1444892473114</v>
      </c>
      <c r="AO107" s="31">
        <f t="shared" ca="1" si="50"/>
        <v>1503.5463709677417</v>
      </c>
      <c r="AP107" s="31">
        <f t="shared" ca="1" si="51"/>
        <v>41704.171370967742</v>
      </c>
      <c r="AQ107" s="31">
        <f t="shared" ca="1" si="52"/>
        <v>2152.7096774193546</v>
      </c>
      <c r="AR107" s="31">
        <f t="shared" ca="1" si="53"/>
        <v>402.56922043010746</v>
      </c>
      <c r="AS107" s="31">
        <f t="shared" ca="1" si="54"/>
        <v>6508.2741935483891</v>
      </c>
      <c r="AT107" s="31">
        <f t="shared" ca="1" si="55"/>
        <v>-813.07862903225805</v>
      </c>
      <c r="AU107" s="31">
        <f t="shared" ca="1" si="56"/>
        <v>663.5913978494624</v>
      </c>
      <c r="AV107" s="31">
        <f t="shared" ca="1" si="57"/>
        <v>-5583.5161290322567</v>
      </c>
      <c r="AW107" s="31">
        <f t="shared" ca="1" si="58"/>
        <v>65.047043010752674</v>
      </c>
      <c r="AX107" s="31">
        <f t="shared" ca="1" si="59"/>
        <v>1350.5215053763443</v>
      </c>
      <c r="AY107" s="31">
        <f t="shared" ca="1" si="60"/>
        <v>-1174.383064516129</v>
      </c>
      <c r="AZ107" s="31">
        <f t="shared" ca="1" si="61"/>
        <v>-997.34811827956992</v>
      </c>
      <c r="BA107" s="31">
        <f t="shared" ca="1" si="62"/>
        <v>-382.02016129032256</v>
      </c>
      <c r="BB107" s="31">
        <f t="shared" ca="1" si="63"/>
        <v>-2410.5497311827958</v>
      </c>
      <c r="BC107" s="31">
        <f t="shared" ca="1" si="64"/>
        <v>-1597.1438172043011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-1397</v>
      </c>
      <c r="BI107" s="32">
        <f>IF($BF107&gt;$Y$7,"",IF(AND($BF107=$Y$7,$BG107=23),"",Entrées!D135-Entrées!D134))</f>
        <v>-2012.5</v>
      </c>
      <c r="BJ107" s="32">
        <f>IF($BF107&gt;$Y$7,"",IF(AND($BF107=$Y$7,$BG107=23),"",Entrées!E135-Entrées!E134))</f>
        <v>-1850</v>
      </c>
      <c r="BK107" s="32">
        <f>IF($BF107&gt;$Y$7,"",IF(AND($BF107=$Y$7,$BG107=23),"",Entrées!F135-Entrées!F134))</f>
        <v>0</v>
      </c>
      <c r="BL107" s="32">
        <f>IF($BF107&gt;$Y$7,"",IF(AND($BF107=$Y$7,$BG107=23),"",Entrées!G135-Entrées!G134))</f>
        <v>-159</v>
      </c>
      <c r="BM107" s="32">
        <f>IF($BF107&gt;$Y$7,"",IF(AND($BF107=$Y$7,$BG107=23),"",Entrées!H135-Entrées!H134))</f>
        <v>1.5</v>
      </c>
      <c r="BN107" s="32">
        <f>IF($BF107&gt;$Y$7,"",IF(AND($BF107=$Y$7,$BG107=23),"",Entrées!I135-Entrées!I134))</f>
        <v>-24.5</v>
      </c>
      <c r="BO107" s="32">
        <f>IF($BF107&gt;$Y$7,"",IF(AND($BF107=$Y$7,$BG107=23),"",Entrées!J135-Entrées!J134))</f>
        <v>67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-106</v>
      </c>
      <c r="BR107" s="32">
        <f>IF($BF107&gt;$Y$7,"",IF(AND($BF107=$Y$7,$BG107=23),"",Entrées!M135-Entrées!M134))</f>
        <v>-182.5</v>
      </c>
      <c r="BS107" s="32">
        <f>IF($BF107&gt;$Y$7,"",IF(AND($BF107=$Y$7,$BG107=23),"",Entrées!N135-Entrées!N134))</f>
        <v>5</v>
      </c>
      <c r="BT107" s="32">
        <f>IF($BF107&gt;$Y$7,"",IF(AND($BF107=$Y$7,$BG107=23),"",Entrées!O135-Entrées!O134))</f>
        <v>-998.5</v>
      </c>
      <c r="BU107" s="32">
        <f>IF($BF107&gt;$Y$7,"",IF(AND($BF107=$Y$7,$BG107=23),"",Entrées!P135-Entrées!P134))</f>
        <v>-3</v>
      </c>
      <c r="BV107" s="32">
        <f>IF($BF107&gt;$Y$7,"",IF(AND($BF107=$Y$7,$BG107=23),"",Entrées!Q135-Entrées!Q134))</f>
        <v>-846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-137</v>
      </c>
      <c r="BY107" s="32">
        <f>IF($BF107&gt;$Y$7,"",IF(AND($BF107=$Y$7,$BG107=23),"",Entrées!T135-Entrées!T134))</f>
        <v>-200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-412</v>
      </c>
      <c r="CB107" s="4"/>
      <c r="CC107" s="4"/>
      <c r="CD107" s="33">
        <f>IF($BF107&lt;=$Y$7,Entrées!J134/CD$2,"")</f>
        <v>5.0908402725208177E-2</v>
      </c>
      <c r="CE107" s="33">
        <f>IF($BF107&lt;=$Y$7,Entrées!K134/CE$2,"")</f>
        <v>0</v>
      </c>
      <c r="CF107" s="11">
        <f t="shared" si="66"/>
        <v>7926</v>
      </c>
      <c r="CG107" s="11">
        <f t="shared" si="67"/>
        <v>4186</v>
      </c>
      <c r="CH107" s="52">
        <f t="shared" si="68"/>
        <v>0.27160101910413265</v>
      </c>
      <c r="CI107" s="52">
        <f t="shared" si="69"/>
        <v>9.6170382329218221E-2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46912.5</v>
      </c>
      <c r="F108" s="28">
        <f ca="1">IF($D108&gt;$D$8,"",INDIRECT(ADDRESS(ROW(Entrées!$C$37)+($D108-1)*24+F$11,COLUMN(Entrées!$C$37)+($C108-1),4,TRUE,"Entrées")))</f>
        <v>43537.5</v>
      </c>
      <c r="G108" s="28">
        <f ca="1">IF($D108&gt;$D$8,"",INDIRECT(ADDRESS(ROW(Entrées!$C$37)+($D108-1)*24+G$11,COLUMN(Entrées!$C$37)+($C108-1),4,TRUE,"Entrées")))</f>
        <v>42100</v>
      </c>
      <c r="H108" s="28">
        <f ca="1">IF($D108&gt;$D$8,"",INDIRECT(ADDRESS(ROW(Entrées!$C$37)+($D108-1)*24+H$11,COLUMN(Entrées!$C$37)+($C108-1),4,TRUE,"Entrées")))</f>
        <v>39525</v>
      </c>
      <c r="I108" s="28">
        <f ca="1">IF($D108&gt;$D$8,"",INDIRECT(ADDRESS(ROW(Entrées!$C$37)+($D108-1)*24+I$11,COLUMN(Entrées!$C$37)+($C108-1),4,TRUE,"Entrées")))</f>
        <v>38612.5</v>
      </c>
      <c r="J108" s="28">
        <f ca="1">IF($D108&gt;$D$8,"",INDIRECT(ADDRESS(ROW(Entrées!$C$37)+($D108-1)*24+J$11,COLUMN(Entrées!$C$37)+($C108-1),4,TRUE,"Entrées")))</f>
        <v>40012.5</v>
      </c>
      <c r="K108" s="28">
        <f ca="1">IF($D108&gt;$D$8,"",INDIRECT(ADDRESS(ROW(Entrées!$C$37)+($D108-1)*24+K$11,COLUMN(Entrées!$C$37)+($C108-1),4,TRUE,"Entrées")))</f>
        <v>44662.5</v>
      </c>
      <c r="L108" s="28">
        <f ca="1">IF($D108&gt;$D$8,"",INDIRECT(ADDRESS(ROW(Entrées!$C$37)+($D108-1)*24+L$11,COLUMN(Entrées!$C$37)+($C108-1),4,TRUE,"Entrées")))</f>
        <v>50287.5</v>
      </c>
      <c r="M108" s="28">
        <f ca="1">IF($D108&gt;$D$8,"",INDIRECT(ADDRESS(ROW(Entrées!$C$37)+($D108-1)*24+M$11,COLUMN(Entrées!$C$37)+($C108-1),4,TRUE,"Entrées")))</f>
        <v>53750</v>
      </c>
      <c r="N108" s="28">
        <f ca="1">IF($D108&gt;$D$8,"",INDIRECT(ADDRESS(ROW(Entrées!$C$37)+($D108-1)*24+N$11,COLUMN(Entrées!$C$37)+($C108-1),4,TRUE,"Entrées")))</f>
        <v>54925</v>
      </c>
      <c r="O108" s="28">
        <f ca="1">IF($D108&gt;$D$8,"",INDIRECT(ADDRESS(ROW(Entrées!$C$37)+($D108-1)*24+O$11,COLUMN(Entrées!$C$37)+($C108-1),4,TRUE,"Entrées")))</f>
        <v>55662.5</v>
      </c>
      <c r="P108" s="28">
        <f ca="1">IF($D108&gt;$D$8,"",INDIRECT(ADDRESS(ROW(Entrées!$C$37)+($D108-1)*24+P$11,COLUMN(Entrées!$C$37)+($C108-1),4,TRUE,"Entrées")))</f>
        <v>56400</v>
      </c>
      <c r="Q108" s="28">
        <f ca="1">IF($D108&gt;$D$8,"",INDIRECT(ADDRESS(ROW(Entrées!$C$37)+($D108-1)*24+Q$11,COLUMN(Entrées!$C$37)+($C108-1),4,TRUE,"Entrées")))</f>
        <v>56775</v>
      </c>
      <c r="R108" s="28">
        <f ca="1">IF($D108&gt;$D$8,"",INDIRECT(ADDRESS(ROW(Entrées!$C$37)+($D108-1)*24+R$11,COLUMN(Entrées!$C$37)+($C108-1),4,TRUE,"Entrées")))</f>
        <v>55800</v>
      </c>
      <c r="S108" s="28">
        <f ca="1">IF($D108&gt;$D$8,"",INDIRECT(ADDRESS(ROW(Entrées!$C$37)+($D108-1)*24+S$11,COLUMN(Entrées!$C$37)+($C108-1),4,TRUE,"Entrées")))</f>
        <v>54775</v>
      </c>
      <c r="T108" s="28">
        <f ca="1">IF($D108&gt;$D$8,"",INDIRECT(ADDRESS(ROW(Entrées!$C$37)+($D108-1)*24+T$11,COLUMN(Entrées!$C$37)+($C108-1),4,TRUE,"Entrées")))</f>
        <v>53112.5</v>
      </c>
      <c r="U108" s="28">
        <f ca="1">IF($D108&gt;$D$8,"",INDIRECT(ADDRESS(ROW(Entrées!$C$37)+($D108-1)*24+U$11,COLUMN(Entrées!$C$37)+($C108-1),4,TRUE,"Entrées")))</f>
        <v>51950</v>
      </c>
      <c r="V108" s="28">
        <f ca="1">IF($D108&gt;$D$8,"",INDIRECT(ADDRESS(ROW(Entrées!$C$37)+($D108-1)*24+V$11,COLUMN(Entrées!$C$37)+($C108-1),4,TRUE,"Entrées")))</f>
        <v>51287.5</v>
      </c>
      <c r="W108" s="28">
        <f ca="1">IF($D108&gt;$D$8,"",INDIRECT(ADDRESS(ROW(Entrées!$C$37)+($D108-1)*24+W$11,COLUMN(Entrées!$C$37)+($C108-1),4,TRUE,"Entrées")))</f>
        <v>53200</v>
      </c>
      <c r="X108" s="28">
        <f ca="1">IF($D108&gt;$D$8,"",INDIRECT(ADDRESS(ROW(Entrées!$C$37)+($D108-1)*24+X$11,COLUMN(Entrées!$C$37)+($C108-1),4,TRUE,"Entrées")))</f>
        <v>57125</v>
      </c>
      <c r="Y108" s="28">
        <f ca="1">IF($D108&gt;$D$8,"",INDIRECT(ADDRESS(ROW(Entrées!$C$37)+($D108-1)*24+Y$11,COLUMN(Entrées!$C$37)+($C108-1),4,TRUE,"Entrées")))</f>
        <v>54312.5</v>
      </c>
      <c r="Z108" s="28">
        <f ca="1">IF($D108&gt;$D$8,"",INDIRECT(ADDRESS(ROW(Entrées!$C$37)+($D108-1)*24+Z$11,COLUMN(Entrées!$C$37)+($C108-1),4,TRUE,"Entrées")))</f>
        <v>50150</v>
      </c>
      <c r="AA108" s="28">
        <f ca="1">IF($D108&gt;$D$8,"",INDIRECT(ADDRESS(ROW(Entrées!$C$37)+($D108-1)*24+AA$11,COLUMN(Entrées!$C$37)+($C108-1),4,TRUE,"Entrées")))</f>
        <v>48637.5</v>
      </c>
      <c r="AB108" s="28">
        <f ca="1">IF($D108&gt;$D$8,"",INDIRECT(ADDRESS(ROW(Entrées!$C$37)+($D108-1)*24+AB$11,COLUMN(Entrées!$C$37)+($C108-1),4,TRUE,"Entrées")))</f>
        <v>50462.5</v>
      </c>
      <c r="AC108" s="11"/>
      <c r="AD108" s="40">
        <f t="shared" ca="1" si="97"/>
        <v>50165.625</v>
      </c>
      <c r="AE108" s="40">
        <f t="shared" ca="1" si="99"/>
        <v>57125</v>
      </c>
      <c r="AF108" s="40">
        <f t="shared" ca="1" si="100"/>
        <v>38612.5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49473.956989247294</v>
      </c>
      <c r="AK108" s="31">
        <f t="shared" ca="1" si="46"/>
        <v>49350.672043010745</v>
      </c>
      <c r="AL108" s="31">
        <f t="shared" ca="1" si="47"/>
        <v>49398.118279569891</v>
      </c>
      <c r="AM108" s="31">
        <f t="shared" ca="1" si="48"/>
        <v>347.55645161290329</v>
      </c>
      <c r="AN108" s="31">
        <f t="shared" ca="1" si="49"/>
        <v>2588.1444892473114</v>
      </c>
      <c r="AO108" s="31">
        <f t="shared" ca="1" si="50"/>
        <v>1503.5463709677417</v>
      </c>
      <c r="AP108" s="31">
        <f t="shared" ca="1" si="51"/>
        <v>41704.171370967742</v>
      </c>
      <c r="AQ108" s="31">
        <f t="shared" ca="1" si="52"/>
        <v>2152.7096774193546</v>
      </c>
      <c r="AR108" s="31">
        <f t="shared" ca="1" si="53"/>
        <v>402.56922043010746</v>
      </c>
      <c r="AS108" s="31">
        <f t="shared" ca="1" si="54"/>
        <v>6508.2741935483891</v>
      </c>
      <c r="AT108" s="31">
        <f t="shared" ca="1" si="55"/>
        <v>-813.07862903225805</v>
      </c>
      <c r="AU108" s="31">
        <f t="shared" ca="1" si="56"/>
        <v>663.5913978494624</v>
      </c>
      <c r="AV108" s="31">
        <f t="shared" ca="1" si="57"/>
        <v>-5583.5161290322567</v>
      </c>
      <c r="AW108" s="31">
        <f t="shared" ca="1" si="58"/>
        <v>65.047043010752674</v>
      </c>
      <c r="AX108" s="31">
        <f t="shared" ca="1" si="59"/>
        <v>1350.5215053763443</v>
      </c>
      <c r="AY108" s="31">
        <f t="shared" ca="1" si="60"/>
        <v>-1174.383064516129</v>
      </c>
      <c r="AZ108" s="31">
        <f t="shared" ca="1" si="61"/>
        <v>-997.34811827956992</v>
      </c>
      <c r="BA108" s="31">
        <f t="shared" ca="1" si="62"/>
        <v>-382.02016129032256</v>
      </c>
      <c r="BB108" s="31">
        <f t="shared" ca="1" si="63"/>
        <v>-2410.5497311827958</v>
      </c>
      <c r="BC108" s="31">
        <f t="shared" ca="1" si="64"/>
        <v>-1597.1438172043011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-2786</v>
      </c>
      <c r="BI108" s="32">
        <f>IF($BF108&gt;$Y$7,"",IF(AND($BF108=$Y$7,$BG108=23),"",Entrées!D136-Entrées!D135))</f>
        <v>-3225</v>
      </c>
      <c r="BJ108" s="32">
        <f>IF($BF108&gt;$Y$7,"",IF(AND($BF108=$Y$7,$BG108=23),"",Entrées!E136-Entrées!E135))</f>
        <v>-2912.5</v>
      </c>
      <c r="BK108" s="32">
        <f>IF($BF108&gt;$Y$7,"",IF(AND($BF108=$Y$7,$BG108=23),"",Entrées!F136-Entrées!F135))</f>
        <v>0.5</v>
      </c>
      <c r="BL108" s="32">
        <f>IF($BF108&gt;$Y$7,"",IF(AND($BF108=$Y$7,$BG108=23),"",Entrées!G136-Entrées!G135))</f>
        <v>-414.5</v>
      </c>
      <c r="BM108" s="32">
        <f>IF($BF108&gt;$Y$7,"",IF(AND($BF108=$Y$7,$BG108=23),"",Entrées!H136-Entrées!H135))</f>
        <v>-2</v>
      </c>
      <c r="BN108" s="32">
        <f>IF($BF108&gt;$Y$7,"",IF(AND($BF108=$Y$7,$BG108=23),"",Entrées!I136-Entrées!I135))</f>
        <v>-7.5</v>
      </c>
      <c r="BO108" s="32">
        <f>IF($BF108&gt;$Y$7,"",IF(AND($BF108=$Y$7,$BG108=23),"",Entrées!J136-Entrées!J135))</f>
        <v>67.5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-139.5</v>
      </c>
      <c r="BR108" s="32">
        <f>IF($BF108&gt;$Y$7,"",IF(AND($BF108=$Y$7,$BG108=23),"",Entrées!M136-Entrées!M135))</f>
        <v>-234.5</v>
      </c>
      <c r="BS108" s="32">
        <f>IF($BF108&gt;$Y$7,"",IF(AND($BF108=$Y$7,$BG108=23),"",Entrées!N136-Entrées!N135))</f>
        <v>6</v>
      </c>
      <c r="BT108" s="32">
        <f>IF($BF108&gt;$Y$7,"",IF(AND($BF108=$Y$7,$BG108=23),"",Entrées!O136-Entrées!O135))</f>
        <v>-2062</v>
      </c>
      <c r="BU108" s="32">
        <f>IF($BF108&gt;$Y$7,"",IF(AND($BF108=$Y$7,$BG108=23),"",Entrées!P136-Entrées!P135))</f>
        <v>-8</v>
      </c>
      <c r="BV108" s="32">
        <f>IF($BF108&gt;$Y$7,"",IF(AND($BF108=$Y$7,$BG108=23),"",Entrées!Q136-Entrées!Q135))</f>
        <v>-1517</v>
      </c>
      <c r="BW108" s="32">
        <f>IF($BF108&gt;$Y$7,"",IF(AND($BF108=$Y$7,$BG108=23),"",Entrées!R136-Entrées!R135))</f>
        <v>1</v>
      </c>
      <c r="BX108" s="32">
        <f>IF($BF108&gt;$Y$7,"",IF(AND($BF108=$Y$7,$BG108=23),"",Entrées!S136-Entrées!S135))</f>
        <v>-14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-873</v>
      </c>
      <c r="CB108" s="4"/>
      <c r="CC108" s="4"/>
      <c r="CD108" s="33">
        <f>IF($BF108&lt;=$Y$7,Entrées!J135/CD$2,"")</f>
        <v>5.9361594751450919E-2</v>
      </c>
      <c r="CE108" s="33">
        <f>IF($BF108&lt;=$Y$7,Entrées!K135/CE$2,"")</f>
        <v>0</v>
      </c>
      <c r="CF108" s="11">
        <f t="shared" si="66"/>
        <v>7926</v>
      </c>
      <c r="CG108" s="11">
        <f t="shared" si="67"/>
        <v>4186</v>
      </c>
      <c r="CH108" s="52">
        <f t="shared" si="68"/>
        <v>0.27160101910413265</v>
      </c>
      <c r="CI108" s="52">
        <f t="shared" si="69"/>
        <v>9.6170382329218221E-2</v>
      </c>
      <c r="CK108" s="11"/>
      <c r="CL108" s="4"/>
      <c r="CO108" s="4"/>
    </row>
    <row r="109" spans="1:93">
      <c r="A109" s="11" t="str">
        <f>"AF"&amp;A103</f>
        <v>AF116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47937.5</v>
      </c>
      <c r="F109" s="28">
        <f ca="1">IF($D109&gt;$D$8,"",INDIRECT(ADDRESS(ROW(Entrées!$C$37)+($D109-1)*24+F$11,COLUMN(Entrées!$C$37)+($C109-1),4,TRUE,"Entrées")))</f>
        <v>44762.5</v>
      </c>
      <c r="G109" s="28">
        <f ca="1">IF($D109&gt;$D$8,"",INDIRECT(ADDRESS(ROW(Entrées!$C$37)+($D109-1)*24+G$11,COLUMN(Entrées!$C$37)+($C109-1),4,TRUE,"Entrées")))</f>
        <v>43262.5</v>
      </c>
      <c r="H109" s="28">
        <f ca="1">IF($D109&gt;$D$8,"",INDIRECT(ADDRESS(ROW(Entrées!$C$37)+($D109-1)*24+H$11,COLUMN(Entrées!$C$37)+($C109-1),4,TRUE,"Entrées")))</f>
        <v>40525</v>
      </c>
      <c r="I109" s="28">
        <f ca="1">IF($D109&gt;$D$8,"",INDIRECT(ADDRESS(ROW(Entrées!$C$37)+($D109-1)*24+I$11,COLUMN(Entrées!$C$37)+($C109-1),4,TRUE,"Entrées")))</f>
        <v>39575</v>
      </c>
      <c r="J109" s="28">
        <f ca="1">IF($D109&gt;$D$8,"",INDIRECT(ADDRESS(ROW(Entrées!$C$37)+($D109-1)*24+J$11,COLUMN(Entrées!$C$37)+($C109-1),4,TRUE,"Entrées")))</f>
        <v>41325</v>
      </c>
      <c r="K109" s="28">
        <f ca="1">IF($D109&gt;$D$8,"",INDIRECT(ADDRESS(ROW(Entrées!$C$37)+($D109-1)*24+K$11,COLUMN(Entrées!$C$37)+($C109-1),4,TRUE,"Entrées")))</f>
        <v>45575</v>
      </c>
      <c r="L109" s="28">
        <f ca="1">IF($D109&gt;$D$8,"",INDIRECT(ADDRESS(ROW(Entrées!$C$37)+($D109-1)*24+L$11,COLUMN(Entrées!$C$37)+($C109-1),4,TRUE,"Entrées")))</f>
        <v>51400</v>
      </c>
      <c r="M109" s="28">
        <f ca="1">IF($D109&gt;$D$8,"",INDIRECT(ADDRESS(ROW(Entrées!$C$37)+($D109-1)*24+M$11,COLUMN(Entrées!$C$37)+($C109-1),4,TRUE,"Entrées")))</f>
        <v>54700</v>
      </c>
      <c r="N109" s="28">
        <f ca="1">IF($D109&gt;$D$8,"",INDIRECT(ADDRESS(ROW(Entrées!$C$37)+($D109-1)*24+N$11,COLUMN(Entrées!$C$37)+($C109-1),4,TRUE,"Entrées")))</f>
        <v>55612.5</v>
      </c>
      <c r="O109" s="28">
        <f ca="1">IF($D109&gt;$D$8,"",INDIRECT(ADDRESS(ROW(Entrées!$C$37)+($D109-1)*24+O$11,COLUMN(Entrées!$C$37)+($C109-1),4,TRUE,"Entrées")))</f>
        <v>56225</v>
      </c>
      <c r="P109" s="28">
        <f ca="1">IF($D109&gt;$D$8,"",INDIRECT(ADDRESS(ROW(Entrées!$C$37)+($D109-1)*24+P$11,COLUMN(Entrées!$C$37)+($C109-1),4,TRUE,"Entrées")))</f>
        <v>56662.5</v>
      </c>
      <c r="Q109" s="28">
        <f ca="1">IF($D109&gt;$D$8,"",INDIRECT(ADDRESS(ROW(Entrées!$C$37)+($D109-1)*24+Q$11,COLUMN(Entrées!$C$37)+($C109-1),4,TRUE,"Entrées")))</f>
        <v>56875</v>
      </c>
      <c r="R109" s="28">
        <f ca="1">IF($D109&gt;$D$8,"",INDIRECT(ADDRESS(ROW(Entrées!$C$37)+($D109-1)*24+R$11,COLUMN(Entrées!$C$37)+($C109-1),4,TRUE,"Entrées")))</f>
        <v>55975</v>
      </c>
      <c r="S109" s="28">
        <f ca="1">IF($D109&gt;$D$8,"",INDIRECT(ADDRESS(ROW(Entrées!$C$37)+($D109-1)*24+S$11,COLUMN(Entrées!$C$37)+($C109-1),4,TRUE,"Entrées")))</f>
        <v>54650</v>
      </c>
      <c r="T109" s="28">
        <f ca="1">IF($D109&gt;$D$8,"",INDIRECT(ADDRESS(ROW(Entrées!$C$37)+($D109-1)*24+T$11,COLUMN(Entrées!$C$37)+($C109-1),4,TRUE,"Entrées")))</f>
        <v>52637.5</v>
      </c>
      <c r="U109" s="28">
        <f ca="1">IF($D109&gt;$D$8,"",INDIRECT(ADDRESS(ROW(Entrées!$C$37)+($D109-1)*24+U$11,COLUMN(Entrées!$C$37)+($C109-1),4,TRUE,"Entrées")))</f>
        <v>51362.5</v>
      </c>
      <c r="V109" s="28">
        <f ca="1">IF($D109&gt;$D$8,"",INDIRECT(ADDRESS(ROW(Entrées!$C$37)+($D109-1)*24+V$11,COLUMN(Entrées!$C$37)+($C109-1),4,TRUE,"Entrées")))</f>
        <v>50137.5</v>
      </c>
      <c r="W109" s="28">
        <f ca="1">IF($D109&gt;$D$8,"",INDIRECT(ADDRESS(ROW(Entrées!$C$37)+($D109-1)*24+W$11,COLUMN(Entrées!$C$37)+($C109-1),4,TRUE,"Entrées")))</f>
        <v>52075</v>
      </c>
      <c r="X109" s="28">
        <f ca="1">IF($D109&gt;$D$8,"",INDIRECT(ADDRESS(ROW(Entrées!$C$37)+($D109-1)*24+X$11,COLUMN(Entrées!$C$37)+($C109-1),4,TRUE,"Entrées")))</f>
        <v>56812.5</v>
      </c>
      <c r="Y109" s="28">
        <f ca="1">IF($D109&gt;$D$8,"",INDIRECT(ADDRESS(ROW(Entrées!$C$37)+($D109-1)*24+Y$11,COLUMN(Entrées!$C$37)+($C109-1),4,TRUE,"Entrées")))</f>
        <v>54237.5</v>
      </c>
      <c r="Z109" s="28">
        <f ca="1">IF($D109&gt;$D$8,"",INDIRECT(ADDRESS(ROW(Entrées!$C$37)+($D109-1)*24+Z$11,COLUMN(Entrées!$C$37)+($C109-1),4,TRUE,"Entrées")))</f>
        <v>49862.5</v>
      </c>
      <c r="AA109" s="28">
        <f ca="1">IF($D109&gt;$D$8,"",INDIRECT(ADDRESS(ROW(Entrées!$C$37)+($D109-1)*24+AA$11,COLUMN(Entrées!$C$37)+($C109-1),4,TRUE,"Entrées")))</f>
        <v>48662.5</v>
      </c>
      <c r="AB109" s="28">
        <f ca="1">IF($D109&gt;$D$8,"",INDIRECT(ADDRESS(ROW(Entrées!$C$37)+($D109-1)*24+AB$11,COLUMN(Entrées!$C$37)+($C109-1),4,TRUE,"Entrées")))</f>
        <v>50225</v>
      </c>
      <c r="AC109" s="11"/>
      <c r="AD109" s="40">
        <f t="shared" ca="1" si="97"/>
        <v>50461.458333333336</v>
      </c>
      <c r="AE109" s="40">
        <f t="shared" ca="1" si="99"/>
        <v>56875</v>
      </c>
      <c r="AF109" s="40">
        <f t="shared" ca="1" si="100"/>
        <v>39575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49473.956989247294</v>
      </c>
      <c r="AK109" s="31">
        <f t="shared" ca="1" si="46"/>
        <v>49350.672043010745</v>
      </c>
      <c r="AL109" s="31">
        <f t="shared" ca="1" si="47"/>
        <v>49398.118279569891</v>
      </c>
      <c r="AM109" s="31">
        <f t="shared" ca="1" si="48"/>
        <v>347.55645161290329</v>
      </c>
      <c r="AN109" s="31">
        <f t="shared" ca="1" si="49"/>
        <v>2588.1444892473114</v>
      </c>
      <c r="AO109" s="31">
        <f t="shared" ca="1" si="50"/>
        <v>1503.5463709677417</v>
      </c>
      <c r="AP109" s="31">
        <f t="shared" ca="1" si="51"/>
        <v>41704.171370967742</v>
      </c>
      <c r="AQ109" s="31">
        <f t="shared" ca="1" si="52"/>
        <v>2152.7096774193546</v>
      </c>
      <c r="AR109" s="31">
        <f t="shared" ca="1" si="53"/>
        <v>402.56922043010746</v>
      </c>
      <c r="AS109" s="31">
        <f t="shared" ca="1" si="54"/>
        <v>6508.2741935483891</v>
      </c>
      <c r="AT109" s="31">
        <f t="shared" ca="1" si="55"/>
        <v>-813.07862903225805</v>
      </c>
      <c r="AU109" s="31">
        <f t="shared" ca="1" si="56"/>
        <v>663.5913978494624</v>
      </c>
      <c r="AV109" s="31">
        <f t="shared" ca="1" si="57"/>
        <v>-5583.5161290322567</v>
      </c>
      <c r="AW109" s="31">
        <f t="shared" ca="1" si="58"/>
        <v>65.047043010752674</v>
      </c>
      <c r="AX109" s="31">
        <f t="shared" ca="1" si="59"/>
        <v>1350.5215053763443</v>
      </c>
      <c r="AY109" s="31">
        <f t="shared" ca="1" si="60"/>
        <v>-1174.383064516129</v>
      </c>
      <c r="AZ109" s="31">
        <f t="shared" ca="1" si="61"/>
        <v>-997.34811827956992</v>
      </c>
      <c r="BA109" s="31">
        <f t="shared" ca="1" si="62"/>
        <v>-382.02016129032256</v>
      </c>
      <c r="BB109" s="31">
        <f t="shared" ca="1" si="63"/>
        <v>-2410.5497311827958</v>
      </c>
      <c r="BC109" s="31">
        <f t="shared" ca="1" si="64"/>
        <v>-1597.1438172043011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-1618</v>
      </c>
      <c r="BI109" s="32">
        <f>IF($BF109&gt;$Y$7,"",IF(AND($BF109=$Y$7,$BG109=23),"",Entrées!D137-Entrées!D136))</f>
        <v>-1750</v>
      </c>
      <c r="BJ109" s="32">
        <f>IF($BF109&gt;$Y$7,"",IF(AND($BF109=$Y$7,$BG109=23),"",Entrées!E137-Entrées!E136))</f>
        <v>-1487.5</v>
      </c>
      <c r="BK109" s="32">
        <f>IF($BF109&gt;$Y$7,"",IF(AND($BF109=$Y$7,$BG109=23),"",Entrées!F137-Entrées!F136))</f>
        <v>0.5</v>
      </c>
      <c r="BL109" s="32">
        <f>IF($BF109&gt;$Y$7,"",IF(AND($BF109=$Y$7,$BG109=23),"",Entrées!G137-Entrées!G136))</f>
        <v>-34.5</v>
      </c>
      <c r="BM109" s="32">
        <f>IF($BF109&gt;$Y$7,"",IF(AND($BF109=$Y$7,$BG109=23),"",Entrées!H137-Entrées!H136))</f>
        <v>33</v>
      </c>
      <c r="BN109" s="32">
        <f>IF($BF109&gt;$Y$7,"",IF(AND($BF109=$Y$7,$BG109=23),"",Entrées!I137-Entrées!I136))</f>
        <v>37.5</v>
      </c>
      <c r="BO109" s="32">
        <f>IF($BF109&gt;$Y$7,"",IF(AND($BF109=$Y$7,$BG109=23),"",Entrées!J137-Entrées!J136))</f>
        <v>83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-181.5</v>
      </c>
      <c r="BR109" s="32">
        <f>IF($BF109&gt;$Y$7,"",IF(AND($BF109=$Y$7,$BG109=23),"",Entrées!M137-Entrées!M136))</f>
        <v>123</v>
      </c>
      <c r="BS109" s="32">
        <f>IF($BF109&gt;$Y$7,"",IF(AND($BF109=$Y$7,$BG109=23),"",Entrées!N137-Entrées!N136))</f>
        <v>10</v>
      </c>
      <c r="BT109" s="32">
        <f>IF($BF109&gt;$Y$7,"",IF(AND($BF109=$Y$7,$BG109=23),"",Entrées!O137-Entrées!O136))</f>
        <v>-1688.5</v>
      </c>
      <c r="BU109" s="32">
        <f>IF($BF109&gt;$Y$7,"",IF(AND($BF109=$Y$7,$BG109=23),"",Entrées!P137-Entrées!P136))</f>
        <v>-0.5</v>
      </c>
      <c r="BV109" s="32">
        <f>IF($BF109&gt;$Y$7,"",IF(AND($BF109=$Y$7,$BG109=23),"",Entrées!Q137-Entrées!Q136))</f>
        <v>-1244</v>
      </c>
      <c r="BW109" s="32">
        <f>IF($BF109&gt;$Y$7,"",IF(AND($BF109=$Y$7,$BG109=23),"",Entrées!R137-Entrées!R136))</f>
        <v>-1</v>
      </c>
      <c r="BX109" s="32">
        <f>IF($BF109&gt;$Y$7,"",IF(AND($BF109=$Y$7,$BG109=23),"",Entrées!S137-Entrées!S136))</f>
        <v>-39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-37</v>
      </c>
      <c r="CB109" s="4"/>
      <c r="CC109" s="4"/>
      <c r="CD109" s="33">
        <f>IF($BF109&lt;=$Y$7,Entrées!J136/CD$2,"")</f>
        <v>6.7877870300277574E-2</v>
      </c>
      <c r="CE109" s="33">
        <f>IF($BF109&lt;=$Y$7,Entrées!K136/CE$2,"")</f>
        <v>0</v>
      </c>
      <c r="CF109" s="11">
        <f t="shared" si="66"/>
        <v>7926</v>
      </c>
      <c r="CG109" s="11">
        <f t="shared" si="67"/>
        <v>4186</v>
      </c>
      <c r="CH109" s="52">
        <f t="shared" si="68"/>
        <v>0.27160101910413265</v>
      </c>
      <c r="CI109" s="52">
        <f t="shared" si="69"/>
        <v>9.6170382329218221E-2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47425</v>
      </c>
      <c r="F110" s="28">
        <f ca="1">IF($D110&gt;$D$8,"",INDIRECT(ADDRESS(ROW(Entrées!$C$37)+($D110-1)*24+F$11,COLUMN(Entrées!$C$37)+($C110-1),4,TRUE,"Entrées")))</f>
        <v>44312.5</v>
      </c>
      <c r="G110" s="28">
        <f ca="1">IF($D110&gt;$D$8,"",INDIRECT(ADDRESS(ROW(Entrées!$C$37)+($D110-1)*24+G$11,COLUMN(Entrées!$C$37)+($C110-1),4,TRUE,"Entrées")))</f>
        <v>42937.5</v>
      </c>
      <c r="H110" s="28">
        <f ca="1">IF($D110&gt;$D$8,"",INDIRECT(ADDRESS(ROW(Entrées!$C$37)+($D110-1)*24+H$11,COLUMN(Entrées!$C$37)+($C110-1),4,TRUE,"Entrées")))</f>
        <v>40300</v>
      </c>
      <c r="I110" s="28">
        <f ca="1">IF($D110&gt;$D$8,"",INDIRECT(ADDRESS(ROW(Entrées!$C$37)+($D110-1)*24+I$11,COLUMN(Entrées!$C$37)+($C110-1),4,TRUE,"Entrées")))</f>
        <v>39200</v>
      </c>
      <c r="J110" s="28">
        <f ca="1">IF($D110&gt;$D$8,"",INDIRECT(ADDRESS(ROW(Entrées!$C$37)+($D110-1)*24+J$11,COLUMN(Entrées!$C$37)+($C110-1),4,TRUE,"Entrées")))</f>
        <v>40687.5</v>
      </c>
      <c r="K110" s="28">
        <f ca="1">IF($D110&gt;$D$8,"",INDIRECT(ADDRESS(ROW(Entrées!$C$37)+($D110-1)*24+K$11,COLUMN(Entrées!$C$37)+($C110-1),4,TRUE,"Entrées")))</f>
        <v>44800</v>
      </c>
      <c r="L110" s="28">
        <f ca="1">IF($D110&gt;$D$8,"",INDIRECT(ADDRESS(ROW(Entrées!$C$37)+($D110-1)*24+L$11,COLUMN(Entrées!$C$37)+($C110-1),4,TRUE,"Entrées")))</f>
        <v>50225</v>
      </c>
      <c r="M110" s="28">
        <f ca="1">IF($D110&gt;$D$8,"",INDIRECT(ADDRESS(ROW(Entrées!$C$37)+($D110-1)*24+M$11,COLUMN(Entrées!$C$37)+($C110-1),4,TRUE,"Entrées")))</f>
        <v>53587.5</v>
      </c>
      <c r="N110" s="28">
        <f ca="1">IF($D110&gt;$D$8,"",INDIRECT(ADDRESS(ROW(Entrées!$C$37)+($D110-1)*24+N$11,COLUMN(Entrées!$C$37)+($C110-1),4,TRUE,"Entrées")))</f>
        <v>54487.5</v>
      </c>
      <c r="O110" s="28">
        <f ca="1">IF($D110&gt;$D$8,"",INDIRECT(ADDRESS(ROW(Entrées!$C$37)+($D110-1)*24+O$11,COLUMN(Entrées!$C$37)+($C110-1),4,TRUE,"Entrées")))</f>
        <v>55237.5</v>
      </c>
      <c r="P110" s="28">
        <f ca="1">IF($D110&gt;$D$8,"",INDIRECT(ADDRESS(ROW(Entrées!$C$37)+($D110-1)*24+P$11,COLUMN(Entrées!$C$37)+($C110-1),4,TRUE,"Entrées")))</f>
        <v>55750</v>
      </c>
      <c r="Q110" s="28">
        <f ca="1">IF($D110&gt;$D$8,"",INDIRECT(ADDRESS(ROW(Entrées!$C$37)+($D110-1)*24+Q$11,COLUMN(Entrées!$C$37)+($C110-1),4,TRUE,"Entrées")))</f>
        <v>56150</v>
      </c>
      <c r="R110" s="28">
        <f ca="1">IF($D110&gt;$D$8,"",INDIRECT(ADDRESS(ROW(Entrées!$C$37)+($D110-1)*24+R$11,COLUMN(Entrées!$C$37)+($C110-1),4,TRUE,"Entrées")))</f>
        <v>55512.5</v>
      </c>
      <c r="S110" s="28">
        <f ca="1">IF($D110&gt;$D$8,"",INDIRECT(ADDRESS(ROW(Entrées!$C$37)+($D110-1)*24+S$11,COLUMN(Entrées!$C$37)+($C110-1),4,TRUE,"Entrées")))</f>
        <v>54062.5</v>
      </c>
      <c r="T110" s="28">
        <f ca="1">IF($D110&gt;$D$8,"",INDIRECT(ADDRESS(ROW(Entrées!$C$37)+($D110-1)*24+T$11,COLUMN(Entrées!$C$37)+($C110-1),4,TRUE,"Entrées")))</f>
        <v>51762.5</v>
      </c>
      <c r="U110" s="28">
        <f ca="1">IF($D110&gt;$D$8,"",INDIRECT(ADDRESS(ROW(Entrées!$C$37)+($D110-1)*24+U$11,COLUMN(Entrées!$C$37)+($C110-1),4,TRUE,"Entrées")))</f>
        <v>50137.5</v>
      </c>
      <c r="V110" s="28">
        <f ca="1">IF($D110&gt;$D$8,"",INDIRECT(ADDRESS(ROW(Entrées!$C$37)+($D110-1)*24+V$11,COLUMN(Entrées!$C$37)+($C110-1),4,TRUE,"Entrées")))</f>
        <v>49312.5</v>
      </c>
      <c r="W110" s="28">
        <f ca="1">IF($D110&gt;$D$8,"",INDIRECT(ADDRESS(ROW(Entrées!$C$37)+($D110-1)*24+W$11,COLUMN(Entrées!$C$37)+($C110-1),4,TRUE,"Entrées")))</f>
        <v>51387.5</v>
      </c>
      <c r="X110" s="28">
        <f ca="1">IF($D110&gt;$D$8,"",INDIRECT(ADDRESS(ROW(Entrées!$C$37)+($D110-1)*24+X$11,COLUMN(Entrées!$C$37)+($C110-1),4,TRUE,"Entrées")))</f>
        <v>55087.5</v>
      </c>
      <c r="Y110" s="28">
        <f ca="1">IF($D110&gt;$D$8,"",INDIRECT(ADDRESS(ROW(Entrées!$C$37)+($D110-1)*24+Y$11,COLUMN(Entrées!$C$37)+($C110-1),4,TRUE,"Entrées")))</f>
        <v>52737.5</v>
      </c>
      <c r="Z110" s="28">
        <f ca="1">IF($D110&gt;$D$8,"",INDIRECT(ADDRESS(ROW(Entrées!$C$37)+($D110-1)*24+Z$11,COLUMN(Entrées!$C$37)+($C110-1),4,TRUE,"Entrées")))</f>
        <v>49150</v>
      </c>
      <c r="AA110" s="28">
        <f ca="1">IF($D110&gt;$D$8,"",INDIRECT(ADDRESS(ROW(Entrées!$C$37)+($D110-1)*24+AA$11,COLUMN(Entrées!$C$37)+($C110-1),4,TRUE,"Entrées")))</f>
        <v>48175</v>
      </c>
      <c r="AB110" s="28">
        <f ca="1">IF($D110&gt;$D$8,"",INDIRECT(ADDRESS(ROW(Entrées!$C$37)+($D110-1)*24+AB$11,COLUMN(Entrées!$C$37)+($C110-1),4,TRUE,"Entrées")))</f>
        <v>49587.5</v>
      </c>
      <c r="AC110" s="11"/>
      <c r="AD110" s="40">
        <f t="shared" ca="1" si="97"/>
        <v>49667.1875</v>
      </c>
      <c r="AE110" s="40">
        <f t="shared" ca="1" si="99"/>
        <v>56150</v>
      </c>
      <c r="AF110" s="40">
        <f t="shared" ca="1" si="100"/>
        <v>39200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49473.956989247294</v>
      </c>
      <c r="AK110" s="31">
        <f t="shared" ca="1" si="46"/>
        <v>49350.672043010745</v>
      </c>
      <c r="AL110" s="31">
        <f t="shared" ca="1" si="47"/>
        <v>49398.118279569891</v>
      </c>
      <c r="AM110" s="31">
        <f t="shared" ca="1" si="48"/>
        <v>347.55645161290329</v>
      </c>
      <c r="AN110" s="31">
        <f t="shared" ca="1" si="49"/>
        <v>2588.1444892473114</v>
      </c>
      <c r="AO110" s="31">
        <f t="shared" ca="1" si="50"/>
        <v>1503.5463709677417</v>
      </c>
      <c r="AP110" s="31">
        <f t="shared" ca="1" si="51"/>
        <v>41704.171370967742</v>
      </c>
      <c r="AQ110" s="31">
        <f t="shared" ca="1" si="52"/>
        <v>2152.7096774193546</v>
      </c>
      <c r="AR110" s="31">
        <f t="shared" ca="1" si="53"/>
        <v>402.56922043010746</v>
      </c>
      <c r="AS110" s="31">
        <f t="shared" ca="1" si="54"/>
        <v>6508.2741935483891</v>
      </c>
      <c r="AT110" s="31">
        <f t="shared" ca="1" si="55"/>
        <v>-813.07862903225805</v>
      </c>
      <c r="AU110" s="31">
        <f t="shared" ca="1" si="56"/>
        <v>663.5913978494624</v>
      </c>
      <c r="AV110" s="31">
        <f t="shared" ca="1" si="57"/>
        <v>-5583.5161290322567</v>
      </c>
      <c r="AW110" s="31">
        <f t="shared" ca="1" si="58"/>
        <v>65.047043010752674</v>
      </c>
      <c r="AX110" s="31">
        <f t="shared" ca="1" si="59"/>
        <v>1350.5215053763443</v>
      </c>
      <c r="AY110" s="31">
        <f t="shared" ca="1" si="60"/>
        <v>-1174.383064516129</v>
      </c>
      <c r="AZ110" s="31">
        <f t="shared" ca="1" si="61"/>
        <v>-997.34811827956992</v>
      </c>
      <c r="BA110" s="31">
        <f t="shared" ca="1" si="62"/>
        <v>-382.02016129032256</v>
      </c>
      <c r="BB110" s="31">
        <f t="shared" ca="1" si="63"/>
        <v>-2410.5497311827958</v>
      </c>
      <c r="BC110" s="31">
        <f t="shared" ca="1" si="64"/>
        <v>-1597.1438172043011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-111.5</v>
      </c>
      <c r="BI110" s="32">
        <f>IF($BF110&gt;$Y$7,"",IF(AND($BF110=$Y$7,$BG110=23),"",Entrées!D138-Entrées!D137))</f>
        <v>387.5</v>
      </c>
      <c r="BJ110" s="32">
        <f>IF($BF110&gt;$Y$7,"",IF(AND($BF110=$Y$7,$BG110=23),"",Entrées!E138-Entrées!E137))</f>
        <v>262.5</v>
      </c>
      <c r="BK110" s="32">
        <f>IF($BF110&gt;$Y$7,"",IF(AND($BF110=$Y$7,$BG110=23),"",Entrées!F138-Entrées!F137))</f>
        <v>-0.5</v>
      </c>
      <c r="BL110" s="32">
        <f>IF($BF110&gt;$Y$7,"",IF(AND($BF110=$Y$7,$BG110=23),"",Entrées!G138-Entrées!G137))</f>
        <v>-28</v>
      </c>
      <c r="BM110" s="32">
        <f>IF($BF110&gt;$Y$7,"",IF(AND($BF110=$Y$7,$BG110=23),"",Entrées!H138-Entrées!H137))</f>
        <v>-3</v>
      </c>
      <c r="BN110" s="32">
        <f>IF($BF110&gt;$Y$7,"",IF(AND($BF110=$Y$7,$BG110=23),"",Entrées!I138-Entrées!I137))</f>
        <v>-102.5</v>
      </c>
      <c r="BO110" s="32">
        <f>IF($BF110&gt;$Y$7,"",IF(AND($BF110=$Y$7,$BG110=23),"",Entrées!J138-Entrées!J137))</f>
        <v>35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23.5</v>
      </c>
      <c r="BR110" s="32">
        <f>IF($BF110&gt;$Y$7,"",IF(AND($BF110=$Y$7,$BG110=23),"",Entrées!M138-Entrées!M137))</f>
        <v>119.5</v>
      </c>
      <c r="BS110" s="32">
        <f>IF($BF110&gt;$Y$7,"",IF(AND($BF110=$Y$7,$BG110=23),"",Entrées!N138-Entrées!N137))</f>
        <v>-0.5</v>
      </c>
      <c r="BT110" s="32">
        <f>IF($BF110&gt;$Y$7,"",IF(AND($BF110=$Y$7,$BG110=23),"",Entrées!O138-Entrées!O137))</f>
        <v>-155</v>
      </c>
      <c r="BU110" s="32">
        <f>IF($BF110&gt;$Y$7,"",IF(AND($BF110=$Y$7,$BG110=23),"",Entrées!P138-Entrées!P137))</f>
        <v>-0.5</v>
      </c>
      <c r="BV110" s="32">
        <f>IF($BF110&gt;$Y$7,"",IF(AND($BF110=$Y$7,$BG110=23),"",Entrées!Q138-Entrées!Q137))</f>
        <v>750</v>
      </c>
      <c r="BW110" s="32">
        <f>IF($BF110&gt;$Y$7,"",IF(AND($BF110=$Y$7,$BG110=23),"",Entrées!R138-Entrées!R137))</f>
        <v>0</v>
      </c>
      <c r="BX110" s="32">
        <f>IF($BF110&gt;$Y$7,"",IF(AND($BF110=$Y$7,$BG110=23),"",Entrées!S138-Entrées!S137))</f>
        <v>-58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-106</v>
      </c>
      <c r="CB110" s="4"/>
      <c r="CC110" s="4"/>
      <c r="CD110" s="33">
        <f>IF($BF110&lt;=$Y$7,Entrées!J137/CD$2,"")</f>
        <v>7.8349735049205144E-2</v>
      </c>
      <c r="CE110" s="33">
        <f>IF($BF110&lt;=$Y$7,Entrées!K137/CE$2,"")</f>
        <v>0</v>
      </c>
      <c r="CF110" s="11">
        <f t="shared" si="66"/>
        <v>7926</v>
      </c>
      <c r="CG110" s="11">
        <f t="shared" si="67"/>
        <v>4186</v>
      </c>
      <c r="CH110" s="52">
        <f t="shared" si="68"/>
        <v>0.27160101910413265</v>
      </c>
      <c r="CI110" s="52">
        <f t="shared" si="69"/>
        <v>9.6170382329218221E-2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46400</v>
      </c>
      <c r="F111" s="28">
        <f ca="1">IF($D111&gt;$D$8,"",INDIRECT(ADDRESS(ROW(Entrées!$C$37)+($D111-1)*24+F$11,COLUMN(Entrées!$C$37)+($C111-1),4,TRUE,"Entrées")))</f>
        <v>43462.5</v>
      </c>
      <c r="G111" s="28">
        <f ca="1">IF($D111&gt;$D$8,"",INDIRECT(ADDRESS(ROW(Entrées!$C$37)+($D111-1)*24+G$11,COLUMN(Entrées!$C$37)+($C111-1),4,TRUE,"Entrées")))</f>
        <v>41325</v>
      </c>
      <c r="H111" s="28">
        <f ca="1">IF($D111&gt;$D$8,"",INDIRECT(ADDRESS(ROW(Entrées!$C$37)+($D111-1)*24+H$11,COLUMN(Entrées!$C$37)+($C111-1),4,TRUE,"Entrées")))</f>
        <v>38125</v>
      </c>
      <c r="I111" s="28">
        <f ca="1">IF($D111&gt;$D$8,"",INDIRECT(ADDRESS(ROW(Entrées!$C$37)+($D111-1)*24+I$11,COLUMN(Entrées!$C$37)+($C111-1),4,TRUE,"Entrées")))</f>
        <v>36500</v>
      </c>
      <c r="J111" s="28">
        <f ca="1">IF($D111&gt;$D$8,"",INDIRECT(ADDRESS(ROW(Entrées!$C$37)+($D111-1)*24+J$11,COLUMN(Entrées!$C$37)+($C111-1),4,TRUE,"Entrées")))</f>
        <v>36662.5</v>
      </c>
      <c r="K111" s="28">
        <f ca="1">IF($D111&gt;$D$8,"",INDIRECT(ADDRESS(ROW(Entrées!$C$37)+($D111-1)*24+K$11,COLUMN(Entrées!$C$37)+($C111-1),4,TRUE,"Entrées")))</f>
        <v>38375</v>
      </c>
      <c r="L111" s="28">
        <f ca="1">IF($D111&gt;$D$8,"",INDIRECT(ADDRESS(ROW(Entrées!$C$37)+($D111-1)*24+L$11,COLUMN(Entrées!$C$37)+($C111-1),4,TRUE,"Entrées")))</f>
        <v>40575</v>
      </c>
      <c r="M111" s="28">
        <f ca="1">IF($D111&gt;$D$8,"",INDIRECT(ADDRESS(ROW(Entrées!$C$37)+($D111-1)*24+M$11,COLUMN(Entrées!$C$37)+($C111-1),4,TRUE,"Entrées")))</f>
        <v>42750</v>
      </c>
      <c r="N111" s="28">
        <f ca="1">IF($D111&gt;$D$8,"",INDIRECT(ADDRESS(ROW(Entrées!$C$37)+($D111-1)*24+N$11,COLUMN(Entrées!$C$37)+($C111-1),4,TRUE,"Entrées")))</f>
        <v>44787.5</v>
      </c>
      <c r="O111" s="28">
        <f ca="1">IF($D111&gt;$D$8,"",INDIRECT(ADDRESS(ROW(Entrées!$C$37)+($D111-1)*24+O$11,COLUMN(Entrées!$C$37)+($C111-1),4,TRUE,"Entrées")))</f>
        <v>45900</v>
      </c>
      <c r="P111" s="28">
        <f ca="1">IF($D111&gt;$D$8,"",INDIRECT(ADDRESS(ROW(Entrées!$C$37)+($D111-1)*24+P$11,COLUMN(Entrées!$C$37)+($C111-1),4,TRUE,"Entrées")))</f>
        <v>46787.5</v>
      </c>
      <c r="Q111" s="28">
        <f ca="1">IF($D111&gt;$D$8,"",INDIRECT(ADDRESS(ROW(Entrées!$C$37)+($D111-1)*24+Q$11,COLUMN(Entrées!$C$37)+($C111-1),4,TRUE,"Entrées")))</f>
        <v>48150</v>
      </c>
      <c r="R111" s="28">
        <f ca="1">IF($D111&gt;$D$8,"",INDIRECT(ADDRESS(ROW(Entrées!$C$37)+($D111-1)*24+R$11,COLUMN(Entrées!$C$37)+($C111-1),4,TRUE,"Entrées")))</f>
        <v>47675</v>
      </c>
      <c r="S111" s="28">
        <f ca="1">IF($D111&gt;$D$8,"",INDIRECT(ADDRESS(ROW(Entrées!$C$37)+($D111-1)*24+S$11,COLUMN(Entrées!$C$37)+($C111-1),4,TRUE,"Entrées")))</f>
        <v>45425</v>
      </c>
      <c r="T111" s="28">
        <f ca="1">IF($D111&gt;$D$8,"",INDIRECT(ADDRESS(ROW(Entrées!$C$37)+($D111-1)*24+T$11,COLUMN(Entrées!$C$37)+($C111-1),4,TRUE,"Entrées")))</f>
        <v>43425</v>
      </c>
      <c r="U111" s="28">
        <f ca="1">IF($D111&gt;$D$8,"",INDIRECT(ADDRESS(ROW(Entrées!$C$37)+($D111-1)*24+U$11,COLUMN(Entrées!$C$37)+($C111-1),4,TRUE,"Entrées")))</f>
        <v>42225</v>
      </c>
      <c r="V111" s="28">
        <f ca="1">IF($D111&gt;$D$8,"",INDIRECT(ADDRESS(ROW(Entrées!$C$37)+($D111-1)*24+V$11,COLUMN(Entrées!$C$37)+($C111-1),4,TRUE,"Entrées")))</f>
        <v>41862.5</v>
      </c>
      <c r="W111" s="28">
        <f ca="1">IF($D111&gt;$D$8,"",INDIRECT(ADDRESS(ROW(Entrées!$C$37)+($D111-1)*24+W$11,COLUMN(Entrées!$C$37)+($C111-1),4,TRUE,"Entrées")))</f>
        <v>44450</v>
      </c>
      <c r="X111" s="28">
        <f ca="1">IF($D111&gt;$D$8,"",INDIRECT(ADDRESS(ROW(Entrées!$C$37)+($D111-1)*24+X$11,COLUMN(Entrées!$C$37)+($C111-1),4,TRUE,"Entrées")))</f>
        <v>48937.5</v>
      </c>
      <c r="Y111" s="28">
        <f ca="1">IF($D111&gt;$D$8,"",INDIRECT(ADDRESS(ROW(Entrées!$C$37)+($D111-1)*24+Y$11,COLUMN(Entrées!$C$37)+($C111-1),4,TRUE,"Entrées")))</f>
        <v>47487.5</v>
      </c>
      <c r="Z111" s="28">
        <f ca="1">IF($D111&gt;$D$8,"",INDIRECT(ADDRESS(ROW(Entrées!$C$37)+($D111-1)*24+Z$11,COLUMN(Entrées!$C$37)+($C111-1),4,TRUE,"Entrées")))</f>
        <v>44637.5</v>
      </c>
      <c r="AA111" s="28">
        <f ca="1">IF($D111&gt;$D$8,"",INDIRECT(ADDRESS(ROW(Entrées!$C$37)+($D111-1)*24+AA$11,COLUMN(Entrées!$C$37)+($C111-1),4,TRUE,"Entrées")))</f>
        <v>44400</v>
      </c>
      <c r="AB111" s="28">
        <f ca="1">IF($D111&gt;$D$8,"",INDIRECT(ADDRESS(ROW(Entrées!$C$37)+($D111-1)*24+AB$11,COLUMN(Entrées!$C$37)+($C111-1),4,TRUE,"Entrées")))</f>
        <v>46437.5</v>
      </c>
      <c r="AC111" s="11"/>
      <c r="AD111" s="40">
        <f t="shared" ca="1" si="97"/>
        <v>43615.104166666664</v>
      </c>
      <c r="AE111" s="40">
        <f t="shared" ca="1" si="99"/>
        <v>48937.5</v>
      </c>
      <c r="AF111" s="40">
        <f t="shared" ca="1" si="100"/>
        <v>36500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49473.956989247294</v>
      </c>
      <c r="AK111" s="31">
        <f t="shared" ca="1" si="46"/>
        <v>49350.672043010745</v>
      </c>
      <c r="AL111" s="31">
        <f t="shared" ca="1" si="47"/>
        <v>49398.118279569891</v>
      </c>
      <c r="AM111" s="31">
        <f t="shared" ca="1" si="48"/>
        <v>347.55645161290329</v>
      </c>
      <c r="AN111" s="31">
        <f t="shared" ca="1" si="49"/>
        <v>2588.1444892473114</v>
      </c>
      <c r="AO111" s="31">
        <f t="shared" ca="1" si="50"/>
        <v>1503.5463709677417</v>
      </c>
      <c r="AP111" s="31">
        <f t="shared" ca="1" si="51"/>
        <v>41704.171370967742</v>
      </c>
      <c r="AQ111" s="31">
        <f t="shared" ca="1" si="52"/>
        <v>2152.7096774193546</v>
      </c>
      <c r="AR111" s="31">
        <f t="shared" ca="1" si="53"/>
        <v>402.56922043010746</v>
      </c>
      <c r="AS111" s="31">
        <f t="shared" ca="1" si="54"/>
        <v>6508.2741935483891</v>
      </c>
      <c r="AT111" s="31">
        <f t="shared" ca="1" si="55"/>
        <v>-813.07862903225805</v>
      </c>
      <c r="AU111" s="31">
        <f t="shared" ca="1" si="56"/>
        <v>663.5913978494624</v>
      </c>
      <c r="AV111" s="31">
        <f t="shared" ca="1" si="57"/>
        <v>-5583.5161290322567</v>
      </c>
      <c r="AW111" s="31">
        <f t="shared" ca="1" si="58"/>
        <v>65.047043010752674</v>
      </c>
      <c r="AX111" s="31">
        <f t="shared" ca="1" si="59"/>
        <v>1350.5215053763443</v>
      </c>
      <c r="AY111" s="31">
        <f t="shared" ca="1" si="60"/>
        <v>-1174.383064516129</v>
      </c>
      <c r="AZ111" s="31">
        <f t="shared" ca="1" si="61"/>
        <v>-997.34811827956992</v>
      </c>
      <c r="BA111" s="31">
        <f t="shared" ca="1" si="62"/>
        <v>-382.02016129032256</v>
      </c>
      <c r="BB111" s="31">
        <f t="shared" ca="1" si="63"/>
        <v>-2410.5497311827958</v>
      </c>
      <c r="BC111" s="31">
        <f t="shared" ca="1" si="64"/>
        <v>-1597.1438172043011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1237</v>
      </c>
      <c r="BI111" s="32">
        <f>IF($BF111&gt;$Y$7,"",IF(AND($BF111=$Y$7,$BG111=23),"",Entrées!D139-Entrées!D138))</f>
        <v>1562.5</v>
      </c>
      <c r="BJ111" s="32">
        <f>IF($BF111&gt;$Y$7,"",IF(AND($BF111=$Y$7,$BG111=23),"",Entrées!E139-Entrées!E138))</f>
        <v>1325</v>
      </c>
      <c r="BK111" s="32">
        <f>IF($BF111&gt;$Y$7,"",IF(AND($BF111=$Y$7,$BG111=23),"",Entrées!F139-Entrées!F138))</f>
        <v>0</v>
      </c>
      <c r="BL111" s="32">
        <f>IF($BF111&gt;$Y$7,"",IF(AND($BF111=$Y$7,$BG111=23),"",Entrées!G139-Entrées!G138))</f>
        <v>-47.5</v>
      </c>
      <c r="BM111" s="32">
        <f>IF($BF111&gt;$Y$7,"",IF(AND($BF111=$Y$7,$BG111=23),"",Entrées!H139-Entrées!H138))</f>
        <v>-18</v>
      </c>
      <c r="BN111" s="32">
        <f>IF($BF111&gt;$Y$7,"",IF(AND($BF111=$Y$7,$BG111=23),"",Entrées!I139-Entrées!I138))</f>
        <v>-86</v>
      </c>
      <c r="BO111" s="32">
        <f>IF($BF111&gt;$Y$7,"",IF(AND($BF111=$Y$7,$BG111=23),"",Entrées!J139-Entrées!J138))</f>
        <v>92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264.5</v>
      </c>
      <c r="BR111" s="32">
        <f>IF($BF111&gt;$Y$7,"",IF(AND($BF111=$Y$7,$BG111=23),"",Entrées!M139-Entrées!M138))</f>
        <v>3.5</v>
      </c>
      <c r="BS111" s="32">
        <f>IF($BF111&gt;$Y$7,"",IF(AND($BF111=$Y$7,$BG111=23),"",Entrées!N139-Entrées!N138))</f>
        <v>0.5</v>
      </c>
      <c r="BT111" s="32">
        <f>IF($BF111&gt;$Y$7,"",IF(AND($BF111=$Y$7,$BG111=23),"",Entrées!O139-Entrées!O138))</f>
        <v>1029</v>
      </c>
      <c r="BU111" s="32">
        <f>IF($BF111&gt;$Y$7,"",IF(AND($BF111=$Y$7,$BG111=23),"",Entrées!P139-Entrées!P138))</f>
        <v>-1</v>
      </c>
      <c r="BV111" s="32">
        <f>IF($BF111&gt;$Y$7,"",IF(AND($BF111=$Y$7,$BG111=23),"",Entrées!Q139-Entrées!Q138))</f>
        <v>1120</v>
      </c>
      <c r="BW111" s="32">
        <f>IF($BF111&gt;$Y$7,"",IF(AND($BF111=$Y$7,$BG111=23),"",Entrées!R139-Entrées!R138))</f>
        <v>0</v>
      </c>
      <c r="BX111" s="32">
        <f>IF($BF111&gt;$Y$7,"",IF(AND($BF111=$Y$7,$BG111=23),"",Entrées!S139-Entrées!S138))</f>
        <v>328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367</v>
      </c>
      <c r="CB111" s="4"/>
      <c r="CC111" s="4"/>
      <c r="CD111" s="33">
        <f>IF($BF111&lt;=$Y$7,Entrées!J138/CD$2,"")</f>
        <v>8.276558163007823E-2</v>
      </c>
      <c r="CE111" s="33">
        <f>IF($BF111&lt;=$Y$7,Entrées!K138/CE$2,"")</f>
        <v>0</v>
      </c>
      <c r="CF111" s="11">
        <f t="shared" si="66"/>
        <v>7926</v>
      </c>
      <c r="CG111" s="11">
        <f t="shared" si="67"/>
        <v>4186</v>
      </c>
      <c r="CH111" s="52">
        <f t="shared" si="68"/>
        <v>0.27160101910413265</v>
      </c>
      <c r="CI111" s="52">
        <f t="shared" si="69"/>
        <v>9.6170382329218221E-2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44187.5</v>
      </c>
      <c r="F112" s="28">
        <f ca="1">IF($D112&gt;$D$8,"",INDIRECT(ADDRESS(ROW(Entrées!$C$37)+($D112-1)*24+F$11,COLUMN(Entrées!$C$37)+($C112-1),4,TRUE,"Entrées")))</f>
        <v>39137.5</v>
      </c>
      <c r="G112" s="28">
        <f ca="1">IF($D112&gt;$D$8,"",INDIRECT(ADDRESS(ROW(Entrées!$C$37)+($D112-1)*24+G$11,COLUMN(Entrées!$C$37)+($C112-1),4,TRUE,"Entrées")))</f>
        <v>36800</v>
      </c>
      <c r="H112" s="28">
        <f ca="1">IF($D112&gt;$D$8,"",INDIRECT(ADDRESS(ROW(Entrées!$C$37)+($D112-1)*24+H$11,COLUMN(Entrées!$C$37)+($C112-1),4,TRUE,"Entrées")))</f>
        <v>35012.5</v>
      </c>
      <c r="I112" s="28">
        <f ca="1">IF($D112&gt;$D$8,"",INDIRECT(ADDRESS(ROW(Entrées!$C$37)+($D112-1)*24+I$11,COLUMN(Entrées!$C$37)+($C112-1),4,TRUE,"Entrées")))</f>
        <v>33462.5</v>
      </c>
      <c r="J112" s="28">
        <f ca="1">IF($D112&gt;$D$8,"",INDIRECT(ADDRESS(ROW(Entrées!$C$37)+($D112-1)*24+J$11,COLUMN(Entrées!$C$37)+($C112-1),4,TRUE,"Entrées")))</f>
        <v>33950</v>
      </c>
      <c r="K112" s="28">
        <f ca="1">IF($D112&gt;$D$8,"",INDIRECT(ADDRESS(ROW(Entrées!$C$37)+($D112-1)*24+K$11,COLUMN(Entrées!$C$37)+($C112-1),4,TRUE,"Entrées")))</f>
        <v>35312.5</v>
      </c>
      <c r="L112" s="28">
        <f ca="1">IF($D112&gt;$D$8,"",INDIRECT(ADDRESS(ROW(Entrées!$C$37)+($D112-1)*24+L$11,COLUMN(Entrées!$C$37)+($C112-1),4,TRUE,"Entrées")))</f>
        <v>36512.5</v>
      </c>
      <c r="M112" s="28">
        <f ca="1">IF($D112&gt;$D$8,"",INDIRECT(ADDRESS(ROW(Entrées!$C$37)+($D112-1)*24+M$11,COLUMN(Entrées!$C$37)+($C112-1),4,TRUE,"Entrées")))</f>
        <v>38187.5</v>
      </c>
      <c r="N112" s="28">
        <f ca="1">IF($D112&gt;$D$8,"",INDIRECT(ADDRESS(ROW(Entrées!$C$37)+($D112-1)*24+N$11,COLUMN(Entrées!$C$37)+($C112-1),4,TRUE,"Entrées")))</f>
        <v>41200</v>
      </c>
      <c r="O112" s="28">
        <f ca="1">IF($D112&gt;$D$8,"",INDIRECT(ADDRESS(ROW(Entrées!$C$37)+($D112-1)*24+O$11,COLUMN(Entrées!$C$37)+($C112-1),4,TRUE,"Entrées")))</f>
        <v>43125</v>
      </c>
      <c r="P112" s="28">
        <f ca="1">IF($D112&gt;$D$8,"",INDIRECT(ADDRESS(ROW(Entrées!$C$37)+($D112-1)*24+P$11,COLUMN(Entrées!$C$37)+($C112-1),4,TRUE,"Entrées")))</f>
        <v>44300</v>
      </c>
      <c r="Q112" s="28">
        <f ca="1">IF($D112&gt;$D$8,"",INDIRECT(ADDRESS(ROW(Entrées!$C$37)+($D112-1)*24+Q$11,COLUMN(Entrées!$C$37)+($C112-1),4,TRUE,"Entrées")))</f>
        <v>45875</v>
      </c>
      <c r="R112" s="28">
        <f ca="1">IF($D112&gt;$D$8,"",INDIRECT(ADDRESS(ROW(Entrées!$C$37)+($D112-1)*24+R$11,COLUMN(Entrées!$C$37)+($C112-1),4,TRUE,"Entrées")))</f>
        <v>45062.5</v>
      </c>
      <c r="S112" s="28">
        <f ca="1">IF($D112&gt;$D$8,"",INDIRECT(ADDRESS(ROW(Entrées!$C$37)+($D112-1)*24+S$11,COLUMN(Entrées!$C$37)+($C112-1),4,TRUE,"Entrées")))</f>
        <v>42337.5</v>
      </c>
      <c r="T112" s="28">
        <f ca="1">IF($D112&gt;$D$8,"",INDIRECT(ADDRESS(ROW(Entrées!$C$37)+($D112-1)*24+T$11,COLUMN(Entrées!$C$37)+($C112-1),4,TRUE,"Entrées")))</f>
        <v>40487.5</v>
      </c>
      <c r="U112" s="28">
        <f ca="1">IF($D112&gt;$D$8,"",INDIRECT(ADDRESS(ROW(Entrées!$C$37)+($D112-1)*24+U$11,COLUMN(Entrées!$C$37)+($C112-1),4,TRUE,"Entrées")))</f>
        <v>39225</v>
      </c>
      <c r="V112" s="28">
        <f ca="1">IF($D112&gt;$D$8,"",INDIRECT(ADDRESS(ROW(Entrées!$C$37)+($D112-1)*24+V$11,COLUMN(Entrées!$C$37)+($C112-1),4,TRUE,"Entrées")))</f>
        <v>40512.5</v>
      </c>
      <c r="W112" s="28">
        <f ca="1">IF($D112&gt;$D$8,"",INDIRECT(ADDRESS(ROW(Entrées!$C$37)+($D112-1)*24+W$11,COLUMN(Entrées!$C$37)+($C112-1),4,TRUE,"Entrées")))</f>
        <v>46187.5</v>
      </c>
      <c r="X112" s="28">
        <f ca="1">IF($D112&gt;$D$8,"",INDIRECT(ADDRESS(ROW(Entrées!$C$37)+($D112-1)*24+X$11,COLUMN(Entrées!$C$37)+($C112-1),4,TRUE,"Entrées")))</f>
        <v>47987.5</v>
      </c>
      <c r="Y112" s="28">
        <f ca="1">IF($D112&gt;$D$8,"",INDIRECT(ADDRESS(ROW(Entrées!$C$37)+($D112-1)*24+Y$11,COLUMN(Entrées!$C$37)+($C112-1),4,TRUE,"Entrées")))</f>
        <v>46312.5</v>
      </c>
      <c r="Z112" s="28">
        <f ca="1">IF($D112&gt;$D$8,"",INDIRECT(ADDRESS(ROW(Entrées!$C$37)+($D112-1)*24+Z$11,COLUMN(Entrées!$C$37)+($C112-1),4,TRUE,"Entrées")))</f>
        <v>44037.5</v>
      </c>
      <c r="AA112" s="28">
        <f ca="1">IF($D112&gt;$D$8,"",INDIRECT(ADDRESS(ROW(Entrées!$C$37)+($D112-1)*24+AA$11,COLUMN(Entrées!$C$37)+($C112-1),4,TRUE,"Entrées")))</f>
        <v>44112.5</v>
      </c>
      <c r="AB112" s="28">
        <f ca="1">IF($D112&gt;$D$8,"",INDIRECT(ADDRESS(ROW(Entrées!$C$37)+($D112-1)*24+AB$11,COLUMN(Entrées!$C$37)+($C112-1),4,TRUE,"Entrées")))</f>
        <v>45712.5</v>
      </c>
      <c r="AC112" s="11"/>
      <c r="AD112" s="40">
        <f t="shared" ca="1" si="97"/>
        <v>41209.895833333336</v>
      </c>
      <c r="AE112" s="40">
        <f t="shared" ca="1" si="99"/>
        <v>47987.5</v>
      </c>
      <c r="AF112" s="40">
        <f t="shared" ca="1" si="100"/>
        <v>33462.5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49473.956989247294</v>
      </c>
      <c r="AK112" s="31">
        <f t="shared" ca="1" si="46"/>
        <v>49350.672043010745</v>
      </c>
      <c r="AL112" s="31">
        <f t="shared" ca="1" si="47"/>
        <v>49398.118279569891</v>
      </c>
      <c r="AM112" s="31">
        <f t="shared" ca="1" si="48"/>
        <v>347.55645161290329</v>
      </c>
      <c r="AN112" s="31">
        <f t="shared" ca="1" si="49"/>
        <v>2588.1444892473114</v>
      </c>
      <c r="AO112" s="31">
        <f t="shared" ca="1" si="50"/>
        <v>1503.5463709677417</v>
      </c>
      <c r="AP112" s="31">
        <f t="shared" ca="1" si="51"/>
        <v>41704.171370967742</v>
      </c>
      <c r="AQ112" s="31">
        <f t="shared" ca="1" si="52"/>
        <v>2152.7096774193546</v>
      </c>
      <c r="AR112" s="31">
        <f t="shared" ca="1" si="53"/>
        <v>402.56922043010746</v>
      </c>
      <c r="AS112" s="31">
        <f t="shared" ca="1" si="54"/>
        <v>6508.2741935483891</v>
      </c>
      <c r="AT112" s="31">
        <f t="shared" ca="1" si="55"/>
        <v>-813.07862903225805</v>
      </c>
      <c r="AU112" s="31">
        <f t="shared" ca="1" si="56"/>
        <v>663.5913978494624</v>
      </c>
      <c r="AV112" s="31">
        <f t="shared" ca="1" si="57"/>
        <v>-5583.5161290322567</v>
      </c>
      <c r="AW112" s="31">
        <f t="shared" ca="1" si="58"/>
        <v>65.047043010752674</v>
      </c>
      <c r="AX112" s="31">
        <f t="shared" ca="1" si="59"/>
        <v>1350.5215053763443</v>
      </c>
      <c r="AY112" s="31">
        <f t="shared" ca="1" si="60"/>
        <v>-1174.383064516129</v>
      </c>
      <c r="AZ112" s="31">
        <f t="shared" ca="1" si="61"/>
        <v>-997.34811827956992</v>
      </c>
      <c r="BA112" s="31">
        <f t="shared" ca="1" si="62"/>
        <v>-382.02016129032256</v>
      </c>
      <c r="BB112" s="31">
        <f t="shared" ca="1" si="63"/>
        <v>-2410.5497311827958</v>
      </c>
      <c r="BC112" s="31">
        <f t="shared" ca="1" si="64"/>
        <v>-1597.1438172043011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2360</v>
      </c>
      <c r="BI112" s="32">
        <f>IF($BF112&gt;$Y$7,"",IF(AND($BF112=$Y$7,$BG112=23),"",Entrées!D140-Entrées!D139))</f>
        <v>2387.5</v>
      </c>
      <c r="BJ112" s="32">
        <f>IF($BF112&gt;$Y$7,"",IF(AND($BF112=$Y$7,$BG112=23),"",Entrées!E140-Entrées!E139))</f>
        <v>2212.5</v>
      </c>
      <c r="BK112" s="32">
        <f>IF($BF112&gt;$Y$7,"",IF(AND($BF112=$Y$7,$BG112=23),"",Entrées!F140-Entrées!F139))</f>
        <v>0.5</v>
      </c>
      <c r="BL112" s="32">
        <f>IF($BF112&gt;$Y$7,"",IF(AND($BF112=$Y$7,$BG112=23),"",Entrées!G140-Entrées!G139))</f>
        <v>72.5</v>
      </c>
      <c r="BM112" s="32">
        <f>IF($BF112&gt;$Y$7,"",IF(AND($BF112=$Y$7,$BG112=23),"",Entrées!H140-Entrées!H139))</f>
        <v>5.5</v>
      </c>
      <c r="BN112" s="32">
        <f>IF($BF112&gt;$Y$7,"",IF(AND($BF112=$Y$7,$BG112=23),"",Entrées!I140-Entrées!I139))</f>
        <v>-1.5</v>
      </c>
      <c r="BO112" s="32">
        <f>IF($BF112&gt;$Y$7,"",IF(AND($BF112=$Y$7,$BG112=23),"",Entrées!J140-Entrées!J139))</f>
        <v>96</v>
      </c>
      <c r="BP112" s="32">
        <f>IF($BF112&gt;$Y$7,"",IF(AND($BF112=$Y$7,$BG112=23),"",Entrées!K140-Entrées!K139))</f>
        <v>0</v>
      </c>
      <c r="BQ112" s="32">
        <f>IF($BF112&gt;$Y$7,"",IF(AND($BF112=$Y$7,$BG112=23),"",Entrées!L140-Entrées!L139))</f>
        <v>293.5</v>
      </c>
      <c r="BR112" s="32">
        <f>IF($BF112&gt;$Y$7,"",IF(AND($BF112=$Y$7,$BG112=23),"",Entrées!M140-Entrées!M139))</f>
        <v>41.5</v>
      </c>
      <c r="BS112" s="32">
        <f>IF($BF112&gt;$Y$7,"",IF(AND($BF112=$Y$7,$BG112=23),"",Entrées!N140-Entrées!N139))</f>
        <v>-5.5</v>
      </c>
      <c r="BT112" s="32">
        <f>IF($BF112&gt;$Y$7,"",IF(AND($BF112=$Y$7,$BG112=23),"",Entrées!O140-Entrées!O139))</f>
        <v>1857.5</v>
      </c>
      <c r="BU112" s="32">
        <f>IF($BF112&gt;$Y$7,"",IF(AND($BF112=$Y$7,$BG112=23),"",Entrées!P140-Entrées!P139))</f>
        <v>1</v>
      </c>
      <c r="BV112" s="32">
        <f>IF($BF112&gt;$Y$7,"",IF(AND($BF112=$Y$7,$BG112=23),"",Entrées!Q140-Entrées!Q139))</f>
        <v>1112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83</v>
      </c>
      <c r="BY112" s="32">
        <f>IF($BF112&gt;$Y$7,"",IF(AND($BF112=$Y$7,$BG112=23),"",Entrées!T140-Entrées!T139))</f>
        <v>0</v>
      </c>
      <c r="BZ112" s="32">
        <f>IF($BF112&gt;$Y$7,"",IF(AND($BF112=$Y$7,$BG112=23),"",Entrées!U140-Entrées!U139))</f>
        <v>-173</v>
      </c>
      <c r="CA112" s="32">
        <f>IF($BF112&gt;$Y$7,"",IF(AND($BF112=$Y$7,$BG112=23),"",Entrées!V140-Entrées!V139))</f>
        <v>479</v>
      </c>
      <c r="CB112" s="4"/>
      <c r="CC112" s="4"/>
      <c r="CD112" s="33">
        <f>IF($BF112&lt;=$Y$7,Entrées!J139/CD$2,"")</f>
        <v>9.4372949785516025E-2</v>
      </c>
      <c r="CE112" s="33">
        <f>IF($BF112&lt;=$Y$7,Entrées!K139/CE$2,"")</f>
        <v>0</v>
      </c>
      <c r="CF112" s="11">
        <f t="shared" si="66"/>
        <v>7926</v>
      </c>
      <c r="CG112" s="11">
        <f t="shared" si="67"/>
        <v>4186</v>
      </c>
      <c r="CH112" s="52">
        <f t="shared" si="68"/>
        <v>0.27160101910413265</v>
      </c>
      <c r="CI112" s="52">
        <f t="shared" si="69"/>
        <v>9.6170382329218221E-2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43937.5</v>
      </c>
      <c r="F113" s="28">
        <f ca="1">IF($D113&gt;$D$8,"",INDIRECT(ADDRESS(ROW(Entrées!$C$37)+($D113-1)*24+F$11,COLUMN(Entrées!$C$37)+($C113-1),4,TRUE,"Entrées")))</f>
        <v>41275</v>
      </c>
      <c r="G113" s="28">
        <f ca="1">IF($D113&gt;$D$8,"",INDIRECT(ADDRESS(ROW(Entrées!$C$37)+($D113-1)*24+G$11,COLUMN(Entrées!$C$37)+($C113-1),4,TRUE,"Entrées")))</f>
        <v>39600</v>
      </c>
      <c r="H113" s="28">
        <f ca="1">IF($D113&gt;$D$8,"",INDIRECT(ADDRESS(ROW(Entrées!$C$37)+($D113-1)*24+H$11,COLUMN(Entrées!$C$37)+($C113-1),4,TRUE,"Entrées")))</f>
        <v>37050</v>
      </c>
      <c r="I113" s="28">
        <f ca="1">IF($D113&gt;$D$8,"",INDIRECT(ADDRESS(ROW(Entrées!$C$37)+($D113-1)*24+I$11,COLUMN(Entrées!$C$37)+($C113-1),4,TRUE,"Entrées")))</f>
        <v>36475</v>
      </c>
      <c r="J113" s="28">
        <f ca="1">IF($D113&gt;$D$8,"",INDIRECT(ADDRESS(ROW(Entrées!$C$37)+($D113-1)*24+J$11,COLUMN(Entrées!$C$37)+($C113-1),4,TRUE,"Entrées")))</f>
        <v>39037.5</v>
      </c>
      <c r="K113" s="28">
        <f ca="1">IF($D113&gt;$D$8,"",INDIRECT(ADDRESS(ROW(Entrées!$C$37)+($D113-1)*24+K$11,COLUMN(Entrées!$C$37)+($C113-1),4,TRUE,"Entrées")))</f>
        <v>43737.5</v>
      </c>
      <c r="L113" s="28">
        <f ca="1">IF($D113&gt;$D$8,"",INDIRECT(ADDRESS(ROW(Entrées!$C$37)+($D113-1)*24+L$11,COLUMN(Entrées!$C$37)+($C113-1),4,TRUE,"Entrées")))</f>
        <v>48325</v>
      </c>
      <c r="M113" s="28">
        <f ca="1">IF($D113&gt;$D$8,"",INDIRECT(ADDRESS(ROW(Entrées!$C$37)+($D113-1)*24+M$11,COLUMN(Entrées!$C$37)+($C113-1),4,TRUE,"Entrées")))</f>
        <v>51362.5</v>
      </c>
      <c r="N113" s="28">
        <f ca="1">IF($D113&gt;$D$8,"",INDIRECT(ADDRESS(ROW(Entrées!$C$37)+($D113-1)*24+N$11,COLUMN(Entrées!$C$37)+($C113-1),4,TRUE,"Entrées")))</f>
        <v>53412.5</v>
      </c>
      <c r="O113" s="28">
        <f ca="1">IF($D113&gt;$D$8,"",INDIRECT(ADDRESS(ROW(Entrées!$C$37)+($D113-1)*24+O$11,COLUMN(Entrées!$C$37)+($C113-1),4,TRUE,"Entrées")))</f>
        <v>54112.5</v>
      </c>
      <c r="P113" s="28">
        <f ca="1">IF($D113&gt;$D$8,"",INDIRECT(ADDRESS(ROW(Entrées!$C$37)+($D113-1)*24+P$11,COLUMN(Entrées!$C$37)+($C113-1),4,TRUE,"Entrées")))</f>
        <v>54775</v>
      </c>
      <c r="Q113" s="28">
        <f ca="1">IF($D113&gt;$D$8,"",INDIRECT(ADDRESS(ROW(Entrées!$C$37)+($D113-1)*24+Q$11,COLUMN(Entrées!$C$37)+($C113-1),4,TRUE,"Entrées")))</f>
        <v>55562.5</v>
      </c>
      <c r="R113" s="28">
        <f ca="1">IF($D113&gt;$D$8,"",INDIRECT(ADDRESS(ROW(Entrées!$C$37)+($D113-1)*24+R$11,COLUMN(Entrées!$C$37)+($C113-1),4,TRUE,"Entrées")))</f>
        <v>55200</v>
      </c>
      <c r="S113" s="28">
        <f ca="1">IF($D113&gt;$D$8,"",INDIRECT(ADDRESS(ROW(Entrées!$C$37)+($D113-1)*24+S$11,COLUMN(Entrées!$C$37)+($C113-1),4,TRUE,"Entrées")))</f>
        <v>54325</v>
      </c>
      <c r="T113" s="28">
        <f ca="1">IF($D113&gt;$D$8,"",INDIRECT(ADDRESS(ROW(Entrées!$C$37)+($D113-1)*24+T$11,COLUMN(Entrées!$C$37)+($C113-1),4,TRUE,"Entrées")))</f>
        <v>52550</v>
      </c>
      <c r="U113" s="28">
        <f ca="1">IF($D113&gt;$D$8,"",INDIRECT(ADDRESS(ROW(Entrées!$C$37)+($D113-1)*24+U$11,COLUMN(Entrées!$C$37)+($C113-1),4,TRUE,"Entrées")))</f>
        <v>51175</v>
      </c>
      <c r="V113" s="28">
        <f ca="1">IF($D113&gt;$D$8,"",INDIRECT(ADDRESS(ROW(Entrées!$C$37)+($D113-1)*24+V$11,COLUMN(Entrées!$C$37)+($C113-1),4,TRUE,"Entrées")))</f>
        <v>51637.5</v>
      </c>
      <c r="W113" s="28">
        <f ca="1">IF($D113&gt;$D$8,"",INDIRECT(ADDRESS(ROW(Entrées!$C$37)+($D113-1)*24+W$11,COLUMN(Entrées!$C$37)+($C113-1),4,TRUE,"Entrées")))</f>
        <v>57325</v>
      </c>
      <c r="X113" s="28">
        <f ca="1">IF($D113&gt;$D$8,"",INDIRECT(ADDRESS(ROW(Entrées!$C$37)+($D113-1)*24+X$11,COLUMN(Entrées!$C$37)+($C113-1),4,TRUE,"Entrées")))</f>
        <v>58425</v>
      </c>
      <c r="Y113" s="28">
        <f ca="1">IF($D113&gt;$D$8,"",INDIRECT(ADDRESS(ROW(Entrées!$C$37)+($D113-1)*24+Y$11,COLUMN(Entrées!$C$37)+($C113-1),4,TRUE,"Entrées")))</f>
        <v>54462.5</v>
      </c>
      <c r="Z113" s="28">
        <f ca="1">IF($D113&gt;$D$8,"",INDIRECT(ADDRESS(ROW(Entrées!$C$37)+($D113-1)*24+Z$11,COLUMN(Entrées!$C$37)+($C113-1),4,TRUE,"Entrées")))</f>
        <v>50287.5</v>
      </c>
      <c r="AA113" s="28">
        <f ca="1">IF($D113&gt;$D$8,"",INDIRECT(ADDRESS(ROW(Entrées!$C$37)+($D113-1)*24+AA$11,COLUMN(Entrées!$C$37)+($C113-1),4,TRUE,"Entrées")))</f>
        <v>50100</v>
      </c>
      <c r="AB113" s="28">
        <f ca="1">IF($D113&gt;$D$8,"",INDIRECT(ADDRESS(ROW(Entrées!$C$37)+($D113-1)*24+AB$11,COLUMN(Entrées!$C$37)+($C113-1),4,TRUE,"Entrées")))</f>
        <v>50987.5</v>
      </c>
      <c r="AC113" s="11"/>
      <c r="AD113" s="40">
        <f t="shared" ca="1" si="97"/>
        <v>49380.729166666664</v>
      </c>
      <c r="AE113" s="40">
        <f t="shared" ca="1" si="99"/>
        <v>58425</v>
      </c>
      <c r="AF113" s="40">
        <f t="shared" ca="1" si="100"/>
        <v>36475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49473.956989247294</v>
      </c>
      <c r="AK113" s="31">
        <f t="shared" ca="1" si="46"/>
        <v>49350.672043010745</v>
      </c>
      <c r="AL113" s="31">
        <f t="shared" ca="1" si="47"/>
        <v>49398.118279569891</v>
      </c>
      <c r="AM113" s="31">
        <f t="shared" ca="1" si="48"/>
        <v>347.55645161290329</v>
      </c>
      <c r="AN113" s="31">
        <f t="shared" ca="1" si="49"/>
        <v>2588.1444892473114</v>
      </c>
      <c r="AO113" s="31">
        <f t="shared" ca="1" si="50"/>
        <v>1503.5463709677417</v>
      </c>
      <c r="AP113" s="31">
        <f t="shared" ca="1" si="51"/>
        <v>41704.171370967742</v>
      </c>
      <c r="AQ113" s="31">
        <f t="shared" ca="1" si="52"/>
        <v>2152.7096774193546</v>
      </c>
      <c r="AR113" s="31">
        <f t="shared" ca="1" si="53"/>
        <v>402.56922043010746</v>
      </c>
      <c r="AS113" s="31">
        <f t="shared" ca="1" si="54"/>
        <v>6508.2741935483891</v>
      </c>
      <c r="AT113" s="31">
        <f t="shared" ca="1" si="55"/>
        <v>-813.07862903225805</v>
      </c>
      <c r="AU113" s="31">
        <f t="shared" ca="1" si="56"/>
        <v>663.5913978494624</v>
      </c>
      <c r="AV113" s="31">
        <f t="shared" ca="1" si="57"/>
        <v>-5583.5161290322567</v>
      </c>
      <c r="AW113" s="31">
        <f t="shared" ca="1" si="58"/>
        <v>65.047043010752674</v>
      </c>
      <c r="AX113" s="31">
        <f t="shared" ca="1" si="59"/>
        <v>1350.5215053763443</v>
      </c>
      <c r="AY113" s="31">
        <f t="shared" ca="1" si="60"/>
        <v>-1174.383064516129</v>
      </c>
      <c r="AZ113" s="31">
        <f t="shared" ca="1" si="61"/>
        <v>-997.34811827956992</v>
      </c>
      <c r="BA113" s="31">
        <f t="shared" ca="1" si="62"/>
        <v>-382.02016129032256</v>
      </c>
      <c r="BB113" s="31">
        <f t="shared" ca="1" si="63"/>
        <v>-2410.5497311827958</v>
      </c>
      <c r="BC113" s="31">
        <f t="shared" ca="1" si="64"/>
        <v>-1597.1438172043011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1655</v>
      </c>
      <c r="BI113" s="32">
        <f>IF($BF113&gt;$Y$7,"",IF(AND($BF113=$Y$7,$BG113=23),"",Entrées!D141-Entrées!D140))</f>
        <v>2200</v>
      </c>
      <c r="BJ113" s="32">
        <f>IF($BF113&gt;$Y$7,"",IF(AND($BF113=$Y$7,$BG113=23),"",Entrées!E141-Entrées!E140))</f>
        <v>2137.5</v>
      </c>
      <c r="BK113" s="32">
        <f>IF($BF113&gt;$Y$7,"",IF(AND($BF113=$Y$7,$BG113=23),"",Entrées!F141-Entrées!F140))</f>
        <v>0.5</v>
      </c>
      <c r="BL113" s="32">
        <f>IF($BF113&gt;$Y$7,"",IF(AND($BF113=$Y$7,$BG113=23),"",Entrées!G141-Entrées!G140))</f>
        <v>67</v>
      </c>
      <c r="BM113" s="32">
        <f>IF($BF113&gt;$Y$7,"",IF(AND($BF113=$Y$7,$BG113=23),"",Entrées!H141-Entrées!H140))</f>
        <v>2.5</v>
      </c>
      <c r="BN113" s="32">
        <f>IF($BF113&gt;$Y$7,"",IF(AND($BF113=$Y$7,$BG113=23),"",Entrées!I141-Entrées!I140))</f>
        <v>182</v>
      </c>
      <c r="BO113" s="32">
        <f>IF($BF113&gt;$Y$7,"",IF(AND($BF113=$Y$7,$BG113=23),"",Entrées!J141-Entrées!J140))</f>
        <v>205</v>
      </c>
      <c r="BP113" s="32">
        <f>IF($BF113&gt;$Y$7,"",IF(AND($BF113=$Y$7,$BG113=23),"",Entrées!K141-Entrées!K140))</f>
        <v>22</v>
      </c>
      <c r="BQ113" s="32">
        <f>IF($BF113&gt;$Y$7,"",IF(AND($BF113=$Y$7,$BG113=23),"",Entrées!L141-Entrées!L140))</f>
        <v>224.5</v>
      </c>
      <c r="BR113" s="32">
        <f>IF($BF113&gt;$Y$7,"",IF(AND($BF113=$Y$7,$BG113=23),"",Entrées!M141-Entrées!M140))</f>
        <v>9.5</v>
      </c>
      <c r="BS113" s="32">
        <f>IF($BF113&gt;$Y$7,"",IF(AND($BF113=$Y$7,$BG113=23),"",Entrées!N141-Entrées!N140))</f>
        <v>-6</v>
      </c>
      <c r="BT113" s="32">
        <f>IF($BF113&gt;$Y$7,"",IF(AND($BF113=$Y$7,$BG113=23),"",Entrées!O141-Entrées!O140))</f>
        <v>947.5</v>
      </c>
      <c r="BU113" s="32">
        <f>IF($BF113&gt;$Y$7,"",IF(AND($BF113=$Y$7,$BG113=23),"",Entrées!P141-Entrées!P140))</f>
        <v>0.5</v>
      </c>
      <c r="BV113" s="32">
        <f>IF($BF113&gt;$Y$7,"",IF(AND($BF113=$Y$7,$BG113=23),"",Entrées!Q141-Entrées!Q140))</f>
        <v>1101</v>
      </c>
      <c r="BW113" s="32">
        <f>IF($BF113&gt;$Y$7,"",IF(AND($BF113=$Y$7,$BG113=23),"",Entrées!R141-Entrées!R140))</f>
        <v>-148</v>
      </c>
      <c r="BX113" s="32">
        <f>IF($BF113&gt;$Y$7,"",IF(AND($BF113=$Y$7,$BG113=23),"",Entrées!S141-Entrées!S140))</f>
        <v>-176</v>
      </c>
      <c r="BY113" s="32">
        <f>IF($BF113&gt;$Y$7,"",IF(AND($BF113=$Y$7,$BG113=23),"",Entrées!T141-Entrées!T140))</f>
        <v>200</v>
      </c>
      <c r="BZ113" s="32">
        <f>IF($BF113&gt;$Y$7,"",IF(AND($BF113=$Y$7,$BG113=23),"",Entrées!U141-Entrées!U140))</f>
        <v>0</v>
      </c>
      <c r="CA113" s="32">
        <f>IF($BF113&gt;$Y$7,"",IF(AND($BF113=$Y$7,$BG113=23),"",Entrées!V141-Entrées!V140))</f>
        <v>-153</v>
      </c>
      <c r="CB113" s="4"/>
      <c r="CC113" s="4"/>
      <c r="CD113" s="33">
        <f>IF($BF113&lt;=$Y$7,Entrées!J140/CD$2,"")</f>
        <v>0.10648498612162503</v>
      </c>
      <c r="CE113" s="33">
        <f>IF($BF113&lt;=$Y$7,Entrées!K140/CE$2,"")</f>
        <v>0</v>
      </c>
      <c r="CF113" s="11">
        <f t="shared" si="66"/>
        <v>7926</v>
      </c>
      <c r="CG113" s="11">
        <f t="shared" si="67"/>
        <v>4186</v>
      </c>
      <c r="CH113" s="52">
        <f t="shared" si="68"/>
        <v>0.27160101910413265</v>
      </c>
      <c r="CI113" s="52">
        <f t="shared" si="69"/>
        <v>9.6170382329218221E-2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48712.5</v>
      </c>
      <c r="F114" s="28">
        <f ca="1">IF($D114&gt;$D$8,"",INDIRECT(ADDRESS(ROW(Entrées!$C$37)+($D114-1)*24+F$11,COLUMN(Entrées!$C$37)+($C114-1),4,TRUE,"Entrées")))</f>
        <v>45775</v>
      </c>
      <c r="G114" s="28">
        <f ca="1">IF($D114&gt;$D$8,"",INDIRECT(ADDRESS(ROW(Entrées!$C$37)+($D114-1)*24+G$11,COLUMN(Entrées!$C$37)+($C114-1),4,TRUE,"Entrées")))</f>
        <v>44350</v>
      </c>
      <c r="H114" s="28">
        <f ca="1">IF($D114&gt;$D$8,"",INDIRECT(ADDRESS(ROW(Entrées!$C$37)+($D114-1)*24+H$11,COLUMN(Entrées!$C$37)+($C114-1),4,TRUE,"Entrées")))</f>
        <v>41712.5</v>
      </c>
      <c r="I114" s="28">
        <f ca="1">IF($D114&gt;$D$8,"",INDIRECT(ADDRESS(ROW(Entrées!$C$37)+($D114-1)*24+I$11,COLUMN(Entrées!$C$37)+($C114-1),4,TRUE,"Entrées")))</f>
        <v>41025</v>
      </c>
      <c r="J114" s="28">
        <f ca="1">IF($D114&gt;$D$8,"",INDIRECT(ADDRESS(ROW(Entrées!$C$37)+($D114-1)*24+J$11,COLUMN(Entrées!$C$37)+($C114-1),4,TRUE,"Entrées")))</f>
        <v>43012.5</v>
      </c>
      <c r="K114" s="28">
        <f ca="1">IF($D114&gt;$D$8,"",INDIRECT(ADDRESS(ROW(Entrées!$C$37)+($D114-1)*24+K$11,COLUMN(Entrées!$C$37)+($C114-1),4,TRUE,"Entrées")))</f>
        <v>47475</v>
      </c>
      <c r="L114" s="28">
        <f ca="1">IF($D114&gt;$D$8,"",INDIRECT(ADDRESS(ROW(Entrées!$C$37)+($D114-1)*24+L$11,COLUMN(Entrées!$C$37)+($C114-1),4,TRUE,"Entrées")))</f>
        <v>52050</v>
      </c>
      <c r="M114" s="28">
        <f ca="1">IF($D114&gt;$D$8,"",INDIRECT(ADDRESS(ROW(Entrées!$C$37)+($D114-1)*24+M$11,COLUMN(Entrées!$C$37)+($C114-1),4,TRUE,"Entrées")))</f>
        <v>55000</v>
      </c>
      <c r="N114" s="28">
        <f ca="1">IF($D114&gt;$D$8,"",INDIRECT(ADDRESS(ROW(Entrées!$C$37)+($D114-1)*24+N$11,COLUMN(Entrées!$C$37)+($C114-1),4,TRUE,"Entrées")))</f>
        <v>56837.5</v>
      </c>
      <c r="O114" s="28">
        <f ca="1">IF($D114&gt;$D$8,"",INDIRECT(ADDRESS(ROW(Entrées!$C$37)+($D114-1)*24+O$11,COLUMN(Entrées!$C$37)+($C114-1),4,TRUE,"Entrées")))</f>
        <v>57125</v>
      </c>
      <c r="P114" s="28">
        <f ca="1">IF($D114&gt;$D$8,"",INDIRECT(ADDRESS(ROW(Entrées!$C$37)+($D114-1)*24+P$11,COLUMN(Entrées!$C$37)+($C114-1),4,TRUE,"Entrées")))</f>
        <v>57125</v>
      </c>
      <c r="Q114" s="28">
        <f ca="1">IF($D114&gt;$D$8,"",INDIRECT(ADDRESS(ROW(Entrées!$C$37)+($D114-1)*24+Q$11,COLUMN(Entrées!$C$37)+($C114-1),4,TRUE,"Entrées")))</f>
        <v>57537.5</v>
      </c>
      <c r="R114" s="28">
        <f ca="1">IF($D114&gt;$D$8,"",INDIRECT(ADDRESS(ROW(Entrées!$C$37)+($D114-1)*24+R$11,COLUMN(Entrées!$C$37)+($C114-1),4,TRUE,"Entrées")))</f>
        <v>56975</v>
      </c>
      <c r="S114" s="28">
        <f ca="1">IF($D114&gt;$D$8,"",INDIRECT(ADDRESS(ROW(Entrées!$C$37)+($D114-1)*24+S$11,COLUMN(Entrées!$C$37)+($C114-1),4,TRUE,"Entrées")))</f>
        <v>56100</v>
      </c>
      <c r="T114" s="28">
        <f ca="1">IF($D114&gt;$D$8,"",INDIRECT(ADDRESS(ROW(Entrées!$C$37)+($D114-1)*24+T$11,COLUMN(Entrées!$C$37)+($C114-1),4,TRUE,"Entrées")))</f>
        <v>54375</v>
      </c>
      <c r="U114" s="28">
        <f ca="1">IF($D114&gt;$D$8,"",INDIRECT(ADDRESS(ROW(Entrées!$C$37)+($D114-1)*24+U$11,COLUMN(Entrées!$C$37)+($C114-1),4,TRUE,"Entrées")))</f>
        <v>53250</v>
      </c>
      <c r="V114" s="28">
        <f ca="1">IF($D114&gt;$D$8,"",INDIRECT(ADDRESS(ROW(Entrées!$C$37)+($D114-1)*24+V$11,COLUMN(Entrées!$C$37)+($C114-1),4,TRUE,"Entrées")))</f>
        <v>54787.5</v>
      </c>
      <c r="W114" s="28">
        <f ca="1">IF($D114&gt;$D$8,"",INDIRECT(ADDRESS(ROW(Entrées!$C$37)+($D114-1)*24+W$11,COLUMN(Entrées!$C$37)+($C114-1),4,TRUE,"Entrées")))</f>
        <v>60437.5</v>
      </c>
      <c r="X114" s="28">
        <f ca="1">IF($D114&gt;$D$8,"",INDIRECT(ADDRESS(ROW(Entrées!$C$37)+($D114-1)*24+X$11,COLUMN(Entrées!$C$37)+($C114-1),4,TRUE,"Entrées")))</f>
        <v>61812.5</v>
      </c>
      <c r="Y114" s="28">
        <f ca="1">IF($D114&gt;$D$8,"",INDIRECT(ADDRESS(ROW(Entrées!$C$37)+($D114-1)*24+Y$11,COLUMN(Entrées!$C$37)+($C114-1),4,TRUE,"Entrées")))</f>
        <v>58162.5</v>
      </c>
      <c r="Z114" s="28">
        <f ca="1">IF($D114&gt;$D$8,"",INDIRECT(ADDRESS(ROW(Entrées!$C$37)+($D114-1)*24+Z$11,COLUMN(Entrées!$C$37)+($C114-1),4,TRUE,"Entrées")))</f>
        <v>54250</v>
      </c>
      <c r="AA114" s="28">
        <f ca="1">IF($D114&gt;$D$8,"",INDIRECT(ADDRESS(ROW(Entrées!$C$37)+($D114-1)*24+AA$11,COLUMN(Entrées!$C$37)+($C114-1),4,TRUE,"Entrées")))</f>
        <v>53175</v>
      </c>
      <c r="AB114" s="28">
        <f ca="1">IF($D114&gt;$D$8,"",INDIRECT(ADDRESS(ROW(Entrées!$C$37)+($D114-1)*24+AB$11,COLUMN(Entrées!$C$37)+($C114-1),4,TRUE,"Entrées")))</f>
        <v>54225</v>
      </c>
      <c r="AC114" s="11"/>
      <c r="AD114" s="40">
        <f t="shared" ca="1" si="97"/>
        <v>52720.3125</v>
      </c>
      <c r="AE114" s="40">
        <f t="shared" ca="1" si="99"/>
        <v>61812.5</v>
      </c>
      <c r="AF114" s="40">
        <f t="shared" ca="1" si="100"/>
        <v>41025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49473.956989247294</v>
      </c>
      <c r="AK114" s="31">
        <f t="shared" ca="1" si="46"/>
        <v>49350.672043010745</v>
      </c>
      <c r="AL114" s="31">
        <f t="shared" ca="1" si="47"/>
        <v>49398.118279569891</v>
      </c>
      <c r="AM114" s="31">
        <f t="shared" ca="1" si="48"/>
        <v>347.55645161290329</v>
      </c>
      <c r="AN114" s="31">
        <f t="shared" ca="1" si="49"/>
        <v>2588.1444892473114</v>
      </c>
      <c r="AO114" s="31">
        <f t="shared" ca="1" si="50"/>
        <v>1503.5463709677417</v>
      </c>
      <c r="AP114" s="31">
        <f t="shared" ca="1" si="51"/>
        <v>41704.171370967742</v>
      </c>
      <c r="AQ114" s="31">
        <f t="shared" ca="1" si="52"/>
        <v>2152.7096774193546</v>
      </c>
      <c r="AR114" s="31">
        <f t="shared" ca="1" si="53"/>
        <v>402.56922043010746</v>
      </c>
      <c r="AS114" s="31">
        <f t="shared" ca="1" si="54"/>
        <v>6508.2741935483891</v>
      </c>
      <c r="AT114" s="31">
        <f t="shared" ca="1" si="55"/>
        <v>-813.07862903225805</v>
      </c>
      <c r="AU114" s="31">
        <f t="shared" ca="1" si="56"/>
        <v>663.5913978494624</v>
      </c>
      <c r="AV114" s="31">
        <f t="shared" ca="1" si="57"/>
        <v>-5583.5161290322567</v>
      </c>
      <c r="AW114" s="31">
        <f t="shared" ca="1" si="58"/>
        <v>65.047043010752674</v>
      </c>
      <c r="AX114" s="31">
        <f t="shared" ca="1" si="59"/>
        <v>1350.5215053763443</v>
      </c>
      <c r="AY114" s="31">
        <f t="shared" ca="1" si="60"/>
        <v>-1174.383064516129</v>
      </c>
      <c r="AZ114" s="31">
        <f t="shared" ca="1" si="61"/>
        <v>-997.34811827956992</v>
      </c>
      <c r="BA114" s="31">
        <f t="shared" ca="1" si="62"/>
        <v>-382.02016129032256</v>
      </c>
      <c r="BB114" s="31">
        <f t="shared" ca="1" si="63"/>
        <v>-2410.5497311827958</v>
      </c>
      <c r="BC114" s="31">
        <f t="shared" ca="1" si="64"/>
        <v>-1597.1438172043011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3092.5</v>
      </c>
      <c r="BI114" s="32">
        <f>IF($BF114&gt;$Y$7,"",IF(AND($BF114=$Y$7,$BG114=23),"",Entrées!D142-Entrées!D141))</f>
        <v>3062.5</v>
      </c>
      <c r="BJ114" s="32">
        <f>IF($BF114&gt;$Y$7,"",IF(AND($BF114=$Y$7,$BG114=23),"",Entrées!E142-Entrées!E141))</f>
        <v>2950</v>
      </c>
      <c r="BK114" s="32">
        <f>IF($BF114&gt;$Y$7,"",IF(AND($BF114=$Y$7,$BG114=23),"",Entrées!F142-Entrées!F141))</f>
        <v>-1.5</v>
      </c>
      <c r="BL114" s="32">
        <f>IF($BF114&gt;$Y$7,"",IF(AND($BF114=$Y$7,$BG114=23),"",Entrées!G142-Entrées!G141))</f>
        <v>434</v>
      </c>
      <c r="BM114" s="32">
        <f>IF($BF114&gt;$Y$7,"",IF(AND($BF114=$Y$7,$BG114=23),"",Entrées!H142-Entrées!H141))</f>
        <v>-4</v>
      </c>
      <c r="BN114" s="32">
        <f>IF($BF114&gt;$Y$7,"",IF(AND($BF114=$Y$7,$BG114=23),"",Entrées!I142-Entrées!I141))</f>
        <v>595.5</v>
      </c>
      <c r="BO114" s="32">
        <f>IF($BF114&gt;$Y$7,"",IF(AND($BF114=$Y$7,$BG114=23),"",Entrées!J142-Entrées!J141))</f>
        <v>33</v>
      </c>
      <c r="BP114" s="32">
        <f>IF($BF114&gt;$Y$7,"",IF(AND($BF114=$Y$7,$BG114=23),"",Entrées!K142-Entrées!K141))</f>
        <v>260</v>
      </c>
      <c r="BQ114" s="32">
        <f>IF($BF114&gt;$Y$7,"",IF(AND($BF114=$Y$7,$BG114=23),"",Entrées!L142-Entrées!L141))</f>
        <v>528.5</v>
      </c>
      <c r="BR114" s="32">
        <f>IF($BF114&gt;$Y$7,"",IF(AND($BF114=$Y$7,$BG114=23),"",Entrées!M142-Entrées!M141))</f>
        <v>592</v>
      </c>
      <c r="BS114" s="32">
        <f>IF($BF114&gt;$Y$7,"",IF(AND($BF114=$Y$7,$BG114=23),"",Entrées!N142-Entrées!N141))</f>
        <v>-11</v>
      </c>
      <c r="BT114" s="32">
        <f>IF($BF114&gt;$Y$7,"",IF(AND($BF114=$Y$7,$BG114=23),"",Entrées!O142-Entrées!O141))</f>
        <v>664.5</v>
      </c>
      <c r="BU114" s="32">
        <f>IF($BF114&gt;$Y$7,"",IF(AND($BF114=$Y$7,$BG114=23),"",Entrées!P142-Entrées!P141))</f>
        <v>6</v>
      </c>
      <c r="BV114" s="32">
        <f>IF($BF114&gt;$Y$7,"",IF(AND($BF114=$Y$7,$BG114=23),"",Entrées!Q142-Entrées!Q141))</f>
        <v>124</v>
      </c>
      <c r="BW114" s="32">
        <f>IF($BF114&gt;$Y$7,"",IF(AND($BF114=$Y$7,$BG114=23),"",Entrées!R142-Entrées!R141))</f>
        <v>0</v>
      </c>
      <c r="BX114" s="32">
        <f>IF($BF114&gt;$Y$7,"",IF(AND($BF114=$Y$7,$BG114=23),"",Entrées!S142-Entrées!S141))</f>
        <v>-324</v>
      </c>
      <c r="BY114" s="32">
        <f>IF($BF114&gt;$Y$7,"",IF(AND($BF114=$Y$7,$BG114=23),"",Entrées!T142-Entrées!T141))</f>
        <v>0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354</v>
      </c>
      <c r="CB114" s="4"/>
      <c r="CC114" s="4"/>
      <c r="CD114" s="33">
        <f>IF($BF114&lt;=$Y$7,Entrées!J141/CD$2,"")</f>
        <v>0.13234923038102447</v>
      </c>
      <c r="CE114" s="33">
        <f>IF($BF114&lt;=$Y$7,Entrées!K141/CE$2,"")</f>
        <v>5.255613951266125E-3</v>
      </c>
      <c r="CF114" s="11">
        <f t="shared" si="66"/>
        <v>7926</v>
      </c>
      <c r="CG114" s="11">
        <f t="shared" si="67"/>
        <v>4186</v>
      </c>
      <c r="CH114" s="52">
        <f t="shared" si="68"/>
        <v>0.27160101910413265</v>
      </c>
      <c r="CI114" s="52">
        <f t="shared" si="69"/>
        <v>9.6170382329218221E-2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51700</v>
      </c>
      <c r="F115" s="28">
        <f ca="1">IF($D115&gt;$D$8,"",INDIRECT(ADDRESS(ROW(Entrées!$C$37)+($D115-1)*24+F$11,COLUMN(Entrées!$C$37)+($C115-1),4,TRUE,"Entrées")))</f>
        <v>48987.5</v>
      </c>
      <c r="G115" s="28">
        <f ca="1">IF($D115&gt;$D$8,"",INDIRECT(ADDRESS(ROW(Entrées!$C$37)+($D115-1)*24+G$11,COLUMN(Entrées!$C$37)+($C115-1),4,TRUE,"Entrées")))</f>
        <v>47675</v>
      </c>
      <c r="H115" s="28">
        <f ca="1">IF($D115&gt;$D$8,"",INDIRECT(ADDRESS(ROW(Entrées!$C$37)+($D115-1)*24+H$11,COLUMN(Entrées!$C$37)+($C115-1),4,TRUE,"Entrées")))</f>
        <v>45200</v>
      </c>
      <c r="I115" s="28">
        <f ca="1">IF($D115&gt;$D$8,"",INDIRECT(ADDRESS(ROW(Entrées!$C$37)+($D115-1)*24+I$11,COLUMN(Entrées!$C$37)+($C115-1),4,TRUE,"Entrées")))</f>
        <v>44487.5</v>
      </c>
      <c r="J115" s="28">
        <f ca="1">IF($D115&gt;$D$8,"",INDIRECT(ADDRESS(ROW(Entrées!$C$37)+($D115-1)*24+J$11,COLUMN(Entrées!$C$37)+($C115-1),4,TRUE,"Entrées")))</f>
        <v>46637.5</v>
      </c>
      <c r="K115" s="28">
        <f ca="1">IF($D115&gt;$D$8,"",INDIRECT(ADDRESS(ROW(Entrées!$C$37)+($D115-1)*24+K$11,COLUMN(Entrées!$C$37)+($C115-1),4,TRUE,"Entrées")))</f>
        <v>51037.5</v>
      </c>
      <c r="L115" s="28">
        <f ca="1">IF($D115&gt;$D$8,"",INDIRECT(ADDRESS(ROW(Entrées!$C$37)+($D115-1)*24+L$11,COLUMN(Entrées!$C$37)+($C115-1),4,TRUE,"Entrées")))</f>
        <v>55975</v>
      </c>
      <c r="M115" s="28">
        <f ca="1">IF($D115&gt;$D$8,"",INDIRECT(ADDRESS(ROW(Entrées!$C$37)+($D115-1)*24+M$11,COLUMN(Entrées!$C$37)+($C115-1),4,TRUE,"Entrées")))</f>
        <v>58875</v>
      </c>
      <c r="N115" s="28">
        <f ca="1">IF($D115&gt;$D$8,"",INDIRECT(ADDRESS(ROW(Entrées!$C$37)+($D115-1)*24+N$11,COLUMN(Entrées!$C$37)+($C115-1),4,TRUE,"Entrées")))</f>
        <v>60000</v>
      </c>
      <c r="O115" s="28">
        <f ca="1">IF($D115&gt;$D$8,"",INDIRECT(ADDRESS(ROW(Entrées!$C$37)+($D115-1)*24+O$11,COLUMN(Entrées!$C$37)+($C115-1),4,TRUE,"Entrées")))</f>
        <v>60100</v>
      </c>
      <c r="P115" s="28">
        <f ca="1">IF($D115&gt;$D$8,"",INDIRECT(ADDRESS(ROW(Entrées!$C$37)+($D115-1)*24+P$11,COLUMN(Entrées!$C$37)+($C115-1),4,TRUE,"Entrées")))</f>
        <v>59875</v>
      </c>
      <c r="Q115" s="28">
        <f ca="1">IF($D115&gt;$D$8,"",INDIRECT(ADDRESS(ROW(Entrées!$C$37)+($D115-1)*24+Q$11,COLUMN(Entrées!$C$37)+($C115-1),4,TRUE,"Entrées")))</f>
        <v>59487.5</v>
      </c>
      <c r="R115" s="28">
        <f ca="1">IF($D115&gt;$D$8,"",INDIRECT(ADDRESS(ROW(Entrées!$C$37)+($D115-1)*24+R$11,COLUMN(Entrées!$C$37)+($C115-1),4,TRUE,"Entrées")))</f>
        <v>58550</v>
      </c>
      <c r="S115" s="28">
        <f ca="1">IF($D115&gt;$D$8,"",INDIRECT(ADDRESS(ROW(Entrées!$C$37)+($D115-1)*24+S$11,COLUMN(Entrées!$C$37)+($C115-1),4,TRUE,"Entrées")))</f>
        <v>56837.5</v>
      </c>
      <c r="T115" s="28">
        <f ca="1">IF($D115&gt;$D$8,"",INDIRECT(ADDRESS(ROW(Entrées!$C$37)+($D115-1)*24+T$11,COLUMN(Entrées!$C$37)+($C115-1),4,TRUE,"Entrées")))</f>
        <v>54912.5</v>
      </c>
      <c r="U115" s="28">
        <f ca="1">IF($D115&gt;$D$8,"",INDIRECT(ADDRESS(ROW(Entrées!$C$37)+($D115-1)*24+U$11,COLUMN(Entrées!$C$37)+($C115-1),4,TRUE,"Entrées")))</f>
        <v>53937.5</v>
      </c>
      <c r="V115" s="28">
        <f ca="1">IF($D115&gt;$D$8,"",INDIRECT(ADDRESS(ROW(Entrées!$C$37)+($D115-1)*24+V$11,COLUMN(Entrées!$C$37)+($C115-1),4,TRUE,"Entrées")))</f>
        <v>55775</v>
      </c>
      <c r="W115" s="28">
        <f ca="1">IF($D115&gt;$D$8,"",INDIRECT(ADDRESS(ROW(Entrées!$C$37)+($D115-1)*24+W$11,COLUMN(Entrées!$C$37)+($C115-1),4,TRUE,"Entrées")))</f>
        <v>61575</v>
      </c>
      <c r="X115" s="28">
        <f ca="1">IF($D115&gt;$D$8,"",INDIRECT(ADDRESS(ROW(Entrées!$C$37)+($D115-1)*24+X$11,COLUMN(Entrées!$C$37)+($C115-1),4,TRUE,"Entrées")))</f>
        <v>63400</v>
      </c>
      <c r="Y115" s="28">
        <f ca="1">IF($D115&gt;$D$8,"",INDIRECT(ADDRESS(ROW(Entrées!$C$37)+($D115-1)*24+Y$11,COLUMN(Entrées!$C$37)+($C115-1),4,TRUE,"Entrées")))</f>
        <v>59925</v>
      </c>
      <c r="Z115" s="28">
        <f ca="1">IF($D115&gt;$D$8,"",INDIRECT(ADDRESS(ROW(Entrées!$C$37)+($D115-1)*24+Z$11,COLUMN(Entrées!$C$37)+($C115-1),4,TRUE,"Entrées")))</f>
        <v>56325</v>
      </c>
      <c r="AA115" s="28">
        <f ca="1">IF($D115&gt;$D$8,"",INDIRECT(ADDRESS(ROW(Entrées!$C$37)+($D115-1)*24+AA$11,COLUMN(Entrées!$C$37)+($C115-1),4,TRUE,"Entrées")))</f>
        <v>55100</v>
      </c>
      <c r="AB115" s="28">
        <f ca="1">IF($D115&gt;$D$8,"",INDIRECT(ADDRESS(ROW(Entrées!$C$37)+($D115-1)*24+AB$11,COLUMN(Entrées!$C$37)+($C115-1),4,TRUE,"Entrées")))</f>
        <v>56525</v>
      </c>
      <c r="AC115" s="11"/>
      <c r="AD115" s="40">
        <f t="shared" ca="1" si="97"/>
        <v>55120.833333333336</v>
      </c>
      <c r="AE115" s="40">
        <f t="shared" ca="1" si="99"/>
        <v>63400</v>
      </c>
      <c r="AF115" s="40">
        <f t="shared" ca="1" si="100"/>
        <v>44487.5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49473.956989247294</v>
      </c>
      <c r="AK115" s="31">
        <f t="shared" ca="1" si="46"/>
        <v>49350.672043010745</v>
      </c>
      <c r="AL115" s="31">
        <f t="shared" ca="1" si="47"/>
        <v>49398.118279569891</v>
      </c>
      <c r="AM115" s="31">
        <f t="shared" ca="1" si="48"/>
        <v>347.55645161290329</v>
      </c>
      <c r="AN115" s="31">
        <f t="shared" ca="1" si="49"/>
        <v>2588.1444892473114</v>
      </c>
      <c r="AO115" s="31">
        <f t="shared" ca="1" si="50"/>
        <v>1503.5463709677417</v>
      </c>
      <c r="AP115" s="31">
        <f t="shared" ca="1" si="51"/>
        <v>41704.171370967742</v>
      </c>
      <c r="AQ115" s="31">
        <f t="shared" ca="1" si="52"/>
        <v>2152.7096774193546</v>
      </c>
      <c r="AR115" s="31">
        <f t="shared" ca="1" si="53"/>
        <v>402.56922043010746</v>
      </c>
      <c r="AS115" s="31">
        <f t="shared" ca="1" si="54"/>
        <v>6508.2741935483891</v>
      </c>
      <c r="AT115" s="31">
        <f t="shared" ca="1" si="55"/>
        <v>-813.07862903225805</v>
      </c>
      <c r="AU115" s="31">
        <f t="shared" ca="1" si="56"/>
        <v>663.5913978494624</v>
      </c>
      <c r="AV115" s="31">
        <f t="shared" ca="1" si="57"/>
        <v>-5583.5161290322567</v>
      </c>
      <c r="AW115" s="31">
        <f t="shared" ca="1" si="58"/>
        <v>65.047043010752674</v>
      </c>
      <c r="AX115" s="31">
        <f t="shared" ca="1" si="59"/>
        <v>1350.5215053763443</v>
      </c>
      <c r="AY115" s="31">
        <f t="shared" ca="1" si="60"/>
        <v>-1174.383064516129</v>
      </c>
      <c r="AZ115" s="31">
        <f t="shared" ca="1" si="61"/>
        <v>-997.34811827956992</v>
      </c>
      <c r="BA115" s="31">
        <f t="shared" ca="1" si="62"/>
        <v>-382.02016129032256</v>
      </c>
      <c r="BB115" s="31">
        <f t="shared" ca="1" si="63"/>
        <v>-2410.5497311827958</v>
      </c>
      <c r="BC115" s="31">
        <f t="shared" ca="1" si="64"/>
        <v>-1597.1438172043011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1918.5</v>
      </c>
      <c r="BI115" s="32">
        <f>IF($BF115&gt;$Y$7,"",IF(AND($BF115=$Y$7,$BG115=23),"",Entrées!D143-Entrées!D142))</f>
        <v>1712.5</v>
      </c>
      <c r="BJ115" s="32">
        <f>IF($BF115&gt;$Y$7,"",IF(AND($BF115=$Y$7,$BG115=23),"",Entrées!E143-Entrées!E142))</f>
        <v>1500</v>
      </c>
      <c r="BK115" s="32">
        <f>IF($BF115&gt;$Y$7,"",IF(AND($BF115=$Y$7,$BG115=23),"",Entrées!F143-Entrées!F142))</f>
        <v>0.5</v>
      </c>
      <c r="BL115" s="32">
        <f>IF($BF115&gt;$Y$7,"",IF(AND($BF115=$Y$7,$BG115=23),"",Entrées!G143-Entrées!G142))</f>
        <v>308</v>
      </c>
      <c r="BM115" s="32">
        <f>IF($BF115&gt;$Y$7,"",IF(AND($BF115=$Y$7,$BG115=23),"",Entrées!H143-Entrées!H142))</f>
        <v>2.5</v>
      </c>
      <c r="BN115" s="32">
        <f>IF($BF115&gt;$Y$7,"",IF(AND($BF115=$Y$7,$BG115=23),"",Entrées!I143-Entrées!I142))</f>
        <v>62</v>
      </c>
      <c r="BO115" s="32">
        <f>IF($BF115&gt;$Y$7,"",IF(AND($BF115=$Y$7,$BG115=23),"",Entrées!J143-Entrées!J142))</f>
        <v>32.5</v>
      </c>
      <c r="BP115" s="32">
        <f>IF($BF115&gt;$Y$7,"",IF(AND($BF115=$Y$7,$BG115=23),"",Entrées!K143-Entrées!K142))</f>
        <v>428</v>
      </c>
      <c r="BQ115" s="32">
        <f>IF($BF115&gt;$Y$7,"",IF(AND($BF115=$Y$7,$BG115=23),"",Entrées!L143-Entrées!L142))</f>
        <v>575.5</v>
      </c>
      <c r="BR115" s="32">
        <f>IF($BF115&gt;$Y$7,"",IF(AND($BF115=$Y$7,$BG115=23),"",Entrées!M143-Entrées!M142))</f>
        <v>561.5</v>
      </c>
      <c r="BS115" s="32">
        <f>IF($BF115&gt;$Y$7,"",IF(AND($BF115=$Y$7,$BG115=23),"",Entrées!N143-Entrées!N142))</f>
        <v>1.5</v>
      </c>
      <c r="BT115" s="32">
        <f>IF($BF115&gt;$Y$7,"",IF(AND($BF115=$Y$7,$BG115=23),"",Entrées!O143-Entrées!O142))</f>
        <v>-52.5</v>
      </c>
      <c r="BU115" s="32">
        <f>IF($BF115&gt;$Y$7,"",IF(AND($BF115=$Y$7,$BG115=23),"",Entrées!P143-Entrées!P142))</f>
        <v>4</v>
      </c>
      <c r="BV115" s="32">
        <f>IF($BF115&gt;$Y$7,"",IF(AND($BF115=$Y$7,$BG115=23),"",Entrées!Q143-Entrées!Q142))</f>
        <v>-61</v>
      </c>
      <c r="BW115" s="32">
        <f>IF($BF115&gt;$Y$7,"",IF(AND($BF115=$Y$7,$BG115=23),"",Entrées!R143-Entrées!R142))</f>
        <v>0</v>
      </c>
      <c r="BX115" s="32">
        <f>IF($BF115&gt;$Y$7,"",IF(AND($BF115=$Y$7,$BG115=23),"",Entrées!S143-Entrées!S142))</f>
        <v>75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-90</v>
      </c>
      <c r="CB115" s="4"/>
      <c r="CC115" s="4"/>
      <c r="CD115" s="33">
        <f>IF($BF115&lt;=$Y$7,Entrées!J142/CD$2,"")</f>
        <v>0.13651274287156195</v>
      </c>
      <c r="CE115" s="33">
        <f>IF($BF115&lt;=$Y$7,Entrées!K142/CE$2,"")</f>
        <v>6.7367415193502145E-2</v>
      </c>
      <c r="CF115" s="11">
        <f t="shared" si="66"/>
        <v>7926</v>
      </c>
      <c r="CG115" s="11">
        <f t="shared" si="67"/>
        <v>4186</v>
      </c>
      <c r="CH115" s="52">
        <f t="shared" si="68"/>
        <v>0.27160101910413265</v>
      </c>
      <c r="CI115" s="52">
        <f t="shared" si="69"/>
        <v>9.6170382329218221E-2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>
        <f ca="1">IF($D116&gt;$D$8,"",INDIRECT(ADDRESS(ROW(Entrées!$C$37)+($D116-1)*24+E$11,COLUMN(Entrées!$C$37)+($C116-1),4,TRUE,"Entrées")))</f>
        <v>53575</v>
      </c>
      <c r="F116" s="28">
        <f ca="1">IF($D116&gt;$D$8,"",INDIRECT(ADDRESS(ROW(Entrées!$C$37)+($D116-1)*24+F$11,COLUMN(Entrées!$C$37)+($C116-1),4,TRUE,"Entrées")))</f>
        <v>51037.5</v>
      </c>
      <c r="G116" s="28">
        <f ca="1">IF($D116&gt;$D$8,"",INDIRECT(ADDRESS(ROW(Entrées!$C$37)+($D116-1)*24+G$11,COLUMN(Entrées!$C$37)+($C116-1),4,TRUE,"Entrées")))</f>
        <v>49662.5</v>
      </c>
      <c r="H116" s="28">
        <f ca="1">IF($D116&gt;$D$8,"",INDIRECT(ADDRESS(ROW(Entrées!$C$37)+($D116-1)*24+H$11,COLUMN(Entrées!$C$37)+($C116-1),4,TRUE,"Entrées")))</f>
        <v>47125</v>
      </c>
      <c r="I116" s="28">
        <f ca="1">IF($D116&gt;$D$8,"",INDIRECT(ADDRESS(ROW(Entrées!$C$37)+($D116-1)*24+I$11,COLUMN(Entrées!$C$37)+($C116-1),4,TRUE,"Entrées")))</f>
        <v>46375</v>
      </c>
      <c r="J116" s="28">
        <f ca="1">IF($D116&gt;$D$8,"",INDIRECT(ADDRESS(ROW(Entrées!$C$37)+($D116-1)*24+J$11,COLUMN(Entrées!$C$37)+($C116-1),4,TRUE,"Entrées")))</f>
        <v>48475</v>
      </c>
      <c r="K116" s="28">
        <f ca="1">IF($D116&gt;$D$8,"",INDIRECT(ADDRESS(ROW(Entrées!$C$37)+($D116-1)*24+K$11,COLUMN(Entrées!$C$37)+($C116-1),4,TRUE,"Entrées")))</f>
        <v>53075</v>
      </c>
      <c r="L116" s="28">
        <f ca="1">IF($D116&gt;$D$8,"",INDIRECT(ADDRESS(ROW(Entrées!$C$37)+($D116-1)*24+L$11,COLUMN(Entrées!$C$37)+($C116-1),4,TRUE,"Entrées")))</f>
        <v>57612.5</v>
      </c>
      <c r="M116" s="28">
        <f ca="1">IF($D116&gt;$D$8,"",INDIRECT(ADDRESS(ROW(Entrées!$C$37)+($D116-1)*24+M$11,COLUMN(Entrées!$C$37)+($C116-1),4,TRUE,"Entrées")))</f>
        <v>60062.5</v>
      </c>
      <c r="N116" s="28">
        <f ca="1">IF($D116&gt;$D$8,"",INDIRECT(ADDRESS(ROW(Entrées!$C$37)+($D116-1)*24+N$11,COLUMN(Entrées!$C$37)+($C116-1),4,TRUE,"Entrées")))</f>
        <v>61525</v>
      </c>
      <c r="O116" s="28">
        <f ca="1">IF($D116&gt;$D$8,"",INDIRECT(ADDRESS(ROW(Entrées!$C$37)+($D116-1)*24+O$11,COLUMN(Entrées!$C$37)+($C116-1),4,TRUE,"Entrées")))</f>
        <v>61312.5</v>
      </c>
      <c r="P116" s="28">
        <f ca="1">IF($D116&gt;$D$8,"",INDIRECT(ADDRESS(ROW(Entrées!$C$37)+($D116-1)*24+P$11,COLUMN(Entrées!$C$37)+($C116-1),4,TRUE,"Entrées")))</f>
        <v>60775</v>
      </c>
      <c r="Q116" s="28">
        <f ca="1">IF($D116&gt;$D$8,"",INDIRECT(ADDRESS(ROW(Entrées!$C$37)+($D116-1)*24+Q$11,COLUMN(Entrées!$C$37)+($C116-1),4,TRUE,"Entrées")))</f>
        <v>60825</v>
      </c>
      <c r="R116" s="28">
        <f ca="1">IF($D116&gt;$D$8,"",INDIRECT(ADDRESS(ROW(Entrées!$C$37)+($D116-1)*24+R$11,COLUMN(Entrées!$C$37)+($C116-1),4,TRUE,"Entrées")))</f>
        <v>59900</v>
      </c>
      <c r="S116" s="28">
        <f ca="1">IF($D116&gt;$D$8,"",INDIRECT(ADDRESS(ROW(Entrées!$C$37)+($D116-1)*24+S$11,COLUMN(Entrées!$C$37)+($C116-1),4,TRUE,"Entrées")))</f>
        <v>58400</v>
      </c>
      <c r="T116" s="28">
        <f ca="1">IF($D116&gt;$D$8,"",INDIRECT(ADDRESS(ROW(Entrées!$C$37)+($D116-1)*24+T$11,COLUMN(Entrées!$C$37)+($C116-1),4,TRUE,"Entrées")))</f>
        <v>56387.5</v>
      </c>
      <c r="U116" s="28">
        <f ca="1">IF($D116&gt;$D$8,"",INDIRECT(ADDRESS(ROW(Entrées!$C$37)+($D116-1)*24+U$11,COLUMN(Entrées!$C$37)+($C116-1),4,TRUE,"Entrées")))</f>
        <v>55200</v>
      </c>
      <c r="V116" s="28">
        <f ca="1">IF($D116&gt;$D$8,"",INDIRECT(ADDRESS(ROW(Entrées!$C$37)+($D116-1)*24+V$11,COLUMN(Entrées!$C$37)+($C116-1),4,TRUE,"Entrées")))</f>
        <v>56362.5</v>
      </c>
      <c r="W116" s="28">
        <f ca="1">IF($D116&gt;$D$8,"",INDIRECT(ADDRESS(ROW(Entrées!$C$37)+($D116-1)*24+W$11,COLUMN(Entrées!$C$37)+($C116-1),4,TRUE,"Entrées")))</f>
        <v>61550</v>
      </c>
      <c r="X116" s="28">
        <f ca="1">IF($D116&gt;$D$8,"",INDIRECT(ADDRESS(ROW(Entrées!$C$37)+($D116-1)*24+X$11,COLUMN(Entrées!$C$37)+($C116-1),4,TRUE,"Entrées")))</f>
        <v>63162.5</v>
      </c>
      <c r="Y116" s="28">
        <f ca="1">IF($D116&gt;$D$8,"",INDIRECT(ADDRESS(ROW(Entrées!$C$37)+($D116-1)*24+Y$11,COLUMN(Entrées!$C$37)+($C116-1),4,TRUE,"Entrées")))</f>
        <v>59662.5</v>
      </c>
      <c r="Z116" s="28">
        <f ca="1">IF($D116&gt;$D$8,"",INDIRECT(ADDRESS(ROW(Entrées!$C$37)+($D116-1)*24+Z$11,COLUMN(Entrées!$C$37)+($C116-1),4,TRUE,"Entrées")))</f>
        <v>55875</v>
      </c>
      <c r="AA116" s="28">
        <f ca="1">IF($D116&gt;$D$8,"",INDIRECT(ADDRESS(ROW(Entrées!$C$37)+($D116-1)*24+AA$11,COLUMN(Entrées!$C$37)+($C116-1),4,TRUE,"Entrées")))</f>
        <v>54625</v>
      </c>
      <c r="AB116" s="28">
        <f ca="1">IF($D116&gt;$D$8,"",INDIRECT(ADDRESS(ROW(Entrées!$C$37)+($D116-1)*24+AB$11,COLUMN(Entrées!$C$37)+($C116-1),4,TRUE,"Entrées")))</f>
        <v>55850</v>
      </c>
      <c r="AC116" s="11"/>
      <c r="AD116" s="40">
        <f t="shared" ca="1" si="97"/>
        <v>56183.854166666664</v>
      </c>
      <c r="AE116" s="40">
        <f t="shared" ca="1" si="99"/>
        <v>63162.5</v>
      </c>
      <c r="AF116" s="40">
        <f t="shared" ca="1" si="100"/>
        <v>46375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49473.956989247294</v>
      </c>
      <c r="AK116" s="31">
        <f t="shared" ca="1" si="46"/>
        <v>49350.672043010745</v>
      </c>
      <c r="AL116" s="31">
        <f t="shared" ca="1" si="47"/>
        <v>49398.118279569891</v>
      </c>
      <c r="AM116" s="31">
        <f t="shared" ca="1" si="48"/>
        <v>347.55645161290329</v>
      </c>
      <c r="AN116" s="31">
        <f t="shared" ca="1" si="49"/>
        <v>2588.1444892473114</v>
      </c>
      <c r="AO116" s="31">
        <f t="shared" ca="1" si="50"/>
        <v>1503.5463709677417</v>
      </c>
      <c r="AP116" s="31">
        <f t="shared" ca="1" si="51"/>
        <v>41704.171370967742</v>
      </c>
      <c r="AQ116" s="31">
        <f t="shared" ca="1" si="52"/>
        <v>2152.7096774193546</v>
      </c>
      <c r="AR116" s="31">
        <f t="shared" ca="1" si="53"/>
        <v>402.56922043010746</v>
      </c>
      <c r="AS116" s="31">
        <f t="shared" ca="1" si="54"/>
        <v>6508.2741935483891</v>
      </c>
      <c r="AT116" s="31">
        <f t="shared" ca="1" si="55"/>
        <v>-813.07862903225805</v>
      </c>
      <c r="AU116" s="31">
        <f t="shared" ca="1" si="56"/>
        <v>663.5913978494624</v>
      </c>
      <c r="AV116" s="31">
        <f t="shared" ca="1" si="57"/>
        <v>-5583.5161290322567</v>
      </c>
      <c r="AW116" s="31">
        <f t="shared" ca="1" si="58"/>
        <v>65.047043010752674</v>
      </c>
      <c r="AX116" s="31">
        <f t="shared" ca="1" si="59"/>
        <v>1350.5215053763443</v>
      </c>
      <c r="AY116" s="31">
        <f t="shared" ca="1" si="60"/>
        <v>-1174.383064516129</v>
      </c>
      <c r="AZ116" s="31">
        <f t="shared" ca="1" si="61"/>
        <v>-997.34811827956992</v>
      </c>
      <c r="BA116" s="31">
        <f t="shared" ca="1" si="62"/>
        <v>-382.02016129032256</v>
      </c>
      <c r="BB116" s="31">
        <f t="shared" ca="1" si="63"/>
        <v>-2410.5497311827958</v>
      </c>
      <c r="BC116" s="31">
        <f t="shared" ca="1" si="64"/>
        <v>-1597.1438172043011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792</v>
      </c>
      <c r="BI116" s="32">
        <f>IF($BF116&gt;$Y$7,"",IF(AND($BF116=$Y$7,$BG116=23),"",Entrées!D144-Entrées!D143))</f>
        <v>725</v>
      </c>
      <c r="BJ116" s="32">
        <f>IF($BF116&gt;$Y$7,"",IF(AND($BF116=$Y$7,$BG116=23),"",Entrées!E144-Entrées!E143))</f>
        <v>850</v>
      </c>
      <c r="BK116" s="32">
        <f>IF($BF116&gt;$Y$7,"",IF(AND($BF116=$Y$7,$BG116=23),"",Entrées!F144-Entrées!F143))</f>
        <v>0</v>
      </c>
      <c r="BL116" s="32">
        <f>IF($BF116&gt;$Y$7,"",IF(AND($BF116=$Y$7,$BG116=23),"",Entrées!G144-Entrées!G143))</f>
        <v>95.5</v>
      </c>
      <c r="BM116" s="32">
        <f>IF($BF116&gt;$Y$7,"",IF(AND($BF116=$Y$7,$BG116=23),"",Entrées!H144-Entrées!H143))</f>
        <v>-10.5</v>
      </c>
      <c r="BN116" s="32">
        <f>IF($BF116&gt;$Y$7,"",IF(AND($BF116=$Y$7,$BG116=23),"",Entrées!I144-Entrées!I143))</f>
        <v>53</v>
      </c>
      <c r="BO116" s="32">
        <f>IF($BF116&gt;$Y$7,"",IF(AND($BF116=$Y$7,$BG116=23),"",Entrées!J144-Entrées!J143))</f>
        <v>9.5</v>
      </c>
      <c r="BP116" s="32">
        <f>IF($BF116&gt;$Y$7,"",IF(AND($BF116=$Y$7,$BG116=23),"",Entrées!K144-Entrées!K143))</f>
        <v>451.5</v>
      </c>
      <c r="BQ116" s="32">
        <f>IF($BF116&gt;$Y$7,"",IF(AND($BF116=$Y$7,$BG116=23),"",Entrées!L144-Entrées!L143))</f>
        <v>196.5</v>
      </c>
      <c r="BR116" s="32">
        <f>IF($BF116&gt;$Y$7,"",IF(AND($BF116=$Y$7,$BG116=23),"",Entrées!M144-Entrées!M143))</f>
        <v>100</v>
      </c>
      <c r="BS116" s="32">
        <f>IF($BF116&gt;$Y$7,"",IF(AND($BF116=$Y$7,$BG116=23),"",Entrées!N144-Entrées!N143))</f>
        <v>1.5</v>
      </c>
      <c r="BT116" s="32">
        <f>IF($BF116&gt;$Y$7,"",IF(AND($BF116=$Y$7,$BG116=23),"",Entrées!O144-Entrées!O143))</f>
        <v>-105.5</v>
      </c>
      <c r="BU116" s="32">
        <f>IF($BF116&gt;$Y$7,"",IF(AND($BF116=$Y$7,$BG116=23),"",Entrées!P144-Entrées!P143))</f>
        <v>0.5</v>
      </c>
      <c r="BV116" s="32">
        <f>IF($BF116&gt;$Y$7,"",IF(AND($BF116=$Y$7,$BG116=23),"",Entrées!Q144-Entrées!Q143))</f>
        <v>12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-133</v>
      </c>
      <c r="BY116" s="32">
        <f>IF($BF116&gt;$Y$7,"",IF(AND($BF116=$Y$7,$BG116=23),"",Entrées!T144-Entrées!T143))</f>
        <v>16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53</v>
      </c>
      <c r="CB116" s="4"/>
      <c r="CC116" s="4"/>
      <c r="CD116" s="33">
        <f>IF($BF116&lt;=$Y$7,Entrées!J143/CD$2,"")</f>
        <v>0.14061317183951552</v>
      </c>
      <c r="CE116" s="33">
        <f>IF($BF116&lt;=$Y$7,Entrées!K143/CE$2,"")</f>
        <v>0.16961299569995222</v>
      </c>
      <c r="CF116" s="11">
        <f t="shared" si="66"/>
        <v>7926</v>
      </c>
      <c r="CG116" s="11">
        <f t="shared" si="67"/>
        <v>4186</v>
      </c>
      <c r="CH116" s="52">
        <f t="shared" si="68"/>
        <v>0.27160101910413265</v>
      </c>
      <c r="CI116" s="52">
        <f t="shared" si="69"/>
        <v>9.6170382329218221E-2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47404.838709677417</v>
      </c>
      <c r="F117" s="30">
        <f t="shared" ref="F117" ca="1" si="103">SUM(F86:F116)/$D$8</f>
        <v>44250.806451612902</v>
      </c>
      <c r="G117" s="30">
        <f t="shared" ref="G117" ca="1" si="104">SUM(G86:G116)/$D$8</f>
        <v>42647.983870967742</v>
      </c>
      <c r="H117" s="30">
        <f t="shared" ref="H117" ca="1" si="105">SUM(H86:H116)/$D$8</f>
        <v>39986.693548387098</v>
      </c>
      <c r="I117" s="30">
        <f t="shared" ref="I117" ca="1" si="106">SUM(I86:I116)/$D$8</f>
        <v>38932.661290322583</v>
      </c>
      <c r="J117" s="30">
        <f t="shared" ref="J117" ca="1" si="107">SUM(J86:J116)/$D$8</f>
        <v>40401.612903225803</v>
      </c>
      <c r="K117" s="30">
        <f t="shared" ref="K117" ca="1" si="108">SUM(K86:K116)/$D$8</f>
        <v>44385.080645161288</v>
      </c>
      <c r="L117" s="30">
        <f t="shared" ref="L117" ca="1" si="109">SUM(L86:L116)/$D$8</f>
        <v>49439.112903225803</v>
      </c>
      <c r="M117" s="30">
        <f t="shared" ref="M117" ca="1" si="110">SUM(M86:M116)/$D$8</f>
        <v>51754.838709677417</v>
      </c>
      <c r="N117" s="30">
        <f t="shared" ref="N117" ca="1" si="111">SUM(N86:N116)/$D$8</f>
        <v>53265.322580645159</v>
      </c>
      <c r="O117" s="30">
        <f t="shared" ref="O117" ca="1" si="112">SUM(O86:O116)/$D$8</f>
        <v>54137.096774193546</v>
      </c>
      <c r="P117" s="30">
        <f t="shared" ref="P117" ca="1" si="113">SUM(P86:P116)/$D$8</f>
        <v>54643.145161290326</v>
      </c>
      <c r="Q117" s="30">
        <f t="shared" ref="Q117" ca="1" si="114">SUM(Q86:Q116)/$D$8</f>
        <v>55191.93548387097</v>
      </c>
      <c r="R117" s="30">
        <f t="shared" ref="R117" ca="1" si="115">SUM(R86:R116)/$D$8</f>
        <v>54520.56451612903</v>
      </c>
      <c r="S117" s="30">
        <f t="shared" ref="S117" ca="1" si="116">SUM(S86:S116)/$D$8</f>
        <v>52988.306451612902</v>
      </c>
      <c r="T117" s="30">
        <f t="shared" ref="T117" ca="1" si="117">SUM(T86:T116)/$D$8</f>
        <v>51087.096774193546</v>
      </c>
      <c r="U117" s="30">
        <f t="shared" ref="U117" ca="1" si="118">SUM(U86:U116)/$D$8</f>
        <v>49697.983870967742</v>
      </c>
      <c r="V117" s="30">
        <f t="shared" ref="V117" ca="1" si="119">SUM(V86:V116)/$D$8</f>
        <v>49330.241935483871</v>
      </c>
      <c r="W117" s="30">
        <f t="shared" ref="W117" ca="1" si="120">SUM(W86:W116)/$D$8</f>
        <v>51859.274193548386</v>
      </c>
      <c r="X117" s="30">
        <f t="shared" ref="X117" ca="1" si="121">SUM(X86:X116)/$D$8</f>
        <v>55370.161290322583</v>
      </c>
      <c r="Y117" s="30">
        <f t="shared" ref="Y117" ca="1" si="122">SUM(Y86:Y116)/$D$8</f>
        <v>54154.43548387097</v>
      </c>
      <c r="Z117" s="30">
        <f t="shared" ref="Z117" ca="1" si="123">SUM(Z86:Z116)/$D$8</f>
        <v>50355.241935483871</v>
      </c>
      <c r="AA117" s="30">
        <f t="shared" ref="AA117" ca="1" si="124">SUM(AA86:AA116)/$D$8</f>
        <v>49143.951612903227</v>
      </c>
      <c r="AB117" s="30">
        <f t="shared" ref="AB117" ca="1" si="125">SUM(AB86:AB116)/$D$8</f>
        <v>50606.451612903227</v>
      </c>
      <c r="AC117" s="41"/>
      <c r="AD117" s="42">
        <f ca="1">SUM(INDIRECT(A104):INDIRECT(A105))/$D$8</f>
        <v>49398.118279569891</v>
      </c>
      <c r="AE117" s="42">
        <f ca="1">MAX(INDIRECT(A106):INDIRECT(A107))</f>
        <v>63400</v>
      </c>
      <c r="AF117" s="42">
        <f ca="1">MIN(INDIRECT(A108):INDIRECT(A109))</f>
        <v>32887.5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49473.956989247294</v>
      </c>
      <c r="AK117" s="31">
        <f t="shared" ca="1" si="46"/>
        <v>49350.672043010745</v>
      </c>
      <c r="AL117" s="31">
        <f t="shared" ca="1" si="47"/>
        <v>49398.118279569891</v>
      </c>
      <c r="AM117" s="31">
        <f t="shared" ca="1" si="48"/>
        <v>347.55645161290329</v>
      </c>
      <c r="AN117" s="31">
        <f t="shared" ca="1" si="49"/>
        <v>2588.1444892473114</v>
      </c>
      <c r="AO117" s="31">
        <f t="shared" ca="1" si="50"/>
        <v>1503.5463709677417</v>
      </c>
      <c r="AP117" s="31">
        <f t="shared" ca="1" si="51"/>
        <v>41704.171370967742</v>
      </c>
      <c r="AQ117" s="31">
        <f t="shared" ca="1" si="52"/>
        <v>2152.7096774193546</v>
      </c>
      <c r="AR117" s="31">
        <f t="shared" ca="1" si="53"/>
        <v>402.56922043010746</v>
      </c>
      <c r="AS117" s="31">
        <f t="shared" ca="1" si="54"/>
        <v>6508.2741935483891</v>
      </c>
      <c r="AT117" s="31">
        <f t="shared" ca="1" si="55"/>
        <v>-813.07862903225805</v>
      </c>
      <c r="AU117" s="31">
        <f t="shared" ca="1" si="56"/>
        <v>663.5913978494624</v>
      </c>
      <c r="AV117" s="31">
        <f t="shared" ca="1" si="57"/>
        <v>-5583.5161290322567</v>
      </c>
      <c r="AW117" s="31">
        <f t="shared" ca="1" si="58"/>
        <v>65.047043010752674</v>
      </c>
      <c r="AX117" s="31">
        <f t="shared" ca="1" si="59"/>
        <v>1350.5215053763443</v>
      </c>
      <c r="AY117" s="31">
        <f t="shared" ca="1" si="60"/>
        <v>-1174.383064516129</v>
      </c>
      <c r="AZ117" s="31">
        <f t="shared" ca="1" si="61"/>
        <v>-997.34811827956992</v>
      </c>
      <c r="BA117" s="31">
        <f t="shared" ca="1" si="62"/>
        <v>-382.02016129032256</v>
      </c>
      <c r="BB117" s="31">
        <f t="shared" ca="1" si="63"/>
        <v>-2410.5497311827958</v>
      </c>
      <c r="BC117" s="31">
        <f t="shared" ca="1" si="64"/>
        <v>-1597.1438172043011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1473.5</v>
      </c>
      <c r="BI117" s="32">
        <f>IF($BF117&gt;$Y$7,"",IF(AND($BF117=$Y$7,$BG117=23),"",Entrées!D145-Entrées!D144))</f>
        <v>1662.5</v>
      </c>
      <c r="BJ117" s="32">
        <f>IF($BF117&gt;$Y$7,"",IF(AND($BF117=$Y$7,$BG117=23),"",Entrées!E145-Entrées!E144))</f>
        <v>1525</v>
      </c>
      <c r="BK117" s="32">
        <f>IF($BF117&gt;$Y$7,"",IF(AND($BF117=$Y$7,$BG117=23),"",Entrées!F145-Entrées!F144))</f>
        <v>0.5</v>
      </c>
      <c r="BL117" s="32">
        <f>IF($BF117&gt;$Y$7,"",IF(AND($BF117=$Y$7,$BG117=23),"",Entrées!G145-Entrées!G144))</f>
        <v>-11.5</v>
      </c>
      <c r="BM117" s="32">
        <f>IF($BF117&gt;$Y$7,"",IF(AND($BF117=$Y$7,$BG117=23),"",Entrées!H145-Entrées!H144))</f>
        <v>2</v>
      </c>
      <c r="BN117" s="32">
        <f>IF($BF117&gt;$Y$7,"",IF(AND($BF117=$Y$7,$BG117=23),"",Entrées!I145-Entrées!I144))</f>
        <v>42.5</v>
      </c>
      <c r="BO117" s="32">
        <f>IF($BF117&gt;$Y$7,"",IF(AND($BF117=$Y$7,$BG117=23),"",Entrées!J145-Entrées!J144))</f>
        <v>36</v>
      </c>
      <c r="BP117" s="32">
        <f>IF($BF117&gt;$Y$7,"",IF(AND($BF117=$Y$7,$BG117=23),"",Entrées!K145-Entrées!K144))</f>
        <v>354.5</v>
      </c>
      <c r="BQ117" s="32">
        <f>IF($BF117&gt;$Y$7,"",IF(AND($BF117=$Y$7,$BG117=23),"",Entrées!L145-Entrées!L144))</f>
        <v>418</v>
      </c>
      <c r="BR117" s="32">
        <f>IF($BF117&gt;$Y$7,"",IF(AND($BF117=$Y$7,$BG117=23),"",Entrées!M145-Entrées!M144))</f>
        <v>2</v>
      </c>
      <c r="BS117" s="32">
        <f>IF($BF117&gt;$Y$7,"",IF(AND($BF117=$Y$7,$BG117=23),"",Entrées!N145-Entrées!N144))</f>
        <v>4.5</v>
      </c>
      <c r="BT117" s="32">
        <f>IF($BF117&gt;$Y$7,"",IF(AND($BF117=$Y$7,$BG117=23),"",Entrées!O145-Entrées!O144))</f>
        <v>626</v>
      </c>
      <c r="BU117" s="32">
        <f>IF($BF117&gt;$Y$7,"",IF(AND($BF117=$Y$7,$BG117=23),"",Entrées!P145-Entrées!P144))</f>
        <v>-1</v>
      </c>
      <c r="BV117" s="32">
        <f>IF($BF117&gt;$Y$7,"",IF(AND($BF117=$Y$7,$BG117=23),"",Entrées!Q145-Entrées!Q144))</f>
        <v>32</v>
      </c>
      <c r="BW117" s="32">
        <f>IF($BF117&gt;$Y$7,"",IF(AND($BF117=$Y$7,$BG117=23),"",Entrées!R145-Entrées!R144))</f>
        <v>0</v>
      </c>
      <c r="BX117" s="32">
        <f>IF($BF117&gt;$Y$7,"",IF(AND($BF117=$Y$7,$BG117=23),"",Entrées!S145-Entrées!S144))</f>
        <v>249</v>
      </c>
      <c r="BY117" s="32">
        <f>IF($BF117&gt;$Y$7,"",IF(AND($BF117=$Y$7,$BG117=23),"",Entrées!T145-Entrées!T144))</f>
        <v>-10</v>
      </c>
      <c r="BZ117" s="32">
        <f>IF($BF117&gt;$Y$7,"",IF(AND($BF117=$Y$7,$BG117=23),"",Entrées!U145-Entrées!U144))</f>
        <v>0</v>
      </c>
      <c r="CA117" s="32">
        <f>IF($BF117&gt;$Y$7,"",IF(AND($BF117=$Y$7,$BG117=23),"",Entrées!V145-Entrées!V144))</f>
        <v>399</v>
      </c>
      <c r="CB117" s="4"/>
      <c r="CC117" s="4"/>
      <c r="CD117" s="33">
        <f>IF($BF117&lt;=$Y$7,Entrées!J144/CD$2,"")</f>
        <v>0.14181175876860963</v>
      </c>
      <c r="CE117" s="33">
        <f>IF($BF117&lt;=$Y$7,Entrées!K144/CE$2,"")</f>
        <v>0.27747252747252749</v>
      </c>
      <c r="CF117" s="11">
        <f t="shared" si="66"/>
        <v>7926</v>
      </c>
      <c r="CG117" s="11">
        <f t="shared" si="67"/>
        <v>4186</v>
      </c>
      <c r="CH117" s="52">
        <f t="shared" si="68"/>
        <v>0.27160101910413265</v>
      </c>
      <c r="CI117" s="52">
        <f t="shared" si="69"/>
        <v>9.6170382329218221E-2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53575</v>
      </c>
      <c r="F118" s="30">
        <f t="shared" ref="F118:AB118" ca="1" si="126">MAX(F86:F116)</f>
        <v>51037.5</v>
      </c>
      <c r="G118" s="30">
        <f t="shared" ca="1" si="126"/>
        <v>49662.5</v>
      </c>
      <c r="H118" s="30">
        <f t="shared" ca="1" si="126"/>
        <v>47125</v>
      </c>
      <c r="I118" s="30">
        <f t="shared" ca="1" si="126"/>
        <v>46375</v>
      </c>
      <c r="J118" s="30">
        <f t="shared" ca="1" si="126"/>
        <v>48475</v>
      </c>
      <c r="K118" s="30">
        <f t="shared" ca="1" si="126"/>
        <v>53075</v>
      </c>
      <c r="L118" s="30">
        <f t="shared" ca="1" si="126"/>
        <v>57612.5</v>
      </c>
      <c r="M118" s="30">
        <f t="shared" ca="1" si="126"/>
        <v>60062.5</v>
      </c>
      <c r="N118" s="30">
        <f t="shared" ca="1" si="126"/>
        <v>61525</v>
      </c>
      <c r="O118" s="30">
        <f t="shared" ca="1" si="126"/>
        <v>61312.5</v>
      </c>
      <c r="P118" s="30">
        <f t="shared" ca="1" si="126"/>
        <v>60887.5</v>
      </c>
      <c r="Q118" s="30">
        <f t="shared" ca="1" si="126"/>
        <v>60950</v>
      </c>
      <c r="R118" s="30">
        <f t="shared" ca="1" si="126"/>
        <v>60137.5</v>
      </c>
      <c r="S118" s="30">
        <f t="shared" ca="1" si="126"/>
        <v>59112.5</v>
      </c>
      <c r="T118" s="30">
        <f t="shared" ca="1" si="126"/>
        <v>57125</v>
      </c>
      <c r="U118" s="30">
        <f t="shared" ca="1" si="126"/>
        <v>55787.5</v>
      </c>
      <c r="V118" s="30">
        <f t="shared" ca="1" si="126"/>
        <v>56362.5</v>
      </c>
      <c r="W118" s="30">
        <f t="shared" ca="1" si="126"/>
        <v>61575</v>
      </c>
      <c r="X118" s="30">
        <f t="shared" ca="1" si="126"/>
        <v>63400</v>
      </c>
      <c r="Y118" s="30">
        <f t="shared" ca="1" si="126"/>
        <v>59925</v>
      </c>
      <c r="Z118" s="30">
        <f t="shared" ca="1" si="126"/>
        <v>56325</v>
      </c>
      <c r="AA118" s="30">
        <f t="shared" ca="1" si="126"/>
        <v>55100</v>
      </c>
      <c r="AB118" s="30">
        <f t="shared" ca="1" si="126"/>
        <v>56525</v>
      </c>
      <c r="AC118" s="41" t="s">
        <v>142</v>
      </c>
      <c r="AD118" s="42">
        <f ca="1">SUM(E117:AB117)/24</f>
        <v>49398.118279569891</v>
      </c>
      <c r="AE118" s="42">
        <f ca="1">MAX(E118:AB118)</f>
        <v>63400</v>
      </c>
      <c r="AF118" s="42">
        <f ca="1">MIN(E119:AB119)</f>
        <v>32887.5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49473.956989247294</v>
      </c>
      <c r="AK118" s="31">
        <f t="shared" ca="1" si="46"/>
        <v>49350.672043010745</v>
      </c>
      <c r="AL118" s="31">
        <f t="shared" ca="1" si="47"/>
        <v>49398.118279569891</v>
      </c>
      <c r="AM118" s="31">
        <f t="shared" ca="1" si="48"/>
        <v>347.55645161290329</v>
      </c>
      <c r="AN118" s="31">
        <f t="shared" ca="1" si="49"/>
        <v>2588.1444892473114</v>
      </c>
      <c r="AO118" s="31">
        <f t="shared" ca="1" si="50"/>
        <v>1503.5463709677417</v>
      </c>
      <c r="AP118" s="31">
        <f t="shared" ca="1" si="51"/>
        <v>41704.171370967742</v>
      </c>
      <c r="AQ118" s="31">
        <f t="shared" ca="1" si="52"/>
        <v>2152.7096774193546</v>
      </c>
      <c r="AR118" s="31">
        <f t="shared" ca="1" si="53"/>
        <v>402.56922043010746</v>
      </c>
      <c r="AS118" s="31">
        <f t="shared" ca="1" si="54"/>
        <v>6508.2741935483891</v>
      </c>
      <c r="AT118" s="31">
        <f t="shared" ca="1" si="55"/>
        <v>-813.07862903225805</v>
      </c>
      <c r="AU118" s="31">
        <f t="shared" ca="1" si="56"/>
        <v>663.5913978494624</v>
      </c>
      <c r="AV118" s="31">
        <f t="shared" ca="1" si="57"/>
        <v>-5583.5161290322567</v>
      </c>
      <c r="AW118" s="31">
        <f t="shared" ca="1" si="58"/>
        <v>65.047043010752674</v>
      </c>
      <c r="AX118" s="31">
        <f t="shared" ca="1" si="59"/>
        <v>1350.5215053763443</v>
      </c>
      <c r="AY118" s="31">
        <f t="shared" ca="1" si="60"/>
        <v>-1174.383064516129</v>
      </c>
      <c r="AZ118" s="31">
        <f t="shared" ca="1" si="61"/>
        <v>-997.34811827956992</v>
      </c>
      <c r="BA118" s="31">
        <f t="shared" ca="1" si="62"/>
        <v>-382.02016129032256</v>
      </c>
      <c r="BB118" s="31">
        <f t="shared" ca="1" si="63"/>
        <v>-2410.5497311827958</v>
      </c>
      <c r="BC118" s="31">
        <f t="shared" ca="1" si="64"/>
        <v>-1597.1438172043011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-87</v>
      </c>
      <c r="BI118" s="32">
        <f>IF($BF118&gt;$Y$7,"",IF(AND($BF118=$Y$7,$BG118=23),"",Entrées!D146-Entrées!D145))</f>
        <v>-487.5</v>
      </c>
      <c r="BJ118" s="32">
        <f>IF($BF118&gt;$Y$7,"",IF(AND($BF118=$Y$7,$BG118=23),"",Entrées!E146-Entrées!E145))</f>
        <v>-775</v>
      </c>
      <c r="BK118" s="32">
        <f>IF($BF118&gt;$Y$7,"",IF(AND($BF118=$Y$7,$BG118=23),"",Entrées!F146-Entrées!F145))</f>
        <v>0</v>
      </c>
      <c r="BL118" s="32">
        <f>IF($BF118&gt;$Y$7,"",IF(AND($BF118=$Y$7,$BG118=23),"",Entrées!G146-Entrées!G145))</f>
        <v>-142</v>
      </c>
      <c r="BM118" s="32">
        <f>IF($BF118&gt;$Y$7,"",IF(AND($BF118=$Y$7,$BG118=23),"",Entrées!H146-Entrées!H145))</f>
        <v>11</v>
      </c>
      <c r="BN118" s="32">
        <f>IF($BF118&gt;$Y$7,"",IF(AND($BF118=$Y$7,$BG118=23),"",Entrées!I146-Entrées!I145))</f>
        <v>-399</v>
      </c>
      <c r="BO118" s="32">
        <f>IF($BF118&gt;$Y$7,"",IF(AND($BF118=$Y$7,$BG118=23),"",Entrées!J146-Entrées!J145))</f>
        <v>-145</v>
      </c>
      <c r="BP118" s="32">
        <f>IF($BF118&gt;$Y$7,"",IF(AND($BF118=$Y$7,$BG118=23),"",Entrées!K146-Entrées!K145))</f>
        <v>192.5</v>
      </c>
      <c r="BQ118" s="32">
        <f>IF($BF118&gt;$Y$7,"",IF(AND($BF118=$Y$7,$BG118=23),"",Entrées!L146-Entrées!L145))</f>
        <v>-69</v>
      </c>
      <c r="BR118" s="32">
        <f>IF($BF118&gt;$Y$7,"",IF(AND($BF118=$Y$7,$BG118=23),"",Entrées!M146-Entrées!M145))</f>
        <v>501.5</v>
      </c>
      <c r="BS118" s="32">
        <f>IF($BF118&gt;$Y$7,"",IF(AND($BF118=$Y$7,$BG118=23),"",Entrées!N146-Entrées!N145))</f>
        <v>3</v>
      </c>
      <c r="BT118" s="32">
        <f>IF($BF118&gt;$Y$7,"",IF(AND($BF118=$Y$7,$BG118=23),"",Entrées!O146-Entrées!O145))</f>
        <v>-39</v>
      </c>
      <c r="BU118" s="32">
        <f>IF($BF118&gt;$Y$7,"",IF(AND($BF118=$Y$7,$BG118=23),"",Entrées!P146-Entrées!P145))</f>
        <v>-2.5</v>
      </c>
      <c r="BV118" s="32">
        <f>IF($BF118&gt;$Y$7,"",IF(AND($BF118=$Y$7,$BG118=23),"",Entrées!Q146-Entrées!Q145))</f>
        <v>-38</v>
      </c>
      <c r="BW118" s="32">
        <f>IF($BF118&gt;$Y$7,"",IF(AND($BF118=$Y$7,$BG118=23),"",Entrées!R146-Entrées!R145))</f>
        <v>1</v>
      </c>
      <c r="BX118" s="32">
        <f>IF($BF118&gt;$Y$7,"",IF(AND($BF118=$Y$7,$BG118=23),"",Entrées!S146-Entrées!S145))</f>
        <v>-1</v>
      </c>
      <c r="BY118" s="32">
        <f>IF($BF118&gt;$Y$7,"",IF(AND($BF118=$Y$7,$BG118=23),"",Entrées!T146-Entrées!T145))</f>
        <v>-6</v>
      </c>
      <c r="BZ118" s="32">
        <f>IF($BF118&gt;$Y$7,"",IF(AND($BF118=$Y$7,$BG118=23),"",Entrées!U146-Entrées!U145))</f>
        <v>0</v>
      </c>
      <c r="CA118" s="32">
        <f>IF($BF118&gt;$Y$7,"",IF(AND($BF118=$Y$7,$BG118=23),"",Entrées!V146-Entrées!V145))</f>
        <v>-193</v>
      </c>
      <c r="CB118" s="4"/>
      <c r="CC118" s="4"/>
      <c r="CD118" s="33">
        <f>IF($BF118&lt;=$Y$7,Entrées!J145/CD$2,"")</f>
        <v>0.14635377239465053</v>
      </c>
      <c r="CE118" s="33">
        <f>IF($BF118&lt;=$Y$7,Entrées!K145/CE$2,"")</f>
        <v>0.3621595795508839</v>
      </c>
      <c r="CF118" s="11">
        <f t="shared" si="66"/>
        <v>7926</v>
      </c>
      <c r="CG118" s="11">
        <f t="shared" si="67"/>
        <v>4186</v>
      </c>
      <c r="CH118" s="52">
        <f t="shared" si="68"/>
        <v>0.27160101910413265</v>
      </c>
      <c r="CI118" s="52">
        <f t="shared" si="69"/>
        <v>9.6170382329218221E-2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42450</v>
      </c>
      <c r="F119" s="30">
        <f t="shared" ref="F119:AB119" ca="1" si="127">MIN(F86:F116)</f>
        <v>39137.5</v>
      </c>
      <c r="G119" s="30">
        <f t="shared" ca="1" si="127"/>
        <v>36800</v>
      </c>
      <c r="H119" s="30">
        <f t="shared" ca="1" si="127"/>
        <v>34737.5</v>
      </c>
      <c r="I119" s="30">
        <f t="shared" ca="1" si="127"/>
        <v>33150</v>
      </c>
      <c r="J119" s="30">
        <f t="shared" ca="1" si="127"/>
        <v>32887.5</v>
      </c>
      <c r="K119" s="30">
        <f t="shared" ca="1" si="127"/>
        <v>33750</v>
      </c>
      <c r="L119" s="30">
        <f t="shared" ca="1" si="127"/>
        <v>34962.5</v>
      </c>
      <c r="M119" s="30">
        <f t="shared" ca="1" si="127"/>
        <v>36225</v>
      </c>
      <c r="N119" s="30">
        <f t="shared" ca="1" si="127"/>
        <v>39175</v>
      </c>
      <c r="O119" s="30">
        <f t="shared" ca="1" si="127"/>
        <v>41625</v>
      </c>
      <c r="P119" s="30">
        <f t="shared" ca="1" si="127"/>
        <v>43450</v>
      </c>
      <c r="Q119" s="30">
        <f t="shared" ca="1" si="127"/>
        <v>45050</v>
      </c>
      <c r="R119" s="30">
        <f t="shared" ca="1" si="127"/>
        <v>44350</v>
      </c>
      <c r="S119" s="30">
        <f t="shared" ca="1" si="127"/>
        <v>41650</v>
      </c>
      <c r="T119" s="30">
        <f t="shared" ca="1" si="127"/>
        <v>39700</v>
      </c>
      <c r="U119" s="30">
        <f t="shared" ca="1" si="127"/>
        <v>38450</v>
      </c>
      <c r="V119" s="30">
        <f t="shared" ca="1" si="127"/>
        <v>38150</v>
      </c>
      <c r="W119" s="30">
        <f t="shared" ca="1" si="127"/>
        <v>40587.5</v>
      </c>
      <c r="X119" s="30">
        <f t="shared" ca="1" si="127"/>
        <v>44812.5</v>
      </c>
      <c r="Y119" s="30">
        <f t="shared" ca="1" si="127"/>
        <v>46312.5</v>
      </c>
      <c r="Z119" s="30">
        <f t="shared" ca="1" si="127"/>
        <v>43450</v>
      </c>
      <c r="AA119" s="30">
        <f t="shared" ca="1" si="127"/>
        <v>43137.5</v>
      </c>
      <c r="AB119" s="30">
        <f t="shared" ca="1" si="127"/>
        <v>45025</v>
      </c>
      <c r="AC119" s="11"/>
      <c r="AD119" s="42">
        <f ca="1">SUM(INDIRECT(ADDRESS(ROW($C$37),COLUMN($C$37)+($C85-1),4, TRUE,"Entrées")):INDIRECT(ADDRESS(ROW(INDIRECT($A$42)),COLUMN($C$37)+($C85-1),4,TRUE,"Entrées")))/Entrées!$P$11</f>
        <v>49398.118279569891</v>
      </c>
      <c r="AE119" s="42">
        <f ca="1">MAX(INDIRECT(ADDRESS(ROW($C$37),COLUMN($C$37)+($C85-1),4, TRUE,"Entrées")):INDIRECT(ADDRESS(ROW(INDIRECT($A$42)),COLUMN($C$37)+($C85-1),4,TRUE,"Entrées")))</f>
        <v>63400</v>
      </c>
      <c r="AF119" s="42">
        <f ca="1">MIN(INDIRECT(ADDRESS(ROW($C$37),COLUMN($C$37)+($C85-1),4, TRUE,"Entrées")):INDIRECT(ADDRESS(ROW(INDIRECT($A$42)),COLUMN($C$37)+($C85-1),4,TRUE,"Entrées")))</f>
        <v>32887.5</v>
      </c>
      <c r="AH119" s="11">
        <f>Entrées!A146</f>
        <v>5</v>
      </c>
      <c r="AI119" s="13">
        <f>Entrées!B146</f>
        <v>13</v>
      </c>
      <c r="AJ119" s="31">
        <f t="shared" ca="1" si="70"/>
        <v>49473.956989247294</v>
      </c>
      <c r="AK119" s="31">
        <f t="shared" ca="1" si="46"/>
        <v>49350.672043010745</v>
      </c>
      <c r="AL119" s="31">
        <f t="shared" ca="1" si="47"/>
        <v>49398.118279569891</v>
      </c>
      <c r="AM119" s="31">
        <f t="shared" ca="1" si="48"/>
        <v>347.55645161290329</v>
      </c>
      <c r="AN119" s="31">
        <f t="shared" ca="1" si="49"/>
        <v>2588.1444892473114</v>
      </c>
      <c r="AO119" s="31">
        <f t="shared" ca="1" si="50"/>
        <v>1503.5463709677417</v>
      </c>
      <c r="AP119" s="31">
        <f t="shared" ca="1" si="51"/>
        <v>41704.171370967742</v>
      </c>
      <c r="AQ119" s="31">
        <f t="shared" ca="1" si="52"/>
        <v>2152.7096774193546</v>
      </c>
      <c r="AR119" s="31">
        <f t="shared" ca="1" si="53"/>
        <v>402.56922043010746</v>
      </c>
      <c r="AS119" s="31">
        <f t="shared" ca="1" si="54"/>
        <v>6508.2741935483891</v>
      </c>
      <c r="AT119" s="31">
        <f t="shared" ca="1" si="55"/>
        <v>-813.07862903225805</v>
      </c>
      <c r="AU119" s="31">
        <f t="shared" ca="1" si="56"/>
        <v>663.5913978494624</v>
      </c>
      <c r="AV119" s="31">
        <f t="shared" ca="1" si="57"/>
        <v>-5583.5161290322567</v>
      </c>
      <c r="AW119" s="31">
        <f t="shared" ca="1" si="58"/>
        <v>65.047043010752674</v>
      </c>
      <c r="AX119" s="31">
        <f t="shared" ca="1" si="59"/>
        <v>1350.5215053763443</v>
      </c>
      <c r="AY119" s="31">
        <f t="shared" ca="1" si="60"/>
        <v>-1174.383064516129</v>
      </c>
      <c r="AZ119" s="31">
        <f t="shared" ca="1" si="61"/>
        <v>-997.34811827956992</v>
      </c>
      <c r="BA119" s="31">
        <f t="shared" ca="1" si="62"/>
        <v>-382.02016129032256</v>
      </c>
      <c r="BB119" s="31">
        <f t="shared" ca="1" si="63"/>
        <v>-2410.5497311827958</v>
      </c>
      <c r="BC119" s="31">
        <f t="shared" ca="1" si="64"/>
        <v>-1597.1438172043011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-2105</v>
      </c>
      <c r="BI119" s="32">
        <f>IF($BF119&gt;$Y$7,"",IF(AND($BF119=$Y$7,$BG119=23),"",Entrées!D147-Entrées!D146))</f>
        <v>-2050</v>
      </c>
      <c r="BJ119" s="32">
        <f>IF($BF119&gt;$Y$7,"",IF(AND($BF119=$Y$7,$BG119=23),"",Entrées!E147-Entrées!E146))</f>
        <v>-2112.5</v>
      </c>
      <c r="BK119" s="32">
        <f>IF($BF119&gt;$Y$7,"",IF(AND($BF119=$Y$7,$BG119=23),"",Entrées!F147-Entrées!F146))</f>
        <v>0</v>
      </c>
      <c r="BL119" s="32">
        <f>IF($BF119&gt;$Y$7,"",IF(AND($BF119=$Y$7,$BG119=23),"",Entrées!G147-Entrées!G146))</f>
        <v>-145.5</v>
      </c>
      <c r="BM119" s="32">
        <f>IF($BF119&gt;$Y$7,"",IF(AND($BF119=$Y$7,$BG119=23),"",Entrées!H147-Entrées!H146))</f>
        <v>-8</v>
      </c>
      <c r="BN119" s="32">
        <f>IF($BF119&gt;$Y$7,"",IF(AND($BF119=$Y$7,$BG119=23),"",Entrées!I147-Entrées!I146))</f>
        <v>-253.5</v>
      </c>
      <c r="BO119" s="32">
        <f>IF($BF119&gt;$Y$7,"",IF(AND($BF119=$Y$7,$BG119=23),"",Entrées!J147-Entrées!J146))</f>
        <v>-33.5</v>
      </c>
      <c r="BP119" s="32">
        <f>IF($BF119&gt;$Y$7,"",IF(AND($BF119=$Y$7,$BG119=23),"",Entrées!K147-Entrées!K146))</f>
        <v>-48</v>
      </c>
      <c r="BQ119" s="32">
        <f>IF($BF119&gt;$Y$7,"",IF(AND($BF119=$Y$7,$BG119=23),"",Entrées!L147-Entrées!L146))</f>
        <v>-950.5</v>
      </c>
      <c r="BR119" s="32">
        <f>IF($BF119&gt;$Y$7,"",IF(AND($BF119=$Y$7,$BG119=23),"",Entrées!M147-Entrées!M146))</f>
        <v>-386.5</v>
      </c>
      <c r="BS119" s="32">
        <f>IF($BF119&gt;$Y$7,"",IF(AND($BF119=$Y$7,$BG119=23),"",Entrées!N147-Entrées!N146))</f>
        <v>-8</v>
      </c>
      <c r="BT119" s="32">
        <f>IF($BF119&gt;$Y$7,"",IF(AND($BF119=$Y$7,$BG119=23),"",Entrées!O147-Entrées!O146))</f>
        <v>-274</v>
      </c>
      <c r="BU119" s="32">
        <f>IF($BF119&gt;$Y$7,"",IF(AND($BF119=$Y$7,$BG119=23),"",Entrées!P147-Entrées!P146))</f>
        <v>-1</v>
      </c>
      <c r="BV119" s="32">
        <f>IF($BF119&gt;$Y$7,"",IF(AND($BF119=$Y$7,$BG119=23),"",Entrées!Q147-Entrées!Q146))</f>
        <v>-142</v>
      </c>
      <c r="BW119" s="32">
        <f>IF($BF119&gt;$Y$7,"",IF(AND($BF119=$Y$7,$BG119=23),"",Entrées!R147-Entrées!R146))</f>
        <v>-1</v>
      </c>
      <c r="BX119" s="32">
        <f>IF($BF119&gt;$Y$7,"",IF(AND($BF119=$Y$7,$BG119=23),"",Entrées!S147-Entrées!S146))</f>
        <v>-62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0</v>
      </c>
      <c r="CB119" s="4"/>
      <c r="CC119" s="4"/>
      <c r="CD119" s="33">
        <f>IF($BF119&lt;=$Y$7,Entrées!J146/CD$2,"")</f>
        <v>0.1280595508453192</v>
      </c>
      <c r="CE119" s="33">
        <f>IF($BF119&lt;=$Y$7,Entrées!K146/CE$2,"")</f>
        <v>0.40814620162446247</v>
      </c>
      <c r="CF119" s="11">
        <f t="shared" si="66"/>
        <v>7926</v>
      </c>
      <c r="CG119" s="11">
        <f t="shared" si="67"/>
        <v>4186</v>
      </c>
      <c r="CH119" s="52">
        <f t="shared" si="68"/>
        <v>0.27160101910413265</v>
      </c>
      <c r="CI119" s="52">
        <f t="shared" si="69"/>
        <v>9.6170382329218221E-2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49473.956989247294</v>
      </c>
      <c r="AK120" s="31">
        <f t="shared" ca="1" si="46"/>
        <v>49350.672043010745</v>
      </c>
      <c r="AL120" s="31">
        <f t="shared" ca="1" si="47"/>
        <v>49398.118279569891</v>
      </c>
      <c r="AM120" s="31">
        <f t="shared" ca="1" si="48"/>
        <v>347.55645161290329</v>
      </c>
      <c r="AN120" s="31">
        <f t="shared" ca="1" si="49"/>
        <v>2588.1444892473114</v>
      </c>
      <c r="AO120" s="31">
        <f t="shared" ca="1" si="50"/>
        <v>1503.5463709677417</v>
      </c>
      <c r="AP120" s="31">
        <f t="shared" ca="1" si="51"/>
        <v>41704.171370967742</v>
      </c>
      <c r="AQ120" s="31">
        <f t="shared" ca="1" si="52"/>
        <v>2152.7096774193546</v>
      </c>
      <c r="AR120" s="31">
        <f t="shared" ca="1" si="53"/>
        <v>402.56922043010746</v>
      </c>
      <c r="AS120" s="31">
        <f t="shared" ca="1" si="54"/>
        <v>6508.2741935483891</v>
      </c>
      <c r="AT120" s="31">
        <f t="shared" ca="1" si="55"/>
        <v>-813.07862903225805</v>
      </c>
      <c r="AU120" s="31">
        <f t="shared" ca="1" si="56"/>
        <v>663.5913978494624</v>
      </c>
      <c r="AV120" s="31">
        <f t="shared" ca="1" si="57"/>
        <v>-5583.5161290322567</v>
      </c>
      <c r="AW120" s="31">
        <f t="shared" ca="1" si="58"/>
        <v>65.047043010752674</v>
      </c>
      <c r="AX120" s="31">
        <f t="shared" ca="1" si="59"/>
        <v>1350.5215053763443</v>
      </c>
      <c r="AY120" s="31">
        <f t="shared" ca="1" si="60"/>
        <v>-1174.383064516129</v>
      </c>
      <c r="AZ120" s="31">
        <f t="shared" ca="1" si="61"/>
        <v>-997.34811827956992</v>
      </c>
      <c r="BA120" s="31">
        <f t="shared" ca="1" si="62"/>
        <v>-382.02016129032256</v>
      </c>
      <c r="BB120" s="31">
        <f t="shared" ca="1" si="63"/>
        <v>-2410.5497311827958</v>
      </c>
      <c r="BC120" s="31">
        <f t="shared" ca="1" si="64"/>
        <v>-1597.1438172043011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-1766</v>
      </c>
      <c r="BI120" s="32">
        <f>IF($BF120&gt;$Y$7,"",IF(AND($BF120=$Y$7,$BG120=23),"",Entrées!D148-Entrées!D147))</f>
        <v>-2025</v>
      </c>
      <c r="BJ120" s="32">
        <f>IF($BF120&gt;$Y$7,"",IF(AND($BF120=$Y$7,$BG120=23),"",Entrées!E148-Entrées!E147))</f>
        <v>-1875</v>
      </c>
      <c r="BK120" s="32">
        <f>IF($BF120&gt;$Y$7,"",IF(AND($BF120=$Y$7,$BG120=23),"",Entrées!F148-Entrées!F147))</f>
        <v>0.5</v>
      </c>
      <c r="BL120" s="32">
        <f>IF($BF120&gt;$Y$7,"",IF(AND($BF120=$Y$7,$BG120=23),"",Entrées!G148-Entrées!G147))</f>
        <v>-204.5</v>
      </c>
      <c r="BM120" s="32">
        <f>IF($BF120&gt;$Y$7,"",IF(AND($BF120=$Y$7,$BG120=23),"",Entrées!H148-Entrées!H147))</f>
        <v>12.5</v>
      </c>
      <c r="BN120" s="32">
        <f>IF($BF120&gt;$Y$7,"",IF(AND($BF120=$Y$7,$BG120=23),"",Entrées!I148-Entrées!I147))</f>
        <v>-400.5</v>
      </c>
      <c r="BO120" s="32">
        <f>IF($BF120&gt;$Y$7,"",IF(AND($BF120=$Y$7,$BG120=23),"",Entrées!J148-Entrées!J147))</f>
        <v>51.5</v>
      </c>
      <c r="BP120" s="32">
        <f>IF($BF120&gt;$Y$7,"",IF(AND($BF120=$Y$7,$BG120=23),"",Entrées!K148-Entrées!K147))</f>
        <v>-121.5</v>
      </c>
      <c r="BQ120" s="32">
        <f>IF($BF120&gt;$Y$7,"",IF(AND($BF120=$Y$7,$BG120=23),"",Entrées!L148-Entrées!L147))</f>
        <v>-245</v>
      </c>
      <c r="BR120" s="32">
        <f>IF($BF120&gt;$Y$7,"",IF(AND($BF120=$Y$7,$BG120=23),"",Entrées!M148-Entrées!M147))</f>
        <v>-474</v>
      </c>
      <c r="BS120" s="32">
        <f>IF($BF120&gt;$Y$7,"",IF(AND($BF120=$Y$7,$BG120=23),"",Entrées!N148-Entrées!N147))</f>
        <v>-7</v>
      </c>
      <c r="BT120" s="32">
        <f>IF($BF120&gt;$Y$7,"",IF(AND($BF120=$Y$7,$BG120=23),"",Entrées!O148-Entrées!O147))</f>
        <v>-377.5</v>
      </c>
      <c r="BU120" s="32">
        <f>IF($BF120&gt;$Y$7,"",IF(AND($BF120=$Y$7,$BG120=23),"",Entrées!P148-Entrées!P147))</f>
        <v>-2.5</v>
      </c>
      <c r="BV120" s="32">
        <f>IF($BF120&gt;$Y$7,"",IF(AND($BF120=$Y$7,$BG120=23),"",Entrées!Q148-Entrées!Q147))</f>
        <v>-284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83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0</v>
      </c>
      <c r="CA120" s="32">
        <f>IF($BF120&gt;$Y$7,"",IF(AND($BF120=$Y$7,$BG120=23),"",Entrées!V148-Entrées!V147))</f>
        <v>-331</v>
      </c>
      <c r="CB120" s="4"/>
      <c r="CC120" s="4"/>
      <c r="CD120" s="33">
        <f>IF($BF120&lt;=$Y$7,Entrées!J147/CD$2,"")</f>
        <v>0.12383295483219783</v>
      </c>
      <c r="CE120" s="33">
        <f>IF($BF120&lt;=$Y$7,Entrées!K147/CE$2,"")</f>
        <v>0.39667940754897274</v>
      </c>
      <c r="CF120" s="11">
        <f t="shared" si="66"/>
        <v>7926</v>
      </c>
      <c r="CG120" s="11">
        <f t="shared" si="67"/>
        <v>4186</v>
      </c>
      <c r="CH120" s="52">
        <f t="shared" si="68"/>
        <v>0.27160101910413265</v>
      </c>
      <c r="CI120" s="52">
        <f t="shared" si="69"/>
        <v>9.6170382329218221E-2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49473.956989247294</v>
      </c>
      <c r="AK121" s="31">
        <f t="shared" ca="1" si="46"/>
        <v>49350.672043010745</v>
      </c>
      <c r="AL121" s="31">
        <f t="shared" ca="1" si="47"/>
        <v>49398.118279569891</v>
      </c>
      <c r="AM121" s="31">
        <f t="shared" ca="1" si="48"/>
        <v>347.55645161290329</v>
      </c>
      <c r="AN121" s="31">
        <f t="shared" ca="1" si="49"/>
        <v>2588.1444892473114</v>
      </c>
      <c r="AO121" s="31">
        <f t="shared" ca="1" si="50"/>
        <v>1503.5463709677417</v>
      </c>
      <c r="AP121" s="31">
        <f t="shared" ca="1" si="51"/>
        <v>41704.171370967742</v>
      </c>
      <c r="AQ121" s="31">
        <f t="shared" ca="1" si="52"/>
        <v>2152.7096774193546</v>
      </c>
      <c r="AR121" s="31">
        <f t="shared" ca="1" si="53"/>
        <v>402.56922043010746</v>
      </c>
      <c r="AS121" s="31">
        <f t="shared" ca="1" si="54"/>
        <v>6508.2741935483891</v>
      </c>
      <c r="AT121" s="31">
        <f t="shared" ca="1" si="55"/>
        <v>-813.07862903225805</v>
      </c>
      <c r="AU121" s="31">
        <f t="shared" ca="1" si="56"/>
        <v>663.5913978494624</v>
      </c>
      <c r="AV121" s="31">
        <f t="shared" ca="1" si="57"/>
        <v>-5583.5161290322567</v>
      </c>
      <c r="AW121" s="31">
        <f t="shared" ca="1" si="58"/>
        <v>65.047043010752674</v>
      </c>
      <c r="AX121" s="31">
        <f t="shared" ca="1" si="59"/>
        <v>1350.5215053763443</v>
      </c>
      <c r="AY121" s="31">
        <f t="shared" ca="1" si="60"/>
        <v>-1174.383064516129</v>
      </c>
      <c r="AZ121" s="31">
        <f t="shared" ca="1" si="61"/>
        <v>-997.34811827956992</v>
      </c>
      <c r="BA121" s="31">
        <f t="shared" ca="1" si="62"/>
        <v>-382.02016129032256</v>
      </c>
      <c r="BB121" s="31">
        <f t="shared" ca="1" si="63"/>
        <v>-2410.5497311827958</v>
      </c>
      <c r="BC121" s="31">
        <f t="shared" ca="1" si="64"/>
        <v>-1597.1438172043011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-1645</v>
      </c>
      <c r="BI121" s="32">
        <f>IF($BF121&gt;$Y$7,"",IF(AND($BF121=$Y$7,$BG121=23),"",Entrées!D149-Entrées!D148))</f>
        <v>-1250</v>
      </c>
      <c r="BJ121" s="32">
        <f>IF($BF121&gt;$Y$7,"",IF(AND($BF121=$Y$7,$BG121=23),"",Entrées!E149-Entrées!E148))</f>
        <v>-1250</v>
      </c>
      <c r="BK121" s="32">
        <f>IF($BF121&gt;$Y$7,"",IF(AND($BF121=$Y$7,$BG121=23),"",Entrées!F149-Entrées!F148))</f>
        <v>-0.5</v>
      </c>
      <c r="BL121" s="32">
        <f>IF($BF121&gt;$Y$7,"",IF(AND($BF121=$Y$7,$BG121=23),"",Entrées!G149-Entrées!G148))</f>
        <v>-43</v>
      </c>
      <c r="BM121" s="32">
        <f>IF($BF121&gt;$Y$7,"",IF(AND($BF121=$Y$7,$BG121=23),"",Entrées!H149-Entrées!H148))</f>
        <v>4</v>
      </c>
      <c r="BN121" s="32">
        <f>IF($BF121&gt;$Y$7,"",IF(AND($BF121=$Y$7,$BG121=23),"",Entrées!I149-Entrées!I148))</f>
        <v>-100.5</v>
      </c>
      <c r="BO121" s="32">
        <f>IF($BF121&gt;$Y$7,"",IF(AND($BF121=$Y$7,$BG121=23),"",Entrées!J149-Entrées!J148))</f>
        <v>8.5</v>
      </c>
      <c r="BP121" s="32">
        <f>IF($BF121&gt;$Y$7,"",IF(AND($BF121=$Y$7,$BG121=23),"",Entrées!K149-Entrées!K148))</f>
        <v>-298</v>
      </c>
      <c r="BQ121" s="32">
        <f>IF($BF121&gt;$Y$7,"",IF(AND($BF121=$Y$7,$BG121=23),"",Entrées!L149-Entrées!L148))</f>
        <v>-216</v>
      </c>
      <c r="BR121" s="32">
        <f>IF($BF121&gt;$Y$7,"",IF(AND($BF121=$Y$7,$BG121=23),"",Entrées!M149-Entrées!M148))</f>
        <v>-497.5</v>
      </c>
      <c r="BS121" s="32">
        <f>IF($BF121&gt;$Y$7,"",IF(AND($BF121=$Y$7,$BG121=23),"",Entrées!N149-Entrées!N148))</f>
        <v>7.5</v>
      </c>
      <c r="BT121" s="32">
        <f>IF($BF121&gt;$Y$7,"",IF(AND($BF121=$Y$7,$BG121=23),"",Entrées!O149-Entrées!O148))</f>
        <v>-509</v>
      </c>
      <c r="BU121" s="32">
        <f>IF($BF121&gt;$Y$7,"",IF(AND($BF121=$Y$7,$BG121=23),"",Entrées!P149-Entrées!P148))</f>
        <v>0.5</v>
      </c>
      <c r="BV121" s="32">
        <f>IF($BF121&gt;$Y$7,"",IF(AND($BF121=$Y$7,$BG121=23),"",Entrées!Q149-Entrées!Q148))</f>
        <v>-470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-95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-48</v>
      </c>
      <c r="CB121" s="4"/>
      <c r="CC121" s="4"/>
      <c r="CD121" s="33">
        <f>IF($BF121&lt;=$Y$7,Entrées!J148/CD$2,"")</f>
        <v>0.13033055765833965</v>
      </c>
      <c r="CE121" s="33">
        <f>IF($BF121&lt;=$Y$7,Entrées!K148/CE$2,"")</f>
        <v>0.36765408504538938</v>
      </c>
      <c r="CF121" s="11">
        <f t="shared" si="66"/>
        <v>7926</v>
      </c>
      <c r="CG121" s="11">
        <f t="shared" si="67"/>
        <v>4186</v>
      </c>
      <c r="CH121" s="52">
        <f t="shared" si="68"/>
        <v>0.27160101910413265</v>
      </c>
      <c r="CI121" s="52">
        <f t="shared" si="69"/>
        <v>9.6170382329218221E-2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49473.956989247294</v>
      </c>
      <c r="AK122" s="31">
        <f t="shared" ca="1" si="46"/>
        <v>49350.672043010745</v>
      </c>
      <c r="AL122" s="31">
        <f t="shared" ca="1" si="47"/>
        <v>49398.118279569891</v>
      </c>
      <c r="AM122" s="31">
        <f t="shared" ca="1" si="48"/>
        <v>347.55645161290329</v>
      </c>
      <c r="AN122" s="31">
        <f t="shared" ca="1" si="49"/>
        <v>2588.1444892473114</v>
      </c>
      <c r="AO122" s="31">
        <f t="shared" ca="1" si="50"/>
        <v>1503.5463709677417</v>
      </c>
      <c r="AP122" s="31">
        <f t="shared" ca="1" si="51"/>
        <v>41704.171370967742</v>
      </c>
      <c r="AQ122" s="31">
        <f t="shared" ca="1" si="52"/>
        <v>2152.7096774193546</v>
      </c>
      <c r="AR122" s="31">
        <f t="shared" ca="1" si="53"/>
        <v>402.56922043010746</v>
      </c>
      <c r="AS122" s="31">
        <f t="shared" ca="1" si="54"/>
        <v>6508.2741935483891</v>
      </c>
      <c r="AT122" s="31">
        <f t="shared" ca="1" si="55"/>
        <v>-813.07862903225805</v>
      </c>
      <c r="AU122" s="31">
        <f t="shared" ca="1" si="56"/>
        <v>663.5913978494624</v>
      </c>
      <c r="AV122" s="31">
        <f t="shared" ca="1" si="57"/>
        <v>-5583.5161290322567</v>
      </c>
      <c r="AW122" s="31">
        <f t="shared" ca="1" si="58"/>
        <v>65.047043010752674</v>
      </c>
      <c r="AX122" s="31">
        <f t="shared" ca="1" si="59"/>
        <v>1350.5215053763443</v>
      </c>
      <c r="AY122" s="31">
        <f t="shared" ca="1" si="60"/>
        <v>-1174.383064516129</v>
      </c>
      <c r="AZ122" s="31">
        <f t="shared" ca="1" si="61"/>
        <v>-997.34811827956992</v>
      </c>
      <c r="BA122" s="31">
        <f t="shared" ca="1" si="62"/>
        <v>-382.02016129032256</v>
      </c>
      <c r="BB122" s="31">
        <f t="shared" ca="1" si="63"/>
        <v>-2410.5497311827958</v>
      </c>
      <c r="BC122" s="31">
        <f t="shared" ca="1" si="64"/>
        <v>-1597.1438172043011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-547.5</v>
      </c>
      <c r="BI122" s="32">
        <f>IF($BF122&gt;$Y$7,"",IF(AND($BF122=$Y$7,$BG122=23),"",Entrées!D150-Entrées!D149))</f>
        <v>-550</v>
      </c>
      <c r="BJ122" s="32">
        <f>IF($BF122&gt;$Y$7,"",IF(AND($BF122=$Y$7,$BG122=23),"",Entrées!E150-Entrées!E149))</f>
        <v>-550</v>
      </c>
      <c r="BK122" s="32">
        <f>IF($BF122&gt;$Y$7,"",IF(AND($BF122=$Y$7,$BG122=23),"",Entrées!F150-Entrées!F149))</f>
        <v>-1</v>
      </c>
      <c r="BL122" s="32">
        <f>IF($BF122&gt;$Y$7,"",IF(AND($BF122=$Y$7,$BG122=23),"",Entrées!G150-Entrées!G149))</f>
        <v>111</v>
      </c>
      <c r="BM122" s="32">
        <f>IF($BF122&gt;$Y$7,"",IF(AND($BF122=$Y$7,$BG122=23),"",Entrées!H150-Entrées!H149))</f>
        <v>4</v>
      </c>
      <c r="BN122" s="32">
        <f>IF($BF122&gt;$Y$7,"",IF(AND($BF122=$Y$7,$BG122=23),"",Entrées!I150-Entrées!I149))</f>
        <v>230</v>
      </c>
      <c r="BO122" s="32">
        <f>IF($BF122&gt;$Y$7,"",IF(AND($BF122=$Y$7,$BG122=23),"",Entrées!J150-Entrées!J149))</f>
        <v>12</v>
      </c>
      <c r="BP122" s="32">
        <f>IF($BF122&gt;$Y$7,"",IF(AND($BF122=$Y$7,$BG122=23),"",Entrées!K150-Entrées!K149))</f>
        <v>-375.5</v>
      </c>
      <c r="BQ122" s="32">
        <f>IF($BF122&gt;$Y$7,"",IF(AND($BF122=$Y$7,$BG122=23),"",Entrées!L150-Entrées!L149))</f>
        <v>73</v>
      </c>
      <c r="BR122" s="32">
        <f>IF($BF122&gt;$Y$7,"",IF(AND($BF122=$Y$7,$BG122=23),"",Entrées!M150-Entrées!M149))</f>
        <v>-84</v>
      </c>
      <c r="BS122" s="32">
        <f>IF($BF122&gt;$Y$7,"",IF(AND($BF122=$Y$7,$BG122=23),"",Entrées!N150-Entrées!N149))</f>
        <v>8.5</v>
      </c>
      <c r="BT122" s="32">
        <f>IF($BF122&gt;$Y$7,"",IF(AND($BF122=$Y$7,$BG122=23),"",Entrées!O150-Entrées!O149))</f>
        <v>-525.5</v>
      </c>
      <c r="BU122" s="32">
        <f>IF($BF122&gt;$Y$7,"",IF(AND($BF122=$Y$7,$BG122=23),"",Entrées!P150-Entrées!P149))</f>
        <v>2</v>
      </c>
      <c r="BV122" s="32">
        <f>IF($BF122&gt;$Y$7,"",IF(AND($BF122=$Y$7,$BG122=23),"",Entrées!Q150-Entrées!Q149))</f>
        <v>-270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-233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-34</v>
      </c>
      <c r="CB122" s="4"/>
      <c r="CC122" s="4"/>
      <c r="CD122" s="33">
        <f>IF($BF122&lt;=$Y$7,Entrées!J149/CD$2,"")</f>
        <v>0.13140297754226596</v>
      </c>
      <c r="CE122" s="33">
        <f>IF($BF122&lt;=$Y$7,Entrées!K149/CE$2,"")</f>
        <v>0.29646440516005734</v>
      </c>
      <c r="CF122" s="11">
        <f t="shared" si="66"/>
        <v>7926</v>
      </c>
      <c r="CG122" s="11">
        <f t="shared" si="67"/>
        <v>4186</v>
      </c>
      <c r="CH122" s="52">
        <f t="shared" si="68"/>
        <v>0.27160101910413265</v>
      </c>
      <c r="CI122" s="52">
        <f t="shared" si="69"/>
        <v>9.6170382329218221E-2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292</v>
      </c>
      <c r="F123" s="28">
        <f ca="1">IF($D123&gt;$D$8,"",INDIRECT(ADDRESS(ROW(Entrées!$C$37)+($D123-1)*24+F$11,COLUMN(Entrées!$C$37)+($C123-1),4,TRUE,"Entrées")))</f>
        <v>316.5</v>
      </c>
      <c r="G123" s="28">
        <f ca="1">IF($D123&gt;$D$8,"",INDIRECT(ADDRESS(ROW(Entrées!$C$37)+($D123-1)*24+G$11,COLUMN(Entrées!$C$37)+($C123-1),4,TRUE,"Entrées")))</f>
        <v>316.5</v>
      </c>
      <c r="H123" s="28">
        <f ca="1">IF($D123&gt;$D$8,"",INDIRECT(ADDRESS(ROW(Entrées!$C$37)+($D123-1)*24+H$11,COLUMN(Entrées!$C$37)+($C123-1),4,TRUE,"Entrées")))</f>
        <v>316</v>
      </c>
      <c r="I123" s="28">
        <f ca="1">IF($D123&gt;$D$8,"",INDIRECT(ADDRESS(ROW(Entrées!$C$37)+($D123-1)*24+I$11,COLUMN(Entrées!$C$37)+($C123-1),4,TRUE,"Entrées")))</f>
        <v>316</v>
      </c>
      <c r="J123" s="28">
        <f ca="1">IF($D123&gt;$D$8,"",INDIRECT(ADDRESS(ROW(Entrées!$C$37)+($D123-1)*24+J$11,COLUMN(Entrées!$C$37)+($C123-1),4,TRUE,"Entrées")))</f>
        <v>316</v>
      </c>
      <c r="K123" s="28">
        <f ca="1">IF($D123&gt;$D$8,"",INDIRECT(ADDRESS(ROW(Entrées!$C$37)+($D123-1)*24+K$11,COLUMN(Entrées!$C$37)+($C123-1),4,TRUE,"Entrées")))</f>
        <v>316</v>
      </c>
      <c r="L123" s="28">
        <f ca="1">IF($D123&gt;$D$8,"",INDIRECT(ADDRESS(ROW(Entrées!$C$37)+($D123-1)*24+L$11,COLUMN(Entrées!$C$37)+($C123-1),4,TRUE,"Entrées")))</f>
        <v>316</v>
      </c>
      <c r="M123" s="28">
        <f ca="1">IF($D123&gt;$D$8,"",INDIRECT(ADDRESS(ROW(Entrées!$C$37)+($D123-1)*24+M$11,COLUMN(Entrées!$C$37)+($C123-1),4,TRUE,"Entrées")))</f>
        <v>316</v>
      </c>
      <c r="N123" s="28">
        <f ca="1">IF($D123&gt;$D$8,"",INDIRECT(ADDRESS(ROW(Entrées!$C$37)+($D123-1)*24+N$11,COLUMN(Entrées!$C$37)+($C123-1),4,TRUE,"Entrées")))</f>
        <v>317</v>
      </c>
      <c r="O123" s="28">
        <f ca="1">IF($D123&gt;$D$8,"",INDIRECT(ADDRESS(ROW(Entrées!$C$37)+($D123-1)*24+O$11,COLUMN(Entrées!$C$37)+($C123-1),4,TRUE,"Entrées")))</f>
        <v>319</v>
      </c>
      <c r="P123" s="28">
        <f ca="1">IF($D123&gt;$D$8,"",INDIRECT(ADDRESS(ROW(Entrées!$C$37)+($D123-1)*24+P$11,COLUMN(Entrées!$C$37)+($C123-1),4,TRUE,"Entrées")))</f>
        <v>315.5</v>
      </c>
      <c r="Q123" s="28">
        <f ca="1">IF($D123&gt;$D$8,"",INDIRECT(ADDRESS(ROW(Entrées!$C$37)+($D123-1)*24+Q$11,COLUMN(Entrées!$C$37)+($C123-1),4,TRUE,"Entrées")))</f>
        <v>316</v>
      </c>
      <c r="R123" s="28">
        <f ca="1">IF($D123&gt;$D$8,"",INDIRECT(ADDRESS(ROW(Entrées!$C$37)+($D123-1)*24+R$11,COLUMN(Entrées!$C$37)+($C123-1),4,TRUE,"Entrées")))</f>
        <v>320</v>
      </c>
      <c r="S123" s="28">
        <f ca="1">IF($D123&gt;$D$8,"",INDIRECT(ADDRESS(ROW(Entrées!$C$37)+($D123-1)*24+S$11,COLUMN(Entrées!$C$37)+($C123-1),4,TRUE,"Entrées")))</f>
        <v>317</v>
      </c>
      <c r="T123" s="28">
        <f ca="1">IF($D123&gt;$D$8,"",INDIRECT(ADDRESS(ROW(Entrées!$C$37)+($D123-1)*24+T$11,COLUMN(Entrées!$C$37)+($C123-1),4,TRUE,"Entrées")))</f>
        <v>317</v>
      </c>
      <c r="U123" s="28">
        <f ca="1">IF($D123&gt;$D$8,"",INDIRECT(ADDRESS(ROW(Entrées!$C$37)+($D123-1)*24+U$11,COLUMN(Entrées!$C$37)+($C123-1),4,TRUE,"Entrées")))</f>
        <v>316.5</v>
      </c>
      <c r="V123" s="28">
        <f ca="1">IF($D123&gt;$D$8,"",INDIRECT(ADDRESS(ROW(Entrées!$C$37)+($D123-1)*24+V$11,COLUMN(Entrées!$C$37)+($C123-1),4,TRUE,"Entrées")))</f>
        <v>317</v>
      </c>
      <c r="W123" s="28">
        <f ca="1">IF($D123&gt;$D$8,"",INDIRECT(ADDRESS(ROW(Entrées!$C$37)+($D123-1)*24+W$11,COLUMN(Entrées!$C$37)+($C123-1),4,TRUE,"Entrées")))</f>
        <v>318</v>
      </c>
      <c r="X123" s="28">
        <f ca="1">IF($D123&gt;$D$8,"",INDIRECT(ADDRESS(ROW(Entrées!$C$37)+($D123-1)*24+X$11,COLUMN(Entrées!$C$37)+($C123-1),4,TRUE,"Entrées")))</f>
        <v>318</v>
      </c>
      <c r="Y123" s="28">
        <f ca="1">IF($D123&gt;$D$8,"",INDIRECT(ADDRESS(ROW(Entrées!$C$37)+($D123-1)*24+Y$11,COLUMN(Entrées!$C$37)+($C123-1),4,TRUE,"Entrées")))</f>
        <v>316.5</v>
      </c>
      <c r="Z123" s="28">
        <f ca="1">IF($D123&gt;$D$8,"",INDIRECT(ADDRESS(ROW(Entrées!$C$37)+($D123-1)*24+Z$11,COLUMN(Entrées!$C$37)+($C123-1),4,TRUE,"Entrées")))</f>
        <v>316.5</v>
      </c>
      <c r="AA123" s="28">
        <f ca="1">IF($D123&gt;$D$8,"",INDIRECT(ADDRESS(ROW(Entrées!$C$37)+($D123-1)*24+AA$11,COLUMN(Entrées!$C$37)+($C123-1),4,TRUE,"Entrées")))</f>
        <v>316.5</v>
      </c>
      <c r="AB123" s="28">
        <f ca="1">IF($D123&gt;$D$8,"",INDIRECT(ADDRESS(ROW(Entrées!$C$37)+($D123-1)*24+AB$11,COLUMN(Entrées!$C$37)+($C123-1),4,TRUE,"Entrées")))</f>
        <v>316</v>
      </c>
      <c r="AC123" s="11"/>
      <c r="AD123" s="40">
        <f t="shared" ref="AD123:AD153" ca="1" si="129">SUM(E123:AB123)/24</f>
        <v>315.72916666666669</v>
      </c>
      <c r="AE123" s="40">
        <f ca="1">MAX(E123:AB123)</f>
        <v>320</v>
      </c>
      <c r="AF123" s="40">
        <f ca="1">MIN(E123:AB123)</f>
        <v>292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49473.956989247294</v>
      </c>
      <c r="AK123" s="31">
        <f t="shared" ca="1" si="46"/>
        <v>49350.672043010745</v>
      </c>
      <c r="AL123" s="31">
        <f t="shared" ca="1" si="47"/>
        <v>49398.118279569891</v>
      </c>
      <c r="AM123" s="31">
        <f t="shared" ca="1" si="48"/>
        <v>347.55645161290329</v>
      </c>
      <c r="AN123" s="31">
        <f t="shared" ca="1" si="49"/>
        <v>2588.1444892473114</v>
      </c>
      <c r="AO123" s="31">
        <f t="shared" ca="1" si="50"/>
        <v>1503.5463709677417</v>
      </c>
      <c r="AP123" s="31">
        <f t="shared" ca="1" si="51"/>
        <v>41704.171370967742</v>
      </c>
      <c r="AQ123" s="31">
        <f t="shared" ca="1" si="52"/>
        <v>2152.7096774193546</v>
      </c>
      <c r="AR123" s="31">
        <f t="shared" ca="1" si="53"/>
        <v>402.56922043010746</v>
      </c>
      <c r="AS123" s="31">
        <f t="shared" ca="1" si="54"/>
        <v>6508.2741935483891</v>
      </c>
      <c r="AT123" s="31">
        <f t="shared" ca="1" si="55"/>
        <v>-813.07862903225805</v>
      </c>
      <c r="AU123" s="31">
        <f t="shared" ca="1" si="56"/>
        <v>663.5913978494624</v>
      </c>
      <c r="AV123" s="31">
        <f t="shared" ca="1" si="57"/>
        <v>-5583.5161290322567</v>
      </c>
      <c r="AW123" s="31">
        <f t="shared" ca="1" si="58"/>
        <v>65.047043010752674</v>
      </c>
      <c r="AX123" s="31">
        <f t="shared" ca="1" si="59"/>
        <v>1350.5215053763443</v>
      </c>
      <c r="AY123" s="31">
        <f t="shared" ca="1" si="60"/>
        <v>-1174.383064516129</v>
      </c>
      <c r="AZ123" s="31">
        <f t="shared" ca="1" si="61"/>
        <v>-997.34811827956992</v>
      </c>
      <c r="BA123" s="31">
        <f t="shared" ca="1" si="62"/>
        <v>-382.02016129032256</v>
      </c>
      <c r="BB123" s="31">
        <f t="shared" ca="1" si="63"/>
        <v>-2410.5497311827958</v>
      </c>
      <c r="BC123" s="31">
        <f t="shared" ca="1" si="64"/>
        <v>-1597.1438172043011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1143.5</v>
      </c>
      <c r="BI123" s="32">
        <f>IF($BF123&gt;$Y$7,"",IF(AND($BF123=$Y$7,$BG123=23),"",Entrées!D151-Entrées!D150))</f>
        <v>1400</v>
      </c>
      <c r="BJ123" s="32">
        <f>IF($BF123&gt;$Y$7,"",IF(AND($BF123=$Y$7,$BG123=23),"",Entrées!E151-Entrées!E150))</f>
        <v>1462.5</v>
      </c>
      <c r="BK123" s="32">
        <f>IF($BF123&gt;$Y$7,"",IF(AND($BF123=$Y$7,$BG123=23),"",Entrées!F151-Entrées!F150))</f>
        <v>-1.5</v>
      </c>
      <c r="BL123" s="32">
        <f>IF($BF123&gt;$Y$7,"",IF(AND($BF123=$Y$7,$BG123=23),"",Entrées!G151-Entrées!G150))</f>
        <v>44</v>
      </c>
      <c r="BM123" s="32">
        <f>IF($BF123&gt;$Y$7,"",IF(AND($BF123=$Y$7,$BG123=23),"",Entrées!H151-Entrées!H150))</f>
        <v>20.5</v>
      </c>
      <c r="BN123" s="32">
        <f>IF($BF123&gt;$Y$7,"",IF(AND($BF123=$Y$7,$BG123=23),"",Entrées!I151-Entrées!I150))</f>
        <v>254</v>
      </c>
      <c r="BO123" s="32">
        <f>IF($BF123&gt;$Y$7,"",IF(AND($BF123=$Y$7,$BG123=23),"",Entrées!J151-Entrées!J150))</f>
        <v>25.5</v>
      </c>
      <c r="BP123" s="32">
        <f>IF($BF123&gt;$Y$7,"",IF(AND($BF123=$Y$7,$BG123=23),"",Entrées!K151-Entrées!K150))</f>
        <v>-477.5</v>
      </c>
      <c r="BQ123" s="32">
        <f>IF($BF123&gt;$Y$7,"",IF(AND($BF123=$Y$7,$BG123=23),"",Entrées!L151-Entrées!L150))</f>
        <v>727.5</v>
      </c>
      <c r="BR123" s="32">
        <f>IF($BF123&gt;$Y$7,"",IF(AND($BF123=$Y$7,$BG123=23),"",Entrées!M151-Entrées!M150))</f>
        <v>877.5</v>
      </c>
      <c r="BS123" s="32">
        <f>IF($BF123&gt;$Y$7,"",IF(AND($BF123=$Y$7,$BG123=23),"",Entrées!N151-Entrées!N150))</f>
        <v>-8</v>
      </c>
      <c r="BT123" s="32">
        <f>IF($BF123&gt;$Y$7,"",IF(AND($BF123=$Y$7,$BG123=23),"",Entrées!O151-Entrées!O150))</f>
        <v>-318</v>
      </c>
      <c r="BU123" s="32">
        <f>IF($BF123&gt;$Y$7,"",IF(AND($BF123=$Y$7,$BG123=23),"",Entrées!P151-Entrées!P150))</f>
        <v>-0.5</v>
      </c>
      <c r="BV123" s="32">
        <f>IF($BF123&gt;$Y$7,"",IF(AND($BF123=$Y$7,$BG123=23),"",Entrées!Q151-Entrées!Q150))</f>
        <v>621</v>
      </c>
      <c r="BW123" s="32">
        <f>IF($BF123&gt;$Y$7,"",IF(AND($BF123=$Y$7,$BG123=23),"",Entrées!R151-Entrées!R150))</f>
        <v>0</v>
      </c>
      <c r="BX123" s="32">
        <f>IF($BF123&gt;$Y$7,"",IF(AND($BF123=$Y$7,$BG123=23),"",Entrées!S151-Entrées!S150))</f>
        <v>-280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-490</v>
      </c>
      <c r="CB123" s="4"/>
      <c r="CC123" s="4"/>
      <c r="CD123" s="33">
        <f>IF($BF123&lt;=$Y$7,Entrées!J150/CD$2,"")</f>
        <v>0.13291698208427957</v>
      </c>
      <c r="CE123" s="33">
        <f>IF($BF123&lt;=$Y$7,Entrées!K150/CE$2,"")</f>
        <v>0.20676063067367415</v>
      </c>
      <c r="CF123" s="11">
        <f t="shared" si="66"/>
        <v>7926</v>
      </c>
      <c r="CG123" s="11">
        <f t="shared" si="67"/>
        <v>4186</v>
      </c>
      <c r="CH123" s="52">
        <f t="shared" si="68"/>
        <v>0.27160101910413265</v>
      </c>
      <c r="CI123" s="52">
        <f t="shared" si="69"/>
        <v>9.6170382329218221E-2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316</v>
      </c>
      <c r="F124" s="28">
        <f ca="1">IF($D124&gt;$D$8,"",INDIRECT(ADDRESS(ROW(Entrées!$C$37)+($D124-1)*24+F$11,COLUMN(Entrées!$C$37)+($C124-1),4,TRUE,"Entrées")))</f>
        <v>316.5</v>
      </c>
      <c r="G124" s="28">
        <f ca="1">IF($D124&gt;$D$8,"",INDIRECT(ADDRESS(ROW(Entrées!$C$37)+($D124-1)*24+G$11,COLUMN(Entrées!$C$37)+($C124-1),4,TRUE,"Entrées")))</f>
        <v>315.5</v>
      </c>
      <c r="H124" s="28">
        <f ca="1">IF($D124&gt;$D$8,"",INDIRECT(ADDRESS(ROW(Entrées!$C$37)+($D124-1)*24+H$11,COLUMN(Entrées!$C$37)+($C124-1),4,TRUE,"Entrées")))</f>
        <v>316.5</v>
      </c>
      <c r="I124" s="28">
        <f ca="1">IF($D124&gt;$D$8,"",INDIRECT(ADDRESS(ROW(Entrées!$C$37)+($D124-1)*24+I$11,COLUMN(Entrées!$C$37)+($C124-1),4,TRUE,"Entrées")))</f>
        <v>316</v>
      </c>
      <c r="J124" s="28">
        <f ca="1">IF($D124&gt;$D$8,"",INDIRECT(ADDRESS(ROW(Entrées!$C$37)+($D124-1)*24+J$11,COLUMN(Entrées!$C$37)+($C124-1),4,TRUE,"Entrées")))</f>
        <v>316</v>
      </c>
      <c r="K124" s="28">
        <f ca="1">IF($D124&gt;$D$8,"",INDIRECT(ADDRESS(ROW(Entrées!$C$37)+($D124-1)*24+K$11,COLUMN(Entrées!$C$37)+($C124-1),4,TRUE,"Entrées")))</f>
        <v>315.5</v>
      </c>
      <c r="L124" s="28">
        <f ca="1">IF($D124&gt;$D$8,"",INDIRECT(ADDRESS(ROW(Entrées!$C$37)+($D124-1)*24+L$11,COLUMN(Entrées!$C$37)+($C124-1),4,TRUE,"Entrées")))</f>
        <v>316</v>
      </c>
      <c r="M124" s="28">
        <f ca="1">IF($D124&gt;$D$8,"",INDIRECT(ADDRESS(ROW(Entrées!$C$37)+($D124-1)*24+M$11,COLUMN(Entrées!$C$37)+($C124-1),4,TRUE,"Entrées")))</f>
        <v>316.5</v>
      </c>
      <c r="N124" s="28">
        <f ca="1">IF($D124&gt;$D$8,"",INDIRECT(ADDRESS(ROW(Entrées!$C$37)+($D124-1)*24+N$11,COLUMN(Entrées!$C$37)+($C124-1),4,TRUE,"Entrées")))</f>
        <v>317</v>
      </c>
      <c r="O124" s="28">
        <f ca="1">IF($D124&gt;$D$8,"",INDIRECT(ADDRESS(ROW(Entrées!$C$37)+($D124-1)*24+O$11,COLUMN(Entrées!$C$37)+($C124-1),4,TRUE,"Entrées")))</f>
        <v>318</v>
      </c>
      <c r="P124" s="28">
        <f ca="1">IF($D124&gt;$D$8,"",INDIRECT(ADDRESS(ROW(Entrées!$C$37)+($D124-1)*24+P$11,COLUMN(Entrées!$C$37)+($C124-1),4,TRUE,"Entrées")))</f>
        <v>318</v>
      </c>
      <c r="Q124" s="28">
        <f ca="1">IF($D124&gt;$D$8,"",INDIRECT(ADDRESS(ROW(Entrées!$C$37)+($D124-1)*24+Q$11,COLUMN(Entrées!$C$37)+($C124-1),4,TRUE,"Entrées")))</f>
        <v>318</v>
      </c>
      <c r="R124" s="28">
        <f ca="1">IF($D124&gt;$D$8,"",INDIRECT(ADDRESS(ROW(Entrées!$C$37)+($D124-1)*24+R$11,COLUMN(Entrées!$C$37)+($C124-1),4,TRUE,"Entrées")))</f>
        <v>318</v>
      </c>
      <c r="S124" s="28">
        <f ca="1">IF($D124&gt;$D$8,"",INDIRECT(ADDRESS(ROW(Entrées!$C$37)+($D124-1)*24+S$11,COLUMN(Entrées!$C$37)+($C124-1),4,TRUE,"Entrées")))</f>
        <v>317.5</v>
      </c>
      <c r="T124" s="28">
        <f ca="1">IF($D124&gt;$D$8,"",INDIRECT(ADDRESS(ROW(Entrées!$C$37)+($D124-1)*24+T$11,COLUMN(Entrées!$C$37)+($C124-1),4,TRUE,"Entrées")))</f>
        <v>317</v>
      </c>
      <c r="U124" s="28">
        <f ca="1">IF($D124&gt;$D$8,"",INDIRECT(ADDRESS(ROW(Entrées!$C$37)+($D124-1)*24+U$11,COLUMN(Entrées!$C$37)+($C124-1),4,TRUE,"Entrées")))</f>
        <v>317</v>
      </c>
      <c r="V124" s="28">
        <f ca="1">IF($D124&gt;$D$8,"",INDIRECT(ADDRESS(ROW(Entrées!$C$37)+($D124-1)*24+V$11,COLUMN(Entrées!$C$37)+($C124-1),4,TRUE,"Entrées")))</f>
        <v>318.5</v>
      </c>
      <c r="W124" s="28">
        <f ca="1">IF($D124&gt;$D$8,"",INDIRECT(ADDRESS(ROW(Entrées!$C$37)+($D124-1)*24+W$11,COLUMN(Entrées!$C$37)+($C124-1),4,TRUE,"Entrées")))</f>
        <v>318.5</v>
      </c>
      <c r="X124" s="28">
        <f ca="1">IF($D124&gt;$D$8,"",INDIRECT(ADDRESS(ROW(Entrées!$C$37)+($D124-1)*24+X$11,COLUMN(Entrées!$C$37)+($C124-1),4,TRUE,"Entrées")))</f>
        <v>318</v>
      </c>
      <c r="Y124" s="28">
        <f ca="1">IF($D124&gt;$D$8,"",INDIRECT(ADDRESS(ROW(Entrées!$C$37)+($D124-1)*24+Y$11,COLUMN(Entrées!$C$37)+($C124-1),4,TRUE,"Entrées")))</f>
        <v>318</v>
      </c>
      <c r="Z124" s="28">
        <f ca="1">IF($D124&gt;$D$8,"",INDIRECT(ADDRESS(ROW(Entrées!$C$37)+($D124-1)*24+Z$11,COLUMN(Entrées!$C$37)+($C124-1),4,TRUE,"Entrées")))</f>
        <v>318</v>
      </c>
      <c r="AA124" s="28">
        <f ca="1">IF($D124&gt;$D$8,"",INDIRECT(ADDRESS(ROW(Entrées!$C$37)+($D124-1)*24+AA$11,COLUMN(Entrées!$C$37)+($C124-1),4,TRUE,"Entrées")))</f>
        <v>318</v>
      </c>
      <c r="AB124" s="28">
        <f ca="1">IF($D124&gt;$D$8,"",INDIRECT(ADDRESS(ROW(Entrées!$C$37)+($D124-1)*24+AB$11,COLUMN(Entrées!$C$37)+($C124-1),4,TRUE,"Entrées")))</f>
        <v>317</v>
      </c>
      <c r="AC124" s="11"/>
      <c r="AD124" s="40">
        <f t="shared" ca="1" si="129"/>
        <v>317.125</v>
      </c>
      <c r="AE124" s="40">
        <f t="shared" ref="AE124:AE153" ca="1" si="131">MAX(E124:AB124)</f>
        <v>318.5</v>
      </c>
      <c r="AF124" s="40">
        <f t="shared" ref="AF124:AF153" ca="1" si="132">MIN(E124:AB124)</f>
        <v>315.5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49473.956989247294</v>
      </c>
      <c r="AK124" s="31">
        <f t="shared" ca="1" si="46"/>
        <v>49350.672043010745</v>
      </c>
      <c r="AL124" s="31">
        <f t="shared" ca="1" si="47"/>
        <v>49398.118279569891</v>
      </c>
      <c r="AM124" s="31">
        <f t="shared" ca="1" si="48"/>
        <v>347.55645161290329</v>
      </c>
      <c r="AN124" s="31">
        <f t="shared" ca="1" si="49"/>
        <v>2588.1444892473114</v>
      </c>
      <c r="AO124" s="31">
        <f t="shared" ca="1" si="50"/>
        <v>1503.5463709677417</v>
      </c>
      <c r="AP124" s="31">
        <f t="shared" ca="1" si="51"/>
        <v>41704.171370967742</v>
      </c>
      <c r="AQ124" s="31">
        <f t="shared" ca="1" si="52"/>
        <v>2152.7096774193546</v>
      </c>
      <c r="AR124" s="31">
        <f t="shared" ca="1" si="53"/>
        <v>402.56922043010746</v>
      </c>
      <c r="AS124" s="31">
        <f t="shared" ca="1" si="54"/>
        <v>6508.2741935483891</v>
      </c>
      <c r="AT124" s="31">
        <f t="shared" ca="1" si="55"/>
        <v>-813.07862903225805</v>
      </c>
      <c r="AU124" s="31">
        <f t="shared" ca="1" si="56"/>
        <v>663.5913978494624</v>
      </c>
      <c r="AV124" s="31">
        <f t="shared" ca="1" si="57"/>
        <v>-5583.5161290322567</v>
      </c>
      <c r="AW124" s="31">
        <f t="shared" ca="1" si="58"/>
        <v>65.047043010752674</v>
      </c>
      <c r="AX124" s="31">
        <f t="shared" ca="1" si="59"/>
        <v>1350.5215053763443</v>
      </c>
      <c r="AY124" s="31">
        <f t="shared" ca="1" si="60"/>
        <v>-1174.383064516129</v>
      </c>
      <c r="AZ124" s="31">
        <f t="shared" ca="1" si="61"/>
        <v>-997.34811827956992</v>
      </c>
      <c r="BA124" s="31">
        <f t="shared" ca="1" si="62"/>
        <v>-382.02016129032256</v>
      </c>
      <c r="BB124" s="31">
        <f t="shared" ca="1" si="63"/>
        <v>-2410.5497311827958</v>
      </c>
      <c r="BC124" s="31">
        <f t="shared" ca="1" si="64"/>
        <v>-1597.1438172043011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2732.5</v>
      </c>
      <c r="BI124" s="32">
        <f>IF($BF124&gt;$Y$7,"",IF(AND($BF124=$Y$7,$BG124=23),"",Entrées!D152-Entrées!D151))</f>
        <v>2975</v>
      </c>
      <c r="BJ124" s="32">
        <f>IF($BF124&gt;$Y$7,"",IF(AND($BF124=$Y$7,$BG124=23),"",Entrées!E152-Entrées!E151))</f>
        <v>3012.5</v>
      </c>
      <c r="BK124" s="32">
        <f>IF($BF124&gt;$Y$7,"",IF(AND($BF124=$Y$7,$BG124=23),"",Entrées!F152-Entrées!F151))</f>
        <v>4</v>
      </c>
      <c r="BL124" s="32">
        <f>IF($BF124&gt;$Y$7,"",IF(AND($BF124=$Y$7,$BG124=23),"",Entrées!G152-Entrées!G151))</f>
        <v>39.5</v>
      </c>
      <c r="BM124" s="32">
        <f>IF($BF124&gt;$Y$7,"",IF(AND($BF124=$Y$7,$BG124=23),"",Entrées!H152-Entrées!H151))</f>
        <v>7</v>
      </c>
      <c r="BN124" s="32">
        <f>IF($BF124&gt;$Y$7,"",IF(AND($BF124=$Y$7,$BG124=23),"",Entrées!I152-Entrées!I151))</f>
        <v>294</v>
      </c>
      <c r="BO124" s="32">
        <f>IF($BF124&gt;$Y$7,"",IF(AND($BF124=$Y$7,$BG124=23),"",Entrées!J152-Entrées!J151))</f>
        <v>-6</v>
      </c>
      <c r="BP124" s="32">
        <f>IF($BF124&gt;$Y$7,"",IF(AND($BF124=$Y$7,$BG124=23),"",Entrées!K152-Entrées!K151))</f>
        <v>-343.5</v>
      </c>
      <c r="BQ124" s="32">
        <f>IF($BF124&gt;$Y$7,"",IF(AND($BF124=$Y$7,$BG124=23),"",Entrées!L152-Entrées!L151))</f>
        <v>1180</v>
      </c>
      <c r="BR124" s="32">
        <f>IF($BF124&gt;$Y$7,"",IF(AND($BF124=$Y$7,$BG124=23),"",Entrées!M152-Entrées!M151))</f>
        <v>909.5</v>
      </c>
      <c r="BS124" s="32">
        <f>IF($BF124&gt;$Y$7,"",IF(AND($BF124=$Y$7,$BG124=23),"",Entrées!N152-Entrées!N151))</f>
        <v>-8</v>
      </c>
      <c r="BT124" s="32">
        <f>IF($BF124&gt;$Y$7,"",IF(AND($BF124=$Y$7,$BG124=23),"",Entrées!O152-Entrées!O151))</f>
        <v>656.5</v>
      </c>
      <c r="BU124" s="32">
        <f>IF($BF124&gt;$Y$7,"",IF(AND($BF124=$Y$7,$BG124=23),"",Entrées!P152-Entrées!P151))</f>
        <v>-1.5</v>
      </c>
      <c r="BV124" s="32">
        <f>IF($BF124&gt;$Y$7,"",IF(AND($BF124=$Y$7,$BG124=23),"",Entrées!Q152-Entrées!Q151))</f>
        <v>181</v>
      </c>
      <c r="BW124" s="32">
        <f>IF($BF124&gt;$Y$7,"",IF(AND($BF124=$Y$7,$BG124=23),"",Entrées!R152-Entrées!R151))</f>
        <v>0</v>
      </c>
      <c r="BX124" s="32">
        <f>IF($BF124&gt;$Y$7,"",IF(AND($BF124=$Y$7,$BG124=23),"",Entrées!S152-Entrées!S151))</f>
        <v>350</v>
      </c>
      <c r="BY124" s="32">
        <f>IF($BF124&gt;$Y$7,"",IF(AND($BF124=$Y$7,$BG124=23),"",Entrées!T152-Entrées!T151))</f>
        <v>517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215</v>
      </c>
      <c r="CB124" s="4"/>
      <c r="CC124" s="4"/>
      <c r="CD124" s="33">
        <f>IF($BF124&lt;=$Y$7,Entrées!J151/CD$2,"")</f>
        <v>0.13613424173605854</v>
      </c>
      <c r="CE124" s="33">
        <f>IF($BF124&lt;=$Y$7,Entrées!K151/CE$2,"")</f>
        <v>9.2689918776875296E-2</v>
      </c>
      <c r="CF124" s="11">
        <f t="shared" si="66"/>
        <v>7926</v>
      </c>
      <c r="CG124" s="11">
        <f t="shared" si="67"/>
        <v>4186</v>
      </c>
      <c r="CH124" s="52">
        <f t="shared" si="68"/>
        <v>0.27160101910413265</v>
      </c>
      <c r="CI124" s="52">
        <f t="shared" si="69"/>
        <v>9.6170382329218221E-2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317</v>
      </c>
      <c r="F125" s="28">
        <f ca="1">IF($D125&gt;$D$8,"",INDIRECT(ADDRESS(ROW(Entrées!$C$37)+($D125-1)*24+F$11,COLUMN(Entrées!$C$37)+($C125-1),4,TRUE,"Entrées")))</f>
        <v>317.5</v>
      </c>
      <c r="G125" s="28">
        <f ca="1">IF($D125&gt;$D$8,"",INDIRECT(ADDRESS(ROW(Entrées!$C$37)+($D125-1)*24+G$11,COLUMN(Entrées!$C$37)+($C125-1),4,TRUE,"Entrées")))</f>
        <v>317.5</v>
      </c>
      <c r="H125" s="28">
        <f ca="1">IF($D125&gt;$D$8,"",INDIRECT(ADDRESS(ROW(Entrées!$C$37)+($D125-1)*24+H$11,COLUMN(Entrées!$C$37)+($C125-1),4,TRUE,"Entrées")))</f>
        <v>317.5</v>
      </c>
      <c r="I125" s="28">
        <f ca="1">IF($D125&gt;$D$8,"",INDIRECT(ADDRESS(ROW(Entrées!$C$37)+($D125-1)*24+I$11,COLUMN(Entrées!$C$37)+($C125-1),4,TRUE,"Entrées")))</f>
        <v>317</v>
      </c>
      <c r="J125" s="28">
        <f ca="1">IF($D125&gt;$D$8,"",INDIRECT(ADDRESS(ROW(Entrées!$C$37)+($D125-1)*24+J$11,COLUMN(Entrées!$C$37)+($C125-1),4,TRUE,"Entrées")))</f>
        <v>318</v>
      </c>
      <c r="K125" s="28">
        <f ca="1">IF($D125&gt;$D$8,"",INDIRECT(ADDRESS(ROW(Entrées!$C$37)+($D125-1)*24+K$11,COLUMN(Entrées!$C$37)+($C125-1),4,TRUE,"Entrées")))</f>
        <v>317.5</v>
      </c>
      <c r="L125" s="28">
        <f ca="1">IF($D125&gt;$D$8,"",INDIRECT(ADDRESS(ROW(Entrées!$C$37)+($D125-1)*24+L$11,COLUMN(Entrées!$C$37)+($C125-1),4,TRUE,"Entrées")))</f>
        <v>317</v>
      </c>
      <c r="M125" s="28">
        <f ca="1">IF($D125&gt;$D$8,"",INDIRECT(ADDRESS(ROW(Entrées!$C$37)+($D125-1)*24+M$11,COLUMN(Entrées!$C$37)+($C125-1),4,TRUE,"Entrées")))</f>
        <v>318</v>
      </c>
      <c r="N125" s="28">
        <f ca="1">IF($D125&gt;$D$8,"",INDIRECT(ADDRESS(ROW(Entrées!$C$37)+($D125-1)*24+N$11,COLUMN(Entrées!$C$37)+($C125-1),4,TRUE,"Entrées")))</f>
        <v>318</v>
      </c>
      <c r="O125" s="28">
        <f ca="1">IF($D125&gt;$D$8,"",INDIRECT(ADDRESS(ROW(Entrées!$C$37)+($D125-1)*24+O$11,COLUMN(Entrées!$C$37)+($C125-1),4,TRUE,"Entrées")))</f>
        <v>321</v>
      </c>
      <c r="P125" s="28">
        <f ca="1">IF($D125&gt;$D$8,"",INDIRECT(ADDRESS(ROW(Entrées!$C$37)+($D125-1)*24+P$11,COLUMN(Entrées!$C$37)+($C125-1),4,TRUE,"Entrées")))</f>
        <v>823.5</v>
      </c>
      <c r="Q125" s="28">
        <f ca="1">IF($D125&gt;$D$8,"",INDIRECT(ADDRESS(ROW(Entrées!$C$37)+($D125-1)*24+Q$11,COLUMN(Entrées!$C$37)+($C125-1),4,TRUE,"Entrées")))</f>
        <v>1038.5</v>
      </c>
      <c r="R125" s="28">
        <f ca="1">IF($D125&gt;$D$8,"",INDIRECT(ADDRESS(ROW(Entrées!$C$37)+($D125-1)*24+R$11,COLUMN(Entrées!$C$37)+($C125-1),4,TRUE,"Entrées")))</f>
        <v>1026</v>
      </c>
      <c r="S125" s="28">
        <f ca="1">IF($D125&gt;$D$8,"",INDIRECT(ADDRESS(ROW(Entrées!$C$37)+($D125-1)*24+S$11,COLUMN(Entrées!$C$37)+($C125-1),4,TRUE,"Entrées")))</f>
        <v>872</v>
      </c>
      <c r="T125" s="28">
        <f ca="1">IF($D125&gt;$D$8,"",INDIRECT(ADDRESS(ROW(Entrées!$C$37)+($D125-1)*24+T$11,COLUMN(Entrées!$C$37)+($C125-1),4,TRUE,"Entrées")))</f>
        <v>316.5</v>
      </c>
      <c r="U125" s="28">
        <f ca="1">IF($D125&gt;$D$8,"",INDIRECT(ADDRESS(ROW(Entrées!$C$37)+($D125-1)*24+U$11,COLUMN(Entrées!$C$37)+($C125-1),4,TRUE,"Entrées")))</f>
        <v>543.5</v>
      </c>
      <c r="V125" s="28">
        <f ca="1">IF($D125&gt;$D$8,"",INDIRECT(ADDRESS(ROW(Entrées!$C$37)+($D125-1)*24+V$11,COLUMN(Entrées!$C$37)+($C125-1),4,TRUE,"Entrées")))</f>
        <v>960.5</v>
      </c>
      <c r="W125" s="28">
        <f ca="1">IF($D125&gt;$D$8,"",INDIRECT(ADDRESS(ROW(Entrées!$C$37)+($D125-1)*24+W$11,COLUMN(Entrées!$C$37)+($C125-1),4,TRUE,"Entrées")))</f>
        <v>962.5</v>
      </c>
      <c r="X125" s="28">
        <f ca="1">IF($D125&gt;$D$8,"",INDIRECT(ADDRESS(ROW(Entrées!$C$37)+($D125-1)*24+X$11,COLUMN(Entrées!$C$37)+($C125-1),4,TRUE,"Entrées")))</f>
        <v>969</v>
      </c>
      <c r="Y125" s="28">
        <f ca="1">IF($D125&gt;$D$8,"",INDIRECT(ADDRESS(ROW(Entrées!$C$37)+($D125-1)*24+Y$11,COLUMN(Entrées!$C$37)+($C125-1),4,TRUE,"Entrées")))</f>
        <v>958</v>
      </c>
      <c r="Z125" s="28">
        <f ca="1">IF($D125&gt;$D$8,"",INDIRECT(ADDRESS(ROW(Entrées!$C$37)+($D125-1)*24+Z$11,COLUMN(Entrées!$C$37)+($C125-1),4,TRUE,"Entrées")))</f>
        <v>953.5</v>
      </c>
      <c r="AA125" s="28">
        <f ca="1">IF($D125&gt;$D$8,"",INDIRECT(ADDRESS(ROW(Entrées!$C$37)+($D125-1)*24+AA$11,COLUMN(Entrées!$C$37)+($C125-1),4,TRUE,"Entrées")))</f>
        <v>525.5</v>
      </c>
      <c r="AB125" s="28">
        <f ca="1">IF($D125&gt;$D$8,"",INDIRECT(ADDRESS(ROW(Entrées!$C$37)+($D125-1)*24+AB$11,COLUMN(Entrées!$C$37)+($C125-1),4,TRUE,"Entrées")))</f>
        <v>317</v>
      </c>
      <c r="AC125" s="11"/>
      <c r="AD125" s="40">
        <f t="shared" ca="1" si="129"/>
        <v>573.41666666666663</v>
      </c>
      <c r="AE125" s="40">
        <f t="shared" ca="1" si="131"/>
        <v>1038.5</v>
      </c>
      <c r="AF125" s="40">
        <f t="shared" ca="1" si="132"/>
        <v>316.5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49473.956989247294</v>
      </c>
      <c r="AK125" s="31">
        <f t="shared" ca="1" si="46"/>
        <v>49350.672043010745</v>
      </c>
      <c r="AL125" s="31">
        <f t="shared" ca="1" si="47"/>
        <v>49398.118279569891</v>
      </c>
      <c r="AM125" s="31">
        <f t="shared" ca="1" si="48"/>
        <v>347.55645161290329</v>
      </c>
      <c r="AN125" s="31">
        <f t="shared" ca="1" si="49"/>
        <v>2588.1444892473114</v>
      </c>
      <c r="AO125" s="31">
        <f t="shared" ca="1" si="50"/>
        <v>1503.5463709677417</v>
      </c>
      <c r="AP125" s="31">
        <f t="shared" ca="1" si="51"/>
        <v>41704.171370967742</v>
      </c>
      <c r="AQ125" s="31">
        <f t="shared" ca="1" si="52"/>
        <v>2152.7096774193546</v>
      </c>
      <c r="AR125" s="31">
        <f t="shared" ca="1" si="53"/>
        <v>402.56922043010746</v>
      </c>
      <c r="AS125" s="31">
        <f t="shared" ca="1" si="54"/>
        <v>6508.2741935483891</v>
      </c>
      <c r="AT125" s="31">
        <f t="shared" ca="1" si="55"/>
        <v>-813.07862903225805</v>
      </c>
      <c r="AU125" s="31">
        <f t="shared" ca="1" si="56"/>
        <v>663.5913978494624</v>
      </c>
      <c r="AV125" s="31">
        <f t="shared" ca="1" si="57"/>
        <v>-5583.5161290322567</v>
      </c>
      <c r="AW125" s="31">
        <f t="shared" ca="1" si="58"/>
        <v>65.047043010752674</v>
      </c>
      <c r="AX125" s="31">
        <f t="shared" ca="1" si="59"/>
        <v>1350.5215053763443</v>
      </c>
      <c r="AY125" s="31">
        <f t="shared" ca="1" si="60"/>
        <v>-1174.383064516129</v>
      </c>
      <c r="AZ125" s="31">
        <f t="shared" ca="1" si="61"/>
        <v>-997.34811827956992</v>
      </c>
      <c r="BA125" s="31">
        <f t="shared" ca="1" si="62"/>
        <v>-382.02016129032256</v>
      </c>
      <c r="BB125" s="31">
        <f t="shared" ca="1" si="63"/>
        <v>-2410.5497311827958</v>
      </c>
      <c r="BC125" s="31">
        <f t="shared" ca="1" si="64"/>
        <v>-1597.1438172043011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1525</v>
      </c>
      <c r="BI125" s="32">
        <f>IF($BF125&gt;$Y$7,"",IF(AND($BF125=$Y$7,$BG125=23),"",Entrées!D153-Entrées!D152))</f>
        <v>550</v>
      </c>
      <c r="BJ125" s="32">
        <f>IF($BF125&gt;$Y$7,"",IF(AND($BF125=$Y$7,$BG125=23),"",Entrées!E153-Entrées!E152))</f>
        <v>550</v>
      </c>
      <c r="BK125" s="32">
        <f>IF($BF125&gt;$Y$7,"",IF(AND($BF125=$Y$7,$BG125=23),"",Entrées!F153-Entrées!F152))</f>
        <v>-1</v>
      </c>
      <c r="BL125" s="32">
        <f>IF($BF125&gt;$Y$7,"",IF(AND($BF125=$Y$7,$BG125=23),"",Entrées!G153-Entrées!G152))</f>
        <v>-81</v>
      </c>
      <c r="BM125" s="32">
        <f>IF($BF125&gt;$Y$7,"",IF(AND($BF125=$Y$7,$BG125=23),"",Entrées!H153-Entrées!H152))</f>
        <v>-16</v>
      </c>
      <c r="BN125" s="32">
        <f>IF($BF125&gt;$Y$7,"",IF(AND($BF125=$Y$7,$BG125=23),"",Entrées!I153-Entrées!I152))</f>
        <v>-14</v>
      </c>
      <c r="BO125" s="32">
        <f>IF($BF125&gt;$Y$7,"",IF(AND($BF125=$Y$7,$BG125=23),"",Entrées!J153-Entrées!J152))</f>
        <v>6</v>
      </c>
      <c r="BP125" s="32">
        <f>IF($BF125&gt;$Y$7,"",IF(AND($BF125=$Y$7,$BG125=23),"",Entrées!K153-Entrées!K152))</f>
        <v>-44.5</v>
      </c>
      <c r="BQ125" s="32">
        <f>IF($BF125&gt;$Y$7,"",IF(AND($BF125=$Y$7,$BG125=23),"",Entrées!L153-Entrées!L152))</f>
        <v>1101.5</v>
      </c>
      <c r="BR125" s="32">
        <f>IF($BF125&gt;$Y$7,"",IF(AND($BF125=$Y$7,$BG125=23),"",Entrées!M153-Entrées!M152))</f>
        <v>88.5</v>
      </c>
      <c r="BS125" s="32">
        <f>IF($BF125&gt;$Y$7,"",IF(AND($BF125=$Y$7,$BG125=23),"",Entrées!N153-Entrées!N152))</f>
        <v>-6.5</v>
      </c>
      <c r="BT125" s="32">
        <f>IF($BF125&gt;$Y$7,"",IF(AND($BF125=$Y$7,$BG125=23),"",Entrées!O153-Entrées!O152))</f>
        <v>491</v>
      </c>
      <c r="BU125" s="32">
        <f>IF($BF125&gt;$Y$7,"",IF(AND($BF125=$Y$7,$BG125=23),"",Entrées!P153-Entrées!P152))</f>
        <v>-3</v>
      </c>
      <c r="BV125" s="32">
        <f>IF($BF125&gt;$Y$7,"",IF(AND($BF125=$Y$7,$BG125=23),"",Entrées!Q153-Entrées!Q152))</f>
        <v>-191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-346</v>
      </c>
      <c r="BY125" s="32">
        <f>IF($BF125&gt;$Y$7,"",IF(AND($BF125=$Y$7,$BG125=23),"",Entrées!T153-Entrées!T152))</f>
        <v>-517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1149</v>
      </c>
      <c r="CB125" s="4"/>
      <c r="CC125" s="4"/>
      <c r="CD125" s="33">
        <f>IF($BF125&lt;=$Y$7,Entrées!J152/CD$2,"")</f>
        <v>0.13537723946505173</v>
      </c>
      <c r="CE125" s="33">
        <f>IF($BF125&lt;=$Y$7,Entrées!K152/CE$2,"")</f>
        <v>1.0630673674151936E-2</v>
      </c>
      <c r="CF125" s="11">
        <f t="shared" si="66"/>
        <v>7926</v>
      </c>
      <c r="CG125" s="11">
        <f t="shared" si="67"/>
        <v>4186</v>
      </c>
      <c r="CH125" s="52">
        <f t="shared" si="68"/>
        <v>0.27160101910413265</v>
      </c>
      <c r="CI125" s="52">
        <f t="shared" si="69"/>
        <v>9.6170382329218221E-2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317</v>
      </c>
      <c r="F126" s="28">
        <f ca="1">IF($D126&gt;$D$8,"",INDIRECT(ADDRESS(ROW(Entrées!$C$37)+($D126-1)*24+F$11,COLUMN(Entrées!$C$37)+($C126-1),4,TRUE,"Entrées")))</f>
        <v>317</v>
      </c>
      <c r="G126" s="28">
        <f ca="1">IF($D126&gt;$D$8,"",INDIRECT(ADDRESS(ROW(Entrées!$C$37)+($D126-1)*24+G$11,COLUMN(Entrées!$C$37)+($C126-1),4,TRUE,"Entrées")))</f>
        <v>317.5</v>
      </c>
      <c r="H126" s="28">
        <f ca="1">IF($D126&gt;$D$8,"",INDIRECT(ADDRESS(ROW(Entrées!$C$37)+($D126-1)*24+H$11,COLUMN(Entrées!$C$37)+($C126-1),4,TRUE,"Entrées")))</f>
        <v>317</v>
      </c>
      <c r="I126" s="28">
        <f ca="1">IF($D126&gt;$D$8,"",INDIRECT(ADDRESS(ROW(Entrées!$C$37)+($D126-1)*24+I$11,COLUMN(Entrées!$C$37)+($C126-1),4,TRUE,"Entrées")))</f>
        <v>319</v>
      </c>
      <c r="J126" s="28">
        <f ca="1">IF($D126&gt;$D$8,"",INDIRECT(ADDRESS(ROW(Entrées!$C$37)+($D126-1)*24+J$11,COLUMN(Entrées!$C$37)+($C126-1),4,TRUE,"Entrées")))</f>
        <v>318</v>
      </c>
      <c r="K126" s="28">
        <f ca="1">IF($D126&gt;$D$8,"",INDIRECT(ADDRESS(ROW(Entrées!$C$37)+($D126-1)*24+K$11,COLUMN(Entrées!$C$37)+($C126-1),4,TRUE,"Entrées")))</f>
        <v>316.5</v>
      </c>
      <c r="L126" s="28">
        <f ca="1">IF($D126&gt;$D$8,"",INDIRECT(ADDRESS(ROW(Entrées!$C$37)+($D126-1)*24+L$11,COLUMN(Entrées!$C$37)+($C126-1),4,TRUE,"Entrées")))</f>
        <v>317</v>
      </c>
      <c r="M126" s="28">
        <f ca="1">IF($D126&gt;$D$8,"",INDIRECT(ADDRESS(ROW(Entrées!$C$37)+($D126-1)*24+M$11,COLUMN(Entrées!$C$37)+($C126-1),4,TRUE,"Entrées")))</f>
        <v>316.5</v>
      </c>
      <c r="N126" s="28">
        <f ca="1">IF($D126&gt;$D$8,"",INDIRECT(ADDRESS(ROW(Entrées!$C$37)+($D126-1)*24+N$11,COLUMN(Entrées!$C$37)+($C126-1),4,TRUE,"Entrées")))</f>
        <v>317.5</v>
      </c>
      <c r="O126" s="28">
        <f ca="1">IF($D126&gt;$D$8,"",INDIRECT(ADDRESS(ROW(Entrées!$C$37)+($D126-1)*24+O$11,COLUMN(Entrées!$C$37)+($C126-1),4,TRUE,"Entrées")))</f>
        <v>317.5</v>
      </c>
      <c r="P126" s="28">
        <f ca="1">IF($D126&gt;$D$8,"",INDIRECT(ADDRESS(ROW(Entrées!$C$37)+($D126-1)*24+P$11,COLUMN(Entrées!$C$37)+($C126-1),4,TRUE,"Entrées")))</f>
        <v>316.5</v>
      </c>
      <c r="Q126" s="28">
        <f ca="1">IF($D126&gt;$D$8,"",INDIRECT(ADDRESS(ROW(Entrées!$C$37)+($D126-1)*24+Q$11,COLUMN(Entrées!$C$37)+($C126-1),4,TRUE,"Entrées")))</f>
        <v>316</v>
      </c>
      <c r="R126" s="28">
        <f ca="1">IF($D126&gt;$D$8,"",INDIRECT(ADDRESS(ROW(Entrées!$C$37)+($D126-1)*24+R$11,COLUMN(Entrées!$C$37)+($C126-1),4,TRUE,"Entrées")))</f>
        <v>315.5</v>
      </c>
      <c r="S126" s="28">
        <f ca="1">IF($D126&gt;$D$8,"",INDIRECT(ADDRESS(ROW(Entrées!$C$37)+($D126-1)*24+S$11,COLUMN(Entrées!$C$37)+($C126-1),4,TRUE,"Entrées")))</f>
        <v>316</v>
      </c>
      <c r="T126" s="28">
        <f ca="1">IF($D126&gt;$D$8,"",INDIRECT(ADDRESS(ROW(Entrées!$C$37)+($D126-1)*24+T$11,COLUMN(Entrées!$C$37)+($C126-1),4,TRUE,"Entrées")))</f>
        <v>315.5</v>
      </c>
      <c r="U126" s="28">
        <f ca="1">IF($D126&gt;$D$8,"",INDIRECT(ADDRESS(ROW(Entrées!$C$37)+($D126-1)*24+U$11,COLUMN(Entrées!$C$37)+($C126-1),4,TRUE,"Entrées")))</f>
        <v>315.5</v>
      </c>
      <c r="V126" s="28">
        <f ca="1">IF($D126&gt;$D$8,"",INDIRECT(ADDRESS(ROW(Entrées!$C$37)+($D126-1)*24+V$11,COLUMN(Entrées!$C$37)+($C126-1),4,TRUE,"Entrées")))</f>
        <v>315.5</v>
      </c>
      <c r="W126" s="28">
        <f ca="1">IF($D126&gt;$D$8,"",INDIRECT(ADDRESS(ROW(Entrées!$C$37)+($D126-1)*24+W$11,COLUMN(Entrées!$C$37)+($C126-1),4,TRUE,"Entrées")))</f>
        <v>316</v>
      </c>
      <c r="X126" s="28">
        <f ca="1">IF($D126&gt;$D$8,"",INDIRECT(ADDRESS(ROW(Entrées!$C$37)+($D126-1)*24+X$11,COLUMN(Entrées!$C$37)+($C126-1),4,TRUE,"Entrées")))</f>
        <v>333</v>
      </c>
      <c r="Y126" s="28">
        <f ca="1">IF($D126&gt;$D$8,"",INDIRECT(ADDRESS(ROW(Entrées!$C$37)+($D126-1)*24+Y$11,COLUMN(Entrées!$C$37)+($C126-1),4,TRUE,"Entrées")))</f>
        <v>557.5</v>
      </c>
      <c r="Z126" s="28">
        <f ca="1">IF($D126&gt;$D$8,"",INDIRECT(ADDRESS(ROW(Entrées!$C$37)+($D126-1)*24+Z$11,COLUMN(Entrées!$C$37)+($C126-1),4,TRUE,"Entrées")))</f>
        <v>520.5</v>
      </c>
      <c r="AA126" s="28">
        <f ca="1">IF($D126&gt;$D$8,"",INDIRECT(ADDRESS(ROW(Entrées!$C$37)+($D126-1)*24+AA$11,COLUMN(Entrées!$C$37)+($C126-1),4,TRUE,"Entrées")))</f>
        <v>315.5</v>
      </c>
      <c r="AB126" s="28">
        <f ca="1">IF($D126&gt;$D$8,"",INDIRECT(ADDRESS(ROW(Entrées!$C$37)+($D126-1)*24+AB$11,COLUMN(Entrées!$C$37)+($C126-1),4,TRUE,"Entrées")))</f>
        <v>315</v>
      </c>
      <c r="AC126" s="11"/>
      <c r="AD126" s="40">
        <f t="shared" ca="1" si="129"/>
        <v>335.77083333333331</v>
      </c>
      <c r="AE126" s="40">
        <f t="shared" ca="1" si="131"/>
        <v>557.5</v>
      </c>
      <c r="AF126" s="40">
        <f t="shared" ca="1" si="132"/>
        <v>315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49473.956989247294</v>
      </c>
      <c r="AK126" s="31">
        <f t="shared" ca="1" si="46"/>
        <v>49350.672043010745</v>
      </c>
      <c r="AL126" s="31">
        <f t="shared" ca="1" si="47"/>
        <v>49398.118279569891</v>
      </c>
      <c r="AM126" s="31">
        <f t="shared" ca="1" si="48"/>
        <v>347.55645161290329</v>
      </c>
      <c r="AN126" s="31">
        <f t="shared" ca="1" si="49"/>
        <v>2588.1444892473114</v>
      </c>
      <c r="AO126" s="31">
        <f t="shared" ca="1" si="50"/>
        <v>1503.5463709677417</v>
      </c>
      <c r="AP126" s="31">
        <f t="shared" ca="1" si="51"/>
        <v>41704.171370967742</v>
      </c>
      <c r="AQ126" s="31">
        <f t="shared" ca="1" si="52"/>
        <v>2152.7096774193546</v>
      </c>
      <c r="AR126" s="31">
        <f t="shared" ca="1" si="53"/>
        <v>402.56922043010746</v>
      </c>
      <c r="AS126" s="31">
        <f t="shared" ca="1" si="54"/>
        <v>6508.2741935483891</v>
      </c>
      <c r="AT126" s="31">
        <f t="shared" ca="1" si="55"/>
        <v>-813.07862903225805</v>
      </c>
      <c r="AU126" s="31">
        <f t="shared" ca="1" si="56"/>
        <v>663.5913978494624</v>
      </c>
      <c r="AV126" s="31">
        <f t="shared" ca="1" si="57"/>
        <v>-5583.5161290322567</v>
      </c>
      <c r="AW126" s="31">
        <f t="shared" ca="1" si="58"/>
        <v>65.047043010752674</v>
      </c>
      <c r="AX126" s="31">
        <f t="shared" ca="1" si="59"/>
        <v>1350.5215053763443</v>
      </c>
      <c r="AY126" s="31">
        <f t="shared" ca="1" si="60"/>
        <v>-1174.383064516129</v>
      </c>
      <c r="AZ126" s="31">
        <f t="shared" ca="1" si="61"/>
        <v>-997.34811827956992</v>
      </c>
      <c r="BA126" s="31">
        <f t="shared" ca="1" si="62"/>
        <v>-382.02016129032256</v>
      </c>
      <c r="BB126" s="31">
        <f t="shared" ca="1" si="63"/>
        <v>-2410.5497311827958</v>
      </c>
      <c r="BC126" s="31">
        <f t="shared" ca="1" si="64"/>
        <v>-1597.1438172043011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-2900</v>
      </c>
      <c r="BI126" s="32">
        <f>IF($BF126&gt;$Y$7,"",IF(AND($BF126=$Y$7,$BG126=23),"",Entrées!D154-Entrées!D153))</f>
        <v>-2925</v>
      </c>
      <c r="BJ126" s="32">
        <f>IF($BF126&gt;$Y$7,"",IF(AND($BF126=$Y$7,$BG126=23),"",Entrées!E154-Entrées!E153))</f>
        <v>-2925</v>
      </c>
      <c r="BK126" s="32">
        <f>IF($BF126&gt;$Y$7,"",IF(AND($BF126=$Y$7,$BG126=23),"",Entrées!F154-Entrées!F153))</f>
        <v>0</v>
      </c>
      <c r="BL126" s="32">
        <f>IF($BF126&gt;$Y$7,"",IF(AND($BF126=$Y$7,$BG126=23),"",Entrées!G154-Entrées!G153))</f>
        <v>-27.5</v>
      </c>
      <c r="BM126" s="32">
        <f>IF($BF126&gt;$Y$7,"",IF(AND($BF126=$Y$7,$BG126=23),"",Entrées!H154-Entrées!H153))</f>
        <v>4.5</v>
      </c>
      <c r="BN126" s="32">
        <f>IF($BF126&gt;$Y$7,"",IF(AND($BF126=$Y$7,$BG126=23),"",Entrées!I154-Entrées!I153))</f>
        <v>-565</v>
      </c>
      <c r="BO126" s="32">
        <f>IF($BF126&gt;$Y$7,"",IF(AND($BF126=$Y$7,$BG126=23),"",Entrées!J154-Entrées!J153))</f>
        <v>-28.5</v>
      </c>
      <c r="BP126" s="32">
        <f>IF($BF126&gt;$Y$7,"",IF(AND($BF126=$Y$7,$BG126=23),"",Entrées!K154-Entrées!K153))</f>
        <v>0</v>
      </c>
      <c r="BQ126" s="32">
        <f>IF($BF126&gt;$Y$7,"",IF(AND($BF126=$Y$7,$BG126=23),"",Entrées!L154-Entrées!L153))</f>
        <v>-2033</v>
      </c>
      <c r="BR126" s="32">
        <f>IF($BF126&gt;$Y$7,"",IF(AND($BF126=$Y$7,$BG126=23),"",Entrées!M154-Entrées!M153))</f>
        <v>-371</v>
      </c>
      <c r="BS126" s="32">
        <f>IF($BF126&gt;$Y$7,"",IF(AND($BF126=$Y$7,$BG126=23),"",Entrées!N154-Entrées!N153))</f>
        <v>7.5</v>
      </c>
      <c r="BT126" s="32">
        <f>IF($BF126&gt;$Y$7,"",IF(AND($BF126=$Y$7,$BG126=23),"",Entrées!O154-Entrées!O153))</f>
        <v>113.5</v>
      </c>
      <c r="BU126" s="32">
        <f>IF($BF126&gt;$Y$7,"",IF(AND($BF126=$Y$7,$BG126=23),"",Entrées!P154-Entrées!P153))</f>
        <v>3</v>
      </c>
      <c r="BV126" s="32">
        <f>IF($BF126&gt;$Y$7,"",IF(AND($BF126=$Y$7,$BG126=23),"",Entrées!Q154-Entrées!Q153))</f>
        <v>-105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155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332</v>
      </c>
      <c r="CB126" s="4"/>
      <c r="CC126" s="4"/>
      <c r="CD126" s="33">
        <f>IF($BF126&lt;=$Y$7,Entrées!J153/CD$2,"")</f>
        <v>0.13613424173605854</v>
      </c>
      <c r="CE126" s="33">
        <f>IF($BF126&lt;=$Y$7,Entrées!K153/CE$2,"")</f>
        <v>0</v>
      </c>
      <c r="CF126" s="11">
        <f t="shared" si="66"/>
        <v>7926</v>
      </c>
      <c r="CG126" s="11">
        <f t="shared" si="67"/>
        <v>4186</v>
      </c>
      <c r="CH126" s="52">
        <f t="shared" si="68"/>
        <v>0.27160101910413265</v>
      </c>
      <c r="CI126" s="52">
        <f t="shared" si="69"/>
        <v>9.6170382329218221E-2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317</v>
      </c>
      <c r="F127" s="28">
        <f ca="1">IF($D127&gt;$D$8,"",INDIRECT(ADDRESS(ROW(Entrées!$C$37)+($D127-1)*24+F$11,COLUMN(Entrées!$C$37)+($C127-1),4,TRUE,"Entrées")))</f>
        <v>315.5</v>
      </c>
      <c r="G127" s="28">
        <f ca="1">IF($D127&gt;$D$8,"",INDIRECT(ADDRESS(ROW(Entrées!$C$37)+($D127-1)*24+G$11,COLUMN(Entrées!$C$37)+($C127-1),4,TRUE,"Entrées")))</f>
        <v>315.5</v>
      </c>
      <c r="H127" s="28">
        <f ca="1">IF($D127&gt;$D$8,"",INDIRECT(ADDRESS(ROW(Entrées!$C$37)+($D127-1)*24+H$11,COLUMN(Entrées!$C$37)+($C127-1),4,TRUE,"Entrées")))</f>
        <v>316</v>
      </c>
      <c r="I127" s="28">
        <f ca="1">IF($D127&gt;$D$8,"",INDIRECT(ADDRESS(ROW(Entrées!$C$37)+($D127-1)*24+I$11,COLUMN(Entrées!$C$37)+($C127-1),4,TRUE,"Entrées")))</f>
        <v>316.5</v>
      </c>
      <c r="J127" s="28">
        <f ca="1">IF($D127&gt;$D$8,"",INDIRECT(ADDRESS(ROW(Entrées!$C$37)+($D127-1)*24+J$11,COLUMN(Entrées!$C$37)+($C127-1),4,TRUE,"Entrées")))</f>
        <v>316</v>
      </c>
      <c r="K127" s="28">
        <f ca="1">IF($D127&gt;$D$8,"",INDIRECT(ADDRESS(ROW(Entrées!$C$37)+($D127-1)*24+K$11,COLUMN(Entrées!$C$37)+($C127-1),4,TRUE,"Entrées")))</f>
        <v>316</v>
      </c>
      <c r="L127" s="28">
        <f ca="1">IF($D127&gt;$D$8,"",INDIRECT(ADDRESS(ROW(Entrées!$C$37)+($D127-1)*24+L$11,COLUMN(Entrées!$C$37)+($C127-1),4,TRUE,"Entrées")))</f>
        <v>316.5</v>
      </c>
      <c r="M127" s="28">
        <f ca="1">IF($D127&gt;$D$8,"",INDIRECT(ADDRESS(ROW(Entrées!$C$37)+($D127-1)*24+M$11,COLUMN(Entrées!$C$37)+($C127-1),4,TRUE,"Entrées")))</f>
        <v>317</v>
      </c>
      <c r="N127" s="28">
        <f ca="1">IF($D127&gt;$D$8,"",INDIRECT(ADDRESS(ROW(Entrées!$C$37)+($D127-1)*24+N$11,COLUMN(Entrées!$C$37)+($C127-1),4,TRUE,"Entrées")))</f>
        <v>315.5</v>
      </c>
      <c r="O127" s="28">
        <f ca="1">IF($D127&gt;$D$8,"",INDIRECT(ADDRESS(ROW(Entrées!$C$37)+($D127-1)*24+O$11,COLUMN(Entrées!$C$37)+($C127-1),4,TRUE,"Entrées")))</f>
        <v>316</v>
      </c>
      <c r="P127" s="28">
        <f ca="1">IF($D127&gt;$D$8,"",INDIRECT(ADDRESS(ROW(Entrées!$C$37)+($D127-1)*24+P$11,COLUMN(Entrées!$C$37)+($C127-1),4,TRUE,"Entrées")))</f>
        <v>316</v>
      </c>
      <c r="Q127" s="28">
        <f ca="1">IF($D127&gt;$D$8,"",INDIRECT(ADDRESS(ROW(Entrées!$C$37)+($D127-1)*24+Q$11,COLUMN(Entrées!$C$37)+($C127-1),4,TRUE,"Entrées")))</f>
        <v>316.5</v>
      </c>
      <c r="R127" s="28">
        <f ca="1">IF($D127&gt;$D$8,"",INDIRECT(ADDRESS(ROW(Entrées!$C$37)+($D127-1)*24+R$11,COLUMN(Entrées!$C$37)+($C127-1),4,TRUE,"Entrées")))</f>
        <v>316.5</v>
      </c>
      <c r="S127" s="28">
        <f ca="1">IF($D127&gt;$D$8,"",INDIRECT(ADDRESS(ROW(Entrées!$C$37)+($D127-1)*24+S$11,COLUMN(Entrées!$C$37)+($C127-1),4,TRUE,"Entrées")))</f>
        <v>316.5</v>
      </c>
      <c r="T127" s="28">
        <f ca="1">IF($D127&gt;$D$8,"",INDIRECT(ADDRESS(ROW(Entrées!$C$37)+($D127-1)*24+T$11,COLUMN(Entrées!$C$37)+($C127-1),4,TRUE,"Entrées")))</f>
        <v>317</v>
      </c>
      <c r="U127" s="28">
        <f ca="1">IF($D127&gt;$D$8,"",INDIRECT(ADDRESS(ROW(Entrées!$C$37)+($D127-1)*24+U$11,COLUMN(Entrées!$C$37)+($C127-1),4,TRUE,"Entrées")))</f>
        <v>316.5</v>
      </c>
      <c r="V127" s="28">
        <f ca="1">IF($D127&gt;$D$8,"",INDIRECT(ADDRESS(ROW(Entrées!$C$37)+($D127-1)*24+V$11,COLUMN(Entrées!$C$37)+($C127-1),4,TRUE,"Entrées")))</f>
        <v>315.5</v>
      </c>
      <c r="W127" s="28">
        <f ca="1">IF($D127&gt;$D$8,"",INDIRECT(ADDRESS(ROW(Entrées!$C$37)+($D127-1)*24+W$11,COLUMN(Entrées!$C$37)+($C127-1),4,TRUE,"Entrées")))</f>
        <v>314</v>
      </c>
      <c r="X127" s="28">
        <f ca="1">IF($D127&gt;$D$8,"",INDIRECT(ADDRESS(ROW(Entrées!$C$37)+($D127-1)*24+X$11,COLUMN(Entrées!$C$37)+($C127-1),4,TRUE,"Entrées")))</f>
        <v>318</v>
      </c>
      <c r="Y127" s="28">
        <f ca="1">IF($D127&gt;$D$8,"",INDIRECT(ADDRESS(ROW(Entrées!$C$37)+($D127-1)*24+Y$11,COLUMN(Entrées!$C$37)+($C127-1),4,TRUE,"Entrées")))</f>
        <v>317</v>
      </c>
      <c r="Z127" s="28">
        <f ca="1">IF($D127&gt;$D$8,"",INDIRECT(ADDRESS(ROW(Entrées!$C$37)+($D127-1)*24+Z$11,COLUMN(Entrées!$C$37)+($C127-1),4,TRUE,"Entrées")))</f>
        <v>317</v>
      </c>
      <c r="AA127" s="28">
        <f ca="1">IF($D127&gt;$D$8,"",INDIRECT(ADDRESS(ROW(Entrées!$C$37)+($D127-1)*24+AA$11,COLUMN(Entrées!$C$37)+($C127-1),4,TRUE,"Entrées")))</f>
        <v>316</v>
      </c>
      <c r="AB127" s="28">
        <f ca="1">IF($D127&gt;$D$8,"",INDIRECT(ADDRESS(ROW(Entrées!$C$37)+($D127-1)*24+AB$11,COLUMN(Entrées!$C$37)+($C127-1),4,TRUE,"Entrées")))</f>
        <v>316</v>
      </c>
      <c r="AC127" s="11"/>
      <c r="AD127" s="40">
        <f t="shared" ca="1" si="129"/>
        <v>316.25</v>
      </c>
      <c r="AE127" s="40">
        <f t="shared" ca="1" si="131"/>
        <v>318</v>
      </c>
      <c r="AF127" s="40">
        <f t="shared" ca="1" si="132"/>
        <v>314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49473.956989247294</v>
      </c>
      <c r="AK127" s="31">
        <f t="shared" ca="1" si="46"/>
        <v>49350.672043010745</v>
      </c>
      <c r="AL127" s="31">
        <f t="shared" ca="1" si="47"/>
        <v>49398.118279569891</v>
      </c>
      <c r="AM127" s="31">
        <f t="shared" ca="1" si="48"/>
        <v>347.55645161290329</v>
      </c>
      <c r="AN127" s="31">
        <f t="shared" ca="1" si="49"/>
        <v>2588.1444892473114</v>
      </c>
      <c r="AO127" s="31">
        <f t="shared" ca="1" si="50"/>
        <v>1503.5463709677417</v>
      </c>
      <c r="AP127" s="31">
        <f t="shared" ca="1" si="51"/>
        <v>41704.171370967742</v>
      </c>
      <c r="AQ127" s="31">
        <f t="shared" ca="1" si="52"/>
        <v>2152.7096774193546</v>
      </c>
      <c r="AR127" s="31">
        <f t="shared" ca="1" si="53"/>
        <v>402.56922043010746</v>
      </c>
      <c r="AS127" s="31">
        <f t="shared" ca="1" si="54"/>
        <v>6508.2741935483891</v>
      </c>
      <c r="AT127" s="31">
        <f t="shared" ca="1" si="55"/>
        <v>-813.07862903225805</v>
      </c>
      <c r="AU127" s="31">
        <f t="shared" ca="1" si="56"/>
        <v>663.5913978494624</v>
      </c>
      <c r="AV127" s="31">
        <f t="shared" ca="1" si="57"/>
        <v>-5583.5161290322567</v>
      </c>
      <c r="AW127" s="31">
        <f t="shared" ca="1" si="58"/>
        <v>65.047043010752674</v>
      </c>
      <c r="AX127" s="31">
        <f t="shared" ca="1" si="59"/>
        <v>1350.5215053763443</v>
      </c>
      <c r="AY127" s="31">
        <f t="shared" ca="1" si="60"/>
        <v>-1174.383064516129</v>
      </c>
      <c r="AZ127" s="31">
        <f t="shared" ca="1" si="61"/>
        <v>-997.34811827956992</v>
      </c>
      <c r="BA127" s="31">
        <f t="shared" ca="1" si="62"/>
        <v>-382.02016129032256</v>
      </c>
      <c r="BB127" s="31">
        <f t="shared" ca="1" si="63"/>
        <v>-2410.5497311827958</v>
      </c>
      <c r="BC127" s="31">
        <f t="shared" ca="1" si="64"/>
        <v>-1597.1438172043011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-1505.5</v>
      </c>
      <c r="BI127" s="32">
        <f>IF($BF127&gt;$Y$7,"",IF(AND($BF127=$Y$7,$BG127=23),"",Entrées!D155-Entrées!D154))</f>
        <v>-312.5</v>
      </c>
      <c r="BJ127" s="32">
        <f>IF($BF127&gt;$Y$7,"",IF(AND($BF127=$Y$7,$BG127=23),"",Entrées!E155-Entrées!E154))</f>
        <v>-312.5</v>
      </c>
      <c r="BK127" s="32">
        <f>IF($BF127&gt;$Y$7,"",IF(AND($BF127=$Y$7,$BG127=23),"",Entrées!F155-Entrées!F154))</f>
        <v>-1</v>
      </c>
      <c r="BL127" s="32">
        <f>IF($BF127&gt;$Y$7,"",IF(AND($BF127=$Y$7,$BG127=23),"",Entrées!G155-Entrées!G154))</f>
        <v>-13</v>
      </c>
      <c r="BM127" s="32">
        <f>IF($BF127&gt;$Y$7,"",IF(AND($BF127=$Y$7,$BG127=23),"",Entrées!H155-Entrées!H154))</f>
        <v>-18</v>
      </c>
      <c r="BN127" s="32">
        <f>IF($BF127&gt;$Y$7,"",IF(AND($BF127=$Y$7,$BG127=23),"",Entrées!I155-Entrées!I154))</f>
        <v>-540</v>
      </c>
      <c r="BO127" s="32">
        <f>IF($BF127&gt;$Y$7,"",IF(AND($BF127=$Y$7,$BG127=23),"",Entrées!J155-Entrées!J154))</f>
        <v>-14.5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-830</v>
      </c>
      <c r="BR127" s="32">
        <f>IF($BF127&gt;$Y$7,"",IF(AND($BF127=$Y$7,$BG127=23),"",Entrées!M155-Entrées!M154))</f>
        <v>-815</v>
      </c>
      <c r="BS127" s="32">
        <f>IF($BF127&gt;$Y$7,"",IF(AND($BF127=$Y$7,$BG127=23),"",Entrées!N155-Entrées!N154))</f>
        <v>8</v>
      </c>
      <c r="BT127" s="32">
        <f>IF($BF127&gt;$Y$7,"",IF(AND($BF127=$Y$7,$BG127=23),"",Entrées!O155-Entrées!O154))</f>
        <v>718</v>
      </c>
      <c r="BU127" s="32">
        <f>IF($BF127&gt;$Y$7,"",IF(AND($BF127=$Y$7,$BG127=23),"",Entrées!P155-Entrées!P154))</f>
        <v>2</v>
      </c>
      <c r="BV127" s="32">
        <f>IF($BF127&gt;$Y$7,"",IF(AND($BF127=$Y$7,$BG127=23),"",Entrées!Q155-Entrées!Q154))</f>
        <v>715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88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-128</v>
      </c>
      <c r="CB127" s="11"/>
      <c r="CD127" s="33">
        <f>IF($BF127&lt;=$Y$7,Entrées!J154/CD$2,"")</f>
        <v>0.13253848094877618</v>
      </c>
      <c r="CE127" s="33">
        <f>IF($BF127&lt;=$Y$7,Entrées!K154/CE$2,"")</f>
        <v>0</v>
      </c>
      <c r="CF127" s="11">
        <f t="shared" si="66"/>
        <v>7926</v>
      </c>
      <c r="CG127" s="11">
        <f t="shared" si="67"/>
        <v>4186</v>
      </c>
      <c r="CH127" s="52">
        <f t="shared" si="68"/>
        <v>0.27160101910413265</v>
      </c>
      <c r="CI127" s="52">
        <f t="shared" si="69"/>
        <v>9.6170382329218221E-2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316</v>
      </c>
      <c r="F128" s="28">
        <f ca="1">IF($D128&gt;$D$8,"",INDIRECT(ADDRESS(ROW(Entrées!$C$37)+($D128-1)*24+F$11,COLUMN(Entrées!$C$37)+($C128-1),4,TRUE,"Entrées")))</f>
        <v>315.5</v>
      </c>
      <c r="G128" s="28">
        <f ca="1">IF($D128&gt;$D$8,"",INDIRECT(ADDRESS(ROW(Entrées!$C$37)+($D128-1)*24+G$11,COLUMN(Entrées!$C$37)+($C128-1),4,TRUE,"Entrées")))</f>
        <v>317</v>
      </c>
      <c r="H128" s="28">
        <f ca="1">IF($D128&gt;$D$8,"",INDIRECT(ADDRESS(ROW(Entrées!$C$37)+($D128-1)*24+H$11,COLUMN(Entrées!$C$37)+($C128-1),4,TRUE,"Entrées")))</f>
        <v>316.5</v>
      </c>
      <c r="I128" s="28">
        <f ca="1">IF($D128&gt;$D$8,"",INDIRECT(ADDRESS(ROW(Entrées!$C$37)+($D128-1)*24+I$11,COLUMN(Entrées!$C$37)+($C128-1),4,TRUE,"Entrées")))</f>
        <v>315</v>
      </c>
      <c r="J128" s="28">
        <f ca="1">IF($D128&gt;$D$8,"",INDIRECT(ADDRESS(ROW(Entrées!$C$37)+($D128-1)*24+J$11,COLUMN(Entrées!$C$37)+($C128-1),4,TRUE,"Entrées")))</f>
        <v>316.5</v>
      </c>
      <c r="K128" s="28">
        <f ca="1">IF($D128&gt;$D$8,"",INDIRECT(ADDRESS(ROW(Entrées!$C$37)+($D128-1)*24+K$11,COLUMN(Entrées!$C$37)+($C128-1),4,TRUE,"Entrées")))</f>
        <v>316.5</v>
      </c>
      <c r="L128" s="28">
        <f ca="1">IF($D128&gt;$D$8,"",INDIRECT(ADDRESS(ROW(Entrées!$C$37)+($D128-1)*24+L$11,COLUMN(Entrées!$C$37)+($C128-1),4,TRUE,"Entrées")))</f>
        <v>315.5</v>
      </c>
      <c r="M128" s="28">
        <f ca="1">IF($D128&gt;$D$8,"",INDIRECT(ADDRESS(ROW(Entrées!$C$37)+($D128-1)*24+M$11,COLUMN(Entrées!$C$37)+($C128-1),4,TRUE,"Entrées")))</f>
        <v>316</v>
      </c>
      <c r="N128" s="28">
        <f ca="1">IF($D128&gt;$D$8,"",INDIRECT(ADDRESS(ROW(Entrées!$C$37)+($D128-1)*24+N$11,COLUMN(Entrées!$C$37)+($C128-1),4,TRUE,"Entrées")))</f>
        <v>315.5</v>
      </c>
      <c r="O128" s="28">
        <f ca="1">IF($D128&gt;$D$8,"",INDIRECT(ADDRESS(ROW(Entrées!$C$37)+($D128-1)*24+O$11,COLUMN(Entrées!$C$37)+($C128-1),4,TRUE,"Entrées")))</f>
        <v>316</v>
      </c>
      <c r="P128" s="28">
        <f ca="1">IF($D128&gt;$D$8,"",INDIRECT(ADDRESS(ROW(Entrées!$C$37)+($D128-1)*24+P$11,COLUMN(Entrées!$C$37)+($C128-1),4,TRUE,"Entrées")))</f>
        <v>316</v>
      </c>
      <c r="Q128" s="28">
        <f ca="1">IF($D128&gt;$D$8,"",INDIRECT(ADDRESS(ROW(Entrées!$C$37)+($D128-1)*24+Q$11,COLUMN(Entrées!$C$37)+($C128-1),4,TRUE,"Entrées")))</f>
        <v>316</v>
      </c>
      <c r="R128" s="28">
        <f ca="1">IF($D128&gt;$D$8,"",INDIRECT(ADDRESS(ROW(Entrées!$C$37)+($D128-1)*24+R$11,COLUMN(Entrées!$C$37)+($C128-1),4,TRUE,"Entrées")))</f>
        <v>316</v>
      </c>
      <c r="S128" s="28">
        <f ca="1">IF($D128&gt;$D$8,"",INDIRECT(ADDRESS(ROW(Entrées!$C$37)+($D128-1)*24+S$11,COLUMN(Entrées!$C$37)+($C128-1),4,TRUE,"Entrées")))</f>
        <v>317</v>
      </c>
      <c r="T128" s="28">
        <f ca="1">IF($D128&gt;$D$8,"",INDIRECT(ADDRESS(ROW(Entrées!$C$37)+($D128-1)*24+T$11,COLUMN(Entrées!$C$37)+($C128-1),4,TRUE,"Entrées")))</f>
        <v>316</v>
      </c>
      <c r="U128" s="28">
        <f ca="1">IF($D128&gt;$D$8,"",INDIRECT(ADDRESS(ROW(Entrées!$C$37)+($D128-1)*24+U$11,COLUMN(Entrées!$C$37)+($C128-1),4,TRUE,"Entrées")))</f>
        <v>316</v>
      </c>
      <c r="V128" s="28">
        <f ca="1">IF($D128&gt;$D$8,"",INDIRECT(ADDRESS(ROW(Entrées!$C$37)+($D128-1)*24+V$11,COLUMN(Entrées!$C$37)+($C128-1),4,TRUE,"Entrées")))</f>
        <v>316.5</v>
      </c>
      <c r="W128" s="28">
        <f ca="1">IF($D128&gt;$D$8,"",INDIRECT(ADDRESS(ROW(Entrées!$C$37)+($D128-1)*24+W$11,COLUMN(Entrées!$C$37)+($C128-1),4,TRUE,"Entrées")))</f>
        <v>317</v>
      </c>
      <c r="X128" s="28">
        <f ca="1">IF($D128&gt;$D$8,"",INDIRECT(ADDRESS(ROW(Entrées!$C$37)+($D128-1)*24+X$11,COLUMN(Entrées!$C$37)+($C128-1),4,TRUE,"Entrées")))</f>
        <v>316.5</v>
      </c>
      <c r="Y128" s="28">
        <f ca="1">IF($D128&gt;$D$8,"",INDIRECT(ADDRESS(ROW(Entrées!$C$37)+($D128-1)*24+Y$11,COLUMN(Entrées!$C$37)+($C128-1),4,TRUE,"Entrées")))</f>
        <v>316.5</v>
      </c>
      <c r="Z128" s="28">
        <f ca="1">IF($D128&gt;$D$8,"",INDIRECT(ADDRESS(ROW(Entrées!$C$37)+($D128-1)*24+Z$11,COLUMN(Entrées!$C$37)+($C128-1),4,TRUE,"Entrées")))</f>
        <v>316.5</v>
      </c>
      <c r="AA128" s="28">
        <f ca="1">IF($D128&gt;$D$8,"",INDIRECT(ADDRESS(ROW(Entrées!$C$37)+($D128-1)*24+AA$11,COLUMN(Entrées!$C$37)+($C128-1),4,TRUE,"Entrées")))</f>
        <v>316</v>
      </c>
      <c r="AB128" s="28">
        <f ca="1">IF($D128&gt;$D$8,"",INDIRECT(ADDRESS(ROW(Entrées!$C$37)+($D128-1)*24+AB$11,COLUMN(Entrées!$C$37)+($C128-1),4,TRUE,"Entrées")))</f>
        <v>316</v>
      </c>
      <c r="AC128" s="11"/>
      <c r="AD128" s="40">
        <f t="shared" ca="1" si="129"/>
        <v>316.16666666666669</v>
      </c>
      <c r="AE128" s="40">
        <f t="shared" ca="1" si="131"/>
        <v>317</v>
      </c>
      <c r="AF128" s="40">
        <f t="shared" ca="1" si="132"/>
        <v>315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49473.956989247294</v>
      </c>
      <c r="AK128" s="31">
        <f t="shared" ca="1" si="46"/>
        <v>49350.672043010745</v>
      </c>
      <c r="AL128" s="31">
        <f t="shared" ca="1" si="47"/>
        <v>49398.118279569891</v>
      </c>
      <c r="AM128" s="31">
        <f t="shared" ca="1" si="48"/>
        <v>347.55645161290329</v>
      </c>
      <c r="AN128" s="31">
        <f t="shared" ca="1" si="49"/>
        <v>2588.1444892473114</v>
      </c>
      <c r="AO128" s="31">
        <f t="shared" ca="1" si="50"/>
        <v>1503.5463709677417</v>
      </c>
      <c r="AP128" s="31">
        <f t="shared" ca="1" si="51"/>
        <v>41704.171370967742</v>
      </c>
      <c r="AQ128" s="31">
        <f t="shared" ca="1" si="52"/>
        <v>2152.7096774193546</v>
      </c>
      <c r="AR128" s="31">
        <f t="shared" ca="1" si="53"/>
        <v>402.56922043010746</v>
      </c>
      <c r="AS128" s="31">
        <f t="shared" ca="1" si="54"/>
        <v>6508.2741935483891</v>
      </c>
      <c r="AT128" s="31">
        <f t="shared" ca="1" si="55"/>
        <v>-813.07862903225805</v>
      </c>
      <c r="AU128" s="31">
        <f t="shared" ca="1" si="56"/>
        <v>663.5913978494624</v>
      </c>
      <c r="AV128" s="31">
        <f t="shared" ca="1" si="57"/>
        <v>-5583.5161290322567</v>
      </c>
      <c r="AW128" s="31">
        <f t="shared" ca="1" si="58"/>
        <v>65.047043010752674</v>
      </c>
      <c r="AX128" s="31">
        <f t="shared" ca="1" si="59"/>
        <v>1350.5215053763443</v>
      </c>
      <c r="AY128" s="31">
        <f t="shared" ca="1" si="60"/>
        <v>-1174.383064516129</v>
      </c>
      <c r="AZ128" s="31">
        <f t="shared" ca="1" si="61"/>
        <v>-997.34811827956992</v>
      </c>
      <c r="BA128" s="31">
        <f t="shared" ca="1" si="62"/>
        <v>-382.02016129032256</v>
      </c>
      <c r="BB128" s="31">
        <f t="shared" ca="1" si="63"/>
        <v>-2410.5497311827958</v>
      </c>
      <c r="BC128" s="31">
        <f t="shared" ca="1" si="64"/>
        <v>-1597.1438172043011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2913.5</v>
      </c>
      <c r="BI128" s="32">
        <f>IF($BF128&gt;$Y$7,"",IF(AND($BF128=$Y$7,$BG128=23),"",Entrées!D156-Entrées!D155))</f>
        <v>2062.5</v>
      </c>
      <c r="BJ128" s="32">
        <f>IF($BF128&gt;$Y$7,"",IF(AND($BF128=$Y$7,$BG128=23),"",Entrées!E156-Entrées!E155))</f>
        <v>2087.5</v>
      </c>
      <c r="BK128" s="32">
        <f>IF($BF128&gt;$Y$7,"",IF(AND($BF128=$Y$7,$BG128=23),"",Entrées!F156-Entrées!F155))</f>
        <v>0</v>
      </c>
      <c r="BL128" s="32">
        <f>IF($BF128&gt;$Y$7,"",IF(AND($BF128=$Y$7,$BG128=23),"",Entrées!G156-Entrées!G155))</f>
        <v>36.5</v>
      </c>
      <c r="BM128" s="32">
        <f>IF($BF128&gt;$Y$7,"",IF(AND($BF128=$Y$7,$BG128=23),"",Entrées!H156-Entrées!H155))</f>
        <v>7.5</v>
      </c>
      <c r="BN128" s="32">
        <f>IF($BF128&gt;$Y$7,"",IF(AND($BF128=$Y$7,$BG128=23),"",Entrées!I156-Entrées!I155))</f>
        <v>568.5</v>
      </c>
      <c r="BO128" s="32">
        <f>IF($BF128&gt;$Y$7,"",IF(AND($BF128=$Y$7,$BG128=23),"",Entrées!J156-Entrées!J155))</f>
        <v>-6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866.5</v>
      </c>
      <c r="BR128" s="32">
        <f>IF($BF128&gt;$Y$7,"",IF(AND($BF128=$Y$7,$BG128=23),"",Entrées!M156-Entrées!M155))</f>
        <v>697.5</v>
      </c>
      <c r="BS128" s="32">
        <f>IF($BF128&gt;$Y$7,"",IF(AND($BF128=$Y$7,$BG128=23),"",Entrées!N156-Entrées!N155))</f>
        <v>-1.5</v>
      </c>
      <c r="BT128" s="32">
        <f>IF($BF128&gt;$Y$7,"",IF(AND($BF128=$Y$7,$BG128=23),"",Entrées!O156-Entrées!O155))</f>
        <v>745</v>
      </c>
      <c r="BU128" s="32">
        <f>IF($BF128&gt;$Y$7,"",IF(AND($BF128=$Y$7,$BG128=23),"",Entrées!P156-Entrées!P155))</f>
        <v>-1.5</v>
      </c>
      <c r="BV128" s="32">
        <f>IF($BF128&gt;$Y$7,"",IF(AND($BF128=$Y$7,$BG128=23),"",Entrées!Q156-Entrées!Q155))</f>
        <v>0</v>
      </c>
      <c r="BW128" s="32">
        <f>IF($BF128&gt;$Y$7,"",IF(AND($BF128=$Y$7,$BG128=23),"",Entrées!R156-Entrées!R155))</f>
        <v>0</v>
      </c>
      <c r="BX128" s="32">
        <f>IF($BF128&gt;$Y$7,"",IF(AND($BF128=$Y$7,$BG128=23),"",Entrées!S156-Entrées!S155))</f>
        <v>148</v>
      </c>
      <c r="BY128" s="32">
        <f>IF($BF128&gt;$Y$7,"",IF(AND($BF128=$Y$7,$BG128=23),"",Entrées!T156-Entrées!T155))</f>
        <v>237</v>
      </c>
      <c r="BZ128" s="32">
        <f>IF($BF128&gt;$Y$7,"",IF(AND($BF128=$Y$7,$BG128=23),"",Entrées!U156-Entrées!U155))</f>
        <v>173</v>
      </c>
      <c r="CA128" s="32">
        <f>IF($BF128&gt;$Y$7,"",IF(AND($BF128=$Y$7,$BG128=23),"",Entrées!V156-Entrées!V155))</f>
        <v>319</v>
      </c>
      <c r="CB128" s="4"/>
      <c r="CC128" s="4"/>
      <c r="CD128" s="33">
        <f>IF($BF128&lt;=$Y$7,Entrées!J155/CD$2,"")</f>
        <v>0.13070905879384304</v>
      </c>
      <c r="CE128" s="33">
        <f>IF($BF128&lt;=$Y$7,Entrées!K155/CE$2,"")</f>
        <v>0</v>
      </c>
      <c r="CF128" s="11">
        <f t="shared" si="66"/>
        <v>7926</v>
      </c>
      <c r="CG128" s="11">
        <f t="shared" si="67"/>
        <v>4186</v>
      </c>
      <c r="CH128" s="52">
        <f t="shared" si="68"/>
        <v>0.27160101910413265</v>
      </c>
      <c r="CI128" s="52">
        <f t="shared" si="69"/>
        <v>9.6170382329218221E-2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316</v>
      </c>
      <c r="F129" s="28">
        <f ca="1">IF($D129&gt;$D$8,"",INDIRECT(ADDRESS(ROW(Entrées!$C$37)+($D129-1)*24+F$11,COLUMN(Entrées!$C$37)+($C129-1),4,TRUE,"Entrées")))</f>
        <v>316</v>
      </c>
      <c r="G129" s="28">
        <f ca="1">IF($D129&gt;$D$8,"",INDIRECT(ADDRESS(ROW(Entrées!$C$37)+($D129-1)*24+G$11,COLUMN(Entrées!$C$37)+($C129-1),4,TRUE,"Entrées")))</f>
        <v>315</v>
      </c>
      <c r="H129" s="28">
        <f ca="1">IF($D129&gt;$D$8,"",INDIRECT(ADDRESS(ROW(Entrées!$C$37)+($D129-1)*24+H$11,COLUMN(Entrées!$C$37)+($C129-1),4,TRUE,"Entrées")))</f>
        <v>315</v>
      </c>
      <c r="I129" s="28">
        <f ca="1">IF($D129&gt;$D$8,"",INDIRECT(ADDRESS(ROW(Entrées!$C$37)+($D129-1)*24+I$11,COLUMN(Entrées!$C$37)+($C129-1),4,TRUE,"Entrées")))</f>
        <v>314.5</v>
      </c>
      <c r="J129" s="28">
        <f ca="1">IF($D129&gt;$D$8,"",INDIRECT(ADDRESS(ROW(Entrées!$C$37)+($D129-1)*24+J$11,COLUMN(Entrées!$C$37)+($C129-1),4,TRUE,"Entrées")))</f>
        <v>315.5</v>
      </c>
      <c r="K129" s="28">
        <f ca="1">IF($D129&gt;$D$8,"",INDIRECT(ADDRESS(ROW(Entrées!$C$37)+($D129-1)*24+K$11,COLUMN(Entrées!$C$37)+($C129-1),4,TRUE,"Entrées")))</f>
        <v>315.5</v>
      </c>
      <c r="L129" s="28">
        <f ca="1">IF($D129&gt;$D$8,"",INDIRECT(ADDRESS(ROW(Entrées!$C$37)+($D129-1)*24+L$11,COLUMN(Entrées!$C$37)+($C129-1),4,TRUE,"Entrées")))</f>
        <v>316</v>
      </c>
      <c r="M129" s="28">
        <f ca="1">IF($D129&gt;$D$8,"",INDIRECT(ADDRESS(ROW(Entrées!$C$37)+($D129-1)*24+M$11,COLUMN(Entrées!$C$37)+($C129-1),4,TRUE,"Entrées")))</f>
        <v>316</v>
      </c>
      <c r="N129" s="28">
        <f ca="1">IF($D129&gt;$D$8,"",INDIRECT(ADDRESS(ROW(Entrées!$C$37)+($D129-1)*24+N$11,COLUMN(Entrées!$C$37)+($C129-1),4,TRUE,"Entrées")))</f>
        <v>316.5</v>
      </c>
      <c r="O129" s="28">
        <f ca="1">IF($D129&gt;$D$8,"",INDIRECT(ADDRESS(ROW(Entrées!$C$37)+($D129-1)*24+O$11,COLUMN(Entrées!$C$37)+($C129-1),4,TRUE,"Entrées")))</f>
        <v>317</v>
      </c>
      <c r="P129" s="28">
        <f ca="1">IF($D129&gt;$D$8,"",INDIRECT(ADDRESS(ROW(Entrées!$C$37)+($D129-1)*24+P$11,COLUMN(Entrées!$C$37)+($C129-1),4,TRUE,"Entrées")))</f>
        <v>317.5</v>
      </c>
      <c r="Q129" s="28">
        <f ca="1">IF($D129&gt;$D$8,"",INDIRECT(ADDRESS(ROW(Entrées!$C$37)+($D129-1)*24+Q$11,COLUMN(Entrées!$C$37)+($C129-1),4,TRUE,"Entrées")))</f>
        <v>317</v>
      </c>
      <c r="R129" s="28">
        <f ca="1">IF($D129&gt;$D$8,"",INDIRECT(ADDRESS(ROW(Entrées!$C$37)+($D129-1)*24+R$11,COLUMN(Entrées!$C$37)+($C129-1),4,TRUE,"Entrées")))</f>
        <v>317.5</v>
      </c>
      <c r="S129" s="28">
        <f ca="1">IF($D129&gt;$D$8,"",INDIRECT(ADDRESS(ROW(Entrées!$C$37)+($D129-1)*24+S$11,COLUMN(Entrées!$C$37)+($C129-1),4,TRUE,"Entrées")))</f>
        <v>317</v>
      </c>
      <c r="T129" s="28">
        <f ca="1">IF($D129&gt;$D$8,"",INDIRECT(ADDRESS(ROW(Entrées!$C$37)+($D129-1)*24+T$11,COLUMN(Entrées!$C$37)+($C129-1),4,TRUE,"Entrées")))</f>
        <v>316</v>
      </c>
      <c r="U129" s="28">
        <f ca="1">IF($D129&gt;$D$8,"",INDIRECT(ADDRESS(ROW(Entrées!$C$37)+($D129-1)*24+U$11,COLUMN(Entrées!$C$37)+($C129-1),4,TRUE,"Entrées")))</f>
        <v>315.5</v>
      </c>
      <c r="V129" s="28">
        <f ca="1">IF($D129&gt;$D$8,"",INDIRECT(ADDRESS(ROW(Entrées!$C$37)+($D129-1)*24+V$11,COLUMN(Entrées!$C$37)+($C129-1),4,TRUE,"Entrées")))</f>
        <v>317</v>
      </c>
      <c r="W129" s="28">
        <f ca="1">IF($D129&gt;$D$8,"",INDIRECT(ADDRESS(ROW(Entrées!$C$37)+($D129-1)*24+W$11,COLUMN(Entrées!$C$37)+($C129-1),4,TRUE,"Entrées")))</f>
        <v>316</v>
      </c>
      <c r="X129" s="28">
        <f ca="1">IF($D129&gt;$D$8,"",INDIRECT(ADDRESS(ROW(Entrées!$C$37)+($D129-1)*24+X$11,COLUMN(Entrées!$C$37)+($C129-1),4,TRUE,"Entrées")))</f>
        <v>318</v>
      </c>
      <c r="Y129" s="28">
        <f ca="1">IF($D129&gt;$D$8,"",INDIRECT(ADDRESS(ROW(Entrées!$C$37)+($D129-1)*24+Y$11,COLUMN(Entrées!$C$37)+($C129-1),4,TRUE,"Entrées")))</f>
        <v>318</v>
      </c>
      <c r="Z129" s="28">
        <f ca="1">IF($D129&gt;$D$8,"",INDIRECT(ADDRESS(ROW(Entrées!$C$37)+($D129-1)*24+Z$11,COLUMN(Entrées!$C$37)+($C129-1),4,TRUE,"Entrées")))</f>
        <v>317.5</v>
      </c>
      <c r="AA129" s="28">
        <f ca="1">IF($D129&gt;$D$8,"",INDIRECT(ADDRESS(ROW(Entrées!$C$37)+($D129-1)*24+AA$11,COLUMN(Entrées!$C$37)+($C129-1),4,TRUE,"Entrées")))</f>
        <v>316.5</v>
      </c>
      <c r="AB129" s="28">
        <f ca="1">IF($D129&gt;$D$8,"",INDIRECT(ADDRESS(ROW(Entrées!$C$37)+($D129-1)*24+AB$11,COLUMN(Entrées!$C$37)+($C129-1),4,TRUE,"Entrées")))</f>
        <v>316</v>
      </c>
      <c r="AC129" s="11"/>
      <c r="AD129" s="40">
        <f t="shared" ca="1" si="129"/>
        <v>316.35416666666669</v>
      </c>
      <c r="AE129" s="40">
        <f t="shared" ca="1" si="131"/>
        <v>318</v>
      </c>
      <c r="AF129" s="40">
        <f t="shared" ca="1" si="132"/>
        <v>314.5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49473.956989247294</v>
      </c>
      <c r="AK129" s="31">
        <f t="shared" ca="1" si="46"/>
        <v>49350.672043010745</v>
      </c>
      <c r="AL129" s="31">
        <f t="shared" ca="1" si="47"/>
        <v>49398.118279569891</v>
      </c>
      <c r="AM129" s="31">
        <f t="shared" ca="1" si="48"/>
        <v>347.55645161290329</v>
      </c>
      <c r="AN129" s="31">
        <f t="shared" ca="1" si="49"/>
        <v>2588.1444892473114</v>
      </c>
      <c r="AO129" s="31">
        <f t="shared" ca="1" si="50"/>
        <v>1503.5463709677417</v>
      </c>
      <c r="AP129" s="31">
        <f t="shared" ca="1" si="51"/>
        <v>41704.171370967742</v>
      </c>
      <c r="AQ129" s="31">
        <f t="shared" ca="1" si="52"/>
        <v>2152.7096774193546</v>
      </c>
      <c r="AR129" s="31">
        <f t="shared" ca="1" si="53"/>
        <v>402.56922043010746</v>
      </c>
      <c r="AS129" s="31">
        <f t="shared" ca="1" si="54"/>
        <v>6508.2741935483891</v>
      </c>
      <c r="AT129" s="31">
        <f t="shared" ca="1" si="55"/>
        <v>-813.07862903225805</v>
      </c>
      <c r="AU129" s="31">
        <f t="shared" ca="1" si="56"/>
        <v>663.5913978494624</v>
      </c>
      <c r="AV129" s="31">
        <f t="shared" ca="1" si="57"/>
        <v>-5583.5161290322567</v>
      </c>
      <c r="AW129" s="31">
        <f t="shared" ca="1" si="58"/>
        <v>65.047043010752674</v>
      </c>
      <c r="AX129" s="31">
        <f t="shared" ca="1" si="59"/>
        <v>1350.5215053763443</v>
      </c>
      <c r="AY129" s="31">
        <f t="shared" ca="1" si="60"/>
        <v>-1174.383064516129</v>
      </c>
      <c r="AZ129" s="31">
        <f t="shared" ca="1" si="61"/>
        <v>-997.34811827956992</v>
      </c>
      <c r="BA129" s="31">
        <f t="shared" ca="1" si="62"/>
        <v>-382.02016129032256</v>
      </c>
      <c r="BB129" s="31">
        <f t="shared" ca="1" si="63"/>
        <v>-2410.5497311827958</v>
      </c>
      <c r="BC129" s="31">
        <f t="shared" ca="1" si="64"/>
        <v>-1597.1438172043011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-1480</v>
      </c>
      <c r="BI129" s="32">
        <f>IF($BF129&gt;$Y$7,"",IF(AND($BF129=$Y$7,$BG129=23),"",Entrées!D157-Entrées!D156))</f>
        <v>-2987.5</v>
      </c>
      <c r="BJ129" s="32">
        <f>IF($BF129&gt;$Y$7,"",IF(AND($BF129=$Y$7,$BG129=23),"",Entrées!E157-Entrées!E156))</f>
        <v>-2225</v>
      </c>
      <c r="BK129" s="32">
        <f>IF($BF129&gt;$Y$7,"",IF(AND($BF129=$Y$7,$BG129=23),"",Entrées!F157-Entrées!F156))</f>
        <v>0</v>
      </c>
      <c r="BL129" s="32">
        <f>IF($BF129&gt;$Y$7,"",IF(AND($BF129=$Y$7,$BG129=23),"",Entrées!G157-Entrées!G156))</f>
        <v>10</v>
      </c>
      <c r="BM129" s="32">
        <f>IF($BF129&gt;$Y$7,"",IF(AND($BF129=$Y$7,$BG129=23),"",Entrées!H157-Entrées!H156))</f>
        <v>-4.5</v>
      </c>
      <c r="BN129" s="32">
        <f>IF($BF129&gt;$Y$7,"",IF(AND($BF129=$Y$7,$BG129=23),"",Entrées!I157-Entrées!I156))</f>
        <v>146.5</v>
      </c>
      <c r="BO129" s="32">
        <f>IF($BF129&gt;$Y$7,"",IF(AND($BF129=$Y$7,$BG129=23),"",Entrées!J157-Entrées!J156))</f>
        <v>-28.5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-626</v>
      </c>
      <c r="BR129" s="32">
        <f>IF($BF129&gt;$Y$7,"",IF(AND($BF129=$Y$7,$BG129=23),"",Entrées!M157-Entrées!M156))</f>
        <v>-917.5</v>
      </c>
      <c r="BS129" s="32">
        <f>IF($BF129&gt;$Y$7,"",IF(AND($BF129=$Y$7,$BG129=23),"",Entrées!N157-Entrées!N156))</f>
        <v>9.5</v>
      </c>
      <c r="BT129" s="32">
        <f>IF($BF129&gt;$Y$7,"",IF(AND($BF129=$Y$7,$BG129=23),"",Entrées!O157-Entrées!O156))</f>
        <v>-71</v>
      </c>
      <c r="BU129" s="32">
        <f>IF($BF129&gt;$Y$7,"",IF(AND($BF129=$Y$7,$BG129=23),"",Entrées!P157-Entrées!P156))</f>
        <v>2</v>
      </c>
      <c r="BV129" s="32">
        <f>IF($BF129&gt;$Y$7,"",IF(AND($BF129=$Y$7,$BG129=23),"",Entrées!Q157-Entrées!Q156))</f>
        <v>-931</v>
      </c>
      <c r="BW129" s="32">
        <f>IF($BF129&gt;$Y$7,"",IF(AND($BF129=$Y$7,$BG129=23),"",Entrées!R157-Entrées!R156))</f>
        <v>297</v>
      </c>
      <c r="BX129" s="32">
        <f>IF($BF129&gt;$Y$7,"",IF(AND($BF129=$Y$7,$BG129=23),"",Entrées!S157-Entrées!S156))</f>
        <v>340</v>
      </c>
      <c r="BY129" s="32">
        <f>IF($BF129&gt;$Y$7,"",IF(AND($BF129=$Y$7,$BG129=23),"",Entrées!T157-Entrées!T156))</f>
        <v>-237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-265</v>
      </c>
      <c r="CD129" s="33">
        <f>IF($BF129&lt;=$Y$7,Entrées!J156/CD$2,"")</f>
        <v>0.12995205652283623</v>
      </c>
      <c r="CE129" s="33">
        <f>IF($BF129&lt;=$Y$7,Entrées!K156/CE$2,"")</f>
        <v>0</v>
      </c>
      <c r="CF129" s="11">
        <f t="shared" si="66"/>
        <v>7926</v>
      </c>
      <c r="CG129" s="11">
        <f t="shared" si="67"/>
        <v>4186</v>
      </c>
      <c r="CH129" s="52">
        <f t="shared" si="68"/>
        <v>0.27160101910413265</v>
      </c>
      <c r="CI129" s="52">
        <f t="shared" si="69"/>
        <v>9.6170382329218221E-2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316.5</v>
      </c>
      <c r="F130" s="28">
        <f ca="1">IF($D130&gt;$D$8,"",INDIRECT(ADDRESS(ROW(Entrées!$C$37)+($D130-1)*24+F$11,COLUMN(Entrées!$C$37)+($C130-1),4,TRUE,"Entrées")))</f>
        <v>315</v>
      </c>
      <c r="G130" s="28">
        <f ca="1">IF($D130&gt;$D$8,"",INDIRECT(ADDRESS(ROW(Entrées!$C$37)+($D130-1)*24+G$11,COLUMN(Entrées!$C$37)+($C130-1),4,TRUE,"Entrées")))</f>
        <v>318</v>
      </c>
      <c r="H130" s="28">
        <f ca="1">IF($D130&gt;$D$8,"",INDIRECT(ADDRESS(ROW(Entrées!$C$37)+($D130-1)*24+H$11,COLUMN(Entrées!$C$37)+($C130-1),4,TRUE,"Entrées")))</f>
        <v>316</v>
      </c>
      <c r="I130" s="28">
        <f ca="1">IF($D130&gt;$D$8,"",INDIRECT(ADDRESS(ROW(Entrées!$C$37)+($D130-1)*24+I$11,COLUMN(Entrées!$C$37)+($C130-1),4,TRUE,"Entrées")))</f>
        <v>316</v>
      </c>
      <c r="J130" s="28">
        <f ca="1">IF($D130&gt;$D$8,"",INDIRECT(ADDRESS(ROW(Entrées!$C$37)+($D130-1)*24+J$11,COLUMN(Entrées!$C$37)+($C130-1),4,TRUE,"Entrées")))</f>
        <v>313</v>
      </c>
      <c r="K130" s="28">
        <f ca="1">IF($D130&gt;$D$8,"",INDIRECT(ADDRESS(ROW(Entrées!$C$37)+($D130-1)*24+K$11,COLUMN(Entrées!$C$37)+($C130-1),4,TRUE,"Entrées")))</f>
        <v>379</v>
      </c>
      <c r="L130" s="28">
        <f ca="1">IF($D130&gt;$D$8,"",INDIRECT(ADDRESS(ROW(Entrées!$C$37)+($D130-1)*24+L$11,COLUMN(Entrées!$C$37)+($C130-1),4,TRUE,"Entrées")))</f>
        <v>377</v>
      </c>
      <c r="M130" s="28">
        <f ca="1">IF($D130&gt;$D$8,"",INDIRECT(ADDRESS(ROW(Entrées!$C$37)+($D130-1)*24+M$11,COLUMN(Entrées!$C$37)+($C130-1),4,TRUE,"Entrées")))</f>
        <v>580.5</v>
      </c>
      <c r="N130" s="28">
        <f ca="1">IF($D130&gt;$D$8,"",INDIRECT(ADDRESS(ROW(Entrées!$C$37)+($D130-1)*24+N$11,COLUMN(Entrées!$C$37)+($C130-1),4,TRUE,"Entrées")))</f>
        <v>751</v>
      </c>
      <c r="O130" s="28">
        <f ca="1">IF($D130&gt;$D$8,"",INDIRECT(ADDRESS(ROW(Entrées!$C$37)+($D130-1)*24+O$11,COLUMN(Entrées!$C$37)+($C130-1),4,TRUE,"Entrées")))</f>
        <v>752</v>
      </c>
      <c r="P130" s="28">
        <f ca="1">IF($D130&gt;$D$8,"",INDIRECT(ADDRESS(ROW(Entrées!$C$37)+($D130-1)*24+P$11,COLUMN(Entrées!$C$37)+($C130-1),4,TRUE,"Entrées")))</f>
        <v>747.5</v>
      </c>
      <c r="Q130" s="28">
        <f ca="1">IF($D130&gt;$D$8,"",INDIRECT(ADDRESS(ROW(Entrées!$C$37)+($D130-1)*24+Q$11,COLUMN(Entrées!$C$37)+($C130-1),4,TRUE,"Entrées")))</f>
        <v>754</v>
      </c>
      <c r="R130" s="28">
        <f ca="1">IF($D130&gt;$D$8,"",INDIRECT(ADDRESS(ROW(Entrées!$C$37)+($D130-1)*24+R$11,COLUMN(Entrées!$C$37)+($C130-1),4,TRUE,"Entrées")))</f>
        <v>756.5</v>
      </c>
      <c r="S130" s="28">
        <f ca="1">IF($D130&gt;$D$8,"",INDIRECT(ADDRESS(ROW(Entrées!$C$37)+($D130-1)*24+S$11,COLUMN(Entrées!$C$37)+($C130-1),4,TRUE,"Entrées")))</f>
        <v>756</v>
      </c>
      <c r="T130" s="28">
        <f ca="1">IF($D130&gt;$D$8,"",INDIRECT(ADDRESS(ROW(Entrées!$C$37)+($D130-1)*24+T$11,COLUMN(Entrées!$C$37)+($C130-1),4,TRUE,"Entrées")))</f>
        <v>757</v>
      </c>
      <c r="U130" s="28">
        <f ca="1">IF($D130&gt;$D$8,"",INDIRECT(ADDRESS(ROW(Entrées!$C$37)+($D130-1)*24+U$11,COLUMN(Entrées!$C$37)+($C130-1),4,TRUE,"Entrées")))</f>
        <v>759</v>
      </c>
      <c r="V130" s="28">
        <f ca="1">IF($D130&gt;$D$8,"",INDIRECT(ADDRESS(ROW(Entrées!$C$37)+($D130-1)*24+V$11,COLUMN(Entrées!$C$37)+($C130-1),4,TRUE,"Entrées")))</f>
        <v>762</v>
      </c>
      <c r="W130" s="28">
        <f ca="1">IF($D130&gt;$D$8,"",INDIRECT(ADDRESS(ROW(Entrées!$C$37)+($D130-1)*24+W$11,COLUMN(Entrées!$C$37)+($C130-1),4,TRUE,"Entrées")))</f>
        <v>758.5</v>
      </c>
      <c r="X130" s="28">
        <f ca="1">IF($D130&gt;$D$8,"",INDIRECT(ADDRESS(ROW(Entrées!$C$37)+($D130-1)*24+X$11,COLUMN(Entrées!$C$37)+($C130-1),4,TRUE,"Entrées")))</f>
        <v>757</v>
      </c>
      <c r="Y130" s="28">
        <f ca="1">IF($D130&gt;$D$8,"",INDIRECT(ADDRESS(ROW(Entrées!$C$37)+($D130-1)*24+Y$11,COLUMN(Entrées!$C$37)+($C130-1),4,TRUE,"Entrées")))</f>
        <v>1228</v>
      </c>
      <c r="Z130" s="28">
        <f ca="1">IF($D130&gt;$D$8,"",INDIRECT(ADDRESS(ROW(Entrées!$C$37)+($D130-1)*24+Z$11,COLUMN(Entrées!$C$37)+($C130-1),4,TRUE,"Entrées")))</f>
        <v>1071</v>
      </c>
      <c r="AA130" s="28">
        <f ca="1">IF($D130&gt;$D$8,"",INDIRECT(ADDRESS(ROW(Entrées!$C$37)+($D130-1)*24+AA$11,COLUMN(Entrées!$C$37)+($C130-1),4,TRUE,"Entrées")))</f>
        <v>990</v>
      </c>
      <c r="AB130" s="28">
        <f ca="1">IF($D130&gt;$D$8,"",INDIRECT(ADDRESS(ROW(Entrées!$C$37)+($D130-1)*24+AB$11,COLUMN(Entrées!$C$37)+($C130-1),4,TRUE,"Entrées")))</f>
        <v>966.5</v>
      </c>
      <c r="AC130" s="11"/>
      <c r="AD130" s="40">
        <f t="shared" ca="1" si="129"/>
        <v>658.20833333333337</v>
      </c>
      <c r="AE130" s="40">
        <f t="shared" ca="1" si="131"/>
        <v>1228</v>
      </c>
      <c r="AF130" s="40">
        <f t="shared" ca="1" si="132"/>
        <v>313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49473.956989247294</v>
      </c>
      <c r="AK130" s="31">
        <f t="shared" ca="1" si="46"/>
        <v>49350.672043010745</v>
      </c>
      <c r="AL130" s="31">
        <f t="shared" ca="1" si="47"/>
        <v>49398.118279569891</v>
      </c>
      <c r="AM130" s="31">
        <f t="shared" ca="1" si="48"/>
        <v>347.55645161290329</v>
      </c>
      <c r="AN130" s="31">
        <f t="shared" ca="1" si="49"/>
        <v>2588.1444892473114</v>
      </c>
      <c r="AO130" s="31">
        <f t="shared" ca="1" si="50"/>
        <v>1503.5463709677417</v>
      </c>
      <c r="AP130" s="31">
        <f t="shared" ca="1" si="51"/>
        <v>41704.171370967742</v>
      </c>
      <c r="AQ130" s="31">
        <f t="shared" ca="1" si="52"/>
        <v>2152.7096774193546</v>
      </c>
      <c r="AR130" s="31">
        <f t="shared" ca="1" si="53"/>
        <v>402.56922043010746</v>
      </c>
      <c r="AS130" s="31">
        <f t="shared" ca="1" si="54"/>
        <v>6508.2741935483891</v>
      </c>
      <c r="AT130" s="31">
        <f t="shared" ca="1" si="55"/>
        <v>-813.07862903225805</v>
      </c>
      <c r="AU130" s="31">
        <f t="shared" ca="1" si="56"/>
        <v>663.5913978494624</v>
      </c>
      <c r="AV130" s="31">
        <f t="shared" ca="1" si="57"/>
        <v>-5583.5161290322567</v>
      </c>
      <c r="AW130" s="31">
        <f t="shared" ca="1" si="58"/>
        <v>65.047043010752674</v>
      </c>
      <c r="AX130" s="31">
        <f t="shared" ca="1" si="59"/>
        <v>1350.5215053763443</v>
      </c>
      <c r="AY130" s="31">
        <f t="shared" ca="1" si="60"/>
        <v>-1174.383064516129</v>
      </c>
      <c r="AZ130" s="31">
        <f t="shared" ca="1" si="61"/>
        <v>-997.34811827956992</v>
      </c>
      <c r="BA130" s="31">
        <f t="shared" ca="1" si="62"/>
        <v>-382.02016129032256</v>
      </c>
      <c r="BB130" s="31">
        <f t="shared" ca="1" si="63"/>
        <v>-2410.5497311827958</v>
      </c>
      <c r="BC130" s="31">
        <f t="shared" ca="1" si="64"/>
        <v>-1597.1438172043011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-4230.5</v>
      </c>
      <c r="BI130" s="32">
        <f>IF($BF130&gt;$Y$7,"",IF(AND($BF130=$Y$7,$BG130=23),"",Entrées!D158-Entrées!D157))</f>
        <v>-2962.5</v>
      </c>
      <c r="BJ130" s="32">
        <f>IF($BF130&gt;$Y$7,"",IF(AND($BF130=$Y$7,$BG130=23),"",Entrées!E158-Entrées!E157))</f>
        <v>-3200</v>
      </c>
      <c r="BK130" s="32">
        <f>IF($BF130&gt;$Y$7,"",IF(AND($BF130=$Y$7,$BG130=23),"",Entrées!F158-Entrées!F157))</f>
        <v>-0.5</v>
      </c>
      <c r="BL130" s="32">
        <f>IF($BF130&gt;$Y$7,"",IF(AND($BF130=$Y$7,$BG130=23),"",Entrées!G158-Entrées!G157))</f>
        <v>-585</v>
      </c>
      <c r="BM130" s="32">
        <f>IF($BF130&gt;$Y$7,"",IF(AND($BF130=$Y$7,$BG130=23),"",Entrées!H158-Entrées!H157))</f>
        <v>9.5</v>
      </c>
      <c r="BN130" s="32">
        <f>IF($BF130&gt;$Y$7,"",IF(AND($BF130=$Y$7,$BG130=23),"",Entrées!I158-Entrées!I157))</f>
        <v>-844.5</v>
      </c>
      <c r="BO130" s="32">
        <f>IF($BF130&gt;$Y$7,"",IF(AND($BF130=$Y$7,$BG130=23),"",Entrées!J158-Entrées!J157))</f>
        <v>-143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-624</v>
      </c>
      <c r="BR130" s="32">
        <f>IF($BF130&gt;$Y$7,"",IF(AND($BF130=$Y$7,$BG130=23),"",Entrées!M158-Entrées!M157))</f>
        <v>-621.5</v>
      </c>
      <c r="BS130" s="32">
        <f>IF($BF130&gt;$Y$7,"",IF(AND($BF130=$Y$7,$BG130=23),"",Entrées!N158-Entrées!N157))</f>
        <v>-2.5</v>
      </c>
      <c r="BT130" s="32">
        <f>IF($BF130&gt;$Y$7,"",IF(AND($BF130=$Y$7,$BG130=23),"",Entrées!O158-Entrées!O157))</f>
        <v>-1417.5</v>
      </c>
      <c r="BU130" s="32">
        <f>IF($BF130&gt;$Y$7,"",IF(AND($BF130=$Y$7,$BG130=23),"",Entrées!P158-Entrées!P157))</f>
        <v>-9</v>
      </c>
      <c r="BV130" s="32">
        <f>IF($BF130&gt;$Y$7,"",IF(AND($BF130=$Y$7,$BG130=23),"",Entrées!Q158-Entrées!Q157))</f>
        <v>-1239</v>
      </c>
      <c r="BW130" s="32">
        <f>IF($BF130&gt;$Y$7,"",IF(AND($BF130=$Y$7,$BG130=23),"",Entrées!R158-Entrées!R157))</f>
        <v>0</v>
      </c>
      <c r="BX130" s="32">
        <f>IF($BF130&gt;$Y$7,"",IF(AND($BF130=$Y$7,$BG130=23),"",Entrées!S158-Entrées!S157))</f>
        <v>187</v>
      </c>
      <c r="BY130" s="32">
        <f>IF($BF130&gt;$Y$7,"",IF(AND($BF130=$Y$7,$BG130=23),"",Entrées!T158-Entrées!T157))</f>
        <v>-200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72</v>
      </c>
      <c r="CD130" s="33">
        <f>IF($BF130&lt;=$Y$7,Entrées!J157/CD$2,"")</f>
        <v>0.12635629573555388</v>
      </c>
      <c r="CE130" s="33">
        <f>IF($BF130&lt;=$Y$7,Entrées!K157/CE$2,"")</f>
        <v>0</v>
      </c>
      <c r="CF130" s="11">
        <f t="shared" si="66"/>
        <v>7926</v>
      </c>
      <c r="CG130" s="11">
        <f t="shared" si="67"/>
        <v>4186</v>
      </c>
      <c r="CH130" s="52">
        <f t="shared" si="68"/>
        <v>0.27160101910413265</v>
      </c>
      <c r="CI130" s="52">
        <f t="shared" si="69"/>
        <v>9.6170382329218221E-2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642.5</v>
      </c>
      <c r="F131" s="28">
        <f ca="1">IF($D131&gt;$D$8,"",INDIRECT(ADDRESS(ROW(Entrées!$C$37)+($D131-1)*24+F$11,COLUMN(Entrées!$C$37)+($C131-1),4,TRUE,"Entrées")))</f>
        <v>378</v>
      </c>
      <c r="G131" s="28">
        <f ca="1">IF($D131&gt;$D$8,"",INDIRECT(ADDRESS(ROW(Entrées!$C$37)+($D131-1)*24+G$11,COLUMN(Entrées!$C$37)+($C131-1),4,TRUE,"Entrées")))</f>
        <v>311.5</v>
      </c>
      <c r="H131" s="28">
        <f ca="1">IF($D131&gt;$D$8,"",INDIRECT(ADDRESS(ROW(Entrées!$C$37)+($D131-1)*24+H$11,COLUMN(Entrées!$C$37)+($C131-1),4,TRUE,"Entrées")))</f>
        <v>308</v>
      </c>
      <c r="I131" s="28">
        <f ca="1">IF($D131&gt;$D$8,"",INDIRECT(ADDRESS(ROW(Entrées!$C$37)+($D131-1)*24+I$11,COLUMN(Entrées!$C$37)+($C131-1),4,TRUE,"Entrées")))</f>
        <v>307.5</v>
      </c>
      <c r="J131" s="28">
        <f ca="1">IF($D131&gt;$D$8,"",INDIRECT(ADDRESS(ROW(Entrées!$C$37)+($D131-1)*24+J$11,COLUMN(Entrées!$C$37)+($C131-1),4,TRUE,"Entrées")))</f>
        <v>309.5</v>
      </c>
      <c r="K131" s="28">
        <f ca="1">IF($D131&gt;$D$8,"",INDIRECT(ADDRESS(ROW(Entrées!$C$37)+($D131-1)*24+K$11,COLUMN(Entrées!$C$37)+($C131-1),4,TRUE,"Entrées")))</f>
        <v>318.5</v>
      </c>
      <c r="L131" s="28">
        <f ca="1">IF($D131&gt;$D$8,"",INDIRECT(ADDRESS(ROW(Entrées!$C$37)+($D131-1)*24+L$11,COLUMN(Entrées!$C$37)+($C131-1),4,TRUE,"Entrées")))</f>
        <v>326.5</v>
      </c>
      <c r="M131" s="28">
        <f ca="1">IF($D131&gt;$D$8,"",INDIRECT(ADDRESS(ROW(Entrées!$C$37)+($D131-1)*24+M$11,COLUMN(Entrées!$C$37)+($C131-1),4,TRUE,"Entrées")))</f>
        <v>396.5</v>
      </c>
      <c r="N131" s="28">
        <f ca="1">IF($D131&gt;$D$8,"",INDIRECT(ADDRESS(ROW(Entrées!$C$37)+($D131-1)*24+N$11,COLUMN(Entrées!$C$37)+($C131-1),4,TRUE,"Entrées")))</f>
        <v>431</v>
      </c>
      <c r="O131" s="28">
        <f ca="1">IF($D131&gt;$D$8,"",INDIRECT(ADDRESS(ROW(Entrées!$C$37)+($D131-1)*24+O$11,COLUMN(Entrées!$C$37)+($C131-1),4,TRUE,"Entrées")))</f>
        <v>366</v>
      </c>
      <c r="P131" s="28">
        <f ca="1">IF($D131&gt;$D$8,"",INDIRECT(ADDRESS(ROW(Entrées!$C$37)+($D131-1)*24+P$11,COLUMN(Entrées!$C$37)+($C131-1),4,TRUE,"Entrées")))</f>
        <v>325.5</v>
      </c>
      <c r="Q131" s="28">
        <f ca="1">IF($D131&gt;$D$8,"",INDIRECT(ADDRESS(ROW(Entrées!$C$37)+($D131-1)*24+Q$11,COLUMN(Entrées!$C$37)+($C131-1),4,TRUE,"Entrées")))</f>
        <v>326</v>
      </c>
      <c r="R131" s="28">
        <f ca="1">IF($D131&gt;$D$8,"",INDIRECT(ADDRESS(ROW(Entrées!$C$37)+($D131-1)*24+R$11,COLUMN(Entrées!$C$37)+($C131-1),4,TRUE,"Entrées")))</f>
        <v>328</v>
      </c>
      <c r="S131" s="28">
        <f ca="1">IF($D131&gt;$D$8,"",INDIRECT(ADDRESS(ROW(Entrées!$C$37)+($D131-1)*24+S$11,COLUMN(Entrées!$C$37)+($C131-1),4,TRUE,"Entrées")))</f>
        <v>330</v>
      </c>
      <c r="T131" s="28">
        <f ca="1">IF($D131&gt;$D$8,"",INDIRECT(ADDRESS(ROW(Entrées!$C$37)+($D131-1)*24+T$11,COLUMN(Entrées!$C$37)+($C131-1),4,TRUE,"Entrées")))</f>
        <v>331</v>
      </c>
      <c r="U131" s="28">
        <f ca="1">IF($D131&gt;$D$8,"",INDIRECT(ADDRESS(ROW(Entrées!$C$37)+($D131-1)*24+U$11,COLUMN(Entrées!$C$37)+($C131-1),4,TRUE,"Entrées")))</f>
        <v>331.5</v>
      </c>
      <c r="V131" s="28">
        <f ca="1">IF($D131&gt;$D$8,"",INDIRECT(ADDRESS(ROW(Entrées!$C$37)+($D131-1)*24+V$11,COLUMN(Entrées!$C$37)+($C131-1),4,TRUE,"Entrées")))</f>
        <v>330</v>
      </c>
      <c r="W131" s="28">
        <f ca="1">IF($D131&gt;$D$8,"",INDIRECT(ADDRESS(ROW(Entrées!$C$37)+($D131-1)*24+W$11,COLUMN(Entrées!$C$37)+($C131-1),4,TRUE,"Entrées")))</f>
        <v>331</v>
      </c>
      <c r="X131" s="28">
        <f ca="1">IF($D131&gt;$D$8,"",INDIRECT(ADDRESS(ROW(Entrées!$C$37)+($D131-1)*24+X$11,COLUMN(Entrées!$C$37)+($C131-1),4,TRUE,"Entrées")))</f>
        <v>331</v>
      </c>
      <c r="Y131" s="28">
        <f ca="1">IF($D131&gt;$D$8,"",INDIRECT(ADDRESS(ROW(Entrées!$C$37)+($D131-1)*24+Y$11,COLUMN(Entrées!$C$37)+($C131-1),4,TRUE,"Entrées")))</f>
        <v>331.5</v>
      </c>
      <c r="Z131" s="28">
        <f ca="1">IF($D131&gt;$D$8,"",INDIRECT(ADDRESS(ROW(Entrées!$C$37)+($D131-1)*24+Z$11,COLUMN(Entrées!$C$37)+($C131-1),4,TRUE,"Entrées")))</f>
        <v>330</v>
      </c>
      <c r="AA131" s="28">
        <f ca="1">IF($D131&gt;$D$8,"",INDIRECT(ADDRESS(ROW(Entrées!$C$37)+($D131-1)*24+AA$11,COLUMN(Entrées!$C$37)+($C131-1),4,TRUE,"Entrées")))</f>
        <v>330</v>
      </c>
      <c r="AB131" s="28">
        <f ca="1">IF($D131&gt;$D$8,"",INDIRECT(ADDRESS(ROW(Entrées!$C$37)+($D131-1)*24+AB$11,COLUMN(Entrées!$C$37)+($C131-1),4,TRUE,"Entrées")))</f>
        <v>328</v>
      </c>
      <c r="AC131" s="11"/>
      <c r="AD131" s="40">
        <f t="shared" ca="1" si="129"/>
        <v>349.125</v>
      </c>
      <c r="AE131" s="40">
        <f t="shared" ca="1" si="131"/>
        <v>642.5</v>
      </c>
      <c r="AF131" s="40">
        <f t="shared" ca="1" si="132"/>
        <v>307.5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49473.956989247294</v>
      </c>
      <c r="AK131" s="31">
        <f t="shared" ca="1" si="46"/>
        <v>49350.672043010745</v>
      </c>
      <c r="AL131" s="31">
        <f t="shared" ca="1" si="47"/>
        <v>49398.118279569891</v>
      </c>
      <c r="AM131" s="31">
        <f t="shared" ca="1" si="48"/>
        <v>347.55645161290329</v>
      </c>
      <c r="AN131" s="31">
        <f t="shared" ca="1" si="49"/>
        <v>2588.1444892473114</v>
      </c>
      <c r="AO131" s="31">
        <f t="shared" ca="1" si="50"/>
        <v>1503.5463709677417</v>
      </c>
      <c r="AP131" s="31">
        <f t="shared" ca="1" si="51"/>
        <v>41704.171370967742</v>
      </c>
      <c r="AQ131" s="31">
        <f t="shared" ca="1" si="52"/>
        <v>2152.7096774193546</v>
      </c>
      <c r="AR131" s="31">
        <f t="shared" ca="1" si="53"/>
        <v>402.56922043010746</v>
      </c>
      <c r="AS131" s="31">
        <f t="shared" ca="1" si="54"/>
        <v>6508.2741935483891</v>
      </c>
      <c r="AT131" s="31">
        <f t="shared" ca="1" si="55"/>
        <v>-813.07862903225805</v>
      </c>
      <c r="AU131" s="31">
        <f t="shared" ca="1" si="56"/>
        <v>663.5913978494624</v>
      </c>
      <c r="AV131" s="31">
        <f t="shared" ca="1" si="57"/>
        <v>-5583.5161290322567</v>
      </c>
      <c r="AW131" s="31">
        <f t="shared" ca="1" si="58"/>
        <v>65.047043010752674</v>
      </c>
      <c r="AX131" s="31">
        <f t="shared" ca="1" si="59"/>
        <v>1350.5215053763443</v>
      </c>
      <c r="AY131" s="31">
        <f t="shared" ca="1" si="60"/>
        <v>-1174.383064516129</v>
      </c>
      <c r="AZ131" s="31">
        <f t="shared" ca="1" si="61"/>
        <v>-997.34811827956992</v>
      </c>
      <c r="BA131" s="31">
        <f t="shared" ca="1" si="62"/>
        <v>-382.02016129032256</v>
      </c>
      <c r="BB131" s="31">
        <f t="shared" ca="1" si="63"/>
        <v>-2410.5497311827958</v>
      </c>
      <c r="BC131" s="31">
        <f t="shared" ca="1" si="64"/>
        <v>-1597.1438172043011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-1718.5</v>
      </c>
      <c r="BI131" s="32">
        <f>IF($BF131&gt;$Y$7,"",IF(AND($BF131=$Y$7,$BG131=23),"",Entrées!D159-Entrées!D158))</f>
        <v>-1875</v>
      </c>
      <c r="BJ131" s="32">
        <f>IF($BF131&gt;$Y$7,"",IF(AND($BF131=$Y$7,$BG131=23),"",Entrées!E159-Entrées!E158))</f>
        <v>-2137.5</v>
      </c>
      <c r="BK131" s="32">
        <f>IF($BF131&gt;$Y$7,"",IF(AND($BF131=$Y$7,$BG131=23),"",Entrées!F159-Entrées!F158))</f>
        <v>1.5</v>
      </c>
      <c r="BL131" s="32">
        <f>IF($BF131&gt;$Y$7,"",IF(AND($BF131=$Y$7,$BG131=23),"",Entrées!G159-Entrées!G158))</f>
        <v>-314</v>
      </c>
      <c r="BM131" s="32">
        <f>IF($BF131&gt;$Y$7,"",IF(AND($BF131=$Y$7,$BG131=23),"",Entrées!H159-Entrées!H158))</f>
        <v>-1</v>
      </c>
      <c r="BN131" s="32">
        <f>IF($BF131&gt;$Y$7,"",IF(AND($BF131=$Y$7,$BG131=23),"",Entrées!I159-Entrées!I158))</f>
        <v>-35</v>
      </c>
      <c r="BO131" s="32">
        <f>IF($BF131&gt;$Y$7,"",IF(AND($BF131=$Y$7,$BG131=23),"",Entrées!J159-Entrées!J158))</f>
        <v>-32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-328.5</v>
      </c>
      <c r="BR131" s="32">
        <f>IF($BF131&gt;$Y$7,"",IF(AND($BF131=$Y$7,$BG131=23),"",Entrées!M159-Entrées!M158))</f>
        <v>76</v>
      </c>
      <c r="BS131" s="32">
        <f>IF($BF131&gt;$Y$7,"",IF(AND($BF131=$Y$7,$BG131=23),"",Entrées!N159-Entrées!N158))</f>
        <v>-0.5</v>
      </c>
      <c r="BT131" s="32">
        <f>IF($BF131&gt;$Y$7,"",IF(AND($BF131=$Y$7,$BG131=23),"",Entrées!O159-Entrées!O158))</f>
        <v>-1085</v>
      </c>
      <c r="BU131" s="32">
        <f>IF($BF131&gt;$Y$7,"",IF(AND($BF131=$Y$7,$BG131=23),"",Entrées!P159-Entrées!P158))</f>
        <v>-6.5</v>
      </c>
      <c r="BV131" s="32">
        <f>IF($BF131&gt;$Y$7,"",IF(AND($BF131=$Y$7,$BG131=23),"",Entrées!Q159-Entrées!Q158))</f>
        <v>550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-539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-1514</v>
      </c>
      <c r="CB131" s="11"/>
      <c r="CD131" s="33">
        <f>IF($BF131&lt;=$Y$7,Entrées!J158/CD$2,"")</f>
        <v>0.10831440827655817</v>
      </c>
      <c r="CE131" s="33">
        <f>IF($BF131&lt;=$Y$7,Entrées!K158/CE$2,"")</f>
        <v>0</v>
      </c>
      <c r="CF131" s="11">
        <f t="shared" si="66"/>
        <v>7926</v>
      </c>
      <c r="CG131" s="11">
        <f t="shared" si="67"/>
        <v>4186</v>
      </c>
      <c r="CH131" s="52">
        <f t="shared" si="68"/>
        <v>0.27160101910413265</v>
      </c>
      <c r="CI131" s="52">
        <f t="shared" si="69"/>
        <v>9.6170382329218221E-2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316</v>
      </c>
      <c r="F132" s="28">
        <f ca="1">IF($D132&gt;$D$8,"",INDIRECT(ADDRESS(ROW(Entrées!$C$37)+($D132-1)*24+F$11,COLUMN(Entrées!$C$37)+($C132-1),4,TRUE,"Entrées")))</f>
        <v>307</v>
      </c>
      <c r="G132" s="28">
        <f ca="1">IF($D132&gt;$D$8,"",INDIRECT(ADDRESS(ROW(Entrées!$C$37)+($D132-1)*24+G$11,COLUMN(Entrées!$C$37)+($C132-1),4,TRUE,"Entrées")))</f>
        <v>307.5</v>
      </c>
      <c r="H132" s="28">
        <f ca="1">IF($D132&gt;$D$8,"",INDIRECT(ADDRESS(ROW(Entrées!$C$37)+($D132-1)*24+H$11,COLUMN(Entrées!$C$37)+($C132-1),4,TRUE,"Entrées")))</f>
        <v>307</v>
      </c>
      <c r="I132" s="28">
        <f ca="1">IF($D132&gt;$D$8,"",INDIRECT(ADDRESS(ROW(Entrées!$C$37)+($D132-1)*24+I$11,COLUMN(Entrées!$C$37)+($C132-1),4,TRUE,"Entrées")))</f>
        <v>305</v>
      </c>
      <c r="J132" s="28">
        <f ca="1">IF($D132&gt;$D$8,"",INDIRECT(ADDRESS(ROW(Entrées!$C$37)+($D132-1)*24+J$11,COLUMN(Entrées!$C$37)+($C132-1),4,TRUE,"Entrées")))</f>
        <v>301.5</v>
      </c>
      <c r="K132" s="28">
        <f ca="1">IF($D132&gt;$D$8,"",INDIRECT(ADDRESS(ROW(Entrées!$C$37)+($D132-1)*24+K$11,COLUMN(Entrées!$C$37)+($C132-1),4,TRUE,"Entrées")))</f>
        <v>313</v>
      </c>
      <c r="L132" s="28">
        <f ca="1">IF($D132&gt;$D$8,"",INDIRECT(ADDRESS(ROW(Entrées!$C$37)+($D132-1)*24+L$11,COLUMN(Entrées!$C$37)+($C132-1),4,TRUE,"Entrées")))</f>
        <v>322</v>
      </c>
      <c r="M132" s="28">
        <f ca="1">IF($D132&gt;$D$8,"",INDIRECT(ADDRESS(ROW(Entrées!$C$37)+($D132-1)*24+M$11,COLUMN(Entrées!$C$37)+($C132-1),4,TRUE,"Entrées")))</f>
        <v>326</v>
      </c>
      <c r="N132" s="28">
        <f ca="1">IF($D132&gt;$D$8,"",INDIRECT(ADDRESS(ROW(Entrées!$C$37)+($D132-1)*24+N$11,COLUMN(Entrées!$C$37)+($C132-1),4,TRUE,"Entrées")))</f>
        <v>574.5</v>
      </c>
      <c r="O132" s="28">
        <f ca="1">IF($D132&gt;$D$8,"",INDIRECT(ADDRESS(ROW(Entrées!$C$37)+($D132-1)*24+O$11,COLUMN(Entrées!$C$37)+($C132-1),4,TRUE,"Entrées")))</f>
        <v>906</v>
      </c>
      <c r="P132" s="28">
        <f ca="1">IF($D132&gt;$D$8,"",INDIRECT(ADDRESS(ROW(Entrées!$C$37)+($D132-1)*24+P$11,COLUMN(Entrées!$C$37)+($C132-1),4,TRUE,"Entrées")))</f>
        <v>858</v>
      </c>
      <c r="Q132" s="28">
        <f ca="1">IF($D132&gt;$D$8,"",INDIRECT(ADDRESS(ROW(Entrées!$C$37)+($D132-1)*24+Q$11,COLUMN(Entrées!$C$37)+($C132-1),4,TRUE,"Entrées")))</f>
        <v>748.5</v>
      </c>
      <c r="R132" s="28">
        <f ca="1">IF($D132&gt;$D$8,"",INDIRECT(ADDRESS(ROW(Entrées!$C$37)+($D132-1)*24+R$11,COLUMN(Entrées!$C$37)+($C132-1),4,TRUE,"Entrées")))</f>
        <v>385.5</v>
      </c>
      <c r="S132" s="28">
        <f ca="1">IF($D132&gt;$D$8,"",INDIRECT(ADDRESS(ROW(Entrées!$C$37)+($D132-1)*24+S$11,COLUMN(Entrées!$C$37)+($C132-1),4,TRUE,"Entrées")))</f>
        <v>327.5</v>
      </c>
      <c r="T132" s="28">
        <f ca="1">IF($D132&gt;$D$8,"",INDIRECT(ADDRESS(ROW(Entrées!$C$37)+($D132-1)*24+T$11,COLUMN(Entrées!$C$37)+($C132-1),4,TRUE,"Entrées")))</f>
        <v>329</v>
      </c>
      <c r="U132" s="28">
        <f ca="1">IF($D132&gt;$D$8,"",INDIRECT(ADDRESS(ROW(Entrées!$C$37)+($D132-1)*24+U$11,COLUMN(Entrées!$C$37)+($C132-1),4,TRUE,"Entrées")))</f>
        <v>331</v>
      </c>
      <c r="V132" s="28">
        <f ca="1">IF($D132&gt;$D$8,"",INDIRECT(ADDRESS(ROW(Entrées!$C$37)+($D132-1)*24+V$11,COLUMN(Entrées!$C$37)+($C132-1),4,TRUE,"Entrées")))</f>
        <v>331</v>
      </c>
      <c r="W132" s="28">
        <f ca="1">IF($D132&gt;$D$8,"",INDIRECT(ADDRESS(ROW(Entrées!$C$37)+($D132-1)*24+W$11,COLUMN(Entrées!$C$37)+($C132-1),4,TRUE,"Entrées")))</f>
        <v>331.5</v>
      </c>
      <c r="X132" s="28">
        <f ca="1">IF($D132&gt;$D$8,"",INDIRECT(ADDRESS(ROW(Entrées!$C$37)+($D132-1)*24+X$11,COLUMN(Entrées!$C$37)+($C132-1),4,TRUE,"Entrées")))</f>
        <v>332.5</v>
      </c>
      <c r="Y132" s="28">
        <f ca="1">IF($D132&gt;$D$8,"",INDIRECT(ADDRESS(ROW(Entrées!$C$37)+($D132-1)*24+Y$11,COLUMN(Entrées!$C$37)+($C132-1),4,TRUE,"Entrées")))</f>
        <v>332</v>
      </c>
      <c r="Z132" s="28">
        <f ca="1">IF($D132&gt;$D$8,"",INDIRECT(ADDRESS(ROW(Entrées!$C$37)+($D132-1)*24+Z$11,COLUMN(Entrées!$C$37)+($C132-1),4,TRUE,"Entrées")))</f>
        <v>323.5</v>
      </c>
      <c r="AA132" s="28">
        <f ca="1">IF($D132&gt;$D$8,"",INDIRECT(ADDRESS(ROW(Entrées!$C$37)+($D132-1)*24+AA$11,COLUMN(Entrées!$C$37)+($C132-1),4,TRUE,"Entrées")))</f>
        <v>316.5</v>
      </c>
      <c r="AB132" s="28">
        <f ca="1">IF($D132&gt;$D$8,"",INDIRECT(ADDRESS(ROW(Entrées!$C$37)+($D132-1)*24+AB$11,COLUMN(Entrées!$C$37)+($C132-1),4,TRUE,"Entrées")))</f>
        <v>316.5</v>
      </c>
      <c r="AC132" s="11"/>
      <c r="AD132" s="40">
        <f t="shared" ca="1" si="129"/>
        <v>397.85416666666669</v>
      </c>
      <c r="AE132" s="40">
        <f t="shared" ca="1" si="131"/>
        <v>906</v>
      </c>
      <c r="AF132" s="40">
        <f t="shared" ca="1" si="132"/>
        <v>301.5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49473.956989247294</v>
      </c>
      <c r="AK132" s="31">
        <f t="shared" ca="1" si="46"/>
        <v>49350.672043010745</v>
      </c>
      <c r="AL132" s="31">
        <f t="shared" ca="1" si="47"/>
        <v>49398.118279569891</v>
      </c>
      <c r="AM132" s="31">
        <f t="shared" ca="1" si="48"/>
        <v>347.55645161290329</v>
      </c>
      <c r="AN132" s="31">
        <f t="shared" ca="1" si="49"/>
        <v>2588.1444892473114</v>
      </c>
      <c r="AO132" s="31">
        <f t="shared" ca="1" si="50"/>
        <v>1503.5463709677417</v>
      </c>
      <c r="AP132" s="31">
        <f t="shared" ca="1" si="51"/>
        <v>41704.171370967742</v>
      </c>
      <c r="AQ132" s="31">
        <f t="shared" ca="1" si="52"/>
        <v>2152.7096774193546</v>
      </c>
      <c r="AR132" s="31">
        <f t="shared" ca="1" si="53"/>
        <v>402.56922043010746</v>
      </c>
      <c r="AS132" s="31">
        <f t="shared" ca="1" si="54"/>
        <v>6508.2741935483891</v>
      </c>
      <c r="AT132" s="31">
        <f t="shared" ca="1" si="55"/>
        <v>-813.07862903225805</v>
      </c>
      <c r="AU132" s="31">
        <f t="shared" ca="1" si="56"/>
        <v>663.5913978494624</v>
      </c>
      <c r="AV132" s="31">
        <f t="shared" ca="1" si="57"/>
        <v>-5583.5161290322567</v>
      </c>
      <c r="AW132" s="31">
        <f t="shared" ca="1" si="58"/>
        <v>65.047043010752674</v>
      </c>
      <c r="AX132" s="31">
        <f t="shared" ca="1" si="59"/>
        <v>1350.5215053763443</v>
      </c>
      <c r="AY132" s="31">
        <f t="shared" ca="1" si="60"/>
        <v>-1174.383064516129</v>
      </c>
      <c r="AZ132" s="31">
        <f t="shared" ca="1" si="61"/>
        <v>-997.34811827956992</v>
      </c>
      <c r="BA132" s="31">
        <f t="shared" ca="1" si="62"/>
        <v>-382.02016129032256</v>
      </c>
      <c r="BB132" s="31">
        <f t="shared" ca="1" si="63"/>
        <v>-2410.5497311827958</v>
      </c>
      <c r="BC132" s="31">
        <f t="shared" ca="1" si="64"/>
        <v>-1597.1438172043011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-2903.5</v>
      </c>
      <c r="BI132" s="32">
        <f>IF($BF132&gt;$Y$7,"",IF(AND($BF132=$Y$7,$BG132=23),"",Entrées!D160-Entrées!D159))</f>
        <v>-2787.5</v>
      </c>
      <c r="BJ132" s="32">
        <f>IF($BF132&gt;$Y$7,"",IF(AND($BF132=$Y$7,$BG132=23),"",Entrées!E160-Entrées!E159))</f>
        <v>-2925</v>
      </c>
      <c r="BK132" s="32">
        <f>IF($BF132&gt;$Y$7,"",IF(AND($BF132=$Y$7,$BG132=23),"",Entrées!F160-Entrées!F159))</f>
        <v>-0.5</v>
      </c>
      <c r="BL132" s="32">
        <f>IF($BF132&gt;$Y$7,"",IF(AND($BF132=$Y$7,$BG132=23),"",Entrées!G160-Entrées!G159))</f>
        <v>-89</v>
      </c>
      <c r="BM132" s="32">
        <f>IF($BF132&gt;$Y$7,"",IF(AND($BF132=$Y$7,$BG132=23),"",Entrées!H160-Entrées!H159))</f>
        <v>-4</v>
      </c>
      <c r="BN132" s="32">
        <f>IF($BF132&gt;$Y$7,"",IF(AND($BF132=$Y$7,$BG132=23),"",Entrées!I160-Entrées!I159))</f>
        <v>-635</v>
      </c>
      <c r="BO132" s="32">
        <f>IF($BF132&gt;$Y$7,"",IF(AND($BF132=$Y$7,$BG132=23),"",Entrées!J160-Entrées!J159))</f>
        <v>-51.5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-280.5</v>
      </c>
      <c r="BR132" s="32">
        <f>IF($BF132&gt;$Y$7,"",IF(AND($BF132=$Y$7,$BG132=23),"",Entrées!M160-Entrées!M159))</f>
        <v>-211</v>
      </c>
      <c r="BS132" s="32">
        <f>IF($BF132&gt;$Y$7,"",IF(AND($BF132=$Y$7,$BG132=23),"",Entrées!N160-Entrées!N159))</f>
        <v>5</v>
      </c>
      <c r="BT132" s="32">
        <f>IF($BF132&gt;$Y$7,"",IF(AND($BF132=$Y$7,$BG132=23),"",Entrées!O160-Entrées!O159))</f>
        <v>-1637.5</v>
      </c>
      <c r="BU132" s="32">
        <f>IF($BF132&gt;$Y$7,"",IF(AND($BF132=$Y$7,$BG132=23),"",Entrées!P160-Entrées!P159))</f>
        <v>-1</v>
      </c>
      <c r="BV132" s="32">
        <f>IF($BF132&gt;$Y$7,"",IF(AND($BF132=$Y$7,$BG132=23),"",Entrées!Q160-Entrées!Q159))</f>
        <v>-1367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-233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-155</v>
      </c>
      <c r="CB132" s="11"/>
      <c r="CD132" s="33">
        <f>IF($BF132&lt;=$Y$7,Entrées!J159/CD$2,"")</f>
        <v>0.1042770628311885</v>
      </c>
      <c r="CE132" s="33">
        <f>IF($BF132&lt;=$Y$7,Entrées!K159/CE$2,"")</f>
        <v>0</v>
      </c>
      <c r="CF132" s="11">
        <f t="shared" si="66"/>
        <v>7926</v>
      </c>
      <c r="CG132" s="11">
        <f t="shared" si="67"/>
        <v>4186</v>
      </c>
      <c r="CH132" s="52">
        <f t="shared" si="68"/>
        <v>0.27160101910413265</v>
      </c>
      <c r="CI132" s="52">
        <f t="shared" si="69"/>
        <v>9.6170382329218221E-2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316.5</v>
      </c>
      <c r="F133" s="28">
        <f ca="1">IF($D133&gt;$D$8,"",INDIRECT(ADDRESS(ROW(Entrées!$C$37)+($D133-1)*24+F$11,COLUMN(Entrées!$C$37)+($C133-1),4,TRUE,"Entrées")))</f>
        <v>317</v>
      </c>
      <c r="G133" s="28">
        <f ca="1">IF($D133&gt;$D$8,"",INDIRECT(ADDRESS(ROW(Entrées!$C$37)+($D133-1)*24+G$11,COLUMN(Entrées!$C$37)+($C133-1),4,TRUE,"Entrées")))</f>
        <v>317</v>
      </c>
      <c r="H133" s="28">
        <f ca="1">IF($D133&gt;$D$8,"",INDIRECT(ADDRESS(ROW(Entrées!$C$37)+($D133-1)*24+H$11,COLUMN(Entrées!$C$37)+($C133-1),4,TRUE,"Entrées")))</f>
        <v>316.5</v>
      </c>
      <c r="I133" s="28">
        <f ca="1">IF($D133&gt;$D$8,"",INDIRECT(ADDRESS(ROW(Entrées!$C$37)+($D133-1)*24+I$11,COLUMN(Entrées!$C$37)+($C133-1),4,TRUE,"Entrées")))</f>
        <v>316.5</v>
      </c>
      <c r="J133" s="28">
        <f ca="1">IF($D133&gt;$D$8,"",INDIRECT(ADDRESS(ROW(Entrées!$C$37)+($D133-1)*24+J$11,COLUMN(Entrées!$C$37)+($C133-1),4,TRUE,"Entrées")))</f>
        <v>316.5</v>
      </c>
      <c r="K133" s="28">
        <f ca="1">IF($D133&gt;$D$8,"",INDIRECT(ADDRESS(ROW(Entrées!$C$37)+($D133-1)*24+K$11,COLUMN(Entrées!$C$37)+($C133-1),4,TRUE,"Entrées")))</f>
        <v>329</v>
      </c>
      <c r="L133" s="28">
        <f ca="1">IF($D133&gt;$D$8,"",INDIRECT(ADDRESS(ROW(Entrées!$C$37)+($D133-1)*24+L$11,COLUMN(Entrées!$C$37)+($C133-1),4,TRUE,"Entrées")))</f>
        <v>331</v>
      </c>
      <c r="M133" s="28">
        <f ca="1">IF($D133&gt;$D$8,"",INDIRECT(ADDRESS(ROW(Entrées!$C$37)+($D133-1)*24+M$11,COLUMN(Entrées!$C$37)+($C133-1),4,TRUE,"Entrées")))</f>
        <v>331</v>
      </c>
      <c r="N133" s="28">
        <f ca="1">IF($D133&gt;$D$8,"",INDIRECT(ADDRESS(ROW(Entrées!$C$37)+($D133-1)*24+N$11,COLUMN(Entrées!$C$37)+($C133-1),4,TRUE,"Entrées")))</f>
        <v>330.5</v>
      </c>
      <c r="O133" s="28">
        <f ca="1">IF($D133&gt;$D$8,"",INDIRECT(ADDRESS(ROW(Entrées!$C$37)+($D133-1)*24+O$11,COLUMN(Entrées!$C$37)+($C133-1),4,TRUE,"Entrées")))</f>
        <v>330.5</v>
      </c>
      <c r="P133" s="28">
        <f ca="1">IF($D133&gt;$D$8,"",INDIRECT(ADDRESS(ROW(Entrées!$C$37)+($D133-1)*24+P$11,COLUMN(Entrées!$C$37)+($C133-1),4,TRUE,"Entrées")))</f>
        <v>335</v>
      </c>
      <c r="Q133" s="28">
        <f ca="1">IF($D133&gt;$D$8,"",INDIRECT(ADDRESS(ROW(Entrées!$C$37)+($D133-1)*24+Q$11,COLUMN(Entrées!$C$37)+($C133-1),4,TRUE,"Entrées")))</f>
        <v>329.5</v>
      </c>
      <c r="R133" s="28">
        <f ca="1">IF($D133&gt;$D$8,"",INDIRECT(ADDRESS(ROW(Entrées!$C$37)+($D133-1)*24+R$11,COLUMN(Entrées!$C$37)+($C133-1),4,TRUE,"Entrées")))</f>
        <v>328.5</v>
      </c>
      <c r="S133" s="28">
        <f ca="1">IF($D133&gt;$D$8,"",INDIRECT(ADDRESS(ROW(Entrées!$C$37)+($D133-1)*24+S$11,COLUMN(Entrées!$C$37)+($C133-1),4,TRUE,"Entrées")))</f>
        <v>328.5</v>
      </c>
      <c r="T133" s="28">
        <f ca="1">IF($D133&gt;$D$8,"",INDIRECT(ADDRESS(ROW(Entrées!$C$37)+($D133-1)*24+T$11,COLUMN(Entrées!$C$37)+($C133-1),4,TRUE,"Entrées")))</f>
        <v>325.5</v>
      </c>
      <c r="U133" s="28">
        <f ca="1">IF($D133&gt;$D$8,"",INDIRECT(ADDRESS(ROW(Entrées!$C$37)+($D133-1)*24+U$11,COLUMN(Entrées!$C$37)+($C133-1),4,TRUE,"Entrées")))</f>
        <v>323</v>
      </c>
      <c r="V133" s="28">
        <f ca="1">IF($D133&gt;$D$8,"",INDIRECT(ADDRESS(ROW(Entrées!$C$37)+($D133-1)*24+V$11,COLUMN(Entrées!$C$37)+($C133-1),4,TRUE,"Entrées")))</f>
        <v>334.5</v>
      </c>
      <c r="W133" s="28">
        <f ca="1">IF($D133&gt;$D$8,"",INDIRECT(ADDRESS(ROW(Entrées!$C$37)+($D133-1)*24+W$11,COLUMN(Entrées!$C$37)+($C133-1),4,TRUE,"Entrées")))</f>
        <v>324</v>
      </c>
      <c r="X133" s="28">
        <f ca="1">IF($D133&gt;$D$8,"",INDIRECT(ADDRESS(ROW(Entrées!$C$37)+($D133-1)*24+X$11,COLUMN(Entrées!$C$37)+($C133-1),4,TRUE,"Entrées")))</f>
        <v>322.5</v>
      </c>
      <c r="Y133" s="28">
        <f ca="1">IF($D133&gt;$D$8,"",INDIRECT(ADDRESS(ROW(Entrées!$C$37)+($D133-1)*24+Y$11,COLUMN(Entrées!$C$37)+($C133-1),4,TRUE,"Entrées")))</f>
        <v>324</v>
      </c>
      <c r="Z133" s="28">
        <f ca="1">IF($D133&gt;$D$8,"",INDIRECT(ADDRESS(ROW(Entrées!$C$37)+($D133-1)*24+Z$11,COLUMN(Entrées!$C$37)+($C133-1),4,TRUE,"Entrées")))</f>
        <v>316.5</v>
      </c>
      <c r="AA133" s="28">
        <f ca="1">IF($D133&gt;$D$8,"",INDIRECT(ADDRESS(ROW(Entrées!$C$37)+($D133-1)*24+AA$11,COLUMN(Entrées!$C$37)+($C133-1),4,TRUE,"Entrées")))</f>
        <v>314.5</v>
      </c>
      <c r="AB133" s="28">
        <f ca="1">IF($D133&gt;$D$8,"",INDIRECT(ADDRESS(ROW(Entrées!$C$37)+($D133-1)*24+AB$11,COLUMN(Entrées!$C$37)+($C133-1),4,TRUE,"Entrées")))</f>
        <v>314.5</v>
      </c>
      <c r="AC133" s="11"/>
      <c r="AD133" s="40">
        <f t="shared" ca="1" si="129"/>
        <v>323.85416666666669</v>
      </c>
      <c r="AE133" s="40">
        <f t="shared" ca="1" si="131"/>
        <v>335</v>
      </c>
      <c r="AF133" s="40">
        <f t="shared" ca="1" si="132"/>
        <v>314.5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49473.956989247294</v>
      </c>
      <c r="AK133" s="31">
        <f t="shared" ca="1" si="46"/>
        <v>49350.672043010745</v>
      </c>
      <c r="AL133" s="31">
        <f t="shared" ca="1" si="47"/>
        <v>49398.118279569891</v>
      </c>
      <c r="AM133" s="31">
        <f t="shared" ca="1" si="48"/>
        <v>347.55645161290329</v>
      </c>
      <c r="AN133" s="31">
        <f t="shared" ca="1" si="49"/>
        <v>2588.1444892473114</v>
      </c>
      <c r="AO133" s="31">
        <f t="shared" ca="1" si="50"/>
        <v>1503.5463709677417</v>
      </c>
      <c r="AP133" s="31">
        <f t="shared" ca="1" si="51"/>
        <v>41704.171370967742</v>
      </c>
      <c r="AQ133" s="31">
        <f t="shared" ca="1" si="52"/>
        <v>2152.7096774193546</v>
      </c>
      <c r="AR133" s="31">
        <f t="shared" ca="1" si="53"/>
        <v>402.56922043010746</v>
      </c>
      <c r="AS133" s="31">
        <f t="shared" ca="1" si="54"/>
        <v>6508.2741935483891</v>
      </c>
      <c r="AT133" s="31">
        <f t="shared" ca="1" si="55"/>
        <v>-813.07862903225805</v>
      </c>
      <c r="AU133" s="31">
        <f t="shared" ca="1" si="56"/>
        <v>663.5913978494624</v>
      </c>
      <c r="AV133" s="31">
        <f t="shared" ca="1" si="57"/>
        <v>-5583.5161290322567</v>
      </c>
      <c r="AW133" s="31">
        <f t="shared" ca="1" si="58"/>
        <v>65.047043010752674</v>
      </c>
      <c r="AX133" s="31">
        <f t="shared" ca="1" si="59"/>
        <v>1350.5215053763443</v>
      </c>
      <c r="AY133" s="31">
        <f t="shared" ca="1" si="60"/>
        <v>-1174.383064516129</v>
      </c>
      <c r="AZ133" s="31">
        <f t="shared" ca="1" si="61"/>
        <v>-997.34811827956992</v>
      </c>
      <c r="BA133" s="31">
        <f t="shared" ca="1" si="62"/>
        <v>-382.02016129032256</v>
      </c>
      <c r="BB133" s="31">
        <f t="shared" ca="1" si="63"/>
        <v>-2410.5497311827958</v>
      </c>
      <c r="BC133" s="31">
        <f t="shared" ca="1" si="64"/>
        <v>-1597.1438172043011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-1741.5</v>
      </c>
      <c r="BI133" s="32">
        <f>IF($BF133&gt;$Y$7,"",IF(AND($BF133=$Y$7,$BG133=23),"",Entrées!D161-Entrées!D160))</f>
        <v>-1500</v>
      </c>
      <c r="BJ133" s="32">
        <f>IF($BF133&gt;$Y$7,"",IF(AND($BF133=$Y$7,$BG133=23),"",Entrées!E161-Entrées!E160))</f>
        <v>-1587.5</v>
      </c>
      <c r="BK133" s="32">
        <f>IF($BF133&gt;$Y$7,"",IF(AND($BF133=$Y$7,$BG133=23),"",Entrées!F161-Entrées!F160))</f>
        <v>-1.5</v>
      </c>
      <c r="BL133" s="32">
        <f>IF($BF133&gt;$Y$7,"",IF(AND($BF133=$Y$7,$BG133=23),"",Entrées!G161-Entrées!G160))</f>
        <v>30</v>
      </c>
      <c r="BM133" s="32">
        <f>IF($BF133&gt;$Y$7,"",IF(AND($BF133=$Y$7,$BG133=23),"",Entrées!H161-Entrées!H160))</f>
        <v>-0.5</v>
      </c>
      <c r="BN133" s="32">
        <f>IF($BF133&gt;$Y$7,"",IF(AND($BF133=$Y$7,$BG133=23),"",Entrées!I161-Entrées!I160))</f>
        <v>381.5</v>
      </c>
      <c r="BO133" s="32">
        <f>IF($BF133&gt;$Y$7,"",IF(AND($BF133=$Y$7,$BG133=23),"",Entrées!J161-Entrées!J160))</f>
        <v>-25.5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-170.5</v>
      </c>
      <c r="BR133" s="32">
        <f>IF($BF133&gt;$Y$7,"",IF(AND($BF133=$Y$7,$BG133=23),"",Entrées!M161-Entrées!M160))</f>
        <v>-290</v>
      </c>
      <c r="BS133" s="32">
        <f>IF($BF133&gt;$Y$7,"",IF(AND($BF133=$Y$7,$BG133=23),"",Entrées!N161-Entrées!N160))</f>
        <v>15.5</v>
      </c>
      <c r="BT133" s="32">
        <f>IF($BF133&gt;$Y$7,"",IF(AND($BF133=$Y$7,$BG133=23),"",Entrées!O161-Entrées!O160))</f>
        <v>-1680.5</v>
      </c>
      <c r="BU133" s="32">
        <f>IF($BF133&gt;$Y$7,"",IF(AND($BF133=$Y$7,$BG133=23),"",Entrées!P161-Entrées!P160))</f>
        <v>1</v>
      </c>
      <c r="BV133" s="32">
        <f>IF($BF133&gt;$Y$7,"",IF(AND($BF133=$Y$7,$BG133=23),"",Entrées!Q161-Entrées!Q160))</f>
        <v>-1779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105</v>
      </c>
      <c r="BY133" s="32">
        <f>IF($BF133&gt;$Y$7,"",IF(AND($BF133=$Y$7,$BG133=23),"",Entrées!T161-Entrées!T160))</f>
        <v>116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-325</v>
      </c>
      <c r="CB133" s="11"/>
      <c r="CD133" s="33">
        <f>IF($BF133&lt;=$Y$7,Entrées!J160/CD$2,"")</f>
        <v>9.7779460005046684E-2</v>
      </c>
      <c r="CE133" s="33">
        <f>IF($BF133&lt;=$Y$7,Entrées!K160/CE$2,"")</f>
        <v>0</v>
      </c>
      <c r="CF133" s="11">
        <f t="shared" si="66"/>
        <v>7926</v>
      </c>
      <c r="CG133" s="11">
        <f t="shared" si="67"/>
        <v>4186</v>
      </c>
      <c r="CH133" s="52">
        <f t="shared" si="68"/>
        <v>0.27160101910413265</v>
      </c>
      <c r="CI133" s="52">
        <f t="shared" si="69"/>
        <v>9.6170382329218221E-2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316</v>
      </c>
      <c r="F134" s="28">
        <f ca="1">IF($D134&gt;$D$8,"",INDIRECT(ADDRESS(ROW(Entrées!$C$37)+($D134-1)*24+F$11,COLUMN(Entrées!$C$37)+($C134-1),4,TRUE,"Entrées")))</f>
        <v>314.5</v>
      </c>
      <c r="G134" s="28">
        <f ca="1">IF($D134&gt;$D$8,"",INDIRECT(ADDRESS(ROW(Entrées!$C$37)+($D134-1)*24+G$11,COLUMN(Entrées!$C$37)+($C134-1),4,TRUE,"Entrées")))</f>
        <v>315</v>
      </c>
      <c r="H134" s="28">
        <f ca="1">IF($D134&gt;$D$8,"",INDIRECT(ADDRESS(ROW(Entrées!$C$37)+($D134-1)*24+H$11,COLUMN(Entrées!$C$37)+($C134-1),4,TRUE,"Entrées")))</f>
        <v>314</v>
      </c>
      <c r="I134" s="28">
        <f ca="1">IF($D134&gt;$D$8,"",INDIRECT(ADDRESS(ROW(Entrées!$C$37)+($D134-1)*24+I$11,COLUMN(Entrées!$C$37)+($C134-1),4,TRUE,"Entrées")))</f>
        <v>313</v>
      </c>
      <c r="J134" s="28">
        <f ca="1">IF($D134&gt;$D$8,"",INDIRECT(ADDRESS(ROW(Entrées!$C$37)+($D134-1)*24+J$11,COLUMN(Entrées!$C$37)+($C134-1),4,TRUE,"Entrées")))</f>
        <v>314</v>
      </c>
      <c r="K134" s="28">
        <f ca="1">IF($D134&gt;$D$8,"",INDIRECT(ADDRESS(ROW(Entrées!$C$37)+($D134-1)*24+K$11,COLUMN(Entrées!$C$37)+($C134-1),4,TRUE,"Entrées")))</f>
        <v>314</v>
      </c>
      <c r="L134" s="28">
        <f ca="1">IF($D134&gt;$D$8,"",INDIRECT(ADDRESS(ROW(Entrées!$C$37)+($D134-1)*24+L$11,COLUMN(Entrées!$C$37)+($C134-1),4,TRUE,"Entrées")))</f>
        <v>315</v>
      </c>
      <c r="M134" s="28">
        <f ca="1">IF($D134&gt;$D$8,"",INDIRECT(ADDRESS(ROW(Entrées!$C$37)+($D134-1)*24+M$11,COLUMN(Entrées!$C$37)+($C134-1),4,TRUE,"Entrées")))</f>
        <v>315.5</v>
      </c>
      <c r="N134" s="28">
        <f ca="1">IF($D134&gt;$D$8,"",INDIRECT(ADDRESS(ROW(Entrées!$C$37)+($D134-1)*24+N$11,COLUMN(Entrées!$C$37)+($C134-1),4,TRUE,"Entrées")))</f>
        <v>316</v>
      </c>
      <c r="O134" s="28">
        <f ca="1">IF($D134&gt;$D$8,"",INDIRECT(ADDRESS(ROW(Entrées!$C$37)+($D134-1)*24+O$11,COLUMN(Entrées!$C$37)+($C134-1),4,TRUE,"Entrées")))</f>
        <v>316</v>
      </c>
      <c r="P134" s="28">
        <f ca="1">IF($D134&gt;$D$8,"",INDIRECT(ADDRESS(ROW(Entrées!$C$37)+($D134-1)*24+P$11,COLUMN(Entrées!$C$37)+($C134-1),4,TRUE,"Entrées")))</f>
        <v>315.5</v>
      </c>
      <c r="Q134" s="28">
        <f ca="1">IF($D134&gt;$D$8,"",INDIRECT(ADDRESS(ROW(Entrées!$C$37)+($D134-1)*24+Q$11,COLUMN(Entrées!$C$37)+($C134-1),4,TRUE,"Entrées")))</f>
        <v>316</v>
      </c>
      <c r="R134" s="28">
        <f ca="1">IF($D134&gt;$D$8,"",INDIRECT(ADDRESS(ROW(Entrées!$C$37)+($D134-1)*24+R$11,COLUMN(Entrées!$C$37)+($C134-1),4,TRUE,"Entrées")))</f>
        <v>316</v>
      </c>
      <c r="S134" s="28">
        <f ca="1">IF($D134&gt;$D$8,"",INDIRECT(ADDRESS(ROW(Entrées!$C$37)+($D134-1)*24+S$11,COLUMN(Entrées!$C$37)+($C134-1),4,TRUE,"Entrées")))</f>
        <v>316.5</v>
      </c>
      <c r="T134" s="28">
        <f ca="1">IF($D134&gt;$D$8,"",INDIRECT(ADDRESS(ROW(Entrées!$C$37)+($D134-1)*24+T$11,COLUMN(Entrées!$C$37)+($C134-1),4,TRUE,"Entrées")))</f>
        <v>315.5</v>
      </c>
      <c r="U134" s="28">
        <f ca="1">IF($D134&gt;$D$8,"",INDIRECT(ADDRESS(ROW(Entrées!$C$37)+($D134-1)*24+U$11,COLUMN(Entrées!$C$37)+($C134-1),4,TRUE,"Entrées")))</f>
        <v>316.5</v>
      </c>
      <c r="V134" s="28">
        <f ca="1">IF($D134&gt;$D$8,"",INDIRECT(ADDRESS(ROW(Entrées!$C$37)+($D134-1)*24+V$11,COLUMN(Entrées!$C$37)+($C134-1),4,TRUE,"Entrées")))</f>
        <v>316.5</v>
      </c>
      <c r="W134" s="28">
        <f ca="1">IF($D134&gt;$D$8,"",INDIRECT(ADDRESS(ROW(Entrées!$C$37)+($D134-1)*24+W$11,COLUMN(Entrées!$C$37)+($C134-1),4,TRUE,"Entrées")))</f>
        <v>316.5</v>
      </c>
      <c r="X134" s="28">
        <f ca="1">IF($D134&gt;$D$8,"",INDIRECT(ADDRESS(ROW(Entrées!$C$37)+($D134-1)*24+X$11,COLUMN(Entrées!$C$37)+($C134-1),4,TRUE,"Entrées")))</f>
        <v>316</v>
      </c>
      <c r="Y134" s="28">
        <f ca="1">IF($D134&gt;$D$8,"",INDIRECT(ADDRESS(ROW(Entrées!$C$37)+($D134-1)*24+Y$11,COLUMN(Entrées!$C$37)+($C134-1),4,TRUE,"Entrées")))</f>
        <v>315.5</v>
      </c>
      <c r="Z134" s="28">
        <f ca="1">IF($D134&gt;$D$8,"",INDIRECT(ADDRESS(ROW(Entrées!$C$37)+($D134-1)*24+Z$11,COLUMN(Entrées!$C$37)+($C134-1),4,TRUE,"Entrées")))</f>
        <v>315</v>
      </c>
      <c r="AA134" s="28">
        <f ca="1">IF($D134&gt;$D$8,"",INDIRECT(ADDRESS(ROW(Entrées!$C$37)+($D134-1)*24+AA$11,COLUMN(Entrées!$C$37)+($C134-1),4,TRUE,"Entrées")))</f>
        <v>316</v>
      </c>
      <c r="AB134" s="28">
        <f ca="1">IF($D134&gt;$D$8,"",INDIRECT(ADDRESS(ROW(Entrées!$C$37)+($D134-1)*24+AB$11,COLUMN(Entrées!$C$37)+($C134-1),4,TRUE,"Entrées")))</f>
        <v>315</v>
      </c>
      <c r="AC134" s="11"/>
      <c r="AD134" s="40">
        <f t="shared" ca="1" si="129"/>
        <v>315.39583333333331</v>
      </c>
      <c r="AE134" s="40">
        <f t="shared" ca="1" si="131"/>
        <v>316.5</v>
      </c>
      <c r="AF134" s="40">
        <f t="shared" ca="1" si="132"/>
        <v>313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49473.956989247294</v>
      </c>
      <c r="AK134" s="31">
        <f t="shared" ca="1" si="46"/>
        <v>49350.672043010745</v>
      </c>
      <c r="AL134" s="31">
        <f t="shared" ca="1" si="47"/>
        <v>49398.118279569891</v>
      </c>
      <c r="AM134" s="31">
        <f t="shared" ca="1" si="48"/>
        <v>347.55645161290329</v>
      </c>
      <c r="AN134" s="31">
        <f t="shared" ca="1" si="49"/>
        <v>2588.1444892473114</v>
      </c>
      <c r="AO134" s="31">
        <f t="shared" ca="1" si="50"/>
        <v>1503.5463709677417</v>
      </c>
      <c r="AP134" s="31">
        <f t="shared" ca="1" si="51"/>
        <v>41704.171370967742</v>
      </c>
      <c r="AQ134" s="31">
        <f t="shared" ca="1" si="52"/>
        <v>2152.7096774193546</v>
      </c>
      <c r="AR134" s="31">
        <f t="shared" ca="1" si="53"/>
        <v>402.56922043010746</v>
      </c>
      <c r="AS134" s="31">
        <f t="shared" ca="1" si="54"/>
        <v>6508.2741935483891</v>
      </c>
      <c r="AT134" s="31">
        <f t="shared" ca="1" si="55"/>
        <v>-813.07862903225805</v>
      </c>
      <c r="AU134" s="31">
        <f t="shared" ca="1" si="56"/>
        <v>663.5913978494624</v>
      </c>
      <c r="AV134" s="31">
        <f t="shared" ca="1" si="57"/>
        <v>-5583.5161290322567</v>
      </c>
      <c r="AW134" s="31">
        <f t="shared" ca="1" si="58"/>
        <v>65.047043010752674</v>
      </c>
      <c r="AX134" s="31">
        <f t="shared" ca="1" si="59"/>
        <v>1350.5215053763443</v>
      </c>
      <c r="AY134" s="31">
        <f t="shared" ca="1" si="60"/>
        <v>-1174.383064516129</v>
      </c>
      <c r="AZ134" s="31">
        <f t="shared" ca="1" si="61"/>
        <v>-997.34811827956992</v>
      </c>
      <c r="BA134" s="31">
        <f t="shared" ca="1" si="62"/>
        <v>-382.02016129032256</v>
      </c>
      <c r="BB134" s="31">
        <f t="shared" ca="1" si="63"/>
        <v>-2410.5497311827958</v>
      </c>
      <c r="BC134" s="31">
        <f t="shared" ca="1" si="64"/>
        <v>-1597.1438172043011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-576.5</v>
      </c>
      <c r="BI134" s="32">
        <f>IF($BF134&gt;$Y$7,"",IF(AND($BF134=$Y$7,$BG134=23),"",Entrées!D162-Entrées!D161))</f>
        <v>-325</v>
      </c>
      <c r="BJ134" s="32">
        <f>IF($BF134&gt;$Y$7,"",IF(AND($BF134=$Y$7,$BG134=23),"",Entrées!E162-Entrées!E161))</f>
        <v>-262.5</v>
      </c>
      <c r="BK134" s="32">
        <f>IF($BF134&gt;$Y$7,"",IF(AND($BF134=$Y$7,$BG134=23),"",Entrées!F162-Entrées!F161))</f>
        <v>1.5</v>
      </c>
      <c r="BL134" s="32">
        <f>IF($BF134&gt;$Y$7,"",IF(AND($BF134=$Y$7,$BG134=23),"",Entrées!G162-Entrées!G161))</f>
        <v>-13</v>
      </c>
      <c r="BM134" s="32">
        <f>IF($BF134&gt;$Y$7,"",IF(AND($BF134=$Y$7,$BG134=23),"",Entrées!H162-Entrées!H161))</f>
        <v>13.5</v>
      </c>
      <c r="BN134" s="32">
        <f>IF($BF134&gt;$Y$7,"",IF(AND($BF134=$Y$7,$BG134=23),"",Entrées!I162-Entrées!I161))</f>
        <v>722</v>
      </c>
      <c r="BO134" s="32">
        <f>IF($BF134&gt;$Y$7,"",IF(AND($BF134=$Y$7,$BG134=23),"",Entrées!J162-Entrées!J161))</f>
        <v>-44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-79.5</v>
      </c>
      <c r="BR134" s="32">
        <f>IF($BF134&gt;$Y$7,"",IF(AND($BF134=$Y$7,$BG134=23),"",Entrées!M162-Entrées!M161))</f>
        <v>4.5</v>
      </c>
      <c r="BS134" s="32">
        <f>IF($BF134&gt;$Y$7,"",IF(AND($BF134=$Y$7,$BG134=23),"",Entrées!N162-Entrées!N161))</f>
        <v>-1.5</v>
      </c>
      <c r="BT134" s="32">
        <f>IF($BF134&gt;$Y$7,"",IF(AND($BF134=$Y$7,$BG134=23),"",Entrées!O162-Entrées!O161))</f>
        <v>-1179</v>
      </c>
      <c r="BU134" s="32">
        <f>IF($BF134&gt;$Y$7,"",IF(AND($BF134=$Y$7,$BG134=23),"",Entrées!P162-Entrées!P161))</f>
        <v>-0.5</v>
      </c>
      <c r="BV134" s="32">
        <f>IF($BF134&gt;$Y$7,"",IF(AND($BF134=$Y$7,$BG134=23),"",Entrées!Q162-Entrées!Q161))</f>
        <v>-14</v>
      </c>
      <c r="BW134" s="32">
        <f>IF($BF134&gt;$Y$7,"",IF(AND($BF134=$Y$7,$BG134=23),"",Entrées!R162-Entrées!R161))</f>
        <v>1</v>
      </c>
      <c r="BX134" s="32">
        <f>IF($BF134&gt;$Y$7,"",IF(AND($BF134=$Y$7,$BG134=23),"",Entrées!S162-Entrées!S161))</f>
        <v>101</v>
      </c>
      <c r="BY134" s="32">
        <f>IF($BF134&gt;$Y$7,"",IF(AND($BF134=$Y$7,$BG134=23),"",Entrées!T162-Entrées!T161))</f>
        <v>-34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-618</v>
      </c>
      <c r="CB134" s="4"/>
      <c r="CC134" s="4"/>
      <c r="CD134" s="33">
        <f>IF($BF134&lt;=$Y$7,Entrées!J161/CD$2,"")</f>
        <v>9.456220035326772E-2</v>
      </c>
      <c r="CE134" s="33">
        <f>IF($BF134&lt;=$Y$7,Entrées!K161/CE$2,"")</f>
        <v>0</v>
      </c>
      <c r="CF134" s="11">
        <f t="shared" si="66"/>
        <v>7926</v>
      </c>
      <c r="CG134" s="11">
        <f t="shared" si="67"/>
        <v>4186</v>
      </c>
      <c r="CH134" s="52">
        <f t="shared" si="68"/>
        <v>0.27160101910413265</v>
      </c>
      <c r="CI134" s="52">
        <f t="shared" si="69"/>
        <v>9.6170382329218221E-2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314</v>
      </c>
      <c r="F135" s="28">
        <f ca="1">IF($D135&gt;$D$8,"",INDIRECT(ADDRESS(ROW(Entrées!$C$37)+($D135-1)*24+F$11,COLUMN(Entrées!$C$37)+($C135-1),4,TRUE,"Entrées")))</f>
        <v>310</v>
      </c>
      <c r="G135" s="28">
        <f ca="1">IF($D135&gt;$D$8,"",INDIRECT(ADDRESS(ROW(Entrées!$C$37)+($D135-1)*24+G$11,COLUMN(Entrées!$C$37)+($C135-1),4,TRUE,"Entrées")))</f>
        <v>313</v>
      </c>
      <c r="H135" s="28">
        <f ca="1">IF($D135&gt;$D$8,"",INDIRECT(ADDRESS(ROW(Entrées!$C$37)+($D135-1)*24+H$11,COLUMN(Entrées!$C$37)+($C135-1),4,TRUE,"Entrées")))</f>
        <v>314.5</v>
      </c>
      <c r="I135" s="28">
        <f ca="1">IF($D135&gt;$D$8,"",INDIRECT(ADDRESS(ROW(Entrées!$C$37)+($D135-1)*24+I$11,COLUMN(Entrées!$C$37)+($C135-1),4,TRUE,"Entrées")))</f>
        <v>314</v>
      </c>
      <c r="J135" s="28">
        <f ca="1">IF($D135&gt;$D$8,"",INDIRECT(ADDRESS(ROW(Entrées!$C$37)+($D135-1)*24+J$11,COLUMN(Entrées!$C$37)+($C135-1),4,TRUE,"Entrées")))</f>
        <v>314</v>
      </c>
      <c r="K135" s="28">
        <f ca="1">IF($D135&gt;$D$8,"",INDIRECT(ADDRESS(ROW(Entrées!$C$37)+($D135-1)*24+K$11,COLUMN(Entrées!$C$37)+($C135-1),4,TRUE,"Entrées")))</f>
        <v>314.5</v>
      </c>
      <c r="L135" s="28">
        <f ca="1">IF($D135&gt;$D$8,"",INDIRECT(ADDRESS(ROW(Entrées!$C$37)+($D135-1)*24+L$11,COLUMN(Entrées!$C$37)+($C135-1),4,TRUE,"Entrées")))</f>
        <v>314.5</v>
      </c>
      <c r="M135" s="28">
        <f ca="1">IF($D135&gt;$D$8,"",INDIRECT(ADDRESS(ROW(Entrées!$C$37)+($D135-1)*24+M$11,COLUMN(Entrées!$C$37)+($C135-1),4,TRUE,"Entrées")))</f>
        <v>315</v>
      </c>
      <c r="N135" s="28">
        <f ca="1">IF($D135&gt;$D$8,"",INDIRECT(ADDRESS(ROW(Entrées!$C$37)+($D135-1)*24+N$11,COLUMN(Entrées!$C$37)+($C135-1),4,TRUE,"Entrées")))</f>
        <v>316</v>
      </c>
      <c r="O135" s="28">
        <f ca="1">IF($D135&gt;$D$8,"",INDIRECT(ADDRESS(ROW(Entrées!$C$37)+($D135-1)*24+O$11,COLUMN(Entrées!$C$37)+($C135-1),4,TRUE,"Entrées")))</f>
        <v>315</v>
      </c>
      <c r="P135" s="28">
        <f ca="1">IF($D135&gt;$D$8,"",INDIRECT(ADDRESS(ROW(Entrées!$C$37)+($D135-1)*24+P$11,COLUMN(Entrées!$C$37)+($C135-1),4,TRUE,"Entrées")))</f>
        <v>316.5</v>
      </c>
      <c r="Q135" s="28">
        <f ca="1">IF($D135&gt;$D$8,"",INDIRECT(ADDRESS(ROW(Entrées!$C$37)+($D135-1)*24+Q$11,COLUMN(Entrées!$C$37)+($C135-1),4,TRUE,"Entrées")))</f>
        <v>315.5</v>
      </c>
      <c r="R135" s="28">
        <f ca="1">IF($D135&gt;$D$8,"",INDIRECT(ADDRESS(ROW(Entrées!$C$37)+($D135-1)*24+R$11,COLUMN(Entrées!$C$37)+($C135-1),4,TRUE,"Entrées")))</f>
        <v>315.5</v>
      </c>
      <c r="S135" s="28">
        <f ca="1">IF($D135&gt;$D$8,"",INDIRECT(ADDRESS(ROW(Entrées!$C$37)+($D135-1)*24+S$11,COLUMN(Entrées!$C$37)+($C135-1),4,TRUE,"Entrées")))</f>
        <v>315.5</v>
      </c>
      <c r="T135" s="28">
        <f ca="1">IF($D135&gt;$D$8,"",INDIRECT(ADDRESS(ROW(Entrées!$C$37)+($D135-1)*24+T$11,COLUMN(Entrées!$C$37)+($C135-1),4,TRUE,"Entrées")))</f>
        <v>315.5</v>
      </c>
      <c r="U135" s="28">
        <f ca="1">IF($D135&gt;$D$8,"",INDIRECT(ADDRESS(ROW(Entrées!$C$37)+($D135-1)*24+U$11,COLUMN(Entrées!$C$37)+($C135-1),4,TRUE,"Entrées")))</f>
        <v>316.5</v>
      </c>
      <c r="V135" s="28">
        <f ca="1">IF($D135&gt;$D$8,"",INDIRECT(ADDRESS(ROW(Entrées!$C$37)+($D135-1)*24+V$11,COLUMN(Entrées!$C$37)+($C135-1),4,TRUE,"Entrées")))</f>
        <v>316</v>
      </c>
      <c r="W135" s="28">
        <f ca="1">IF($D135&gt;$D$8,"",INDIRECT(ADDRESS(ROW(Entrées!$C$37)+($D135-1)*24+W$11,COLUMN(Entrées!$C$37)+($C135-1),4,TRUE,"Entrées")))</f>
        <v>316</v>
      </c>
      <c r="X135" s="28">
        <f ca="1">IF($D135&gt;$D$8,"",INDIRECT(ADDRESS(ROW(Entrées!$C$37)+($D135-1)*24+X$11,COLUMN(Entrées!$C$37)+($C135-1),4,TRUE,"Entrées")))</f>
        <v>316.5</v>
      </c>
      <c r="Y135" s="28">
        <f ca="1">IF($D135&gt;$D$8,"",INDIRECT(ADDRESS(ROW(Entrées!$C$37)+($D135-1)*24+Y$11,COLUMN(Entrées!$C$37)+($C135-1),4,TRUE,"Entrées")))</f>
        <v>316</v>
      </c>
      <c r="Z135" s="28">
        <f ca="1">IF($D135&gt;$D$8,"",INDIRECT(ADDRESS(ROW(Entrées!$C$37)+($D135-1)*24+Z$11,COLUMN(Entrées!$C$37)+($C135-1),4,TRUE,"Entrées")))</f>
        <v>316.5</v>
      </c>
      <c r="AA135" s="28">
        <f ca="1">IF($D135&gt;$D$8,"",INDIRECT(ADDRESS(ROW(Entrées!$C$37)+($D135-1)*24+AA$11,COLUMN(Entrées!$C$37)+($C135-1),4,TRUE,"Entrées")))</f>
        <v>316</v>
      </c>
      <c r="AB135" s="28">
        <f ca="1">IF($D135&gt;$D$8,"",INDIRECT(ADDRESS(ROW(Entrées!$C$37)+($D135-1)*24+AB$11,COLUMN(Entrées!$C$37)+($C135-1),4,TRUE,"Entrées")))</f>
        <v>317.5</v>
      </c>
      <c r="AC135" s="11"/>
      <c r="AD135" s="40">
        <f t="shared" ca="1" si="129"/>
        <v>315.16666666666669</v>
      </c>
      <c r="AE135" s="40">
        <f t="shared" ca="1" si="131"/>
        <v>317.5</v>
      </c>
      <c r="AF135" s="40">
        <f t="shared" ca="1" si="132"/>
        <v>310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49473.956989247294</v>
      </c>
      <c r="AK135" s="31">
        <f t="shared" ca="1" si="46"/>
        <v>49350.672043010745</v>
      </c>
      <c r="AL135" s="31">
        <f t="shared" ca="1" si="47"/>
        <v>49398.118279569891</v>
      </c>
      <c r="AM135" s="31">
        <f t="shared" ca="1" si="48"/>
        <v>347.55645161290329</v>
      </c>
      <c r="AN135" s="31">
        <f t="shared" ca="1" si="49"/>
        <v>2588.1444892473114</v>
      </c>
      <c r="AO135" s="31">
        <f t="shared" ca="1" si="50"/>
        <v>1503.5463709677417</v>
      </c>
      <c r="AP135" s="31">
        <f t="shared" ca="1" si="51"/>
        <v>41704.171370967742</v>
      </c>
      <c r="AQ135" s="31">
        <f t="shared" ca="1" si="52"/>
        <v>2152.7096774193546</v>
      </c>
      <c r="AR135" s="31">
        <f t="shared" ca="1" si="53"/>
        <v>402.56922043010746</v>
      </c>
      <c r="AS135" s="31">
        <f t="shared" ca="1" si="54"/>
        <v>6508.2741935483891</v>
      </c>
      <c r="AT135" s="31">
        <f t="shared" ca="1" si="55"/>
        <v>-813.07862903225805</v>
      </c>
      <c r="AU135" s="31">
        <f t="shared" ca="1" si="56"/>
        <v>663.5913978494624</v>
      </c>
      <c r="AV135" s="31">
        <f t="shared" ca="1" si="57"/>
        <v>-5583.5161290322567</v>
      </c>
      <c r="AW135" s="31">
        <f t="shared" ca="1" si="58"/>
        <v>65.047043010752674</v>
      </c>
      <c r="AX135" s="31">
        <f t="shared" ca="1" si="59"/>
        <v>1350.5215053763443</v>
      </c>
      <c r="AY135" s="31">
        <f t="shared" ca="1" si="60"/>
        <v>-1174.383064516129</v>
      </c>
      <c r="AZ135" s="31">
        <f t="shared" ca="1" si="61"/>
        <v>-997.34811827956992</v>
      </c>
      <c r="BA135" s="31">
        <f t="shared" ca="1" si="62"/>
        <v>-382.02016129032256</v>
      </c>
      <c r="BB135" s="31">
        <f t="shared" ca="1" si="63"/>
        <v>-2410.5497311827958</v>
      </c>
      <c r="BC135" s="31">
        <f t="shared" ca="1" si="64"/>
        <v>-1597.1438172043011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597.5</v>
      </c>
      <c r="BI135" s="32">
        <f>IF($BF135&gt;$Y$7,"",IF(AND($BF135=$Y$7,$BG135=23),"",Entrées!D163-Entrées!D162))</f>
        <v>700</v>
      </c>
      <c r="BJ135" s="32">
        <f>IF($BF135&gt;$Y$7,"",IF(AND($BF135=$Y$7,$BG135=23),"",Entrées!E163-Entrées!E162))</f>
        <v>862.5</v>
      </c>
      <c r="BK135" s="32">
        <f>IF($BF135&gt;$Y$7,"",IF(AND($BF135=$Y$7,$BG135=23),"",Entrées!F163-Entrées!F162))</f>
        <v>0</v>
      </c>
      <c r="BL135" s="32">
        <f>IF($BF135&gt;$Y$7,"",IF(AND($BF135=$Y$7,$BG135=23),"",Entrées!G163-Entrées!G162))</f>
        <v>11.5</v>
      </c>
      <c r="BM135" s="32">
        <f>IF($BF135&gt;$Y$7,"",IF(AND($BF135=$Y$7,$BG135=23),"",Entrées!H163-Entrées!H162))</f>
        <v>-8</v>
      </c>
      <c r="BN135" s="32">
        <f>IF($BF135&gt;$Y$7,"",IF(AND($BF135=$Y$7,$BG135=23),"",Entrées!I163-Entrées!I162))</f>
        <v>364</v>
      </c>
      <c r="BO135" s="32">
        <f>IF($BF135&gt;$Y$7,"",IF(AND($BF135=$Y$7,$BG135=23),"",Entrées!J163-Entrées!J162))</f>
        <v>13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-7</v>
      </c>
      <c r="BR135" s="32">
        <f>IF($BF135&gt;$Y$7,"",IF(AND($BF135=$Y$7,$BG135=23),"",Entrées!M163-Entrées!M162))</f>
        <v>123</v>
      </c>
      <c r="BS135" s="32">
        <f>IF($BF135&gt;$Y$7,"",IF(AND($BF135=$Y$7,$BG135=23),"",Entrées!N163-Entrées!N162))</f>
        <v>-4.5</v>
      </c>
      <c r="BT135" s="32">
        <f>IF($BF135&gt;$Y$7,"",IF(AND($BF135=$Y$7,$BG135=23),"",Entrées!O163-Entrées!O162))</f>
        <v>105.5</v>
      </c>
      <c r="BU135" s="32">
        <f>IF($BF135&gt;$Y$7,"",IF(AND($BF135=$Y$7,$BG135=23),"",Entrées!P163-Entrées!P162))</f>
        <v>0</v>
      </c>
      <c r="BV135" s="32">
        <f>IF($BF135&gt;$Y$7,"",IF(AND($BF135=$Y$7,$BG135=23),"",Entrées!Q163-Entrées!Q162))</f>
        <v>92</v>
      </c>
      <c r="BW135" s="32">
        <f>IF($BF135&gt;$Y$7,"",IF(AND($BF135=$Y$7,$BG135=23),"",Entrées!R163-Entrées!R162))</f>
        <v>0</v>
      </c>
      <c r="BX135" s="32">
        <f>IF($BF135&gt;$Y$7,"",IF(AND($BF135=$Y$7,$BG135=23),"",Entrées!S163-Entrées!S162))</f>
        <v>-104</v>
      </c>
      <c r="BY135" s="32">
        <f>IF($BF135&gt;$Y$7,"",IF(AND($BF135=$Y$7,$BG135=23),"",Entrées!T163-Entrées!T162))</f>
        <v>693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-147</v>
      </c>
      <c r="CB135" s="4"/>
      <c r="CC135" s="4"/>
      <c r="CD135" s="33">
        <f>IF($BF135&lt;=$Y$7,Entrées!J162/CD$2,"")</f>
        <v>8.9010850365884436E-2</v>
      </c>
      <c r="CE135" s="33">
        <f>IF($BF135&lt;=$Y$7,Entrées!K162/CE$2,"")</f>
        <v>0</v>
      </c>
      <c r="CF135" s="11">
        <f t="shared" si="66"/>
        <v>7926</v>
      </c>
      <c r="CG135" s="11">
        <f t="shared" si="67"/>
        <v>4186</v>
      </c>
      <c r="CH135" s="52">
        <f t="shared" si="68"/>
        <v>0.27160101910413265</v>
      </c>
      <c r="CI135" s="52">
        <f t="shared" si="69"/>
        <v>9.6170382329218221E-2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316</v>
      </c>
      <c r="F136" s="28">
        <f ca="1">IF($D136&gt;$D$8,"",INDIRECT(ADDRESS(ROW(Entrées!$C$37)+($D136-1)*24+F$11,COLUMN(Entrées!$C$37)+($C136-1),4,TRUE,"Entrées")))</f>
        <v>315</v>
      </c>
      <c r="G136" s="28">
        <f ca="1">IF($D136&gt;$D$8,"",INDIRECT(ADDRESS(ROW(Entrées!$C$37)+($D136-1)*24+G$11,COLUMN(Entrées!$C$37)+($C136-1),4,TRUE,"Entrées")))</f>
        <v>315</v>
      </c>
      <c r="H136" s="28">
        <f ca="1">IF($D136&gt;$D$8,"",INDIRECT(ADDRESS(ROW(Entrées!$C$37)+($D136-1)*24+H$11,COLUMN(Entrées!$C$37)+($C136-1),4,TRUE,"Entrées")))</f>
        <v>315</v>
      </c>
      <c r="I136" s="28">
        <f ca="1">IF($D136&gt;$D$8,"",INDIRECT(ADDRESS(ROW(Entrées!$C$37)+($D136-1)*24+I$11,COLUMN(Entrées!$C$37)+($C136-1),4,TRUE,"Entrées")))</f>
        <v>316</v>
      </c>
      <c r="J136" s="28">
        <f ca="1">IF($D136&gt;$D$8,"",INDIRECT(ADDRESS(ROW(Entrées!$C$37)+($D136-1)*24+J$11,COLUMN(Entrées!$C$37)+($C136-1),4,TRUE,"Entrées")))</f>
        <v>318</v>
      </c>
      <c r="K136" s="28">
        <f ca="1">IF($D136&gt;$D$8,"",INDIRECT(ADDRESS(ROW(Entrées!$C$37)+($D136-1)*24+K$11,COLUMN(Entrées!$C$37)+($C136-1),4,TRUE,"Entrées")))</f>
        <v>329</v>
      </c>
      <c r="L136" s="28">
        <f ca="1">IF($D136&gt;$D$8,"",INDIRECT(ADDRESS(ROW(Entrées!$C$37)+($D136-1)*24+L$11,COLUMN(Entrées!$C$37)+($C136-1),4,TRUE,"Entrées")))</f>
        <v>328.5</v>
      </c>
      <c r="M136" s="28">
        <f ca="1">IF($D136&gt;$D$8,"",INDIRECT(ADDRESS(ROW(Entrées!$C$37)+($D136-1)*24+M$11,COLUMN(Entrées!$C$37)+($C136-1),4,TRUE,"Entrées")))</f>
        <v>323.5</v>
      </c>
      <c r="N136" s="28">
        <f ca="1">IF($D136&gt;$D$8,"",INDIRECT(ADDRESS(ROW(Entrées!$C$37)+($D136-1)*24+N$11,COLUMN(Entrées!$C$37)+($C136-1),4,TRUE,"Entrées")))</f>
        <v>323</v>
      </c>
      <c r="O136" s="28">
        <f ca="1">IF($D136&gt;$D$8,"",INDIRECT(ADDRESS(ROW(Entrées!$C$37)+($D136-1)*24+O$11,COLUMN(Entrées!$C$37)+($C136-1),4,TRUE,"Entrées")))</f>
        <v>322</v>
      </c>
      <c r="P136" s="28">
        <f ca="1">IF($D136&gt;$D$8,"",INDIRECT(ADDRESS(ROW(Entrées!$C$37)+($D136-1)*24+P$11,COLUMN(Entrées!$C$37)+($C136-1),4,TRUE,"Entrées")))</f>
        <v>322.5</v>
      </c>
      <c r="Q136" s="28">
        <f ca="1">IF($D136&gt;$D$8,"",INDIRECT(ADDRESS(ROW(Entrées!$C$37)+($D136-1)*24+Q$11,COLUMN(Entrées!$C$37)+($C136-1),4,TRUE,"Entrées")))</f>
        <v>323</v>
      </c>
      <c r="R136" s="28">
        <f ca="1">IF($D136&gt;$D$8,"",INDIRECT(ADDRESS(ROW(Entrées!$C$37)+($D136-1)*24+R$11,COLUMN(Entrées!$C$37)+($C136-1),4,TRUE,"Entrées")))</f>
        <v>323.5</v>
      </c>
      <c r="S136" s="28">
        <f ca="1">IF($D136&gt;$D$8,"",INDIRECT(ADDRESS(ROW(Entrées!$C$37)+($D136-1)*24+S$11,COLUMN(Entrées!$C$37)+($C136-1),4,TRUE,"Entrées")))</f>
        <v>323.5</v>
      </c>
      <c r="T136" s="28">
        <f ca="1">IF($D136&gt;$D$8,"",INDIRECT(ADDRESS(ROW(Entrées!$C$37)+($D136-1)*24+T$11,COLUMN(Entrées!$C$37)+($C136-1),4,TRUE,"Entrées")))</f>
        <v>323</v>
      </c>
      <c r="U136" s="28">
        <f ca="1">IF($D136&gt;$D$8,"",INDIRECT(ADDRESS(ROW(Entrées!$C$37)+($D136-1)*24+U$11,COLUMN(Entrées!$C$37)+($C136-1),4,TRUE,"Entrées")))</f>
        <v>326.5</v>
      </c>
      <c r="V136" s="28">
        <f ca="1">IF($D136&gt;$D$8,"",INDIRECT(ADDRESS(ROW(Entrées!$C$37)+($D136-1)*24+V$11,COLUMN(Entrées!$C$37)+($C136-1),4,TRUE,"Entrées")))</f>
        <v>329</v>
      </c>
      <c r="W136" s="28">
        <f ca="1">IF($D136&gt;$D$8,"",INDIRECT(ADDRESS(ROW(Entrées!$C$37)+($D136-1)*24+W$11,COLUMN(Entrées!$C$37)+($C136-1),4,TRUE,"Entrées")))</f>
        <v>328.5</v>
      </c>
      <c r="X136" s="28">
        <f ca="1">IF($D136&gt;$D$8,"",INDIRECT(ADDRESS(ROW(Entrées!$C$37)+($D136-1)*24+X$11,COLUMN(Entrées!$C$37)+($C136-1),4,TRUE,"Entrées")))</f>
        <v>343</v>
      </c>
      <c r="Y136" s="28">
        <f ca="1">IF($D136&gt;$D$8,"",INDIRECT(ADDRESS(ROW(Entrées!$C$37)+($D136-1)*24+Y$11,COLUMN(Entrées!$C$37)+($C136-1),4,TRUE,"Entrées")))</f>
        <v>703.5</v>
      </c>
      <c r="Z136" s="28">
        <f ca="1">IF($D136&gt;$D$8,"",INDIRECT(ADDRESS(ROW(Entrées!$C$37)+($D136-1)*24+Z$11,COLUMN(Entrées!$C$37)+($C136-1),4,TRUE,"Entrées")))</f>
        <v>539.5</v>
      </c>
      <c r="AA136" s="28">
        <f ca="1">IF($D136&gt;$D$8,"",INDIRECT(ADDRESS(ROW(Entrées!$C$37)+($D136-1)*24+AA$11,COLUMN(Entrées!$C$37)+($C136-1),4,TRUE,"Entrées")))</f>
        <v>314.5</v>
      </c>
      <c r="AB136" s="28">
        <f ca="1">IF($D136&gt;$D$8,"",INDIRECT(ADDRESS(ROW(Entrées!$C$37)+($D136-1)*24+AB$11,COLUMN(Entrées!$C$37)+($C136-1),4,TRUE,"Entrées")))</f>
        <v>314.5</v>
      </c>
      <c r="AC136" s="11"/>
      <c r="AD136" s="40">
        <f t="shared" ca="1" si="129"/>
        <v>347.3125</v>
      </c>
      <c r="AE136" s="40">
        <f t="shared" ca="1" si="131"/>
        <v>703.5</v>
      </c>
      <c r="AF136" s="40">
        <f t="shared" ca="1" si="132"/>
        <v>314.5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49473.956989247294</v>
      </c>
      <c r="AK136" s="31">
        <f t="shared" ca="1" si="46"/>
        <v>49350.672043010745</v>
      </c>
      <c r="AL136" s="31">
        <f t="shared" ca="1" si="47"/>
        <v>49398.118279569891</v>
      </c>
      <c r="AM136" s="31">
        <f t="shared" ca="1" si="48"/>
        <v>347.55645161290329</v>
      </c>
      <c r="AN136" s="31">
        <f t="shared" ca="1" si="49"/>
        <v>2588.1444892473114</v>
      </c>
      <c r="AO136" s="31">
        <f t="shared" ca="1" si="50"/>
        <v>1503.5463709677417</v>
      </c>
      <c r="AP136" s="31">
        <f t="shared" ca="1" si="51"/>
        <v>41704.171370967742</v>
      </c>
      <c r="AQ136" s="31">
        <f t="shared" ca="1" si="52"/>
        <v>2152.7096774193546</v>
      </c>
      <c r="AR136" s="31">
        <f t="shared" ca="1" si="53"/>
        <v>402.56922043010746</v>
      </c>
      <c r="AS136" s="31">
        <f t="shared" ca="1" si="54"/>
        <v>6508.2741935483891</v>
      </c>
      <c r="AT136" s="31">
        <f t="shared" ca="1" si="55"/>
        <v>-813.07862903225805</v>
      </c>
      <c r="AU136" s="31">
        <f t="shared" ca="1" si="56"/>
        <v>663.5913978494624</v>
      </c>
      <c r="AV136" s="31">
        <f t="shared" ca="1" si="57"/>
        <v>-5583.5161290322567</v>
      </c>
      <c r="AW136" s="31">
        <f t="shared" ca="1" si="58"/>
        <v>65.047043010752674</v>
      </c>
      <c r="AX136" s="31">
        <f t="shared" ca="1" si="59"/>
        <v>1350.5215053763443</v>
      </c>
      <c r="AY136" s="31">
        <f t="shared" ca="1" si="60"/>
        <v>-1174.383064516129</v>
      </c>
      <c r="AZ136" s="31">
        <f t="shared" ca="1" si="61"/>
        <v>-997.34811827956992</v>
      </c>
      <c r="BA136" s="31">
        <f t="shared" ca="1" si="62"/>
        <v>-382.02016129032256</v>
      </c>
      <c r="BB136" s="31">
        <f t="shared" ca="1" si="63"/>
        <v>-2410.5497311827958</v>
      </c>
      <c r="BC136" s="31">
        <f t="shared" ca="1" si="64"/>
        <v>-1597.1438172043011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1254</v>
      </c>
      <c r="BI136" s="32">
        <f>IF($BF136&gt;$Y$7,"",IF(AND($BF136=$Y$7,$BG136=23),"",Entrées!D164-Entrées!D163))</f>
        <v>1075</v>
      </c>
      <c r="BJ136" s="32">
        <f>IF($BF136&gt;$Y$7,"",IF(AND($BF136=$Y$7,$BG136=23),"",Entrées!E164-Entrées!E163))</f>
        <v>1212.5</v>
      </c>
      <c r="BK136" s="32">
        <f>IF($BF136&gt;$Y$7,"",IF(AND($BF136=$Y$7,$BG136=23),"",Entrées!F164-Entrées!F163))</f>
        <v>-1</v>
      </c>
      <c r="BL136" s="32">
        <f>IF($BF136&gt;$Y$7,"",IF(AND($BF136=$Y$7,$BG136=23),"",Entrées!G164-Entrées!G163))</f>
        <v>29</v>
      </c>
      <c r="BM136" s="32">
        <f>IF($BF136&gt;$Y$7,"",IF(AND($BF136=$Y$7,$BG136=23),"",Entrées!H164-Entrées!H163))</f>
        <v>-5</v>
      </c>
      <c r="BN136" s="32">
        <f>IF($BF136&gt;$Y$7,"",IF(AND($BF136=$Y$7,$BG136=23),"",Entrées!I164-Entrées!I163))</f>
        <v>607.5</v>
      </c>
      <c r="BO136" s="32">
        <f>IF($BF136&gt;$Y$7,"",IF(AND($BF136=$Y$7,$BG136=23),"",Entrées!J164-Entrées!J163))</f>
        <v>-20.5</v>
      </c>
      <c r="BP136" s="32">
        <f>IF($BF136&gt;$Y$7,"",IF(AND($BF136=$Y$7,$BG136=23),"",Entrées!K164-Entrées!K163))</f>
        <v>0</v>
      </c>
      <c r="BQ136" s="32">
        <f>IF($BF136&gt;$Y$7,"",IF(AND($BF136=$Y$7,$BG136=23),"",Entrées!L164-Entrées!L163))</f>
        <v>43</v>
      </c>
      <c r="BR136" s="32">
        <f>IF($BF136&gt;$Y$7,"",IF(AND($BF136=$Y$7,$BG136=23),"",Entrées!M164-Entrées!M163))</f>
        <v>138.5</v>
      </c>
      <c r="BS136" s="32">
        <f>IF($BF136&gt;$Y$7,"",IF(AND($BF136=$Y$7,$BG136=23),"",Entrées!N164-Entrées!N163))</f>
        <v>-8.5</v>
      </c>
      <c r="BT136" s="32">
        <f>IF($BF136&gt;$Y$7,"",IF(AND($BF136=$Y$7,$BG136=23),"",Entrées!O164-Entrées!O163))</f>
        <v>470</v>
      </c>
      <c r="BU136" s="32">
        <f>IF($BF136&gt;$Y$7,"",IF(AND($BF136=$Y$7,$BG136=23),"",Entrées!P164-Entrées!P163))</f>
        <v>-0.5</v>
      </c>
      <c r="BV136" s="32">
        <f>IF($BF136&gt;$Y$7,"",IF(AND($BF136=$Y$7,$BG136=23),"",Entrées!Q164-Entrées!Q163))</f>
        <v>88</v>
      </c>
      <c r="BW136" s="32">
        <f>IF($BF136&gt;$Y$7,"",IF(AND($BF136=$Y$7,$BG136=23),"",Entrées!R164-Entrées!R163))</f>
        <v>-1</v>
      </c>
      <c r="BX136" s="32">
        <f>IF($BF136&gt;$Y$7,"",IF(AND($BF136=$Y$7,$BG136=23),"",Entrées!S164-Entrées!S163))</f>
        <v>126</v>
      </c>
      <c r="BY136" s="32">
        <f>IF($BF136&gt;$Y$7,"",IF(AND($BF136=$Y$7,$BG136=23),"",Entrées!T164-Entrées!T163))</f>
        <v>21</v>
      </c>
      <c r="BZ136" s="32">
        <f>IF($BF136&gt;$Y$7,"",IF(AND($BF136=$Y$7,$BG136=23),"",Entrées!U164-Entrées!U163))</f>
        <v>-173</v>
      </c>
      <c r="CA136" s="32">
        <f>IF($BF136&gt;$Y$7,"",IF(AND($BF136=$Y$7,$BG136=23),"",Entrées!V164-Entrées!V163))</f>
        <v>289</v>
      </c>
      <c r="CB136" s="4"/>
      <c r="CC136" s="4"/>
      <c r="CD136" s="33">
        <f>IF($BF136&lt;=$Y$7,Entrées!J163/CD$2,"")</f>
        <v>9.0651021953065861E-2</v>
      </c>
      <c r="CE136" s="33">
        <f>IF($BF136&lt;=$Y$7,Entrées!K163/CE$2,"")</f>
        <v>0</v>
      </c>
      <c r="CF136" s="11">
        <f t="shared" si="66"/>
        <v>7926</v>
      </c>
      <c r="CG136" s="11">
        <f t="shared" si="67"/>
        <v>4186</v>
      </c>
      <c r="CH136" s="52">
        <f t="shared" si="68"/>
        <v>0.27160101910413265</v>
      </c>
      <c r="CI136" s="52">
        <f t="shared" si="69"/>
        <v>9.6170382329218221E-2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315</v>
      </c>
      <c r="F137" s="28">
        <f ca="1">IF($D137&gt;$D$8,"",INDIRECT(ADDRESS(ROW(Entrées!$C$37)+($D137-1)*24+F$11,COLUMN(Entrées!$C$37)+($C137-1),4,TRUE,"Entrées")))</f>
        <v>314.5</v>
      </c>
      <c r="G137" s="28">
        <f ca="1">IF($D137&gt;$D$8,"",INDIRECT(ADDRESS(ROW(Entrées!$C$37)+($D137-1)*24+G$11,COLUMN(Entrées!$C$37)+($C137-1),4,TRUE,"Entrées")))</f>
        <v>315</v>
      </c>
      <c r="H137" s="28">
        <f ca="1">IF($D137&gt;$D$8,"",INDIRECT(ADDRESS(ROW(Entrées!$C$37)+($D137-1)*24+H$11,COLUMN(Entrées!$C$37)+($C137-1),4,TRUE,"Entrées")))</f>
        <v>315</v>
      </c>
      <c r="I137" s="28">
        <f ca="1">IF($D137&gt;$D$8,"",INDIRECT(ADDRESS(ROW(Entrées!$C$37)+($D137-1)*24+I$11,COLUMN(Entrées!$C$37)+($C137-1),4,TRUE,"Entrées")))</f>
        <v>314</v>
      </c>
      <c r="J137" s="28">
        <f ca="1">IF($D137&gt;$D$8,"",INDIRECT(ADDRESS(ROW(Entrées!$C$37)+($D137-1)*24+J$11,COLUMN(Entrées!$C$37)+($C137-1),4,TRUE,"Entrées")))</f>
        <v>318</v>
      </c>
      <c r="K137" s="28">
        <f ca="1">IF($D137&gt;$D$8,"",INDIRECT(ADDRESS(ROW(Entrées!$C$37)+($D137-1)*24+K$11,COLUMN(Entrées!$C$37)+($C137-1),4,TRUE,"Entrées")))</f>
        <v>330.5</v>
      </c>
      <c r="L137" s="28">
        <f ca="1">IF($D137&gt;$D$8,"",INDIRECT(ADDRESS(ROW(Entrées!$C$37)+($D137-1)*24+L$11,COLUMN(Entrées!$C$37)+($C137-1),4,TRUE,"Entrées")))</f>
        <v>323.5</v>
      </c>
      <c r="M137" s="28">
        <f ca="1">IF($D137&gt;$D$8,"",INDIRECT(ADDRESS(ROW(Entrées!$C$37)+($D137-1)*24+M$11,COLUMN(Entrées!$C$37)+($C137-1),4,TRUE,"Entrées")))</f>
        <v>323</v>
      </c>
      <c r="N137" s="28">
        <f ca="1">IF($D137&gt;$D$8,"",INDIRECT(ADDRESS(ROW(Entrées!$C$37)+($D137-1)*24+N$11,COLUMN(Entrées!$C$37)+($C137-1),4,TRUE,"Entrées")))</f>
        <v>323.5</v>
      </c>
      <c r="O137" s="28">
        <f ca="1">IF($D137&gt;$D$8,"",INDIRECT(ADDRESS(ROW(Entrées!$C$37)+($D137-1)*24+O$11,COLUMN(Entrées!$C$37)+($C137-1),4,TRUE,"Entrées")))</f>
        <v>324.5</v>
      </c>
      <c r="P137" s="28">
        <f ca="1">IF($D137&gt;$D$8,"",INDIRECT(ADDRESS(ROW(Entrées!$C$37)+($D137-1)*24+P$11,COLUMN(Entrées!$C$37)+($C137-1),4,TRUE,"Entrées")))</f>
        <v>329</v>
      </c>
      <c r="Q137" s="28">
        <f ca="1">IF($D137&gt;$D$8,"",INDIRECT(ADDRESS(ROW(Entrées!$C$37)+($D137-1)*24+Q$11,COLUMN(Entrées!$C$37)+($C137-1),4,TRUE,"Entrées")))</f>
        <v>326.5</v>
      </c>
      <c r="R137" s="28">
        <f ca="1">IF($D137&gt;$D$8,"",INDIRECT(ADDRESS(ROW(Entrées!$C$37)+($D137-1)*24+R$11,COLUMN(Entrées!$C$37)+($C137-1),4,TRUE,"Entrées")))</f>
        <v>322</v>
      </c>
      <c r="S137" s="28">
        <f ca="1">IF($D137&gt;$D$8,"",INDIRECT(ADDRESS(ROW(Entrées!$C$37)+($D137-1)*24+S$11,COLUMN(Entrées!$C$37)+($C137-1),4,TRUE,"Entrées")))</f>
        <v>319</v>
      </c>
      <c r="T137" s="28">
        <f ca="1">IF($D137&gt;$D$8,"",INDIRECT(ADDRESS(ROW(Entrées!$C$37)+($D137-1)*24+T$11,COLUMN(Entrées!$C$37)+($C137-1),4,TRUE,"Entrées")))</f>
        <v>318</v>
      </c>
      <c r="U137" s="28">
        <f ca="1">IF($D137&gt;$D$8,"",INDIRECT(ADDRESS(ROW(Entrées!$C$37)+($D137-1)*24+U$11,COLUMN(Entrées!$C$37)+($C137-1),4,TRUE,"Entrées")))</f>
        <v>319.5</v>
      </c>
      <c r="V137" s="28">
        <f ca="1">IF($D137&gt;$D$8,"",INDIRECT(ADDRESS(ROW(Entrées!$C$37)+($D137-1)*24+V$11,COLUMN(Entrées!$C$37)+($C137-1),4,TRUE,"Entrées")))</f>
        <v>319.5</v>
      </c>
      <c r="W137" s="28">
        <f ca="1">IF($D137&gt;$D$8,"",INDIRECT(ADDRESS(ROW(Entrées!$C$37)+($D137-1)*24+W$11,COLUMN(Entrées!$C$37)+($C137-1),4,TRUE,"Entrées")))</f>
        <v>321.5</v>
      </c>
      <c r="X137" s="28">
        <f ca="1">IF($D137&gt;$D$8,"",INDIRECT(ADDRESS(ROW(Entrées!$C$37)+($D137-1)*24+X$11,COLUMN(Entrées!$C$37)+($C137-1),4,TRUE,"Entrées")))</f>
        <v>324</v>
      </c>
      <c r="Y137" s="28">
        <f ca="1">IF($D137&gt;$D$8,"",INDIRECT(ADDRESS(ROW(Entrées!$C$37)+($D137-1)*24+Y$11,COLUMN(Entrées!$C$37)+($C137-1),4,TRUE,"Entrées")))</f>
        <v>323.5</v>
      </c>
      <c r="Z137" s="28">
        <f ca="1">IF($D137&gt;$D$8,"",INDIRECT(ADDRESS(ROW(Entrées!$C$37)+($D137-1)*24+Z$11,COLUMN(Entrées!$C$37)+($C137-1),4,TRUE,"Entrées")))</f>
        <v>318.5</v>
      </c>
      <c r="AA137" s="28">
        <f ca="1">IF($D137&gt;$D$8,"",INDIRECT(ADDRESS(ROW(Entrées!$C$37)+($D137-1)*24+AA$11,COLUMN(Entrées!$C$37)+($C137-1),4,TRUE,"Entrées")))</f>
        <v>315.5</v>
      </c>
      <c r="AB137" s="28">
        <f ca="1">IF($D137&gt;$D$8,"",INDIRECT(ADDRESS(ROW(Entrées!$C$37)+($D137-1)*24+AB$11,COLUMN(Entrées!$C$37)+($C137-1),4,TRUE,"Entrées")))</f>
        <v>315</v>
      </c>
      <c r="AC137" s="11"/>
      <c r="AD137" s="40">
        <f t="shared" ca="1" si="129"/>
        <v>320.33333333333331</v>
      </c>
      <c r="AE137" s="40">
        <f t="shared" ca="1" si="131"/>
        <v>330.5</v>
      </c>
      <c r="AF137" s="40">
        <f t="shared" ca="1" si="132"/>
        <v>314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49473.956989247294</v>
      </c>
      <c r="AK137" s="31">
        <f t="shared" ca="1" si="46"/>
        <v>49350.672043010745</v>
      </c>
      <c r="AL137" s="31">
        <f t="shared" ca="1" si="47"/>
        <v>49398.118279569891</v>
      </c>
      <c r="AM137" s="31">
        <f t="shared" ca="1" si="48"/>
        <v>347.55645161290329</v>
      </c>
      <c r="AN137" s="31">
        <f t="shared" ca="1" si="49"/>
        <v>2588.1444892473114</v>
      </c>
      <c r="AO137" s="31">
        <f t="shared" ca="1" si="50"/>
        <v>1503.5463709677417</v>
      </c>
      <c r="AP137" s="31">
        <f t="shared" ca="1" si="51"/>
        <v>41704.171370967742</v>
      </c>
      <c r="AQ137" s="31">
        <f t="shared" ca="1" si="52"/>
        <v>2152.7096774193546</v>
      </c>
      <c r="AR137" s="31">
        <f t="shared" ca="1" si="53"/>
        <v>402.56922043010746</v>
      </c>
      <c r="AS137" s="31">
        <f t="shared" ca="1" si="54"/>
        <v>6508.2741935483891</v>
      </c>
      <c r="AT137" s="31">
        <f t="shared" ca="1" si="55"/>
        <v>-813.07862903225805</v>
      </c>
      <c r="AU137" s="31">
        <f t="shared" ca="1" si="56"/>
        <v>663.5913978494624</v>
      </c>
      <c r="AV137" s="31">
        <f t="shared" ca="1" si="57"/>
        <v>-5583.5161290322567</v>
      </c>
      <c r="AW137" s="31">
        <f t="shared" ca="1" si="58"/>
        <v>65.047043010752674</v>
      </c>
      <c r="AX137" s="31">
        <f t="shared" ca="1" si="59"/>
        <v>1350.5215053763443</v>
      </c>
      <c r="AY137" s="31">
        <f t="shared" ca="1" si="60"/>
        <v>-1174.383064516129</v>
      </c>
      <c r="AZ137" s="31">
        <f t="shared" ca="1" si="61"/>
        <v>-997.34811827956992</v>
      </c>
      <c r="BA137" s="31">
        <f t="shared" ca="1" si="62"/>
        <v>-382.02016129032256</v>
      </c>
      <c r="BB137" s="31">
        <f t="shared" ca="1" si="63"/>
        <v>-2410.5497311827958</v>
      </c>
      <c r="BC137" s="31">
        <f t="shared" ca="1" si="64"/>
        <v>-1597.1438172043011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799</v>
      </c>
      <c r="BI137" s="32">
        <f>IF($BF137&gt;$Y$7,"",IF(AND($BF137=$Y$7,$BG137=23),"",Entrées!D165-Entrées!D164))</f>
        <v>1000</v>
      </c>
      <c r="BJ137" s="32">
        <f>IF($BF137&gt;$Y$7,"",IF(AND($BF137=$Y$7,$BG137=23),"",Entrées!E165-Entrées!E164))</f>
        <v>1262.5</v>
      </c>
      <c r="BK137" s="32">
        <f>IF($BF137&gt;$Y$7,"",IF(AND($BF137=$Y$7,$BG137=23),"",Entrées!F165-Entrées!F164))</f>
        <v>0.5</v>
      </c>
      <c r="BL137" s="32">
        <f>IF($BF137&gt;$Y$7,"",IF(AND($BF137=$Y$7,$BG137=23),"",Entrées!G165-Entrées!G164))</f>
        <v>67</v>
      </c>
      <c r="BM137" s="32">
        <f>IF($BF137&gt;$Y$7,"",IF(AND($BF137=$Y$7,$BG137=23),"",Entrées!H165-Entrées!H164))</f>
        <v>7.5</v>
      </c>
      <c r="BN137" s="32">
        <f>IF($BF137&gt;$Y$7,"",IF(AND($BF137=$Y$7,$BG137=23),"",Entrées!I165-Entrées!I164))</f>
        <v>207.5</v>
      </c>
      <c r="BO137" s="32">
        <f>IF($BF137&gt;$Y$7,"",IF(AND($BF137=$Y$7,$BG137=23),"",Entrées!J165-Entrées!J164))</f>
        <v>-26</v>
      </c>
      <c r="BP137" s="32">
        <f>IF($BF137&gt;$Y$7,"",IF(AND($BF137=$Y$7,$BG137=23),"",Entrées!K165-Entrées!K164))</f>
        <v>28</v>
      </c>
      <c r="BQ137" s="32">
        <f>IF($BF137&gt;$Y$7,"",IF(AND($BF137=$Y$7,$BG137=23),"",Entrées!L165-Entrées!L164))</f>
        <v>202.5</v>
      </c>
      <c r="BR137" s="32">
        <f>IF($BF137&gt;$Y$7,"",IF(AND($BF137=$Y$7,$BG137=23),"",Entrées!M165-Entrées!M164))</f>
        <v>-229.5</v>
      </c>
      <c r="BS137" s="32">
        <f>IF($BF137&gt;$Y$7,"",IF(AND($BF137=$Y$7,$BG137=23),"",Entrées!N165-Entrées!N164))</f>
        <v>-7</v>
      </c>
      <c r="BT137" s="32">
        <f>IF($BF137&gt;$Y$7,"",IF(AND($BF137=$Y$7,$BG137=23),"",Entrées!O165-Entrées!O164))</f>
        <v>548.5</v>
      </c>
      <c r="BU137" s="32">
        <f>IF($BF137&gt;$Y$7,"",IF(AND($BF137=$Y$7,$BG137=23),"",Entrées!P165-Entrées!P164))</f>
        <v>1</v>
      </c>
      <c r="BV137" s="32">
        <f>IF($BF137&gt;$Y$7,"",IF(AND($BF137=$Y$7,$BG137=23),"",Entrées!Q165-Entrées!Q164))</f>
        <v>548</v>
      </c>
      <c r="BW137" s="32">
        <f>IF($BF137&gt;$Y$7,"",IF(AND($BF137=$Y$7,$BG137=23),"",Entrées!R165-Entrées!R164))</f>
        <v>0</v>
      </c>
      <c r="BX137" s="32">
        <f>IF($BF137&gt;$Y$7,"",IF(AND($BF137=$Y$7,$BG137=23),"",Entrées!S165-Entrées!S164))</f>
        <v>455</v>
      </c>
      <c r="BY137" s="32">
        <f>IF($BF137&gt;$Y$7,"",IF(AND($BF137=$Y$7,$BG137=23),"",Entrées!T165-Entrées!T164))</f>
        <v>139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-42</v>
      </c>
      <c r="CB137" s="4"/>
      <c r="CC137" s="4"/>
      <c r="CD137" s="33">
        <f>IF($BF137&lt;=$Y$7,Entrées!J164/CD$2,"")</f>
        <v>8.8064597527125921E-2</v>
      </c>
      <c r="CE137" s="33">
        <f>IF($BF137&lt;=$Y$7,Entrées!K164/CE$2,"")</f>
        <v>0</v>
      </c>
      <c r="CF137" s="11">
        <f t="shared" si="66"/>
        <v>7926</v>
      </c>
      <c r="CG137" s="11">
        <f t="shared" si="67"/>
        <v>4186</v>
      </c>
      <c r="CH137" s="52">
        <f t="shared" si="68"/>
        <v>0.27160101910413265</v>
      </c>
      <c r="CI137" s="52">
        <f t="shared" si="69"/>
        <v>9.6170382329218221E-2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315.5</v>
      </c>
      <c r="F138" s="28">
        <f ca="1">IF($D138&gt;$D$8,"",INDIRECT(ADDRESS(ROW(Entrées!$C$37)+($D138-1)*24+F$11,COLUMN(Entrées!$C$37)+($C138-1),4,TRUE,"Entrées")))</f>
        <v>314.5</v>
      </c>
      <c r="G138" s="28">
        <f ca="1">IF($D138&gt;$D$8,"",INDIRECT(ADDRESS(ROW(Entrées!$C$37)+($D138-1)*24+G$11,COLUMN(Entrées!$C$37)+($C138-1),4,TRUE,"Entrées")))</f>
        <v>314</v>
      </c>
      <c r="H138" s="28">
        <f ca="1">IF($D138&gt;$D$8,"",INDIRECT(ADDRESS(ROW(Entrées!$C$37)+($D138-1)*24+H$11,COLUMN(Entrées!$C$37)+($C138-1),4,TRUE,"Entrées")))</f>
        <v>314.5</v>
      </c>
      <c r="I138" s="28">
        <f ca="1">IF($D138&gt;$D$8,"",INDIRECT(ADDRESS(ROW(Entrées!$C$37)+($D138-1)*24+I$11,COLUMN(Entrées!$C$37)+($C138-1),4,TRUE,"Entrées")))</f>
        <v>314.5</v>
      </c>
      <c r="J138" s="28">
        <f ca="1">IF($D138&gt;$D$8,"",INDIRECT(ADDRESS(ROW(Entrées!$C$37)+($D138-1)*24+J$11,COLUMN(Entrées!$C$37)+($C138-1),4,TRUE,"Entrées")))</f>
        <v>315</v>
      </c>
      <c r="K138" s="28">
        <f ca="1">IF($D138&gt;$D$8,"",INDIRECT(ADDRESS(ROW(Entrées!$C$37)+($D138-1)*24+K$11,COLUMN(Entrées!$C$37)+($C138-1),4,TRUE,"Entrées")))</f>
        <v>323.5</v>
      </c>
      <c r="L138" s="28">
        <f ca="1">IF($D138&gt;$D$8,"",INDIRECT(ADDRESS(ROW(Entrées!$C$37)+($D138-1)*24+L$11,COLUMN(Entrées!$C$37)+($C138-1),4,TRUE,"Entrées")))</f>
        <v>325</v>
      </c>
      <c r="M138" s="28">
        <f ca="1">IF($D138&gt;$D$8,"",INDIRECT(ADDRESS(ROW(Entrées!$C$37)+($D138-1)*24+M$11,COLUMN(Entrées!$C$37)+($C138-1),4,TRUE,"Entrées")))</f>
        <v>324.5</v>
      </c>
      <c r="N138" s="28">
        <f ca="1">IF($D138&gt;$D$8,"",INDIRECT(ADDRESS(ROW(Entrées!$C$37)+($D138-1)*24+N$11,COLUMN(Entrées!$C$37)+($C138-1),4,TRUE,"Entrées")))</f>
        <v>329</v>
      </c>
      <c r="O138" s="28">
        <f ca="1">IF($D138&gt;$D$8,"",INDIRECT(ADDRESS(ROW(Entrées!$C$37)+($D138-1)*24+O$11,COLUMN(Entrées!$C$37)+($C138-1),4,TRUE,"Entrées")))</f>
        <v>317.5</v>
      </c>
      <c r="P138" s="28">
        <f ca="1">IF($D138&gt;$D$8,"",INDIRECT(ADDRESS(ROW(Entrées!$C$37)+($D138-1)*24+P$11,COLUMN(Entrées!$C$37)+($C138-1),4,TRUE,"Entrées")))</f>
        <v>316.5</v>
      </c>
      <c r="Q138" s="28">
        <f ca="1">IF($D138&gt;$D$8,"",INDIRECT(ADDRESS(ROW(Entrées!$C$37)+($D138-1)*24+Q$11,COLUMN(Entrées!$C$37)+($C138-1),4,TRUE,"Entrées")))</f>
        <v>317</v>
      </c>
      <c r="R138" s="28">
        <f ca="1">IF($D138&gt;$D$8,"",INDIRECT(ADDRESS(ROW(Entrées!$C$37)+($D138-1)*24+R$11,COLUMN(Entrées!$C$37)+($C138-1),4,TRUE,"Entrées")))</f>
        <v>320.5</v>
      </c>
      <c r="S138" s="28">
        <f ca="1">IF($D138&gt;$D$8,"",INDIRECT(ADDRESS(ROW(Entrées!$C$37)+($D138-1)*24+S$11,COLUMN(Entrées!$C$37)+($C138-1),4,TRUE,"Entrées")))</f>
        <v>323</v>
      </c>
      <c r="T138" s="28">
        <f ca="1">IF($D138&gt;$D$8,"",INDIRECT(ADDRESS(ROW(Entrées!$C$37)+($D138-1)*24+T$11,COLUMN(Entrées!$C$37)+($C138-1),4,TRUE,"Entrées")))</f>
        <v>325</v>
      </c>
      <c r="U138" s="28">
        <f ca="1">IF($D138&gt;$D$8,"",INDIRECT(ADDRESS(ROW(Entrées!$C$37)+($D138-1)*24+U$11,COLUMN(Entrées!$C$37)+($C138-1),4,TRUE,"Entrées")))</f>
        <v>322</v>
      </c>
      <c r="V138" s="28">
        <f ca="1">IF($D138&gt;$D$8,"",INDIRECT(ADDRESS(ROW(Entrées!$C$37)+($D138-1)*24+V$11,COLUMN(Entrées!$C$37)+($C138-1),4,TRUE,"Entrées")))</f>
        <v>317</v>
      </c>
      <c r="W138" s="28">
        <f ca="1">IF($D138&gt;$D$8,"",INDIRECT(ADDRESS(ROW(Entrées!$C$37)+($D138-1)*24+W$11,COLUMN(Entrées!$C$37)+($C138-1),4,TRUE,"Entrées")))</f>
        <v>307</v>
      </c>
      <c r="X138" s="28">
        <f ca="1">IF($D138&gt;$D$8,"",INDIRECT(ADDRESS(ROW(Entrées!$C$37)+($D138-1)*24+X$11,COLUMN(Entrées!$C$37)+($C138-1),4,TRUE,"Entrées")))</f>
        <v>307</v>
      </c>
      <c r="Y138" s="28">
        <f ca="1">IF($D138&gt;$D$8,"",INDIRECT(ADDRESS(ROW(Entrées!$C$37)+($D138-1)*24+Y$11,COLUMN(Entrées!$C$37)+($C138-1),4,TRUE,"Entrées")))</f>
        <v>309</v>
      </c>
      <c r="Z138" s="28">
        <f ca="1">IF($D138&gt;$D$8,"",INDIRECT(ADDRESS(ROW(Entrées!$C$37)+($D138-1)*24+Z$11,COLUMN(Entrées!$C$37)+($C138-1),4,TRUE,"Entrées")))</f>
        <v>314</v>
      </c>
      <c r="AA138" s="28">
        <f ca="1">IF($D138&gt;$D$8,"",INDIRECT(ADDRESS(ROW(Entrées!$C$37)+($D138-1)*24+AA$11,COLUMN(Entrées!$C$37)+($C138-1),4,TRUE,"Entrées")))</f>
        <v>313</v>
      </c>
      <c r="AB138" s="28">
        <f ca="1">IF($D138&gt;$D$8,"",INDIRECT(ADDRESS(ROW(Entrées!$C$37)+($D138-1)*24+AB$11,COLUMN(Entrées!$C$37)+($C138-1),4,TRUE,"Entrées")))</f>
        <v>313</v>
      </c>
      <c r="AC138" s="11"/>
      <c r="AD138" s="40">
        <f t="shared" ca="1" si="129"/>
        <v>317.14583333333331</v>
      </c>
      <c r="AE138" s="40">
        <f t="shared" ca="1" si="131"/>
        <v>329</v>
      </c>
      <c r="AF138" s="40">
        <f t="shared" ca="1" si="132"/>
        <v>307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49473.956989247294</v>
      </c>
      <c r="AK138" s="31">
        <f t="shared" ca="1" si="46"/>
        <v>49350.672043010745</v>
      </c>
      <c r="AL138" s="31">
        <f t="shared" ca="1" si="47"/>
        <v>49398.118279569891</v>
      </c>
      <c r="AM138" s="31">
        <f t="shared" ca="1" si="48"/>
        <v>347.55645161290329</v>
      </c>
      <c r="AN138" s="31">
        <f t="shared" ca="1" si="49"/>
        <v>2588.1444892473114</v>
      </c>
      <c r="AO138" s="31">
        <f t="shared" ca="1" si="50"/>
        <v>1503.5463709677417</v>
      </c>
      <c r="AP138" s="31">
        <f t="shared" ca="1" si="51"/>
        <v>41704.171370967742</v>
      </c>
      <c r="AQ138" s="31">
        <f t="shared" ca="1" si="52"/>
        <v>2152.7096774193546</v>
      </c>
      <c r="AR138" s="31">
        <f t="shared" ca="1" si="53"/>
        <v>402.56922043010746</v>
      </c>
      <c r="AS138" s="31">
        <f t="shared" ca="1" si="54"/>
        <v>6508.2741935483891</v>
      </c>
      <c r="AT138" s="31">
        <f t="shared" ca="1" si="55"/>
        <v>-813.07862903225805</v>
      </c>
      <c r="AU138" s="31">
        <f t="shared" ca="1" si="56"/>
        <v>663.5913978494624</v>
      </c>
      <c r="AV138" s="31">
        <f t="shared" ca="1" si="57"/>
        <v>-5583.5161290322567</v>
      </c>
      <c r="AW138" s="31">
        <f t="shared" ca="1" si="58"/>
        <v>65.047043010752674</v>
      </c>
      <c r="AX138" s="31">
        <f t="shared" ca="1" si="59"/>
        <v>1350.5215053763443</v>
      </c>
      <c r="AY138" s="31">
        <f t="shared" ca="1" si="60"/>
        <v>-1174.383064516129</v>
      </c>
      <c r="AZ138" s="31">
        <f t="shared" ca="1" si="61"/>
        <v>-997.34811827956992</v>
      </c>
      <c r="BA138" s="31">
        <f t="shared" ca="1" si="62"/>
        <v>-382.02016129032256</v>
      </c>
      <c r="BB138" s="31">
        <f t="shared" ca="1" si="63"/>
        <v>-2410.5497311827958</v>
      </c>
      <c r="BC138" s="31">
        <f t="shared" ca="1" si="64"/>
        <v>-1597.1438172043011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2685.5</v>
      </c>
      <c r="BI138" s="32">
        <f>IF($BF138&gt;$Y$7,"",IF(AND($BF138=$Y$7,$BG138=23),"",Entrées!D166-Entrées!D165))</f>
        <v>3037.5</v>
      </c>
      <c r="BJ138" s="32">
        <f>IF($BF138&gt;$Y$7,"",IF(AND($BF138=$Y$7,$BG138=23),"",Entrées!E166-Entrées!E165))</f>
        <v>2950</v>
      </c>
      <c r="BK138" s="32">
        <f>IF($BF138&gt;$Y$7,"",IF(AND($BF138=$Y$7,$BG138=23),"",Entrées!F166-Entrées!F165))</f>
        <v>-0.5</v>
      </c>
      <c r="BL138" s="32">
        <f>IF($BF138&gt;$Y$7,"",IF(AND($BF138=$Y$7,$BG138=23),"",Entrées!G166-Entrées!G165))</f>
        <v>242</v>
      </c>
      <c r="BM138" s="32">
        <f>IF($BF138&gt;$Y$7,"",IF(AND($BF138=$Y$7,$BG138=23),"",Entrées!H166-Entrées!H165))</f>
        <v>-11</v>
      </c>
      <c r="BN138" s="32">
        <f>IF($BF138&gt;$Y$7,"",IF(AND($BF138=$Y$7,$BG138=23),"",Entrées!I166-Entrées!I165))</f>
        <v>388.5</v>
      </c>
      <c r="BO138" s="32">
        <f>IF($BF138&gt;$Y$7,"",IF(AND($BF138=$Y$7,$BG138=23),"",Entrées!J166-Entrées!J165))</f>
        <v>-32</v>
      </c>
      <c r="BP138" s="32">
        <f>IF($BF138&gt;$Y$7,"",IF(AND($BF138=$Y$7,$BG138=23),"",Entrées!K166-Entrées!K165))</f>
        <v>283</v>
      </c>
      <c r="BQ138" s="32">
        <f>IF($BF138&gt;$Y$7,"",IF(AND($BF138=$Y$7,$BG138=23),"",Entrées!L166-Entrées!L165))</f>
        <v>32</v>
      </c>
      <c r="BR138" s="32">
        <f>IF($BF138&gt;$Y$7,"",IF(AND($BF138=$Y$7,$BG138=23),"",Entrées!M166-Entrées!M165))</f>
        <v>412.5</v>
      </c>
      <c r="BS138" s="32">
        <f>IF($BF138&gt;$Y$7,"",IF(AND($BF138=$Y$7,$BG138=23),"",Entrées!N166-Entrées!N165))</f>
        <v>-6.5</v>
      </c>
      <c r="BT138" s="32">
        <f>IF($BF138&gt;$Y$7,"",IF(AND($BF138=$Y$7,$BG138=23),"",Entrées!O166-Entrées!O165))</f>
        <v>1377</v>
      </c>
      <c r="BU138" s="32">
        <f>IF($BF138&gt;$Y$7,"",IF(AND($BF138=$Y$7,$BG138=23),"",Entrées!P166-Entrées!P165))</f>
        <v>4</v>
      </c>
      <c r="BV138" s="32">
        <f>IF($BF138&gt;$Y$7,"",IF(AND($BF138=$Y$7,$BG138=23),"",Entrées!Q166-Entrées!Q165))</f>
        <v>1300</v>
      </c>
      <c r="BW138" s="32">
        <f>IF($BF138&gt;$Y$7,"",IF(AND($BF138=$Y$7,$BG138=23),"",Entrées!R166-Entrées!R165))</f>
        <v>-297</v>
      </c>
      <c r="BX138" s="32">
        <f>IF($BF138&gt;$Y$7,"",IF(AND($BF138=$Y$7,$BG138=23),"",Entrées!S166-Entrées!S165))</f>
        <v>-104</v>
      </c>
      <c r="BY138" s="32">
        <f>IF($BF138&gt;$Y$7,"",IF(AND($BF138=$Y$7,$BG138=23),"",Entrées!T166-Entrées!T165))</f>
        <v>-258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921</v>
      </c>
      <c r="CB138" s="4"/>
      <c r="CC138" s="4"/>
      <c r="CD138" s="33">
        <f>IF($BF138&lt;=$Y$7,Entrées!J165/CD$2,"")</f>
        <v>8.4784254352763058E-2</v>
      </c>
      <c r="CE138" s="33">
        <f>IF($BF138&lt;=$Y$7,Entrées!K165/CE$2,"")</f>
        <v>6.688963210702341E-3</v>
      </c>
      <c r="CF138" s="11">
        <f t="shared" si="66"/>
        <v>7926</v>
      </c>
      <c r="CG138" s="11">
        <f t="shared" si="67"/>
        <v>4186</v>
      </c>
      <c r="CH138" s="52">
        <f t="shared" si="68"/>
        <v>0.27160101910413265</v>
      </c>
      <c r="CI138" s="52">
        <f t="shared" si="69"/>
        <v>9.6170382329218221E-2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313.5</v>
      </c>
      <c r="F139" s="28">
        <f ca="1">IF($D139&gt;$D$8,"",INDIRECT(ADDRESS(ROW(Entrées!$C$37)+($D139-1)*24+F$11,COLUMN(Entrées!$C$37)+($C139-1),4,TRUE,"Entrées")))</f>
        <v>313.5</v>
      </c>
      <c r="G139" s="28">
        <f ca="1">IF($D139&gt;$D$8,"",INDIRECT(ADDRESS(ROW(Entrées!$C$37)+($D139-1)*24+G$11,COLUMN(Entrées!$C$37)+($C139-1),4,TRUE,"Entrées")))</f>
        <v>312.5</v>
      </c>
      <c r="H139" s="28">
        <f ca="1">IF($D139&gt;$D$8,"",INDIRECT(ADDRESS(ROW(Entrées!$C$37)+($D139-1)*24+H$11,COLUMN(Entrées!$C$37)+($C139-1),4,TRUE,"Entrées")))</f>
        <v>313.5</v>
      </c>
      <c r="I139" s="28">
        <f ca="1">IF($D139&gt;$D$8,"",INDIRECT(ADDRESS(ROW(Entrées!$C$37)+($D139-1)*24+I$11,COLUMN(Entrées!$C$37)+($C139-1),4,TRUE,"Entrées")))</f>
        <v>312</v>
      </c>
      <c r="J139" s="28">
        <f ca="1">IF($D139&gt;$D$8,"",INDIRECT(ADDRESS(ROW(Entrées!$C$37)+($D139-1)*24+J$11,COLUMN(Entrées!$C$37)+($C139-1),4,TRUE,"Entrées")))</f>
        <v>312.5</v>
      </c>
      <c r="K139" s="28">
        <f ca="1">IF($D139&gt;$D$8,"",INDIRECT(ADDRESS(ROW(Entrées!$C$37)+($D139-1)*24+K$11,COLUMN(Entrées!$C$37)+($C139-1),4,TRUE,"Entrées")))</f>
        <v>312.5</v>
      </c>
      <c r="L139" s="28">
        <f ca="1">IF($D139&gt;$D$8,"",INDIRECT(ADDRESS(ROW(Entrées!$C$37)+($D139-1)*24+L$11,COLUMN(Entrées!$C$37)+($C139-1),4,TRUE,"Entrées")))</f>
        <v>313</v>
      </c>
      <c r="M139" s="28">
        <f ca="1">IF($D139&gt;$D$8,"",INDIRECT(ADDRESS(ROW(Entrées!$C$37)+($D139-1)*24+M$11,COLUMN(Entrées!$C$37)+($C139-1),4,TRUE,"Entrées")))</f>
        <v>312.5</v>
      </c>
      <c r="N139" s="28">
        <f ca="1">IF($D139&gt;$D$8,"",INDIRECT(ADDRESS(ROW(Entrées!$C$37)+($D139-1)*24+N$11,COLUMN(Entrées!$C$37)+($C139-1),4,TRUE,"Entrées")))</f>
        <v>312.5</v>
      </c>
      <c r="O139" s="28">
        <f ca="1">IF($D139&gt;$D$8,"",INDIRECT(ADDRESS(ROW(Entrées!$C$37)+($D139-1)*24+O$11,COLUMN(Entrées!$C$37)+($C139-1),4,TRUE,"Entrées")))</f>
        <v>311.5</v>
      </c>
      <c r="P139" s="28">
        <f ca="1">IF($D139&gt;$D$8,"",INDIRECT(ADDRESS(ROW(Entrées!$C$37)+($D139-1)*24+P$11,COLUMN(Entrées!$C$37)+($C139-1),4,TRUE,"Entrées")))</f>
        <v>310.5</v>
      </c>
      <c r="Q139" s="28">
        <f ca="1">IF($D139&gt;$D$8,"",INDIRECT(ADDRESS(ROW(Entrées!$C$37)+($D139-1)*24+Q$11,COLUMN(Entrées!$C$37)+($C139-1),4,TRUE,"Entrées")))</f>
        <v>306</v>
      </c>
      <c r="R139" s="28">
        <f ca="1">IF($D139&gt;$D$8,"",INDIRECT(ADDRESS(ROW(Entrées!$C$37)+($D139-1)*24+R$11,COLUMN(Entrées!$C$37)+($C139-1),4,TRUE,"Entrées")))</f>
        <v>306.5</v>
      </c>
      <c r="S139" s="28">
        <f ca="1">IF($D139&gt;$D$8,"",INDIRECT(ADDRESS(ROW(Entrées!$C$37)+($D139-1)*24+S$11,COLUMN(Entrées!$C$37)+($C139-1),4,TRUE,"Entrées")))</f>
        <v>306</v>
      </c>
      <c r="T139" s="28">
        <f ca="1">IF($D139&gt;$D$8,"",INDIRECT(ADDRESS(ROW(Entrées!$C$37)+($D139-1)*24+T$11,COLUMN(Entrées!$C$37)+($C139-1),4,TRUE,"Entrées")))</f>
        <v>307.5</v>
      </c>
      <c r="U139" s="28">
        <f ca="1">IF($D139&gt;$D$8,"",INDIRECT(ADDRESS(ROW(Entrées!$C$37)+($D139-1)*24+U$11,COLUMN(Entrées!$C$37)+($C139-1),4,TRUE,"Entrées")))</f>
        <v>311.5</v>
      </c>
      <c r="V139" s="28">
        <f ca="1">IF($D139&gt;$D$8,"",INDIRECT(ADDRESS(ROW(Entrées!$C$37)+($D139-1)*24+V$11,COLUMN(Entrées!$C$37)+($C139-1),4,TRUE,"Entrées")))</f>
        <v>314.5</v>
      </c>
      <c r="W139" s="28">
        <f ca="1">IF($D139&gt;$D$8,"",INDIRECT(ADDRESS(ROW(Entrées!$C$37)+($D139-1)*24+W$11,COLUMN(Entrées!$C$37)+($C139-1),4,TRUE,"Entrées")))</f>
        <v>313.5</v>
      </c>
      <c r="X139" s="28">
        <f ca="1">IF($D139&gt;$D$8,"",INDIRECT(ADDRESS(ROW(Entrées!$C$37)+($D139-1)*24+X$11,COLUMN(Entrées!$C$37)+($C139-1),4,TRUE,"Entrées")))</f>
        <v>314.5</v>
      </c>
      <c r="Y139" s="28">
        <f ca="1">IF($D139&gt;$D$8,"",INDIRECT(ADDRESS(ROW(Entrées!$C$37)+($D139-1)*24+Y$11,COLUMN(Entrées!$C$37)+($C139-1),4,TRUE,"Entrées")))</f>
        <v>314</v>
      </c>
      <c r="Z139" s="28">
        <f ca="1">IF($D139&gt;$D$8,"",INDIRECT(ADDRESS(ROW(Entrées!$C$37)+($D139-1)*24+Z$11,COLUMN(Entrées!$C$37)+($C139-1),4,TRUE,"Entrées")))</f>
        <v>315.5</v>
      </c>
      <c r="AA139" s="28">
        <f ca="1">IF($D139&gt;$D$8,"",INDIRECT(ADDRESS(ROW(Entrées!$C$37)+($D139-1)*24+AA$11,COLUMN(Entrées!$C$37)+($C139-1),4,TRUE,"Entrées")))</f>
        <v>315.5</v>
      </c>
      <c r="AB139" s="28">
        <f ca="1">IF($D139&gt;$D$8,"",INDIRECT(ADDRESS(ROW(Entrées!$C$37)+($D139-1)*24+AB$11,COLUMN(Entrées!$C$37)+($C139-1),4,TRUE,"Entrées")))</f>
        <v>314</v>
      </c>
      <c r="AC139" s="11"/>
      <c r="AD139" s="40">
        <f t="shared" ca="1" si="129"/>
        <v>312.04166666666669</v>
      </c>
      <c r="AE139" s="40">
        <f t="shared" ca="1" si="131"/>
        <v>315.5</v>
      </c>
      <c r="AF139" s="40">
        <f t="shared" ca="1" si="132"/>
        <v>306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49473.956989247294</v>
      </c>
      <c r="AK139" s="31">
        <f t="shared" ref="AK139:AK202" ca="1" si="134">IF($AH139&gt;$Y$7,"",AK138)</f>
        <v>49350.672043010745</v>
      </c>
      <c r="AL139" s="31">
        <f t="shared" ref="AL139:AL202" ca="1" si="135">IF($AH139&gt;$Y$7,"",AL138)</f>
        <v>49398.118279569891</v>
      </c>
      <c r="AM139" s="31">
        <f t="shared" ref="AM139:AM202" ca="1" si="136">IF($AH139&gt;$Y$7,"",AM138)</f>
        <v>347.55645161290329</v>
      </c>
      <c r="AN139" s="31">
        <f t="shared" ref="AN139:AN202" ca="1" si="137">IF($AH139&gt;$Y$7,"",AN138)</f>
        <v>2588.1444892473114</v>
      </c>
      <c r="AO139" s="31">
        <f t="shared" ref="AO139:AO202" ca="1" si="138">IF($AH139&gt;$Y$7,"",AO138)</f>
        <v>1503.5463709677417</v>
      </c>
      <c r="AP139" s="31">
        <f t="shared" ref="AP139:AP202" ca="1" si="139">IF($AH139&gt;$Y$7,"",AP138)</f>
        <v>41704.171370967742</v>
      </c>
      <c r="AQ139" s="31">
        <f t="shared" ref="AQ139:AQ202" ca="1" si="140">IF($AH139&gt;$Y$7,"",AQ138)</f>
        <v>2152.7096774193546</v>
      </c>
      <c r="AR139" s="31">
        <f t="shared" ref="AR139:AR202" ca="1" si="141">IF($AH139&gt;$Y$7,"",AR138)</f>
        <v>402.56922043010746</v>
      </c>
      <c r="AS139" s="31">
        <f t="shared" ref="AS139:AS202" ca="1" si="142">IF($AH139&gt;$Y$7,"",AS138)</f>
        <v>6508.2741935483891</v>
      </c>
      <c r="AT139" s="31">
        <f t="shared" ref="AT139:AT202" ca="1" si="143">IF($AH139&gt;$Y$7,"",AT138)</f>
        <v>-813.07862903225805</v>
      </c>
      <c r="AU139" s="31">
        <f t="shared" ref="AU139:AU202" ca="1" si="144">IF($AH139&gt;$Y$7,"",AU138)</f>
        <v>663.5913978494624</v>
      </c>
      <c r="AV139" s="31">
        <f t="shared" ref="AV139:AV202" ca="1" si="145">IF($AH139&gt;$Y$7,"",AV138)</f>
        <v>-5583.5161290322567</v>
      </c>
      <c r="AW139" s="31">
        <f t="shared" ref="AW139:AW202" ca="1" si="146">IF($AH139&gt;$Y$7,"",AW138)</f>
        <v>65.047043010752674</v>
      </c>
      <c r="AX139" s="31">
        <f t="shared" ref="AX139:AX202" ca="1" si="147">IF($AH139&gt;$Y$7,"",AX138)</f>
        <v>1350.5215053763443</v>
      </c>
      <c r="AY139" s="31">
        <f t="shared" ref="AY139:AY202" ca="1" si="148">IF($AH139&gt;$Y$7,"",AY138)</f>
        <v>-1174.383064516129</v>
      </c>
      <c r="AZ139" s="31">
        <f t="shared" ref="AZ139:AZ202" ca="1" si="149">IF($AH139&gt;$Y$7,"",AZ138)</f>
        <v>-997.34811827956992</v>
      </c>
      <c r="BA139" s="31">
        <f t="shared" ref="BA139:BA202" ca="1" si="150">IF($AH139&gt;$Y$7,"",BA138)</f>
        <v>-382.02016129032256</v>
      </c>
      <c r="BB139" s="31">
        <f t="shared" ref="BB139:BB202" ca="1" si="151">IF($AH139&gt;$Y$7,"",BB138)</f>
        <v>-2410.5497311827958</v>
      </c>
      <c r="BC139" s="31">
        <f t="shared" ref="BC139:BC202" ca="1" si="152">IF($AH139&gt;$Y$7,"",BC138)</f>
        <v>-1597.1438172043011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2612</v>
      </c>
      <c r="BI139" s="32">
        <f>IF($BF139&gt;$Y$7,"",IF(AND($BF139=$Y$7,$BG139=23),"",Entrées!D167-Entrées!D166))</f>
        <v>2600</v>
      </c>
      <c r="BJ139" s="32">
        <f>IF($BF139&gt;$Y$7,"",IF(AND($BF139=$Y$7,$BG139=23),"",Entrées!E167-Entrées!E166))</f>
        <v>2450</v>
      </c>
      <c r="BK139" s="32">
        <f>IF($BF139&gt;$Y$7,"",IF(AND($BF139=$Y$7,$BG139=23),"",Entrées!F167-Entrées!F166))</f>
        <v>0.5</v>
      </c>
      <c r="BL139" s="32">
        <f>IF($BF139&gt;$Y$7,"",IF(AND($BF139=$Y$7,$BG139=23),"",Entrées!G167-Entrées!G166))</f>
        <v>96.5</v>
      </c>
      <c r="BM139" s="32">
        <f>IF($BF139&gt;$Y$7,"",IF(AND($BF139=$Y$7,$BG139=23),"",Entrées!H167-Entrées!H166))</f>
        <v>4</v>
      </c>
      <c r="BN139" s="32">
        <f>IF($BF139&gt;$Y$7,"",IF(AND($BF139=$Y$7,$BG139=23),"",Entrées!I167-Entrées!I166))</f>
        <v>519.5</v>
      </c>
      <c r="BO139" s="32">
        <f>IF($BF139&gt;$Y$7,"",IF(AND($BF139=$Y$7,$BG139=23),"",Entrées!J167-Entrées!J166))</f>
        <v>7</v>
      </c>
      <c r="BP139" s="32">
        <f>IF($BF139&gt;$Y$7,"",IF(AND($BF139=$Y$7,$BG139=23),"",Entrées!K167-Entrées!K166))</f>
        <v>458</v>
      </c>
      <c r="BQ139" s="32">
        <f>IF($BF139&gt;$Y$7,"",IF(AND($BF139=$Y$7,$BG139=23),"",Entrées!L167-Entrées!L166))</f>
        <v>116</v>
      </c>
      <c r="BR139" s="32">
        <f>IF($BF139&gt;$Y$7,"",IF(AND($BF139=$Y$7,$BG139=23),"",Entrées!M167-Entrées!M166))</f>
        <v>181</v>
      </c>
      <c r="BS139" s="32">
        <f>IF($BF139&gt;$Y$7,"",IF(AND($BF139=$Y$7,$BG139=23),"",Entrées!N167-Entrées!N166))</f>
        <v>-2.5</v>
      </c>
      <c r="BT139" s="32">
        <f>IF($BF139&gt;$Y$7,"",IF(AND($BF139=$Y$7,$BG139=23),"",Entrées!O167-Entrées!O166))</f>
        <v>1231.5</v>
      </c>
      <c r="BU139" s="32">
        <f>IF($BF139&gt;$Y$7,"",IF(AND($BF139=$Y$7,$BG139=23),"",Entrées!P167-Entrées!P166))</f>
        <v>0.5</v>
      </c>
      <c r="BV139" s="32">
        <f>IF($BF139&gt;$Y$7,"",IF(AND($BF139=$Y$7,$BG139=23),"",Entrées!Q167-Entrées!Q166))</f>
        <v>978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-20</v>
      </c>
      <c r="BY139" s="32">
        <f>IF($BF139&gt;$Y$7,"",IF(AND($BF139=$Y$7,$BG139=23),"",Entrées!T167-Entrées!T166))</f>
        <v>-383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339</v>
      </c>
      <c r="CB139" s="4"/>
      <c r="CC139" s="4"/>
      <c r="CD139" s="33">
        <f>IF($BF139&lt;=$Y$7,Entrées!J166/CD$2,"")</f>
        <v>8.0746908907393389E-2</v>
      </c>
      <c r="CE139" s="33">
        <f>IF($BF139&lt;=$Y$7,Entrées!K166/CE$2,"")</f>
        <v>7.4295269947443857E-2</v>
      </c>
      <c r="CF139" s="11">
        <f t="shared" ref="CF139:CF202" si="154">CD$2</f>
        <v>7926</v>
      </c>
      <c r="CG139" s="11">
        <f t="shared" ref="CG139:CG202" si="155">CE$2</f>
        <v>4186</v>
      </c>
      <c r="CH139" s="52">
        <f t="shared" ref="CH139:CH202" si="156">CD$4</f>
        <v>0.27160101910413265</v>
      </c>
      <c r="CI139" s="52">
        <f t="shared" ref="CI139:CI202" si="157">CE$4</f>
        <v>9.6170382329218221E-2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153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312.5</v>
      </c>
      <c r="F140" s="28">
        <f ca="1">IF($D140&gt;$D$8,"",INDIRECT(ADDRESS(ROW(Entrées!$C$37)+($D140-1)*24+F$11,COLUMN(Entrées!$C$37)+($C140-1),4,TRUE,"Entrées")))</f>
        <v>313</v>
      </c>
      <c r="G140" s="28">
        <f ca="1">IF($D140&gt;$D$8,"",INDIRECT(ADDRESS(ROW(Entrées!$C$37)+($D140-1)*24+G$11,COLUMN(Entrées!$C$37)+($C140-1),4,TRUE,"Entrées")))</f>
        <v>312.5</v>
      </c>
      <c r="H140" s="28">
        <f ca="1">IF($D140&gt;$D$8,"",INDIRECT(ADDRESS(ROW(Entrées!$C$37)+($D140-1)*24+H$11,COLUMN(Entrées!$C$37)+($C140-1),4,TRUE,"Entrées")))</f>
        <v>312.5</v>
      </c>
      <c r="I140" s="28">
        <f ca="1">IF($D140&gt;$D$8,"",INDIRECT(ADDRESS(ROW(Entrées!$C$37)+($D140-1)*24+I$11,COLUMN(Entrées!$C$37)+($C140-1),4,TRUE,"Entrées")))</f>
        <v>312.5</v>
      </c>
      <c r="J140" s="28">
        <f ca="1">IF($D140&gt;$D$8,"",INDIRECT(ADDRESS(ROW(Entrées!$C$37)+($D140-1)*24+J$11,COLUMN(Entrées!$C$37)+($C140-1),4,TRUE,"Entrées")))</f>
        <v>314</v>
      </c>
      <c r="K140" s="28">
        <f ca="1">IF($D140&gt;$D$8,"",INDIRECT(ADDRESS(ROW(Entrées!$C$37)+($D140-1)*24+K$11,COLUMN(Entrées!$C$37)+($C140-1),4,TRUE,"Entrées")))</f>
        <v>314</v>
      </c>
      <c r="L140" s="28">
        <f ca="1">IF($D140&gt;$D$8,"",INDIRECT(ADDRESS(ROW(Entrées!$C$37)+($D140-1)*24+L$11,COLUMN(Entrées!$C$37)+($C140-1),4,TRUE,"Entrées")))</f>
        <v>308.5</v>
      </c>
      <c r="M140" s="28">
        <f ca="1">IF($D140&gt;$D$8,"",INDIRECT(ADDRESS(ROW(Entrées!$C$37)+($D140-1)*24+M$11,COLUMN(Entrées!$C$37)+($C140-1),4,TRUE,"Entrées")))</f>
        <v>308</v>
      </c>
      <c r="N140" s="28">
        <f ca="1">IF($D140&gt;$D$8,"",INDIRECT(ADDRESS(ROW(Entrées!$C$37)+($D140-1)*24+N$11,COLUMN(Entrées!$C$37)+($C140-1),4,TRUE,"Entrées")))</f>
        <v>307.5</v>
      </c>
      <c r="O140" s="28">
        <f ca="1">IF($D140&gt;$D$8,"",INDIRECT(ADDRESS(ROW(Entrées!$C$37)+($D140-1)*24+O$11,COLUMN(Entrées!$C$37)+($C140-1),4,TRUE,"Entrées")))</f>
        <v>314.5</v>
      </c>
      <c r="P140" s="28">
        <f ca="1">IF($D140&gt;$D$8,"",INDIRECT(ADDRESS(ROW(Entrées!$C$37)+($D140-1)*24+P$11,COLUMN(Entrées!$C$37)+($C140-1),4,TRUE,"Entrées")))</f>
        <v>321</v>
      </c>
      <c r="Q140" s="28">
        <f ca="1">IF($D140&gt;$D$8,"",INDIRECT(ADDRESS(ROW(Entrées!$C$37)+($D140-1)*24+Q$11,COLUMN(Entrées!$C$37)+($C140-1),4,TRUE,"Entrées")))</f>
        <v>317</v>
      </c>
      <c r="R140" s="28">
        <f ca="1">IF($D140&gt;$D$8,"",INDIRECT(ADDRESS(ROW(Entrées!$C$37)+($D140-1)*24+R$11,COLUMN(Entrées!$C$37)+($C140-1),4,TRUE,"Entrées")))</f>
        <v>317</v>
      </c>
      <c r="S140" s="28">
        <f ca="1">IF($D140&gt;$D$8,"",INDIRECT(ADDRESS(ROW(Entrées!$C$37)+($D140-1)*24+S$11,COLUMN(Entrées!$C$37)+($C140-1),4,TRUE,"Entrées")))</f>
        <v>314.5</v>
      </c>
      <c r="T140" s="28">
        <f ca="1">IF($D140&gt;$D$8,"",INDIRECT(ADDRESS(ROW(Entrées!$C$37)+($D140-1)*24+T$11,COLUMN(Entrées!$C$37)+($C140-1),4,TRUE,"Entrées")))</f>
        <v>314.5</v>
      </c>
      <c r="U140" s="28">
        <f ca="1">IF($D140&gt;$D$8,"",INDIRECT(ADDRESS(ROW(Entrées!$C$37)+($D140-1)*24+U$11,COLUMN(Entrées!$C$37)+($C140-1),4,TRUE,"Entrées")))</f>
        <v>317.5</v>
      </c>
      <c r="V140" s="28">
        <f ca="1">IF($D140&gt;$D$8,"",INDIRECT(ADDRESS(ROW(Entrées!$C$37)+($D140-1)*24+V$11,COLUMN(Entrées!$C$37)+($C140-1),4,TRUE,"Entrées")))</f>
        <v>315</v>
      </c>
      <c r="W140" s="28">
        <f ca="1">IF($D140&gt;$D$8,"",INDIRECT(ADDRESS(ROW(Entrées!$C$37)+($D140-1)*24+W$11,COLUMN(Entrées!$C$37)+($C140-1),4,TRUE,"Entrées")))</f>
        <v>315</v>
      </c>
      <c r="X140" s="28">
        <f ca="1">IF($D140&gt;$D$8,"",INDIRECT(ADDRESS(ROW(Entrées!$C$37)+($D140-1)*24+X$11,COLUMN(Entrées!$C$37)+($C140-1),4,TRUE,"Entrées")))</f>
        <v>315.5</v>
      </c>
      <c r="Y140" s="28">
        <f ca="1">IF($D140&gt;$D$8,"",INDIRECT(ADDRESS(ROW(Entrées!$C$37)+($D140-1)*24+Y$11,COLUMN(Entrées!$C$37)+($C140-1),4,TRUE,"Entrées")))</f>
        <v>316.5</v>
      </c>
      <c r="Z140" s="28">
        <f ca="1">IF($D140&gt;$D$8,"",INDIRECT(ADDRESS(ROW(Entrées!$C$37)+($D140-1)*24+Z$11,COLUMN(Entrées!$C$37)+($C140-1),4,TRUE,"Entrées")))</f>
        <v>315.5</v>
      </c>
      <c r="AA140" s="28">
        <f ca="1">IF($D140&gt;$D$8,"",INDIRECT(ADDRESS(ROW(Entrées!$C$37)+($D140-1)*24+AA$11,COLUMN(Entrées!$C$37)+($C140-1),4,TRUE,"Entrées")))</f>
        <v>314.5</v>
      </c>
      <c r="AB140" s="28">
        <f ca="1">IF($D140&gt;$D$8,"",INDIRECT(ADDRESS(ROW(Entrées!$C$37)+($D140-1)*24+AB$11,COLUMN(Entrées!$C$37)+($C140-1),4,TRUE,"Entrées")))</f>
        <v>314</v>
      </c>
      <c r="AC140" s="11"/>
      <c r="AD140" s="40">
        <f t="shared" ca="1" si="129"/>
        <v>314.04166666666669</v>
      </c>
      <c r="AE140" s="40">
        <f t="shared" ca="1" si="131"/>
        <v>321</v>
      </c>
      <c r="AF140" s="40">
        <f t="shared" ca="1" si="132"/>
        <v>307.5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49473.956989247294</v>
      </c>
      <c r="AK140" s="31">
        <f t="shared" ca="1" si="134"/>
        <v>49350.672043010745</v>
      </c>
      <c r="AL140" s="31">
        <f t="shared" ca="1" si="135"/>
        <v>49398.118279569891</v>
      </c>
      <c r="AM140" s="31">
        <f t="shared" ca="1" si="136"/>
        <v>347.55645161290329</v>
      </c>
      <c r="AN140" s="31">
        <f t="shared" ca="1" si="137"/>
        <v>2588.1444892473114</v>
      </c>
      <c r="AO140" s="31">
        <f t="shared" ca="1" si="138"/>
        <v>1503.5463709677417</v>
      </c>
      <c r="AP140" s="31">
        <f t="shared" ca="1" si="139"/>
        <v>41704.171370967742</v>
      </c>
      <c r="AQ140" s="31">
        <f t="shared" ca="1" si="140"/>
        <v>2152.7096774193546</v>
      </c>
      <c r="AR140" s="31">
        <f t="shared" ca="1" si="141"/>
        <v>402.56922043010746</v>
      </c>
      <c r="AS140" s="31">
        <f t="shared" ca="1" si="142"/>
        <v>6508.2741935483891</v>
      </c>
      <c r="AT140" s="31">
        <f t="shared" ca="1" si="143"/>
        <v>-813.07862903225805</v>
      </c>
      <c r="AU140" s="31">
        <f t="shared" ca="1" si="144"/>
        <v>663.5913978494624</v>
      </c>
      <c r="AV140" s="31">
        <f t="shared" ca="1" si="145"/>
        <v>-5583.5161290322567</v>
      </c>
      <c r="AW140" s="31">
        <f t="shared" ca="1" si="146"/>
        <v>65.047043010752674</v>
      </c>
      <c r="AX140" s="31">
        <f t="shared" ca="1" si="147"/>
        <v>1350.5215053763443</v>
      </c>
      <c r="AY140" s="31">
        <f t="shared" ca="1" si="148"/>
        <v>-1174.383064516129</v>
      </c>
      <c r="AZ140" s="31">
        <f t="shared" ca="1" si="149"/>
        <v>-997.34811827956992</v>
      </c>
      <c r="BA140" s="31">
        <f t="shared" ca="1" si="150"/>
        <v>-382.02016129032256</v>
      </c>
      <c r="BB140" s="31">
        <f t="shared" ca="1" si="151"/>
        <v>-2410.5497311827958</v>
      </c>
      <c r="BC140" s="31">
        <f t="shared" ca="1" si="152"/>
        <v>-1597.1438172043011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1841.5</v>
      </c>
      <c r="BI140" s="32">
        <f>IF($BF140&gt;$Y$7,"",IF(AND($BF140=$Y$7,$BG140=23),"",Entrées!D168-Entrées!D167))</f>
        <v>1850</v>
      </c>
      <c r="BJ140" s="32">
        <f>IF($BF140&gt;$Y$7,"",IF(AND($BF140=$Y$7,$BG140=23),"",Entrées!E168-Entrées!E167))</f>
        <v>1825</v>
      </c>
      <c r="BK140" s="32">
        <f>IF($BF140&gt;$Y$7,"",IF(AND($BF140=$Y$7,$BG140=23),"",Entrées!F168-Entrées!F167))</f>
        <v>0</v>
      </c>
      <c r="BL140" s="32">
        <f>IF($BF140&gt;$Y$7,"",IF(AND($BF140=$Y$7,$BG140=23),"",Entrées!G168-Entrées!G167))</f>
        <v>149.5</v>
      </c>
      <c r="BM140" s="32">
        <f>IF($BF140&gt;$Y$7,"",IF(AND($BF140=$Y$7,$BG140=23),"",Entrées!H168-Entrées!H167))</f>
        <v>6</v>
      </c>
      <c r="BN140" s="32">
        <f>IF($BF140&gt;$Y$7,"",IF(AND($BF140=$Y$7,$BG140=23),"",Entrées!I168-Entrées!I167))</f>
        <v>167.5</v>
      </c>
      <c r="BO140" s="32">
        <f>IF($BF140&gt;$Y$7,"",IF(AND($BF140=$Y$7,$BG140=23),"",Entrées!J168-Entrées!J167))</f>
        <v>15.5</v>
      </c>
      <c r="BP140" s="32">
        <f>IF($BF140&gt;$Y$7,"",IF(AND($BF140=$Y$7,$BG140=23),"",Entrées!K168-Entrées!K167))</f>
        <v>467.5</v>
      </c>
      <c r="BQ140" s="32">
        <f>IF($BF140&gt;$Y$7,"",IF(AND($BF140=$Y$7,$BG140=23),"",Entrées!L168-Entrées!L167))</f>
        <v>376.5</v>
      </c>
      <c r="BR140" s="32">
        <f>IF($BF140&gt;$Y$7,"",IF(AND($BF140=$Y$7,$BG140=23),"",Entrées!M168-Entrées!M167))</f>
        <v>464.5</v>
      </c>
      <c r="BS140" s="32">
        <f>IF($BF140&gt;$Y$7,"",IF(AND($BF140=$Y$7,$BG140=23),"",Entrées!N168-Entrées!N167))</f>
        <v>12</v>
      </c>
      <c r="BT140" s="32">
        <f>IF($BF140&gt;$Y$7,"",IF(AND($BF140=$Y$7,$BG140=23),"",Entrées!O168-Entrées!O167))</f>
        <v>184</v>
      </c>
      <c r="BU140" s="32">
        <f>IF($BF140&gt;$Y$7,"",IF(AND($BF140=$Y$7,$BG140=23),"",Entrées!P168-Entrées!P167))</f>
        <v>2</v>
      </c>
      <c r="BV140" s="32">
        <f>IF($BF140&gt;$Y$7,"",IF(AND($BF140=$Y$7,$BG140=23),"",Entrées!Q168-Entrées!Q167))</f>
        <v>-546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-57</v>
      </c>
      <c r="BY140" s="32">
        <f>IF($BF140&gt;$Y$7,"",IF(AND($BF140=$Y$7,$BG140=23),"",Entrées!T168-Entrées!T167))</f>
        <v>-89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-117</v>
      </c>
      <c r="CB140" s="4"/>
      <c r="CC140" s="4"/>
      <c r="CD140" s="33">
        <f>IF($BF140&lt;=$Y$7,Entrées!J167/CD$2,"")</f>
        <v>8.1630078223568006E-2</v>
      </c>
      <c r="CE140" s="33">
        <f>IF($BF140&lt;=$Y$7,Entrées!K167/CE$2,"")</f>
        <v>0.18370759675107501</v>
      </c>
      <c r="CF140" s="11">
        <f t="shared" si="154"/>
        <v>7926</v>
      </c>
      <c r="CG140" s="11">
        <f t="shared" si="155"/>
        <v>4186</v>
      </c>
      <c r="CH140" s="52">
        <f t="shared" si="156"/>
        <v>0.27160101910413265</v>
      </c>
      <c r="CI140" s="52">
        <f t="shared" si="157"/>
        <v>9.6170382329218221E-2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313</v>
      </c>
      <c r="F141" s="28">
        <f ca="1">IF($D141&gt;$D$8,"",INDIRECT(ADDRESS(ROW(Entrées!$C$37)+($D141-1)*24+F$11,COLUMN(Entrées!$C$37)+($C141-1),4,TRUE,"Entrées")))</f>
        <v>312.5</v>
      </c>
      <c r="G141" s="28">
        <f ca="1">IF($D141&gt;$D$8,"",INDIRECT(ADDRESS(ROW(Entrées!$C$37)+($D141-1)*24+G$11,COLUMN(Entrées!$C$37)+($C141-1),4,TRUE,"Entrées")))</f>
        <v>315.5</v>
      </c>
      <c r="H141" s="28">
        <f ca="1">IF($D141&gt;$D$8,"",INDIRECT(ADDRESS(ROW(Entrées!$C$37)+($D141-1)*24+H$11,COLUMN(Entrées!$C$37)+($C141-1),4,TRUE,"Entrées")))</f>
        <v>315</v>
      </c>
      <c r="I141" s="28">
        <f ca="1">IF($D141&gt;$D$8,"",INDIRECT(ADDRESS(ROW(Entrées!$C$37)+($D141-1)*24+I$11,COLUMN(Entrées!$C$37)+($C141-1),4,TRUE,"Entrées")))</f>
        <v>314.5</v>
      </c>
      <c r="J141" s="28">
        <f ca="1">IF($D141&gt;$D$8,"",INDIRECT(ADDRESS(ROW(Entrées!$C$37)+($D141-1)*24+J$11,COLUMN(Entrées!$C$37)+($C141-1),4,TRUE,"Entrées")))</f>
        <v>315.5</v>
      </c>
      <c r="K141" s="28">
        <f ca="1">IF($D141&gt;$D$8,"",INDIRECT(ADDRESS(ROW(Entrées!$C$37)+($D141-1)*24+K$11,COLUMN(Entrées!$C$37)+($C141-1),4,TRUE,"Entrées")))</f>
        <v>315</v>
      </c>
      <c r="L141" s="28">
        <f ca="1">IF($D141&gt;$D$8,"",INDIRECT(ADDRESS(ROW(Entrées!$C$37)+($D141-1)*24+L$11,COLUMN(Entrées!$C$37)+($C141-1),4,TRUE,"Entrées")))</f>
        <v>316</v>
      </c>
      <c r="M141" s="28">
        <f ca="1">IF($D141&gt;$D$8,"",INDIRECT(ADDRESS(ROW(Entrées!$C$37)+($D141-1)*24+M$11,COLUMN(Entrées!$C$37)+($C141-1),4,TRUE,"Entrées")))</f>
        <v>316</v>
      </c>
      <c r="N141" s="28">
        <f ca="1">IF($D141&gt;$D$8,"",INDIRECT(ADDRESS(ROW(Entrées!$C$37)+($D141-1)*24+N$11,COLUMN(Entrées!$C$37)+($C141-1),4,TRUE,"Entrées")))</f>
        <v>316</v>
      </c>
      <c r="O141" s="28">
        <f ca="1">IF($D141&gt;$D$8,"",INDIRECT(ADDRESS(ROW(Entrées!$C$37)+($D141-1)*24+O$11,COLUMN(Entrées!$C$37)+($C141-1),4,TRUE,"Entrées")))</f>
        <v>316.5</v>
      </c>
      <c r="P141" s="28">
        <f ca="1">IF($D141&gt;$D$8,"",INDIRECT(ADDRESS(ROW(Entrées!$C$37)+($D141-1)*24+P$11,COLUMN(Entrées!$C$37)+($C141-1),4,TRUE,"Entrées")))</f>
        <v>315.5</v>
      </c>
      <c r="Q141" s="28">
        <f ca="1">IF($D141&gt;$D$8,"",INDIRECT(ADDRESS(ROW(Entrées!$C$37)+($D141-1)*24+Q$11,COLUMN(Entrées!$C$37)+($C141-1),4,TRUE,"Entrées")))</f>
        <v>315.5</v>
      </c>
      <c r="R141" s="28">
        <f ca="1">IF($D141&gt;$D$8,"",INDIRECT(ADDRESS(ROW(Entrées!$C$37)+($D141-1)*24+R$11,COLUMN(Entrées!$C$37)+($C141-1),4,TRUE,"Entrées")))</f>
        <v>317</v>
      </c>
      <c r="S141" s="28">
        <f ca="1">IF($D141&gt;$D$8,"",INDIRECT(ADDRESS(ROW(Entrées!$C$37)+($D141-1)*24+S$11,COLUMN(Entrées!$C$37)+($C141-1),4,TRUE,"Entrées")))</f>
        <v>316</v>
      </c>
      <c r="T141" s="28">
        <f ca="1">IF($D141&gt;$D$8,"",INDIRECT(ADDRESS(ROW(Entrées!$C$37)+($D141-1)*24+T$11,COLUMN(Entrées!$C$37)+($C141-1),4,TRUE,"Entrées")))</f>
        <v>316</v>
      </c>
      <c r="U141" s="28">
        <f ca="1">IF($D141&gt;$D$8,"",INDIRECT(ADDRESS(ROW(Entrées!$C$37)+($D141-1)*24+U$11,COLUMN(Entrées!$C$37)+($C141-1),4,TRUE,"Entrées")))</f>
        <v>315.5</v>
      </c>
      <c r="V141" s="28">
        <f ca="1">IF($D141&gt;$D$8,"",INDIRECT(ADDRESS(ROW(Entrées!$C$37)+($D141-1)*24+V$11,COLUMN(Entrées!$C$37)+($C141-1),4,TRUE,"Entrées")))</f>
        <v>316</v>
      </c>
      <c r="W141" s="28">
        <f ca="1">IF($D141&gt;$D$8,"",INDIRECT(ADDRESS(ROW(Entrées!$C$37)+($D141-1)*24+W$11,COLUMN(Entrées!$C$37)+($C141-1),4,TRUE,"Entrées")))</f>
        <v>316</v>
      </c>
      <c r="X141" s="28">
        <f ca="1">IF($D141&gt;$D$8,"",INDIRECT(ADDRESS(ROW(Entrées!$C$37)+($D141-1)*24+X$11,COLUMN(Entrées!$C$37)+($C141-1),4,TRUE,"Entrées")))</f>
        <v>316</v>
      </c>
      <c r="Y141" s="28">
        <f ca="1">IF($D141&gt;$D$8,"",INDIRECT(ADDRESS(ROW(Entrées!$C$37)+($D141-1)*24+Y$11,COLUMN(Entrées!$C$37)+($C141-1),4,TRUE,"Entrées")))</f>
        <v>314.5</v>
      </c>
      <c r="Z141" s="28">
        <f ca="1">IF($D141&gt;$D$8,"",INDIRECT(ADDRESS(ROW(Entrées!$C$37)+($D141-1)*24+Z$11,COLUMN(Entrées!$C$37)+($C141-1),4,TRUE,"Entrées")))</f>
        <v>315</v>
      </c>
      <c r="AA141" s="28">
        <f ca="1">IF($D141&gt;$D$8,"",INDIRECT(ADDRESS(ROW(Entrées!$C$37)+($D141-1)*24+AA$11,COLUMN(Entrées!$C$37)+($C141-1),4,TRUE,"Entrées")))</f>
        <v>309</v>
      </c>
      <c r="AB141" s="28">
        <f ca="1">IF($D141&gt;$D$8,"",INDIRECT(ADDRESS(ROW(Entrées!$C$37)+($D141-1)*24+AB$11,COLUMN(Entrées!$C$37)+($C141-1),4,TRUE,"Entrées")))</f>
        <v>308</v>
      </c>
      <c r="AC141" s="11"/>
      <c r="AD141" s="40">
        <f t="shared" ca="1" si="129"/>
        <v>314.8125</v>
      </c>
      <c r="AE141" s="40">
        <f t="shared" ca="1" si="131"/>
        <v>317</v>
      </c>
      <c r="AF141" s="40">
        <f t="shared" ca="1" si="132"/>
        <v>308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49473.956989247294</v>
      </c>
      <c r="AK141" s="31">
        <f t="shared" ca="1" si="134"/>
        <v>49350.672043010745</v>
      </c>
      <c r="AL141" s="31">
        <f t="shared" ca="1" si="135"/>
        <v>49398.118279569891</v>
      </c>
      <c r="AM141" s="31">
        <f t="shared" ca="1" si="136"/>
        <v>347.55645161290329</v>
      </c>
      <c r="AN141" s="31">
        <f t="shared" ca="1" si="137"/>
        <v>2588.1444892473114</v>
      </c>
      <c r="AO141" s="31">
        <f t="shared" ca="1" si="138"/>
        <v>1503.5463709677417</v>
      </c>
      <c r="AP141" s="31">
        <f t="shared" ca="1" si="139"/>
        <v>41704.171370967742</v>
      </c>
      <c r="AQ141" s="31">
        <f t="shared" ca="1" si="140"/>
        <v>2152.7096774193546</v>
      </c>
      <c r="AR141" s="31">
        <f t="shared" ca="1" si="141"/>
        <v>402.56922043010746</v>
      </c>
      <c r="AS141" s="31">
        <f t="shared" ca="1" si="142"/>
        <v>6508.2741935483891</v>
      </c>
      <c r="AT141" s="31">
        <f t="shared" ca="1" si="143"/>
        <v>-813.07862903225805</v>
      </c>
      <c r="AU141" s="31">
        <f t="shared" ca="1" si="144"/>
        <v>663.5913978494624</v>
      </c>
      <c r="AV141" s="31">
        <f t="shared" ca="1" si="145"/>
        <v>-5583.5161290322567</v>
      </c>
      <c r="AW141" s="31">
        <f t="shared" ca="1" si="146"/>
        <v>65.047043010752674</v>
      </c>
      <c r="AX141" s="31">
        <f t="shared" ca="1" si="147"/>
        <v>1350.5215053763443</v>
      </c>
      <c r="AY141" s="31">
        <f t="shared" ca="1" si="148"/>
        <v>-1174.383064516129</v>
      </c>
      <c r="AZ141" s="31">
        <f t="shared" ca="1" si="149"/>
        <v>-997.34811827956992</v>
      </c>
      <c r="BA141" s="31">
        <f t="shared" ca="1" si="150"/>
        <v>-382.02016129032256</v>
      </c>
      <c r="BB141" s="31">
        <f t="shared" ca="1" si="151"/>
        <v>-2410.5497311827958</v>
      </c>
      <c r="BC141" s="31">
        <f t="shared" ca="1" si="152"/>
        <v>-1597.1438172043011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1800.5</v>
      </c>
      <c r="BI141" s="32">
        <f>IF($BF141&gt;$Y$7,"",IF(AND($BF141=$Y$7,$BG141=23),"",Entrées!D169-Entrées!D168))</f>
        <v>2400</v>
      </c>
      <c r="BJ141" s="32">
        <f>IF($BF141&gt;$Y$7,"",IF(AND($BF141=$Y$7,$BG141=23),"",Entrées!E169-Entrées!E168))</f>
        <v>1600</v>
      </c>
      <c r="BK141" s="32">
        <f>IF($BF141&gt;$Y$7,"",IF(AND($BF141=$Y$7,$BG141=23),"",Entrées!F169-Entrées!F168))</f>
        <v>0</v>
      </c>
      <c r="BL141" s="32">
        <f>IF($BF141&gt;$Y$7,"",IF(AND($BF141=$Y$7,$BG141=23),"",Entrées!G169-Entrées!G168))</f>
        <v>-70</v>
      </c>
      <c r="BM141" s="32">
        <f>IF($BF141&gt;$Y$7,"",IF(AND($BF141=$Y$7,$BG141=23),"",Entrées!H169-Entrées!H168))</f>
        <v>8</v>
      </c>
      <c r="BN141" s="32">
        <f>IF($BF141&gt;$Y$7,"",IF(AND($BF141=$Y$7,$BG141=23),"",Entrées!I169-Entrées!I168))</f>
        <v>-397.5</v>
      </c>
      <c r="BO141" s="32">
        <f>IF($BF141&gt;$Y$7,"",IF(AND($BF141=$Y$7,$BG141=23),"",Entrées!J169-Entrées!J168))</f>
        <v>-28.5</v>
      </c>
      <c r="BP141" s="32">
        <f>IF($BF141&gt;$Y$7,"",IF(AND($BF141=$Y$7,$BG141=23),"",Entrées!K169-Entrées!K168))</f>
        <v>455</v>
      </c>
      <c r="BQ141" s="32">
        <f>IF($BF141&gt;$Y$7,"",IF(AND($BF141=$Y$7,$BG141=23),"",Entrées!L169-Entrées!L168))</f>
        <v>499.5</v>
      </c>
      <c r="BR141" s="32">
        <f>IF($BF141&gt;$Y$7,"",IF(AND($BF141=$Y$7,$BG141=23),"",Entrées!M169-Entrées!M168))</f>
        <v>925.5</v>
      </c>
      <c r="BS141" s="32">
        <f>IF($BF141&gt;$Y$7,"",IF(AND($BF141=$Y$7,$BG141=23),"",Entrées!N169-Entrées!N168))</f>
        <v>2</v>
      </c>
      <c r="BT141" s="32">
        <f>IF($BF141&gt;$Y$7,"",IF(AND($BF141=$Y$7,$BG141=23),"",Entrées!O169-Entrées!O168))</f>
        <v>407</v>
      </c>
      <c r="BU141" s="32">
        <f>IF($BF141&gt;$Y$7,"",IF(AND($BF141=$Y$7,$BG141=23),"",Entrées!P169-Entrées!P168))</f>
        <v>-2.5</v>
      </c>
      <c r="BV141" s="32">
        <f>IF($BF141&gt;$Y$7,"",IF(AND($BF141=$Y$7,$BG141=23),"",Entrées!Q169-Entrées!Q168))</f>
        <v>1146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79</v>
      </c>
      <c r="BY141" s="32">
        <f>IF($BF141&gt;$Y$7,"",IF(AND($BF141=$Y$7,$BG141=23),"",Entrées!T169-Entrées!T168))</f>
        <v>-105</v>
      </c>
      <c r="BZ141" s="32">
        <f>IF($BF141&gt;$Y$7,"",IF(AND($BF141=$Y$7,$BG141=23),"",Entrées!U169-Entrées!U168))</f>
        <v>0</v>
      </c>
      <c r="CA141" s="32">
        <f>IF($BF141&gt;$Y$7,"",IF(AND($BF141=$Y$7,$BG141=23),"",Entrées!V169-Entrées!V168))</f>
        <v>276</v>
      </c>
      <c r="CB141" s="4"/>
      <c r="CC141" s="4"/>
      <c r="CD141" s="33">
        <f>IF($BF141&lt;=$Y$7,Entrées!J168/CD$2,"")</f>
        <v>8.3585667423668936E-2</v>
      </c>
      <c r="CE141" s="33">
        <f>IF($BF141&lt;=$Y$7,Entrées!K168/CE$2,"")</f>
        <v>0.29538939321548019</v>
      </c>
      <c r="CF141" s="11">
        <f t="shared" si="154"/>
        <v>7926</v>
      </c>
      <c r="CG141" s="11">
        <f t="shared" si="155"/>
        <v>4186</v>
      </c>
      <c r="CH141" s="52">
        <f t="shared" si="156"/>
        <v>0.27160101910413265</v>
      </c>
      <c r="CI141" s="52">
        <f t="shared" si="157"/>
        <v>9.6170382329218221E-2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AD153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312</v>
      </c>
      <c r="F142" s="28">
        <f ca="1">IF($D142&gt;$D$8,"",INDIRECT(ADDRESS(ROW(Entrées!$C$37)+($D142-1)*24+F$11,COLUMN(Entrées!$C$37)+($C142-1),4,TRUE,"Entrées")))</f>
        <v>315.5</v>
      </c>
      <c r="G142" s="28">
        <f ca="1">IF($D142&gt;$D$8,"",INDIRECT(ADDRESS(ROW(Entrées!$C$37)+($D142-1)*24+G$11,COLUMN(Entrées!$C$37)+($C142-1),4,TRUE,"Entrées")))</f>
        <v>315.5</v>
      </c>
      <c r="H142" s="28">
        <f ca="1">IF($D142&gt;$D$8,"",INDIRECT(ADDRESS(ROW(Entrées!$C$37)+($D142-1)*24+H$11,COLUMN(Entrées!$C$37)+($C142-1),4,TRUE,"Entrées")))</f>
        <v>316</v>
      </c>
      <c r="I142" s="28">
        <f ca="1">IF($D142&gt;$D$8,"",INDIRECT(ADDRESS(ROW(Entrées!$C$37)+($D142-1)*24+I$11,COLUMN(Entrées!$C$37)+($C142-1),4,TRUE,"Entrées")))</f>
        <v>316</v>
      </c>
      <c r="J142" s="28">
        <f ca="1">IF($D142&gt;$D$8,"",INDIRECT(ADDRESS(ROW(Entrées!$C$37)+($D142-1)*24+J$11,COLUMN(Entrées!$C$37)+($C142-1),4,TRUE,"Entrées")))</f>
        <v>315</v>
      </c>
      <c r="K142" s="28">
        <f ca="1">IF($D142&gt;$D$8,"",INDIRECT(ADDRESS(ROW(Entrées!$C$37)+($D142-1)*24+K$11,COLUMN(Entrées!$C$37)+($C142-1),4,TRUE,"Entrées")))</f>
        <v>315</v>
      </c>
      <c r="L142" s="28">
        <f ca="1">IF($D142&gt;$D$8,"",INDIRECT(ADDRESS(ROW(Entrées!$C$37)+($D142-1)*24+L$11,COLUMN(Entrées!$C$37)+($C142-1),4,TRUE,"Entrées")))</f>
        <v>315.5</v>
      </c>
      <c r="M142" s="28">
        <f ca="1">IF($D142&gt;$D$8,"",INDIRECT(ADDRESS(ROW(Entrées!$C$37)+($D142-1)*24+M$11,COLUMN(Entrées!$C$37)+($C142-1),4,TRUE,"Entrées")))</f>
        <v>316</v>
      </c>
      <c r="N142" s="28">
        <f ca="1">IF($D142&gt;$D$8,"",INDIRECT(ADDRESS(ROW(Entrées!$C$37)+($D142-1)*24+N$11,COLUMN(Entrées!$C$37)+($C142-1),4,TRUE,"Entrées")))</f>
        <v>315.5</v>
      </c>
      <c r="O142" s="28">
        <f ca="1">IF($D142&gt;$D$8,"",INDIRECT(ADDRESS(ROW(Entrées!$C$37)+($D142-1)*24+O$11,COLUMN(Entrées!$C$37)+($C142-1),4,TRUE,"Entrées")))</f>
        <v>316.5</v>
      </c>
      <c r="P142" s="28">
        <f ca="1">IF($D142&gt;$D$8,"",INDIRECT(ADDRESS(ROW(Entrées!$C$37)+($D142-1)*24+P$11,COLUMN(Entrées!$C$37)+($C142-1),4,TRUE,"Entrées")))</f>
        <v>316</v>
      </c>
      <c r="Q142" s="28">
        <f ca="1">IF($D142&gt;$D$8,"",INDIRECT(ADDRESS(ROW(Entrées!$C$37)+($D142-1)*24+Q$11,COLUMN(Entrées!$C$37)+($C142-1),4,TRUE,"Entrées")))</f>
        <v>315.5</v>
      </c>
      <c r="R142" s="28">
        <f ca="1">IF($D142&gt;$D$8,"",INDIRECT(ADDRESS(ROW(Entrées!$C$37)+($D142-1)*24+R$11,COLUMN(Entrées!$C$37)+($C142-1),4,TRUE,"Entrées")))</f>
        <v>316</v>
      </c>
      <c r="S142" s="28">
        <f ca="1">IF($D142&gt;$D$8,"",INDIRECT(ADDRESS(ROW(Entrées!$C$37)+($D142-1)*24+S$11,COLUMN(Entrées!$C$37)+($C142-1),4,TRUE,"Entrées")))</f>
        <v>316.5</v>
      </c>
      <c r="T142" s="28">
        <f ca="1">IF($D142&gt;$D$8,"",INDIRECT(ADDRESS(ROW(Entrées!$C$37)+($D142-1)*24+T$11,COLUMN(Entrées!$C$37)+($C142-1),4,TRUE,"Entrées")))</f>
        <v>315.5</v>
      </c>
      <c r="U142" s="28">
        <f ca="1">IF($D142&gt;$D$8,"",INDIRECT(ADDRESS(ROW(Entrées!$C$37)+($D142-1)*24+U$11,COLUMN(Entrées!$C$37)+($C142-1),4,TRUE,"Entrées")))</f>
        <v>316.5</v>
      </c>
      <c r="V142" s="28">
        <f ca="1">IF($D142&gt;$D$8,"",INDIRECT(ADDRESS(ROW(Entrées!$C$37)+($D142-1)*24+V$11,COLUMN(Entrées!$C$37)+($C142-1),4,TRUE,"Entrées")))</f>
        <v>317</v>
      </c>
      <c r="W142" s="28">
        <f ca="1">IF($D142&gt;$D$8,"",INDIRECT(ADDRESS(ROW(Entrées!$C$37)+($D142-1)*24+W$11,COLUMN(Entrées!$C$37)+($C142-1),4,TRUE,"Entrées")))</f>
        <v>317</v>
      </c>
      <c r="X142" s="28">
        <f ca="1">IF($D142&gt;$D$8,"",INDIRECT(ADDRESS(ROW(Entrées!$C$37)+($D142-1)*24+X$11,COLUMN(Entrées!$C$37)+($C142-1),4,TRUE,"Entrées")))</f>
        <v>317</v>
      </c>
      <c r="Y142" s="28">
        <f ca="1">IF($D142&gt;$D$8,"",INDIRECT(ADDRESS(ROW(Entrées!$C$37)+($D142-1)*24+Y$11,COLUMN(Entrées!$C$37)+($C142-1),4,TRUE,"Entrées")))</f>
        <v>318</v>
      </c>
      <c r="Z142" s="28">
        <f ca="1">IF($D142&gt;$D$8,"",INDIRECT(ADDRESS(ROW(Entrées!$C$37)+($D142-1)*24+Z$11,COLUMN(Entrées!$C$37)+($C142-1),4,TRUE,"Entrées")))</f>
        <v>316.5</v>
      </c>
      <c r="AA142" s="28">
        <f ca="1">IF($D142&gt;$D$8,"",INDIRECT(ADDRESS(ROW(Entrées!$C$37)+($D142-1)*24+AA$11,COLUMN(Entrées!$C$37)+($C142-1),4,TRUE,"Entrées")))</f>
        <v>317</v>
      </c>
      <c r="AB142" s="28">
        <f ca="1">IF($D142&gt;$D$8,"",INDIRECT(ADDRESS(ROW(Entrées!$C$37)+($D142-1)*24+AB$11,COLUMN(Entrées!$C$37)+($C142-1),4,TRUE,"Entrées")))</f>
        <v>317</v>
      </c>
      <c r="AC142" s="11"/>
      <c r="AD142" s="40">
        <f t="shared" ca="1" si="129"/>
        <v>316</v>
      </c>
      <c r="AE142" s="40">
        <f t="shared" ca="1" si="131"/>
        <v>318</v>
      </c>
      <c r="AF142" s="40">
        <f t="shared" ca="1" si="132"/>
        <v>312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49473.956989247294</v>
      </c>
      <c r="AK142" s="31">
        <f t="shared" ca="1" si="134"/>
        <v>49350.672043010745</v>
      </c>
      <c r="AL142" s="31">
        <f t="shared" ca="1" si="135"/>
        <v>49398.118279569891</v>
      </c>
      <c r="AM142" s="31">
        <f t="shared" ca="1" si="136"/>
        <v>347.55645161290329</v>
      </c>
      <c r="AN142" s="31">
        <f t="shared" ca="1" si="137"/>
        <v>2588.1444892473114</v>
      </c>
      <c r="AO142" s="31">
        <f t="shared" ca="1" si="138"/>
        <v>1503.5463709677417</v>
      </c>
      <c r="AP142" s="31">
        <f t="shared" ca="1" si="139"/>
        <v>41704.171370967742</v>
      </c>
      <c r="AQ142" s="31">
        <f t="shared" ca="1" si="140"/>
        <v>2152.7096774193546</v>
      </c>
      <c r="AR142" s="31">
        <f t="shared" ca="1" si="141"/>
        <v>402.56922043010746</v>
      </c>
      <c r="AS142" s="31">
        <f t="shared" ca="1" si="142"/>
        <v>6508.2741935483891</v>
      </c>
      <c r="AT142" s="31">
        <f t="shared" ca="1" si="143"/>
        <v>-813.07862903225805</v>
      </c>
      <c r="AU142" s="31">
        <f t="shared" ca="1" si="144"/>
        <v>663.5913978494624</v>
      </c>
      <c r="AV142" s="31">
        <f t="shared" ca="1" si="145"/>
        <v>-5583.5161290322567</v>
      </c>
      <c r="AW142" s="31">
        <f t="shared" ca="1" si="146"/>
        <v>65.047043010752674</v>
      </c>
      <c r="AX142" s="31">
        <f t="shared" ca="1" si="147"/>
        <v>1350.5215053763443</v>
      </c>
      <c r="AY142" s="31">
        <f t="shared" ca="1" si="148"/>
        <v>-1174.383064516129</v>
      </c>
      <c r="AZ142" s="31">
        <f t="shared" ca="1" si="149"/>
        <v>-997.34811827956992</v>
      </c>
      <c r="BA142" s="31">
        <f t="shared" ca="1" si="150"/>
        <v>-382.02016129032256</v>
      </c>
      <c r="BB142" s="31">
        <f t="shared" ca="1" si="151"/>
        <v>-2410.5497311827958</v>
      </c>
      <c r="BC142" s="31">
        <f t="shared" ca="1" si="152"/>
        <v>-1597.1438172043011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12.5</v>
      </c>
      <c r="BI142" s="32">
        <f>IF($BF142&gt;$Y$7,"",IF(AND($BF142=$Y$7,$BG142=23),"",Entrées!D170-Entrées!D169))</f>
        <v>-1087.5</v>
      </c>
      <c r="BJ142" s="32">
        <f>IF($BF142&gt;$Y$7,"",IF(AND($BF142=$Y$7,$BG142=23),"",Entrées!E170-Entrées!E169))</f>
        <v>-700</v>
      </c>
      <c r="BK142" s="32">
        <f>IF($BF142&gt;$Y$7,"",IF(AND($BF142=$Y$7,$BG142=23),"",Entrées!F170-Entrées!F169))</f>
        <v>0</v>
      </c>
      <c r="BL142" s="32">
        <f>IF($BF142&gt;$Y$7,"",IF(AND($BF142=$Y$7,$BG142=23),"",Entrées!G170-Entrées!G169))</f>
        <v>-131</v>
      </c>
      <c r="BM142" s="32">
        <f>IF($BF142&gt;$Y$7,"",IF(AND($BF142=$Y$7,$BG142=23),"",Entrées!H170-Entrées!H169))</f>
        <v>-23</v>
      </c>
      <c r="BN142" s="32">
        <f>IF($BF142&gt;$Y$7,"",IF(AND($BF142=$Y$7,$BG142=23),"",Entrées!I170-Entrées!I169))</f>
        <v>-225.5</v>
      </c>
      <c r="BO142" s="32">
        <f>IF($BF142&gt;$Y$7,"",IF(AND($BF142=$Y$7,$BG142=23),"",Entrées!J170-Entrées!J169))</f>
        <v>-6</v>
      </c>
      <c r="BP142" s="32">
        <f>IF($BF142&gt;$Y$7,"",IF(AND($BF142=$Y$7,$BG142=23),"",Entrées!K170-Entrées!K169))</f>
        <v>193.5</v>
      </c>
      <c r="BQ142" s="32">
        <f>IF($BF142&gt;$Y$7,"",IF(AND($BF142=$Y$7,$BG142=23),"",Entrées!L170-Entrées!L169))</f>
        <v>-214</v>
      </c>
      <c r="BR142" s="32">
        <f>IF($BF142&gt;$Y$7,"",IF(AND($BF142=$Y$7,$BG142=23),"",Entrées!M170-Entrées!M169))</f>
        <v>98.5</v>
      </c>
      <c r="BS142" s="32">
        <f>IF($BF142&gt;$Y$7,"",IF(AND($BF142=$Y$7,$BG142=23),"",Entrées!N170-Entrées!N169))</f>
        <v>-2.5</v>
      </c>
      <c r="BT142" s="32">
        <f>IF($BF142&gt;$Y$7,"",IF(AND($BF142=$Y$7,$BG142=23),"",Entrées!O170-Entrées!O169))</f>
        <v>321</v>
      </c>
      <c r="BU142" s="32">
        <f>IF($BF142&gt;$Y$7,"",IF(AND($BF142=$Y$7,$BG142=23),"",Entrées!P170-Entrées!P169))</f>
        <v>-3</v>
      </c>
      <c r="BV142" s="32">
        <f>IF($BF142&gt;$Y$7,"",IF(AND($BF142=$Y$7,$BG142=23),"",Entrées!Q170-Entrées!Q169))</f>
        <v>-451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205</v>
      </c>
      <c r="BY142" s="32">
        <f>IF($BF142&gt;$Y$7,"",IF(AND($BF142=$Y$7,$BG142=23),"",Entrées!T170-Entrées!T169))</f>
        <v>-100</v>
      </c>
      <c r="BZ142" s="32">
        <f>IF($BF142&gt;$Y$7,"",IF(AND($BF142=$Y$7,$BG142=23),"",Entrées!U170-Entrées!U169))</f>
        <v>0</v>
      </c>
      <c r="CA142" s="32">
        <f>IF($BF142&gt;$Y$7,"",IF(AND($BF142=$Y$7,$BG142=23),"",Entrées!V170-Entrées!V169))</f>
        <v>81</v>
      </c>
      <c r="CB142" s="4"/>
      <c r="CC142" s="4"/>
      <c r="CD142" s="33">
        <f>IF($BF142&lt;=$Y$7,Entrées!J169/CD$2,"")</f>
        <v>7.9989906636386582E-2</v>
      </c>
      <c r="CE142" s="33">
        <f>IF($BF142&lt;=$Y$7,Entrées!K169/CE$2,"")</f>
        <v>0.40408504538939322</v>
      </c>
      <c r="CF142" s="11">
        <f t="shared" si="154"/>
        <v>7926</v>
      </c>
      <c r="CG142" s="11">
        <f t="shared" si="155"/>
        <v>4186</v>
      </c>
      <c r="CH142" s="52">
        <f t="shared" si="156"/>
        <v>0.27160101910413265</v>
      </c>
      <c r="CI142" s="52">
        <f t="shared" si="157"/>
        <v>9.6170382329218221E-2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316.5</v>
      </c>
      <c r="F143" s="28">
        <f ca="1">IF($D143&gt;$D$8,"",INDIRECT(ADDRESS(ROW(Entrées!$C$37)+($D143-1)*24+F$11,COLUMN(Entrées!$C$37)+($C143-1),4,TRUE,"Entrées")))</f>
        <v>316.5</v>
      </c>
      <c r="G143" s="28">
        <f ca="1">IF($D143&gt;$D$8,"",INDIRECT(ADDRESS(ROW(Entrées!$C$37)+($D143-1)*24+G$11,COLUMN(Entrées!$C$37)+($C143-1),4,TRUE,"Entrées")))</f>
        <v>316</v>
      </c>
      <c r="H143" s="28">
        <f ca="1">IF($D143&gt;$D$8,"",INDIRECT(ADDRESS(ROW(Entrées!$C$37)+($D143-1)*24+H$11,COLUMN(Entrées!$C$37)+($C143-1),4,TRUE,"Entrées")))</f>
        <v>316.5</v>
      </c>
      <c r="I143" s="28">
        <f ca="1">IF($D143&gt;$D$8,"",INDIRECT(ADDRESS(ROW(Entrées!$C$37)+($D143-1)*24+I$11,COLUMN(Entrées!$C$37)+($C143-1),4,TRUE,"Entrées")))</f>
        <v>316</v>
      </c>
      <c r="J143" s="28">
        <f ca="1">IF($D143&gt;$D$8,"",INDIRECT(ADDRESS(ROW(Entrées!$C$37)+($D143-1)*24+J$11,COLUMN(Entrées!$C$37)+($C143-1),4,TRUE,"Entrées")))</f>
        <v>316</v>
      </c>
      <c r="K143" s="28">
        <f ca="1">IF($D143&gt;$D$8,"",INDIRECT(ADDRESS(ROW(Entrées!$C$37)+($D143-1)*24+K$11,COLUMN(Entrées!$C$37)+($C143-1),4,TRUE,"Entrées")))</f>
        <v>316.5</v>
      </c>
      <c r="L143" s="28">
        <f ca="1">IF($D143&gt;$D$8,"",INDIRECT(ADDRESS(ROW(Entrées!$C$37)+($D143-1)*24+L$11,COLUMN(Entrées!$C$37)+($C143-1),4,TRUE,"Entrées")))</f>
        <v>317</v>
      </c>
      <c r="M143" s="28">
        <f ca="1">IF($D143&gt;$D$8,"",INDIRECT(ADDRESS(ROW(Entrées!$C$37)+($D143-1)*24+M$11,COLUMN(Entrées!$C$37)+($C143-1),4,TRUE,"Entrées")))</f>
        <v>316</v>
      </c>
      <c r="N143" s="28">
        <f ca="1">IF($D143&gt;$D$8,"",INDIRECT(ADDRESS(ROW(Entrées!$C$37)+($D143-1)*24+N$11,COLUMN(Entrées!$C$37)+($C143-1),4,TRUE,"Entrées")))</f>
        <v>316.5</v>
      </c>
      <c r="O143" s="28">
        <f ca="1">IF($D143&gt;$D$8,"",INDIRECT(ADDRESS(ROW(Entrées!$C$37)+($D143-1)*24+O$11,COLUMN(Entrées!$C$37)+($C143-1),4,TRUE,"Entrées")))</f>
        <v>316.5</v>
      </c>
      <c r="P143" s="28">
        <f ca="1">IF($D143&gt;$D$8,"",INDIRECT(ADDRESS(ROW(Entrées!$C$37)+($D143-1)*24+P$11,COLUMN(Entrées!$C$37)+($C143-1),4,TRUE,"Entrées")))</f>
        <v>315.5</v>
      </c>
      <c r="Q143" s="28">
        <f ca="1">IF($D143&gt;$D$8,"",INDIRECT(ADDRESS(ROW(Entrées!$C$37)+($D143-1)*24+Q$11,COLUMN(Entrées!$C$37)+($C143-1),4,TRUE,"Entrées")))</f>
        <v>315.5</v>
      </c>
      <c r="R143" s="28">
        <f ca="1">IF($D143&gt;$D$8,"",INDIRECT(ADDRESS(ROW(Entrées!$C$37)+($D143-1)*24+R$11,COLUMN(Entrées!$C$37)+($C143-1),4,TRUE,"Entrées")))</f>
        <v>315.5</v>
      </c>
      <c r="S143" s="28">
        <f ca="1">IF($D143&gt;$D$8,"",INDIRECT(ADDRESS(ROW(Entrées!$C$37)+($D143-1)*24+S$11,COLUMN(Entrées!$C$37)+($C143-1),4,TRUE,"Entrées")))</f>
        <v>312</v>
      </c>
      <c r="T143" s="28">
        <f ca="1">IF($D143&gt;$D$8,"",INDIRECT(ADDRESS(ROW(Entrées!$C$37)+($D143-1)*24+T$11,COLUMN(Entrées!$C$37)+($C143-1),4,TRUE,"Entrées")))</f>
        <v>311</v>
      </c>
      <c r="U143" s="28">
        <f ca="1">IF($D143&gt;$D$8,"",INDIRECT(ADDRESS(ROW(Entrées!$C$37)+($D143-1)*24+U$11,COLUMN(Entrées!$C$37)+($C143-1),4,TRUE,"Entrées")))</f>
        <v>307.5</v>
      </c>
      <c r="V143" s="28">
        <f ca="1">IF($D143&gt;$D$8,"",INDIRECT(ADDRESS(ROW(Entrées!$C$37)+($D143-1)*24+V$11,COLUMN(Entrées!$C$37)+($C143-1),4,TRUE,"Entrées")))</f>
        <v>308</v>
      </c>
      <c r="W143" s="28">
        <f ca="1">IF($D143&gt;$D$8,"",INDIRECT(ADDRESS(ROW(Entrées!$C$37)+($D143-1)*24+W$11,COLUMN(Entrées!$C$37)+($C143-1),4,TRUE,"Entrées")))</f>
        <v>307</v>
      </c>
      <c r="X143" s="28">
        <f ca="1">IF($D143&gt;$D$8,"",INDIRECT(ADDRESS(ROW(Entrées!$C$37)+($D143-1)*24+X$11,COLUMN(Entrées!$C$37)+($C143-1),4,TRUE,"Entrées")))</f>
        <v>308</v>
      </c>
      <c r="Y143" s="28">
        <f ca="1">IF($D143&gt;$D$8,"",INDIRECT(ADDRESS(ROW(Entrées!$C$37)+($D143-1)*24+Y$11,COLUMN(Entrées!$C$37)+($C143-1),4,TRUE,"Entrées")))</f>
        <v>308</v>
      </c>
      <c r="Z143" s="28">
        <f ca="1">IF($D143&gt;$D$8,"",INDIRECT(ADDRESS(ROW(Entrées!$C$37)+($D143-1)*24+Z$11,COLUMN(Entrées!$C$37)+($C143-1),4,TRUE,"Entrées")))</f>
        <v>313</v>
      </c>
      <c r="AA143" s="28">
        <f ca="1">IF($D143&gt;$D$8,"",INDIRECT(ADDRESS(ROW(Entrées!$C$37)+($D143-1)*24+AA$11,COLUMN(Entrées!$C$37)+($C143-1),4,TRUE,"Entrées")))</f>
        <v>313.5</v>
      </c>
      <c r="AB143" s="28">
        <f ca="1">IF($D143&gt;$D$8,"",INDIRECT(ADDRESS(ROW(Entrées!$C$37)+($D143-1)*24+AB$11,COLUMN(Entrées!$C$37)+($C143-1),4,TRUE,"Entrées")))</f>
        <v>314.5</v>
      </c>
      <c r="AC143" s="11"/>
      <c r="AD143" s="40">
        <f t="shared" ca="1" si="129"/>
        <v>313.70833333333331</v>
      </c>
      <c r="AE143" s="40">
        <f t="shared" ca="1" si="131"/>
        <v>317</v>
      </c>
      <c r="AF143" s="40">
        <f t="shared" ca="1" si="132"/>
        <v>307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49473.956989247294</v>
      </c>
      <c r="AK143" s="31">
        <f t="shared" ca="1" si="134"/>
        <v>49350.672043010745</v>
      </c>
      <c r="AL143" s="31">
        <f t="shared" ca="1" si="135"/>
        <v>49398.118279569891</v>
      </c>
      <c r="AM143" s="31">
        <f t="shared" ca="1" si="136"/>
        <v>347.55645161290329</v>
      </c>
      <c r="AN143" s="31">
        <f t="shared" ca="1" si="137"/>
        <v>2588.1444892473114</v>
      </c>
      <c r="AO143" s="31">
        <f t="shared" ca="1" si="138"/>
        <v>1503.5463709677417</v>
      </c>
      <c r="AP143" s="31">
        <f t="shared" ca="1" si="139"/>
        <v>41704.171370967742</v>
      </c>
      <c r="AQ143" s="31">
        <f t="shared" ca="1" si="140"/>
        <v>2152.7096774193546</v>
      </c>
      <c r="AR143" s="31">
        <f t="shared" ca="1" si="141"/>
        <v>402.56922043010746</v>
      </c>
      <c r="AS143" s="31">
        <f t="shared" ca="1" si="142"/>
        <v>6508.2741935483891</v>
      </c>
      <c r="AT143" s="31">
        <f t="shared" ca="1" si="143"/>
        <v>-813.07862903225805</v>
      </c>
      <c r="AU143" s="31">
        <f t="shared" ca="1" si="144"/>
        <v>663.5913978494624</v>
      </c>
      <c r="AV143" s="31">
        <f t="shared" ca="1" si="145"/>
        <v>-5583.5161290322567</v>
      </c>
      <c r="AW143" s="31">
        <f t="shared" ca="1" si="146"/>
        <v>65.047043010752674</v>
      </c>
      <c r="AX143" s="31">
        <f t="shared" ca="1" si="147"/>
        <v>1350.5215053763443</v>
      </c>
      <c r="AY143" s="31">
        <f t="shared" ca="1" si="148"/>
        <v>-1174.383064516129</v>
      </c>
      <c r="AZ143" s="31">
        <f t="shared" ca="1" si="149"/>
        <v>-997.34811827956992</v>
      </c>
      <c r="BA143" s="31">
        <f t="shared" ca="1" si="150"/>
        <v>-382.02016129032256</v>
      </c>
      <c r="BB143" s="31">
        <f t="shared" ca="1" si="151"/>
        <v>-2410.5497311827958</v>
      </c>
      <c r="BC143" s="31">
        <f t="shared" ca="1" si="152"/>
        <v>-1597.1438172043011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-2820.5</v>
      </c>
      <c r="BI143" s="32">
        <f>IF($BF143&gt;$Y$7,"",IF(AND($BF143=$Y$7,$BG143=23),"",Entrées!D171-Entrées!D170))</f>
        <v>-3475</v>
      </c>
      <c r="BJ143" s="32">
        <f>IF($BF143&gt;$Y$7,"",IF(AND($BF143=$Y$7,$BG143=23),"",Entrées!E171-Entrées!E170))</f>
        <v>-2700</v>
      </c>
      <c r="BK143" s="32">
        <f>IF($BF143&gt;$Y$7,"",IF(AND($BF143=$Y$7,$BG143=23),"",Entrées!F171-Entrées!F170))</f>
        <v>1</v>
      </c>
      <c r="BL143" s="32">
        <f>IF($BF143&gt;$Y$7,"",IF(AND($BF143=$Y$7,$BG143=23),"",Entrées!G171-Entrées!G170))</f>
        <v>-247</v>
      </c>
      <c r="BM143" s="32">
        <f>IF($BF143&gt;$Y$7,"",IF(AND($BF143=$Y$7,$BG143=23),"",Entrées!H171-Entrées!H170))</f>
        <v>-39.5</v>
      </c>
      <c r="BN143" s="32">
        <f>IF($BF143&gt;$Y$7,"",IF(AND($BF143=$Y$7,$BG143=23),"",Entrées!I171-Entrées!I170))</f>
        <v>-446.5</v>
      </c>
      <c r="BO143" s="32">
        <f>IF($BF143&gt;$Y$7,"",IF(AND($BF143=$Y$7,$BG143=23),"",Entrées!J171-Entrées!J170))</f>
        <v>6</v>
      </c>
      <c r="BP143" s="32">
        <f>IF($BF143&gt;$Y$7,"",IF(AND($BF143=$Y$7,$BG143=23),"",Entrées!K171-Entrées!K170))</f>
        <v>-165.5</v>
      </c>
      <c r="BQ143" s="32">
        <f>IF($BF143&gt;$Y$7,"",IF(AND($BF143=$Y$7,$BG143=23),"",Entrées!L171-Entrées!L170))</f>
        <v>-918.5</v>
      </c>
      <c r="BR143" s="32">
        <f>IF($BF143&gt;$Y$7,"",IF(AND($BF143=$Y$7,$BG143=23),"",Entrées!M171-Entrées!M170))</f>
        <v>-748</v>
      </c>
      <c r="BS143" s="32">
        <f>IF($BF143&gt;$Y$7,"",IF(AND($BF143=$Y$7,$BG143=23),"",Entrées!N171-Entrées!N170))</f>
        <v>3.5</v>
      </c>
      <c r="BT143" s="32">
        <f>IF($BF143&gt;$Y$7,"",IF(AND($BF143=$Y$7,$BG143=23),"",Entrées!O171-Entrées!O170))</f>
        <v>-265</v>
      </c>
      <c r="BU143" s="32">
        <f>IF($BF143&gt;$Y$7,"",IF(AND($BF143=$Y$7,$BG143=23),"",Entrées!P171-Entrées!P170))</f>
        <v>-2.5</v>
      </c>
      <c r="BV143" s="32">
        <f>IF($BF143&gt;$Y$7,"",IF(AND($BF143=$Y$7,$BG143=23),"",Entrées!Q171-Entrées!Q170))</f>
        <v>-429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89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-195</v>
      </c>
      <c r="CB143" s="4"/>
      <c r="CC143" s="4"/>
      <c r="CD143" s="33">
        <f>IF($BF143&lt;=$Y$7,Entrées!J170/CD$2,"")</f>
        <v>7.9232904365379761E-2</v>
      </c>
      <c r="CE143" s="33">
        <f>IF($BF143&lt;=$Y$7,Entrées!K170/CE$2,"")</f>
        <v>0.4503105590062112</v>
      </c>
      <c r="CF143" s="11">
        <f t="shared" si="154"/>
        <v>7926</v>
      </c>
      <c r="CG143" s="11">
        <f t="shared" si="155"/>
        <v>4186</v>
      </c>
      <c r="CH143" s="52">
        <f t="shared" si="156"/>
        <v>0.27160101910413265</v>
      </c>
      <c r="CI143" s="52">
        <f t="shared" si="157"/>
        <v>9.6170382329218221E-2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AE153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314</v>
      </c>
      <c r="F144" s="28">
        <f ca="1">IF($D144&gt;$D$8,"",INDIRECT(ADDRESS(ROW(Entrées!$C$37)+($D144-1)*24+F$11,COLUMN(Entrées!$C$37)+($C144-1),4,TRUE,"Entrées")))</f>
        <v>314</v>
      </c>
      <c r="G144" s="28">
        <f ca="1">IF($D144&gt;$D$8,"",INDIRECT(ADDRESS(ROW(Entrées!$C$37)+($D144-1)*24+G$11,COLUMN(Entrées!$C$37)+($C144-1),4,TRUE,"Entrées")))</f>
        <v>314.5</v>
      </c>
      <c r="H144" s="28">
        <f ca="1">IF($D144&gt;$D$8,"",INDIRECT(ADDRESS(ROW(Entrées!$C$37)+($D144-1)*24+H$11,COLUMN(Entrées!$C$37)+($C144-1),4,TRUE,"Entrées")))</f>
        <v>314</v>
      </c>
      <c r="I144" s="28">
        <f ca="1">IF($D144&gt;$D$8,"",INDIRECT(ADDRESS(ROW(Entrées!$C$37)+($D144-1)*24+I$11,COLUMN(Entrées!$C$37)+($C144-1),4,TRUE,"Entrées")))</f>
        <v>315.5</v>
      </c>
      <c r="J144" s="28">
        <f ca="1">IF($D144&gt;$D$8,"",INDIRECT(ADDRESS(ROW(Entrées!$C$37)+($D144-1)*24+J$11,COLUMN(Entrées!$C$37)+($C144-1),4,TRUE,"Entrées")))</f>
        <v>315.5</v>
      </c>
      <c r="K144" s="28">
        <f ca="1">IF($D144&gt;$D$8,"",INDIRECT(ADDRESS(ROW(Entrées!$C$37)+($D144-1)*24+K$11,COLUMN(Entrées!$C$37)+($C144-1),4,TRUE,"Entrées")))</f>
        <v>315.5</v>
      </c>
      <c r="L144" s="28">
        <f ca="1">IF($D144&gt;$D$8,"",INDIRECT(ADDRESS(ROW(Entrées!$C$37)+($D144-1)*24+L$11,COLUMN(Entrées!$C$37)+($C144-1),4,TRUE,"Entrées")))</f>
        <v>311</v>
      </c>
      <c r="M144" s="28">
        <f ca="1">IF($D144&gt;$D$8,"",INDIRECT(ADDRESS(ROW(Entrées!$C$37)+($D144-1)*24+M$11,COLUMN(Entrées!$C$37)+($C144-1),4,TRUE,"Entrées")))</f>
        <v>307.5</v>
      </c>
      <c r="N144" s="28">
        <f ca="1">IF($D144&gt;$D$8,"",INDIRECT(ADDRESS(ROW(Entrées!$C$37)+($D144-1)*24+N$11,COLUMN(Entrées!$C$37)+($C144-1),4,TRUE,"Entrées")))</f>
        <v>432</v>
      </c>
      <c r="O144" s="28">
        <f ca="1">IF($D144&gt;$D$8,"",INDIRECT(ADDRESS(ROW(Entrées!$C$37)+($D144-1)*24+O$11,COLUMN(Entrées!$C$37)+($C144-1),4,TRUE,"Entrées")))</f>
        <v>434</v>
      </c>
      <c r="P144" s="28">
        <f ca="1">IF($D144&gt;$D$8,"",INDIRECT(ADDRESS(ROW(Entrées!$C$37)+($D144-1)*24+P$11,COLUMN(Entrées!$C$37)+($C144-1),4,TRUE,"Entrées")))</f>
        <v>436</v>
      </c>
      <c r="Q144" s="28">
        <f ca="1">IF($D144&gt;$D$8,"",INDIRECT(ADDRESS(ROW(Entrées!$C$37)+($D144-1)*24+Q$11,COLUMN(Entrées!$C$37)+($C144-1),4,TRUE,"Entrées")))</f>
        <v>474</v>
      </c>
      <c r="R144" s="28">
        <f ca="1">IF($D144&gt;$D$8,"",INDIRECT(ADDRESS(ROW(Entrées!$C$37)+($D144-1)*24+R$11,COLUMN(Entrées!$C$37)+($C144-1),4,TRUE,"Entrées")))</f>
        <v>474.5</v>
      </c>
      <c r="S144" s="28">
        <f ca="1">IF($D144&gt;$D$8,"",INDIRECT(ADDRESS(ROW(Entrées!$C$37)+($D144-1)*24+S$11,COLUMN(Entrées!$C$37)+($C144-1),4,TRUE,"Entrées")))</f>
        <v>475.5</v>
      </c>
      <c r="T144" s="28">
        <f ca="1">IF($D144&gt;$D$8,"",INDIRECT(ADDRESS(ROW(Entrées!$C$37)+($D144-1)*24+T$11,COLUMN(Entrées!$C$37)+($C144-1),4,TRUE,"Entrées")))</f>
        <v>312.5</v>
      </c>
      <c r="U144" s="28">
        <f ca="1">IF($D144&gt;$D$8,"",INDIRECT(ADDRESS(ROW(Entrées!$C$37)+($D144-1)*24+U$11,COLUMN(Entrées!$C$37)+($C144-1),4,TRUE,"Entrées")))</f>
        <v>309.5</v>
      </c>
      <c r="V144" s="28">
        <f ca="1">IF($D144&gt;$D$8,"",INDIRECT(ADDRESS(ROW(Entrées!$C$37)+($D144-1)*24+V$11,COLUMN(Entrées!$C$37)+($C144-1),4,TRUE,"Entrées")))</f>
        <v>313.5</v>
      </c>
      <c r="W144" s="28">
        <f ca="1">IF($D144&gt;$D$8,"",INDIRECT(ADDRESS(ROW(Entrées!$C$37)+($D144-1)*24+W$11,COLUMN(Entrées!$C$37)+($C144-1),4,TRUE,"Entrées")))</f>
        <v>313</v>
      </c>
      <c r="X144" s="28">
        <f ca="1">IF($D144&gt;$D$8,"",INDIRECT(ADDRESS(ROW(Entrées!$C$37)+($D144-1)*24+X$11,COLUMN(Entrées!$C$37)+($C144-1),4,TRUE,"Entrées")))</f>
        <v>313</v>
      </c>
      <c r="Y144" s="28">
        <f ca="1">IF($D144&gt;$D$8,"",INDIRECT(ADDRESS(ROW(Entrées!$C$37)+($D144-1)*24+Y$11,COLUMN(Entrées!$C$37)+($C144-1),4,TRUE,"Entrées")))</f>
        <v>313</v>
      </c>
      <c r="Z144" s="28">
        <f ca="1">IF($D144&gt;$D$8,"",INDIRECT(ADDRESS(ROW(Entrées!$C$37)+($D144-1)*24+Z$11,COLUMN(Entrées!$C$37)+($C144-1),4,TRUE,"Entrées")))</f>
        <v>312.5</v>
      </c>
      <c r="AA144" s="28">
        <f ca="1">IF($D144&gt;$D$8,"",INDIRECT(ADDRESS(ROW(Entrées!$C$37)+($D144-1)*24+AA$11,COLUMN(Entrées!$C$37)+($C144-1),4,TRUE,"Entrées")))</f>
        <v>311</v>
      </c>
      <c r="AB144" s="28">
        <f ca="1">IF($D144&gt;$D$8,"",INDIRECT(ADDRESS(ROW(Entrées!$C$37)+($D144-1)*24+AB$11,COLUMN(Entrées!$C$37)+($C144-1),4,TRUE,"Entrées")))</f>
        <v>309</v>
      </c>
      <c r="AC144" s="11"/>
      <c r="AD144" s="40">
        <f t="shared" ca="1" si="129"/>
        <v>348.10416666666669</v>
      </c>
      <c r="AE144" s="40">
        <f t="shared" ca="1" si="131"/>
        <v>475.5</v>
      </c>
      <c r="AF144" s="40">
        <f t="shared" ca="1" si="132"/>
        <v>307.5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49473.956989247294</v>
      </c>
      <c r="AK144" s="31">
        <f t="shared" ca="1" si="134"/>
        <v>49350.672043010745</v>
      </c>
      <c r="AL144" s="31">
        <f t="shared" ca="1" si="135"/>
        <v>49398.118279569891</v>
      </c>
      <c r="AM144" s="31">
        <f t="shared" ca="1" si="136"/>
        <v>347.55645161290329</v>
      </c>
      <c r="AN144" s="31">
        <f t="shared" ca="1" si="137"/>
        <v>2588.1444892473114</v>
      </c>
      <c r="AO144" s="31">
        <f t="shared" ca="1" si="138"/>
        <v>1503.5463709677417</v>
      </c>
      <c r="AP144" s="31">
        <f t="shared" ca="1" si="139"/>
        <v>41704.171370967742</v>
      </c>
      <c r="AQ144" s="31">
        <f t="shared" ca="1" si="140"/>
        <v>2152.7096774193546</v>
      </c>
      <c r="AR144" s="31">
        <f t="shared" ca="1" si="141"/>
        <v>402.56922043010746</v>
      </c>
      <c r="AS144" s="31">
        <f t="shared" ca="1" si="142"/>
        <v>6508.2741935483891</v>
      </c>
      <c r="AT144" s="31">
        <f t="shared" ca="1" si="143"/>
        <v>-813.07862903225805</v>
      </c>
      <c r="AU144" s="31">
        <f t="shared" ca="1" si="144"/>
        <v>663.5913978494624</v>
      </c>
      <c r="AV144" s="31">
        <f t="shared" ca="1" si="145"/>
        <v>-5583.5161290322567</v>
      </c>
      <c r="AW144" s="31">
        <f t="shared" ca="1" si="146"/>
        <v>65.047043010752674</v>
      </c>
      <c r="AX144" s="31">
        <f t="shared" ca="1" si="147"/>
        <v>1350.5215053763443</v>
      </c>
      <c r="AY144" s="31">
        <f t="shared" ca="1" si="148"/>
        <v>-1174.383064516129</v>
      </c>
      <c r="AZ144" s="31">
        <f t="shared" ca="1" si="149"/>
        <v>-997.34811827956992</v>
      </c>
      <c r="BA144" s="31">
        <f t="shared" ca="1" si="150"/>
        <v>-382.02016129032256</v>
      </c>
      <c r="BB144" s="31">
        <f t="shared" ca="1" si="151"/>
        <v>-2410.5497311827958</v>
      </c>
      <c r="BC144" s="31">
        <f t="shared" ca="1" si="152"/>
        <v>-1597.1438172043011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-1996</v>
      </c>
      <c r="BI144" s="32">
        <f>IF($BF144&gt;$Y$7,"",IF(AND($BF144=$Y$7,$BG144=23),"",Entrées!D172-Entrées!D171))</f>
        <v>-2075</v>
      </c>
      <c r="BJ144" s="32">
        <f>IF($BF144&gt;$Y$7,"",IF(AND($BF144=$Y$7,$BG144=23),"",Entrées!E172-Entrées!E171))</f>
        <v>-1950</v>
      </c>
      <c r="BK144" s="32">
        <f>IF($BF144&gt;$Y$7,"",IF(AND($BF144=$Y$7,$BG144=23),"",Entrées!F172-Entrées!F171))</f>
        <v>-1</v>
      </c>
      <c r="BL144" s="32">
        <f>IF($BF144&gt;$Y$7,"",IF(AND($BF144=$Y$7,$BG144=23),"",Entrées!G172-Entrées!G171))</f>
        <v>13.5</v>
      </c>
      <c r="BM144" s="32">
        <f>IF($BF144&gt;$Y$7,"",IF(AND($BF144=$Y$7,$BG144=23),"",Entrées!H172-Entrées!H171))</f>
        <v>13</v>
      </c>
      <c r="BN144" s="32">
        <f>IF($BF144&gt;$Y$7,"",IF(AND($BF144=$Y$7,$BG144=23),"",Entrées!I172-Entrées!I171))</f>
        <v>410</v>
      </c>
      <c r="BO144" s="32">
        <f>IF($BF144&gt;$Y$7,"",IF(AND($BF144=$Y$7,$BG144=23),"",Entrées!J172-Entrées!J171))</f>
        <v>24</v>
      </c>
      <c r="BP144" s="32">
        <f>IF($BF144&gt;$Y$7,"",IF(AND($BF144=$Y$7,$BG144=23),"",Entrées!K172-Entrées!K171))</f>
        <v>-232.5</v>
      </c>
      <c r="BQ144" s="32">
        <f>IF($BF144&gt;$Y$7,"",IF(AND($BF144=$Y$7,$BG144=23),"",Entrées!L172-Entrées!L171))</f>
        <v>-97</v>
      </c>
      <c r="BR144" s="32">
        <f>IF($BF144&gt;$Y$7,"",IF(AND($BF144=$Y$7,$BG144=23),"",Entrées!M172-Entrées!M171))</f>
        <v>-1165</v>
      </c>
      <c r="BS144" s="32">
        <f>IF($BF144&gt;$Y$7,"",IF(AND($BF144=$Y$7,$BG144=23),"",Entrées!N172-Entrées!N171))</f>
        <v>-2.5</v>
      </c>
      <c r="BT144" s="32">
        <f>IF($BF144&gt;$Y$7,"",IF(AND($BF144=$Y$7,$BG144=23),"",Entrées!O172-Entrées!O171))</f>
        <v>-959.5</v>
      </c>
      <c r="BU144" s="32">
        <f>IF($BF144&gt;$Y$7,"",IF(AND($BF144=$Y$7,$BG144=23),"",Entrées!P172-Entrées!P171))</f>
        <v>1.5</v>
      </c>
      <c r="BV144" s="32">
        <f>IF($BF144&gt;$Y$7,"",IF(AND($BF144=$Y$7,$BG144=23),"",Entrées!Q172-Entrées!Q171))</f>
        <v>-1369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93</v>
      </c>
      <c r="BY144" s="32">
        <f>IF($BF144&gt;$Y$7,"",IF(AND($BF144=$Y$7,$BG144=23),"",Entrées!T172-Entrées!T171))</f>
        <v>475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-199</v>
      </c>
      <c r="CB144" s="4"/>
      <c r="CC144" s="4"/>
      <c r="CD144" s="33">
        <f>IF($BF144&lt;=$Y$7,Entrées!J171/CD$2,"")</f>
        <v>7.9989906636386582E-2</v>
      </c>
      <c r="CE144" s="33">
        <f>IF($BF144&lt;=$Y$7,Entrées!K171/CE$2,"")</f>
        <v>0.41077400860009555</v>
      </c>
      <c r="CF144" s="11">
        <f t="shared" si="154"/>
        <v>7926</v>
      </c>
      <c r="CG144" s="11">
        <f t="shared" si="155"/>
        <v>4186</v>
      </c>
      <c r="CH144" s="52">
        <f t="shared" si="156"/>
        <v>0.27160101910413265</v>
      </c>
      <c r="CI144" s="52">
        <f t="shared" si="157"/>
        <v>9.6170382329218221E-2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308.5</v>
      </c>
      <c r="F145" s="28">
        <f ca="1">IF($D145&gt;$D$8,"",INDIRECT(ADDRESS(ROW(Entrées!$C$37)+($D145-1)*24+F$11,COLUMN(Entrées!$C$37)+($C145-1),4,TRUE,"Entrées")))</f>
        <v>310</v>
      </c>
      <c r="G145" s="28">
        <f ca="1">IF($D145&gt;$D$8,"",INDIRECT(ADDRESS(ROW(Entrées!$C$37)+($D145-1)*24+G$11,COLUMN(Entrées!$C$37)+($C145-1),4,TRUE,"Entrées")))</f>
        <v>313</v>
      </c>
      <c r="H145" s="28">
        <f ca="1">IF($D145&gt;$D$8,"",INDIRECT(ADDRESS(ROW(Entrées!$C$37)+($D145-1)*24+H$11,COLUMN(Entrées!$C$37)+($C145-1),4,TRUE,"Entrées")))</f>
        <v>313</v>
      </c>
      <c r="I145" s="28">
        <f ca="1">IF($D145&gt;$D$8,"",INDIRECT(ADDRESS(ROW(Entrées!$C$37)+($D145-1)*24+I$11,COLUMN(Entrées!$C$37)+($C145-1),4,TRUE,"Entrées")))</f>
        <v>312.5</v>
      </c>
      <c r="J145" s="28">
        <f ca="1">IF($D145&gt;$D$8,"",INDIRECT(ADDRESS(ROW(Entrées!$C$37)+($D145-1)*24+J$11,COLUMN(Entrées!$C$37)+($C145-1),4,TRUE,"Entrées")))</f>
        <v>313.5</v>
      </c>
      <c r="K145" s="28">
        <f ca="1">IF($D145&gt;$D$8,"",INDIRECT(ADDRESS(ROW(Entrées!$C$37)+($D145-1)*24+K$11,COLUMN(Entrées!$C$37)+($C145-1),4,TRUE,"Entrées")))</f>
        <v>312.5</v>
      </c>
      <c r="L145" s="28">
        <f ca="1">IF($D145&gt;$D$8,"",INDIRECT(ADDRESS(ROW(Entrées!$C$37)+($D145-1)*24+L$11,COLUMN(Entrées!$C$37)+($C145-1),4,TRUE,"Entrées")))</f>
        <v>312.5</v>
      </c>
      <c r="M145" s="28">
        <f ca="1">IF($D145&gt;$D$8,"",INDIRECT(ADDRESS(ROW(Entrées!$C$37)+($D145-1)*24+M$11,COLUMN(Entrées!$C$37)+($C145-1),4,TRUE,"Entrées")))</f>
        <v>313</v>
      </c>
      <c r="N145" s="28">
        <f ca="1">IF($D145&gt;$D$8,"",INDIRECT(ADDRESS(ROW(Entrées!$C$37)+($D145-1)*24+N$11,COLUMN(Entrées!$C$37)+($C145-1),4,TRUE,"Entrées")))</f>
        <v>313.5</v>
      </c>
      <c r="O145" s="28">
        <f ca="1">IF($D145&gt;$D$8,"",INDIRECT(ADDRESS(ROW(Entrées!$C$37)+($D145-1)*24+O$11,COLUMN(Entrées!$C$37)+($C145-1),4,TRUE,"Entrées")))</f>
        <v>313</v>
      </c>
      <c r="P145" s="28">
        <f ca="1">IF($D145&gt;$D$8,"",INDIRECT(ADDRESS(ROW(Entrées!$C$37)+($D145-1)*24+P$11,COLUMN(Entrées!$C$37)+($C145-1),4,TRUE,"Entrées")))</f>
        <v>313</v>
      </c>
      <c r="Q145" s="28">
        <f ca="1">IF($D145&gt;$D$8,"",INDIRECT(ADDRESS(ROW(Entrées!$C$37)+($D145-1)*24+Q$11,COLUMN(Entrées!$C$37)+($C145-1),4,TRUE,"Entrées")))</f>
        <v>314</v>
      </c>
      <c r="R145" s="28">
        <f ca="1">IF($D145&gt;$D$8,"",INDIRECT(ADDRESS(ROW(Entrées!$C$37)+($D145-1)*24+R$11,COLUMN(Entrées!$C$37)+($C145-1),4,TRUE,"Entrées")))</f>
        <v>314</v>
      </c>
      <c r="S145" s="28">
        <f ca="1">IF($D145&gt;$D$8,"",INDIRECT(ADDRESS(ROW(Entrées!$C$37)+($D145-1)*24+S$11,COLUMN(Entrées!$C$37)+($C145-1),4,TRUE,"Entrées")))</f>
        <v>308.5</v>
      </c>
      <c r="T145" s="28">
        <f ca="1">IF($D145&gt;$D$8,"",INDIRECT(ADDRESS(ROW(Entrées!$C$37)+($D145-1)*24+T$11,COLUMN(Entrées!$C$37)+($C145-1),4,TRUE,"Entrées")))</f>
        <v>304.5</v>
      </c>
      <c r="U145" s="28">
        <f ca="1">IF($D145&gt;$D$8,"",INDIRECT(ADDRESS(ROW(Entrées!$C$37)+($D145-1)*24+U$11,COLUMN(Entrées!$C$37)+($C145-1),4,TRUE,"Entrées")))</f>
        <v>305</v>
      </c>
      <c r="V145" s="28">
        <f ca="1">IF($D145&gt;$D$8,"",INDIRECT(ADDRESS(ROW(Entrées!$C$37)+($D145-1)*24+V$11,COLUMN(Entrées!$C$37)+($C145-1),4,TRUE,"Entrées")))</f>
        <v>306</v>
      </c>
      <c r="W145" s="28">
        <f ca="1">IF($D145&gt;$D$8,"",INDIRECT(ADDRESS(ROW(Entrées!$C$37)+($D145-1)*24+W$11,COLUMN(Entrées!$C$37)+($C145-1),4,TRUE,"Entrées")))</f>
        <v>304.5</v>
      </c>
      <c r="X145" s="28">
        <f ca="1">IF($D145&gt;$D$8,"",INDIRECT(ADDRESS(ROW(Entrées!$C$37)+($D145-1)*24+X$11,COLUMN(Entrées!$C$37)+($C145-1),4,TRUE,"Entrées")))</f>
        <v>308</v>
      </c>
      <c r="Y145" s="28">
        <f ca="1">IF($D145&gt;$D$8,"",INDIRECT(ADDRESS(ROW(Entrées!$C$37)+($D145-1)*24+Y$11,COLUMN(Entrées!$C$37)+($C145-1),4,TRUE,"Entrées")))</f>
        <v>311</v>
      </c>
      <c r="Z145" s="28">
        <f ca="1">IF($D145&gt;$D$8,"",INDIRECT(ADDRESS(ROW(Entrées!$C$37)+($D145-1)*24+Z$11,COLUMN(Entrées!$C$37)+($C145-1),4,TRUE,"Entrées")))</f>
        <v>311.5</v>
      </c>
      <c r="AA145" s="28">
        <f ca="1">IF($D145&gt;$D$8,"",INDIRECT(ADDRESS(ROW(Entrées!$C$37)+($D145-1)*24+AA$11,COLUMN(Entrées!$C$37)+($C145-1),4,TRUE,"Entrées")))</f>
        <v>313.5</v>
      </c>
      <c r="AB145" s="28">
        <f ca="1">IF($D145&gt;$D$8,"",INDIRECT(ADDRESS(ROW(Entrées!$C$37)+($D145-1)*24+AB$11,COLUMN(Entrées!$C$37)+($C145-1),4,TRUE,"Entrées")))</f>
        <v>312.5</v>
      </c>
      <c r="AC145" s="11"/>
      <c r="AD145" s="40">
        <f t="shared" ca="1" si="129"/>
        <v>310.875</v>
      </c>
      <c r="AE145" s="40">
        <f t="shared" ca="1" si="131"/>
        <v>314</v>
      </c>
      <c r="AF145" s="40">
        <f t="shared" ca="1" si="132"/>
        <v>304.5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49473.956989247294</v>
      </c>
      <c r="AK145" s="31">
        <f t="shared" ca="1" si="134"/>
        <v>49350.672043010745</v>
      </c>
      <c r="AL145" s="31">
        <f t="shared" ca="1" si="135"/>
        <v>49398.118279569891</v>
      </c>
      <c r="AM145" s="31">
        <f t="shared" ca="1" si="136"/>
        <v>347.55645161290329</v>
      </c>
      <c r="AN145" s="31">
        <f t="shared" ca="1" si="137"/>
        <v>2588.1444892473114</v>
      </c>
      <c r="AO145" s="31">
        <f t="shared" ca="1" si="138"/>
        <v>1503.5463709677417</v>
      </c>
      <c r="AP145" s="31">
        <f t="shared" ca="1" si="139"/>
        <v>41704.171370967742</v>
      </c>
      <c r="AQ145" s="31">
        <f t="shared" ca="1" si="140"/>
        <v>2152.7096774193546</v>
      </c>
      <c r="AR145" s="31">
        <f t="shared" ca="1" si="141"/>
        <v>402.56922043010746</v>
      </c>
      <c r="AS145" s="31">
        <f t="shared" ca="1" si="142"/>
        <v>6508.2741935483891</v>
      </c>
      <c r="AT145" s="31">
        <f t="shared" ca="1" si="143"/>
        <v>-813.07862903225805</v>
      </c>
      <c r="AU145" s="31">
        <f t="shared" ca="1" si="144"/>
        <v>663.5913978494624</v>
      </c>
      <c r="AV145" s="31">
        <f t="shared" ca="1" si="145"/>
        <v>-5583.5161290322567</v>
      </c>
      <c r="AW145" s="31">
        <f t="shared" ca="1" si="146"/>
        <v>65.047043010752674</v>
      </c>
      <c r="AX145" s="31">
        <f t="shared" ca="1" si="147"/>
        <v>1350.5215053763443</v>
      </c>
      <c r="AY145" s="31">
        <f t="shared" ca="1" si="148"/>
        <v>-1174.383064516129</v>
      </c>
      <c r="AZ145" s="31">
        <f t="shared" ca="1" si="149"/>
        <v>-997.34811827956992</v>
      </c>
      <c r="BA145" s="31">
        <f t="shared" ca="1" si="150"/>
        <v>-382.02016129032256</v>
      </c>
      <c r="BB145" s="31">
        <f t="shared" ca="1" si="151"/>
        <v>-2410.5497311827958</v>
      </c>
      <c r="BC145" s="31">
        <f t="shared" ca="1" si="152"/>
        <v>-1597.1438172043011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-1248</v>
      </c>
      <c r="BI145" s="32">
        <f>IF($BF145&gt;$Y$7,"",IF(AND($BF145=$Y$7,$BG145=23),"",Entrées!D173-Entrées!D172))</f>
        <v>-962.5</v>
      </c>
      <c r="BJ145" s="32">
        <f>IF($BF145&gt;$Y$7,"",IF(AND($BF145=$Y$7,$BG145=23),"",Entrées!E173-Entrées!E172))</f>
        <v>-1250</v>
      </c>
      <c r="BK145" s="32">
        <f>IF($BF145&gt;$Y$7,"",IF(AND($BF145=$Y$7,$BG145=23),"",Entrées!F173-Entrées!F172))</f>
        <v>0</v>
      </c>
      <c r="BL145" s="32">
        <f>IF($BF145&gt;$Y$7,"",IF(AND($BF145=$Y$7,$BG145=23),"",Entrées!G173-Entrées!G172))</f>
        <v>5.5</v>
      </c>
      <c r="BM145" s="32">
        <f>IF($BF145&gt;$Y$7,"",IF(AND($BF145=$Y$7,$BG145=23),"",Entrées!H173-Entrées!H172))</f>
        <v>11.5</v>
      </c>
      <c r="BN145" s="32">
        <f>IF($BF145&gt;$Y$7,"",IF(AND($BF145=$Y$7,$BG145=23),"",Entrées!I173-Entrées!I172))</f>
        <v>-79</v>
      </c>
      <c r="BO145" s="32">
        <f>IF($BF145&gt;$Y$7,"",IF(AND($BF145=$Y$7,$BG145=23),"",Entrées!J173-Entrées!J172))</f>
        <v>56.5</v>
      </c>
      <c r="BP145" s="32">
        <f>IF($BF145&gt;$Y$7,"",IF(AND($BF145=$Y$7,$BG145=23),"",Entrées!K173-Entrées!K172))</f>
        <v>-422.5</v>
      </c>
      <c r="BQ145" s="32">
        <f>IF($BF145&gt;$Y$7,"",IF(AND($BF145=$Y$7,$BG145=23),"",Entrées!L173-Entrées!L172))</f>
        <v>-72</v>
      </c>
      <c r="BR145" s="32">
        <f>IF($BF145&gt;$Y$7,"",IF(AND($BF145=$Y$7,$BG145=23),"",Entrées!M173-Entrées!M172))</f>
        <v>92.5</v>
      </c>
      <c r="BS145" s="32">
        <f>IF($BF145&gt;$Y$7,"",IF(AND($BF145=$Y$7,$BG145=23),"",Entrées!N173-Entrées!N172))</f>
        <v>5.5</v>
      </c>
      <c r="BT145" s="32">
        <f>IF($BF145&gt;$Y$7,"",IF(AND($BF145=$Y$7,$BG145=23),"",Entrées!O173-Entrées!O172))</f>
        <v>-845.5</v>
      </c>
      <c r="BU145" s="32">
        <f>IF($BF145&gt;$Y$7,"",IF(AND($BF145=$Y$7,$BG145=23),"",Entrées!P173-Entrées!P172))</f>
        <v>0</v>
      </c>
      <c r="BV145" s="32">
        <f>IF($BF145&gt;$Y$7,"",IF(AND($BF145=$Y$7,$BG145=23),"",Entrées!Q173-Entrées!Q172))</f>
        <v>-195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-296</v>
      </c>
      <c r="BY145" s="32">
        <f>IF($BF145&gt;$Y$7,"",IF(AND($BF145=$Y$7,$BG145=23),"",Entrées!T173-Entrées!T172))</f>
        <v>242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-438</v>
      </c>
      <c r="CB145" s="4"/>
      <c r="CC145" s="4"/>
      <c r="CD145" s="33">
        <f>IF($BF145&lt;=$Y$7,Entrées!J172/CD$2,"")</f>
        <v>8.3017915720413823E-2</v>
      </c>
      <c r="CE145" s="33">
        <f>IF($BF145&lt;=$Y$7,Entrées!K172/CE$2,"")</f>
        <v>0.35523172479694221</v>
      </c>
      <c r="CF145" s="11">
        <f t="shared" si="154"/>
        <v>7926</v>
      </c>
      <c r="CG145" s="11">
        <f t="shared" si="155"/>
        <v>4186</v>
      </c>
      <c r="CH145" s="52">
        <f t="shared" si="156"/>
        <v>0.27160101910413265</v>
      </c>
      <c r="CI145" s="52">
        <f t="shared" si="157"/>
        <v>9.6170382329218221E-2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AF153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313.5</v>
      </c>
      <c r="F146" s="28">
        <f ca="1">IF($D146&gt;$D$8,"",INDIRECT(ADDRESS(ROW(Entrées!$C$37)+($D146-1)*24+F$11,COLUMN(Entrées!$C$37)+($C146-1),4,TRUE,"Entrées")))</f>
        <v>313.5</v>
      </c>
      <c r="G146" s="28">
        <f ca="1">IF($D146&gt;$D$8,"",INDIRECT(ADDRESS(ROW(Entrées!$C$37)+($D146-1)*24+G$11,COLUMN(Entrées!$C$37)+($C146-1),4,TRUE,"Entrées")))</f>
        <v>313.5</v>
      </c>
      <c r="H146" s="28">
        <f ca="1">IF($D146&gt;$D$8,"",INDIRECT(ADDRESS(ROW(Entrées!$C$37)+($D146-1)*24+H$11,COLUMN(Entrées!$C$37)+($C146-1),4,TRUE,"Entrées")))</f>
        <v>313</v>
      </c>
      <c r="I146" s="28">
        <f ca="1">IF($D146&gt;$D$8,"",INDIRECT(ADDRESS(ROW(Entrées!$C$37)+($D146-1)*24+I$11,COLUMN(Entrées!$C$37)+($C146-1),4,TRUE,"Entrées")))</f>
        <v>313</v>
      </c>
      <c r="J146" s="28">
        <f ca="1">IF($D146&gt;$D$8,"",INDIRECT(ADDRESS(ROW(Entrées!$C$37)+($D146-1)*24+J$11,COLUMN(Entrées!$C$37)+($C146-1),4,TRUE,"Entrées")))</f>
        <v>312.5</v>
      </c>
      <c r="K146" s="28">
        <f ca="1">IF($D146&gt;$D$8,"",INDIRECT(ADDRESS(ROW(Entrées!$C$37)+($D146-1)*24+K$11,COLUMN(Entrées!$C$37)+($C146-1),4,TRUE,"Entrées")))</f>
        <v>312.5</v>
      </c>
      <c r="L146" s="28">
        <f ca="1">IF($D146&gt;$D$8,"",INDIRECT(ADDRESS(ROW(Entrées!$C$37)+($D146-1)*24+L$11,COLUMN(Entrées!$C$37)+($C146-1),4,TRUE,"Entrées")))</f>
        <v>313</v>
      </c>
      <c r="M146" s="28">
        <f ca="1">IF($D146&gt;$D$8,"",INDIRECT(ADDRESS(ROW(Entrées!$C$37)+($D146-1)*24+M$11,COLUMN(Entrées!$C$37)+($C146-1),4,TRUE,"Entrées")))</f>
        <v>313</v>
      </c>
      <c r="N146" s="28">
        <f ca="1">IF($D146&gt;$D$8,"",INDIRECT(ADDRESS(ROW(Entrées!$C$37)+($D146-1)*24+N$11,COLUMN(Entrées!$C$37)+($C146-1),4,TRUE,"Entrées")))</f>
        <v>312.5</v>
      </c>
      <c r="O146" s="28">
        <f ca="1">IF($D146&gt;$D$8,"",INDIRECT(ADDRESS(ROW(Entrées!$C$37)+($D146-1)*24+O$11,COLUMN(Entrées!$C$37)+($C146-1),4,TRUE,"Entrées")))</f>
        <v>304.5</v>
      </c>
      <c r="P146" s="28">
        <f ca="1">IF($D146&gt;$D$8,"",INDIRECT(ADDRESS(ROW(Entrées!$C$37)+($D146-1)*24+P$11,COLUMN(Entrées!$C$37)+($C146-1),4,TRUE,"Entrées")))</f>
        <v>305</v>
      </c>
      <c r="Q146" s="28">
        <f ca="1">IF($D146&gt;$D$8,"",INDIRECT(ADDRESS(ROW(Entrées!$C$37)+($D146-1)*24+Q$11,COLUMN(Entrées!$C$37)+($C146-1),4,TRUE,"Entrées")))</f>
        <v>305</v>
      </c>
      <c r="R146" s="28">
        <f ca="1">IF($D146&gt;$D$8,"",INDIRECT(ADDRESS(ROW(Entrées!$C$37)+($D146-1)*24+R$11,COLUMN(Entrées!$C$37)+($C146-1),4,TRUE,"Entrées")))</f>
        <v>304</v>
      </c>
      <c r="S146" s="28">
        <f ca="1">IF($D146&gt;$D$8,"",INDIRECT(ADDRESS(ROW(Entrées!$C$37)+($D146-1)*24+S$11,COLUMN(Entrées!$C$37)+($C146-1),4,TRUE,"Entrées")))</f>
        <v>311</v>
      </c>
      <c r="T146" s="28">
        <f ca="1">IF($D146&gt;$D$8,"",INDIRECT(ADDRESS(ROW(Entrées!$C$37)+($D146-1)*24+T$11,COLUMN(Entrées!$C$37)+($C146-1),4,TRUE,"Entrées")))</f>
        <v>311</v>
      </c>
      <c r="U146" s="28">
        <f ca="1">IF($D146&gt;$D$8,"",INDIRECT(ADDRESS(ROW(Entrées!$C$37)+($D146-1)*24+U$11,COLUMN(Entrées!$C$37)+($C146-1),4,TRUE,"Entrées")))</f>
        <v>311</v>
      </c>
      <c r="V146" s="28">
        <f ca="1">IF($D146&gt;$D$8,"",INDIRECT(ADDRESS(ROW(Entrées!$C$37)+($D146-1)*24+V$11,COLUMN(Entrées!$C$37)+($C146-1),4,TRUE,"Entrées")))</f>
        <v>313</v>
      </c>
      <c r="W146" s="28">
        <f ca="1">IF($D146&gt;$D$8,"",INDIRECT(ADDRESS(ROW(Entrées!$C$37)+($D146-1)*24+W$11,COLUMN(Entrées!$C$37)+($C146-1),4,TRUE,"Entrées")))</f>
        <v>329.5</v>
      </c>
      <c r="X146" s="28">
        <f ca="1">IF($D146&gt;$D$8,"",INDIRECT(ADDRESS(ROW(Entrées!$C$37)+($D146-1)*24+X$11,COLUMN(Entrées!$C$37)+($C146-1),4,TRUE,"Entrées")))</f>
        <v>384</v>
      </c>
      <c r="Y146" s="28">
        <f ca="1">IF($D146&gt;$D$8,"",INDIRECT(ADDRESS(ROW(Entrées!$C$37)+($D146-1)*24+Y$11,COLUMN(Entrées!$C$37)+($C146-1),4,TRUE,"Entrées")))</f>
        <v>383.5</v>
      </c>
      <c r="Z146" s="28">
        <f ca="1">IF($D146&gt;$D$8,"",INDIRECT(ADDRESS(ROW(Entrées!$C$37)+($D146-1)*24+Z$11,COLUMN(Entrées!$C$37)+($C146-1),4,TRUE,"Entrées")))</f>
        <v>309</v>
      </c>
      <c r="AA146" s="28">
        <f ca="1">IF($D146&gt;$D$8,"",INDIRECT(ADDRESS(ROW(Entrées!$C$37)+($D146-1)*24+AA$11,COLUMN(Entrées!$C$37)+($C146-1),4,TRUE,"Entrées")))</f>
        <v>312</v>
      </c>
      <c r="AB146" s="28">
        <f ca="1">IF($D146&gt;$D$8,"",INDIRECT(ADDRESS(ROW(Entrées!$C$37)+($D146-1)*24+AB$11,COLUMN(Entrées!$C$37)+($C146-1),4,TRUE,"Entrées")))</f>
        <v>312</v>
      </c>
      <c r="AC146" s="11"/>
      <c r="AD146" s="40">
        <f t="shared" ca="1" si="129"/>
        <v>317.6875</v>
      </c>
      <c r="AE146" s="40">
        <f t="shared" ca="1" si="131"/>
        <v>384</v>
      </c>
      <c r="AF146" s="40">
        <f t="shared" ca="1" si="132"/>
        <v>304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49473.956989247294</v>
      </c>
      <c r="AK146" s="31">
        <f t="shared" ca="1" si="134"/>
        <v>49350.672043010745</v>
      </c>
      <c r="AL146" s="31">
        <f t="shared" ca="1" si="135"/>
        <v>49398.118279569891</v>
      </c>
      <c r="AM146" s="31">
        <f t="shared" ca="1" si="136"/>
        <v>347.55645161290329</v>
      </c>
      <c r="AN146" s="31">
        <f t="shared" ca="1" si="137"/>
        <v>2588.1444892473114</v>
      </c>
      <c r="AO146" s="31">
        <f t="shared" ca="1" si="138"/>
        <v>1503.5463709677417</v>
      </c>
      <c r="AP146" s="31">
        <f t="shared" ca="1" si="139"/>
        <v>41704.171370967742</v>
      </c>
      <c r="AQ146" s="31">
        <f t="shared" ca="1" si="140"/>
        <v>2152.7096774193546</v>
      </c>
      <c r="AR146" s="31">
        <f t="shared" ca="1" si="141"/>
        <v>402.56922043010746</v>
      </c>
      <c r="AS146" s="31">
        <f t="shared" ca="1" si="142"/>
        <v>6508.2741935483891</v>
      </c>
      <c r="AT146" s="31">
        <f t="shared" ca="1" si="143"/>
        <v>-813.07862903225805</v>
      </c>
      <c r="AU146" s="31">
        <f t="shared" ca="1" si="144"/>
        <v>663.5913978494624</v>
      </c>
      <c r="AV146" s="31">
        <f t="shared" ca="1" si="145"/>
        <v>-5583.5161290322567</v>
      </c>
      <c r="AW146" s="31">
        <f t="shared" ca="1" si="146"/>
        <v>65.047043010752674</v>
      </c>
      <c r="AX146" s="31">
        <f t="shared" ca="1" si="147"/>
        <v>1350.5215053763443</v>
      </c>
      <c r="AY146" s="31">
        <f t="shared" ca="1" si="148"/>
        <v>-1174.383064516129</v>
      </c>
      <c r="AZ146" s="31">
        <f t="shared" ca="1" si="149"/>
        <v>-997.34811827956992</v>
      </c>
      <c r="BA146" s="31">
        <f t="shared" ca="1" si="150"/>
        <v>-382.02016129032256</v>
      </c>
      <c r="BB146" s="31">
        <f t="shared" ca="1" si="151"/>
        <v>-2410.5497311827958</v>
      </c>
      <c r="BC146" s="31">
        <f t="shared" ca="1" si="152"/>
        <v>-1597.1438172043011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-238</v>
      </c>
      <c r="BI146" s="32">
        <f>IF($BF146&gt;$Y$7,"",IF(AND($BF146=$Y$7,$BG146=23),"",Entrées!D174-Entrées!D173))</f>
        <v>-100</v>
      </c>
      <c r="BJ146" s="32">
        <f>IF($BF146&gt;$Y$7,"",IF(AND($BF146=$Y$7,$BG146=23),"",Entrées!E174-Entrées!E173))</f>
        <v>-300</v>
      </c>
      <c r="BK146" s="32">
        <f>IF($BF146&gt;$Y$7,"",IF(AND($BF146=$Y$7,$BG146=23),"",Entrées!F174-Entrées!F173))</f>
        <v>0.5</v>
      </c>
      <c r="BL146" s="32">
        <f>IF($BF146&gt;$Y$7,"",IF(AND($BF146=$Y$7,$BG146=23),"",Entrées!G174-Entrées!G173))</f>
        <v>7</v>
      </c>
      <c r="BM146" s="32">
        <f>IF($BF146&gt;$Y$7,"",IF(AND($BF146=$Y$7,$BG146=23),"",Entrées!H174-Entrées!H173))</f>
        <v>5</v>
      </c>
      <c r="BN146" s="32">
        <f>IF($BF146&gt;$Y$7,"",IF(AND($BF146=$Y$7,$BG146=23),"",Entrées!I174-Entrées!I173))</f>
        <v>227</v>
      </c>
      <c r="BO146" s="32">
        <f>IF($BF146&gt;$Y$7,"",IF(AND($BF146=$Y$7,$BG146=23),"",Entrées!J174-Entrées!J173))</f>
        <v>9.5</v>
      </c>
      <c r="BP146" s="32">
        <f>IF($BF146&gt;$Y$7,"",IF(AND($BF146=$Y$7,$BG146=23),"",Entrées!K174-Entrées!K173))</f>
        <v>-352</v>
      </c>
      <c r="BQ146" s="32">
        <f>IF($BF146&gt;$Y$7,"",IF(AND($BF146=$Y$7,$BG146=23),"",Entrées!L174-Entrées!L173))</f>
        <v>-100.5</v>
      </c>
      <c r="BR146" s="32">
        <f>IF($BF146&gt;$Y$7,"",IF(AND($BF146=$Y$7,$BG146=23),"",Entrées!M174-Entrées!M173))</f>
        <v>293.5</v>
      </c>
      <c r="BS146" s="32">
        <f>IF($BF146&gt;$Y$7,"",IF(AND($BF146=$Y$7,$BG146=23),"",Entrées!N174-Entrées!N173))</f>
        <v>-8.5</v>
      </c>
      <c r="BT146" s="32">
        <f>IF($BF146&gt;$Y$7,"",IF(AND($BF146=$Y$7,$BG146=23),"",Entrées!O174-Entrées!O173))</f>
        <v>-319</v>
      </c>
      <c r="BU146" s="32">
        <f>IF($BF146&gt;$Y$7,"",IF(AND($BF146=$Y$7,$BG146=23),"",Entrées!P174-Entrées!P173))</f>
        <v>0</v>
      </c>
      <c r="BV146" s="32">
        <f>IF($BF146&gt;$Y$7,"",IF(AND($BF146=$Y$7,$BG146=23),"",Entrées!Q174-Entrées!Q173))</f>
        <v>170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-95</v>
      </c>
      <c r="BY146" s="32">
        <f>IF($BF146&gt;$Y$7,"",IF(AND($BF146=$Y$7,$BG146=23),"",Entrées!T174-Entrées!T173))</f>
        <v>294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-274</v>
      </c>
      <c r="CB146" s="4"/>
      <c r="CC146" s="4"/>
      <c r="CD146" s="33">
        <f>IF($BF146&lt;=$Y$7,Entrées!J173/CD$2,"")</f>
        <v>9.0146353772394647E-2</v>
      </c>
      <c r="CE146" s="33">
        <f>IF($BF146&lt;=$Y$7,Entrées!K173/CE$2,"")</f>
        <v>0.25430004777830867</v>
      </c>
      <c r="CF146" s="11">
        <f t="shared" si="154"/>
        <v>7926</v>
      </c>
      <c r="CG146" s="11">
        <f t="shared" si="155"/>
        <v>4186</v>
      </c>
      <c r="CH146" s="52">
        <f t="shared" si="156"/>
        <v>0.27160101910413265</v>
      </c>
      <c r="CI146" s="52">
        <f t="shared" si="157"/>
        <v>9.6170382329218221E-2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311</v>
      </c>
      <c r="F147" s="28">
        <f ca="1">IF($D147&gt;$D$8,"",INDIRECT(ADDRESS(ROW(Entrées!$C$37)+($D147-1)*24+F$11,COLUMN(Entrées!$C$37)+($C147-1),4,TRUE,"Entrées")))</f>
        <v>311.5</v>
      </c>
      <c r="G147" s="28">
        <f ca="1">IF($D147&gt;$D$8,"",INDIRECT(ADDRESS(ROW(Entrées!$C$37)+($D147-1)*24+G$11,COLUMN(Entrées!$C$37)+($C147-1),4,TRUE,"Entrées")))</f>
        <v>313</v>
      </c>
      <c r="H147" s="28">
        <f ca="1">IF($D147&gt;$D$8,"",INDIRECT(ADDRESS(ROW(Entrées!$C$37)+($D147-1)*24+H$11,COLUMN(Entrées!$C$37)+($C147-1),4,TRUE,"Entrées")))</f>
        <v>313.5</v>
      </c>
      <c r="I147" s="28">
        <f ca="1">IF($D147&gt;$D$8,"",INDIRECT(ADDRESS(ROW(Entrées!$C$37)+($D147-1)*24+I$11,COLUMN(Entrées!$C$37)+($C147-1),4,TRUE,"Entrées")))</f>
        <v>313</v>
      </c>
      <c r="J147" s="28">
        <f ca="1">IF($D147&gt;$D$8,"",INDIRECT(ADDRESS(ROW(Entrées!$C$37)+($D147-1)*24+J$11,COLUMN(Entrées!$C$37)+($C147-1),4,TRUE,"Entrées")))</f>
        <v>314</v>
      </c>
      <c r="K147" s="28">
        <f ca="1">IF($D147&gt;$D$8,"",INDIRECT(ADDRESS(ROW(Entrées!$C$37)+($D147-1)*24+K$11,COLUMN(Entrées!$C$37)+($C147-1),4,TRUE,"Entrées")))</f>
        <v>313</v>
      </c>
      <c r="L147" s="28">
        <f ca="1">IF($D147&gt;$D$8,"",INDIRECT(ADDRESS(ROW(Entrées!$C$37)+($D147-1)*24+L$11,COLUMN(Entrées!$C$37)+($C147-1),4,TRUE,"Entrées")))</f>
        <v>313.5</v>
      </c>
      <c r="M147" s="28">
        <f ca="1">IF($D147&gt;$D$8,"",INDIRECT(ADDRESS(ROW(Entrées!$C$37)+($D147-1)*24+M$11,COLUMN(Entrées!$C$37)+($C147-1),4,TRUE,"Entrées")))</f>
        <v>312.5</v>
      </c>
      <c r="N147" s="28">
        <f ca="1">IF($D147&gt;$D$8,"",INDIRECT(ADDRESS(ROW(Entrées!$C$37)+($D147-1)*24+N$11,COLUMN(Entrées!$C$37)+($C147-1),4,TRUE,"Entrées")))</f>
        <v>307.5</v>
      </c>
      <c r="O147" s="28">
        <f ca="1">IF($D147&gt;$D$8,"",INDIRECT(ADDRESS(ROW(Entrées!$C$37)+($D147-1)*24+O$11,COLUMN(Entrées!$C$37)+($C147-1),4,TRUE,"Entrées")))</f>
        <v>311.5</v>
      </c>
      <c r="P147" s="28">
        <f ca="1">IF($D147&gt;$D$8,"",INDIRECT(ADDRESS(ROW(Entrées!$C$37)+($D147-1)*24+P$11,COLUMN(Entrées!$C$37)+($C147-1),4,TRUE,"Entrées")))</f>
        <v>318.5</v>
      </c>
      <c r="Q147" s="28">
        <f ca="1">IF($D147&gt;$D$8,"",INDIRECT(ADDRESS(ROW(Entrées!$C$37)+($D147-1)*24+Q$11,COLUMN(Entrées!$C$37)+($C147-1),4,TRUE,"Entrées")))</f>
        <v>315.5</v>
      </c>
      <c r="R147" s="28">
        <f ca="1">IF($D147&gt;$D$8,"",INDIRECT(ADDRESS(ROW(Entrées!$C$37)+($D147-1)*24+R$11,COLUMN(Entrées!$C$37)+($C147-1),4,TRUE,"Entrées")))</f>
        <v>315</v>
      </c>
      <c r="S147" s="28">
        <f ca="1">IF($D147&gt;$D$8,"",INDIRECT(ADDRESS(ROW(Entrées!$C$37)+($D147-1)*24+S$11,COLUMN(Entrées!$C$37)+($C147-1),4,TRUE,"Entrées")))</f>
        <v>315</v>
      </c>
      <c r="T147" s="28">
        <f ca="1">IF($D147&gt;$D$8,"",INDIRECT(ADDRESS(ROW(Entrées!$C$37)+($D147-1)*24+T$11,COLUMN(Entrées!$C$37)+($C147-1),4,TRUE,"Entrées")))</f>
        <v>313.5</v>
      </c>
      <c r="U147" s="28">
        <f ca="1">IF($D147&gt;$D$8,"",INDIRECT(ADDRESS(ROW(Entrées!$C$37)+($D147-1)*24+U$11,COLUMN(Entrées!$C$37)+($C147-1),4,TRUE,"Entrées")))</f>
        <v>315.5</v>
      </c>
      <c r="V147" s="28">
        <f ca="1">IF($D147&gt;$D$8,"",INDIRECT(ADDRESS(ROW(Entrées!$C$37)+($D147-1)*24+V$11,COLUMN(Entrées!$C$37)+($C147-1),4,TRUE,"Entrées")))</f>
        <v>314</v>
      </c>
      <c r="W147" s="28">
        <f ca="1">IF($D147&gt;$D$8,"",INDIRECT(ADDRESS(ROW(Entrées!$C$37)+($D147-1)*24+W$11,COLUMN(Entrées!$C$37)+($C147-1),4,TRUE,"Entrées")))</f>
        <v>315</v>
      </c>
      <c r="X147" s="28">
        <f ca="1">IF($D147&gt;$D$8,"",INDIRECT(ADDRESS(ROW(Entrées!$C$37)+($D147-1)*24+X$11,COLUMN(Entrées!$C$37)+($C147-1),4,TRUE,"Entrées")))</f>
        <v>314</v>
      </c>
      <c r="Y147" s="28">
        <f ca="1">IF($D147&gt;$D$8,"",INDIRECT(ADDRESS(ROW(Entrées!$C$37)+($D147-1)*24+Y$11,COLUMN(Entrées!$C$37)+($C147-1),4,TRUE,"Entrées")))</f>
        <v>314</v>
      </c>
      <c r="Z147" s="28">
        <f ca="1">IF($D147&gt;$D$8,"",INDIRECT(ADDRESS(ROW(Entrées!$C$37)+($D147-1)*24+Z$11,COLUMN(Entrées!$C$37)+($C147-1),4,TRUE,"Entrées")))</f>
        <v>314.5</v>
      </c>
      <c r="AA147" s="28">
        <f ca="1">IF($D147&gt;$D$8,"",INDIRECT(ADDRESS(ROW(Entrées!$C$37)+($D147-1)*24+AA$11,COLUMN(Entrées!$C$37)+($C147-1),4,TRUE,"Entrées")))</f>
        <v>313.5</v>
      </c>
      <c r="AB147" s="28">
        <f ca="1">IF($D147&gt;$D$8,"",INDIRECT(ADDRESS(ROW(Entrées!$C$37)+($D147-1)*24+AB$11,COLUMN(Entrées!$C$37)+($C147-1),4,TRUE,"Entrées")))</f>
        <v>314</v>
      </c>
      <c r="AC147" s="11"/>
      <c r="AD147" s="40">
        <f t="shared" ca="1" si="129"/>
        <v>313.58333333333331</v>
      </c>
      <c r="AE147" s="40">
        <f t="shared" ca="1" si="131"/>
        <v>318.5</v>
      </c>
      <c r="AF147" s="40">
        <f t="shared" ca="1" si="132"/>
        <v>307.5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49473.956989247294</v>
      </c>
      <c r="AK147" s="31">
        <f t="shared" ca="1" si="134"/>
        <v>49350.672043010745</v>
      </c>
      <c r="AL147" s="31">
        <f t="shared" ca="1" si="135"/>
        <v>49398.118279569891</v>
      </c>
      <c r="AM147" s="31">
        <f t="shared" ca="1" si="136"/>
        <v>347.55645161290329</v>
      </c>
      <c r="AN147" s="31">
        <f t="shared" ca="1" si="137"/>
        <v>2588.1444892473114</v>
      </c>
      <c r="AO147" s="31">
        <f t="shared" ca="1" si="138"/>
        <v>1503.5463709677417</v>
      </c>
      <c r="AP147" s="31">
        <f t="shared" ca="1" si="139"/>
        <v>41704.171370967742</v>
      </c>
      <c r="AQ147" s="31">
        <f t="shared" ca="1" si="140"/>
        <v>2152.7096774193546</v>
      </c>
      <c r="AR147" s="31">
        <f t="shared" ca="1" si="141"/>
        <v>402.56922043010746</v>
      </c>
      <c r="AS147" s="31">
        <f t="shared" ca="1" si="142"/>
        <v>6508.2741935483891</v>
      </c>
      <c r="AT147" s="31">
        <f t="shared" ca="1" si="143"/>
        <v>-813.07862903225805</v>
      </c>
      <c r="AU147" s="31">
        <f t="shared" ca="1" si="144"/>
        <v>663.5913978494624</v>
      </c>
      <c r="AV147" s="31">
        <f t="shared" ca="1" si="145"/>
        <v>-5583.5161290322567</v>
      </c>
      <c r="AW147" s="31">
        <f t="shared" ca="1" si="146"/>
        <v>65.047043010752674</v>
      </c>
      <c r="AX147" s="31">
        <f t="shared" ca="1" si="147"/>
        <v>1350.5215053763443</v>
      </c>
      <c r="AY147" s="31">
        <f t="shared" ca="1" si="148"/>
        <v>-1174.383064516129</v>
      </c>
      <c r="AZ147" s="31">
        <f t="shared" ca="1" si="149"/>
        <v>-997.34811827956992</v>
      </c>
      <c r="BA147" s="31">
        <f t="shared" ca="1" si="150"/>
        <v>-382.02016129032256</v>
      </c>
      <c r="BB147" s="31">
        <f t="shared" ca="1" si="151"/>
        <v>-2410.5497311827958</v>
      </c>
      <c r="BC147" s="31">
        <f t="shared" ca="1" si="152"/>
        <v>-1597.1438172043011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1700</v>
      </c>
      <c r="BI147" s="32">
        <f>IF($BF147&gt;$Y$7,"",IF(AND($BF147=$Y$7,$BG147=23),"",Entrées!D175-Entrées!D174))</f>
        <v>2650</v>
      </c>
      <c r="BJ147" s="32">
        <f>IF($BF147&gt;$Y$7,"",IF(AND($BF147=$Y$7,$BG147=23),"",Entrées!E175-Entrées!E174))</f>
        <v>2437.5</v>
      </c>
      <c r="BK147" s="32">
        <f>IF($BF147&gt;$Y$7,"",IF(AND($BF147=$Y$7,$BG147=23),"",Entrées!F175-Entrées!F174))</f>
        <v>0.5</v>
      </c>
      <c r="BL147" s="32">
        <f>IF($BF147&gt;$Y$7,"",IF(AND($BF147=$Y$7,$BG147=23),"",Entrées!G175-Entrées!G174))</f>
        <v>481.5</v>
      </c>
      <c r="BM147" s="32">
        <f>IF($BF147&gt;$Y$7,"",IF(AND($BF147=$Y$7,$BG147=23),"",Entrées!H175-Entrées!H174))</f>
        <v>-3</v>
      </c>
      <c r="BN147" s="32">
        <f>IF($BF147&gt;$Y$7,"",IF(AND($BF147=$Y$7,$BG147=23),"",Entrées!I175-Entrées!I174))</f>
        <v>441</v>
      </c>
      <c r="BO147" s="32">
        <f>IF($BF147&gt;$Y$7,"",IF(AND($BF147=$Y$7,$BG147=23),"",Entrées!J175-Entrées!J174))</f>
        <v>-30</v>
      </c>
      <c r="BP147" s="32">
        <f>IF($BF147&gt;$Y$7,"",IF(AND($BF147=$Y$7,$BG147=23),"",Entrées!K175-Entrées!K174))</f>
        <v>-403</v>
      </c>
      <c r="BQ147" s="32">
        <f>IF($BF147&gt;$Y$7,"",IF(AND($BF147=$Y$7,$BG147=23),"",Entrées!L175-Entrées!L174))</f>
        <v>244</v>
      </c>
      <c r="BR147" s="32">
        <f>IF($BF147&gt;$Y$7,"",IF(AND($BF147=$Y$7,$BG147=23),"",Entrées!M175-Entrées!M174))</f>
        <v>524.5</v>
      </c>
      <c r="BS147" s="32">
        <f>IF($BF147&gt;$Y$7,"",IF(AND($BF147=$Y$7,$BG147=23),"",Entrées!N175-Entrées!N174))</f>
        <v>0</v>
      </c>
      <c r="BT147" s="32">
        <f>IF($BF147&gt;$Y$7,"",IF(AND($BF147=$Y$7,$BG147=23),"",Entrées!O175-Entrées!O174))</f>
        <v>444.5</v>
      </c>
      <c r="BU147" s="32">
        <f>IF($BF147&gt;$Y$7,"",IF(AND($BF147=$Y$7,$BG147=23),"",Entrées!P175-Entrées!P174))</f>
        <v>9</v>
      </c>
      <c r="BV147" s="32">
        <f>IF($BF147&gt;$Y$7,"",IF(AND($BF147=$Y$7,$BG147=23),"",Entrées!Q175-Entrées!Q174))</f>
        <v>-215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305</v>
      </c>
      <c r="BY147" s="32">
        <f>IF($BF147&gt;$Y$7,"",IF(AND($BF147=$Y$7,$BG147=23),"",Entrées!T175-Entrées!T174))</f>
        <v>329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365</v>
      </c>
      <c r="CB147" s="4"/>
      <c r="CC147" s="4"/>
      <c r="CD147" s="33">
        <f>IF($BF147&lt;=$Y$7,Entrées!J174/CD$2,"")</f>
        <v>9.1344940701488769E-2</v>
      </c>
      <c r="CE147" s="33">
        <f>IF($BF147&lt;=$Y$7,Entrées!K174/CE$2,"")</f>
        <v>0.17021022455805065</v>
      </c>
      <c r="CF147" s="11">
        <f t="shared" si="154"/>
        <v>7926</v>
      </c>
      <c r="CG147" s="11">
        <f t="shared" si="155"/>
        <v>4186</v>
      </c>
      <c r="CH147" s="52">
        <f t="shared" si="156"/>
        <v>0.27160101910413265</v>
      </c>
      <c r="CI147" s="52">
        <f t="shared" si="157"/>
        <v>9.6170382329218221E-2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314.5</v>
      </c>
      <c r="F148" s="28">
        <f ca="1">IF($D148&gt;$D$8,"",INDIRECT(ADDRESS(ROW(Entrées!$C$37)+($D148-1)*24+F$11,COLUMN(Entrées!$C$37)+($C148-1),4,TRUE,"Entrées")))</f>
        <v>314.5</v>
      </c>
      <c r="G148" s="28">
        <f ca="1">IF($D148&gt;$D$8,"",INDIRECT(ADDRESS(ROW(Entrées!$C$37)+($D148-1)*24+G$11,COLUMN(Entrées!$C$37)+($C148-1),4,TRUE,"Entrées")))</f>
        <v>313.5</v>
      </c>
      <c r="H148" s="28">
        <f ca="1">IF($D148&gt;$D$8,"",INDIRECT(ADDRESS(ROW(Entrées!$C$37)+($D148-1)*24+H$11,COLUMN(Entrées!$C$37)+($C148-1),4,TRUE,"Entrées")))</f>
        <v>312.5</v>
      </c>
      <c r="I148" s="28">
        <f ca="1">IF($D148&gt;$D$8,"",INDIRECT(ADDRESS(ROW(Entrées!$C$37)+($D148-1)*24+I$11,COLUMN(Entrées!$C$37)+($C148-1),4,TRUE,"Entrées")))</f>
        <v>313</v>
      </c>
      <c r="J148" s="28">
        <f ca="1">IF($D148&gt;$D$8,"",INDIRECT(ADDRESS(ROW(Entrées!$C$37)+($D148-1)*24+J$11,COLUMN(Entrées!$C$37)+($C148-1),4,TRUE,"Entrées")))</f>
        <v>313.5</v>
      </c>
      <c r="K148" s="28">
        <f ca="1">IF($D148&gt;$D$8,"",INDIRECT(ADDRESS(ROW(Entrées!$C$37)+($D148-1)*24+K$11,COLUMN(Entrées!$C$37)+($C148-1),4,TRUE,"Entrées")))</f>
        <v>313</v>
      </c>
      <c r="L148" s="28">
        <f ca="1">IF($D148&gt;$D$8,"",INDIRECT(ADDRESS(ROW(Entrées!$C$37)+($D148-1)*24+L$11,COLUMN(Entrées!$C$37)+($C148-1),4,TRUE,"Entrées")))</f>
        <v>313.5</v>
      </c>
      <c r="M148" s="28">
        <f ca="1">IF($D148&gt;$D$8,"",INDIRECT(ADDRESS(ROW(Entrées!$C$37)+($D148-1)*24+M$11,COLUMN(Entrées!$C$37)+($C148-1),4,TRUE,"Entrées")))</f>
        <v>313.5</v>
      </c>
      <c r="N148" s="28">
        <f ca="1">IF($D148&gt;$D$8,"",INDIRECT(ADDRESS(ROW(Entrées!$C$37)+($D148-1)*24+N$11,COLUMN(Entrées!$C$37)+($C148-1),4,TRUE,"Entrées")))</f>
        <v>314</v>
      </c>
      <c r="O148" s="28">
        <f ca="1">IF($D148&gt;$D$8,"",INDIRECT(ADDRESS(ROW(Entrées!$C$37)+($D148-1)*24+O$11,COLUMN(Entrées!$C$37)+($C148-1),4,TRUE,"Entrées")))</f>
        <v>314.5</v>
      </c>
      <c r="P148" s="28">
        <f ca="1">IF($D148&gt;$D$8,"",INDIRECT(ADDRESS(ROW(Entrées!$C$37)+($D148-1)*24+P$11,COLUMN(Entrées!$C$37)+($C148-1),4,TRUE,"Entrées")))</f>
        <v>314</v>
      </c>
      <c r="Q148" s="28">
        <f ca="1">IF($D148&gt;$D$8,"",INDIRECT(ADDRESS(ROW(Entrées!$C$37)+($D148-1)*24+Q$11,COLUMN(Entrées!$C$37)+($C148-1),4,TRUE,"Entrées")))</f>
        <v>314</v>
      </c>
      <c r="R148" s="28">
        <f ca="1">IF($D148&gt;$D$8,"",INDIRECT(ADDRESS(ROW(Entrées!$C$37)+($D148-1)*24+R$11,COLUMN(Entrées!$C$37)+($C148-1),4,TRUE,"Entrées")))</f>
        <v>314</v>
      </c>
      <c r="S148" s="28">
        <f ca="1">IF($D148&gt;$D$8,"",INDIRECT(ADDRESS(ROW(Entrées!$C$37)+($D148-1)*24+S$11,COLUMN(Entrées!$C$37)+($C148-1),4,TRUE,"Entrées")))</f>
        <v>314</v>
      </c>
      <c r="T148" s="28">
        <f ca="1">IF($D148&gt;$D$8,"",INDIRECT(ADDRESS(ROW(Entrées!$C$37)+($D148-1)*24+T$11,COLUMN(Entrées!$C$37)+($C148-1),4,TRUE,"Entrées")))</f>
        <v>314</v>
      </c>
      <c r="U148" s="28">
        <f ca="1">IF($D148&gt;$D$8,"",INDIRECT(ADDRESS(ROW(Entrées!$C$37)+($D148-1)*24+U$11,COLUMN(Entrées!$C$37)+($C148-1),4,TRUE,"Entrées")))</f>
        <v>313.5</v>
      </c>
      <c r="V148" s="28">
        <f ca="1">IF($D148&gt;$D$8,"",INDIRECT(ADDRESS(ROW(Entrées!$C$37)+($D148-1)*24+V$11,COLUMN(Entrées!$C$37)+($C148-1),4,TRUE,"Entrées")))</f>
        <v>314</v>
      </c>
      <c r="W148" s="28">
        <f ca="1">IF($D148&gt;$D$8,"",INDIRECT(ADDRESS(ROW(Entrées!$C$37)+($D148-1)*24+W$11,COLUMN(Entrées!$C$37)+($C148-1),4,TRUE,"Entrées")))</f>
        <v>315.5</v>
      </c>
      <c r="X148" s="28">
        <f ca="1">IF($D148&gt;$D$8,"",INDIRECT(ADDRESS(ROW(Entrées!$C$37)+($D148-1)*24+X$11,COLUMN(Entrées!$C$37)+($C148-1),4,TRUE,"Entrées")))</f>
        <v>314.5</v>
      </c>
      <c r="Y148" s="28">
        <f ca="1">IF($D148&gt;$D$8,"",INDIRECT(ADDRESS(ROW(Entrées!$C$37)+($D148-1)*24+Y$11,COLUMN(Entrées!$C$37)+($C148-1),4,TRUE,"Entrées")))</f>
        <v>313</v>
      </c>
      <c r="Z148" s="28">
        <f ca="1">IF($D148&gt;$D$8,"",INDIRECT(ADDRESS(ROW(Entrées!$C$37)+($D148-1)*24+Z$11,COLUMN(Entrées!$C$37)+($C148-1),4,TRUE,"Entrées")))</f>
        <v>313.5</v>
      </c>
      <c r="AA148" s="28">
        <f ca="1">IF($D148&gt;$D$8,"",INDIRECT(ADDRESS(ROW(Entrées!$C$37)+($D148-1)*24+AA$11,COLUMN(Entrées!$C$37)+($C148-1),4,TRUE,"Entrées")))</f>
        <v>314</v>
      </c>
      <c r="AB148" s="28">
        <f ca="1">IF($D148&gt;$D$8,"",INDIRECT(ADDRESS(ROW(Entrées!$C$37)+($D148-1)*24+AB$11,COLUMN(Entrées!$C$37)+($C148-1),4,TRUE,"Entrées")))</f>
        <v>313.5</v>
      </c>
      <c r="AC148" s="11"/>
      <c r="AD148" s="40">
        <f t="shared" ca="1" si="129"/>
        <v>313.8125</v>
      </c>
      <c r="AE148" s="40">
        <f t="shared" ca="1" si="131"/>
        <v>315.5</v>
      </c>
      <c r="AF148" s="40">
        <f t="shared" ca="1" si="132"/>
        <v>312.5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49473.956989247294</v>
      </c>
      <c r="AK148" s="31">
        <f t="shared" ca="1" si="134"/>
        <v>49350.672043010745</v>
      </c>
      <c r="AL148" s="31">
        <f t="shared" ca="1" si="135"/>
        <v>49398.118279569891</v>
      </c>
      <c r="AM148" s="31">
        <f t="shared" ca="1" si="136"/>
        <v>347.55645161290329</v>
      </c>
      <c r="AN148" s="31">
        <f t="shared" ca="1" si="137"/>
        <v>2588.1444892473114</v>
      </c>
      <c r="AO148" s="31">
        <f t="shared" ca="1" si="138"/>
        <v>1503.5463709677417</v>
      </c>
      <c r="AP148" s="31">
        <f t="shared" ca="1" si="139"/>
        <v>41704.171370967742</v>
      </c>
      <c r="AQ148" s="31">
        <f t="shared" ca="1" si="140"/>
        <v>2152.7096774193546</v>
      </c>
      <c r="AR148" s="31">
        <f t="shared" ca="1" si="141"/>
        <v>402.56922043010746</v>
      </c>
      <c r="AS148" s="31">
        <f t="shared" ca="1" si="142"/>
        <v>6508.2741935483891</v>
      </c>
      <c r="AT148" s="31">
        <f t="shared" ca="1" si="143"/>
        <v>-813.07862903225805</v>
      </c>
      <c r="AU148" s="31">
        <f t="shared" ca="1" si="144"/>
        <v>663.5913978494624</v>
      </c>
      <c r="AV148" s="31">
        <f t="shared" ca="1" si="145"/>
        <v>-5583.5161290322567</v>
      </c>
      <c r="AW148" s="31">
        <f t="shared" ca="1" si="146"/>
        <v>65.047043010752674</v>
      </c>
      <c r="AX148" s="31">
        <f t="shared" ca="1" si="147"/>
        <v>1350.5215053763443</v>
      </c>
      <c r="AY148" s="31">
        <f t="shared" ca="1" si="148"/>
        <v>-1174.383064516129</v>
      </c>
      <c r="AZ148" s="31">
        <f t="shared" ca="1" si="149"/>
        <v>-997.34811827956992</v>
      </c>
      <c r="BA148" s="31">
        <f t="shared" ca="1" si="150"/>
        <v>-382.02016129032256</v>
      </c>
      <c r="BB148" s="31">
        <f t="shared" ca="1" si="151"/>
        <v>-2410.5497311827958</v>
      </c>
      <c r="BC148" s="31">
        <f t="shared" ca="1" si="152"/>
        <v>-1597.1438172043011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3992.5</v>
      </c>
      <c r="BI148" s="32">
        <f>IF($BF148&gt;$Y$7,"",IF(AND($BF148=$Y$7,$BG148=23),"",Entrées!D176-Entrées!D175))</f>
        <v>4512.5</v>
      </c>
      <c r="BJ148" s="32">
        <f>IF($BF148&gt;$Y$7,"",IF(AND($BF148=$Y$7,$BG148=23),"",Entrées!E176-Entrées!E175))</f>
        <v>4225</v>
      </c>
      <c r="BK148" s="32">
        <f>IF($BF148&gt;$Y$7,"",IF(AND($BF148=$Y$7,$BG148=23),"",Entrées!F176-Entrées!F175))</f>
        <v>-0.5</v>
      </c>
      <c r="BL148" s="32">
        <f>IF($BF148&gt;$Y$7,"",IF(AND($BF148=$Y$7,$BG148=23),"",Entrées!G176-Entrées!G175))</f>
        <v>48.5</v>
      </c>
      <c r="BM148" s="32">
        <f>IF($BF148&gt;$Y$7,"",IF(AND($BF148=$Y$7,$BG148=23),"",Entrées!H176-Entrées!H175))</f>
        <v>10</v>
      </c>
      <c r="BN148" s="32">
        <f>IF($BF148&gt;$Y$7,"",IF(AND($BF148=$Y$7,$BG148=23),"",Entrées!I176-Entrées!I175))</f>
        <v>243.5</v>
      </c>
      <c r="BO148" s="32">
        <f>IF($BF148&gt;$Y$7,"",IF(AND($BF148=$Y$7,$BG148=23),"",Entrées!J176-Entrées!J175))</f>
        <v>-38</v>
      </c>
      <c r="BP148" s="32">
        <f>IF($BF148&gt;$Y$7,"",IF(AND($BF148=$Y$7,$BG148=23),"",Entrées!K176-Entrées!K175))</f>
        <v>-274</v>
      </c>
      <c r="BQ148" s="32">
        <f>IF($BF148&gt;$Y$7,"",IF(AND($BF148=$Y$7,$BG148=23),"",Entrées!L176-Entrées!L175))</f>
        <v>1735</v>
      </c>
      <c r="BR148" s="32">
        <f>IF($BF148&gt;$Y$7,"",IF(AND($BF148=$Y$7,$BG148=23),"",Entrées!M176-Entrées!M175))</f>
        <v>1264</v>
      </c>
      <c r="BS148" s="32">
        <f>IF($BF148&gt;$Y$7,"",IF(AND($BF148=$Y$7,$BG148=23),"",Entrées!N176-Entrées!N175))</f>
        <v>-17</v>
      </c>
      <c r="BT148" s="32">
        <f>IF($BF148&gt;$Y$7,"",IF(AND($BF148=$Y$7,$BG148=23),"",Entrées!O176-Entrées!O175))</f>
        <v>1020</v>
      </c>
      <c r="BU148" s="32">
        <f>IF($BF148&gt;$Y$7,"",IF(AND($BF148=$Y$7,$BG148=23),"",Entrées!P176-Entrées!P175))</f>
        <v>-2</v>
      </c>
      <c r="BV148" s="32">
        <f>IF($BF148&gt;$Y$7,"",IF(AND($BF148=$Y$7,$BG148=23),"",Entrées!Q176-Entrées!Q175))</f>
        <v>734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-503</v>
      </c>
      <c r="BY148" s="32">
        <f>IF($BF148&gt;$Y$7,"",IF(AND($BF148=$Y$7,$BG148=23),"",Entrées!T176-Entrées!T175))</f>
        <v>754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412</v>
      </c>
      <c r="CB148" s="4"/>
      <c r="CC148" s="4"/>
      <c r="CD148" s="33">
        <f>IF($BF148&lt;=$Y$7,Entrées!J175/CD$2,"")</f>
        <v>8.7559929346454707E-2</v>
      </c>
      <c r="CE148" s="33">
        <f>IF($BF148&lt;=$Y$7,Entrées!K175/CE$2,"")</f>
        <v>7.3936932632584801E-2</v>
      </c>
      <c r="CF148" s="11">
        <f t="shared" si="154"/>
        <v>7926</v>
      </c>
      <c r="CG148" s="11">
        <f t="shared" si="155"/>
        <v>4186</v>
      </c>
      <c r="CH148" s="52">
        <f t="shared" si="156"/>
        <v>0.27160101910413265</v>
      </c>
      <c r="CI148" s="52">
        <f t="shared" si="157"/>
        <v>9.6170382329218221E-2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313.5</v>
      </c>
      <c r="F149" s="28">
        <f ca="1">IF($D149&gt;$D$8,"",INDIRECT(ADDRESS(ROW(Entrées!$C$37)+($D149-1)*24+F$11,COLUMN(Entrées!$C$37)+($C149-1),4,TRUE,"Entrées")))</f>
        <v>313</v>
      </c>
      <c r="G149" s="28">
        <f ca="1">IF($D149&gt;$D$8,"",INDIRECT(ADDRESS(ROW(Entrées!$C$37)+($D149-1)*24+G$11,COLUMN(Entrées!$C$37)+($C149-1),4,TRUE,"Entrées")))</f>
        <v>313</v>
      </c>
      <c r="H149" s="28">
        <f ca="1">IF($D149&gt;$D$8,"",INDIRECT(ADDRESS(ROW(Entrées!$C$37)+($D149-1)*24+H$11,COLUMN(Entrées!$C$37)+($C149-1),4,TRUE,"Entrées")))</f>
        <v>313.5</v>
      </c>
      <c r="I149" s="28">
        <f ca="1">IF($D149&gt;$D$8,"",INDIRECT(ADDRESS(ROW(Entrées!$C$37)+($D149-1)*24+I$11,COLUMN(Entrées!$C$37)+($C149-1),4,TRUE,"Entrées")))</f>
        <v>312.5</v>
      </c>
      <c r="J149" s="28">
        <f ca="1">IF($D149&gt;$D$8,"",INDIRECT(ADDRESS(ROW(Entrées!$C$37)+($D149-1)*24+J$11,COLUMN(Entrées!$C$37)+($C149-1),4,TRUE,"Entrées")))</f>
        <v>313</v>
      </c>
      <c r="K149" s="28">
        <f ca="1">IF($D149&gt;$D$8,"",INDIRECT(ADDRESS(ROW(Entrées!$C$37)+($D149-1)*24+K$11,COLUMN(Entrées!$C$37)+($C149-1),4,TRUE,"Entrées")))</f>
        <v>313</v>
      </c>
      <c r="L149" s="28">
        <f ca="1">IF($D149&gt;$D$8,"",INDIRECT(ADDRESS(ROW(Entrées!$C$37)+($D149-1)*24+L$11,COLUMN(Entrées!$C$37)+($C149-1),4,TRUE,"Entrées")))</f>
        <v>313.5</v>
      </c>
      <c r="M149" s="28">
        <f ca="1">IF($D149&gt;$D$8,"",INDIRECT(ADDRESS(ROW(Entrées!$C$37)+($D149-1)*24+M$11,COLUMN(Entrées!$C$37)+($C149-1),4,TRUE,"Entrées")))</f>
        <v>313</v>
      </c>
      <c r="N149" s="28">
        <f ca="1">IF($D149&gt;$D$8,"",INDIRECT(ADDRESS(ROW(Entrées!$C$37)+($D149-1)*24+N$11,COLUMN(Entrées!$C$37)+($C149-1),4,TRUE,"Entrées")))</f>
        <v>313.5</v>
      </c>
      <c r="O149" s="28">
        <f ca="1">IF($D149&gt;$D$8,"",INDIRECT(ADDRESS(ROW(Entrées!$C$37)+($D149-1)*24+O$11,COLUMN(Entrées!$C$37)+($C149-1),4,TRUE,"Entrées")))</f>
        <v>313</v>
      </c>
      <c r="P149" s="28">
        <f ca="1">IF($D149&gt;$D$8,"",INDIRECT(ADDRESS(ROW(Entrées!$C$37)+($D149-1)*24+P$11,COLUMN(Entrées!$C$37)+($C149-1),4,TRUE,"Entrées")))</f>
        <v>313</v>
      </c>
      <c r="Q149" s="28">
        <f ca="1">IF($D149&gt;$D$8,"",INDIRECT(ADDRESS(ROW(Entrées!$C$37)+($D149-1)*24+Q$11,COLUMN(Entrées!$C$37)+($C149-1),4,TRUE,"Entrées")))</f>
        <v>313</v>
      </c>
      <c r="R149" s="28">
        <f ca="1">IF($D149&gt;$D$8,"",INDIRECT(ADDRESS(ROW(Entrées!$C$37)+($D149-1)*24+R$11,COLUMN(Entrées!$C$37)+($C149-1),4,TRUE,"Entrées")))</f>
        <v>313.5</v>
      </c>
      <c r="S149" s="28">
        <f ca="1">IF($D149&gt;$D$8,"",INDIRECT(ADDRESS(ROW(Entrées!$C$37)+($D149-1)*24+S$11,COLUMN(Entrées!$C$37)+($C149-1),4,TRUE,"Entrées")))</f>
        <v>313</v>
      </c>
      <c r="T149" s="28">
        <f ca="1">IF($D149&gt;$D$8,"",INDIRECT(ADDRESS(ROW(Entrées!$C$37)+($D149-1)*24+T$11,COLUMN(Entrées!$C$37)+($C149-1),4,TRUE,"Entrées")))</f>
        <v>312.5</v>
      </c>
      <c r="U149" s="28">
        <f ca="1">IF($D149&gt;$D$8,"",INDIRECT(ADDRESS(ROW(Entrées!$C$37)+($D149-1)*24+U$11,COLUMN(Entrées!$C$37)+($C149-1),4,TRUE,"Entrées")))</f>
        <v>313</v>
      </c>
      <c r="V149" s="28">
        <f ca="1">IF($D149&gt;$D$8,"",INDIRECT(ADDRESS(ROW(Entrées!$C$37)+($D149-1)*24+V$11,COLUMN(Entrées!$C$37)+($C149-1),4,TRUE,"Entrées")))</f>
        <v>313.5</v>
      </c>
      <c r="W149" s="28">
        <f ca="1">IF($D149&gt;$D$8,"",INDIRECT(ADDRESS(ROW(Entrées!$C$37)+($D149-1)*24+W$11,COLUMN(Entrées!$C$37)+($C149-1),4,TRUE,"Entrées")))</f>
        <v>313.5</v>
      </c>
      <c r="X149" s="28">
        <f ca="1">IF($D149&gt;$D$8,"",INDIRECT(ADDRESS(ROW(Entrées!$C$37)+($D149-1)*24+X$11,COLUMN(Entrées!$C$37)+($C149-1),4,TRUE,"Entrées")))</f>
        <v>313</v>
      </c>
      <c r="Y149" s="28">
        <f ca="1">IF($D149&gt;$D$8,"",INDIRECT(ADDRESS(ROW(Entrées!$C$37)+($D149-1)*24+Y$11,COLUMN(Entrées!$C$37)+($C149-1),4,TRUE,"Entrées")))</f>
        <v>313</v>
      </c>
      <c r="Z149" s="28">
        <f ca="1">IF($D149&gt;$D$8,"",INDIRECT(ADDRESS(ROW(Entrées!$C$37)+($D149-1)*24+Z$11,COLUMN(Entrées!$C$37)+($C149-1),4,TRUE,"Entrées")))</f>
        <v>312.5</v>
      </c>
      <c r="AA149" s="28">
        <f ca="1">IF($D149&gt;$D$8,"",INDIRECT(ADDRESS(ROW(Entrées!$C$37)+($D149-1)*24+AA$11,COLUMN(Entrées!$C$37)+($C149-1),4,TRUE,"Entrées")))</f>
        <v>312.5</v>
      </c>
      <c r="AB149" s="28">
        <f ca="1">IF($D149&gt;$D$8,"",INDIRECT(ADDRESS(ROW(Entrées!$C$37)+($D149-1)*24+AB$11,COLUMN(Entrées!$C$37)+($C149-1),4,TRUE,"Entrées")))</f>
        <v>312.5</v>
      </c>
      <c r="AC149" s="11"/>
      <c r="AD149" s="40">
        <f t="shared" ca="1" si="129"/>
        <v>313.04166666666669</v>
      </c>
      <c r="AE149" s="40">
        <f t="shared" ca="1" si="131"/>
        <v>313.5</v>
      </c>
      <c r="AF149" s="40">
        <f t="shared" ca="1" si="132"/>
        <v>312.5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49473.956989247294</v>
      </c>
      <c r="AK149" s="31">
        <f t="shared" ca="1" si="134"/>
        <v>49350.672043010745</v>
      </c>
      <c r="AL149" s="31">
        <f t="shared" ca="1" si="135"/>
        <v>49398.118279569891</v>
      </c>
      <c r="AM149" s="31">
        <f t="shared" ca="1" si="136"/>
        <v>347.55645161290329</v>
      </c>
      <c r="AN149" s="31">
        <f t="shared" ca="1" si="137"/>
        <v>2588.1444892473114</v>
      </c>
      <c r="AO149" s="31">
        <f t="shared" ca="1" si="138"/>
        <v>1503.5463709677417</v>
      </c>
      <c r="AP149" s="31">
        <f t="shared" ca="1" si="139"/>
        <v>41704.171370967742</v>
      </c>
      <c r="AQ149" s="31">
        <f t="shared" ca="1" si="140"/>
        <v>2152.7096774193546</v>
      </c>
      <c r="AR149" s="31">
        <f t="shared" ca="1" si="141"/>
        <v>402.56922043010746</v>
      </c>
      <c r="AS149" s="31">
        <f t="shared" ca="1" si="142"/>
        <v>6508.2741935483891</v>
      </c>
      <c r="AT149" s="31">
        <f t="shared" ca="1" si="143"/>
        <v>-813.07862903225805</v>
      </c>
      <c r="AU149" s="31">
        <f t="shared" ca="1" si="144"/>
        <v>663.5913978494624</v>
      </c>
      <c r="AV149" s="31">
        <f t="shared" ca="1" si="145"/>
        <v>-5583.5161290322567</v>
      </c>
      <c r="AW149" s="31">
        <f t="shared" ca="1" si="146"/>
        <v>65.047043010752674</v>
      </c>
      <c r="AX149" s="31">
        <f t="shared" ca="1" si="147"/>
        <v>1350.5215053763443</v>
      </c>
      <c r="AY149" s="31">
        <f t="shared" ca="1" si="148"/>
        <v>-1174.383064516129</v>
      </c>
      <c r="AZ149" s="31">
        <f t="shared" ca="1" si="149"/>
        <v>-997.34811827956992</v>
      </c>
      <c r="BA149" s="31">
        <f t="shared" ca="1" si="150"/>
        <v>-382.02016129032256</v>
      </c>
      <c r="BB149" s="31">
        <f t="shared" ca="1" si="151"/>
        <v>-2410.5497311827958</v>
      </c>
      <c r="BC149" s="31">
        <f t="shared" ca="1" si="152"/>
        <v>-1597.1438172043011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2807</v>
      </c>
      <c r="BI149" s="32">
        <f>IF($BF149&gt;$Y$7,"",IF(AND($BF149=$Y$7,$BG149=23),"",Entrées!D177-Entrées!D176))</f>
        <v>1550</v>
      </c>
      <c r="BJ149" s="32">
        <f>IF($BF149&gt;$Y$7,"",IF(AND($BF149=$Y$7,$BG149=23),"",Entrées!E177-Entrées!E176))</f>
        <v>1500</v>
      </c>
      <c r="BK149" s="32">
        <f>IF($BF149&gt;$Y$7,"",IF(AND($BF149=$Y$7,$BG149=23),"",Entrées!F177-Entrées!F176))</f>
        <v>0</v>
      </c>
      <c r="BL149" s="32">
        <f>IF($BF149&gt;$Y$7,"",IF(AND($BF149=$Y$7,$BG149=23),"",Entrées!G177-Entrées!G176))</f>
        <v>-43.5</v>
      </c>
      <c r="BM149" s="32">
        <f>IF($BF149&gt;$Y$7,"",IF(AND($BF149=$Y$7,$BG149=23),"",Entrées!H177-Entrées!H176))</f>
        <v>-27</v>
      </c>
      <c r="BN149" s="32">
        <f>IF($BF149&gt;$Y$7,"",IF(AND($BF149=$Y$7,$BG149=23),"",Entrées!I177-Entrées!I176))</f>
        <v>91</v>
      </c>
      <c r="BO149" s="32">
        <f>IF($BF149&gt;$Y$7,"",IF(AND($BF149=$Y$7,$BG149=23),"",Entrées!J177-Entrées!J176))</f>
        <v>-7</v>
      </c>
      <c r="BP149" s="32">
        <f>IF($BF149&gt;$Y$7,"",IF(AND($BF149=$Y$7,$BG149=23),"",Entrées!K177-Entrées!K176))</f>
        <v>-35.5</v>
      </c>
      <c r="BQ149" s="32">
        <f>IF($BF149&gt;$Y$7,"",IF(AND($BF149=$Y$7,$BG149=23),"",Entrées!L177-Entrées!L176))</f>
        <v>1455</v>
      </c>
      <c r="BR149" s="32">
        <f>IF($BF149&gt;$Y$7,"",IF(AND($BF149=$Y$7,$BG149=23),"",Entrées!M177-Entrées!M176))</f>
        <v>72.5</v>
      </c>
      <c r="BS149" s="32">
        <f>IF($BF149&gt;$Y$7,"",IF(AND($BF149=$Y$7,$BG149=23),"",Entrées!N177-Entrées!N176))</f>
        <v>-9</v>
      </c>
      <c r="BT149" s="32">
        <f>IF($BF149&gt;$Y$7,"",IF(AND($BF149=$Y$7,$BG149=23),"",Entrées!O177-Entrées!O176))</f>
        <v>1310</v>
      </c>
      <c r="BU149" s="32">
        <f>IF($BF149&gt;$Y$7,"",IF(AND($BF149=$Y$7,$BG149=23),"",Entrées!P177-Entrées!P176))</f>
        <v>-2.5</v>
      </c>
      <c r="BV149" s="32">
        <f>IF($BF149&gt;$Y$7,"",IF(AND($BF149=$Y$7,$BG149=23),"",Entrées!Q177-Entrées!Q176))</f>
        <v>1907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-27</v>
      </c>
      <c r="BY149" s="32">
        <f>IF($BF149&gt;$Y$7,"",IF(AND($BF149=$Y$7,$BG149=23),"",Entrées!T177-Entrées!T176))</f>
        <v>-1487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505</v>
      </c>
      <c r="CB149" s="4"/>
      <c r="CC149" s="4"/>
      <c r="CD149" s="33">
        <f>IF($BF149&lt;=$Y$7,Entrées!J176/CD$2,"")</f>
        <v>8.276558163007823E-2</v>
      </c>
      <c r="CE149" s="33">
        <f>IF($BF149&lt;=$Y$7,Entrées!K176/CE$2,"")</f>
        <v>8.4806497849976119E-3</v>
      </c>
      <c r="CF149" s="11">
        <f t="shared" si="154"/>
        <v>7926</v>
      </c>
      <c r="CG149" s="11">
        <f t="shared" si="155"/>
        <v>4186</v>
      </c>
      <c r="CH149" s="52">
        <f t="shared" si="156"/>
        <v>0.27160101910413265</v>
      </c>
      <c r="CI149" s="52">
        <f t="shared" si="157"/>
        <v>9.6170382329218221E-2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313.5</v>
      </c>
      <c r="F150" s="28">
        <f ca="1">IF($D150&gt;$D$8,"",INDIRECT(ADDRESS(ROW(Entrées!$C$37)+($D150-1)*24+F$11,COLUMN(Entrées!$C$37)+($C150-1),4,TRUE,"Entrées")))</f>
        <v>312.5</v>
      </c>
      <c r="G150" s="28">
        <f ca="1">IF($D150&gt;$D$8,"",INDIRECT(ADDRESS(ROW(Entrées!$C$37)+($D150-1)*24+G$11,COLUMN(Entrées!$C$37)+($C150-1),4,TRUE,"Entrées")))</f>
        <v>304.5</v>
      </c>
      <c r="H150" s="28">
        <f ca="1">IF($D150&gt;$D$8,"",INDIRECT(ADDRESS(ROW(Entrées!$C$37)+($D150-1)*24+H$11,COLUMN(Entrées!$C$37)+($C150-1),4,TRUE,"Entrées")))</f>
        <v>303</v>
      </c>
      <c r="I150" s="28">
        <f ca="1">IF($D150&gt;$D$8,"",INDIRECT(ADDRESS(ROW(Entrées!$C$37)+($D150-1)*24+I$11,COLUMN(Entrées!$C$37)+($C150-1),4,TRUE,"Entrées")))</f>
        <v>303.5</v>
      </c>
      <c r="J150" s="28">
        <f ca="1">IF($D150&gt;$D$8,"",INDIRECT(ADDRESS(ROW(Entrées!$C$37)+($D150-1)*24+J$11,COLUMN(Entrées!$C$37)+($C150-1),4,TRUE,"Entrées")))</f>
        <v>303.5</v>
      </c>
      <c r="K150" s="28">
        <f ca="1">IF($D150&gt;$D$8,"",INDIRECT(ADDRESS(ROW(Entrées!$C$37)+($D150-1)*24+K$11,COLUMN(Entrées!$C$37)+($C150-1),4,TRUE,"Entrées")))</f>
        <v>320</v>
      </c>
      <c r="L150" s="28">
        <f ca="1">IF($D150&gt;$D$8,"",INDIRECT(ADDRESS(ROW(Entrées!$C$37)+($D150-1)*24+L$11,COLUMN(Entrées!$C$37)+($C150-1),4,TRUE,"Entrées")))</f>
        <v>353</v>
      </c>
      <c r="M150" s="28">
        <f ca="1">IF($D150&gt;$D$8,"",INDIRECT(ADDRESS(ROW(Entrées!$C$37)+($D150-1)*24+M$11,COLUMN(Entrées!$C$37)+($C150-1),4,TRUE,"Entrées")))</f>
        <v>384</v>
      </c>
      <c r="N150" s="28">
        <f ca="1">IF($D150&gt;$D$8,"",INDIRECT(ADDRESS(ROW(Entrées!$C$37)+($D150-1)*24+N$11,COLUMN(Entrées!$C$37)+($C150-1),4,TRUE,"Entrées")))</f>
        <v>447</v>
      </c>
      <c r="O150" s="28">
        <f ca="1">IF($D150&gt;$D$8,"",INDIRECT(ADDRESS(ROW(Entrées!$C$37)+($D150-1)*24+O$11,COLUMN(Entrées!$C$37)+($C150-1),4,TRUE,"Entrées")))</f>
        <v>378</v>
      </c>
      <c r="P150" s="28">
        <f ca="1">IF($D150&gt;$D$8,"",INDIRECT(ADDRESS(ROW(Entrées!$C$37)+($D150-1)*24+P$11,COLUMN(Entrées!$C$37)+($C150-1),4,TRUE,"Entrées")))</f>
        <v>344.5</v>
      </c>
      <c r="Q150" s="28">
        <f ca="1">IF($D150&gt;$D$8,"",INDIRECT(ADDRESS(ROW(Entrées!$C$37)+($D150-1)*24+Q$11,COLUMN(Entrées!$C$37)+($C150-1),4,TRUE,"Entrées")))</f>
        <v>299</v>
      </c>
      <c r="R150" s="28">
        <f ca="1">IF($D150&gt;$D$8,"",INDIRECT(ADDRESS(ROW(Entrées!$C$37)+($D150-1)*24+R$11,COLUMN(Entrées!$C$37)+($C150-1),4,TRUE,"Entrées")))</f>
        <v>299</v>
      </c>
      <c r="S150" s="28">
        <f ca="1">IF($D150&gt;$D$8,"",INDIRECT(ADDRESS(ROW(Entrées!$C$37)+($D150-1)*24+S$11,COLUMN(Entrées!$C$37)+($C150-1),4,TRUE,"Entrées")))</f>
        <v>338</v>
      </c>
      <c r="T150" s="28">
        <f ca="1">IF($D150&gt;$D$8,"",INDIRECT(ADDRESS(ROW(Entrées!$C$37)+($D150-1)*24+T$11,COLUMN(Entrées!$C$37)+($C150-1),4,TRUE,"Entrées")))</f>
        <v>299</v>
      </c>
      <c r="U150" s="28">
        <f ca="1">IF($D150&gt;$D$8,"",INDIRECT(ADDRESS(ROW(Entrées!$C$37)+($D150-1)*24+U$11,COLUMN(Entrées!$C$37)+($C150-1),4,TRUE,"Entrées")))</f>
        <v>304.5</v>
      </c>
      <c r="V150" s="28">
        <f ca="1">IF($D150&gt;$D$8,"",INDIRECT(ADDRESS(ROW(Entrées!$C$37)+($D150-1)*24+V$11,COLUMN(Entrées!$C$37)+($C150-1),4,TRUE,"Entrées")))</f>
        <v>295.5</v>
      </c>
      <c r="W150" s="28">
        <f ca="1">IF($D150&gt;$D$8,"",INDIRECT(ADDRESS(ROW(Entrées!$C$37)+($D150-1)*24+W$11,COLUMN(Entrées!$C$37)+($C150-1),4,TRUE,"Entrées")))</f>
        <v>303.5</v>
      </c>
      <c r="X150" s="28">
        <f ca="1">IF($D150&gt;$D$8,"",INDIRECT(ADDRESS(ROW(Entrées!$C$37)+($D150-1)*24+X$11,COLUMN(Entrées!$C$37)+($C150-1),4,TRUE,"Entrées")))</f>
        <v>305.5</v>
      </c>
      <c r="Y150" s="28">
        <f ca="1">IF($D150&gt;$D$8,"",INDIRECT(ADDRESS(ROW(Entrées!$C$37)+($D150-1)*24+Y$11,COLUMN(Entrées!$C$37)+($C150-1),4,TRUE,"Entrées")))</f>
        <v>310.5</v>
      </c>
      <c r="Z150" s="28">
        <f ca="1">IF($D150&gt;$D$8,"",INDIRECT(ADDRESS(ROW(Entrées!$C$37)+($D150-1)*24+Z$11,COLUMN(Entrées!$C$37)+($C150-1),4,TRUE,"Entrées")))</f>
        <v>310</v>
      </c>
      <c r="AA150" s="28">
        <f ca="1">IF($D150&gt;$D$8,"",INDIRECT(ADDRESS(ROW(Entrées!$C$37)+($D150-1)*24+AA$11,COLUMN(Entrées!$C$37)+($C150-1),4,TRUE,"Entrées")))</f>
        <v>311</v>
      </c>
      <c r="AB150" s="28">
        <f ca="1">IF($D150&gt;$D$8,"",INDIRECT(ADDRESS(ROW(Entrées!$C$37)+($D150-1)*24+AB$11,COLUMN(Entrées!$C$37)+($C150-1),4,TRUE,"Entrées")))</f>
        <v>311.5</v>
      </c>
      <c r="AC150" s="11"/>
      <c r="AD150" s="40">
        <f t="shared" ca="1" si="129"/>
        <v>323.08333333333331</v>
      </c>
      <c r="AE150" s="40">
        <f t="shared" ca="1" si="131"/>
        <v>447</v>
      </c>
      <c r="AF150" s="40">
        <f t="shared" ca="1" si="132"/>
        <v>295.5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49473.956989247294</v>
      </c>
      <c r="AK150" s="31">
        <f t="shared" ca="1" si="134"/>
        <v>49350.672043010745</v>
      </c>
      <c r="AL150" s="31">
        <f t="shared" ca="1" si="135"/>
        <v>49398.118279569891</v>
      </c>
      <c r="AM150" s="31">
        <f t="shared" ca="1" si="136"/>
        <v>347.55645161290329</v>
      </c>
      <c r="AN150" s="31">
        <f t="shared" ca="1" si="137"/>
        <v>2588.1444892473114</v>
      </c>
      <c r="AO150" s="31">
        <f t="shared" ca="1" si="138"/>
        <v>1503.5463709677417</v>
      </c>
      <c r="AP150" s="31">
        <f t="shared" ca="1" si="139"/>
        <v>41704.171370967742</v>
      </c>
      <c r="AQ150" s="31">
        <f t="shared" ca="1" si="140"/>
        <v>2152.7096774193546</v>
      </c>
      <c r="AR150" s="31">
        <f t="shared" ca="1" si="141"/>
        <v>402.56922043010746</v>
      </c>
      <c r="AS150" s="31">
        <f t="shared" ca="1" si="142"/>
        <v>6508.2741935483891</v>
      </c>
      <c r="AT150" s="31">
        <f t="shared" ca="1" si="143"/>
        <v>-813.07862903225805</v>
      </c>
      <c r="AU150" s="31">
        <f t="shared" ca="1" si="144"/>
        <v>663.5913978494624</v>
      </c>
      <c r="AV150" s="31">
        <f t="shared" ca="1" si="145"/>
        <v>-5583.5161290322567</v>
      </c>
      <c r="AW150" s="31">
        <f t="shared" ca="1" si="146"/>
        <v>65.047043010752674</v>
      </c>
      <c r="AX150" s="31">
        <f t="shared" ca="1" si="147"/>
        <v>1350.5215053763443</v>
      </c>
      <c r="AY150" s="31">
        <f t="shared" ca="1" si="148"/>
        <v>-1174.383064516129</v>
      </c>
      <c r="AZ150" s="31">
        <f t="shared" ca="1" si="149"/>
        <v>-997.34811827956992</v>
      </c>
      <c r="BA150" s="31">
        <f t="shared" ca="1" si="150"/>
        <v>-382.02016129032256</v>
      </c>
      <c r="BB150" s="31">
        <f t="shared" ca="1" si="151"/>
        <v>-2410.5497311827958</v>
      </c>
      <c r="BC150" s="31">
        <f t="shared" ca="1" si="152"/>
        <v>-1597.1438172043011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-2362.5</v>
      </c>
      <c r="BI150" s="32">
        <f>IF($BF150&gt;$Y$7,"",IF(AND($BF150=$Y$7,$BG150=23),"",Entrées!D178-Entrées!D177))</f>
        <v>-2650</v>
      </c>
      <c r="BJ150" s="32">
        <f>IF($BF150&gt;$Y$7,"",IF(AND($BF150=$Y$7,$BG150=23),"",Entrées!E178-Entrées!E177))</f>
        <v>-2450</v>
      </c>
      <c r="BK150" s="32">
        <f>IF($BF150&gt;$Y$7,"",IF(AND($BF150=$Y$7,$BG150=23),"",Entrées!F178-Entrées!F177))</f>
        <v>0</v>
      </c>
      <c r="BL150" s="32">
        <f>IF($BF150&gt;$Y$7,"",IF(AND($BF150=$Y$7,$BG150=23),"",Entrées!G178-Entrées!G177))</f>
        <v>-409</v>
      </c>
      <c r="BM150" s="32">
        <f>IF($BF150&gt;$Y$7,"",IF(AND($BF150=$Y$7,$BG150=23),"",Entrées!H178-Entrées!H177))</f>
        <v>9.5</v>
      </c>
      <c r="BN150" s="32">
        <f>IF($BF150&gt;$Y$7,"",IF(AND($BF150=$Y$7,$BG150=23),"",Entrées!I178-Entrées!I177))</f>
        <v>-280.5</v>
      </c>
      <c r="BO150" s="32">
        <f>IF($BF150&gt;$Y$7,"",IF(AND($BF150=$Y$7,$BG150=23),"",Entrées!J178-Entrées!J177))</f>
        <v>-14</v>
      </c>
      <c r="BP150" s="32">
        <f>IF($BF150&gt;$Y$7,"",IF(AND($BF150=$Y$7,$BG150=23),"",Entrées!K178-Entrées!K177))</f>
        <v>0</v>
      </c>
      <c r="BQ150" s="32">
        <f>IF($BF150&gt;$Y$7,"",IF(AND($BF150=$Y$7,$BG150=23),"",Entrées!L178-Entrées!L177))</f>
        <v>-1815</v>
      </c>
      <c r="BR150" s="32">
        <f>IF($BF150&gt;$Y$7,"",IF(AND($BF150=$Y$7,$BG150=23),"",Entrées!M178-Entrées!M177))</f>
        <v>-1</v>
      </c>
      <c r="BS150" s="32">
        <f>IF($BF150&gt;$Y$7,"",IF(AND($BF150=$Y$7,$BG150=23),"",Entrées!N178-Entrées!N177))</f>
        <v>12.5</v>
      </c>
      <c r="BT150" s="32">
        <f>IF($BF150&gt;$Y$7,"",IF(AND($BF150=$Y$7,$BG150=23),"",Entrées!O178-Entrées!O177))</f>
        <v>136</v>
      </c>
      <c r="BU150" s="32">
        <f>IF($BF150&gt;$Y$7,"",IF(AND($BF150=$Y$7,$BG150=23),"",Entrées!P178-Entrées!P177))</f>
        <v>-5.5</v>
      </c>
      <c r="BV150" s="32">
        <f>IF($BF150&gt;$Y$7,"",IF(AND($BF150=$Y$7,$BG150=23),"",Entrées!Q178-Entrées!Q177))</f>
        <v>410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-84</v>
      </c>
      <c r="BY150" s="32">
        <f>IF($BF150&gt;$Y$7,"",IF(AND($BF150=$Y$7,$BG150=23),"",Entrées!T178-Entrées!T177))</f>
        <v>-407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-501</v>
      </c>
      <c r="CB150" s="4"/>
      <c r="CC150" s="4"/>
      <c r="CD150" s="33">
        <f>IF($BF150&lt;=$Y$7,Entrées!J177/CD$2,"")</f>
        <v>8.1882412313903613E-2</v>
      </c>
      <c r="CE150" s="33">
        <f>IF($BF150&lt;=$Y$7,Entrées!K177/CE$2,"")</f>
        <v>0</v>
      </c>
      <c r="CF150" s="11">
        <f t="shared" si="154"/>
        <v>7926</v>
      </c>
      <c r="CG150" s="11">
        <f t="shared" si="155"/>
        <v>4186</v>
      </c>
      <c r="CH150" s="52">
        <f t="shared" si="156"/>
        <v>0.27160101910413265</v>
      </c>
      <c r="CI150" s="52">
        <f t="shared" si="157"/>
        <v>9.6170382329218221E-2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312</v>
      </c>
      <c r="F151" s="28">
        <f ca="1">IF($D151&gt;$D$8,"",INDIRECT(ADDRESS(ROW(Entrées!$C$37)+($D151-1)*24+F$11,COLUMN(Entrées!$C$37)+($C151-1),4,TRUE,"Entrées")))</f>
        <v>308</v>
      </c>
      <c r="G151" s="28">
        <f ca="1">IF($D151&gt;$D$8,"",INDIRECT(ADDRESS(ROW(Entrées!$C$37)+($D151-1)*24+G$11,COLUMN(Entrées!$C$37)+($C151-1),4,TRUE,"Entrées")))</f>
        <v>304</v>
      </c>
      <c r="H151" s="28">
        <f ca="1">IF($D151&gt;$D$8,"",INDIRECT(ADDRESS(ROW(Entrées!$C$37)+($D151-1)*24+H$11,COLUMN(Entrées!$C$37)+($C151-1),4,TRUE,"Entrées")))</f>
        <v>304.5</v>
      </c>
      <c r="I151" s="28">
        <f ca="1">IF($D151&gt;$D$8,"",INDIRECT(ADDRESS(ROW(Entrées!$C$37)+($D151-1)*24+I$11,COLUMN(Entrées!$C$37)+($C151-1),4,TRUE,"Entrées")))</f>
        <v>304</v>
      </c>
      <c r="J151" s="28">
        <f ca="1">IF($D151&gt;$D$8,"",INDIRECT(ADDRESS(ROW(Entrées!$C$37)+($D151-1)*24+J$11,COLUMN(Entrées!$C$37)+($C151-1),4,TRUE,"Entrées")))</f>
        <v>300.5</v>
      </c>
      <c r="K151" s="28">
        <f ca="1">IF($D151&gt;$D$8,"",INDIRECT(ADDRESS(ROW(Entrées!$C$37)+($D151-1)*24+K$11,COLUMN(Entrées!$C$37)+($C151-1),4,TRUE,"Entrées")))</f>
        <v>321</v>
      </c>
      <c r="L151" s="28">
        <f ca="1">IF($D151&gt;$D$8,"",INDIRECT(ADDRESS(ROW(Entrées!$C$37)+($D151-1)*24+L$11,COLUMN(Entrées!$C$37)+($C151-1),4,TRUE,"Entrées")))</f>
        <v>421.5</v>
      </c>
      <c r="M151" s="28">
        <f ca="1">IF($D151&gt;$D$8,"",INDIRECT(ADDRESS(ROW(Entrées!$C$37)+($D151-1)*24+M$11,COLUMN(Entrées!$C$37)+($C151-1),4,TRUE,"Entrées")))</f>
        <v>619.5</v>
      </c>
      <c r="N151" s="28">
        <f ca="1">IF($D151&gt;$D$8,"",INDIRECT(ADDRESS(ROW(Entrées!$C$37)+($D151-1)*24+N$11,COLUMN(Entrées!$C$37)+($C151-1),4,TRUE,"Entrées")))</f>
        <v>992</v>
      </c>
      <c r="O151" s="28">
        <f ca="1">IF($D151&gt;$D$8,"",INDIRECT(ADDRESS(ROW(Entrées!$C$37)+($D151-1)*24+O$11,COLUMN(Entrées!$C$37)+($C151-1),4,TRUE,"Entrées")))</f>
        <v>1116</v>
      </c>
      <c r="P151" s="28">
        <f ca="1">IF($D151&gt;$D$8,"",INDIRECT(ADDRESS(ROW(Entrées!$C$37)+($D151-1)*24+P$11,COLUMN(Entrées!$C$37)+($C151-1),4,TRUE,"Entrées")))</f>
        <v>609</v>
      </c>
      <c r="Q151" s="28">
        <f ca="1">IF($D151&gt;$D$8,"",INDIRECT(ADDRESS(ROW(Entrées!$C$37)+($D151-1)*24+Q$11,COLUMN(Entrées!$C$37)+($C151-1),4,TRUE,"Entrées")))</f>
        <v>755.5</v>
      </c>
      <c r="R151" s="28">
        <f ca="1">IF($D151&gt;$D$8,"",INDIRECT(ADDRESS(ROW(Entrées!$C$37)+($D151-1)*24+R$11,COLUMN(Entrées!$C$37)+($C151-1),4,TRUE,"Entrées")))</f>
        <v>851.5</v>
      </c>
      <c r="S151" s="28">
        <f ca="1">IF($D151&gt;$D$8,"",INDIRECT(ADDRESS(ROW(Entrées!$C$37)+($D151-1)*24+S$11,COLUMN(Entrées!$C$37)+($C151-1),4,TRUE,"Entrées")))</f>
        <v>852.5</v>
      </c>
      <c r="T151" s="28">
        <f ca="1">IF($D151&gt;$D$8,"",INDIRECT(ADDRESS(ROW(Entrées!$C$37)+($D151-1)*24+T$11,COLUMN(Entrées!$C$37)+($C151-1),4,TRUE,"Entrées")))</f>
        <v>788.5</v>
      </c>
      <c r="U151" s="28">
        <f ca="1">IF($D151&gt;$D$8,"",INDIRECT(ADDRESS(ROW(Entrées!$C$37)+($D151-1)*24+U$11,COLUMN(Entrées!$C$37)+($C151-1),4,TRUE,"Entrées")))</f>
        <v>670</v>
      </c>
      <c r="V151" s="28">
        <f ca="1">IF($D151&gt;$D$8,"",INDIRECT(ADDRESS(ROW(Entrées!$C$37)+($D151-1)*24+V$11,COLUMN(Entrées!$C$37)+($C151-1),4,TRUE,"Entrées")))</f>
        <v>415</v>
      </c>
      <c r="W151" s="28">
        <f ca="1">IF($D151&gt;$D$8,"",INDIRECT(ADDRESS(ROW(Entrées!$C$37)+($D151-1)*24+W$11,COLUMN(Entrées!$C$37)+($C151-1),4,TRUE,"Entrées")))</f>
        <v>310.5</v>
      </c>
      <c r="X151" s="28">
        <f ca="1">IF($D151&gt;$D$8,"",INDIRECT(ADDRESS(ROW(Entrées!$C$37)+($D151-1)*24+X$11,COLUMN(Entrées!$C$37)+($C151-1),4,TRUE,"Entrées")))</f>
        <v>315</v>
      </c>
      <c r="Y151" s="28">
        <f ca="1">IF($D151&gt;$D$8,"",INDIRECT(ADDRESS(ROW(Entrées!$C$37)+($D151-1)*24+Y$11,COLUMN(Entrées!$C$37)+($C151-1),4,TRUE,"Entrées")))</f>
        <v>314.5</v>
      </c>
      <c r="Z151" s="28">
        <f ca="1">IF($D151&gt;$D$8,"",INDIRECT(ADDRESS(ROW(Entrées!$C$37)+($D151-1)*24+Z$11,COLUMN(Entrées!$C$37)+($C151-1),4,TRUE,"Entrées")))</f>
        <v>312</v>
      </c>
      <c r="AA151" s="28">
        <f ca="1">IF($D151&gt;$D$8,"",INDIRECT(ADDRESS(ROW(Entrées!$C$37)+($D151-1)*24+AA$11,COLUMN(Entrées!$C$37)+($C151-1),4,TRUE,"Entrées")))</f>
        <v>309.5</v>
      </c>
      <c r="AB151" s="28">
        <f ca="1">IF($D151&gt;$D$8,"",INDIRECT(ADDRESS(ROW(Entrées!$C$37)+($D151-1)*24+AB$11,COLUMN(Entrées!$C$37)+($C151-1),4,TRUE,"Entrées")))</f>
        <v>305.5</v>
      </c>
      <c r="AC151" s="11"/>
      <c r="AD151" s="40">
        <f t="shared" ca="1" si="129"/>
        <v>504.66666666666669</v>
      </c>
      <c r="AE151" s="40">
        <f t="shared" ca="1" si="131"/>
        <v>1116</v>
      </c>
      <c r="AF151" s="40">
        <f t="shared" ca="1" si="132"/>
        <v>300.5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49473.956989247294</v>
      </c>
      <c r="AK151" s="31">
        <f t="shared" ca="1" si="134"/>
        <v>49350.672043010745</v>
      </c>
      <c r="AL151" s="31">
        <f t="shared" ca="1" si="135"/>
        <v>49398.118279569891</v>
      </c>
      <c r="AM151" s="31">
        <f t="shared" ca="1" si="136"/>
        <v>347.55645161290329</v>
      </c>
      <c r="AN151" s="31">
        <f t="shared" ca="1" si="137"/>
        <v>2588.1444892473114</v>
      </c>
      <c r="AO151" s="31">
        <f t="shared" ca="1" si="138"/>
        <v>1503.5463709677417</v>
      </c>
      <c r="AP151" s="31">
        <f t="shared" ca="1" si="139"/>
        <v>41704.171370967742</v>
      </c>
      <c r="AQ151" s="31">
        <f t="shared" ca="1" si="140"/>
        <v>2152.7096774193546</v>
      </c>
      <c r="AR151" s="31">
        <f t="shared" ca="1" si="141"/>
        <v>402.56922043010746</v>
      </c>
      <c r="AS151" s="31">
        <f t="shared" ca="1" si="142"/>
        <v>6508.2741935483891</v>
      </c>
      <c r="AT151" s="31">
        <f t="shared" ca="1" si="143"/>
        <v>-813.07862903225805</v>
      </c>
      <c r="AU151" s="31">
        <f t="shared" ca="1" si="144"/>
        <v>663.5913978494624</v>
      </c>
      <c r="AV151" s="31">
        <f t="shared" ca="1" si="145"/>
        <v>-5583.5161290322567</v>
      </c>
      <c r="AW151" s="31">
        <f t="shared" ca="1" si="146"/>
        <v>65.047043010752674</v>
      </c>
      <c r="AX151" s="31">
        <f t="shared" ca="1" si="147"/>
        <v>1350.5215053763443</v>
      </c>
      <c r="AY151" s="31">
        <f t="shared" ca="1" si="148"/>
        <v>-1174.383064516129</v>
      </c>
      <c r="AZ151" s="31">
        <f t="shared" ca="1" si="149"/>
        <v>-997.34811827956992</v>
      </c>
      <c r="BA151" s="31">
        <f t="shared" ca="1" si="150"/>
        <v>-382.02016129032256</v>
      </c>
      <c r="BB151" s="31">
        <f t="shared" ca="1" si="151"/>
        <v>-2410.5497311827958</v>
      </c>
      <c r="BC151" s="31">
        <f t="shared" ca="1" si="152"/>
        <v>-1597.1438172043011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-1985.5</v>
      </c>
      <c r="BI151" s="32">
        <f>IF($BF151&gt;$Y$7,"",IF(AND($BF151=$Y$7,$BG151=23),"",Entrées!D179-Entrées!D178))</f>
        <v>-762.5</v>
      </c>
      <c r="BJ151" s="32">
        <f>IF($BF151&gt;$Y$7,"",IF(AND($BF151=$Y$7,$BG151=23),"",Entrées!E179-Entrées!E178))</f>
        <v>-562.5</v>
      </c>
      <c r="BK151" s="32">
        <f>IF($BF151&gt;$Y$7,"",IF(AND($BF151=$Y$7,$BG151=23),"",Entrées!F179-Entrées!F178))</f>
        <v>-0.5</v>
      </c>
      <c r="BL151" s="32">
        <f>IF($BF151&gt;$Y$7,"",IF(AND($BF151=$Y$7,$BG151=23),"",Entrées!G179-Entrées!G178))</f>
        <v>-137.5</v>
      </c>
      <c r="BM151" s="32">
        <f>IF($BF151&gt;$Y$7,"",IF(AND($BF151=$Y$7,$BG151=23),"",Entrées!H179-Entrées!H178))</f>
        <v>-6.5</v>
      </c>
      <c r="BN151" s="32">
        <f>IF($BF151&gt;$Y$7,"",IF(AND($BF151=$Y$7,$BG151=23),"",Entrées!I179-Entrées!I178))</f>
        <v>-717.5</v>
      </c>
      <c r="BO151" s="32">
        <f>IF($BF151&gt;$Y$7,"",IF(AND($BF151=$Y$7,$BG151=23),"",Entrées!J179-Entrées!J178))</f>
        <v>15.5</v>
      </c>
      <c r="BP151" s="32">
        <f>IF($BF151&gt;$Y$7,"",IF(AND($BF151=$Y$7,$BG151=23),"",Entrées!K179-Entrées!K178))</f>
        <v>0</v>
      </c>
      <c r="BQ151" s="32">
        <f>IF($BF151&gt;$Y$7,"",IF(AND($BF151=$Y$7,$BG151=23),"",Entrées!L179-Entrées!L178))</f>
        <v>-1187</v>
      </c>
      <c r="BR151" s="32">
        <f>IF($BF151&gt;$Y$7,"",IF(AND($BF151=$Y$7,$BG151=23),"",Entrées!M179-Entrées!M178))</f>
        <v>-0.5</v>
      </c>
      <c r="BS151" s="32">
        <f>IF($BF151&gt;$Y$7,"",IF(AND($BF151=$Y$7,$BG151=23),"",Entrées!N179-Entrées!N178))</f>
        <v>4.5</v>
      </c>
      <c r="BT151" s="32">
        <f>IF($BF151&gt;$Y$7,"",IF(AND($BF151=$Y$7,$BG151=23),"",Entrées!O179-Entrées!O178))</f>
        <v>44</v>
      </c>
      <c r="BU151" s="32">
        <f>IF($BF151&gt;$Y$7,"",IF(AND($BF151=$Y$7,$BG151=23),"",Entrées!P179-Entrées!P178))</f>
        <v>-1</v>
      </c>
      <c r="BV151" s="32">
        <f>IF($BF151&gt;$Y$7,"",IF(AND($BF151=$Y$7,$BG151=23),"",Entrées!Q179-Entrées!Q178))</f>
        <v>-403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32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838</v>
      </c>
      <c r="CB151" s="4"/>
      <c r="CC151" s="4"/>
      <c r="CD151" s="33">
        <f>IF($BF151&lt;=$Y$7,Entrées!J178/CD$2,"")</f>
        <v>8.0116073681554378E-2</v>
      </c>
      <c r="CE151" s="33">
        <f>IF($BF151&lt;=$Y$7,Entrées!K178/CE$2,"")</f>
        <v>0</v>
      </c>
      <c r="CF151" s="11">
        <f t="shared" si="154"/>
        <v>7926</v>
      </c>
      <c r="CG151" s="11">
        <f t="shared" si="155"/>
        <v>4186</v>
      </c>
      <c r="CH151" s="52">
        <f t="shared" si="156"/>
        <v>0.27160101910413265</v>
      </c>
      <c r="CI151" s="52">
        <f t="shared" si="157"/>
        <v>9.6170382329218221E-2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305.5</v>
      </c>
      <c r="F152" s="28">
        <f ca="1">IF($D152&gt;$D$8,"",INDIRECT(ADDRESS(ROW(Entrées!$C$37)+($D152-1)*24+F$11,COLUMN(Entrées!$C$37)+($C152-1),4,TRUE,"Entrées")))</f>
        <v>305.5</v>
      </c>
      <c r="G152" s="28">
        <f ca="1">IF($D152&gt;$D$8,"",INDIRECT(ADDRESS(ROW(Entrées!$C$37)+($D152-1)*24+G$11,COLUMN(Entrées!$C$37)+($C152-1),4,TRUE,"Entrées")))</f>
        <v>306</v>
      </c>
      <c r="H152" s="28">
        <f ca="1">IF($D152&gt;$D$8,"",INDIRECT(ADDRESS(ROW(Entrées!$C$37)+($D152-1)*24+H$11,COLUMN(Entrées!$C$37)+($C152-1),4,TRUE,"Entrées")))</f>
        <v>310.5</v>
      </c>
      <c r="I152" s="28">
        <f ca="1">IF($D152&gt;$D$8,"",INDIRECT(ADDRESS(ROW(Entrées!$C$37)+($D152-1)*24+I$11,COLUMN(Entrées!$C$37)+($C152-1),4,TRUE,"Entrées")))</f>
        <v>309</v>
      </c>
      <c r="J152" s="28">
        <f ca="1">IF($D152&gt;$D$8,"",INDIRECT(ADDRESS(ROW(Entrées!$C$37)+($D152-1)*24+J$11,COLUMN(Entrées!$C$37)+($C152-1),4,TRUE,"Entrées")))</f>
        <v>310</v>
      </c>
      <c r="K152" s="28">
        <f ca="1">IF($D152&gt;$D$8,"",INDIRECT(ADDRESS(ROW(Entrées!$C$37)+($D152-1)*24+K$11,COLUMN(Entrées!$C$37)+($C152-1),4,TRUE,"Entrées")))</f>
        <v>309.5</v>
      </c>
      <c r="L152" s="28">
        <f ca="1">IF($D152&gt;$D$8,"",INDIRECT(ADDRESS(ROW(Entrées!$C$37)+($D152-1)*24+L$11,COLUMN(Entrées!$C$37)+($C152-1),4,TRUE,"Entrées")))</f>
        <v>312</v>
      </c>
      <c r="M152" s="28">
        <f ca="1">IF($D152&gt;$D$8,"",INDIRECT(ADDRESS(ROW(Entrées!$C$37)+($D152-1)*24+M$11,COLUMN(Entrées!$C$37)+($C152-1),4,TRUE,"Entrées")))</f>
        <v>318</v>
      </c>
      <c r="N152" s="28">
        <f ca="1">IF($D152&gt;$D$8,"",INDIRECT(ADDRESS(ROW(Entrées!$C$37)+($D152-1)*24+N$11,COLUMN(Entrées!$C$37)+($C152-1),4,TRUE,"Entrées")))</f>
        <v>318</v>
      </c>
      <c r="O152" s="28">
        <f ca="1">IF($D152&gt;$D$8,"",INDIRECT(ADDRESS(ROW(Entrées!$C$37)+($D152-1)*24+O$11,COLUMN(Entrées!$C$37)+($C152-1),4,TRUE,"Entrées")))</f>
        <v>313</v>
      </c>
      <c r="P152" s="28">
        <f ca="1">IF($D152&gt;$D$8,"",INDIRECT(ADDRESS(ROW(Entrées!$C$37)+($D152-1)*24+P$11,COLUMN(Entrées!$C$37)+($C152-1),4,TRUE,"Entrées")))</f>
        <v>323.5</v>
      </c>
      <c r="Q152" s="28">
        <f ca="1">IF($D152&gt;$D$8,"",INDIRECT(ADDRESS(ROW(Entrées!$C$37)+($D152-1)*24+Q$11,COLUMN(Entrées!$C$37)+($C152-1),4,TRUE,"Entrées")))</f>
        <v>333.5</v>
      </c>
      <c r="R152" s="28">
        <f ca="1">IF($D152&gt;$D$8,"",INDIRECT(ADDRESS(ROW(Entrées!$C$37)+($D152-1)*24+R$11,COLUMN(Entrées!$C$37)+($C152-1),4,TRUE,"Entrées")))</f>
        <v>314.5</v>
      </c>
      <c r="S152" s="28">
        <f ca="1">IF($D152&gt;$D$8,"",INDIRECT(ADDRESS(ROW(Entrées!$C$37)+($D152-1)*24+S$11,COLUMN(Entrées!$C$37)+($C152-1),4,TRUE,"Entrées")))</f>
        <v>316.5</v>
      </c>
      <c r="T152" s="28">
        <f ca="1">IF($D152&gt;$D$8,"",INDIRECT(ADDRESS(ROW(Entrées!$C$37)+($D152-1)*24+T$11,COLUMN(Entrées!$C$37)+($C152-1),4,TRUE,"Entrées")))</f>
        <v>310.5</v>
      </c>
      <c r="U152" s="28">
        <f ca="1">IF($D152&gt;$D$8,"",INDIRECT(ADDRESS(ROW(Entrées!$C$37)+($D152-1)*24+U$11,COLUMN(Entrées!$C$37)+($C152-1),4,TRUE,"Entrées")))</f>
        <v>306.5</v>
      </c>
      <c r="V152" s="28">
        <f ca="1">IF($D152&gt;$D$8,"",INDIRECT(ADDRESS(ROW(Entrées!$C$37)+($D152-1)*24+V$11,COLUMN(Entrées!$C$37)+($C152-1),4,TRUE,"Entrées")))</f>
        <v>311</v>
      </c>
      <c r="W152" s="28">
        <f ca="1">IF($D152&gt;$D$8,"",INDIRECT(ADDRESS(ROW(Entrées!$C$37)+($D152-1)*24+W$11,COLUMN(Entrées!$C$37)+($C152-1),4,TRUE,"Entrées")))</f>
        <v>308.5</v>
      </c>
      <c r="X152" s="28">
        <f ca="1">IF($D152&gt;$D$8,"",INDIRECT(ADDRESS(ROW(Entrées!$C$37)+($D152-1)*24+X$11,COLUMN(Entrées!$C$37)+($C152-1),4,TRUE,"Entrées")))</f>
        <v>310</v>
      </c>
      <c r="Y152" s="28">
        <f ca="1">IF($D152&gt;$D$8,"",INDIRECT(ADDRESS(ROW(Entrées!$C$37)+($D152-1)*24+Y$11,COLUMN(Entrées!$C$37)+($C152-1),4,TRUE,"Entrées")))</f>
        <v>309.5</v>
      </c>
      <c r="Z152" s="28">
        <f ca="1">IF($D152&gt;$D$8,"",INDIRECT(ADDRESS(ROW(Entrées!$C$37)+($D152-1)*24+Z$11,COLUMN(Entrées!$C$37)+($C152-1),4,TRUE,"Entrées")))</f>
        <v>311</v>
      </c>
      <c r="AA152" s="28">
        <f ca="1">IF($D152&gt;$D$8,"",INDIRECT(ADDRESS(ROW(Entrées!$C$37)+($D152-1)*24+AA$11,COLUMN(Entrées!$C$37)+($C152-1),4,TRUE,"Entrées")))</f>
        <v>311</v>
      </c>
      <c r="AB152" s="28">
        <f ca="1">IF($D152&gt;$D$8,"",INDIRECT(ADDRESS(ROW(Entrées!$C$37)+($D152-1)*24+AB$11,COLUMN(Entrées!$C$37)+($C152-1),4,TRUE,"Entrées")))</f>
        <v>309.5</v>
      </c>
      <c r="AC152" s="11"/>
      <c r="AD152" s="40">
        <f t="shared" ca="1" si="129"/>
        <v>312.1875</v>
      </c>
      <c r="AE152" s="40">
        <f t="shared" ca="1" si="131"/>
        <v>333.5</v>
      </c>
      <c r="AF152" s="40">
        <f t="shared" ca="1" si="132"/>
        <v>305.5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49473.956989247294</v>
      </c>
      <c r="AK152" s="31">
        <f t="shared" ca="1" si="134"/>
        <v>49350.672043010745</v>
      </c>
      <c r="AL152" s="31">
        <f t="shared" ca="1" si="135"/>
        <v>49398.118279569891</v>
      </c>
      <c r="AM152" s="31">
        <f t="shared" ca="1" si="136"/>
        <v>347.55645161290329</v>
      </c>
      <c r="AN152" s="31">
        <f t="shared" ca="1" si="137"/>
        <v>2588.1444892473114</v>
      </c>
      <c r="AO152" s="31">
        <f t="shared" ca="1" si="138"/>
        <v>1503.5463709677417</v>
      </c>
      <c r="AP152" s="31">
        <f t="shared" ca="1" si="139"/>
        <v>41704.171370967742</v>
      </c>
      <c r="AQ152" s="31">
        <f t="shared" ca="1" si="140"/>
        <v>2152.7096774193546</v>
      </c>
      <c r="AR152" s="31">
        <f t="shared" ca="1" si="141"/>
        <v>402.56922043010746</v>
      </c>
      <c r="AS152" s="31">
        <f t="shared" ca="1" si="142"/>
        <v>6508.2741935483891</v>
      </c>
      <c r="AT152" s="31">
        <f t="shared" ca="1" si="143"/>
        <v>-813.07862903225805</v>
      </c>
      <c r="AU152" s="31">
        <f t="shared" ca="1" si="144"/>
        <v>663.5913978494624</v>
      </c>
      <c r="AV152" s="31">
        <f t="shared" ca="1" si="145"/>
        <v>-5583.5161290322567</v>
      </c>
      <c r="AW152" s="31">
        <f t="shared" ca="1" si="146"/>
        <v>65.047043010752674</v>
      </c>
      <c r="AX152" s="31">
        <f t="shared" ca="1" si="147"/>
        <v>1350.5215053763443</v>
      </c>
      <c r="AY152" s="31">
        <f t="shared" ca="1" si="148"/>
        <v>-1174.383064516129</v>
      </c>
      <c r="AZ152" s="31">
        <f t="shared" ca="1" si="149"/>
        <v>-997.34811827956992</v>
      </c>
      <c r="BA152" s="31">
        <f t="shared" ca="1" si="150"/>
        <v>-382.02016129032256</v>
      </c>
      <c r="BB152" s="31">
        <f t="shared" ca="1" si="151"/>
        <v>-2410.5497311827958</v>
      </c>
      <c r="BC152" s="31">
        <f t="shared" ca="1" si="152"/>
        <v>-1597.1438172043011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2426.5</v>
      </c>
      <c r="BI152" s="32">
        <f>IF($BF152&gt;$Y$7,"",IF(AND($BF152=$Y$7,$BG152=23),"",Entrées!D180-Entrées!D179))</f>
        <v>1412.5</v>
      </c>
      <c r="BJ152" s="32">
        <f>IF($BF152&gt;$Y$7,"",IF(AND($BF152=$Y$7,$BG152=23),"",Entrées!E180-Entrées!E179))</f>
        <v>1725</v>
      </c>
      <c r="BK152" s="32">
        <f>IF($BF152&gt;$Y$7,"",IF(AND($BF152=$Y$7,$BG152=23),"",Entrées!F180-Entrées!F179))</f>
        <v>0</v>
      </c>
      <c r="BL152" s="32">
        <f>IF($BF152&gt;$Y$7,"",IF(AND($BF152=$Y$7,$BG152=23),"",Entrées!G180-Entrées!G179))</f>
        <v>30</v>
      </c>
      <c r="BM152" s="32">
        <f>IF($BF152&gt;$Y$7,"",IF(AND($BF152=$Y$7,$BG152=23),"",Entrées!H180-Entrées!H179))</f>
        <v>18</v>
      </c>
      <c r="BN152" s="32">
        <f>IF($BF152&gt;$Y$7,"",IF(AND($BF152=$Y$7,$BG152=23),"",Entrées!I180-Entrées!I179))</f>
        <v>396</v>
      </c>
      <c r="BO152" s="32">
        <f>IF($BF152&gt;$Y$7,"",IF(AND($BF152=$Y$7,$BG152=23),"",Entrées!J180-Entrées!J179))</f>
        <v>-11.5</v>
      </c>
      <c r="BP152" s="32">
        <f>IF($BF152&gt;$Y$7,"",IF(AND($BF152=$Y$7,$BG152=23),"",Entrées!K180-Entrées!K179))</f>
        <v>0</v>
      </c>
      <c r="BQ152" s="32">
        <f>IF($BF152&gt;$Y$7,"",IF(AND($BF152=$Y$7,$BG152=23),"",Entrées!L180-Entrées!L179))</f>
        <v>906</v>
      </c>
      <c r="BR152" s="32">
        <f>IF($BF152&gt;$Y$7,"",IF(AND($BF152=$Y$7,$BG152=23),"",Entrées!M180-Entrées!M179))</f>
        <v>1</v>
      </c>
      <c r="BS152" s="32">
        <f>IF($BF152&gt;$Y$7,"",IF(AND($BF152=$Y$7,$BG152=23),"",Entrées!N180-Entrées!N179))</f>
        <v>19.5</v>
      </c>
      <c r="BT152" s="32">
        <f>IF($BF152&gt;$Y$7,"",IF(AND($BF152=$Y$7,$BG152=23),"",Entrées!O180-Entrées!O179))</f>
        <v>1066.5</v>
      </c>
      <c r="BU152" s="32">
        <f>IF($BF152&gt;$Y$7,"",IF(AND($BF152=$Y$7,$BG152=23),"",Entrées!P180-Entrées!P179))</f>
        <v>0</v>
      </c>
      <c r="BV152" s="32">
        <f>IF($BF152&gt;$Y$7,"",IF(AND($BF152=$Y$7,$BG152=23),"",Entrées!Q180-Entrées!Q179))</f>
        <v>344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122</v>
      </c>
      <c r="BY152" s="32">
        <f>IF($BF152&gt;$Y$7,"",IF(AND($BF152=$Y$7,$BG152=23),"",Entrées!T180-Entrées!T179))</f>
        <v>467</v>
      </c>
      <c r="BZ152" s="32">
        <f>IF($BF152&gt;$Y$7,"",IF(AND($BF152=$Y$7,$BG152=23),"",Entrées!U180-Entrées!U179))</f>
        <v>173</v>
      </c>
      <c r="CA152" s="32">
        <f>IF($BF152&gt;$Y$7,"",IF(AND($BF152=$Y$7,$BG152=23),"",Entrées!V180-Entrées!V179))</f>
        <v>400</v>
      </c>
      <c r="CB152" s="4"/>
      <c r="CC152" s="4"/>
      <c r="CD152" s="33">
        <f>IF($BF152&lt;=$Y$7,Entrées!J179/CD$2,"")</f>
        <v>8.2071662881655308E-2</v>
      </c>
      <c r="CE152" s="33">
        <f>IF($BF152&lt;=$Y$7,Entrées!K179/CE$2,"")</f>
        <v>0</v>
      </c>
      <c r="CF152" s="11">
        <f t="shared" si="154"/>
        <v>7926</v>
      </c>
      <c r="CG152" s="11">
        <f t="shared" si="155"/>
        <v>4186</v>
      </c>
      <c r="CH152" s="52">
        <f t="shared" si="156"/>
        <v>0.27160101910413265</v>
      </c>
      <c r="CI152" s="52">
        <f t="shared" si="157"/>
        <v>9.6170382329218221E-2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>
        <f ca="1">IF($D153&gt;$D$8,"",INDIRECT(ADDRESS(ROW(Entrées!$C$37)+($D153-1)*24+E$11,COLUMN(Entrées!$C$37)+($C153-1),4,TRUE,"Entrées")))</f>
        <v>310</v>
      </c>
      <c r="F153" s="28">
        <f ca="1">IF($D153&gt;$D$8,"",INDIRECT(ADDRESS(ROW(Entrées!$C$37)+($D153-1)*24+F$11,COLUMN(Entrées!$C$37)+($C153-1),4,TRUE,"Entrées")))</f>
        <v>310</v>
      </c>
      <c r="G153" s="28">
        <f ca="1">IF($D153&gt;$D$8,"",INDIRECT(ADDRESS(ROW(Entrées!$C$37)+($D153-1)*24+G$11,COLUMN(Entrées!$C$37)+($C153-1),4,TRUE,"Entrées")))</f>
        <v>310</v>
      </c>
      <c r="H153" s="28">
        <f ca="1">IF($D153&gt;$D$8,"",INDIRECT(ADDRESS(ROW(Entrées!$C$37)+($D153-1)*24+H$11,COLUMN(Entrées!$C$37)+($C153-1),4,TRUE,"Entrées")))</f>
        <v>310</v>
      </c>
      <c r="I153" s="28">
        <f ca="1">IF($D153&gt;$D$8,"",INDIRECT(ADDRESS(ROW(Entrées!$C$37)+($D153-1)*24+I$11,COLUMN(Entrées!$C$37)+($C153-1),4,TRUE,"Entrées")))</f>
        <v>309.5</v>
      </c>
      <c r="J153" s="28">
        <f ca="1">IF($D153&gt;$D$8,"",INDIRECT(ADDRESS(ROW(Entrées!$C$37)+($D153-1)*24+J$11,COLUMN(Entrées!$C$37)+($C153-1),4,TRUE,"Entrées")))</f>
        <v>309.5</v>
      </c>
      <c r="K153" s="28">
        <f ca="1">IF($D153&gt;$D$8,"",INDIRECT(ADDRESS(ROW(Entrées!$C$37)+($D153-1)*24+K$11,COLUMN(Entrées!$C$37)+($C153-1),4,TRUE,"Entrées")))</f>
        <v>309.5</v>
      </c>
      <c r="L153" s="28">
        <f ca="1">IF($D153&gt;$D$8,"",INDIRECT(ADDRESS(ROW(Entrées!$C$37)+($D153-1)*24+L$11,COLUMN(Entrées!$C$37)+($C153-1),4,TRUE,"Entrées")))</f>
        <v>311.5</v>
      </c>
      <c r="M153" s="28">
        <f ca="1">IF($D153&gt;$D$8,"",INDIRECT(ADDRESS(ROW(Entrées!$C$37)+($D153-1)*24+M$11,COLUMN(Entrées!$C$37)+($C153-1),4,TRUE,"Entrées")))</f>
        <v>312.5</v>
      </c>
      <c r="N153" s="28">
        <f ca="1">IF($D153&gt;$D$8,"",INDIRECT(ADDRESS(ROW(Entrées!$C$37)+($D153-1)*24+N$11,COLUMN(Entrées!$C$37)+($C153-1),4,TRUE,"Entrées")))</f>
        <v>313.5</v>
      </c>
      <c r="O153" s="28">
        <f ca="1">IF($D153&gt;$D$8,"",INDIRECT(ADDRESS(ROW(Entrées!$C$37)+($D153-1)*24+O$11,COLUMN(Entrées!$C$37)+($C153-1),4,TRUE,"Entrées")))</f>
        <v>312</v>
      </c>
      <c r="P153" s="28">
        <f ca="1">IF($D153&gt;$D$8,"",INDIRECT(ADDRESS(ROW(Entrées!$C$37)+($D153-1)*24+P$11,COLUMN(Entrées!$C$37)+($C153-1),4,TRUE,"Entrées")))</f>
        <v>313.5</v>
      </c>
      <c r="Q153" s="28">
        <f ca="1">IF($D153&gt;$D$8,"",INDIRECT(ADDRESS(ROW(Entrées!$C$37)+($D153-1)*24+Q$11,COLUMN(Entrées!$C$37)+($C153-1),4,TRUE,"Entrées")))</f>
        <v>318</v>
      </c>
      <c r="R153" s="28">
        <f ca="1">IF($D153&gt;$D$8,"",INDIRECT(ADDRESS(ROW(Entrées!$C$37)+($D153-1)*24+R$11,COLUMN(Entrées!$C$37)+($C153-1),4,TRUE,"Entrées")))</f>
        <v>315</v>
      </c>
      <c r="S153" s="28">
        <f ca="1">IF($D153&gt;$D$8,"",INDIRECT(ADDRESS(ROW(Entrées!$C$37)+($D153-1)*24+S$11,COLUMN(Entrées!$C$37)+($C153-1),4,TRUE,"Entrées")))</f>
        <v>314</v>
      </c>
      <c r="T153" s="28">
        <f ca="1">IF($D153&gt;$D$8,"",INDIRECT(ADDRESS(ROW(Entrées!$C$37)+($D153-1)*24+T$11,COLUMN(Entrées!$C$37)+($C153-1),4,TRUE,"Entrées")))</f>
        <v>313.5</v>
      </c>
      <c r="U153" s="28">
        <f ca="1">IF($D153&gt;$D$8,"",INDIRECT(ADDRESS(ROW(Entrées!$C$37)+($D153-1)*24+U$11,COLUMN(Entrées!$C$37)+($C153-1),4,TRUE,"Entrées")))</f>
        <v>312.5</v>
      </c>
      <c r="V153" s="28">
        <f ca="1">IF($D153&gt;$D$8,"",INDIRECT(ADDRESS(ROW(Entrées!$C$37)+($D153-1)*24+V$11,COLUMN(Entrées!$C$37)+($C153-1),4,TRUE,"Entrées")))</f>
        <v>312.5</v>
      </c>
      <c r="W153" s="28">
        <f ca="1">IF($D153&gt;$D$8,"",INDIRECT(ADDRESS(ROW(Entrées!$C$37)+($D153-1)*24+W$11,COLUMN(Entrées!$C$37)+($C153-1),4,TRUE,"Entrées")))</f>
        <v>305</v>
      </c>
      <c r="X153" s="28">
        <f ca="1">IF($D153&gt;$D$8,"",INDIRECT(ADDRESS(ROW(Entrées!$C$37)+($D153-1)*24+X$11,COLUMN(Entrées!$C$37)+($C153-1),4,TRUE,"Entrées")))</f>
        <v>309</v>
      </c>
      <c r="Y153" s="28">
        <f ca="1">IF($D153&gt;$D$8,"",INDIRECT(ADDRESS(ROW(Entrées!$C$37)+($D153-1)*24+Y$11,COLUMN(Entrées!$C$37)+($C153-1),4,TRUE,"Entrées")))</f>
        <v>311.5</v>
      </c>
      <c r="Z153" s="28">
        <f ca="1">IF($D153&gt;$D$8,"",INDIRECT(ADDRESS(ROW(Entrées!$C$37)+($D153-1)*24+Z$11,COLUMN(Entrées!$C$37)+($C153-1),4,TRUE,"Entrées")))</f>
        <v>310.5</v>
      </c>
      <c r="AA153" s="28">
        <f ca="1">IF($D153&gt;$D$8,"",INDIRECT(ADDRESS(ROW(Entrées!$C$37)+($D153-1)*24+AA$11,COLUMN(Entrées!$C$37)+($C153-1),4,TRUE,"Entrées")))</f>
        <v>310.5</v>
      </c>
      <c r="AB153" s="28">
        <f ca="1">IF($D153&gt;$D$8,"",INDIRECT(ADDRESS(ROW(Entrées!$C$37)+($D153-1)*24+AB$11,COLUMN(Entrées!$C$37)+($C153-1),4,TRUE,"Entrées")))</f>
        <v>310</v>
      </c>
      <c r="AC153" s="11"/>
      <c r="AD153" s="40">
        <f t="shared" ca="1" si="129"/>
        <v>311.39583333333331</v>
      </c>
      <c r="AE153" s="40">
        <f t="shared" ca="1" si="131"/>
        <v>318</v>
      </c>
      <c r="AF153" s="40">
        <f t="shared" ca="1" si="132"/>
        <v>305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49473.956989247294</v>
      </c>
      <c r="AK153" s="31">
        <f t="shared" ca="1" si="134"/>
        <v>49350.672043010745</v>
      </c>
      <c r="AL153" s="31">
        <f t="shared" ca="1" si="135"/>
        <v>49398.118279569891</v>
      </c>
      <c r="AM153" s="31">
        <f t="shared" ca="1" si="136"/>
        <v>347.55645161290329</v>
      </c>
      <c r="AN153" s="31">
        <f t="shared" ca="1" si="137"/>
        <v>2588.1444892473114</v>
      </c>
      <c r="AO153" s="31">
        <f t="shared" ca="1" si="138"/>
        <v>1503.5463709677417</v>
      </c>
      <c r="AP153" s="31">
        <f t="shared" ca="1" si="139"/>
        <v>41704.171370967742</v>
      </c>
      <c r="AQ153" s="31">
        <f t="shared" ca="1" si="140"/>
        <v>2152.7096774193546</v>
      </c>
      <c r="AR153" s="31">
        <f t="shared" ca="1" si="141"/>
        <v>402.56922043010746</v>
      </c>
      <c r="AS153" s="31">
        <f t="shared" ca="1" si="142"/>
        <v>6508.2741935483891</v>
      </c>
      <c r="AT153" s="31">
        <f t="shared" ca="1" si="143"/>
        <v>-813.07862903225805</v>
      </c>
      <c r="AU153" s="31">
        <f t="shared" ca="1" si="144"/>
        <v>663.5913978494624</v>
      </c>
      <c r="AV153" s="31">
        <f t="shared" ca="1" si="145"/>
        <v>-5583.5161290322567</v>
      </c>
      <c r="AW153" s="31">
        <f t="shared" ca="1" si="146"/>
        <v>65.047043010752674</v>
      </c>
      <c r="AX153" s="31">
        <f t="shared" ca="1" si="147"/>
        <v>1350.5215053763443</v>
      </c>
      <c r="AY153" s="31">
        <f t="shared" ca="1" si="148"/>
        <v>-1174.383064516129</v>
      </c>
      <c r="AZ153" s="31">
        <f t="shared" ca="1" si="149"/>
        <v>-997.34811827956992</v>
      </c>
      <c r="BA153" s="31">
        <f t="shared" ca="1" si="150"/>
        <v>-382.02016129032256</v>
      </c>
      <c r="BB153" s="31">
        <f t="shared" ca="1" si="151"/>
        <v>-2410.5497311827958</v>
      </c>
      <c r="BC153" s="31">
        <f t="shared" ca="1" si="152"/>
        <v>-1597.1438172043011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-1702</v>
      </c>
      <c r="BI153" s="32">
        <f>IF($BF153&gt;$Y$7,"",IF(AND($BF153=$Y$7,$BG153=23),"",Entrées!D181-Entrées!D180))</f>
        <v>-2450</v>
      </c>
      <c r="BJ153" s="32">
        <f>IF($BF153&gt;$Y$7,"",IF(AND($BF153=$Y$7,$BG153=23),"",Entrées!E181-Entrées!E180))</f>
        <v>-2575</v>
      </c>
      <c r="BK153" s="32">
        <f>IF($BF153&gt;$Y$7,"",IF(AND($BF153=$Y$7,$BG153=23),"",Entrées!F181-Entrées!F180))</f>
        <v>0</v>
      </c>
      <c r="BL153" s="32">
        <f>IF($BF153&gt;$Y$7,"",IF(AND($BF153=$Y$7,$BG153=23),"",Entrées!G181-Entrées!G180))</f>
        <v>-20.5</v>
      </c>
      <c r="BM153" s="32">
        <f>IF($BF153&gt;$Y$7,"",IF(AND($BF153=$Y$7,$BG153=23),"",Entrées!H181-Entrées!H180))</f>
        <v>40.5</v>
      </c>
      <c r="BN153" s="32">
        <f>IF($BF153&gt;$Y$7,"",IF(AND($BF153=$Y$7,$BG153=23),"",Entrées!I181-Entrées!I180))</f>
        <v>-153.5</v>
      </c>
      <c r="BO153" s="32">
        <f>IF($BF153&gt;$Y$7,"",IF(AND($BF153=$Y$7,$BG153=23),"",Entrées!J181-Entrées!J180))</f>
        <v>-18.5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-1113.5</v>
      </c>
      <c r="BR153" s="32">
        <f>IF($BF153&gt;$Y$7,"",IF(AND($BF153=$Y$7,$BG153=23),"",Entrées!M181-Entrées!M180))</f>
        <v>-115</v>
      </c>
      <c r="BS153" s="32">
        <f>IF($BF153&gt;$Y$7,"",IF(AND($BF153=$Y$7,$BG153=23),"",Entrées!N181-Entrées!N180))</f>
        <v>9</v>
      </c>
      <c r="BT153" s="32">
        <f>IF($BF153&gt;$Y$7,"",IF(AND($BF153=$Y$7,$BG153=23),"",Entrées!O181-Entrées!O180))</f>
        <v>-329.5</v>
      </c>
      <c r="BU153" s="32">
        <f>IF($BF153&gt;$Y$7,"",IF(AND($BF153=$Y$7,$BG153=23),"",Entrées!P181-Entrées!P180))</f>
        <v>0.5</v>
      </c>
      <c r="BV153" s="32">
        <f>IF($BF153&gt;$Y$7,"",IF(AND($BF153=$Y$7,$BG153=23),"",Entrées!Q181-Entrées!Q180))</f>
        <v>-942</v>
      </c>
      <c r="BW153" s="32">
        <f>IF($BF153&gt;$Y$7,"",IF(AND($BF153=$Y$7,$BG153=23),"",Entrées!R181-Entrées!R180))</f>
        <v>228</v>
      </c>
      <c r="BX153" s="32">
        <f>IF($BF153&gt;$Y$7,"",IF(AND($BF153=$Y$7,$BG153=23),"",Entrées!S181-Entrées!S180))</f>
        <v>311</v>
      </c>
      <c r="BY153" s="32">
        <f>IF($BF153&gt;$Y$7,"",IF(AND($BF153=$Y$7,$BG153=23),"",Entrées!T181-Entrées!T180))</f>
        <v>-467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-804</v>
      </c>
      <c r="CB153" s="4"/>
      <c r="CC153" s="4"/>
      <c r="CD153" s="33">
        <f>IF($BF153&lt;=$Y$7,Entrées!J180/CD$2,"")</f>
        <v>8.0620741862225592E-2</v>
      </c>
      <c r="CE153" s="33">
        <f>IF($BF153&lt;=$Y$7,Entrées!K180/CE$2,"")</f>
        <v>0</v>
      </c>
      <c r="CF153" s="11">
        <f t="shared" si="154"/>
        <v>7926</v>
      </c>
      <c r="CG153" s="11">
        <f t="shared" si="155"/>
        <v>4186</v>
      </c>
      <c r="CH153" s="52">
        <f t="shared" si="156"/>
        <v>0.27160101910413265</v>
      </c>
      <c r="CI153" s="52">
        <f t="shared" si="157"/>
        <v>9.6170382329218221E-2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323.95161290322579</v>
      </c>
      <c r="F154" s="30">
        <f t="shared" ref="F154" ca="1" si="160">SUM(F123:F153)/$D$8</f>
        <v>315.59677419354841</v>
      </c>
      <c r="G154" s="30">
        <f t="shared" ref="G154" ca="1" si="161">SUM(G123:G153)/$D$8</f>
        <v>313.46774193548384</v>
      </c>
      <c r="H154" s="30">
        <f t="shared" ref="H154" ca="1" si="162">SUM(H123:H153)/$D$8</f>
        <v>313.41935483870969</v>
      </c>
      <c r="I154" s="30">
        <f t="shared" ref="I154" ca="1" si="163">SUM(I123:I153)/$D$8</f>
        <v>313.12903225806451</v>
      </c>
      <c r="J154" s="30">
        <f t="shared" ref="J154" ca="1" si="164">SUM(J123:J153)/$D$8</f>
        <v>313.35483870967744</v>
      </c>
      <c r="K154" s="30">
        <f t="shared" ref="K154" ca="1" si="165">SUM(K123:K153)/$D$8</f>
        <v>318.61290322580646</v>
      </c>
      <c r="L154" s="30">
        <f t="shared" ref="L154" ca="1" si="166">SUM(L123:L153)/$D$8</f>
        <v>323.29032258064518</v>
      </c>
      <c r="M154" s="30">
        <f t="shared" ref="M154" ca="1" si="167">SUM(M123:M153)/$D$8</f>
        <v>339.56451612903226</v>
      </c>
      <c r="N154" s="30">
        <f t="shared" ref="N154" ca="1" si="168">SUM(N123:N153)/$D$8</f>
        <v>372.35483870967744</v>
      </c>
      <c r="O154" s="30">
        <f t="shared" ref="O154" ca="1" si="169">SUM(O123:O153)/$D$8</f>
        <v>382.54838709677421</v>
      </c>
      <c r="P154" s="30">
        <f t="shared" ref="P154" ca="1" si="170">SUM(P123:P153)/$D$8</f>
        <v>379.27419354838707</v>
      </c>
      <c r="Q154" s="30">
        <f t="shared" ref="Q154" ca="1" si="171">SUM(Q123:Q153)/$D$8</f>
        <v>387.25806451612902</v>
      </c>
      <c r="R154" s="30">
        <f t="shared" ref="R154" ca="1" si="172">SUM(R123:R153)/$D$8</f>
        <v>377.82258064516128</v>
      </c>
      <c r="S154" s="30">
        <f t="shared" ref="S154" ca="1" si="173">SUM(S123:S153)/$D$8</f>
        <v>372.11290322580646</v>
      </c>
      <c r="T154" s="30">
        <f t="shared" ref="T154" ca="1" si="174">SUM(T123:T153)/$D$8</f>
        <v>345.11290322580646</v>
      </c>
      <c r="U154" s="30">
        <f t="shared" ref="U154" ca="1" si="175">SUM(U123:U153)/$D$8</f>
        <v>348.88709677419354</v>
      </c>
      <c r="V154" s="30">
        <f t="shared" ref="V154" ca="1" si="176">SUM(V123:V153)/$D$8</f>
        <v>354.66129032258067</v>
      </c>
      <c r="W154" s="30">
        <f t="shared" ref="W154" ca="1" si="177">SUM(W123:W153)/$D$8</f>
        <v>351.08064516129031</v>
      </c>
      <c r="X154" s="30">
        <f t="shared" ref="X154" ca="1" si="178">SUM(X123:X153)/$D$8</f>
        <v>354.74193548387098</v>
      </c>
      <c r="Y154" s="30">
        <f t="shared" ref="Y154" ca="1" si="179">SUM(Y123:Y153)/$D$8</f>
        <v>388.67741935483872</v>
      </c>
      <c r="Z154" s="30">
        <f t="shared" ref="Z154" ca="1" si="180">SUM(Z123:Z153)/$D$8</f>
        <v>374.08064516129031</v>
      </c>
      <c r="AA154" s="30">
        <f t="shared" ref="AA154" ca="1" si="181">SUM(AA123:AA153)/$D$8</f>
        <v>343.16129032258067</v>
      </c>
      <c r="AB154" s="30">
        <f t="shared" ref="AB154" ca="1" si="182">SUM(AB123:AB153)/$D$8</f>
        <v>335.19354838709677</v>
      </c>
      <c r="AC154" s="41"/>
      <c r="AD154" s="42">
        <f ca="1">SUM(INDIRECT(A141):INDIRECT(A142))/$D$8</f>
        <v>347.55645161290329</v>
      </c>
      <c r="AE154" s="42">
        <f ca="1">MAX(INDIRECT(A143):INDIRECT(A144))</f>
        <v>1228</v>
      </c>
      <c r="AF154" s="42">
        <f ca="1">MIN(INDIRECT(A145):INDIRECT(A146))</f>
        <v>292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49473.956989247294</v>
      </c>
      <c r="AK154" s="31">
        <f t="shared" ca="1" si="134"/>
        <v>49350.672043010745</v>
      </c>
      <c r="AL154" s="31">
        <f t="shared" ca="1" si="135"/>
        <v>49398.118279569891</v>
      </c>
      <c r="AM154" s="31">
        <f t="shared" ca="1" si="136"/>
        <v>347.55645161290329</v>
      </c>
      <c r="AN154" s="31">
        <f t="shared" ca="1" si="137"/>
        <v>2588.1444892473114</v>
      </c>
      <c r="AO154" s="31">
        <f t="shared" ca="1" si="138"/>
        <v>1503.5463709677417</v>
      </c>
      <c r="AP154" s="31">
        <f t="shared" ca="1" si="139"/>
        <v>41704.171370967742</v>
      </c>
      <c r="AQ154" s="31">
        <f t="shared" ca="1" si="140"/>
        <v>2152.7096774193546</v>
      </c>
      <c r="AR154" s="31">
        <f t="shared" ca="1" si="141"/>
        <v>402.56922043010746</v>
      </c>
      <c r="AS154" s="31">
        <f t="shared" ca="1" si="142"/>
        <v>6508.2741935483891</v>
      </c>
      <c r="AT154" s="31">
        <f t="shared" ca="1" si="143"/>
        <v>-813.07862903225805</v>
      </c>
      <c r="AU154" s="31">
        <f t="shared" ca="1" si="144"/>
        <v>663.5913978494624</v>
      </c>
      <c r="AV154" s="31">
        <f t="shared" ca="1" si="145"/>
        <v>-5583.5161290322567</v>
      </c>
      <c r="AW154" s="31">
        <f t="shared" ca="1" si="146"/>
        <v>65.047043010752674</v>
      </c>
      <c r="AX154" s="31">
        <f t="shared" ca="1" si="147"/>
        <v>1350.5215053763443</v>
      </c>
      <c r="AY154" s="31">
        <f t="shared" ca="1" si="148"/>
        <v>-1174.383064516129</v>
      </c>
      <c r="AZ154" s="31">
        <f t="shared" ca="1" si="149"/>
        <v>-997.34811827956992</v>
      </c>
      <c r="BA154" s="31">
        <f t="shared" ca="1" si="150"/>
        <v>-382.02016129032256</v>
      </c>
      <c r="BB154" s="31">
        <f t="shared" ca="1" si="151"/>
        <v>-2410.5497311827958</v>
      </c>
      <c r="BC154" s="31">
        <f t="shared" ca="1" si="152"/>
        <v>-1597.1438172043011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-3868</v>
      </c>
      <c r="BI154" s="32">
        <f>IF($BF154&gt;$Y$7,"",IF(AND($BF154=$Y$7,$BG154=23),"",Entrées!D182-Entrées!D181))</f>
        <v>-2825</v>
      </c>
      <c r="BJ154" s="32">
        <f>IF($BF154&gt;$Y$7,"",IF(AND($BF154=$Y$7,$BG154=23),"",Entrées!E182-Entrées!E181))</f>
        <v>-2762.5</v>
      </c>
      <c r="BK154" s="32">
        <f>IF($BF154&gt;$Y$7,"",IF(AND($BF154=$Y$7,$BG154=23),"",Entrées!F182-Entrées!F181))</f>
        <v>0</v>
      </c>
      <c r="BL154" s="32">
        <f>IF($BF154&gt;$Y$7,"",IF(AND($BF154=$Y$7,$BG154=23),"",Entrées!G182-Entrées!G181))</f>
        <v>-152</v>
      </c>
      <c r="BM154" s="32">
        <f>IF($BF154&gt;$Y$7,"",IF(AND($BF154=$Y$7,$BG154=23),"",Entrées!H182-Entrées!H181))</f>
        <v>-10.5</v>
      </c>
      <c r="BN154" s="32">
        <f>IF($BF154&gt;$Y$7,"",IF(AND($BF154=$Y$7,$BG154=23),"",Entrées!I182-Entrées!I181))</f>
        <v>135.5</v>
      </c>
      <c r="BO154" s="32">
        <f>IF($BF154&gt;$Y$7,"",IF(AND($BF154=$Y$7,$BG154=23),"",Entrées!J182-Entrées!J181))</f>
        <v>-35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-442.5</v>
      </c>
      <c r="BR154" s="32">
        <f>IF($BF154&gt;$Y$7,"",IF(AND($BF154=$Y$7,$BG154=23),"",Entrées!M182-Entrées!M181))</f>
        <v>-2018.5</v>
      </c>
      <c r="BS154" s="32">
        <f>IF($BF154&gt;$Y$7,"",IF(AND($BF154=$Y$7,$BG154=23),"",Entrées!N182-Entrées!N181))</f>
        <v>2</v>
      </c>
      <c r="BT154" s="32">
        <f>IF($BF154&gt;$Y$7,"",IF(AND($BF154=$Y$7,$BG154=23),"",Entrées!O182-Entrées!O181))</f>
        <v>-1347.5</v>
      </c>
      <c r="BU154" s="32">
        <f>IF($BF154&gt;$Y$7,"",IF(AND($BF154=$Y$7,$BG154=23),"",Entrées!P182-Entrées!P181))</f>
        <v>-0.5</v>
      </c>
      <c r="BV154" s="32">
        <f>IF($BF154&gt;$Y$7,"",IF(AND($BF154=$Y$7,$BG154=23),"",Entrées!Q182-Entrées!Q181))</f>
        <v>-139</v>
      </c>
      <c r="BW154" s="32">
        <f>IF($BF154&gt;$Y$7,"",IF(AND($BF154=$Y$7,$BG154=23),"",Entrées!R182-Entrées!R181))</f>
        <v>68</v>
      </c>
      <c r="BX154" s="32">
        <f>IF($BF154&gt;$Y$7,"",IF(AND($BF154=$Y$7,$BG154=23),"",Entrées!S182-Entrées!S181))</f>
        <v>-602</v>
      </c>
      <c r="BY154" s="32">
        <f>IF($BF154&gt;$Y$7,"",IF(AND($BF154=$Y$7,$BG154=23),"",Entrées!T182-Entrées!T181))</f>
        <v>-200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-151</v>
      </c>
      <c r="CB154" s="4"/>
      <c r="CC154" s="4"/>
      <c r="CD154" s="33">
        <f>IF($BF154&lt;=$Y$7,Entrées!J181/CD$2,"")</f>
        <v>7.8286651526621245E-2</v>
      </c>
      <c r="CE154" s="33">
        <f>IF($BF154&lt;=$Y$7,Entrées!K181/CE$2,"")</f>
        <v>0</v>
      </c>
      <c r="CF154" s="11">
        <f t="shared" si="154"/>
        <v>7926</v>
      </c>
      <c r="CG154" s="11">
        <f t="shared" si="155"/>
        <v>4186</v>
      </c>
      <c r="CH154" s="52">
        <f t="shared" si="156"/>
        <v>0.27160101910413265</v>
      </c>
      <c r="CI154" s="52">
        <f t="shared" si="157"/>
        <v>9.6170382329218221E-2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642.5</v>
      </c>
      <c r="F155" s="30">
        <f t="shared" ref="F155:AB155" ca="1" si="183">MAX(F123:F153)</f>
        <v>378</v>
      </c>
      <c r="G155" s="30">
        <f t="shared" ca="1" si="183"/>
        <v>318</v>
      </c>
      <c r="H155" s="30">
        <f t="shared" ca="1" si="183"/>
        <v>317.5</v>
      </c>
      <c r="I155" s="30">
        <f t="shared" ca="1" si="183"/>
        <v>319</v>
      </c>
      <c r="J155" s="30">
        <f t="shared" ca="1" si="183"/>
        <v>318</v>
      </c>
      <c r="K155" s="30">
        <f t="shared" ca="1" si="183"/>
        <v>379</v>
      </c>
      <c r="L155" s="30">
        <f t="shared" ca="1" si="183"/>
        <v>421.5</v>
      </c>
      <c r="M155" s="30">
        <f t="shared" ca="1" si="183"/>
        <v>619.5</v>
      </c>
      <c r="N155" s="30">
        <f t="shared" ca="1" si="183"/>
        <v>992</v>
      </c>
      <c r="O155" s="30">
        <f t="shared" ca="1" si="183"/>
        <v>1116</v>
      </c>
      <c r="P155" s="30">
        <f t="shared" ca="1" si="183"/>
        <v>858</v>
      </c>
      <c r="Q155" s="30">
        <f t="shared" ca="1" si="183"/>
        <v>1038.5</v>
      </c>
      <c r="R155" s="30">
        <f t="shared" ca="1" si="183"/>
        <v>1026</v>
      </c>
      <c r="S155" s="30">
        <f t="shared" ca="1" si="183"/>
        <v>872</v>
      </c>
      <c r="T155" s="30">
        <f t="shared" ca="1" si="183"/>
        <v>788.5</v>
      </c>
      <c r="U155" s="30">
        <f t="shared" ca="1" si="183"/>
        <v>759</v>
      </c>
      <c r="V155" s="30">
        <f t="shared" ca="1" si="183"/>
        <v>960.5</v>
      </c>
      <c r="W155" s="30">
        <f t="shared" ca="1" si="183"/>
        <v>962.5</v>
      </c>
      <c r="X155" s="30">
        <f t="shared" ca="1" si="183"/>
        <v>969</v>
      </c>
      <c r="Y155" s="30">
        <f t="shared" ca="1" si="183"/>
        <v>1228</v>
      </c>
      <c r="Z155" s="30">
        <f t="shared" ca="1" si="183"/>
        <v>1071</v>
      </c>
      <c r="AA155" s="30">
        <f t="shared" ca="1" si="183"/>
        <v>990</v>
      </c>
      <c r="AB155" s="30">
        <f t="shared" ca="1" si="183"/>
        <v>966.5</v>
      </c>
      <c r="AC155" s="41" t="s">
        <v>142</v>
      </c>
      <c r="AD155" s="42">
        <f ca="1">SUM(E154:AB154)/24</f>
        <v>347.55645161290323</v>
      </c>
      <c r="AE155" s="42">
        <f ca="1">MAX(E155:AB155)</f>
        <v>1228</v>
      </c>
      <c r="AF155" s="42">
        <f ca="1">MIN(E156:AB156)</f>
        <v>292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49473.956989247294</v>
      </c>
      <c r="AK155" s="31">
        <f t="shared" ca="1" si="134"/>
        <v>49350.672043010745</v>
      </c>
      <c r="AL155" s="31">
        <f t="shared" ca="1" si="135"/>
        <v>49398.118279569891</v>
      </c>
      <c r="AM155" s="31">
        <f t="shared" ca="1" si="136"/>
        <v>347.55645161290329</v>
      </c>
      <c r="AN155" s="31">
        <f t="shared" ca="1" si="137"/>
        <v>2588.1444892473114</v>
      </c>
      <c r="AO155" s="31">
        <f t="shared" ca="1" si="138"/>
        <v>1503.5463709677417</v>
      </c>
      <c r="AP155" s="31">
        <f t="shared" ca="1" si="139"/>
        <v>41704.171370967742</v>
      </c>
      <c r="AQ155" s="31">
        <f t="shared" ca="1" si="140"/>
        <v>2152.7096774193546</v>
      </c>
      <c r="AR155" s="31">
        <f t="shared" ca="1" si="141"/>
        <v>402.56922043010746</v>
      </c>
      <c r="AS155" s="31">
        <f t="shared" ca="1" si="142"/>
        <v>6508.2741935483891</v>
      </c>
      <c r="AT155" s="31">
        <f t="shared" ca="1" si="143"/>
        <v>-813.07862903225805</v>
      </c>
      <c r="AU155" s="31">
        <f t="shared" ca="1" si="144"/>
        <v>663.5913978494624</v>
      </c>
      <c r="AV155" s="31">
        <f t="shared" ca="1" si="145"/>
        <v>-5583.5161290322567</v>
      </c>
      <c r="AW155" s="31">
        <f t="shared" ca="1" si="146"/>
        <v>65.047043010752674</v>
      </c>
      <c r="AX155" s="31">
        <f t="shared" ca="1" si="147"/>
        <v>1350.5215053763443</v>
      </c>
      <c r="AY155" s="31">
        <f t="shared" ca="1" si="148"/>
        <v>-1174.383064516129</v>
      </c>
      <c r="AZ155" s="31">
        <f t="shared" ca="1" si="149"/>
        <v>-997.34811827956992</v>
      </c>
      <c r="BA155" s="31">
        <f t="shared" ca="1" si="150"/>
        <v>-382.02016129032256</v>
      </c>
      <c r="BB155" s="31">
        <f t="shared" ca="1" si="151"/>
        <v>-2410.5497311827958</v>
      </c>
      <c r="BC155" s="31">
        <f t="shared" ca="1" si="152"/>
        <v>-1597.1438172043011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-1061.5</v>
      </c>
      <c r="BI155" s="32">
        <f>IF($BF155&gt;$Y$7,"",IF(AND($BF155=$Y$7,$BG155=23),"",Entrées!D183-Entrées!D182))</f>
        <v>-1275</v>
      </c>
      <c r="BJ155" s="32">
        <f>IF($BF155&gt;$Y$7,"",IF(AND($BF155=$Y$7,$BG155=23),"",Entrées!E183-Entrées!E182))</f>
        <v>-1537.5</v>
      </c>
      <c r="BK155" s="32">
        <f>IF($BF155&gt;$Y$7,"",IF(AND($BF155=$Y$7,$BG155=23),"",Entrées!F183-Entrées!F182))</f>
        <v>-1</v>
      </c>
      <c r="BL155" s="32">
        <f>IF($BF155&gt;$Y$7,"",IF(AND($BF155=$Y$7,$BG155=23),"",Entrées!G183-Entrées!G182))</f>
        <v>-19.5</v>
      </c>
      <c r="BM155" s="32">
        <f>IF($BF155&gt;$Y$7,"",IF(AND($BF155=$Y$7,$BG155=23),"",Entrées!H183-Entrées!H182))</f>
        <v>5</v>
      </c>
      <c r="BN155" s="32">
        <f>IF($BF155&gt;$Y$7,"",IF(AND($BF155=$Y$7,$BG155=23),"",Entrées!I183-Entrées!I182))</f>
        <v>290</v>
      </c>
      <c r="BO155" s="32">
        <f>IF($BF155&gt;$Y$7,"",IF(AND($BF155=$Y$7,$BG155=23),"",Entrées!J183-Entrées!J182))</f>
        <v>-20.5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-232.5</v>
      </c>
      <c r="BR155" s="32">
        <f>IF($BF155&gt;$Y$7,"",IF(AND($BF155=$Y$7,$BG155=23),"",Entrées!M183-Entrées!M182))</f>
        <v>257</v>
      </c>
      <c r="BS155" s="32">
        <f>IF($BF155&gt;$Y$7,"",IF(AND($BF155=$Y$7,$BG155=23),"",Entrées!N183-Entrées!N182))</f>
        <v>-4</v>
      </c>
      <c r="BT155" s="32">
        <f>IF($BF155&gt;$Y$7,"",IF(AND($BF155=$Y$7,$BG155=23),"",Entrées!O183-Entrées!O182))</f>
        <v>-1335</v>
      </c>
      <c r="BU155" s="32">
        <f>IF($BF155&gt;$Y$7,"",IF(AND($BF155=$Y$7,$BG155=23),"",Entrées!P183-Entrées!P182))</f>
        <v>-0.5</v>
      </c>
      <c r="BV155" s="32">
        <f>IF($BF155&gt;$Y$7,"",IF(AND($BF155=$Y$7,$BG155=23),"",Entrées!Q183-Entrées!Q182))</f>
        <v>-1125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123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-561</v>
      </c>
      <c r="CB155" s="4"/>
      <c r="CC155" s="4"/>
      <c r="CD155" s="33">
        <f>IF($BF155&lt;=$Y$7,Entrées!J182/CD$2,"")</f>
        <v>7.3870804945748172E-2</v>
      </c>
      <c r="CE155" s="33">
        <f>IF($BF155&lt;=$Y$7,Entrées!K182/CE$2,"")</f>
        <v>0</v>
      </c>
      <c r="CF155" s="11">
        <f t="shared" si="154"/>
        <v>7926</v>
      </c>
      <c r="CG155" s="11">
        <f t="shared" si="155"/>
        <v>4186</v>
      </c>
      <c r="CH155" s="52">
        <f t="shared" si="156"/>
        <v>0.27160101910413265</v>
      </c>
      <c r="CI155" s="52">
        <f t="shared" si="157"/>
        <v>9.6170382329218221E-2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292</v>
      </c>
      <c r="F156" s="30">
        <f t="shared" ref="F156:AB156" ca="1" si="184">MIN(F123:F153)</f>
        <v>305.5</v>
      </c>
      <c r="G156" s="30">
        <f t="shared" ca="1" si="184"/>
        <v>304</v>
      </c>
      <c r="H156" s="30">
        <f t="shared" ca="1" si="184"/>
        <v>303</v>
      </c>
      <c r="I156" s="30">
        <f t="shared" ca="1" si="184"/>
        <v>303.5</v>
      </c>
      <c r="J156" s="30">
        <f t="shared" ca="1" si="184"/>
        <v>300.5</v>
      </c>
      <c r="K156" s="30">
        <f t="shared" ca="1" si="184"/>
        <v>309.5</v>
      </c>
      <c r="L156" s="30">
        <f t="shared" ca="1" si="184"/>
        <v>308.5</v>
      </c>
      <c r="M156" s="30">
        <f t="shared" ca="1" si="184"/>
        <v>307.5</v>
      </c>
      <c r="N156" s="30">
        <f t="shared" ca="1" si="184"/>
        <v>307.5</v>
      </c>
      <c r="O156" s="30">
        <f t="shared" ca="1" si="184"/>
        <v>304.5</v>
      </c>
      <c r="P156" s="30">
        <f t="shared" ca="1" si="184"/>
        <v>305</v>
      </c>
      <c r="Q156" s="30">
        <f t="shared" ca="1" si="184"/>
        <v>299</v>
      </c>
      <c r="R156" s="30">
        <f t="shared" ca="1" si="184"/>
        <v>299</v>
      </c>
      <c r="S156" s="30">
        <f t="shared" ca="1" si="184"/>
        <v>306</v>
      </c>
      <c r="T156" s="30">
        <f t="shared" ca="1" si="184"/>
        <v>299</v>
      </c>
      <c r="U156" s="30">
        <f t="shared" ca="1" si="184"/>
        <v>304.5</v>
      </c>
      <c r="V156" s="30">
        <f t="shared" ca="1" si="184"/>
        <v>295.5</v>
      </c>
      <c r="W156" s="30">
        <f t="shared" ca="1" si="184"/>
        <v>303.5</v>
      </c>
      <c r="X156" s="30">
        <f t="shared" ca="1" si="184"/>
        <v>305.5</v>
      </c>
      <c r="Y156" s="30">
        <f t="shared" ca="1" si="184"/>
        <v>308</v>
      </c>
      <c r="Z156" s="30">
        <f t="shared" ca="1" si="184"/>
        <v>309</v>
      </c>
      <c r="AA156" s="30">
        <f t="shared" ca="1" si="184"/>
        <v>309</v>
      </c>
      <c r="AB156" s="30">
        <f t="shared" ca="1" si="184"/>
        <v>305.5</v>
      </c>
      <c r="AC156" s="11"/>
      <c r="AD156" s="42">
        <f ca="1">SUM(INDIRECT(ADDRESS(ROW($C$37),COLUMN($C$37)+($C122-1),4, TRUE,"Entrées")):INDIRECT(ADDRESS(ROW(INDIRECT($A$42)),COLUMN($C$37)+($C122-1),4,TRUE,"Entrées")))/Entrées!$P$11</f>
        <v>347.55645161290323</v>
      </c>
      <c r="AE156" s="42">
        <f ca="1">MAX(INDIRECT(ADDRESS(ROW($C$37),COLUMN($C$37)+($C122-1),4, TRUE,"Entrées")):INDIRECT(ADDRESS(ROW(INDIRECT($A$42)),COLUMN($C$37)+($C122-1),4,TRUE,"Entrées")))</f>
        <v>1228</v>
      </c>
      <c r="AF156" s="42">
        <f ca="1">MIN(INDIRECT(ADDRESS(ROW($C$37),COLUMN($C$37)+($C122-1),4, TRUE,"Entrées")):INDIRECT(ADDRESS(ROW(INDIRECT($A$42)),COLUMN($C$37)+($C122-1),4,TRUE,"Entrées")))</f>
        <v>292</v>
      </c>
      <c r="AH156" s="11">
        <f>Entrées!A183</f>
        <v>7</v>
      </c>
      <c r="AI156" s="13">
        <f>Entrées!B183</f>
        <v>2</v>
      </c>
      <c r="AJ156" s="31">
        <f t="shared" ca="1" si="158"/>
        <v>49473.956989247294</v>
      </c>
      <c r="AK156" s="31">
        <f t="shared" ca="1" si="134"/>
        <v>49350.672043010745</v>
      </c>
      <c r="AL156" s="31">
        <f t="shared" ca="1" si="135"/>
        <v>49398.118279569891</v>
      </c>
      <c r="AM156" s="31">
        <f t="shared" ca="1" si="136"/>
        <v>347.55645161290329</v>
      </c>
      <c r="AN156" s="31">
        <f t="shared" ca="1" si="137"/>
        <v>2588.1444892473114</v>
      </c>
      <c r="AO156" s="31">
        <f t="shared" ca="1" si="138"/>
        <v>1503.5463709677417</v>
      </c>
      <c r="AP156" s="31">
        <f t="shared" ca="1" si="139"/>
        <v>41704.171370967742</v>
      </c>
      <c r="AQ156" s="31">
        <f t="shared" ca="1" si="140"/>
        <v>2152.7096774193546</v>
      </c>
      <c r="AR156" s="31">
        <f t="shared" ca="1" si="141"/>
        <v>402.56922043010746</v>
      </c>
      <c r="AS156" s="31">
        <f t="shared" ca="1" si="142"/>
        <v>6508.2741935483891</v>
      </c>
      <c r="AT156" s="31">
        <f t="shared" ca="1" si="143"/>
        <v>-813.07862903225805</v>
      </c>
      <c r="AU156" s="31">
        <f t="shared" ca="1" si="144"/>
        <v>663.5913978494624</v>
      </c>
      <c r="AV156" s="31">
        <f t="shared" ca="1" si="145"/>
        <v>-5583.5161290322567</v>
      </c>
      <c r="AW156" s="31">
        <f t="shared" ca="1" si="146"/>
        <v>65.047043010752674</v>
      </c>
      <c r="AX156" s="31">
        <f t="shared" ca="1" si="147"/>
        <v>1350.5215053763443</v>
      </c>
      <c r="AY156" s="31">
        <f t="shared" ca="1" si="148"/>
        <v>-1174.383064516129</v>
      </c>
      <c r="AZ156" s="31">
        <f t="shared" ca="1" si="149"/>
        <v>-997.34811827956992</v>
      </c>
      <c r="BA156" s="31">
        <f t="shared" ca="1" si="150"/>
        <v>-382.02016129032256</v>
      </c>
      <c r="BB156" s="31">
        <f t="shared" ca="1" si="151"/>
        <v>-2410.5497311827958</v>
      </c>
      <c r="BC156" s="31">
        <f t="shared" ca="1" si="152"/>
        <v>-1597.1438172043011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-2348</v>
      </c>
      <c r="BI156" s="32">
        <f>IF($BF156&gt;$Y$7,"",IF(AND($BF156=$Y$7,$BG156=23),"",Entrées!D184-Entrées!D183))</f>
        <v>-2487.5</v>
      </c>
      <c r="BJ156" s="32">
        <f>IF($BF156&gt;$Y$7,"",IF(AND($BF156=$Y$7,$BG156=23),"",Entrées!E184-Entrées!E183))</f>
        <v>-2550</v>
      </c>
      <c r="BK156" s="32">
        <f>IF($BF156&gt;$Y$7,"",IF(AND($BF156=$Y$7,$BG156=23),"",Entrées!F184-Entrées!F183))</f>
        <v>0</v>
      </c>
      <c r="BL156" s="32">
        <f>IF($BF156&gt;$Y$7,"",IF(AND($BF156=$Y$7,$BG156=23),"",Entrées!G184-Entrées!G183))</f>
        <v>-31</v>
      </c>
      <c r="BM156" s="32">
        <f>IF($BF156&gt;$Y$7,"",IF(AND($BF156=$Y$7,$BG156=23),"",Entrées!H184-Entrées!H183))</f>
        <v>-11</v>
      </c>
      <c r="BN156" s="32">
        <f>IF($BF156&gt;$Y$7,"",IF(AND($BF156=$Y$7,$BG156=23),"",Entrées!I184-Entrées!I183))</f>
        <v>-572</v>
      </c>
      <c r="BO156" s="32">
        <f>IF($BF156&gt;$Y$7,"",IF(AND($BF156=$Y$7,$BG156=23),"",Entrées!J184-Entrées!J183))</f>
        <v>1.5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-212.5</v>
      </c>
      <c r="BR156" s="32">
        <f>IF($BF156&gt;$Y$7,"",IF(AND($BF156=$Y$7,$BG156=23),"",Entrées!M184-Entrées!M183))</f>
        <v>222.5</v>
      </c>
      <c r="BS156" s="32">
        <f>IF($BF156&gt;$Y$7,"",IF(AND($BF156=$Y$7,$BG156=23),"",Entrées!N184-Entrées!N183))</f>
        <v>-5</v>
      </c>
      <c r="BT156" s="32">
        <f>IF($BF156&gt;$Y$7,"",IF(AND($BF156=$Y$7,$BG156=23),"",Entrées!O184-Entrées!O183))</f>
        <v>-1740</v>
      </c>
      <c r="BU156" s="32">
        <f>IF($BF156&gt;$Y$7,"",IF(AND($BF156=$Y$7,$BG156=23),"",Entrées!P184-Entrées!P183))</f>
        <v>-0.5</v>
      </c>
      <c r="BV156" s="32">
        <f>IF($BF156&gt;$Y$7,"",IF(AND($BF156=$Y$7,$BG156=23),"",Entrées!Q184-Entrées!Q183))</f>
        <v>-1364</v>
      </c>
      <c r="BW156" s="32">
        <f>IF($BF156&gt;$Y$7,"",IF(AND($BF156=$Y$7,$BG156=23),"",Entrées!R184-Entrées!R183))</f>
        <v>11</v>
      </c>
      <c r="BX156" s="32">
        <f>IF($BF156&gt;$Y$7,"",IF(AND($BF156=$Y$7,$BG156=23),"",Entrées!S184-Entrées!S183))</f>
        <v>-15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-162</v>
      </c>
      <c r="CB156" s="4"/>
      <c r="CC156" s="4"/>
      <c r="CD156" s="33">
        <f>IF($BF156&lt;=$Y$7,Entrées!J183/CD$2,"")</f>
        <v>7.1284380519808233E-2</v>
      </c>
      <c r="CE156" s="33">
        <f>IF($BF156&lt;=$Y$7,Entrées!K183/CE$2,"")</f>
        <v>0</v>
      </c>
      <c r="CF156" s="11">
        <f t="shared" si="154"/>
        <v>7926</v>
      </c>
      <c r="CG156" s="11">
        <f t="shared" si="155"/>
        <v>4186</v>
      </c>
      <c r="CH156" s="52">
        <f t="shared" si="156"/>
        <v>0.27160101910413265</v>
      </c>
      <c r="CI156" s="52">
        <f t="shared" si="157"/>
        <v>9.6170382329218221E-2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49473.956989247294</v>
      </c>
      <c r="AK157" s="31">
        <f t="shared" ca="1" si="134"/>
        <v>49350.672043010745</v>
      </c>
      <c r="AL157" s="31">
        <f t="shared" ca="1" si="135"/>
        <v>49398.118279569891</v>
      </c>
      <c r="AM157" s="31">
        <f t="shared" ca="1" si="136"/>
        <v>347.55645161290329</v>
      </c>
      <c r="AN157" s="31">
        <f t="shared" ca="1" si="137"/>
        <v>2588.1444892473114</v>
      </c>
      <c r="AO157" s="31">
        <f t="shared" ca="1" si="138"/>
        <v>1503.5463709677417</v>
      </c>
      <c r="AP157" s="31">
        <f t="shared" ca="1" si="139"/>
        <v>41704.171370967742</v>
      </c>
      <c r="AQ157" s="31">
        <f t="shared" ca="1" si="140"/>
        <v>2152.7096774193546</v>
      </c>
      <c r="AR157" s="31">
        <f t="shared" ca="1" si="141"/>
        <v>402.56922043010746</v>
      </c>
      <c r="AS157" s="31">
        <f t="shared" ca="1" si="142"/>
        <v>6508.2741935483891</v>
      </c>
      <c r="AT157" s="31">
        <f t="shared" ca="1" si="143"/>
        <v>-813.07862903225805</v>
      </c>
      <c r="AU157" s="31">
        <f t="shared" ca="1" si="144"/>
        <v>663.5913978494624</v>
      </c>
      <c r="AV157" s="31">
        <f t="shared" ca="1" si="145"/>
        <v>-5583.5161290322567</v>
      </c>
      <c r="AW157" s="31">
        <f t="shared" ca="1" si="146"/>
        <v>65.047043010752674</v>
      </c>
      <c r="AX157" s="31">
        <f t="shared" ca="1" si="147"/>
        <v>1350.5215053763443</v>
      </c>
      <c r="AY157" s="31">
        <f t="shared" ca="1" si="148"/>
        <v>-1174.383064516129</v>
      </c>
      <c r="AZ157" s="31">
        <f t="shared" ca="1" si="149"/>
        <v>-997.34811827956992</v>
      </c>
      <c r="BA157" s="31">
        <f t="shared" ca="1" si="150"/>
        <v>-382.02016129032256</v>
      </c>
      <c r="BB157" s="31">
        <f t="shared" ca="1" si="151"/>
        <v>-2410.5497311827958</v>
      </c>
      <c r="BC157" s="31">
        <f t="shared" ca="1" si="152"/>
        <v>-1597.1438172043011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-993</v>
      </c>
      <c r="BI157" s="32">
        <f>IF($BF157&gt;$Y$7,"",IF(AND($BF157=$Y$7,$BG157=23),"",Entrées!D185-Entrées!D184))</f>
        <v>-737.5</v>
      </c>
      <c r="BJ157" s="32">
        <f>IF($BF157&gt;$Y$7,"",IF(AND($BF157=$Y$7,$BG157=23),"",Entrées!E185-Entrées!E184))</f>
        <v>-537.5</v>
      </c>
      <c r="BK157" s="32">
        <f>IF($BF157&gt;$Y$7,"",IF(AND($BF157=$Y$7,$BG157=23),"",Entrées!F185-Entrées!F184))</f>
        <v>-0.5</v>
      </c>
      <c r="BL157" s="32">
        <f>IF($BF157&gt;$Y$7,"",IF(AND($BF157=$Y$7,$BG157=23),"",Entrées!G185-Entrées!G184))</f>
        <v>88.5</v>
      </c>
      <c r="BM157" s="32">
        <f>IF($BF157&gt;$Y$7,"",IF(AND($BF157=$Y$7,$BG157=23),"",Entrées!H185-Entrées!H184))</f>
        <v>22.5</v>
      </c>
      <c r="BN157" s="32">
        <f>IF($BF157&gt;$Y$7,"",IF(AND($BF157=$Y$7,$BG157=23),"",Entrées!I185-Entrées!I184))</f>
        <v>327.5</v>
      </c>
      <c r="BO157" s="32">
        <f>IF($BF157&gt;$Y$7,"",IF(AND($BF157=$Y$7,$BG157=23),"",Entrées!J185-Entrées!J184))</f>
        <v>-36.5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39.5</v>
      </c>
      <c r="BR157" s="32">
        <f>IF($BF157&gt;$Y$7,"",IF(AND($BF157=$Y$7,$BG157=23),"",Entrées!M185-Entrées!M184))</f>
        <v>-582.5</v>
      </c>
      <c r="BS157" s="32">
        <f>IF($BF157&gt;$Y$7,"",IF(AND($BF157=$Y$7,$BG157=23),"",Entrées!N185-Entrées!N184))</f>
        <v>-6.5</v>
      </c>
      <c r="BT157" s="32">
        <f>IF($BF157&gt;$Y$7,"",IF(AND($BF157=$Y$7,$BG157=23),"",Entrées!O185-Entrées!O184))</f>
        <v>-845</v>
      </c>
      <c r="BU157" s="32">
        <f>IF($BF157&gt;$Y$7,"",IF(AND($BF157=$Y$7,$BG157=23),"",Entrées!P185-Entrées!P184))</f>
        <v>1.5</v>
      </c>
      <c r="BV157" s="32">
        <f>IF($BF157&gt;$Y$7,"",IF(AND($BF157=$Y$7,$BG157=23),"",Entrées!Q185-Entrées!Q184))</f>
        <v>8</v>
      </c>
      <c r="BW157" s="32">
        <f>IF($BF157&gt;$Y$7,"",IF(AND($BF157=$Y$7,$BG157=23),"",Entrées!R185-Entrées!R184))</f>
        <v>-11</v>
      </c>
      <c r="BX157" s="32">
        <f>IF($BF157&gt;$Y$7,"",IF(AND($BF157=$Y$7,$BG157=23),"",Entrées!S185-Entrées!S184))</f>
        <v>145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-827</v>
      </c>
      <c r="CB157" s="4"/>
      <c r="CC157" s="4"/>
      <c r="CD157" s="33">
        <f>IF($BF157&lt;=$Y$7,Entrées!J184/CD$2,"")</f>
        <v>7.1473631087559927E-2</v>
      </c>
      <c r="CE157" s="33">
        <f>IF($BF157&lt;=$Y$7,Entrées!K184/CE$2,"")</f>
        <v>0</v>
      </c>
      <c r="CF157" s="11">
        <f t="shared" si="154"/>
        <v>7926</v>
      </c>
      <c r="CG157" s="11">
        <f t="shared" si="155"/>
        <v>4186</v>
      </c>
      <c r="CH157" s="52">
        <f t="shared" si="156"/>
        <v>0.27160101910413265</v>
      </c>
      <c r="CI157" s="52">
        <f t="shared" si="157"/>
        <v>9.6170382329218221E-2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49473.956989247294</v>
      </c>
      <c r="AK158" s="31">
        <f t="shared" ca="1" si="134"/>
        <v>49350.672043010745</v>
      </c>
      <c r="AL158" s="31">
        <f t="shared" ca="1" si="135"/>
        <v>49398.118279569891</v>
      </c>
      <c r="AM158" s="31">
        <f t="shared" ca="1" si="136"/>
        <v>347.55645161290329</v>
      </c>
      <c r="AN158" s="31">
        <f t="shared" ca="1" si="137"/>
        <v>2588.1444892473114</v>
      </c>
      <c r="AO158" s="31">
        <f t="shared" ca="1" si="138"/>
        <v>1503.5463709677417</v>
      </c>
      <c r="AP158" s="31">
        <f t="shared" ca="1" si="139"/>
        <v>41704.171370967742</v>
      </c>
      <c r="AQ158" s="31">
        <f t="shared" ca="1" si="140"/>
        <v>2152.7096774193546</v>
      </c>
      <c r="AR158" s="31">
        <f t="shared" ca="1" si="141"/>
        <v>402.56922043010746</v>
      </c>
      <c r="AS158" s="31">
        <f t="shared" ca="1" si="142"/>
        <v>6508.2741935483891</v>
      </c>
      <c r="AT158" s="31">
        <f t="shared" ca="1" si="143"/>
        <v>-813.07862903225805</v>
      </c>
      <c r="AU158" s="31">
        <f t="shared" ca="1" si="144"/>
        <v>663.5913978494624</v>
      </c>
      <c r="AV158" s="31">
        <f t="shared" ca="1" si="145"/>
        <v>-5583.5161290322567</v>
      </c>
      <c r="AW158" s="31">
        <f t="shared" ca="1" si="146"/>
        <v>65.047043010752674</v>
      </c>
      <c r="AX158" s="31">
        <f t="shared" ca="1" si="147"/>
        <v>1350.5215053763443</v>
      </c>
      <c r="AY158" s="31">
        <f t="shared" ca="1" si="148"/>
        <v>-1174.383064516129</v>
      </c>
      <c r="AZ158" s="31">
        <f t="shared" ca="1" si="149"/>
        <v>-997.34811827956992</v>
      </c>
      <c r="BA158" s="31">
        <f t="shared" ca="1" si="150"/>
        <v>-382.02016129032256</v>
      </c>
      <c r="BB158" s="31">
        <f t="shared" ca="1" si="151"/>
        <v>-2410.5497311827958</v>
      </c>
      <c r="BC158" s="31">
        <f t="shared" ca="1" si="152"/>
        <v>-1597.1438172043011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1620.5</v>
      </c>
      <c r="BI158" s="32">
        <f>IF($BF158&gt;$Y$7,"",IF(AND($BF158=$Y$7,$BG158=23),"",Entrées!D186-Entrées!D185))</f>
        <v>2325</v>
      </c>
      <c r="BJ158" s="32">
        <f>IF($BF158&gt;$Y$7,"",IF(AND($BF158=$Y$7,$BG158=23),"",Entrées!E186-Entrées!E185))</f>
        <v>2325</v>
      </c>
      <c r="BK158" s="32">
        <f>IF($BF158&gt;$Y$7,"",IF(AND($BF158=$Y$7,$BG158=23),"",Entrées!F186-Entrées!F185))</f>
        <v>1</v>
      </c>
      <c r="BL158" s="32">
        <f>IF($BF158&gt;$Y$7,"",IF(AND($BF158=$Y$7,$BG158=23),"",Entrées!G186-Entrées!G185))</f>
        <v>204.5</v>
      </c>
      <c r="BM158" s="32">
        <f>IF($BF158&gt;$Y$7,"",IF(AND($BF158=$Y$7,$BG158=23),"",Entrées!H186-Entrées!H185))</f>
        <v>274</v>
      </c>
      <c r="BN158" s="32">
        <f>IF($BF158&gt;$Y$7,"",IF(AND($BF158=$Y$7,$BG158=23),"",Entrées!I186-Entrées!I185))</f>
        <v>264.5</v>
      </c>
      <c r="BO158" s="32">
        <f>IF($BF158&gt;$Y$7,"",IF(AND($BF158=$Y$7,$BG158=23),"",Entrées!J186-Entrées!J185))</f>
        <v>-22.5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-31</v>
      </c>
      <c r="BR158" s="32">
        <f>IF($BF158&gt;$Y$7,"",IF(AND($BF158=$Y$7,$BG158=23),"",Entrées!M186-Entrées!M185))</f>
        <v>217</v>
      </c>
      <c r="BS158" s="32">
        <f>IF($BF158&gt;$Y$7,"",IF(AND($BF158=$Y$7,$BG158=23),"",Entrées!N186-Entrées!N185))</f>
        <v>-7.5</v>
      </c>
      <c r="BT158" s="32">
        <f>IF($BF158&gt;$Y$7,"",IF(AND($BF158=$Y$7,$BG158=23),"",Entrées!O186-Entrées!O185))</f>
        <v>719.5</v>
      </c>
      <c r="BU158" s="32">
        <f>IF($BF158&gt;$Y$7,"",IF(AND($BF158=$Y$7,$BG158=23),"",Entrées!P186-Entrées!P185))</f>
        <v>6</v>
      </c>
      <c r="BV158" s="32">
        <f>IF($BF158&gt;$Y$7,"",IF(AND($BF158=$Y$7,$BG158=23),"",Entrées!Q186-Entrées!Q185))</f>
        <v>563</v>
      </c>
      <c r="BW158" s="32">
        <f>IF($BF158&gt;$Y$7,"",IF(AND($BF158=$Y$7,$BG158=23),"",Entrées!R186-Entrées!R185))</f>
        <v>56</v>
      </c>
      <c r="BX158" s="32">
        <f>IF($BF158&gt;$Y$7,"",IF(AND($BF158=$Y$7,$BG158=23),"",Entrées!S186-Entrées!S185))</f>
        <v>495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633</v>
      </c>
      <c r="CB158" s="4"/>
      <c r="CC158" s="4"/>
      <c r="CD158" s="33">
        <f>IF($BF158&lt;=$Y$7,Entrées!J185/CD$2,"")</f>
        <v>6.6868533938935146E-2</v>
      </c>
      <c r="CE158" s="33">
        <f>IF($BF158&lt;=$Y$7,Entrées!K185/CE$2,"")</f>
        <v>0</v>
      </c>
      <c r="CF158" s="11">
        <f t="shared" si="154"/>
        <v>7926</v>
      </c>
      <c r="CG158" s="11">
        <f t="shared" si="155"/>
        <v>4186</v>
      </c>
      <c r="CH158" s="52">
        <f t="shared" si="156"/>
        <v>0.27160101910413265</v>
      </c>
      <c r="CI158" s="52">
        <f t="shared" si="157"/>
        <v>9.6170382329218221E-2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49473.956989247294</v>
      </c>
      <c r="AK159" s="31">
        <f t="shared" ca="1" si="134"/>
        <v>49350.672043010745</v>
      </c>
      <c r="AL159" s="31">
        <f t="shared" ca="1" si="135"/>
        <v>49398.118279569891</v>
      </c>
      <c r="AM159" s="31">
        <f t="shared" ca="1" si="136"/>
        <v>347.55645161290329</v>
      </c>
      <c r="AN159" s="31">
        <f t="shared" ca="1" si="137"/>
        <v>2588.1444892473114</v>
      </c>
      <c r="AO159" s="31">
        <f t="shared" ca="1" si="138"/>
        <v>1503.5463709677417</v>
      </c>
      <c r="AP159" s="31">
        <f t="shared" ca="1" si="139"/>
        <v>41704.171370967742</v>
      </c>
      <c r="AQ159" s="31">
        <f t="shared" ca="1" si="140"/>
        <v>2152.7096774193546</v>
      </c>
      <c r="AR159" s="31">
        <f t="shared" ca="1" si="141"/>
        <v>402.56922043010746</v>
      </c>
      <c r="AS159" s="31">
        <f t="shared" ca="1" si="142"/>
        <v>6508.2741935483891</v>
      </c>
      <c r="AT159" s="31">
        <f t="shared" ca="1" si="143"/>
        <v>-813.07862903225805</v>
      </c>
      <c r="AU159" s="31">
        <f t="shared" ca="1" si="144"/>
        <v>663.5913978494624</v>
      </c>
      <c r="AV159" s="31">
        <f t="shared" ca="1" si="145"/>
        <v>-5583.5161290322567</v>
      </c>
      <c r="AW159" s="31">
        <f t="shared" ca="1" si="146"/>
        <v>65.047043010752674</v>
      </c>
      <c r="AX159" s="31">
        <f t="shared" ca="1" si="147"/>
        <v>1350.5215053763443</v>
      </c>
      <c r="AY159" s="31">
        <f t="shared" ca="1" si="148"/>
        <v>-1174.383064516129</v>
      </c>
      <c r="AZ159" s="31">
        <f t="shared" ca="1" si="149"/>
        <v>-997.34811827956992</v>
      </c>
      <c r="BA159" s="31">
        <f t="shared" ca="1" si="150"/>
        <v>-382.02016129032256</v>
      </c>
      <c r="BB159" s="31">
        <f t="shared" ca="1" si="151"/>
        <v>-2410.5497311827958</v>
      </c>
      <c r="BC159" s="31">
        <f t="shared" ca="1" si="152"/>
        <v>-1597.1438172043011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4818</v>
      </c>
      <c r="BI159" s="32">
        <f>IF($BF159&gt;$Y$7,"",IF(AND($BF159=$Y$7,$BG159=23),"",Entrées!D187-Entrées!D186))</f>
        <v>5437.5</v>
      </c>
      <c r="BJ159" s="32">
        <f>IF($BF159&gt;$Y$7,"",IF(AND($BF159=$Y$7,$BG159=23),"",Entrées!E187-Entrées!E186))</f>
        <v>5612.5</v>
      </c>
      <c r="BK159" s="32">
        <f>IF($BF159&gt;$Y$7,"",IF(AND($BF159=$Y$7,$BG159=23),"",Entrées!F187-Entrées!F186))</f>
        <v>0</v>
      </c>
      <c r="BL159" s="32">
        <f>IF($BF159&gt;$Y$7,"",IF(AND($BF159=$Y$7,$BG159=23),"",Entrées!G187-Entrées!G186))</f>
        <v>709.5</v>
      </c>
      <c r="BM159" s="32">
        <f>IF($BF159&gt;$Y$7,"",IF(AND($BF159=$Y$7,$BG159=23),"",Entrées!H187-Entrées!H186))</f>
        <v>444.5</v>
      </c>
      <c r="BN159" s="32">
        <f>IF($BF159&gt;$Y$7,"",IF(AND($BF159=$Y$7,$BG159=23),"",Entrées!I187-Entrées!I186))</f>
        <v>537.5</v>
      </c>
      <c r="BO159" s="32">
        <f>IF($BF159&gt;$Y$7,"",IF(AND($BF159=$Y$7,$BG159=23),"",Entrées!J187-Entrées!J186))</f>
        <v>16.5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314</v>
      </c>
      <c r="BR159" s="32">
        <f>IF($BF159&gt;$Y$7,"",IF(AND($BF159=$Y$7,$BG159=23),"",Entrées!M187-Entrées!M186))</f>
        <v>1283.5</v>
      </c>
      <c r="BS159" s="32">
        <f>IF($BF159&gt;$Y$7,"",IF(AND($BF159=$Y$7,$BG159=23),"",Entrées!N187-Entrées!N186))</f>
        <v>3.5</v>
      </c>
      <c r="BT159" s="32">
        <f>IF($BF159&gt;$Y$7,"",IF(AND($BF159=$Y$7,$BG159=23),"",Entrées!O187-Entrées!O186))</f>
        <v>1509</v>
      </c>
      <c r="BU159" s="32">
        <f>IF($BF159&gt;$Y$7,"",IF(AND($BF159=$Y$7,$BG159=23),"",Entrées!P187-Entrées!P186))</f>
        <v>14</v>
      </c>
      <c r="BV159" s="32">
        <f>IF($BF159&gt;$Y$7,"",IF(AND($BF159=$Y$7,$BG159=23),"",Entrées!Q187-Entrées!Q186))</f>
        <v>-373</v>
      </c>
      <c r="BW159" s="32">
        <f>IF($BF159&gt;$Y$7,"",IF(AND($BF159=$Y$7,$BG159=23),"",Entrées!R187-Entrées!R186))</f>
        <v>1449</v>
      </c>
      <c r="BX159" s="32">
        <f>IF($BF159&gt;$Y$7,"",IF(AND($BF159=$Y$7,$BG159=23),"",Entrées!S187-Entrées!S186))</f>
        <v>89</v>
      </c>
      <c r="BY159" s="32">
        <f>IF($BF159&gt;$Y$7,"",IF(AND($BF159=$Y$7,$BG159=23),"",Entrées!T187-Entrées!T186))</f>
        <v>487</v>
      </c>
      <c r="BZ159" s="32">
        <f>IF($BF159&gt;$Y$7,"",IF(AND($BF159=$Y$7,$BG159=23),"",Entrées!U187-Entrées!U186))</f>
        <v>-373</v>
      </c>
      <c r="CA159" s="32">
        <f>IF($BF159&gt;$Y$7,"",IF(AND($BF159=$Y$7,$BG159=23),"",Entrées!V187-Entrées!V186))</f>
        <v>7</v>
      </c>
      <c r="CB159" s="4"/>
      <c r="CC159" s="4"/>
      <c r="CD159" s="33">
        <f>IF($BF159&lt;=$Y$7,Entrées!J186/CD$2,"")</f>
        <v>6.4029775422659599E-2</v>
      </c>
      <c r="CE159" s="33">
        <f>IF($BF159&lt;=$Y$7,Entrées!K186/CE$2,"")</f>
        <v>0</v>
      </c>
      <c r="CF159" s="11">
        <f t="shared" si="154"/>
        <v>7926</v>
      </c>
      <c r="CG159" s="11">
        <f t="shared" si="155"/>
        <v>4186</v>
      </c>
      <c r="CH159" s="52">
        <f t="shared" si="156"/>
        <v>0.27160101910413265</v>
      </c>
      <c r="CI159" s="52">
        <f t="shared" si="157"/>
        <v>9.6170382329218221E-2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2912</v>
      </c>
      <c r="F160" s="28">
        <f ca="1">IF($D160&gt;$D$8,"",INDIRECT(ADDRESS(ROW(Entrées!$C$37)+($D160-1)*24+F$11,COLUMN(Entrées!$C$37)+($C160-1),4,TRUE,"Entrées")))</f>
        <v>2367</v>
      </c>
      <c r="G160" s="28">
        <f ca="1">IF($D160&gt;$D$8,"",INDIRECT(ADDRESS(ROW(Entrées!$C$37)+($D160-1)*24+G$11,COLUMN(Entrées!$C$37)+($C160-1),4,TRUE,"Entrées")))</f>
        <v>2197</v>
      </c>
      <c r="H160" s="28">
        <f ca="1">IF($D160&gt;$D$8,"",INDIRECT(ADDRESS(ROW(Entrées!$C$37)+($D160-1)*24+H$11,COLUMN(Entrées!$C$37)+($C160-1),4,TRUE,"Entrées")))</f>
        <v>2110.5</v>
      </c>
      <c r="I160" s="28">
        <f ca="1">IF($D160&gt;$D$8,"",INDIRECT(ADDRESS(ROW(Entrées!$C$37)+($D160-1)*24+I$11,COLUMN(Entrées!$C$37)+($C160-1),4,TRUE,"Entrées")))</f>
        <v>2057.5</v>
      </c>
      <c r="J160" s="28">
        <f ca="1">IF($D160&gt;$D$8,"",INDIRECT(ADDRESS(ROW(Entrées!$C$37)+($D160-1)*24+J$11,COLUMN(Entrées!$C$37)+($C160-1),4,TRUE,"Entrées")))</f>
        <v>2062.5</v>
      </c>
      <c r="K160" s="28">
        <f ca="1">IF($D160&gt;$D$8,"",INDIRECT(ADDRESS(ROW(Entrées!$C$37)+($D160-1)*24+K$11,COLUMN(Entrées!$C$37)+($C160-1),4,TRUE,"Entrées")))</f>
        <v>3018.5</v>
      </c>
      <c r="L160" s="28">
        <f ca="1">IF($D160&gt;$D$8,"",INDIRECT(ADDRESS(ROW(Entrées!$C$37)+($D160-1)*24+L$11,COLUMN(Entrées!$C$37)+($C160-1),4,TRUE,"Entrées")))</f>
        <v>3919.5</v>
      </c>
      <c r="M160" s="28">
        <f ca="1">IF($D160&gt;$D$8,"",INDIRECT(ADDRESS(ROW(Entrées!$C$37)+($D160-1)*24+M$11,COLUMN(Entrées!$C$37)+($C160-1),4,TRUE,"Entrées")))</f>
        <v>3865</v>
      </c>
      <c r="N160" s="28">
        <f ca="1">IF($D160&gt;$D$8,"",INDIRECT(ADDRESS(ROW(Entrées!$C$37)+($D160-1)*24+N$11,COLUMN(Entrées!$C$37)+($C160-1),4,TRUE,"Entrées")))</f>
        <v>4016.5</v>
      </c>
      <c r="O160" s="28">
        <f ca="1">IF($D160&gt;$D$8,"",INDIRECT(ADDRESS(ROW(Entrées!$C$37)+($D160-1)*24+O$11,COLUMN(Entrées!$C$37)+($C160-1),4,TRUE,"Entrées")))</f>
        <v>3998</v>
      </c>
      <c r="P160" s="28">
        <f ca="1">IF($D160&gt;$D$8,"",INDIRECT(ADDRESS(ROW(Entrées!$C$37)+($D160-1)*24+P$11,COLUMN(Entrées!$C$37)+($C160-1),4,TRUE,"Entrées")))</f>
        <v>3921</v>
      </c>
      <c r="Q160" s="28">
        <f ca="1">IF($D160&gt;$D$8,"",INDIRECT(ADDRESS(ROW(Entrées!$C$37)+($D160-1)*24+Q$11,COLUMN(Entrées!$C$37)+($C160-1),4,TRUE,"Entrées")))</f>
        <v>3819</v>
      </c>
      <c r="R160" s="28">
        <f ca="1">IF($D160&gt;$D$8,"",INDIRECT(ADDRESS(ROW(Entrées!$C$37)+($D160-1)*24+R$11,COLUMN(Entrées!$C$37)+($C160-1),4,TRUE,"Entrées")))</f>
        <v>3620</v>
      </c>
      <c r="S160" s="28">
        <f ca="1">IF($D160&gt;$D$8,"",INDIRECT(ADDRESS(ROW(Entrées!$C$37)+($D160-1)*24+S$11,COLUMN(Entrées!$C$37)+($C160-1),4,TRUE,"Entrées")))</f>
        <v>3549</v>
      </c>
      <c r="T160" s="28">
        <f ca="1">IF($D160&gt;$D$8,"",INDIRECT(ADDRESS(ROW(Entrées!$C$37)+($D160-1)*24+T$11,COLUMN(Entrées!$C$37)+($C160-1),4,TRUE,"Entrées")))</f>
        <v>3324</v>
      </c>
      <c r="U160" s="28">
        <f ca="1">IF($D160&gt;$D$8,"",INDIRECT(ADDRESS(ROW(Entrées!$C$37)+($D160-1)*24+U$11,COLUMN(Entrées!$C$37)+($C160-1),4,TRUE,"Entrées")))</f>
        <v>3469</v>
      </c>
      <c r="V160" s="28">
        <f ca="1">IF($D160&gt;$D$8,"",INDIRECT(ADDRESS(ROW(Entrées!$C$37)+($D160-1)*24+V$11,COLUMN(Entrées!$C$37)+($C160-1),4,TRUE,"Entrées")))</f>
        <v>3586</v>
      </c>
      <c r="W160" s="28">
        <f ca="1">IF($D160&gt;$D$8,"",INDIRECT(ADDRESS(ROW(Entrées!$C$37)+($D160-1)*24+W$11,COLUMN(Entrées!$C$37)+($C160-1),4,TRUE,"Entrées")))</f>
        <v>3722</v>
      </c>
      <c r="X160" s="28">
        <f ca="1">IF($D160&gt;$D$8,"",INDIRECT(ADDRESS(ROW(Entrées!$C$37)+($D160-1)*24+X$11,COLUMN(Entrées!$C$37)+($C160-1),4,TRUE,"Entrées")))</f>
        <v>3960.5</v>
      </c>
      <c r="Y160" s="28">
        <f ca="1">IF($D160&gt;$D$8,"",INDIRECT(ADDRESS(ROW(Entrées!$C$37)+($D160-1)*24+Y$11,COLUMN(Entrées!$C$37)+($C160-1),4,TRUE,"Entrées")))</f>
        <v>4024.5</v>
      </c>
      <c r="Z160" s="28">
        <f ca="1">IF($D160&gt;$D$8,"",INDIRECT(ADDRESS(ROW(Entrées!$C$37)+($D160-1)*24+Z$11,COLUMN(Entrées!$C$37)+($C160-1),4,TRUE,"Entrées")))</f>
        <v>3806</v>
      </c>
      <c r="AA160" s="28">
        <f ca="1">IF($D160&gt;$D$8,"",INDIRECT(ADDRESS(ROW(Entrées!$C$37)+($D160-1)*24+AA$11,COLUMN(Entrées!$C$37)+($C160-1),4,TRUE,"Entrées")))</f>
        <v>3362.5</v>
      </c>
      <c r="AB160" s="28">
        <f ca="1">IF($D160&gt;$D$8,"",INDIRECT(ADDRESS(ROW(Entrées!$C$37)+($D160-1)*24+AB$11,COLUMN(Entrées!$C$37)+($C160-1),4,TRUE,"Entrées")))</f>
        <v>3273.5</v>
      </c>
      <c r="AC160" s="11"/>
      <c r="AD160" s="40">
        <f t="shared" ref="AD160:AD190" ca="1" si="186">SUM(E160:AB160)/24</f>
        <v>3331.7083333333335</v>
      </c>
      <c r="AE160" s="40">
        <f ca="1">MAX(E160:AB160)</f>
        <v>4024.5</v>
      </c>
      <c r="AF160" s="40">
        <f ca="1">MIN(E160:AB160)</f>
        <v>2057.5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49473.956989247294</v>
      </c>
      <c r="AK160" s="31">
        <f t="shared" ca="1" si="134"/>
        <v>49350.672043010745</v>
      </c>
      <c r="AL160" s="31">
        <f t="shared" ca="1" si="135"/>
        <v>49398.118279569891</v>
      </c>
      <c r="AM160" s="31">
        <f t="shared" ca="1" si="136"/>
        <v>347.55645161290329</v>
      </c>
      <c r="AN160" s="31">
        <f t="shared" ca="1" si="137"/>
        <v>2588.1444892473114</v>
      </c>
      <c r="AO160" s="31">
        <f t="shared" ca="1" si="138"/>
        <v>1503.5463709677417</v>
      </c>
      <c r="AP160" s="31">
        <f t="shared" ca="1" si="139"/>
        <v>41704.171370967742</v>
      </c>
      <c r="AQ160" s="31">
        <f t="shared" ca="1" si="140"/>
        <v>2152.7096774193546</v>
      </c>
      <c r="AR160" s="31">
        <f t="shared" ca="1" si="141"/>
        <v>402.56922043010746</v>
      </c>
      <c r="AS160" s="31">
        <f t="shared" ca="1" si="142"/>
        <v>6508.2741935483891</v>
      </c>
      <c r="AT160" s="31">
        <f t="shared" ca="1" si="143"/>
        <v>-813.07862903225805</v>
      </c>
      <c r="AU160" s="31">
        <f t="shared" ca="1" si="144"/>
        <v>663.5913978494624</v>
      </c>
      <c r="AV160" s="31">
        <f t="shared" ca="1" si="145"/>
        <v>-5583.5161290322567</v>
      </c>
      <c r="AW160" s="31">
        <f t="shared" ca="1" si="146"/>
        <v>65.047043010752674</v>
      </c>
      <c r="AX160" s="31">
        <f t="shared" ca="1" si="147"/>
        <v>1350.5215053763443</v>
      </c>
      <c r="AY160" s="31">
        <f t="shared" ca="1" si="148"/>
        <v>-1174.383064516129</v>
      </c>
      <c r="AZ160" s="31">
        <f t="shared" ca="1" si="149"/>
        <v>-997.34811827956992</v>
      </c>
      <c r="BA160" s="31">
        <f t="shared" ca="1" si="150"/>
        <v>-382.02016129032256</v>
      </c>
      <c r="BB160" s="31">
        <f t="shared" ca="1" si="151"/>
        <v>-2410.5497311827958</v>
      </c>
      <c r="BC160" s="31">
        <f t="shared" ca="1" si="152"/>
        <v>-1597.1438172043011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7445</v>
      </c>
      <c r="BI160" s="32">
        <f>IF($BF160&gt;$Y$7,"",IF(AND($BF160=$Y$7,$BG160=23),"",Entrées!D188-Entrées!D187))</f>
        <v>6525</v>
      </c>
      <c r="BJ160" s="32">
        <f>IF($BF160&gt;$Y$7,"",IF(AND($BF160=$Y$7,$BG160=23),"",Entrées!E188-Entrées!E187))</f>
        <v>6700</v>
      </c>
      <c r="BK160" s="32">
        <f>IF($BF160&gt;$Y$7,"",IF(AND($BF160=$Y$7,$BG160=23),"",Entrées!F188-Entrées!F187))</f>
        <v>0.5</v>
      </c>
      <c r="BL160" s="32">
        <f>IF($BF160&gt;$Y$7,"",IF(AND($BF160=$Y$7,$BG160=23),"",Entrées!G188-Entrées!G187))</f>
        <v>1155</v>
      </c>
      <c r="BM160" s="32">
        <f>IF($BF160&gt;$Y$7,"",IF(AND($BF160=$Y$7,$BG160=23),"",Entrées!H188-Entrées!H187))</f>
        <v>916.5</v>
      </c>
      <c r="BN160" s="32">
        <f>IF($BF160&gt;$Y$7,"",IF(AND($BF160=$Y$7,$BG160=23),"",Entrées!I188-Entrées!I187))</f>
        <v>198</v>
      </c>
      <c r="BO160" s="32">
        <f>IF($BF160&gt;$Y$7,"",IF(AND($BF160=$Y$7,$BG160=23),"",Entrées!J188-Entrées!J187))</f>
        <v>40.5</v>
      </c>
      <c r="BP160" s="32">
        <f>IF($BF160&gt;$Y$7,"",IF(AND($BF160=$Y$7,$BG160=23),"",Entrées!K188-Entrées!K187))</f>
        <v>0.5</v>
      </c>
      <c r="BQ160" s="32">
        <f>IF($BF160&gt;$Y$7,"",IF(AND($BF160=$Y$7,$BG160=23),"",Entrées!L188-Entrées!L187))</f>
        <v>2841.5</v>
      </c>
      <c r="BR160" s="32">
        <f>IF($BF160&gt;$Y$7,"",IF(AND($BF160=$Y$7,$BG160=23),"",Entrées!M188-Entrées!M187))</f>
        <v>736.5</v>
      </c>
      <c r="BS160" s="32">
        <f>IF($BF160&gt;$Y$7,"",IF(AND($BF160=$Y$7,$BG160=23),"",Entrées!N188-Entrées!N187))</f>
        <v>-11</v>
      </c>
      <c r="BT160" s="32">
        <f>IF($BF160&gt;$Y$7,"",IF(AND($BF160=$Y$7,$BG160=23),"",Entrées!O188-Entrées!O187))</f>
        <v>1566.5</v>
      </c>
      <c r="BU160" s="32">
        <f>IF($BF160&gt;$Y$7,"",IF(AND($BF160=$Y$7,$BG160=23),"",Entrées!P188-Entrées!P187))</f>
        <v>20</v>
      </c>
      <c r="BV160" s="32">
        <f>IF($BF160&gt;$Y$7,"",IF(AND($BF160=$Y$7,$BG160=23),"",Entrées!Q188-Entrées!Q187))</f>
        <v>436</v>
      </c>
      <c r="BW160" s="32">
        <f>IF($BF160&gt;$Y$7,"",IF(AND($BF160=$Y$7,$BG160=23),"",Entrées!R188-Entrées!R187))</f>
        <v>346</v>
      </c>
      <c r="BX160" s="32">
        <f>IF($BF160&gt;$Y$7,"",IF(AND($BF160=$Y$7,$BG160=23),"",Entrées!S188-Entrées!S187))</f>
        <v>396</v>
      </c>
      <c r="BY160" s="32">
        <f>IF($BF160&gt;$Y$7,"",IF(AND($BF160=$Y$7,$BG160=23),"",Entrées!T188-Entrées!T187))</f>
        <v>-95</v>
      </c>
      <c r="BZ160" s="32">
        <f>IF($BF160&gt;$Y$7,"",IF(AND($BF160=$Y$7,$BG160=23),"",Entrées!U188-Entrées!U187))</f>
        <v>-63</v>
      </c>
      <c r="CA160" s="32">
        <f>IF($BF160&gt;$Y$7,"",IF(AND($BF160=$Y$7,$BG160=23),"",Entrées!V188-Entrées!V187))</f>
        <v>695</v>
      </c>
      <c r="CB160" s="4"/>
      <c r="CC160" s="4"/>
      <c r="CD160" s="33">
        <f>IF($BF160&lt;=$Y$7,Entrées!J187/CD$2,"")</f>
        <v>6.6111531667928339E-2</v>
      </c>
      <c r="CE160" s="33">
        <f>IF($BF160&lt;=$Y$7,Entrées!K187/CE$2,"")</f>
        <v>0</v>
      </c>
      <c r="CF160" s="11">
        <f t="shared" si="154"/>
        <v>7926</v>
      </c>
      <c r="CG160" s="11">
        <f t="shared" si="155"/>
        <v>4186</v>
      </c>
      <c r="CH160" s="52">
        <f t="shared" si="156"/>
        <v>0.27160101910413265</v>
      </c>
      <c r="CI160" s="52">
        <f t="shared" si="157"/>
        <v>9.6170382329218221E-2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3066.5</v>
      </c>
      <c r="F161" s="28">
        <f ca="1">IF($D161&gt;$D$8,"",INDIRECT(ADDRESS(ROW(Entrées!$C$37)+($D161-1)*24+F$11,COLUMN(Entrées!$C$37)+($C161-1),4,TRUE,"Entrées")))</f>
        <v>2816.5</v>
      </c>
      <c r="G161" s="28">
        <f ca="1">IF($D161&gt;$D$8,"",INDIRECT(ADDRESS(ROW(Entrées!$C$37)+($D161-1)*24+G$11,COLUMN(Entrées!$C$37)+($C161-1),4,TRUE,"Entrées")))</f>
        <v>2778</v>
      </c>
      <c r="H161" s="28">
        <f ca="1">IF($D161&gt;$D$8,"",INDIRECT(ADDRESS(ROW(Entrées!$C$37)+($D161-1)*24+H$11,COLUMN(Entrées!$C$37)+($C161-1),4,TRUE,"Entrées")))</f>
        <v>2484.5</v>
      </c>
      <c r="I161" s="28">
        <f ca="1">IF($D161&gt;$D$8,"",INDIRECT(ADDRESS(ROW(Entrées!$C$37)+($D161-1)*24+I$11,COLUMN(Entrées!$C$37)+($C161-1),4,TRUE,"Entrées")))</f>
        <v>2514.5</v>
      </c>
      <c r="J161" s="28">
        <f ca="1">IF($D161&gt;$D$8,"",INDIRECT(ADDRESS(ROW(Entrées!$C$37)+($D161-1)*24+J$11,COLUMN(Entrées!$C$37)+($C161-1),4,TRUE,"Entrées")))</f>
        <v>2820.5</v>
      </c>
      <c r="K161" s="28">
        <f ca="1">IF($D161&gt;$D$8,"",INDIRECT(ADDRESS(ROW(Entrées!$C$37)+($D161-1)*24+K$11,COLUMN(Entrées!$C$37)+($C161-1),4,TRUE,"Entrées")))</f>
        <v>2993</v>
      </c>
      <c r="L161" s="28">
        <f ca="1">IF($D161&gt;$D$8,"",INDIRECT(ADDRESS(ROW(Entrées!$C$37)+($D161-1)*24+L$11,COLUMN(Entrées!$C$37)+($C161-1),4,TRUE,"Entrées")))</f>
        <v>3341</v>
      </c>
      <c r="M161" s="28">
        <f ca="1">IF($D161&gt;$D$8,"",INDIRECT(ADDRESS(ROW(Entrées!$C$37)+($D161-1)*24+M$11,COLUMN(Entrées!$C$37)+($C161-1),4,TRUE,"Entrées")))</f>
        <v>3195</v>
      </c>
      <c r="N161" s="28">
        <f ca="1">IF($D161&gt;$D$8,"",INDIRECT(ADDRESS(ROW(Entrées!$C$37)+($D161-1)*24+N$11,COLUMN(Entrées!$C$37)+($C161-1),4,TRUE,"Entrées")))</f>
        <v>3292</v>
      </c>
      <c r="O161" s="28">
        <f ca="1">IF($D161&gt;$D$8,"",INDIRECT(ADDRESS(ROW(Entrées!$C$37)+($D161-1)*24+O$11,COLUMN(Entrées!$C$37)+($C161-1),4,TRUE,"Entrées")))</f>
        <v>3257</v>
      </c>
      <c r="P161" s="28">
        <f ca="1">IF($D161&gt;$D$8,"",INDIRECT(ADDRESS(ROW(Entrées!$C$37)+($D161-1)*24+P$11,COLUMN(Entrées!$C$37)+($C161-1),4,TRUE,"Entrées")))</f>
        <v>3246.5</v>
      </c>
      <c r="Q161" s="28">
        <f ca="1">IF($D161&gt;$D$8,"",INDIRECT(ADDRESS(ROW(Entrées!$C$37)+($D161-1)*24+Q$11,COLUMN(Entrées!$C$37)+($C161-1),4,TRUE,"Entrées")))</f>
        <v>3134</v>
      </c>
      <c r="R161" s="28">
        <f ca="1">IF($D161&gt;$D$8,"",INDIRECT(ADDRESS(ROW(Entrées!$C$37)+($D161-1)*24+R$11,COLUMN(Entrées!$C$37)+($C161-1),4,TRUE,"Entrées")))</f>
        <v>3109</v>
      </c>
      <c r="S161" s="28">
        <f ca="1">IF($D161&gt;$D$8,"",INDIRECT(ADDRESS(ROW(Entrées!$C$37)+($D161-1)*24+S$11,COLUMN(Entrées!$C$37)+($C161-1),4,TRUE,"Entrées")))</f>
        <v>3178.5</v>
      </c>
      <c r="T161" s="28">
        <f ca="1">IF($D161&gt;$D$8,"",INDIRECT(ADDRESS(ROW(Entrées!$C$37)+($D161-1)*24+T$11,COLUMN(Entrées!$C$37)+($C161-1),4,TRUE,"Entrées")))</f>
        <v>3191.5</v>
      </c>
      <c r="U161" s="28">
        <f ca="1">IF($D161&gt;$D$8,"",INDIRECT(ADDRESS(ROW(Entrées!$C$37)+($D161-1)*24+U$11,COLUMN(Entrées!$C$37)+($C161-1),4,TRUE,"Entrées")))</f>
        <v>3099.5</v>
      </c>
      <c r="V161" s="28">
        <f ca="1">IF($D161&gt;$D$8,"",INDIRECT(ADDRESS(ROW(Entrées!$C$37)+($D161-1)*24+V$11,COLUMN(Entrées!$C$37)+($C161-1),4,TRUE,"Entrées")))</f>
        <v>3281</v>
      </c>
      <c r="W161" s="28">
        <f ca="1">IF($D161&gt;$D$8,"",INDIRECT(ADDRESS(ROW(Entrées!$C$37)+($D161-1)*24+W$11,COLUMN(Entrées!$C$37)+($C161-1),4,TRUE,"Entrées")))</f>
        <v>3033</v>
      </c>
      <c r="X161" s="28">
        <f ca="1">IF($D161&gt;$D$8,"",INDIRECT(ADDRESS(ROW(Entrées!$C$37)+($D161-1)*24+X$11,COLUMN(Entrées!$C$37)+($C161-1),4,TRUE,"Entrées")))</f>
        <v>2746</v>
      </c>
      <c r="Y161" s="28">
        <f ca="1">IF($D161&gt;$D$8,"",INDIRECT(ADDRESS(ROW(Entrées!$C$37)+($D161-1)*24+Y$11,COLUMN(Entrées!$C$37)+($C161-1),4,TRUE,"Entrées")))</f>
        <v>2715</v>
      </c>
      <c r="Z161" s="28">
        <f ca="1">IF($D161&gt;$D$8,"",INDIRECT(ADDRESS(ROW(Entrées!$C$37)+($D161-1)*24+Z$11,COLUMN(Entrées!$C$37)+($C161-1),4,TRUE,"Entrées")))</f>
        <v>2578</v>
      </c>
      <c r="AA161" s="28">
        <f ca="1">IF($D161&gt;$D$8,"",INDIRECT(ADDRESS(ROW(Entrées!$C$37)+($D161-1)*24+AA$11,COLUMN(Entrées!$C$37)+($C161-1),4,TRUE,"Entrées")))</f>
        <v>2531</v>
      </c>
      <c r="AB161" s="28">
        <f ca="1">IF($D161&gt;$D$8,"",INDIRECT(ADDRESS(ROW(Entrées!$C$37)+($D161-1)*24+AB$11,COLUMN(Entrées!$C$37)+($C161-1),4,TRUE,"Entrées")))</f>
        <v>2467</v>
      </c>
      <c r="AC161" s="11"/>
      <c r="AD161" s="40">
        <f t="shared" ca="1" si="186"/>
        <v>2952.8541666666665</v>
      </c>
      <c r="AE161" s="40">
        <f t="shared" ref="AE161:AE190" ca="1" si="188">MAX(E161:AB161)</f>
        <v>3341</v>
      </c>
      <c r="AF161" s="40">
        <f t="shared" ref="AF161:AF190" ca="1" si="189">MIN(E161:AB161)</f>
        <v>2467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49473.956989247294</v>
      </c>
      <c r="AK161" s="31">
        <f t="shared" ca="1" si="134"/>
        <v>49350.672043010745</v>
      </c>
      <c r="AL161" s="31">
        <f t="shared" ca="1" si="135"/>
        <v>49398.118279569891</v>
      </c>
      <c r="AM161" s="31">
        <f t="shared" ca="1" si="136"/>
        <v>347.55645161290329</v>
      </c>
      <c r="AN161" s="31">
        <f t="shared" ca="1" si="137"/>
        <v>2588.1444892473114</v>
      </c>
      <c r="AO161" s="31">
        <f t="shared" ca="1" si="138"/>
        <v>1503.5463709677417</v>
      </c>
      <c r="AP161" s="31">
        <f t="shared" ca="1" si="139"/>
        <v>41704.171370967742</v>
      </c>
      <c r="AQ161" s="31">
        <f t="shared" ca="1" si="140"/>
        <v>2152.7096774193546</v>
      </c>
      <c r="AR161" s="31">
        <f t="shared" ca="1" si="141"/>
        <v>402.56922043010746</v>
      </c>
      <c r="AS161" s="31">
        <f t="shared" ca="1" si="142"/>
        <v>6508.2741935483891</v>
      </c>
      <c r="AT161" s="31">
        <f t="shared" ca="1" si="143"/>
        <v>-813.07862903225805</v>
      </c>
      <c r="AU161" s="31">
        <f t="shared" ca="1" si="144"/>
        <v>663.5913978494624</v>
      </c>
      <c r="AV161" s="31">
        <f t="shared" ca="1" si="145"/>
        <v>-5583.5161290322567</v>
      </c>
      <c r="AW161" s="31">
        <f t="shared" ca="1" si="146"/>
        <v>65.047043010752674</v>
      </c>
      <c r="AX161" s="31">
        <f t="shared" ca="1" si="147"/>
        <v>1350.5215053763443</v>
      </c>
      <c r="AY161" s="31">
        <f t="shared" ca="1" si="148"/>
        <v>-1174.383064516129</v>
      </c>
      <c r="AZ161" s="31">
        <f t="shared" ca="1" si="149"/>
        <v>-997.34811827956992</v>
      </c>
      <c r="BA161" s="31">
        <f t="shared" ca="1" si="150"/>
        <v>-382.02016129032256</v>
      </c>
      <c r="BB161" s="31">
        <f t="shared" ca="1" si="151"/>
        <v>-2410.5497311827958</v>
      </c>
      <c r="BC161" s="31">
        <f t="shared" ca="1" si="152"/>
        <v>-1597.1438172043011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2732.5</v>
      </c>
      <c r="BI161" s="32">
        <f>IF($BF161&gt;$Y$7,"",IF(AND($BF161=$Y$7,$BG161=23),"",Entrées!D189-Entrées!D188))</f>
        <v>2200</v>
      </c>
      <c r="BJ161" s="32">
        <f>IF($BF161&gt;$Y$7,"",IF(AND($BF161=$Y$7,$BG161=23),"",Entrées!E189-Entrées!E188))</f>
        <v>2212.5</v>
      </c>
      <c r="BK161" s="32">
        <f>IF($BF161&gt;$Y$7,"",IF(AND($BF161=$Y$7,$BG161=23),"",Entrées!F189-Entrées!F188))</f>
        <v>0</v>
      </c>
      <c r="BL161" s="32">
        <f>IF($BF161&gt;$Y$7,"",IF(AND($BF161=$Y$7,$BG161=23),"",Entrées!G189-Entrées!G188))</f>
        <v>528.5</v>
      </c>
      <c r="BM161" s="32">
        <f>IF($BF161&gt;$Y$7,"",IF(AND($BF161=$Y$7,$BG161=23),"",Entrées!H189-Entrées!H188))</f>
        <v>733</v>
      </c>
      <c r="BN161" s="32">
        <f>IF($BF161&gt;$Y$7,"",IF(AND($BF161=$Y$7,$BG161=23),"",Entrées!I189-Entrées!I188))</f>
        <v>34.5</v>
      </c>
      <c r="BO161" s="32">
        <f>IF($BF161&gt;$Y$7,"",IF(AND($BF161=$Y$7,$BG161=23),"",Entrées!J189-Entrées!J188))</f>
        <v>-43.5</v>
      </c>
      <c r="BP161" s="32">
        <f>IF($BF161&gt;$Y$7,"",IF(AND($BF161=$Y$7,$BG161=23),"",Entrées!K189-Entrées!K188))</f>
        <v>31.5</v>
      </c>
      <c r="BQ161" s="32">
        <f>IF($BF161&gt;$Y$7,"",IF(AND($BF161=$Y$7,$BG161=23),"",Entrées!L189-Entrées!L188))</f>
        <v>280</v>
      </c>
      <c r="BR161" s="32">
        <f>IF($BF161&gt;$Y$7,"",IF(AND($BF161=$Y$7,$BG161=23),"",Entrées!M189-Entrées!M188))</f>
        <v>0</v>
      </c>
      <c r="BS161" s="32">
        <f>IF($BF161&gt;$Y$7,"",IF(AND($BF161=$Y$7,$BG161=23),"",Entrées!N189-Entrées!N188))</f>
        <v>-2.5</v>
      </c>
      <c r="BT161" s="32">
        <f>IF($BF161&gt;$Y$7,"",IF(AND($BF161=$Y$7,$BG161=23),"",Entrées!O189-Entrées!O188))</f>
        <v>1171.5</v>
      </c>
      <c r="BU161" s="32">
        <f>IF($BF161&gt;$Y$7,"",IF(AND($BF161=$Y$7,$BG161=23),"",Entrées!P189-Entrées!P188))</f>
        <v>12</v>
      </c>
      <c r="BV161" s="32">
        <f>IF($BF161&gt;$Y$7,"",IF(AND($BF161=$Y$7,$BG161=23),"",Entrées!Q189-Entrées!Q188))</f>
        <v>298</v>
      </c>
      <c r="BW161" s="32">
        <f>IF($BF161&gt;$Y$7,"",IF(AND($BF161=$Y$7,$BG161=23),"",Entrées!R189-Entrées!R188))</f>
        <v>-92</v>
      </c>
      <c r="BX161" s="32">
        <f>IF($BF161&gt;$Y$7,"",IF(AND($BF161=$Y$7,$BG161=23),"",Entrées!S189-Entrées!S188))</f>
        <v>1013</v>
      </c>
      <c r="BY161" s="32">
        <f>IF($BF161&gt;$Y$7,"",IF(AND($BF161=$Y$7,$BG161=23),"",Entrées!T189-Entrées!T188))</f>
        <v>-92</v>
      </c>
      <c r="BZ161" s="32">
        <f>IF($BF161&gt;$Y$7,"",IF(AND($BF161=$Y$7,$BG161=23),"",Entrées!U189-Entrées!U188))</f>
        <v>-584</v>
      </c>
      <c r="CA161" s="32">
        <f>IF($BF161&gt;$Y$7,"",IF(AND($BF161=$Y$7,$BG161=23),"",Entrées!V189-Entrées!V188))</f>
        <v>423</v>
      </c>
      <c r="CB161" s="4"/>
      <c r="CC161" s="4"/>
      <c r="CD161" s="33">
        <f>IF($BF161&lt;=$Y$7,Entrées!J188/CD$2,"")</f>
        <v>7.122129699722432E-2</v>
      </c>
      <c r="CE161" s="33">
        <f>IF($BF161&lt;=$Y$7,Entrées!K188/CE$2,"")</f>
        <v>1.1944577161968466E-4</v>
      </c>
      <c r="CF161" s="11">
        <f t="shared" si="154"/>
        <v>7926</v>
      </c>
      <c r="CG161" s="11">
        <f t="shared" si="155"/>
        <v>4186</v>
      </c>
      <c r="CH161" s="52">
        <f t="shared" si="156"/>
        <v>0.27160101910413265</v>
      </c>
      <c r="CI161" s="52">
        <f t="shared" si="157"/>
        <v>9.6170382329218221E-2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2299.5</v>
      </c>
      <c r="F162" s="28">
        <f ca="1">IF($D162&gt;$D$8,"",INDIRECT(ADDRESS(ROW(Entrées!$C$37)+($D162-1)*24+F$11,COLUMN(Entrées!$C$37)+($C162-1),4,TRUE,"Entrées")))</f>
        <v>1970</v>
      </c>
      <c r="G162" s="28">
        <f ca="1">IF($D162&gt;$D$8,"",INDIRECT(ADDRESS(ROW(Entrées!$C$37)+($D162-1)*24+G$11,COLUMN(Entrées!$C$37)+($C162-1),4,TRUE,"Entrées")))</f>
        <v>1822.5</v>
      </c>
      <c r="H162" s="28">
        <f ca="1">IF($D162&gt;$D$8,"",INDIRECT(ADDRESS(ROW(Entrées!$C$37)+($D162-1)*24+H$11,COLUMN(Entrées!$C$37)+($C162-1),4,TRUE,"Entrées")))</f>
        <v>1549</v>
      </c>
      <c r="I162" s="28">
        <f ca="1">IF($D162&gt;$D$8,"",INDIRECT(ADDRESS(ROW(Entrées!$C$37)+($D162-1)*24+I$11,COLUMN(Entrées!$C$37)+($C162-1),4,TRUE,"Entrées")))</f>
        <v>1635</v>
      </c>
      <c r="J162" s="28">
        <f ca="1">IF($D162&gt;$D$8,"",INDIRECT(ADDRESS(ROW(Entrées!$C$37)+($D162-1)*24+J$11,COLUMN(Entrées!$C$37)+($C162-1),4,TRUE,"Entrées")))</f>
        <v>1518</v>
      </c>
      <c r="K162" s="28">
        <f ca="1">IF($D162&gt;$D$8,"",INDIRECT(ADDRESS(ROW(Entrées!$C$37)+($D162-1)*24+K$11,COLUMN(Entrées!$C$37)+($C162-1),4,TRUE,"Entrées")))</f>
        <v>1705.5</v>
      </c>
      <c r="L162" s="28">
        <f ca="1">IF($D162&gt;$D$8,"",INDIRECT(ADDRESS(ROW(Entrées!$C$37)+($D162-1)*24+L$11,COLUMN(Entrées!$C$37)+($C162-1),4,TRUE,"Entrées")))</f>
        <v>2400.5</v>
      </c>
      <c r="M162" s="28">
        <f ca="1">IF($D162&gt;$D$8,"",INDIRECT(ADDRESS(ROW(Entrées!$C$37)+($D162-1)*24+M$11,COLUMN(Entrées!$C$37)+($C162-1),4,TRUE,"Entrées")))</f>
        <v>2465.5</v>
      </c>
      <c r="N162" s="28">
        <f ca="1">IF($D162&gt;$D$8,"",INDIRECT(ADDRESS(ROW(Entrées!$C$37)+($D162-1)*24+N$11,COLUMN(Entrées!$C$37)+($C162-1),4,TRUE,"Entrées")))</f>
        <v>2571.5</v>
      </c>
      <c r="O162" s="28">
        <f ca="1">IF($D162&gt;$D$8,"",INDIRECT(ADDRESS(ROW(Entrées!$C$37)+($D162-1)*24+O$11,COLUMN(Entrées!$C$37)+($C162-1),4,TRUE,"Entrées")))</f>
        <v>2677.5</v>
      </c>
      <c r="P162" s="28">
        <f ca="1">IF($D162&gt;$D$8,"",INDIRECT(ADDRESS(ROW(Entrées!$C$37)+($D162-1)*24+P$11,COLUMN(Entrées!$C$37)+($C162-1),4,TRUE,"Entrées")))</f>
        <v>2901</v>
      </c>
      <c r="Q162" s="28">
        <f ca="1">IF($D162&gt;$D$8,"",INDIRECT(ADDRESS(ROW(Entrées!$C$37)+($D162-1)*24+Q$11,COLUMN(Entrées!$C$37)+($C162-1),4,TRUE,"Entrées")))</f>
        <v>2902.5</v>
      </c>
      <c r="R162" s="28">
        <f ca="1">IF($D162&gt;$D$8,"",INDIRECT(ADDRESS(ROW(Entrées!$C$37)+($D162-1)*24+R$11,COLUMN(Entrées!$C$37)+($C162-1),4,TRUE,"Entrées")))</f>
        <v>2586.5</v>
      </c>
      <c r="S162" s="28">
        <f ca="1">IF($D162&gt;$D$8,"",INDIRECT(ADDRESS(ROW(Entrées!$C$37)+($D162-1)*24+S$11,COLUMN(Entrées!$C$37)+($C162-1),4,TRUE,"Entrées")))</f>
        <v>2898.5</v>
      </c>
      <c r="T162" s="28">
        <f ca="1">IF($D162&gt;$D$8,"",INDIRECT(ADDRESS(ROW(Entrées!$C$37)+($D162-1)*24+T$11,COLUMN(Entrées!$C$37)+($C162-1),4,TRUE,"Entrées")))</f>
        <v>3169</v>
      </c>
      <c r="U162" s="28">
        <f ca="1">IF($D162&gt;$D$8,"",INDIRECT(ADDRESS(ROW(Entrées!$C$37)+($D162-1)*24+U$11,COLUMN(Entrées!$C$37)+($C162-1),4,TRUE,"Entrées")))</f>
        <v>3264</v>
      </c>
      <c r="V162" s="28">
        <f ca="1">IF($D162&gt;$D$8,"",INDIRECT(ADDRESS(ROW(Entrées!$C$37)+($D162-1)*24+V$11,COLUMN(Entrées!$C$37)+($C162-1),4,TRUE,"Entrées")))</f>
        <v>3265</v>
      </c>
      <c r="W162" s="28">
        <f ca="1">IF($D162&gt;$D$8,"",INDIRECT(ADDRESS(ROW(Entrées!$C$37)+($D162-1)*24+W$11,COLUMN(Entrées!$C$37)+($C162-1),4,TRUE,"Entrées")))</f>
        <v>2948</v>
      </c>
      <c r="X162" s="28">
        <f ca="1">IF($D162&gt;$D$8,"",INDIRECT(ADDRESS(ROW(Entrées!$C$37)+($D162-1)*24+X$11,COLUMN(Entrées!$C$37)+($C162-1),4,TRUE,"Entrées")))</f>
        <v>3213.5</v>
      </c>
      <c r="Y162" s="28">
        <f ca="1">IF($D162&gt;$D$8,"",INDIRECT(ADDRESS(ROW(Entrées!$C$37)+($D162-1)*24+Y$11,COLUMN(Entrées!$C$37)+($C162-1),4,TRUE,"Entrées")))</f>
        <v>2935.5</v>
      </c>
      <c r="Z162" s="28">
        <f ca="1">IF($D162&gt;$D$8,"",INDIRECT(ADDRESS(ROW(Entrées!$C$37)+($D162-1)*24+Z$11,COLUMN(Entrées!$C$37)+($C162-1),4,TRUE,"Entrées")))</f>
        <v>2905</v>
      </c>
      <c r="AA162" s="28">
        <f ca="1">IF($D162&gt;$D$8,"",INDIRECT(ADDRESS(ROW(Entrées!$C$37)+($D162-1)*24+AA$11,COLUMN(Entrées!$C$37)+($C162-1),4,TRUE,"Entrées")))</f>
        <v>2676</v>
      </c>
      <c r="AB162" s="28">
        <f ca="1">IF($D162&gt;$D$8,"",INDIRECT(ADDRESS(ROW(Entrées!$C$37)+($D162-1)*24+AB$11,COLUMN(Entrées!$C$37)+($C162-1),4,TRUE,"Entrées")))</f>
        <v>2891.5</v>
      </c>
      <c r="AC162" s="11"/>
      <c r="AD162" s="40">
        <f t="shared" ca="1" si="186"/>
        <v>2548.7708333333335</v>
      </c>
      <c r="AE162" s="40">
        <f t="shared" ca="1" si="188"/>
        <v>3265</v>
      </c>
      <c r="AF162" s="40">
        <f t="shared" ca="1" si="189"/>
        <v>1518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49473.956989247294</v>
      </c>
      <c r="AK162" s="31">
        <f t="shared" ca="1" si="134"/>
        <v>49350.672043010745</v>
      </c>
      <c r="AL162" s="31">
        <f t="shared" ca="1" si="135"/>
        <v>49398.118279569891</v>
      </c>
      <c r="AM162" s="31">
        <f t="shared" ca="1" si="136"/>
        <v>347.55645161290329</v>
      </c>
      <c r="AN162" s="31">
        <f t="shared" ca="1" si="137"/>
        <v>2588.1444892473114</v>
      </c>
      <c r="AO162" s="31">
        <f t="shared" ca="1" si="138"/>
        <v>1503.5463709677417</v>
      </c>
      <c r="AP162" s="31">
        <f t="shared" ca="1" si="139"/>
        <v>41704.171370967742</v>
      </c>
      <c r="AQ162" s="31">
        <f t="shared" ca="1" si="140"/>
        <v>2152.7096774193546</v>
      </c>
      <c r="AR162" s="31">
        <f t="shared" ca="1" si="141"/>
        <v>402.56922043010746</v>
      </c>
      <c r="AS162" s="31">
        <f t="shared" ca="1" si="142"/>
        <v>6508.2741935483891</v>
      </c>
      <c r="AT162" s="31">
        <f t="shared" ca="1" si="143"/>
        <v>-813.07862903225805</v>
      </c>
      <c r="AU162" s="31">
        <f t="shared" ca="1" si="144"/>
        <v>663.5913978494624</v>
      </c>
      <c r="AV162" s="31">
        <f t="shared" ca="1" si="145"/>
        <v>-5583.5161290322567</v>
      </c>
      <c r="AW162" s="31">
        <f t="shared" ca="1" si="146"/>
        <v>65.047043010752674</v>
      </c>
      <c r="AX162" s="31">
        <f t="shared" ca="1" si="147"/>
        <v>1350.5215053763443</v>
      </c>
      <c r="AY162" s="31">
        <f t="shared" ca="1" si="148"/>
        <v>-1174.383064516129</v>
      </c>
      <c r="AZ162" s="31">
        <f t="shared" ca="1" si="149"/>
        <v>-997.34811827956992</v>
      </c>
      <c r="BA162" s="31">
        <f t="shared" ca="1" si="150"/>
        <v>-382.02016129032256</v>
      </c>
      <c r="BB162" s="31">
        <f t="shared" ca="1" si="151"/>
        <v>-2410.5497311827958</v>
      </c>
      <c r="BC162" s="31">
        <f t="shared" ca="1" si="152"/>
        <v>-1597.1438172043011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1200.5</v>
      </c>
      <c r="BI162" s="32">
        <f>IF($BF162&gt;$Y$7,"",IF(AND($BF162=$Y$7,$BG162=23),"",Entrées!D190-Entrées!D189))</f>
        <v>1412.5</v>
      </c>
      <c r="BJ162" s="32">
        <f>IF($BF162&gt;$Y$7,"",IF(AND($BF162=$Y$7,$BG162=23),"",Entrées!E190-Entrées!E189))</f>
        <v>925</v>
      </c>
      <c r="BK162" s="32">
        <f>IF($BF162&gt;$Y$7,"",IF(AND($BF162=$Y$7,$BG162=23),"",Entrées!F190-Entrées!F189))</f>
        <v>0.5</v>
      </c>
      <c r="BL162" s="32">
        <f>IF($BF162&gt;$Y$7,"",IF(AND($BF162=$Y$7,$BG162=23),"",Entrées!G190-Entrées!G189))</f>
        <v>217</v>
      </c>
      <c r="BM162" s="32">
        <f>IF($BF162&gt;$Y$7,"",IF(AND($BF162=$Y$7,$BG162=23),"",Entrées!H190-Entrées!H189))</f>
        <v>357</v>
      </c>
      <c r="BN162" s="32">
        <f>IF($BF162&gt;$Y$7,"",IF(AND($BF162=$Y$7,$BG162=23),"",Entrées!I190-Entrées!I189))</f>
        <v>150.5</v>
      </c>
      <c r="BO162" s="32">
        <f>IF($BF162&gt;$Y$7,"",IF(AND($BF162=$Y$7,$BG162=23),"",Entrées!J190-Entrées!J189))</f>
        <v>-47.5</v>
      </c>
      <c r="BP162" s="32">
        <f>IF($BF162&gt;$Y$7,"",IF(AND($BF162=$Y$7,$BG162=23),"",Entrées!K190-Entrées!K189))</f>
        <v>397.5</v>
      </c>
      <c r="BQ162" s="32">
        <f>IF($BF162&gt;$Y$7,"",IF(AND($BF162=$Y$7,$BG162=23),"",Entrées!L190-Entrées!L189))</f>
        <v>-264</v>
      </c>
      <c r="BR162" s="32">
        <f>IF($BF162&gt;$Y$7,"",IF(AND($BF162=$Y$7,$BG162=23),"",Entrées!M190-Entrées!M189))</f>
        <v>0</v>
      </c>
      <c r="BS162" s="32">
        <f>IF($BF162&gt;$Y$7,"",IF(AND($BF162=$Y$7,$BG162=23),"",Entrées!N190-Entrées!N189))</f>
        <v>-14</v>
      </c>
      <c r="BT162" s="32">
        <f>IF($BF162&gt;$Y$7,"",IF(AND($BF162=$Y$7,$BG162=23),"",Entrées!O190-Entrées!O189))</f>
        <v>402</v>
      </c>
      <c r="BU162" s="32">
        <f>IF($BF162&gt;$Y$7,"",IF(AND($BF162=$Y$7,$BG162=23),"",Entrées!P190-Entrées!P189))</f>
        <v>4.5</v>
      </c>
      <c r="BV162" s="32">
        <f>IF($BF162&gt;$Y$7,"",IF(AND($BF162=$Y$7,$BG162=23),"",Entrées!Q190-Entrées!Q189))</f>
        <v>362</v>
      </c>
      <c r="BW162" s="32">
        <f>IF($BF162&gt;$Y$7,"",IF(AND($BF162=$Y$7,$BG162=23),"",Entrées!R190-Entrées!R189))</f>
        <v>-323</v>
      </c>
      <c r="BX162" s="32">
        <f>IF($BF162&gt;$Y$7,"",IF(AND($BF162=$Y$7,$BG162=23),"",Entrées!S190-Entrées!S189))</f>
        <v>75</v>
      </c>
      <c r="BY162" s="32">
        <f>IF($BF162&gt;$Y$7,"",IF(AND($BF162=$Y$7,$BG162=23),"",Entrées!T190-Entrées!T189))</f>
        <v>-100</v>
      </c>
      <c r="BZ162" s="32">
        <f>IF($BF162&gt;$Y$7,"",IF(AND($BF162=$Y$7,$BG162=23),"",Entrées!U190-Entrées!U189))</f>
        <v>-415</v>
      </c>
      <c r="CA162" s="32">
        <f>IF($BF162&gt;$Y$7,"",IF(AND($BF162=$Y$7,$BG162=23),"",Entrées!V190-Entrées!V189))</f>
        <v>-87</v>
      </c>
      <c r="CB162" s="4"/>
      <c r="CC162" s="4"/>
      <c r="CD162" s="33">
        <f>IF($BF162&lt;=$Y$7,Entrées!J189/CD$2,"")</f>
        <v>6.5733030532424935E-2</v>
      </c>
      <c r="CE162" s="33">
        <f>IF($BF162&lt;=$Y$7,Entrées!K189/CE$2,"")</f>
        <v>7.6445293836598181E-3</v>
      </c>
      <c r="CF162" s="11">
        <f t="shared" si="154"/>
        <v>7926</v>
      </c>
      <c r="CG162" s="11">
        <f t="shared" si="155"/>
        <v>4186</v>
      </c>
      <c r="CH162" s="52">
        <f t="shared" si="156"/>
        <v>0.27160101910413265</v>
      </c>
      <c r="CI162" s="52">
        <f t="shared" si="157"/>
        <v>9.6170382329218221E-2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2840</v>
      </c>
      <c r="F163" s="28">
        <f ca="1">IF($D163&gt;$D$8,"",INDIRECT(ADDRESS(ROW(Entrées!$C$37)+($D163-1)*24+F$11,COLUMN(Entrées!$C$37)+($C163-1),4,TRUE,"Entrées")))</f>
        <v>2519</v>
      </c>
      <c r="G163" s="28">
        <f ca="1">IF($D163&gt;$D$8,"",INDIRECT(ADDRESS(ROW(Entrées!$C$37)+($D163-1)*24+G$11,COLUMN(Entrées!$C$37)+($C163-1),4,TRUE,"Entrées")))</f>
        <v>2472.5</v>
      </c>
      <c r="H163" s="28">
        <f ca="1">IF($D163&gt;$D$8,"",INDIRECT(ADDRESS(ROW(Entrées!$C$37)+($D163-1)*24+H$11,COLUMN(Entrées!$C$37)+($C163-1),4,TRUE,"Entrées")))</f>
        <v>1996.5</v>
      </c>
      <c r="I163" s="28">
        <f ca="1">IF($D163&gt;$D$8,"",INDIRECT(ADDRESS(ROW(Entrées!$C$37)+($D163-1)*24+I$11,COLUMN(Entrées!$C$37)+($C163-1),4,TRUE,"Entrées")))</f>
        <v>1936</v>
      </c>
      <c r="J163" s="28">
        <f ca="1">IF($D163&gt;$D$8,"",INDIRECT(ADDRESS(ROW(Entrées!$C$37)+($D163-1)*24+J$11,COLUMN(Entrées!$C$37)+($C163-1),4,TRUE,"Entrées")))</f>
        <v>2023.5</v>
      </c>
      <c r="K163" s="28">
        <f ca="1">IF($D163&gt;$D$8,"",INDIRECT(ADDRESS(ROW(Entrées!$C$37)+($D163-1)*24+K$11,COLUMN(Entrées!$C$37)+($C163-1),4,TRUE,"Entrées")))</f>
        <v>2608.5</v>
      </c>
      <c r="L163" s="28">
        <f ca="1">IF($D163&gt;$D$8,"",INDIRECT(ADDRESS(ROW(Entrées!$C$37)+($D163-1)*24+L$11,COLUMN(Entrées!$C$37)+($C163-1),4,TRUE,"Entrées")))</f>
        <v>3130.5</v>
      </c>
      <c r="M163" s="28">
        <f ca="1">IF($D163&gt;$D$8,"",INDIRECT(ADDRESS(ROW(Entrées!$C$37)+($D163-1)*24+M$11,COLUMN(Entrées!$C$37)+($C163-1),4,TRUE,"Entrées")))</f>
        <v>3193</v>
      </c>
      <c r="N163" s="28">
        <f ca="1">IF($D163&gt;$D$8,"",INDIRECT(ADDRESS(ROW(Entrées!$C$37)+($D163-1)*24+N$11,COLUMN(Entrées!$C$37)+($C163-1),4,TRUE,"Entrées")))</f>
        <v>3296.5</v>
      </c>
      <c r="O163" s="28">
        <f ca="1">IF($D163&gt;$D$8,"",INDIRECT(ADDRESS(ROW(Entrées!$C$37)+($D163-1)*24+O$11,COLUMN(Entrées!$C$37)+($C163-1),4,TRUE,"Entrées")))</f>
        <v>3389</v>
      </c>
      <c r="P163" s="28">
        <f ca="1">IF($D163&gt;$D$8,"",INDIRECT(ADDRESS(ROW(Entrées!$C$37)+($D163-1)*24+P$11,COLUMN(Entrées!$C$37)+($C163-1),4,TRUE,"Entrées")))</f>
        <v>3409</v>
      </c>
      <c r="Q163" s="28">
        <f ca="1">IF($D163&gt;$D$8,"",INDIRECT(ADDRESS(ROW(Entrées!$C$37)+($D163-1)*24+Q$11,COLUMN(Entrées!$C$37)+($C163-1),4,TRUE,"Entrées")))</f>
        <v>3209</v>
      </c>
      <c r="R163" s="28">
        <f ca="1">IF($D163&gt;$D$8,"",INDIRECT(ADDRESS(ROW(Entrées!$C$37)+($D163-1)*24+R$11,COLUMN(Entrées!$C$37)+($C163-1),4,TRUE,"Entrées")))</f>
        <v>3175</v>
      </c>
      <c r="S163" s="28">
        <f ca="1">IF($D163&gt;$D$8,"",INDIRECT(ADDRESS(ROW(Entrées!$C$37)+($D163-1)*24+S$11,COLUMN(Entrées!$C$37)+($C163-1),4,TRUE,"Entrées")))</f>
        <v>3246</v>
      </c>
      <c r="T163" s="28">
        <f ca="1">IF($D163&gt;$D$8,"",INDIRECT(ADDRESS(ROW(Entrées!$C$37)+($D163-1)*24+T$11,COLUMN(Entrées!$C$37)+($C163-1),4,TRUE,"Entrées")))</f>
        <v>3111</v>
      </c>
      <c r="U163" s="28">
        <f ca="1">IF($D163&gt;$D$8,"",INDIRECT(ADDRESS(ROW(Entrées!$C$37)+($D163-1)*24+U$11,COLUMN(Entrées!$C$37)+($C163-1),4,TRUE,"Entrées")))</f>
        <v>3138</v>
      </c>
      <c r="V163" s="28">
        <f ca="1">IF($D163&gt;$D$8,"",INDIRECT(ADDRESS(ROW(Entrées!$C$37)+($D163-1)*24+V$11,COLUMN(Entrées!$C$37)+($C163-1),4,TRUE,"Entrées")))</f>
        <v>2959.5</v>
      </c>
      <c r="W163" s="28">
        <f ca="1">IF($D163&gt;$D$8,"",INDIRECT(ADDRESS(ROW(Entrées!$C$37)+($D163-1)*24+W$11,COLUMN(Entrées!$C$37)+($C163-1),4,TRUE,"Entrées")))</f>
        <v>2986.5</v>
      </c>
      <c r="X163" s="28">
        <f ca="1">IF($D163&gt;$D$8,"",INDIRECT(ADDRESS(ROW(Entrées!$C$37)+($D163-1)*24+X$11,COLUMN(Entrées!$C$37)+($C163-1),4,TRUE,"Entrées")))</f>
        <v>3117.5</v>
      </c>
      <c r="Y163" s="28">
        <f ca="1">IF($D163&gt;$D$8,"",INDIRECT(ADDRESS(ROW(Entrées!$C$37)+($D163-1)*24+Y$11,COLUMN(Entrées!$C$37)+($C163-1),4,TRUE,"Entrées")))</f>
        <v>3221</v>
      </c>
      <c r="Z163" s="28">
        <f ca="1">IF($D163&gt;$D$8,"",INDIRECT(ADDRESS(ROW(Entrées!$C$37)+($D163-1)*24+Z$11,COLUMN(Entrées!$C$37)+($C163-1),4,TRUE,"Entrées")))</f>
        <v>2822.5</v>
      </c>
      <c r="AA163" s="28">
        <f ca="1">IF($D163&gt;$D$8,"",INDIRECT(ADDRESS(ROW(Entrées!$C$37)+($D163-1)*24+AA$11,COLUMN(Entrées!$C$37)+($C163-1),4,TRUE,"Entrées")))</f>
        <v>2554.5</v>
      </c>
      <c r="AB163" s="28">
        <f ca="1">IF($D163&gt;$D$8,"",INDIRECT(ADDRESS(ROW(Entrées!$C$37)+($D163-1)*24+AB$11,COLUMN(Entrées!$C$37)+($C163-1),4,TRUE,"Entrées")))</f>
        <v>2551.5</v>
      </c>
      <c r="AC163" s="11"/>
      <c r="AD163" s="40">
        <f t="shared" ca="1" si="186"/>
        <v>2871.0833333333335</v>
      </c>
      <c r="AE163" s="40">
        <f t="shared" ca="1" si="188"/>
        <v>3409</v>
      </c>
      <c r="AF163" s="40">
        <f t="shared" ca="1" si="189"/>
        <v>1936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49473.956989247294</v>
      </c>
      <c r="AK163" s="31">
        <f t="shared" ca="1" si="134"/>
        <v>49350.672043010745</v>
      </c>
      <c r="AL163" s="31">
        <f t="shared" ca="1" si="135"/>
        <v>49398.118279569891</v>
      </c>
      <c r="AM163" s="31">
        <f t="shared" ca="1" si="136"/>
        <v>347.55645161290329</v>
      </c>
      <c r="AN163" s="31">
        <f t="shared" ca="1" si="137"/>
        <v>2588.1444892473114</v>
      </c>
      <c r="AO163" s="31">
        <f t="shared" ca="1" si="138"/>
        <v>1503.5463709677417</v>
      </c>
      <c r="AP163" s="31">
        <f t="shared" ca="1" si="139"/>
        <v>41704.171370967742</v>
      </c>
      <c r="AQ163" s="31">
        <f t="shared" ca="1" si="140"/>
        <v>2152.7096774193546</v>
      </c>
      <c r="AR163" s="31">
        <f t="shared" ca="1" si="141"/>
        <v>402.56922043010746</v>
      </c>
      <c r="AS163" s="31">
        <f t="shared" ca="1" si="142"/>
        <v>6508.2741935483891</v>
      </c>
      <c r="AT163" s="31">
        <f t="shared" ca="1" si="143"/>
        <v>-813.07862903225805</v>
      </c>
      <c r="AU163" s="31">
        <f t="shared" ca="1" si="144"/>
        <v>663.5913978494624</v>
      </c>
      <c r="AV163" s="31">
        <f t="shared" ca="1" si="145"/>
        <v>-5583.5161290322567</v>
      </c>
      <c r="AW163" s="31">
        <f t="shared" ca="1" si="146"/>
        <v>65.047043010752674</v>
      </c>
      <c r="AX163" s="31">
        <f t="shared" ca="1" si="147"/>
        <v>1350.5215053763443</v>
      </c>
      <c r="AY163" s="31">
        <f t="shared" ca="1" si="148"/>
        <v>-1174.383064516129</v>
      </c>
      <c r="AZ163" s="31">
        <f t="shared" ca="1" si="149"/>
        <v>-997.34811827956992</v>
      </c>
      <c r="BA163" s="31">
        <f t="shared" ca="1" si="150"/>
        <v>-382.02016129032256</v>
      </c>
      <c r="BB163" s="31">
        <f t="shared" ca="1" si="151"/>
        <v>-2410.5497311827958</v>
      </c>
      <c r="BC163" s="31">
        <f t="shared" ca="1" si="152"/>
        <v>-1597.1438172043011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646.5</v>
      </c>
      <c r="BI163" s="32">
        <f>IF($BF163&gt;$Y$7,"",IF(AND($BF163=$Y$7,$BG163=23),"",Entrées!D191-Entrées!D190))</f>
        <v>937.5</v>
      </c>
      <c r="BJ163" s="32">
        <f>IF($BF163&gt;$Y$7,"",IF(AND($BF163=$Y$7,$BG163=23),"",Entrées!E191-Entrées!E190))</f>
        <v>762.5</v>
      </c>
      <c r="BK163" s="32">
        <f>IF($BF163&gt;$Y$7,"",IF(AND($BF163=$Y$7,$BG163=23),"",Entrées!F191-Entrées!F190))</f>
        <v>0.5</v>
      </c>
      <c r="BL163" s="32">
        <f>IF($BF163&gt;$Y$7,"",IF(AND($BF163=$Y$7,$BG163=23),"",Entrées!G191-Entrées!G190))</f>
        <v>121.5</v>
      </c>
      <c r="BM163" s="32">
        <f>IF($BF163&gt;$Y$7,"",IF(AND($BF163=$Y$7,$BG163=23),"",Entrées!H191-Entrées!H190))</f>
        <v>309.5</v>
      </c>
      <c r="BN163" s="32">
        <f>IF($BF163&gt;$Y$7,"",IF(AND($BF163=$Y$7,$BG163=23),"",Entrées!I191-Entrées!I190))</f>
        <v>-3</v>
      </c>
      <c r="BO163" s="32">
        <f>IF($BF163&gt;$Y$7,"",IF(AND($BF163=$Y$7,$BG163=23),"",Entrées!J191-Entrées!J190))</f>
        <v>-90</v>
      </c>
      <c r="BP163" s="32">
        <f>IF($BF163&gt;$Y$7,"",IF(AND($BF163=$Y$7,$BG163=23),"",Entrées!K191-Entrées!K190))</f>
        <v>629.5</v>
      </c>
      <c r="BQ163" s="32">
        <f>IF($BF163&gt;$Y$7,"",IF(AND($BF163=$Y$7,$BG163=23),"",Entrées!L191-Entrées!L190))</f>
        <v>118.5</v>
      </c>
      <c r="BR163" s="32">
        <f>IF($BF163&gt;$Y$7,"",IF(AND($BF163=$Y$7,$BG163=23),"",Entrées!M191-Entrées!M190))</f>
        <v>0</v>
      </c>
      <c r="BS163" s="32">
        <f>IF($BF163&gt;$Y$7,"",IF(AND($BF163=$Y$7,$BG163=23),"",Entrées!N191-Entrées!N190))</f>
        <v>-2.5</v>
      </c>
      <c r="BT163" s="32">
        <f>IF($BF163&gt;$Y$7,"",IF(AND($BF163=$Y$7,$BG163=23),"",Entrées!O191-Entrées!O190))</f>
        <v>-437</v>
      </c>
      <c r="BU163" s="32">
        <f>IF($BF163&gt;$Y$7,"",IF(AND($BF163=$Y$7,$BG163=23),"",Entrées!P191-Entrées!P190))</f>
        <v>1.5</v>
      </c>
      <c r="BV163" s="32">
        <f>IF($BF163&gt;$Y$7,"",IF(AND($BF163=$Y$7,$BG163=23),"",Entrées!Q191-Entrées!Q190))</f>
        <v>-568</v>
      </c>
      <c r="BW163" s="32">
        <f>IF($BF163&gt;$Y$7,"",IF(AND($BF163=$Y$7,$BG163=23),"",Entrées!R191-Entrées!R190))</f>
        <v>-134</v>
      </c>
      <c r="BX163" s="32">
        <f>IF($BF163&gt;$Y$7,"",IF(AND($BF163=$Y$7,$BG163=23),"",Entrées!S191-Entrées!S190))</f>
        <v>17</v>
      </c>
      <c r="BY163" s="32">
        <f>IF($BF163&gt;$Y$7,"",IF(AND($BF163=$Y$7,$BG163=23),"",Entrées!T191-Entrées!T190))</f>
        <v>100</v>
      </c>
      <c r="BZ163" s="32">
        <f>IF($BF163&gt;$Y$7,"",IF(AND($BF163=$Y$7,$BG163=23),"",Entrées!U191-Entrées!U190))</f>
        <v>60</v>
      </c>
      <c r="CA163" s="32">
        <f>IF($BF163&gt;$Y$7,"",IF(AND($BF163=$Y$7,$BG163=23),"",Entrées!V191-Entrées!V190))</f>
        <v>258</v>
      </c>
      <c r="CB163" s="4"/>
      <c r="CC163" s="4"/>
      <c r="CD163" s="33">
        <f>IF($BF163&lt;=$Y$7,Entrées!J190/CD$2,"")</f>
        <v>5.9740095886954329E-2</v>
      </c>
      <c r="CE163" s="33">
        <f>IF($BF163&lt;=$Y$7,Entrées!K190/CE$2,"")</f>
        <v>0.10260391782130912</v>
      </c>
      <c r="CF163" s="11">
        <f t="shared" si="154"/>
        <v>7926</v>
      </c>
      <c r="CG163" s="11">
        <f t="shared" si="155"/>
        <v>4186</v>
      </c>
      <c r="CH163" s="52">
        <f t="shared" si="156"/>
        <v>0.27160101910413265</v>
      </c>
      <c r="CI163" s="52">
        <f t="shared" si="157"/>
        <v>9.6170382329218221E-2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2417</v>
      </c>
      <c r="F164" s="28">
        <f ca="1">IF($D164&gt;$D$8,"",INDIRECT(ADDRESS(ROW(Entrées!$C$37)+($D164-1)*24+F$11,COLUMN(Entrées!$C$37)+($C164-1),4,TRUE,"Entrées")))</f>
        <v>1942.5</v>
      </c>
      <c r="G164" s="28">
        <f ca="1">IF($D164&gt;$D$8,"",INDIRECT(ADDRESS(ROW(Entrées!$C$37)+($D164-1)*24+G$11,COLUMN(Entrées!$C$37)+($C164-1),4,TRUE,"Entrées")))</f>
        <v>1783.5</v>
      </c>
      <c r="H164" s="28">
        <f ca="1">IF($D164&gt;$D$8,"",INDIRECT(ADDRESS(ROW(Entrées!$C$37)+($D164-1)*24+H$11,COLUMN(Entrées!$C$37)+($C164-1),4,TRUE,"Entrées")))</f>
        <v>1369</v>
      </c>
      <c r="I164" s="28">
        <f ca="1">IF($D164&gt;$D$8,"",INDIRECT(ADDRESS(ROW(Entrées!$C$37)+($D164-1)*24+I$11,COLUMN(Entrées!$C$37)+($C164-1),4,TRUE,"Entrées")))</f>
        <v>1334.5</v>
      </c>
      <c r="J164" s="28">
        <f ca="1">IF($D164&gt;$D$8,"",INDIRECT(ADDRESS(ROW(Entrées!$C$37)+($D164-1)*24+J$11,COLUMN(Entrées!$C$37)+($C164-1),4,TRUE,"Entrées")))</f>
        <v>1306.5</v>
      </c>
      <c r="K164" s="28">
        <f ca="1">IF($D164&gt;$D$8,"",INDIRECT(ADDRESS(ROW(Entrées!$C$37)+($D164-1)*24+K$11,COLUMN(Entrées!$C$37)+($C164-1),4,TRUE,"Entrées")))</f>
        <v>1259</v>
      </c>
      <c r="L164" s="28">
        <f ca="1">IF($D164&gt;$D$8,"",INDIRECT(ADDRESS(ROW(Entrées!$C$37)+($D164-1)*24+L$11,COLUMN(Entrées!$C$37)+($C164-1),4,TRUE,"Entrées")))</f>
        <v>1331.5</v>
      </c>
      <c r="M164" s="28">
        <f ca="1">IF($D164&gt;$D$8,"",INDIRECT(ADDRESS(ROW(Entrées!$C$37)+($D164-1)*24+M$11,COLUMN(Entrées!$C$37)+($C164-1),4,TRUE,"Entrées")))</f>
        <v>1398.5</v>
      </c>
      <c r="N164" s="28">
        <f ca="1">IF($D164&gt;$D$8,"",INDIRECT(ADDRESS(ROW(Entrées!$C$37)+($D164-1)*24+N$11,COLUMN(Entrées!$C$37)+($C164-1),4,TRUE,"Entrées")))</f>
        <v>1832.5</v>
      </c>
      <c r="O164" s="28">
        <f ca="1">IF($D164&gt;$D$8,"",INDIRECT(ADDRESS(ROW(Entrées!$C$37)+($D164-1)*24+O$11,COLUMN(Entrées!$C$37)+($C164-1),4,TRUE,"Entrées")))</f>
        <v>2140.5</v>
      </c>
      <c r="P164" s="28">
        <f ca="1">IF($D164&gt;$D$8,"",INDIRECT(ADDRESS(ROW(Entrées!$C$37)+($D164-1)*24+P$11,COLUMN(Entrées!$C$37)+($C164-1),4,TRUE,"Entrées")))</f>
        <v>2236</v>
      </c>
      <c r="Q164" s="28">
        <f ca="1">IF($D164&gt;$D$8,"",INDIRECT(ADDRESS(ROW(Entrées!$C$37)+($D164-1)*24+Q$11,COLUMN(Entrées!$C$37)+($C164-1),4,TRUE,"Entrées")))</f>
        <v>2224.5</v>
      </c>
      <c r="R164" s="28">
        <f ca="1">IF($D164&gt;$D$8,"",INDIRECT(ADDRESS(ROW(Entrées!$C$37)+($D164-1)*24+R$11,COLUMN(Entrées!$C$37)+($C164-1),4,TRUE,"Entrées")))</f>
        <v>2082.5</v>
      </c>
      <c r="S164" s="28">
        <f ca="1">IF($D164&gt;$D$8,"",INDIRECT(ADDRESS(ROW(Entrées!$C$37)+($D164-1)*24+S$11,COLUMN(Entrées!$C$37)+($C164-1),4,TRUE,"Entrées")))</f>
        <v>1937</v>
      </c>
      <c r="T164" s="28">
        <f ca="1">IF($D164&gt;$D$8,"",INDIRECT(ADDRESS(ROW(Entrées!$C$37)+($D164-1)*24+T$11,COLUMN(Entrées!$C$37)+($C164-1),4,TRUE,"Entrées")))</f>
        <v>1732.5</v>
      </c>
      <c r="U164" s="28">
        <f ca="1">IF($D164&gt;$D$8,"",INDIRECT(ADDRESS(ROW(Entrées!$C$37)+($D164-1)*24+U$11,COLUMN(Entrées!$C$37)+($C164-1),4,TRUE,"Entrées")))</f>
        <v>1689.5</v>
      </c>
      <c r="V164" s="28">
        <f ca="1">IF($D164&gt;$D$8,"",INDIRECT(ADDRESS(ROW(Entrées!$C$37)+($D164-1)*24+V$11,COLUMN(Entrées!$C$37)+($C164-1),4,TRUE,"Entrées")))</f>
        <v>1800.5</v>
      </c>
      <c r="W164" s="28">
        <f ca="1">IF($D164&gt;$D$8,"",INDIRECT(ADDRESS(ROW(Entrées!$C$37)+($D164-1)*24+W$11,COLUMN(Entrées!$C$37)+($C164-1),4,TRUE,"Entrées")))</f>
        <v>1844.5</v>
      </c>
      <c r="X164" s="28">
        <f ca="1">IF($D164&gt;$D$8,"",INDIRECT(ADDRESS(ROW(Entrées!$C$37)+($D164-1)*24+X$11,COLUMN(Entrées!$C$37)+($C164-1),4,TRUE,"Entrées")))</f>
        <v>1884</v>
      </c>
      <c r="Y164" s="28">
        <f ca="1">IF($D164&gt;$D$8,"",INDIRECT(ADDRESS(ROW(Entrées!$C$37)+($D164-1)*24+Y$11,COLUMN(Entrées!$C$37)+($C164-1),4,TRUE,"Entrées")))</f>
        <v>1803</v>
      </c>
      <c r="Z164" s="28">
        <f ca="1">IF($D164&gt;$D$8,"",INDIRECT(ADDRESS(ROW(Entrées!$C$37)+($D164-1)*24+Z$11,COLUMN(Entrées!$C$37)+($C164-1),4,TRUE,"Entrées")))</f>
        <v>1775.5</v>
      </c>
      <c r="AA164" s="28">
        <f ca="1">IF($D164&gt;$D$8,"",INDIRECT(ADDRESS(ROW(Entrées!$C$37)+($D164-1)*24+AA$11,COLUMN(Entrées!$C$37)+($C164-1),4,TRUE,"Entrées")))</f>
        <v>1762.5</v>
      </c>
      <c r="AB164" s="28">
        <f ca="1">IF($D164&gt;$D$8,"",INDIRECT(ADDRESS(ROW(Entrées!$C$37)+($D164-1)*24+AB$11,COLUMN(Entrées!$C$37)+($C164-1),4,TRUE,"Entrées")))</f>
        <v>1799</v>
      </c>
      <c r="AC164" s="11"/>
      <c r="AD164" s="40">
        <f t="shared" ca="1" si="186"/>
        <v>1778.5833333333333</v>
      </c>
      <c r="AE164" s="40">
        <f t="shared" ca="1" si="188"/>
        <v>2417</v>
      </c>
      <c r="AF164" s="40">
        <f t="shared" ca="1" si="189"/>
        <v>1259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49473.956989247294</v>
      </c>
      <c r="AK164" s="31">
        <f t="shared" ca="1" si="134"/>
        <v>49350.672043010745</v>
      </c>
      <c r="AL164" s="31">
        <f t="shared" ca="1" si="135"/>
        <v>49398.118279569891</v>
      </c>
      <c r="AM164" s="31">
        <f t="shared" ca="1" si="136"/>
        <v>347.55645161290329</v>
      </c>
      <c r="AN164" s="31">
        <f t="shared" ca="1" si="137"/>
        <v>2588.1444892473114</v>
      </c>
      <c r="AO164" s="31">
        <f t="shared" ca="1" si="138"/>
        <v>1503.5463709677417</v>
      </c>
      <c r="AP164" s="31">
        <f t="shared" ca="1" si="139"/>
        <v>41704.171370967742</v>
      </c>
      <c r="AQ164" s="31">
        <f t="shared" ca="1" si="140"/>
        <v>2152.7096774193546</v>
      </c>
      <c r="AR164" s="31">
        <f t="shared" ca="1" si="141"/>
        <v>402.56922043010746</v>
      </c>
      <c r="AS164" s="31">
        <f t="shared" ca="1" si="142"/>
        <v>6508.2741935483891</v>
      </c>
      <c r="AT164" s="31">
        <f t="shared" ca="1" si="143"/>
        <v>-813.07862903225805</v>
      </c>
      <c r="AU164" s="31">
        <f t="shared" ca="1" si="144"/>
        <v>663.5913978494624</v>
      </c>
      <c r="AV164" s="31">
        <f t="shared" ca="1" si="145"/>
        <v>-5583.5161290322567</v>
      </c>
      <c r="AW164" s="31">
        <f t="shared" ca="1" si="146"/>
        <v>65.047043010752674</v>
      </c>
      <c r="AX164" s="31">
        <f t="shared" ca="1" si="147"/>
        <v>1350.5215053763443</v>
      </c>
      <c r="AY164" s="31">
        <f t="shared" ca="1" si="148"/>
        <v>-1174.383064516129</v>
      </c>
      <c r="AZ164" s="31">
        <f t="shared" ca="1" si="149"/>
        <v>-997.34811827956992</v>
      </c>
      <c r="BA164" s="31">
        <f t="shared" ca="1" si="150"/>
        <v>-382.02016129032256</v>
      </c>
      <c r="BB164" s="31">
        <f t="shared" ca="1" si="151"/>
        <v>-2410.5497311827958</v>
      </c>
      <c r="BC164" s="31">
        <f t="shared" ca="1" si="152"/>
        <v>-1597.1438172043011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506</v>
      </c>
      <c r="BI164" s="32">
        <f>IF($BF164&gt;$Y$7,"",IF(AND($BF164=$Y$7,$BG164=23),"",Entrées!D192-Entrées!D191))</f>
        <v>137.5</v>
      </c>
      <c r="BJ164" s="32">
        <f>IF($BF164&gt;$Y$7,"",IF(AND($BF164=$Y$7,$BG164=23),"",Entrées!E192-Entrées!E191))</f>
        <v>475</v>
      </c>
      <c r="BK164" s="32">
        <f>IF($BF164&gt;$Y$7,"",IF(AND($BF164=$Y$7,$BG164=23),"",Entrées!F192-Entrées!F191))</f>
        <v>0.5</v>
      </c>
      <c r="BL164" s="32">
        <f>IF($BF164&gt;$Y$7,"",IF(AND($BF164=$Y$7,$BG164=23),"",Entrées!G192-Entrées!G191))</f>
        <v>59.5</v>
      </c>
      <c r="BM164" s="32">
        <f>IF($BF164&gt;$Y$7,"",IF(AND($BF164=$Y$7,$BG164=23),"",Entrées!H192-Entrées!H191))</f>
        <v>87</v>
      </c>
      <c r="BN164" s="32">
        <f>IF($BF164&gt;$Y$7,"",IF(AND($BF164=$Y$7,$BG164=23),"",Entrées!I192-Entrées!I191))</f>
        <v>-17</v>
      </c>
      <c r="BO164" s="32">
        <f>IF($BF164&gt;$Y$7,"",IF(AND($BF164=$Y$7,$BG164=23),"",Entrées!J192-Entrées!J191))</f>
        <v>-80</v>
      </c>
      <c r="BP164" s="32">
        <f>IF($BF164&gt;$Y$7,"",IF(AND($BF164=$Y$7,$BG164=23),"",Entrées!K192-Entrées!K191))</f>
        <v>584.5</v>
      </c>
      <c r="BQ164" s="32">
        <f>IF($BF164&gt;$Y$7,"",IF(AND($BF164=$Y$7,$BG164=23),"",Entrées!L192-Entrées!L191))</f>
        <v>201</v>
      </c>
      <c r="BR164" s="32">
        <f>IF($BF164&gt;$Y$7,"",IF(AND($BF164=$Y$7,$BG164=23),"",Entrées!M192-Entrées!M191))</f>
        <v>0.5</v>
      </c>
      <c r="BS164" s="32">
        <f>IF($BF164&gt;$Y$7,"",IF(AND($BF164=$Y$7,$BG164=23),"",Entrées!N192-Entrées!N191))</f>
        <v>4</v>
      </c>
      <c r="BT164" s="32">
        <f>IF($BF164&gt;$Y$7,"",IF(AND($BF164=$Y$7,$BG164=23),"",Entrées!O192-Entrées!O191))</f>
        <v>-333</v>
      </c>
      <c r="BU164" s="32">
        <f>IF($BF164&gt;$Y$7,"",IF(AND($BF164=$Y$7,$BG164=23),"",Entrées!P192-Entrées!P191))</f>
        <v>0.5</v>
      </c>
      <c r="BV164" s="32">
        <f>IF($BF164&gt;$Y$7,"",IF(AND($BF164=$Y$7,$BG164=23),"",Entrées!Q192-Entrées!Q191))</f>
        <v>-65</v>
      </c>
      <c r="BW164" s="32">
        <f>IF($BF164&gt;$Y$7,"",IF(AND($BF164=$Y$7,$BG164=23),"",Entrées!R192-Entrées!R191))</f>
        <v>-137</v>
      </c>
      <c r="BX164" s="32">
        <f>IF($BF164&gt;$Y$7,"",IF(AND($BF164=$Y$7,$BG164=23),"",Entrées!S192-Entrées!S191))</f>
        <v>217</v>
      </c>
      <c r="BY164" s="32">
        <f>IF($BF164&gt;$Y$7,"",IF(AND($BF164=$Y$7,$BG164=23),"",Entrées!T192-Entrées!T191))</f>
        <v>0</v>
      </c>
      <c r="BZ164" s="32">
        <f>IF($BF164&gt;$Y$7,"",IF(AND($BF164=$Y$7,$BG164=23),"",Entrées!U192-Entrées!U191))</f>
        <v>-325</v>
      </c>
      <c r="CA164" s="32">
        <f>IF($BF164&gt;$Y$7,"",IF(AND($BF164=$Y$7,$BG164=23),"",Entrées!V192-Entrées!V191))</f>
        <v>168</v>
      </c>
      <c r="CB164" s="4"/>
      <c r="CC164" s="4"/>
      <c r="CD164" s="33">
        <f>IF($BF164&lt;=$Y$7,Entrées!J191/CD$2,"")</f>
        <v>4.8385061821852135E-2</v>
      </c>
      <c r="CE164" s="33">
        <f>IF($BF164&lt;=$Y$7,Entrées!K191/CE$2,"")</f>
        <v>0.2529861442904921</v>
      </c>
      <c r="CF164" s="11">
        <f t="shared" si="154"/>
        <v>7926</v>
      </c>
      <c r="CG164" s="11">
        <f t="shared" si="155"/>
        <v>4186</v>
      </c>
      <c r="CH164" s="52">
        <f t="shared" si="156"/>
        <v>0.27160101910413265</v>
      </c>
      <c r="CI164" s="52">
        <f t="shared" si="157"/>
        <v>9.6170382329218221E-2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1809</v>
      </c>
      <c r="F165" s="28">
        <f ca="1">IF($D165&gt;$D$8,"",INDIRECT(ADDRESS(ROW(Entrées!$C$37)+($D165-1)*24+F$11,COLUMN(Entrées!$C$37)+($C165-1),4,TRUE,"Entrées")))</f>
        <v>1224</v>
      </c>
      <c r="G165" s="28">
        <f ca="1">IF($D165&gt;$D$8,"",INDIRECT(ADDRESS(ROW(Entrées!$C$37)+($D165-1)*24+G$11,COLUMN(Entrées!$C$37)+($C165-1),4,TRUE,"Entrées")))</f>
        <v>910</v>
      </c>
      <c r="H165" s="28">
        <f ca="1">IF($D165&gt;$D$8,"",INDIRECT(ADDRESS(ROW(Entrées!$C$37)+($D165-1)*24+H$11,COLUMN(Entrées!$C$37)+($C165-1),4,TRUE,"Entrées")))</f>
        <v>821</v>
      </c>
      <c r="I165" s="28">
        <f ca="1">IF($D165&gt;$D$8,"",INDIRECT(ADDRESS(ROW(Entrées!$C$37)+($D165-1)*24+I$11,COLUMN(Entrées!$C$37)+($C165-1),4,TRUE,"Entrées")))</f>
        <v>851</v>
      </c>
      <c r="J165" s="28">
        <f ca="1">IF($D165&gt;$D$8,"",INDIRECT(ADDRESS(ROW(Entrées!$C$37)+($D165-1)*24+J$11,COLUMN(Entrées!$C$37)+($C165-1),4,TRUE,"Entrées")))</f>
        <v>838</v>
      </c>
      <c r="K165" s="28">
        <f ca="1">IF($D165&gt;$D$8,"",INDIRECT(ADDRESS(ROW(Entrées!$C$37)+($D165-1)*24+K$11,COLUMN(Entrées!$C$37)+($C165-1),4,TRUE,"Entrées")))</f>
        <v>849.5</v>
      </c>
      <c r="L165" s="28">
        <f ca="1">IF($D165&gt;$D$8,"",INDIRECT(ADDRESS(ROW(Entrées!$C$37)+($D165-1)*24+L$11,COLUMN(Entrées!$C$37)+($C165-1),4,TRUE,"Entrées")))</f>
        <v>878.5</v>
      </c>
      <c r="M165" s="28">
        <f ca="1">IF($D165&gt;$D$8,"",INDIRECT(ADDRESS(ROW(Entrées!$C$37)+($D165-1)*24+M$11,COLUMN(Entrées!$C$37)+($C165-1),4,TRUE,"Entrées")))</f>
        <v>945.5</v>
      </c>
      <c r="N165" s="28">
        <f ca="1">IF($D165&gt;$D$8,"",INDIRECT(ADDRESS(ROW(Entrées!$C$37)+($D165-1)*24+N$11,COLUMN(Entrées!$C$37)+($C165-1),4,TRUE,"Entrées")))</f>
        <v>1187.5</v>
      </c>
      <c r="O165" s="28">
        <f ca="1">IF($D165&gt;$D$8,"",INDIRECT(ADDRESS(ROW(Entrées!$C$37)+($D165-1)*24+O$11,COLUMN(Entrées!$C$37)+($C165-1),4,TRUE,"Entrées")))</f>
        <v>1284</v>
      </c>
      <c r="P165" s="28">
        <f ca="1">IF($D165&gt;$D$8,"",INDIRECT(ADDRESS(ROW(Entrées!$C$37)+($D165-1)*24+P$11,COLUMN(Entrées!$C$37)+($C165-1),4,TRUE,"Entrées")))</f>
        <v>1433.5</v>
      </c>
      <c r="Q165" s="28">
        <f ca="1">IF($D165&gt;$D$8,"",INDIRECT(ADDRESS(ROW(Entrées!$C$37)+($D165-1)*24+Q$11,COLUMN(Entrées!$C$37)+($C165-1),4,TRUE,"Entrées")))</f>
        <v>1363.5</v>
      </c>
      <c r="R165" s="28">
        <f ca="1">IF($D165&gt;$D$8,"",INDIRECT(ADDRESS(ROW(Entrées!$C$37)+($D165-1)*24+R$11,COLUMN(Entrées!$C$37)+($C165-1),4,TRUE,"Entrées")))</f>
        <v>1232.5</v>
      </c>
      <c r="S165" s="28">
        <f ca="1">IF($D165&gt;$D$8,"",INDIRECT(ADDRESS(ROW(Entrées!$C$37)+($D165-1)*24+S$11,COLUMN(Entrées!$C$37)+($C165-1),4,TRUE,"Entrées")))</f>
        <v>985.5</v>
      </c>
      <c r="T165" s="28">
        <f ca="1">IF($D165&gt;$D$8,"",INDIRECT(ADDRESS(ROW(Entrées!$C$37)+($D165-1)*24+T$11,COLUMN(Entrées!$C$37)+($C165-1),4,TRUE,"Entrées")))</f>
        <v>999</v>
      </c>
      <c r="U165" s="28">
        <f ca="1">IF($D165&gt;$D$8,"",INDIRECT(ADDRESS(ROW(Entrées!$C$37)+($D165-1)*24+U$11,COLUMN(Entrées!$C$37)+($C165-1),4,TRUE,"Entrées")))</f>
        <v>1004.5</v>
      </c>
      <c r="V165" s="28">
        <f ca="1">IF($D165&gt;$D$8,"",INDIRECT(ADDRESS(ROW(Entrées!$C$37)+($D165-1)*24+V$11,COLUMN(Entrées!$C$37)+($C165-1),4,TRUE,"Entrées")))</f>
        <v>1011.5</v>
      </c>
      <c r="W165" s="28">
        <f ca="1">IF($D165&gt;$D$8,"",INDIRECT(ADDRESS(ROW(Entrées!$C$37)+($D165-1)*24+W$11,COLUMN(Entrées!$C$37)+($C165-1),4,TRUE,"Entrées")))</f>
        <v>1493</v>
      </c>
      <c r="X165" s="28">
        <f ca="1">IF($D165&gt;$D$8,"",INDIRECT(ADDRESS(ROW(Entrées!$C$37)+($D165-1)*24+X$11,COLUMN(Entrées!$C$37)+($C165-1),4,TRUE,"Entrées")))</f>
        <v>1541.5</v>
      </c>
      <c r="Y165" s="28">
        <f ca="1">IF($D165&gt;$D$8,"",INDIRECT(ADDRESS(ROW(Entrées!$C$37)+($D165-1)*24+Y$11,COLUMN(Entrées!$C$37)+($C165-1),4,TRUE,"Entrées")))</f>
        <v>1498</v>
      </c>
      <c r="Z165" s="28">
        <f ca="1">IF($D165&gt;$D$8,"",INDIRECT(ADDRESS(ROW(Entrées!$C$37)+($D165-1)*24+Z$11,COLUMN(Entrées!$C$37)+($C165-1),4,TRUE,"Entrées")))</f>
        <v>1089</v>
      </c>
      <c r="AA165" s="28">
        <f ca="1">IF($D165&gt;$D$8,"",INDIRECT(ADDRESS(ROW(Entrées!$C$37)+($D165-1)*24+AA$11,COLUMN(Entrées!$C$37)+($C165-1),4,TRUE,"Entrées")))</f>
        <v>951.5</v>
      </c>
      <c r="AB165" s="28">
        <f ca="1">IF($D165&gt;$D$8,"",INDIRECT(ADDRESS(ROW(Entrées!$C$37)+($D165-1)*24+AB$11,COLUMN(Entrées!$C$37)+($C165-1),4,TRUE,"Entrées")))</f>
        <v>981.5</v>
      </c>
      <c r="AC165" s="11"/>
      <c r="AD165" s="40">
        <f t="shared" ca="1" si="186"/>
        <v>1132.6041666666667</v>
      </c>
      <c r="AE165" s="40">
        <f t="shared" ca="1" si="188"/>
        <v>1809</v>
      </c>
      <c r="AF165" s="40">
        <f t="shared" ca="1" si="189"/>
        <v>821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49473.956989247294</v>
      </c>
      <c r="AK165" s="31">
        <f t="shared" ca="1" si="134"/>
        <v>49350.672043010745</v>
      </c>
      <c r="AL165" s="31">
        <f t="shared" ca="1" si="135"/>
        <v>49398.118279569891</v>
      </c>
      <c r="AM165" s="31">
        <f t="shared" ca="1" si="136"/>
        <v>347.55645161290329</v>
      </c>
      <c r="AN165" s="31">
        <f t="shared" ca="1" si="137"/>
        <v>2588.1444892473114</v>
      </c>
      <c r="AO165" s="31">
        <f t="shared" ca="1" si="138"/>
        <v>1503.5463709677417</v>
      </c>
      <c r="AP165" s="31">
        <f t="shared" ca="1" si="139"/>
        <v>41704.171370967742</v>
      </c>
      <c r="AQ165" s="31">
        <f t="shared" ca="1" si="140"/>
        <v>2152.7096774193546</v>
      </c>
      <c r="AR165" s="31">
        <f t="shared" ca="1" si="141"/>
        <v>402.56922043010746</v>
      </c>
      <c r="AS165" s="31">
        <f t="shared" ca="1" si="142"/>
        <v>6508.2741935483891</v>
      </c>
      <c r="AT165" s="31">
        <f t="shared" ca="1" si="143"/>
        <v>-813.07862903225805</v>
      </c>
      <c r="AU165" s="31">
        <f t="shared" ca="1" si="144"/>
        <v>663.5913978494624</v>
      </c>
      <c r="AV165" s="31">
        <f t="shared" ca="1" si="145"/>
        <v>-5583.5161290322567</v>
      </c>
      <c r="AW165" s="31">
        <f t="shared" ca="1" si="146"/>
        <v>65.047043010752674</v>
      </c>
      <c r="AX165" s="31">
        <f t="shared" ca="1" si="147"/>
        <v>1350.5215053763443</v>
      </c>
      <c r="AY165" s="31">
        <f t="shared" ca="1" si="148"/>
        <v>-1174.383064516129</v>
      </c>
      <c r="AZ165" s="31">
        <f t="shared" ca="1" si="149"/>
        <v>-997.34811827956992</v>
      </c>
      <c r="BA165" s="31">
        <f t="shared" ca="1" si="150"/>
        <v>-382.02016129032256</v>
      </c>
      <c r="BB165" s="31">
        <f t="shared" ca="1" si="151"/>
        <v>-2410.5497311827958</v>
      </c>
      <c r="BC165" s="31">
        <f t="shared" ca="1" si="152"/>
        <v>-1597.1438172043011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390</v>
      </c>
      <c r="BI165" s="32">
        <f>IF($BF165&gt;$Y$7,"",IF(AND($BF165=$Y$7,$BG165=23),"",Entrées!D193-Entrées!D192))</f>
        <v>500</v>
      </c>
      <c r="BJ165" s="32">
        <f>IF($BF165&gt;$Y$7,"",IF(AND($BF165=$Y$7,$BG165=23),"",Entrées!E193-Entrées!E192))</f>
        <v>212.5</v>
      </c>
      <c r="BK165" s="32">
        <f>IF($BF165&gt;$Y$7,"",IF(AND($BF165=$Y$7,$BG165=23),"",Entrées!F193-Entrées!F192))</f>
        <v>-0.5</v>
      </c>
      <c r="BL165" s="32">
        <f>IF($BF165&gt;$Y$7,"",IF(AND($BF165=$Y$7,$BG165=23),"",Entrées!G193-Entrées!G192))</f>
        <v>-30.5</v>
      </c>
      <c r="BM165" s="32">
        <f>IF($BF165&gt;$Y$7,"",IF(AND($BF165=$Y$7,$BG165=23),"",Entrées!H193-Entrées!H192))</f>
        <v>-19</v>
      </c>
      <c r="BN165" s="32">
        <f>IF($BF165&gt;$Y$7,"",IF(AND($BF165=$Y$7,$BG165=23),"",Entrées!I193-Entrées!I192))</f>
        <v>-17</v>
      </c>
      <c r="BO165" s="32">
        <f>IF($BF165&gt;$Y$7,"",IF(AND($BF165=$Y$7,$BG165=23),"",Entrées!J193-Entrées!J192))</f>
        <v>-8</v>
      </c>
      <c r="BP165" s="32">
        <f>IF($BF165&gt;$Y$7,"",IF(AND($BF165=$Y$7,$BG165=23),"",Entrées!K193-Entrées!K192))</f>
        <v>381</v>
      </c>
      <c r="BQ165" s="32">
        <f>IF($BF165&gt;$Y$7,"",IF(AND($BF165=$Y$7,$BG165=23),"",Entrées!L193-Entrées!L192))</f>
        <v>-42</v>
      </c>
      <c r="BR165" s="32">
        <f>IF($BF165&gt;$Y$7,"",IF(AND($BF165=$Y$7,$BG165=23),"",Entrées!M193-Entrées!M192))</f>
        <v>-0.5</v>
      </c>
      <c r="BS165" s="32">
        <f>IF($BF165&gt;$Y$7,"",IF(AND($BF165=$Y$7,$BG165=23),"",Entrées!N193-Entrées!N192))</f>
        <v>10</v>
      </c>
      <c r="BT165" s="32">
        <f>IF($BF165&gt;$Y$7,"",IF(AND($BF165=$Y$7,$BG165=23),"",Entrées!O193-Entrées!O192))</f>
        <v>117</v>
      </c>
      <c r="BU165" s="32">
        <f>IF($BF165&gt;$Y$7,"",IF(AND($BF165=$Y$7,$BG165=23),"",Entrées!P193-Entrées!P192))</f>
        <v>-1</v>
      </c>
      <c r="BV165" s="32">
        <f>IF($BF165&gt;$Y$7,"",IF(AND($BF165=$Y$7,$BG165=23),"",Entrées!Q193-Entrées!Q192))</f>
        <v>125</v>
      </c>
      <c r="BW165" s="32">
        <f>IF($BF165&gt;$Y$7,"",IF(AND($BF165=$Y$7,$BG165=23),"",Entrées!R193-Entrées!R192))</f>
        <v>-539</v>
      </c>
      <c r="BX165" s="32">
        <f>IF($BF165&gt;$Y$7,"",IF(AND($BF165=$Y$7,$BG165=23),"",Entrées!S193-Entrées!S192))</f>
        <v>58</v>
      </c>
      <c r="BY165" s="32">
        <f>IF($BF165&gt;$Y$7,"",IF(AND($BF165=$Y$7,$BG165=23),"",Entrées!T193-Entrées!T192))</f>
        <v>-100</v>
      </c>
      <c r="BZ165" s="32">
        <f>IF($BF165&gt;$Y$7,"",IF(AND($BF165=$Y$7,$BG165=23),"",Entrées!U193-Entrées!U192))</f>
        <v>355</v>
      </c>
      <c r="CA165" s="32">
        <f>IF($BF165&gt;$Y$7,"",IF(AND($BF165=$Y$7,$BG165=23),"",Entrées!V193-Entrées!V192))</f>
        <v>237</v>
      </c>
      <c r="CB165" s="11"/>
      <c r="CD165" s="33">
        <f>IF($BF165&lt;=$Y$7,Entrées!J192/CD$2,"")</f>
        <v>3.8291698208427961E-2</v>
      </c>
      <c r="CE165" s="33">
        <f>IF($BF165&lt;=$Y$7,Entrées!K192/CE$2,"")</f>
        <v>0.39261825131390349</v>
      </c>
      <c r="CF165" s="11">
        <f t="shared" si="154"/>
        <v>7926</v>
      </c>
      <c r="CG165" s="11">
        <f t="shared" si="155"/>
        <v>4186</v>
      </c>
      <c r="CH165" s="52">
        <f t="shared" si="156"/>
        <v>0.27160101910413265</v>
      </c>
      <c r="CI165" s="52">
        <f t="shared" si="157"/>
        <v>9.6170382329218221E-2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961</v>
      </c>
      <c r="F166" s="28">
        <f ca="1">IF($D166&gt;$D$8,"",INDIRECT(ADDRESS(ROW(Entrées!$C$37)+($D166-1)*24+F$11,COLUMN(Entrées!$C$37)+($C166-1),4,TRUE,"Entrées")))</f>
        <v>809</v>
      </c>
      <c r="G166" s="28">
        <f ca="1">IF($D166&gt;$D$8,"",INDIRECT(ADDRESS(ROW(Entrées!$C$37)+($D166-1)*24+G$11,COLUMN(Entrées!$C$37)+($C166-1),4,TRUE,"Entrées")))</f>
        <v>789.5</v>
      </c>
      <c r="H166" s="28">
        <f ca="1">IF($D166&gt;$D$8,"",INDIRECT(ADDRESS(ROW(Entrées!$C$37)+($D166-1)*24+H$11,COLUMN(Entrées!$C$37)+($C166-1),4,TRUE,"Entrées")))</f>
        <v>758.5</v>
      </c>
      <c r="I166" s="28">
        <f ca="1">IF($D166&gt;$D$8,"",INDIRECT(ADDRESS(ROW(Entrées!$C$37)+($D166-1)*24+I$11,COLUMN(Entrées!$C$37)+($C166-1),4,TRUE,"Entrées")))</f>
        <v>847</v>
      </c>
      <c r="J166" s="28">
        <f ca="1">IF($D166&gt;$D$8,"",INDIRECT(ADDRESS(ROW(Entrées!$C$37)+($D166-1)*24+J$11,COLUMN(Entrées!$C$37)+($C166-1),4,TRUE,"Entrées")))</f>
        <v>1051.5</v>
      </c>
      <c r="K166" s="28">
        <f ca="1">IF($D166&gt;$D$8,"",INDIRECT(ADDRESS(ROW(Entrées!$C$37)+($D166-1)*24+K$11,COLUMN(Entrées!$C$37)+($C166-1),4,TRUE,"Entrées")))</f>
        <v>1761</v>
      </c>
      <c r="L166" s="28">
        <f ca="1">IF($D166&gt;$D$8,"",INDIRECT(ADDRESS(ROW(Entrées!$C$37)+($D166-1)*24+L$11,COLUMN(Entrées!$C$37)+($C166-1),4,TRUE,"Entrées")))</f>
        <v>2916</v>
      </c>
      <c r="M166" s="28">
        <f ca="1">IF($D166&gt;$D$8,"",INDIRECT(ADDRESS(ROW(Entrées!$C$37)+($D166-1)*24+M$11,COLUMN(Entrées!$C$37)+($C166-1),4,TRUE,"Entrées")))</f>
        <v>3444.5</v>
      </c>
      <c r="N166" s="28">
        <f ca="1">IF($D166&gt;$D$8,"",INDIRECT(ADDRESS(ROW(Entrées!$C$37)+($D166-1)*24+N$11,COLUMN(Entrées!$C$37)+($C166-1),4,TRUE,"Entrées")))</f>
        <v>3661.5</v>
      </c>
      <c r="O166" s="28">
        <f ca="1">IF($D166&gt;$D$8,"",INDIRECT(ADDRESS(ROW(Entrées!$C$37)+($D166-1)*24+O$11,COLUMN(Entrées!$C$37)+($C166-1),4,TRUE,"Entrées")))</f>
        <v>3783</v>
      </c>
      <c r="P166" s="28">
        <f ca="1">IF($D166&gt;$D$8,"",INDIRECT(ADDRESS(ROW(Entrées!$C$37)+($D166-1)*24+P$11,COLUMN(Entrées!$C$37)+($C166-1),4,TRUE,"Entrées")))</f>
        <v>3842.5</v>
      </c>
      <c r="Q166" s="28">
        <f ca="1">IF($D166&gt;$D$8,"",INDIRECT(ADDRESS(ROW(Entrées!$C$37)+($D166-1)*24+Q$11,COLUMN(Entrées!$C$37)+($C166-1),4,TRUE,"Entrées")))</f>
        <v>3812</v>
      </c>
      <c r="R166" s="28">
        <f ca="1">IF($D166&gt;$D$8,"",INDIRECT(ADDRESS(ROW(Entrées!$C$37)+($D166-1)*24+R$11,COLUMN(Entrées!$C$37)+($C166-1),4,TRUE,"Entrées")))</f>
        <v>3605.5</v>
      </c>
      <c r="S166" s="28">
        <f ca="1">IF($D166&gt;$D$8,"",INDIRECT(ADDRESS(ROW(Entrées!$C$37)+($D166-1)*24+S$11,COLUMN(Entrées!$C$37)+($C166-1),4,TRUE,"Entrées")))</f>
        <v>3707</v>
      </c>
      <c r="T166" s="28">
        <f ca="1">IF($D166&gt;$D$8,"",INDIRECT(ADDRESS(ROW(Entrées!$C$37)+($D166-1)*24+T$11,COLUMN(Entrées!$C$37)+($C166-1),4,TRUE,"Entrées")))</f>
        <v>3659.5</v>
      </c>
      <c r="U166" s="28">
        <f ca="1">IF($D166&gt;$D$8,"",INDIRECT(ADDRESS(ROW(Entrées!$C$37)+($D166-1)*24+U$11,COLUMN(Entrées!$C$37)+($C166-1),4,TRUE,"Entrées")))</f>
        <v>3660</v>
      </c>
      <c r="V166" s="28">
        <f ca="1">IF($D166&gt;$D$8,"",INDIRECT(ADDRESS(ROW(Entrées!$C$37)+($D166-1)*24+V$11,COLUMN(Entrées!$C$37)+($C166-1),4,TRUE,"Entrées")))</f>
        <v>3611</v>
      </c>
      <c r="W166" s="28">
        <f ca="1">IF($D166&gt;$D$8,"",INDIRECT(ADDRESS(ROW(Entrées!$C$37)+($D166-1)*24+W$11,COLUMN(Entrées!$C$37)+($C166-1),4,TRUE,"Entrées")))</f>
        <v>3809</v>
      </c>
      <c r="X166" s="28">
        <f ca="1">IF($D166&gt;$D$8,"",INDIRECT(ADDRESS(ROW(Entrées!$C$37)+($D166-1)*24+X$11,COLUMN(Entrées!$C$37)+($C166-1),4,TRUE,"Entrées")))</f>
        <v>4136</v>
      </c>
      <c r="Y166" s="28">
        <f ca="1">IF($D166&gt;$D$8,"",INDIRECT(ADDRESS(ROW(Entrées!$C$37)+($D166-1)*24+Y$11,COLUMN(Entrées!$C$37)+($C166-1),4,TRUE,"Entrées")))</f>
        <v>4045</v>
      </c>
      <c r="Z166" s="28">
        <f ca="1">IF($D166&gt;$D$8,"",INDIRECT(ADDRESS(ROW(Entrées!$C$37)+($D166-1)*24+Z$11,COLUMN(Entrées!$C$37)+($C166-1),4,TRUE,"Entrées")))</f>
        <v>3571.5</v>
      </c>
      <c r="AA166" s="28">
        <f ca="1">IF($D166&gt;$D$8,"",INDIRECT(ADDRESS(ROW(Entrées!$C$37)+($D166-1)*24+AA$11,COLUMN(Entrées!$C$37)+($C166-1),4,TRUE,"Entrées")))</f>
        <v>3518.5</v>
      </c>
      <c r="AB166" s="28">
        <f ca="1">IF($D166&gt;$D$8,"",INDIRECT(ADDRESS(ROW(Entrées!$C$37)+($D166-1)*24+AB$11,COLUMN(Entrées!$C$37)+($C166-1),4,TRUE,"Entrées")))</f>
        <v>3629</v>
      </c>
      <c r="AC166" s="11"/>
      <c r="AD166" s="40">
        <f t="shared" ca="1" si="186"/>
        <v>2891.2083333333335</v>
      </c>
      <c r="AE166" s="40">
        <f t="shared" ca="1" si="188"/>
        <v>4136</v>
      </c>
      <c r="AF166" s="40">
        <f t="shared" ca="1" si="189"/>
        <v>758.5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49473.956989247294</v>
      </c>
      <c r="AK166" s="31">
        <f t="shared" ca="1" si="134"/>
        <v>49350.672043010745</v>
      </c>
      <c r="AL166" s="31">
        <f t="shared" ca="1" si="135"/>
        <v>49398.118279569891</v>
      </c>
      <c r="AM166" s="31">
        <f t="shared" ca="1" si="136"/>
        <v>347.55645161290329</v>
      </c>
      <c r="AN166" s="31">
        <f t="shared" ca="1" si="137"/>
        <v>2588.1444892473114</v>
      </c>
      <c r="AO166" s="31">
        <f t="shared" ca="1" si="138"/>
        <v>1503.5463709677417</v>
      </c>
      <c r="AP166" s="31">
        <f t="shared" ca="1" si="139"/>
        <v>41704.171370967742</v>
      </c>
      <c r="AQ166" s="31">
        <f t="shared" ca="1" si="140"/>
        <v>2152.7096774193546</v>
      </c>
      <c r="AR166" s="31">
        <f t="shared" ca="1" si="141"/>
        <v>402.56922043010746</v>
      </c>
      <c r="AS166" s="31">
        <f t="shared" ca="1" si="142"/>
        <v>6508.2741935483891</v>
      </c>
      <c r="AT166" s="31">
        <f t="shared" ca="1" si="143"/>
        <v>-813.07862903225805</v>
      </c>
      <c r="AU166" s="31">
        <f t="shared" ca="1" si="144"/>
        <v>663.5913978494624</v>
      </c>
      <c r="AV166" s="31">
        <f t="shared" ca="1" si="145"/>
        <v>-5583.5161290322567</v>
      </c>
      <c r="AW166" s="31">
        <f t="shared" ca="1" si="146"/>
        <v>65.047043010752674</v>
      </c>
      <c r="AX166" s="31">
        <f t="shared" ca="1" si="147"/>
        <v>1350.5215053763443</v>
      </c>
      <c r="AY166" s="31">
        <f t="shared" ca="1" si="148"/>
        <v>-1174.383064516129</v>
      </c>
      <c r="AZ166" s="31">
        <f t="shared" ca="1" si="149"/>
        <v>-997.34811827956992</v>
      </c>
      <c r="BA166" s="31">
        <f t="shared" ca="1" si="150"/>
        <v>-382.02016129032256</v>
      </c>
      <c r="BB166" s="31">
        <f t="shared" ca="1" si="151"/>
        <v>-2410.5497311827958</v>
      </c>
      <c r="BC166" s="31">
        <f t="shared" ca="1" si="152"/>
        <v>-1597.1438172043011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-480</v>
      </c>
      <c r="BI166" s="32">
        <f>IF($BF166&gt;$Y$7,"",IF(AND($BF166=$Y$7,$BG166=23),"",Entrées!D194-Entrées!D193))</f>
        <v>-25</v>
      </c>
      <c r="BJ166" s="32">
        <f>IF($BF166&gt;$Y$7,"",IF(AND($BF166=$Y$7,$BG166=23),"",Entrées!E194-Entrées!E193))</f>
        <v>-287.5</v>
      </c>
      <c r="BK166" s="32">
        <f>IF($BF166&gt;$Y$7,"",IF(AND($BF166=$Y$7,$BG166=23),"",Entrées!F194-Entrées!F193))</f>
        <v>0.5</v>
      </c>
      <c r="BL166" s="32">
        <f>IF($BF166&gt;$Y$7,"",IF(AND($BF166=$Y$7,$BG166=23),"",Entrées!G194-Entrées!G193))</f>
        <v>-206.5</v>
      </c>
      <c r="BM166" s="32">
        <f>IF($BF166&gt;$Y$7,"",IF(AND($BF166=$Y$7,$BG166=23),"",Entrées!H194-Entrées!H193))</f>
        <v>-110</v>
      </c>
      <c r="BN166" s="32">
        <f>IF($BF166&gt;$Y$7,"",IF(AND($BF166=$Y$7,$BG166=23),"",Entrées!I194-Entrées!I193))</f>
        <v>-18.5</v>
      </c>
      <c r="BO166" s="32">
        <f>IF($BF166&gt;$Y$7,"",IF(AND($BF166=$Y$7,$BG166=23),"",Entrées!J194-Entrées!J193))</f>
        <v>27</v>
      </c>
      <c r="BP166" s="32">
        <f>IF($BF166&gt;$Y$7,"",IF(AND($BF166=$Y$7,$BG166=23),"",Entrées!K194-Entrées!K193))</f>
        <v>97.5</v>
      </c>
      <c r="BQ166" s="32">
        <f>IF($BF166&gt;$Y$7,"",IF(AND($BF166=$Y$7,$BG166=23),"",Entrées!L194-Entrées!L193))</f>
        <v>-396</v>
      </c>
      <c r="BR166" s="32">
        <f>IF($BF166&gt;$Y$7,"",IF(AND($BF166=$Y$7,$BG166=23),"",Entrées!M194-Entrées!M193))</f>
        <v>0</v>
      </c>
      <c r="BS166" s="32">
        <f>IF($BF166&gt;$Y$7,"",IF(AND($BF166=$Y$7,$BG166=23),"",Entrées!N194-Entrées!N193))</f>
        <v>0.5</v>
      </c>
      <c r="BT166" s="32">
        <f>IF($BF166&gt;$Y$7,"",IF(AND($BF166=$Y$7,$BG166=23),"",Entrées!O194-Entrées!O193))</f>
        <v>124</v>
      </c>
      <c r="BU166" s="32">
        <f>IF($BF166&gt;$Y$7,"",IF(AND($BF166=$Y$7,$BG166=23),"",Entrées!P194-Entrées!P193))</f>
        <v>-3.5</v>
      </c>
      <c r="BV166" s="32">
        <f>IF($BF166&gt;$Y$7,"",IF(AND($BF166=$Y$7,$BG166=23),"",Entrées!Q194-Entrées!Q193))</f>
        <v>1016</v>
      </c>
      <c r="BW166" s="32">
        <f>IF($BF166&gt;$Y$7,"",IF(AND($BF166=$Y$7,$BG166=23),"",Entrées!R194-Entrées!R193))</f>
        <v>43</v>
      </c>
      <c r="BX166" s="32">
        <f>IF($BF166&gt;$Y$7,"",IF(AND($BF166=$Y$7,$BG166=23),"",Entrées!S194-Entrées!S193))</f>
        <v>50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-7</v>
      </c>
      <c r="CA166" s="32">
        <f>IF($BF166&gt;$Y$7,"",IF(AND($BF166=$Y$7,$BG166=23),"",Entrées!V194-Entrées!V193))</f>
        <v>-830</v>
      </c>
      <c r="CB166" s="4"/>
      <c r="CC166" s="4"/>
      <c r="CD166" s="33">
        <f>IF($BF166&lt;=$Y$7,Entrées!J193/CD$2,"")</f>
        <v>3.7282361847085541E-2</v>
      </c>
      <c r="CE166" s="33">
        <f>IF($BF166&lt;=$Y$7,Entrées!K193/CE$2,"")</f>
        <v>0.48363592928810323</v>
      </c>
      <c r="CF166" s="11">
        <f t="shared" si="154"/>
        <v>7926</v>
      </c>
      <c r="CG166" s="11">
        <f t="shared" si="155"/>
        <v>4186</v>
      </c>
      <c r="CH166" s="52">
        <f t="shared" si="156"/>
        <v>0.27160101910413265</v>
      </c>
      <c r="CI166" s="52">
        <f t="shared" si="157"/>
        <v>9.6170382329218221E-2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3579</v>
      </c>
      <c r="F167" s="28">
        <f ca="1">IF($D167&gt;$D$8,"",INDIRECT(ADDRESS(ROW(Entrées!$C$37)+($D167-1)*24+F$11,COLUMN(Entrées!$C$37)+($C167-1),4,TRUE,"Entrées")))</f>
        <v>3651</v>
      </c>
      <c r="G167" s="28">
        <f ca="1">IF($D167&gt;$D$8,"",INDIRECT(ADDRESS(ROW(Entrées!$C$37)+($D167-1)*24+G$11,COLUMN(Entrées!$C$37)+($C167-1),4,TRUE,"Entrées")))</f>
        <v>3792.5</v>
      </c>
      <c r="H167" s="28">
        <f ca="1">IF($D167&gt;$D$8,"",INDIRECT(ADDRESS(ROW(Entrées!$C$37)+($D167-1)*24+H$11,COLUMN(Entrées!$C$37)+($C167-1),4,TRUE,"Entrées")))</f>
        <v>2891</v>
      </c>
      <c r="I167" s="28">
        <f ca="1">IF($D167&gt;$D$8,"",INDIRECT(ADDRESS(ROW(Entrées!$C$37)+($D167-1)*24+I$11,COLUMN(Entrées!$C$37)+($C167-1),4,TRUE,"Entrées")))</f>
        <v>2872.5</v>
      </c>
      <c r="J167" s="28">
        <f ca="1">IF($D167&gt;$D$8,"",INDIRECT(ADDRESS(ROW(Entrées!$C$37)+($D167-1)*24+J$11,COLUMN(Entrées!$C$37)+($C167-1),4,TRUE,"Entrées")))</f>
        <v>2929.5</v>
      </c>
      <c r="K167" s="28">
        <f ca="1">IF($D167&gt;$D$8,"",INDIRECT(ADDRESS(ROW(Entrées!$C$37)+($D167-1)*24+K$11,COLUMN(Entrées!$C$37)+($C167-1),4,TRUE,"Entrées")))</f>
        <v>3611.5</v>
      </c>
      <c r="L167" s="28">
        <f ca="1">IF($D167&gt;$D$8,"",INDIRECT(ADDRESS(ROW(Entrées!$C$37)+($D167-1)*24+L$11,COLUMN(Entrées!$C$37)+($C167-1),4,TRUE,"Entrées")))</f>
        <v>4267</v>
      </c>
      <c r="M167" s="28">
        <f ca="1">IF($D167&gt;$D$8,"",INDIRECT(ADDRESS(ROW(Entrées!$C$37)+($D167-1)*24+M$11,COLUMN(Entrées!$C$37)+($C167-1),4,TRUE,"Entrées")))</f>
        <v>4079.5</v>
      </c>
      <c r="N167" s="28">
        <f ca="1">IF($D167&gt;$D$8,"",INDIRECT(ADDRESS(ROW(Entrées!$C$37)+($D167-1)*24+N$11,COLUMN(Entrées!$C$37)+($C167-1),4,TRUE,"Entrées")))</f>
        <v>4068.5</v>
      </c>
      <c r="O167" s="28">
        <f ca="1">IF($D167&gt;$D$8,"",INDIRECT(ADDRESS(ROW(Entrées!$C$37)+($D167-1)*24+O$11,COLUMN(Entrées!$C$37)+($C167-1),4,TRUE,"Entrées")))</f>
        <v>4055</v>
      </c>
      <c r="P167" s="28">
        <f ca="1">IF($D167&gt;$D$8,"",INDIRECT(ADDRESS(ROW(Entrées!$C$37)+($D167-1)*24+P$11,COLUMN(Entrées!$C$37)+($C167-1),4,TRUE,"Entrées")))</f>
        <v>4133.5</v>
      </c>
      <c r="Q167" s="28">
        <f ca="1">IF($D167&gt;$D$8,"",INDIRECT(ADDRESS(ROW(Entrées!$C$37)+($D167-1)*24+Q$11,COLUMN(Entrées!$C$37)+($C167-1),4,TRUE,"Entrées")))</f>
        <v>4009</v>
      </c>
      <c r="R167" s="28">
        <f ca="1">IF($D167&gt;$D$8,"",INDIRECT(ADDRESS(ROW(Entrées!$C$37)+($D167-1)*24+R$11,COLUMN(Entrées!$C$37)+($C167-1),4,TRUE,"Entrées")))</f>
        <v>3915.5</v>
      </c>
      <c r="S167" s="28">
        <f ca="1">IF($D167&gt;$D$8,"",INDIRECT(ADDRESS(ROW(Entrées!$C$37)+($D167-1)*24+S$11,COLUMN(Entrées!$C$37)+($C167-1),4,TRUE,"Entrées")))</f>
        <v>4072</v>
      </c>
      <c r="T167" s="28">
        <f ca="1">IF($D167&gt;$D$8,"",INDIRECT(ADDRESS(ROW(Entrées!$C$37)+($D167-1)*24+T$11,COLUMN(Entrées!$C$37)+($C167-1),4,TRUE,"Entrées")))</f>
        <v>4001</v>
      </c>
      <c r="U167" s="28">
        <f ca="1">IF($D167&gt;$D$8,"",INDIRECT(ADDRESS(ROW(Entrées!$C$37)+($D167-1)*24+U$11,COLUMN(Entrées!$C$37)+($C167-1),4,TRUE,"Entrées")))</f>
        <v>4072</v>
      </c>
      <c r="V167" s="28">
        <f ca="1">IF($D167&gt;$D$8,"",INDIRECT(ADDRESS(ROW(Entrées!$C$37)+($D167-1)*24+V$11,COLUMN(Entrées!$C$37)+($C167-1),4,TRUE,"Entrées")))</f>
        <v>4084.5</v>
      </c>
      <c r="W167" s="28">
        <f ca="1">IF($D167&gt;$D$8,"",INDIRECT(ADDRESS(ROW(Entrées!$C$37)+($D167-1)*24+W$11,COLUMN(Entrées!$C$37)+($C167-1),4,TRUE,"Entrées")))</f>
        <v>4221</v>
      </c>
      <c r="X167" s="28">
        <f ca="1">IF($D167&gt;$D$8,"",INDIRECT(ADDRESS(ROW(Entrées!$C$37)+($D167-1)*24+X$11,COLUMN(Entrées!$C$37)+($C167-1),4,TRUE,"Entrées")))</f>
        <v>4214</v>
      </c>
      <c r="Y167" s="28">
        <f ca="1">IF($D167&gt;$D$8,"",INDIRECT(ADDRESS(ROW(Entrées!$C$37)+($D167-1)*24+Y$11,COLUMN(Entrées!$C$37)+($C167-1),4,TRUE,"Entrées")))</f>
        <v>4055.5</v>
      </c>
      <c r="Z167" s="28">
        <f ca="1">IF($D167&gt;$D$8,"",INDIRECT(ADDRESS(ROW(Entrées!$C$37)+($D167-1)*24+Z$11,COLUMN(Entrées!$C$37)+($C167-1),4,TRUE,"Entrées")))</f>
        <v>3820</v>
      </c>
      <c r="AA167" s="28">
        <f ca="1">IF($D167&gt;$D$8,"",INDIRECT(ADDRESS(ROW(Entrées!$C$37)+($D167-1)*24+AA$11,COLUMN(Entrées!$C$37)+($C167-1),4,TRUE,"Entrées")))</f>
        <v>3797.5</v>
      </c>
      <c r="AB167" s="28">
        <f ca="1">IF($D167&gt;$D$8,"",INDIRECT(ADDRESS(ROW(Entrées!$C$37)+($D167-1)*24+AB$11,COLUMN(Entrées!$C$37)+($C167-1),4,TRUE,"Entrées")))</f>
        <v>3766.5</v>
      </c>
      <c r="AC167" s="11"/>
      <c r="AD167" s="40">
        <f t="shared" ca="1" si="186"/>
        <v>3831.625</v>
      </c>
      <c r="AE167" s="40">
        <f t="shared" ca="1" si="188"/>
        <v>4267</v>
      </c>
      <c r="AF167" s="40">
        <f t="shared" ca="1" si="189"/>
        <v>2872.5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49473.956989247294</v>
      </c>
      <c r="AK167" s="31">
        <f t="shared" ca="1" si="134"/>
        <v>49350.672043010745</v>
      </c>
      <c r="AL167" s="31">
        <f t="shared" ca="1" si="135"/>
        <v>49398.118279569891</v>
      </c>
      <c r="AM167" s="31">
        <f t="shared" ca="1" si="136"/>
        <v>347.55645161290329</v>
      </c>
      <c r="AN167" s="31">
        <f t="shared" ca="1" si="137"/>
        <v>2588.1444892473114</v>
      </c>
      <c r="AO167" s="31">
        <f t="shared" ca="1" si="138"/>
        <v>1503.5463709677417</v>
      </c>
      <c r="AP167" s="31">
        <f t="shared" ca="1" si="139"/>
        <v>41704.171370967742</v>
      </c>
      <c r="AQ167" s="31">
        <f t="shared" ca="1" si="140"/>
        <v>2152.7096774193546</v>
      </c>
      <c r="AR167" s="31">
        <f t="shared" ca="1" si="141"/>
        <v>402.56922043010746</v>
      </c>
      <c r="AS167" s="31">
        <f t="shared" ca="1" si="142"/>
        <v>6508.2741935483891</v>
      </c>
      <c r="AT167" s="31">
        <f t="shared" ca="1" si="143"/>
        <v>-813.07862903225805</v>
      </c>
      <c r="AU167" s="31">
        <f t="shared" ca="1" si="144"/>
        <v>663.5913978494624</v>
      </c>
      <c r="AV167" s="31">
        <f t="shared" ca="1" si="145"/>
        <v>-5583.5161290322567</v>
      </c>
      <c r="AW167" s="31">
        <f t="shared" ca="1" si="146"/>
        <v>65.047043010752674</v>
      </c>
      <c r="AX167" s="31">
        <f t="shared" ca="1" si="147"/>
        <v>1350.5215053763443</v>
      </c>
      <c r="AY167" s="31">
        <f t="shared" ca="1" si="148"/>
        <v>-1174.383064516129</v>
      </c>
      <c r="AZ167" s="31">
        <f t="shared" ca="1" si="149"/>
        <v>-997.34811827956992</v>
      </c>
      <c r="BA167" s="31">
        <f t="shared" ca="1" si="150"/>
        <v>-382.02016129032256</v>
      </c>
      <c r="BB167" s="31">
        <f t="shared" ca="1" si="151"/>
        <v>-2410.5497311827958</v>
      </c>
      <c r="BC167" s="31">
        <f t="shared" ca="1" si="152"/>
        <v>-1597.1438172043011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-729</v>
      </c>
      <c r="BI167" s="32">
        <f>IF($BF167&gt;$Y$7,"",IF(AND($BF167=$Y$7,$BG167=23),"",Entrées!D195-Entrées!D194))</f>
        <v>-1000</v>
      </c>
      <c r="BJ167" s="32">
        <f>IF($BF167&gt;$Y$7,"",IF(AND($BF167=$Y$7,$BG167=23),"",Entrées!E195-Entrées!E194))</f>
        <v>-1050</v>
      </c>
      <c r="BK167" s="32">
        <f>IF($BF167&gt;$Y$7,"",IF(AND($BF167=$Y$7,$BG167=23),"",Entrées!F195-Entrées!F194))</f>
        <v>-0.5</v>
      </c>
      <c r="BL167" s="32">
        <f>IF($BF167&gt;$Y$7,"",IF(AND($BF167=$Y$7,$BG167=23),"",Entrées!G195-Entrées!G194))</f>
        <v>101.5</v>
      </c>
      <c r="BM167" s="32">
        <f>IF($BF167&gt;$Y$7,"",IF(AND($BF167=$Y$7,$BG167=23),"",Entrées!H195-Entrées!H194))</f>
        <v>-11.5</v>
      </c>
      <c r="BN167" s="32">
        <f>IF($BF167&gt;$Y$7,"",IF(AND($BF167=$Y$7,$BG167=23),"",Entrées!I195-Entrées!I194))</f>
        <v>-31.5</v>
      </c>
      <c r="BO167" s="32">
        <f>IF($BF167&gt;$Y$7,"",IF(AND($BF167=$Y$7,$BG167=23),"",Entrées!J195-Entrées!J194))</f>
        <v>25</v>
      </c>
      <c r="BP167" s="32">
        <f>IF($BF167&gt;$Y$7,"",IF(AND($BF167=$Y$7,$BG167=23),"",Entrées!K195-Entrées!K194))</f>
        <v>-162.5</v>
      </c>
      <c r="BQ167" s="32">
        <f>IF($BF167&gt;$Y$7,"",IF(AND($BF167=$Y$7,$BG167=23),"",Entrées!L195-Entrées!L194))</f>
        <v>-558</v>
      </c>
      <c r="BR167" s="32">
        <f>IF($BF167&gt;$Y$7,"",IF(AND($BF167=$Y$7,$BG167=23),"",Entrées!M195-Entrées!M194))</f>
        <v>0</v>
      </c>
      <c r="BS167" s="32">
        <f>IF($BF167&gt;$Y$7,"",IF(AND($BF167=$Y$7,$BG167=23),"",Entrées!N195-Entrées!N194))</f>
        <v>3</v>
      </c>
      <c r="BT167" s="32">
        <f>IF($BF167&gt;$Y$7,"",IF(AND($BF167=$Y$7,$BG167=23),"",Entrées!O195-Entrées!O194))</f>
        <v>-93</v>
      </c>
      <c r="BU167" s="32">
        <f>IF($BF167&gt;$Y$7,"",IF(AND($BF167=$Y$7,$BG167=23),"",Entrées!P195-Entrées!P194))</f>
        <v>3</v>
      </c>
      <c r="BV167" s="32">
        <f>IF($BF167&gt;$Y$7,"",IF(AND($BF167=$Y$7,$BG167=23),"",Entrées!Q195-Entrées!Q194))</f>
        <v>595</v>
      </c>
      <c r="BW167" s="32">
        <f>IF($BF167&gt;$Y$7,"",IF(AND($BF167=$Y$7,$BG167=23),"",Entrées!R195-Entrées!R194))</f>
        <v>243</v>
      </c>
      <c r="BX167" s="32">
        <f>IF($BF167&gt;$Y$7,"",IF(AND($BF167=$Y$7,$BG167=23),"",Entrées!S195-Entrées!S194))</f>
        <v>170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-356</v>
      </c>
      <c r="CA167" s="32">
        <f>IF($BF167&gt;$Y$7,"",IF(AND($BF167=$Y$7,$BG167=23),"",Entrées!V195-Entrées!V194))</f>
        <v>-1022</v>
      </c>
      <c r="CD167" s="33">
        <f>IF($BF167&lt;=$Y$7,Entrées!J194/CD$2,"")</f>
        <v>4.06888720666162E-2</v>
      </c>
      <c r="CE167" s="33">
        <f>IF($BF167&lt;=$Y$7,Entrées!K194/CE$2,"")</f>
        <v>0.50692785475394175</v>
      </c>
      <c r="CF167" s="11">
        <f t="shared" si="154"/>
        <v>7926</v>
      </c>
      <c r="CG167" s="11">
        <f t="shared" si="155"/>
        <v>4186</v>
      </c>
      <c r="CH167" s="52">
        <f t="shared" si="156"/>
        <v>0.27160101910413265</v>
      </c>
      <c r="CI167" s="52">
        <f t="shared" si="157"/>
        <v>9.6170382329218221E-2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3634</v>
      </c>
      <c r="F168" s="28">
        <f ca="1">IF($D168&gt;$D$8,"",INDIRECT(ADDRESS(ROW(Entrées!$C$37)+($D168-1)*24+F$11,COLUMN(Entrées!$C$37)+($C168-1),4,TRUE,"Entrées")))</f>
        <v>3514</v>
      </c>
      <c r="G168" s="28">
        <f ca="1">IF($D168&gt;$D$8,"",INDIRECT(ADDRESS(ROW(Entrées!$C$37)+($D168-1)*24+G$11,COLUMN(Entrées!$C$37)+($C168-1),4,TRUE,"Entrées")))</f>
        <v>3320</v>
      </c>
      <c r="H168" s="28">
        <f ca="1">IF($D168&gt;$D$8,"",INDIRECT(ADDRESS(ROW(Entrées!$C$37)+($D168-1)*24+H$11,COLUMN(Entrées!$C$37)+($C168-1),4,TRUE,"Entrées")))</f>
        <v>2819.5</v>
      </c>
      <c r="I168" s="28">
        <f ca="1">IF($D168&gt;$D$8,"",INDIRECT(ADDRESS(ROW(Entrées!$C$37)+($D168-1)*24+I$11,COLUMN(Entrées!$C$37)+($C168-1),4,TRUE,"Entrées")))</f>
        <v>2673.5</v>
      </c>
      <c r="J168" s="28">
        <f ca="1">IF($D168&gt;$D$8,"",INDIRECT(ADDRESS(ROW(Entrées!$C$37)+($D168-1)*24+J$11,COLUMN(Entrées!$C$37)+($C168-1),4,TRUE,"Entrées")))</f>
        <v>2926</v>
      </c>
      <c r="K168" s="28">
        <f ca="1">IF($D168&gt;$D$8,"",INDIRECT(ADDRESS(ROW(Entrées!$C$37)+($D168-1)*24+K$11,COLUMN(Entrées!$C$37)+($C168-1),4,TRUE,"Entrées")))</f>
        <v>3725.5</v>
      </c>
      <c r="L168" s="28">
        <f ca="1">IF($D168&gt;$D$8,"",INDIRECT(ADDRESS(ROW(Entrées!$C$37)+($D168-1)*24+L$11,COLUMN(Entrées!$C$37)+($C168-1),4,TRUE,"Entrées")))</f>
        <v>4018</v>
      </c>
      <c r="M168" s="28">
        <f ca="1">IF($D168&gt;$D$8,"",INDIRECT(ADDRESS(ROW(Entrées!$C$37)+($D168-1)*24+M$11,COLUMN(Entrées!$C$37)+($C168-1),4,TRUE,"Entrées")))</f>
        <v>4095.5</v>
      </c>
      <c r="N168" s="28">
        <f ca="1">IF($D168&gt;$D$8,"",INDIRECT(ADDRESS(ROW(Entrées!$C$37)+($D168-1)*24+N$11,COLUMN(Entrées!$C$37)+($C168-1),4,TRUE,"Entrées")))</f>
        <v>4205</v>
      </c>
      <c r="O168" s="28">
        <f ca="1">IF($D168&gt;$D$8,"",INDIRECT(ADDRESS(ROW(Entrées!$C$37)+($D168-1)*24+O$11,COLUMN(Entrées!$C$37)+($C168-1),4,TRUE,"Entrées")))</f>
        <v>4101</v>
      </c>
      <c r="P168" s="28">
        <f ca="1">IF($D168&gt;$D$8,"",INDIRECT(ADDRESS(ROW(Entrées!$C$37)+($D168-1)*24+P$11,COLUMN(Entrées!$C$37)+($C168-1),4,TRUE,"Entrées")))</f>
        <v>4134.5</v>
      </c>
      <c r="Q168" s="28">
        <f ca="1">IF($D168&gt;$D$8,"",INDIRECT(ADDRESS(ROW(Entrées!$C$37)+($D168-1)*24+Q$11,COLUMN(Entrées!$C$37)+($C168-1),4,TRUE,"Entrées")))</f>
        <v>4117</v>
      </c>
      <c r="R168" s="28">
        <f ca="1">IF($D168&gt;$D$8,"",INDIRECT(ADDRESS(ROW(Entrées!$C$37)+($D168-1)*24+R$11,COLUMN(Entrées!$C$37)+($C168-1),4,TRUE,"Entrées")))</f>
        <v>3988.5</v>
      </c>
      <c r="S168" s="28">
        <f ca="1">IF($D168&gt;$D$8,"",INDIRECT(ADDRESS(ROW(Entrées!$C$37)+($D168-1)*24+S$11,COLUMN(Entrées!$C$37)+($C168-1),4,TRUE,"Entrées")))</f>
        <v>3986</v>
      </c>
      <c r="T168" s="28">
        <f ca="1">IF($D168&gt;$D$8,"",INDIRECT(ADDRESS(ROW(Entrées!$C$37)+($D168-1)*24+T$11,COLUMN(Entrées!$C$37)+($C168-1),4,TRUE,"Entrées")))</f>
        <v>3857</v>
      </c>
      <c r="U168" s="28">
        <f ca="1">IF($D168&gt;$D$8,"",INDIRECT(ADDRESS(ROW(Entrées!$C$37)+($D168-1)*24+U$11,COLUMN(Entrées!$C$37)+($C168-1),4,TRUE,"Entrées")))</f>
        <v>3824.5</v>
      </c>
      <c r="V168" s="28">
        <f ca="1">IF($D168&gt;$D$8,"",INDIRECT(ADDRESS(ROW(Entrées!$C$37)+($D168-1)*24+V$11,COLUMN(Entrées!$C$37)+($C168-1),4,TRUE,"Entrées")))</f>
        <v>3639</v>
      </c>
      <c r="W168" s="28">
        <f ca="1">IF($D168&gt;$D$8,"",INDIRECT(ADDRESS(ROW(Entrées!$C$37)+($D168-1)*24+W$11,COLUMN(Entrées!$C$37)+($C168-1),4,TRUE,"Entrées")))</f>
        <v>3882.5</v>
      </c>
      <c r="X168" s="28">
        <f ca="1">IF($D168&gt;$D$8,"",INDIRECT(ADDRESS(ROW(Entrées!$C$37)+($D168-1)*24+X$11,COLUMN(Entrées!$C$37)+($C168-1),4,TRUE,"Entrées")))</f>
        <v>3869.5</v>
      </c>
      <c r="Y168" s="28">
        <f ca="1">IF($D168&gt;$D$8,"",INDIRECT(ADDRESS(ROW(Entrées!$C$37)+($D168-1)*24+Y$11,COLUMN(Entrées!$C$37)+($C168-1),4,TRUE,"Entrées")))</f>
        <v>3505.5</v>
      </c>
      <c r="Z168" s="28">
        <f ca="1">IF($D168&gt;$D$8,"",INDIRECT(ADDRESS(ROW(Entrées!$C$37)+($D168-1)*24+Z$11,COLUMN(Entrées!$C$37)+($C168-1),4,TRUE,"Entrées")))</f>
        <v>3499.5</v>
      </c>
      <c r="AA168" s="28">
        <f ca="1">IF($D168&gt;$D$8,"",INDIRECT(ADDRESS(ROW(Entrées!$C$37)+($D168-1)*24+AA$11,COLUMN(Entrées!$C$37)+($C168-1),4,TRUE,"Entrées")))</f>
        <v>3343</v>
      </c>
      <c r="AB168" s="28">
        <f ca="1">IF($D168&gt;$D$8,"",INDIRECT(ADDRESS(ROW(Entrées!$C$37)+($D168-1)*24+AB$11,COLUMN(Entrées!$C$37)+($C168-1),4,TRUE,"Entrées")))</f>
        <v>3594.5</v>
      </c>
      <c r="AC168" s="11"/>
      <c r="AD168" s="40">
        <f t="shared" ca="1" si="186"/>
        <v>3678.0416666666665</v>
      </c>
      <c r="AE168" s="40">
        <f t="shared" ca="1" si="188"/>
        <v>4205</v>
      </c>
      <c r="AF168" s="40">
        <f t="shared" ca="1" si="189"/>
        <v>2673.5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49473.956989247294</v>
      </c>
      <c r="AK168" s="31">
        <f t="shared" ca="1" si="134"/>
        <v>49350.672043010745</v>
      </c>
      <c r="AL168" s="31">
        <f t="shared" ca="1" si="135"/>
        <v>49398.118279569891</v>
      </c>
      <c r="AM168" s="31">
        <f t="shared" ca="1" si="136"/>
        <v>347.55645161290329</v>
      </c>
      <c r="AN168" s="31">
        <f t="shared" ca="1" si="137"/>
        <v>2588.1444892473114</v>
      </c>
      <c r="AO168" s="31">
        <f t="shared" ca="1" si="138"/>
        <v>1503.5463709677417</v>
      </c>
      <c r="AP168" s="31">
        <f t="shared" ca="1" si="139"/>
        <v>41704.171370967742</v>
      </c>
      <c r="AQ168" s="31">
        <f t="shared" ca="1" si="140"/>
        <v>2152.7096774193546</v>
      </c>
      <c r="AR168" s="31">
        <f t="shared" ca="1" si="141"/>
        <v>402.56922043010746</v>
      </c>
      <c r="AS168" s="31">
        <f t="shared" ca="1" si="142"/>
        <v>6508.2741935483891</v>
      </c>
      <c r="AT168" s="31">
        <f t="shared" ca="1" si="143"/>
        <v>-813.07862903225805</v>
      </c>
      <c r="AU168" s="31">
        <f t="shared" ca="1" si="144"/>
        <v>663.5913978494624</v>
      </c>
      <c r="AV168" s="31">
        <f t="shared" ca="1" si="145"/>
        <v>-5583.5161290322567</v>
      </c>
      <c r="AW168" s="31">
        <f t="shared" ca="1" si="146"/>
        <v>65.047043010752674</v>
      </c>
      <c r="AX168" s="31">
        <f t="shared" ca="1" si="147"/>
        <v>1350.5215053763443</v>
      </c>
      <c r="AY168" s="31">
        <f t="shared" ca="1" si="148"/>
        <v>-1174.383064516129</v>
      </c>
      <c r="AZ168" s="31">
        <f t="shared" ca="1" si="149"/>
        <v>-997.34811827956992</v>
      </c>
      <c r="BA168" s="31">
        <f t="shared" ca="1" si="150"/>
        <v>-382.02016129032256</v>
      </c>
      <c r="BB168" s="31">
        <f t="shared" ca="1" si="151"/>
        <v>-2410.5497311827958</v>
      </c>
      <c r="BC168" s="31">
        <f t="shared" ca="1" si="152"/>
        <v>-1597.1438172043011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-1593.5</v>
      </c>
      <c r="BI168" s="32">
        <f>IF($BF168&gt;$Y$7,"",IF(AND($BF168=$Y$7,$BG168=23),"",Entrées!D196-Entrées!D195))</f>
        <v>-1825</v>
      </c>
      <c r="BJ168" s="32">
        <f>IF($BF168&gt;$Y$7,"",IF(AND($BF168=$Y$7,$BG168=23),"",Entrées!E196-Entrées!E195))</f>
        <v>-1412.5</v>
      </c>
      <c r="BK168" s="32">
        <f>IF($BF168&gt;$Y$7,"",IF(AND($BF168=$Y$7,$BG168=23),"",Entrées!F196-Entrées!F195))</f>
        <v>-1</v>
      </c>
      <c r="BL168" s="32">
        <f>IF($BF168&gt;$Y$7,"",IF(AND($BF168=$Y$7,$BG168=23),"",Entrées!G196-Entrées!G195))</f>
        <v>-47.5</v>
      </c>
      <c r="BM168" s="32">
        <f>IF($BF168&gt;$Y$7,"",IF(AND($BF168=$Y$7,$BG168=23),"",Entrées!H196-Entrées!H195))</f>
        <v>-188.5</v>
      </c>
      <c r="BN168" s="32">
        <f>IF($BF168&gt;$Y$7,"",IF(AND($BF168=$Y$7,$BG168=23),"",Entrées!I196-Entrées!I195))</f>
        <v>-18.5</v>
      </c>
      <c r="BO168" s="32">
        <f>IF($BF168&gt;$Y$7,"",IF(AND($BF168=$Y$7,$BG168=23),"",Entrées!J196-Entrées!J195))</f>
        <v>35.5</v>
      </c>
      <c r="BP168" s="32">
        <f>IF($BF168&gt;$Y$7,"",IF(AND($BF168=$Y$7,$BG168=23),"",Entrées!K196-Entrées!K195))</f>
        <v>-372</v>
      </c>
      <c r="BQ168" s="32">
        <f>IF($BF168&gt;$Y$7,"",IF(AND($BF168=$Y$7,$BG168=23),"",Entrées!L196-Entrées!L195))</f>
        <v>-535.5</v>
      </c>
      <c r="BR168" s="32">
        <f>IF($BF168&gt;$Y$7,"",IF(AND($BF168=$Y$7,$BG168=23),"",Entrées!M196-Entrées!M195))</f>
        <v>0</v>
      </c>
      <c r="BS168" s="32">
        <f>IF($BF168&gt;$Y$7,"",IF(AND($BF168=$Y$7,$BG168=23),"",Entrées!N196-Entrées!N195))</f>
        <v>5</v>
      </c>
      <c r="BT168" s="32">
        <f>IF($BF168&gt;$Y$7,"",IF(AND($BF168=$Y$7,$BG168=23),"",Entrées!O196-Entrées!O195))</f>
        <v>-471.5</v>
      </c>
      <c r="BU168" s="32">
        <f>IF($BF168&gt;$Y$7,"",IF(AND($BF168=$Y$7,$BG168=23),"",Entrées!P196-Entrées!P195))</f>
        <v>0</v>
      </c>
      <c r="BV168" s="32">
        <f>IF($BF168&gt;$Y$7,"",IF(AND($BF168=$Y$7,$BG168=23),"",Entrées!Q196-Entrées!Q195))</f>
        <v>-539</v>
      </c>
      <c r="BW168" s="32">
        <f>IF($BF168&gt;$Y$7,"",IF(AND($BF168=$Y$7,$BG168=23),"",Entrées!R196-Entrées!R195))</f>
        <v>121</v>
      </c>
      <c r="BX168" s="32">
        <f>IF($BF168&gt;$Y$7,"",IF(AND($BF168=$Y$7,$BG168=23),"",Entrées!S196-Entrées!S195))</f>
        <v>-216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-2</v>
      </c>
      <c r="CA168" s="32">
        <f>IF($BF168&gt;$Y$7,"",IF(AND($BF168=$Y$7,$BG168=23),"",Entrées!V196-Entrées!V195))</f>
        <v>108</v>
      </c>
      <c r="CD168" s="33">
        <f>IF($BF168&lt;=$Y$7,Entrées!J195/CD$2,"")</f>
        <v>4.3843048195811252E-2</v>
      </c>
      <c r="CE168" s="33">
        <f>IF($BF168&lt;=$Y$7,Entrées!K195/CE$2,"")</f>
        <v>0.46810797897754419</v>
      </c>
      <c r="CF168" s="11">
        <f t="shared" si="154"/>
        <v>7926</v>
      </c>
      <c r="CG168" s="11">
        <f t="shared" si="155"/>
        <v>4186</v>
      </c>
      <c r="CH168" s="52">
        <f t="shared" si="156"/>
        <v>0.27160101910413265</v>
      </c>
      <c r="CI168" s="52">
        <f t="shared" si="157"/>
        <v>9.6170382329218221E-2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3556</v>
      </c>
      <c r="F169" s="28">
        <f ca="1">IF($D169&gt;$D$8,"",INDIRECT(ADDRESS(ROW(Entrées!$C$37)+($D169-1)*24+F$11,COLUMN(Entrées!$C$37)+($C169-1),4,TRUE,"Entrées")))</f>
        <v>3440.5</v>
      </c>
      <c r="G169" s="28">
        <f ca="1">IF($D169&gt;$D$8,"",INDIRECT(ADDRESS(ROW(Entrées!$C$37)+($D169-1)*24+G$11,COLUMN(Entrées!$C$37)+($C169-1),4,TRUE,"Entrées")))</f>
        <v>3482.5</v>
      </c>
      <c r="H169" s="28">
        <f ca="1">IF($D169&gt;$D$8,"",INDIRECT(ADDRESS(ROW(Entrées!$C$37)+($D169-1)*24+H$11,COLUMN(Entrées!$C$37)+($C169-1),4,TRUE,"Entrées")))</f>
        <v>2938.5</v>
      </c>
      <c r="I169" s="28">
        <f ca="1">IF($D169&gt;$D$8,"",INDIRECT(ADDRESS(ROW(Entrées!$C$37)+($D169-1)*24+I$11,COLUMN(Entrées!$C$37)+($C169-1),4,TRUE,"Entrées")))</f>
        <v>2792</v>
      </c>
      <c r="J169" s="28">
        <f ca="1">IF($D169&gt;$D$8,"",INDIRECT(ADDRESS(ROW(Entrées!$C$37)+($D169-1)*24+J$11,COLUMN(Entrées!$C$37)+($C169-1),4,TRUE,"Entrées")))</f>
        <v>2866.5</v>
      </c>
      <c r="K169" s="28">
        <f ca="1">IF($D169&gt;$D$8,"",INDIRECT(ADDRESS(ROW(Entrées!$C$37)+($D169-1)*24+K$11,COLUMN(Entrées!$C$37)+($C169-1),4,TRUE,"Entrées")))</f>
        <v>3700</v>
      </c>
      <c r="L169" s="28">
        <f ca="1">IF($D169&gt;$D$8,"",INDIRECT(ADDRESS(ROW(Entrées!$C$37)+($D169-1)*24+L$11,COLUMN(Entrées!$C$37)+($C169-1),4,TRUE,"Entrées")))</f>
        <v>4082</v>
      </c>
      <c r="M169" s="28">
        <f ca="1">IF($D169&gt;$D$8,"",INDIRECT(ADDRESS(ROW(Entrées!$C$37)+($D169-1)*24+M$11,COLUMN(Entrées!$C$37)+($C169-1),4,TRUE,"Entrées")))</f>
        <v>3951.5</v>
      </c>
      <c r="N169" s="28">
        <f ca="1">IF($D169&gt;$D$8,"",INDIRECT(ADDRESS(ROW(Entrées!$C$37)+($D169-1)*24+N$11,COLUMN(Entrées!$C$37)+($C169-1),4,TRUE,"Entrées")))</f>
        <v>3797</v>
      </c>
      <c r="O169" s="28">
        <f ca="1">IF($D169&gt;$D$8,"",INDIRECT(ADDRESS(ROW(Entrées!$C$37)+($D169-1)*24+O$11,COLUMN(Entrées!$C$37)+($C169-1),4,TRUE,"Entrées")))</f>
        <v>3912.5</v>
      </c>
      <c r="P169" s="28">
        <f ca="1">IF($D169&gt;$D$8,"",INDIRECT(ADDRESS(ROW(Entrées!$C$37)+($D169-1)*24+P$11,COLUMN(Entrées!$C$37)+($C169-1),4,TRUE,"Entrées")))</f>
        <v>3719</v>
      </c>
      <c r="Q169" s="28">
        <f ca="1">IF($D169&gt;$D$8,"",INDIRECT(ADDRESS(ROW(Entrées!$C$37)+($D169-1)*24+Q$11,COLUMN(Entrées!$C$37)+($C169-1),4,TRUE,"Entrées")))</f>
        <v>3874</v>
      </c>
      <c r="R169" s="28">
        <f ca="1">IF($D169&gt;$D$8,"",INDIRECT(ADDRESS(ROW(Entrées!$C$37)+($D169-1)*24+R$11,COLUMN(Entrées!$C$37)+($C169-1),4,TRUE,"Entrées")))</f>
        <v>3792</v>
      </c>
      <c r="S169" s="28">
        <f ca="1">IF($D169&gt;$D$8,"",INDIRECT(ADDRESS(ROW(Entrées!$C$37)+($D169-1)*24+S$11,COLUMN(Entrées!$C$37)+($C169-1),4,TRUE,"Entrées")))</f>
        <v>3732.5</v>
      </c>
      <c r="T169" s="28">
        <f ca="1">IF($D169&gt;$D$8,"",INDIRECT(ADDRESS(ROW(Entrées!$C$37)+($D169-1)*24+T$11,COLUMN(Entrées!$C$37)+($C169-1),4,TRUE,"Entrées")))</f>
        <v>3623.5</v>
      </c>
      <c r="U169" s="28">
        <f ca="1">IF($D169&gt;$D$8,"",INDIRECT(ADDRESS(ROW(Entrées!$C$37)+($D169-1)*24+U$11,COLUMN(Entrées!$C$37)+($C169-1),4,TRUE,"Entrées")))</f>
        <v>3554.5</v>
      </c>
      <c r="V169" s="28">
        <f ca="1">IF($D169&gt;$D$8,"",INDIRECT(ADDRESS(ROW(Entrées!$C$37)+($D169-1)*24+V$11,COLUMN(Entrées!$C$37)+($C169-1),4,TRUE,"Entrées")))</f>
        <v>3568</v>
      </c>
      <c r="W169" s="28">
        <f ca="1">IF($D169&gt;$D$8,"",INDIRECT(ADDRESS(ROW(Entrées!$C$37)+($D169-1)*24+W$11,COLUMN(Entrées!$C$37)+($C169-1),4,TRUE,"Entrées")))</f>
        <v>3801</v>
      </c>
      <c r="X169" s="28">
        <f ca="1">IF($D169&gt;$D$8,"",INDIRECT(ADDRESS(ROW(Entrées!$C$37)+($D169-1)*24+X$11,COLUMN(Entrées!$C$37)+($C169-1),4,TRUE,"Entrées")))</f>
        <v>4107.5</v>
      </c>
      <c r="Y169" s="28">
        <f ca="1">IF($D169&gt;$D$8,"",INDIRECT(ADDRESS(ROW(Entrées!$C$37)+($D169-1)*24+Y$11,COLUMN(Entrées!$C$37)+($C169-1),4,TRUE,"Entrées")))</f>
        <v>3869.5</v>
      </c>
      <c r="Z169" s="28">
        <f ca="1">IF($D169&gt;$D$8,"",INDIRECT(ADDRESS(ROW(Entrées!$C$37)+($D169-1)*24+Z$11,COLUMN(Entrées!$C$37)+($C169-1),4,TRUE,"Entrées")))</f>
        <v>3743.5</v>
      </c>
      <c r="AA169" s="28">
        <f ca="1">IF($D169&gt;$D$8,"",INDIRECT(ADDRESS(ROW(Entrées!$C$37)+($D169-1)*24+AA$11,COLUMN(Entrées!$C$37)+($C169-1),4,TRUE,"Entrées")))</f>
        <v>3509</v>
      </c>
      <c r="AB169" s="28">
        <f ca="1">IF($D169&gt;$D$8,"",INDIRECT(ADDRESS(ROW(Entrées!$C$37)+($D169-1)*24+AB$11,COLUMN(Entrées!$C$37)+($C169-1),4,TRUE,"Entrées")))</f>
        <v>3884</v>
      </c>
      <c r="AC169" s="11"/>
      <c r="AD169" s="40">
        <f t="shared" ca="1" si="186"/>
        <v>3637.375</v>
      </c>
      <c r="AE169" s="40">
        <f t="shared" ca="1" si="188"/>
        <v>4107.5</v>
      </c>
      <c r="AF169" s="40">
        <f t="shared" ca="1" si="189"/>
        <v>2792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49473.956989247294</v>
      </c>
      <c r="AK169" s="31">
        <f t="shared" ca="1" si="134"/>
        <v>49350.672043010745</v>
      </c>
      <c r="AL169" s="31">
        <f t="shared" ca="1" si="135"/>
        <v>49398.118279569891</v>
      </c>
      <c r="AM169" s="31">
        <f t="shared" ca="1" si="136"/>
        <v>347.55645161290329</v>
      </c>
      <c r="AN169" s="31">
        <f t="shared" ca="1" si="137"/>
        <v>2588.1444892473114</v>
      </c>
      <c r="AO169" s="31">
        <f t="shared" ca="1" si="138"/>
        <v>1503.5463709677417</v>
      </c>
      <c r="AP169" s="31">
        <f t="shared" ca="1" si="139"/>
        <v>41704.171370967742</v>
      </c>
      <c r="AQ169" s="31">
        <f t="shared" ca="1" si="140"/>
        <v>2152.7096774193546</v>
      </c>
      <c r="AR169" s="31">
        <f t="shared" ca="1" si="141"/>
        <v>402.56922043010746</v>
      </c>
      <c r="AS169" s="31">
        <f t="shared" ca="1" si="142"/>
        <v>6508.2741935483891</v>
      </c>
      <c r="AT169" s="31">
        <f t="shared" ca="1" si="143"/>
        <v>-813.07862903225805</v>
      </c>
      <c r="AU169" s="31">
        <f t="shared" ca="1" si="144"/>
        <v>663.5913978494624</v>
      </c>
      <c r="AV169" s="31">
        <f t="shared" ca="1" si="145"/>
        <v>-5583.5161290322567</v>
      </c>
      <c r="AW169" s="31">
        <f t="shared" ca="1" si="146"/>
        <v>65.047043010752674</v>
      </c>
      <c r="AX169" s="31">
        <f t="shared" ca="1" si="147"/>
        <v>1350.5215053763443</v>
      </c>
      <c r="AY169" s="31">
        <f t="shared" ca="1" si="148"/>
        <v>-1174.383064516129</v>
      </c>
      <c r="AZ169" s="31">
        <f t="shared" ca="1" si="149"/>
        <v>-997.34811827956992</v>
      </c>
      <c r="BA169" s="31">
        <f t="shared" ca="1" si="150"/>
        <v>-382.02016129032256</v>
      </c>
      <c r="BB169" s="31">
        <f t="shared" ca="1" si="151"/>
        <v>-2410.5497311827958</v>
      </c>
      <c r="BC169" s="31">
        <f t="shared" ca="1" si="152"/>
        <v>-1597.1438172043011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-1228.5</v>
      </c>
      <c r="BI169" s="32">
        <f>IF($BF169&gt;$Y$7,"",IF(AND($BF169=$Y$7,$BG169=23),"",Entrées!D197-Entrées!D196))</f>
        <v>-1562.5</v>
      </c>
      <c r="BJ169" s="32">
        <f>IF($BF169&gt;$Y$7,"",IF(AND($BF169=$Y$7,$BG169=23),"",Entrées!E197-Entrées!E196))</f>
        <v>-1437.5</v>
      </c>
      <c r="BK169" s="32">
        <f>IF($BF169&gt;$Y$7,"",IF(AND($BF169=$Y$7,$BG169=23),"",Entrées!F197-Entrées!F196))</f>
        <v>-0.5</v>
      </c>
      <c r="BL169" s="32">
        <f>IF($BF169&gt;$Y$7,"",IF(AND($BF169=$Y$7,$BG169=23),"",Entrées!G197-Entrées!G196))</f>
        <v>0.5</v>
      </c>
      <c r="BM169" s="32">
        <f>IF($BF169&gt;$Y$7,"",IF(AND($BF169=$Y$7,$BG169=23),"",Entrées!H197-Entrées!H196))</f>
        <v>8.5</v>
      </c>
      <c r="BN169" s="32">
        <f>IF($BF169&gt;$Y$7,"",IF(AND($BF169=$Y$7,$BG169=23),"",Entrées!I197-Entrées!I196))</f>
        <v>-154</v>
      </c>
      <c r="BO169" s="32">
        <f>IF($BF169&gt;$Y$7,"",IF(AND($BF169=$Y$7,$BG169=23),"",Entrées!J197-Entrées!J196))</f>
        <v>6.5</v>
      </c>
      <c r="BP169" s="32">
        <f>IF($BF169&gt;$Y$7,"",IF(AND($BF169=$Y$7,$BG169=23),"",Entrées!K197-Entrées!K196))</f>
        <v>-341</v>
      </c>
      <c r="BQ169" s="32">
        <f>IF($BF169&gt;$Y$7,"",IF(AND($BF169=$Y$7,$BG169=23),"",Entrées!L197-Entrées!L196))</f>
        <v>-297</v>
      </c>
      <c r="BR169" s="32">
        <f>IF($BF169&gt;$Y$7,"",IF(AND($BF169=$Y$7,$BG169=23),"",Entrées!M197-Entrées!M196))</f>
        <v>0</v>
      </c>
      <c r="BS169" s="32">
        <f>IF($BF169&gt;$Y$7,"",IF(AND($BF169=$Y$7,$BG169=23),"",Entrées!N197-Entrées!N196))</f>
        <v>-3.5</v>
      </c>
      <c r="BT169" s="32">
        <f>IF($BF169&gt;$Y$7,"",IF(AND($BF169=$Y$7,$BG169=23),"",Entrées!O197-Entrées!O196))</f>
        <v>-448.5</v>
      </c>
      <c r="BU169" s="32">
        <f>IF($BF169&gt;$Y$7,"",IF(AND($BF169=$Y$7,$BG169=23),"",Entrées!P197-Entrées!P196))</f>
        <v>1.5</v>
      </c>
      <c r="BV169" s="32">
        <f>IF($BF169&gt;$Y$7,"",IF(AND($BF169=$Y$7,$BG169=23),"",Entrées!Q197-Entrées!Q196))</f>
        <v>-351</v>
      </c>
      <c r="BW169" s="32">
        <f>IF($BF169&gt;$Y$7,"",IF(AND($BF169=$Y$7,$BG169=23),"",Entrées!R197-Entrées!R196))</f>
        <v>-132</v>
      </c>
      <c r="BX169" s="32">
        <f>IF($BF169&gt;$Y$7,"",IF(AND($BF169=$Y$7,$BG169=23),"",Entrées!S197-Entrées!S196))</f>
        <v>20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-28</v>
      </c>
      <c r="CB169" s="11"/>
      <c r="CD169" s="33">
        <f>IF($BF169&lt;=$Y$7,Entrées!J196/CD$2,"")</f>
        <v>4.832197829926823E-2</v>
      </c>
      <c r="CE169" s="33">
        <f>IF($BF169&lt;=$Y$7,Entrées!K196/CE$2,"")</f>
        <v>0.37924032489249881</v>
      </c>
      <c r="CF169" s="11">
        <f t="shared" si="154"/>
        <v>7926</v>
      </c>
      <c r="CG169" s="11">
        <f t="shared" si="155"/>
        <v>4186</v>
      </c>
      <c r="CH169" s="52">
        <f t="shared" si="156"/>
        <v>0.27160101910413265</v>
      </c>
      <c r="CI169" s="52">
        <f t="shared" si="157"/>
        <v>9.6170382329218221E-2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3650</v>
      </c>
      <c r="F170" s="28">
        <f ca="1">IF($D170&gt;$D$8,"",INDIRECT(ADDRESS(ROW(Entrées!$C$37)+($D170-1)*24+F$11,COLUMN(Entrées!$C$37)+($C170-1),4,TRUE,"Entrées")))</f>
        <v>3174.5</v>
      </c>
      <c r="G170" s="28">
        <f ca="1">IF($D170&gt;$D$8,"",INDIRECT(ADDRESS(ROW(Entrées!$C$37)+($D170-1)*24+G$11,COLUMN(Entrées!$C$37)+($C170-1),4,TRUE,"Entrées")))</f>
        <v>2730.5</v>
      </c>
      <c r="H170" s="28">
        <f ca="1">IF($D170&gt;$D$8,"",INDIRECT(ADDRESS(ROW(Entrées!$C$37)+($D170-1)*24+H$11,COLUMN(Entrées!$C$37)+($C170-1),4,TRUE,"Entrées")))</f>
        <v>2402</v>
      </c>
      <c r="I170" s="28">
        <f ca="1">IF($D170&gt;$D$8,"",INDIRECT(ADDRESS(ROW(Entrées!$C$37)+($D170-1)*24+I$11,COLUMN(Entrées!$C$37)+($C170-1),4,TRUE,"Entrées")))</f>
        <v>2252</v>
      </c>
      <c r="J170" s="28">
        <f ca="1">IF($D170&gt;$D$8,"",INDIRECT(ADDRESS(ROW(Entrées!$C$37)+($D170-1)*24+J$11,COLUMN(Entrées!$C$37)+($C170-1),4,TRUE,"Entrées")))</f>
        <v>2569.5</v>
      </c>
      <c r="K170" s="28">
        <f ca="1">IF($D170&gt;$D$8,"",INDIRECT(ADDRESS(ROW(Entrées!$C$37)+($D170-1)*24+K$11,COLUMN(Entrées!$C$37)+($C170-1),4,TRUE,"Entrées")))</f>
        <v>3362.5</v>
      </c>
      <c r="L170" s="28">
        <f ca="1">IF($D170&gt;$D$8,"",INDIRECT(ADDRESS(ROW(Entrées!$C$37)+($D170-1)*24+L$11,COLUMN(Entrées!$C$37)+($C170-1),4,TRUE,"Entrées")))</f>
        <v>4083.5</v>
      </c>
      <c r="M170" s="28">
        <f ca="1">IF($D170&gt;$D$8,"",INDIRECT(ADDRESS(ROW(Entrées!$C$37)+($D170-1)*24+M$11,COLUMN(Entrées!$C$37)+($C170-1),4,TRUE,"Entrées")))</f>
        <v>4178.5</v>
      </c>
      <c r="N170" s="28">
        <f ca="1">IF($D170&gt;$D$8,"",INDIRECT(ADDRESS(ROW(Entrées!$C$37)+($D170-1)*24+N$11,COLUMN(Entrées!$C$37)+($C170-1),4,TRUE,"Entrées")))</f>
        <v>4118</v>
      </c>
      <c r="O170" s="28">
        <f ca="1">IF($D170&gt;$D$8,"",INDIRECT(ADDRESS(ROW(Entrées!$C$37)+($D170-1)*24+O$11,COLUMN(Entrées!$C$37)+($C170-1),4,TRUE,"Entrées")))</f>
        <v>4096.5</v>
      </c>
      <c r="P170" s="28">
        <f ca="1">IF($D170&gt;$D$8,"",INDIRECT(ADDRESS(ROW(Entrées!$C$37)+($D170-1)*24+P$11,COLUMN(Entrées!$C$37)+($C170-1),4,TRUE,"Entrées")))</f>
        <v>4107.5</v>
      </c>
      <c r="Q170" s="28">
        <f ca="1">IF($D170&gt;$D$8,"",INDIRECT(ADDRESS(ROW(Entrées!$C$37)+($D170-1)*24+Q$11,COLUMN(Entrées!$C$37)+($C170-1),4,TRUE,"Entrées")))</f>
        <v>4008.5</v>
      </c>
      <c r="R170" s="28">
        <f ca="1">IF($D170&gt;$D$8,"",INDIRECT(ADDRESS(ROW(Entrées!$C$37)+($D170-1)*24+R$11,COLUMN(Entrées!$C$37)+($C170-1),4,TRUE,"Entrées")))</f>
        <v>3963</v>
      </c>
      <c r="S170" s="28">
        <f ca="1">IF($D170&gt;$D$8,"",INDIRECT(ADDRESS(ROW(Entrées!$C$37)+($D170-1)*24+S$11,COLUMN(Entrées!$C$37)+($C170-1),4,TRUE,"Entrées")))</f>
        <v>4139</v>
      </c>
      <c r="T170" s="28">
        <f ca="1">IF($D170&gt;$D$8,"",INDIRECT(ADDRESS(ROW(Entrées!$C$37)+($D170-1)*24+T$11,COLUMN(Entrées!$C$37)+($C170-1),4,TRUE,"Entrées")))</f>
        <v>3653</v>
      </c>
      <c r="U170" s="28">
        <f ca="1">IF($D170&gt;$D$8,"",INDIRECT(ADDRESS(ROW(Entrées!$C$37)+($D170-1)*24+U$11,COLUMN(Entrées!$C$37)+($C170-1),4,TRUE,"Entrées")))</f>
        <v>3551.5</v>
      </c>
      <c r="V170" s="28">
        <f ca="1">IF($D170&gt;$D$8,"",INDIRECT(ADDRESS(ROW(Entrées!$C$37)+($D170-1)*24+V$11,COLUMN(Entrées!$C$37)+($C170-1),4,TRUE,"Entrées")))</f>
        <v>3378.5</v>
      </c>
      <c r="W170" s="28">
        <f ca="1">IF($D170&gt;$D$8,"",INDIRECT(ADDRESS(ROW(Entrées!$C$37)+($D170-1)*24+W$11,COLUMN(Entrées!$C$37)+($C170-1),4,TRUE,"Entrées")))</f>
        <v>3735.5</v>
      </c>
      <c r="X170" s="28">
        <f ca="1">IF($D170&gt;$D$8,"",INDIRECT(ADDRESS(ROW(Entrées!$C$37)+($D170-1)*24+X$11,COLUMN(Entrées!$C$37)+($C170-1),4,TRUE,"Entrées")))</f>
        <v>3869</v>
      </c>
      <c r="Y170" s="28">
        <f ca="1">IF($D170&gt;$D$8,"",INDIRECT(ADDRESS(ROW(Entrées!$C$37)+($D170-1)*24+Y$11,COLUMN(Entrées!$C$37)+($C170-1),4,TRUE,"Entrées")))</f>
        <v>3713.5</v>
      </c>
      <c r="Z170" s="28">
        <f ca="1">IF($D170&gt;$D$8,"",INDIRECT(ADDRESS(ROW(Entrées!$C$37)+($D170-1)*24+Z$11,COLUMN(Entrées!$C$37)+($C170-1),4,TRUE,"Entrées")))</f>
        <v>3604.5</v>
      </c>
      <c r="AA170" s="28">
        <f ca="1">IF($D170&gt;$D$8,"",INDIRECT(ADDRESS(ROW(Entrées!$C$37)+($D170-1)*24+AA$11,COLUMN(Entrées!$C$37)+($C170-1),4,TRUE,"Entrées")))</f>
        <v>3363</v>
      </c>
      <c r="AB170" s="28">
        <f ca="1">IF($D170&gt;$D$8,"",INDIRECT(ADDRESS(ROW(Entrées!$C$37)+($D170-1)*24+AB$11,COLUMN(Entrées!$C$37)+($C170-1),4,TRUE,"Entrées")))</f>
        <v>3593.5</v>
      </c>
      <c r="AC170" s="11"/>
      <c r="AD170" s="40">
        <f t="shared" ca="1" si="186"/>
        <v>3554.0625</v>
      </c>
      <c r="AE170" s="40">
        <f t="shared" ca="1" si="188"/>
        <v>4178.5</v>
      </c>
      <c r="AF170" s="40">
        <f t="shared" ca="1" si="189"/>
        <v>2252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49473.956989247294</v>
      </c>
      <c r="AK170" s="31">
        <f t="shared" ca="1" si="134"/>
        <v>49350.672043010745</v>
      </c>
      <c r="AL170" s="31">
        <f t="shared" ca="1" si="135"/>
        <v>49398.118279569891</v>
      </c>
      <c r="AM170" s="31">
        <f t="shared" ca="1" si="136"/>
        <v>347.55645161290329</v>
      </c>
      <c r="AN170" s="31">
        <f t="shared" ca="1" si="137"/>
        <v>2588.1444892473114</v>
      </c>
      <c r="AO170" s="31">
        <f t="shared" ca="1" si="138"/>
        <v>1503.5463709677417</v>
      </c>
      <c r="AP170" s="31">
        <f t="shared" ca="1" si="139"/>
        <v>41704.171370967742</v>
      </c>
      <c r="AQ170" s="31">
        <f t="shared" ca="1" si="140"/>
        <v>2152.7096774193546</v>
      </c>
      <c r="AR170" s="31">
        <f t="shared" ca="1" si="141"/>
        <v>402.56922043010746</v>
      </c>
      <c r="AS170" s="31">
        <f t="shared" ca="1" si="142"/>
        <v>6508.2741935483891</v>
      </c>
      <c r="AT170" s="31">
        <f t="shared" ca="1" si="143"/>
        <v>-813.07862903225805</v>
      </c>
      <c r="AU170" s="31">
        <f t="shared" ca="1" si="144"/>
        <v>663.5913978494624</v>
      </c>
      <c r="AV170" s="31">
        <f t="shared" ca="1" si="145"/>
        <v>-5583.5161290322567</v>
      </c>
      <c r="AW170" s="31">
        <f t="shared" ca="1" si="146"/>
        <v>65.047043010752674</v>
      </c>
      <c r="AX170" s="31">
        <f t="shared" ca="1" si="147"/>
        <v>1350.5215053763443</v>
      </c>
      <c r="AY170" s="31">
        <f t="shared" ca="1" si="148"/>
        <v>-1174.383064516129</v>
      </c>
      <c r="AZ170" s="31">
        <f t="shared" ca="1" si="149"/>
        <v>-997.34811827956992</v>
      </c>
      <c r="BA170" s="31">
        <f t="shared" ca="1" si="150"/>
        <v>-382.02016129032256</v>
      </c>
      <c r="BB170" s="31">
        <f t="shared" ca="1" si="151"/>
        <v>-2410.5497311827958</v>
      </c>
      <c r="BC170" s="31">
        <f t="shared" ca="1" si="152"/>
        <v>-1597.1438172043011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-937.5</v>
      </c>
      <c r="BI170" s="32">
        <f>IF($BF170&gt;$Y$7,"",IF(AND($BF170=$Y$7,$BG170=23),"",Entrées!D198-Entrées!D197))</f>
        <v>-937.5</v>
      </c>
      <c r="BJ170" s="32">
        <f>IF($BF170&gt;$Y$7,"",IF(AND($BF170=$Y$7,$BG170=23),"",Entrées!E198-Entrées!E197))</f>
        <v>-962.5</v>
      </c>
      <c r="BK170" s="32">
        <f>IF($BF170&gt;$Y$7,"",IF(AND($BF170=$Y$7,$BG170=23),"",Entrées!F198-Entrées!F197))</f>
        <v>1.5</v>
      </c>
      <c r="BL170" s="32">
        <f>IF($BF170&gt;$Y$7,"",IF(AND($BF170=$Y$7,$BG170=23),"",Entrées!G198-Entrées!G197))</f>
        <v>-49</v>
      </c>
      <c r="BM170" s="32">
        <f>IF($BF170&gt;$Y$7,"",IF(AND($BF170=$Y$7,$BG170=23),"",Entrées!H198-Entrées!H197))</f>
        <v>88</v>
      </c>
      <c r="BN170" s="32">
        <f>IF($BF170&gt;$Y$7,"",IF(AND($BF170=$Y$7,$BG170=23),"",Entrées!I198-Entrées!I197))</f>
        <v>68.5</v>
      </c>
      <c r="BO170" s="32">
        <f>IF($BF170&gt;$Y$7,"",IF(AND($BF170=$Y$7,$BG170=23),"",Entrées!J198-Entrées!J197))</f>
        <v>-9.5</v>
      </c>
      <c r="BP170" s="32">
        <f>IF($BF170&gt;$Y$7,"",IF(AND($BF170=$Y$7,$BG170=23),"",Entrées!K198-Entrées!K197))</f>
        <v>-415.5</v>
      </c>
      <c r="BQ170" s="32">
        <f>IF($BF170&gt;$Y$7,"",IF(AND($BF170=$Y$7,$BG170=23),"",Entrées!L198-Entrées!L197))</f>
        <v>156.5</v>
      </c>
      <c r="BR170" s="32">
        <f>IF($BF170&gt;$Y$7,"",IF(AND($BF170=$Y$7,$BG170=23),"",Entrées!M198-Entrées!M197))</f>
        <v>-1.5</v>
      </c>
      <c r="BS170" s="32">
        <f>IF($BF170&gt;$Y$7,"",IF(AND($BF170=$Y$7,$BG170=23),"",Entrées!N198-Entrées!N197))</f>
        <v>-1</v>
      </c>
      <c r="BT170" s="32">
        <f>IF($BF170&gt;$Y$7,"",IF(AND($BF170=$Y$7,$BG170=23),"",Entrées!O198-Entrées!O197))</f>
        <v>-775</v>
      </c>
      <c r="BU170" s="32">
        <f>IF($BF170&gt;$Y$7,"",IF(AND($BF170=$Y$7,$BG170=23),"",Entrées!P198-Entrées!P197))</f>
        <v>0</v>
      </c>
      <c r="BV170" s="32">
        <f>IF($BF170&gt;$Y$7,"",IF(AND($BF170=$Y$7,$BG170=23),"",Entrées!Q198-Entrées!Q197))</f>
        <v>-1128</v>
      </c>
      <c r="BW170" s="32">
        <f>IF($BF170&gt;$Y$7,"",IF(AND($BF170=$Y$7,$BG170=23),"",Entrées!R198-Entrées!R197))</f>
        <v>-244</v>
      </c>
      <c r="BX170" s="32">
        <f>IF($BF170&gt;$Y$7,"",IF(AND($BF170=$Y$7,$BG170=23),"",Entrées!S198-Entrées!S197))</f>
        <v>-260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569</v>
      </c>
      <c r="CB170" s="11"/>
      <c r="CD170" s="33">
        <f>IF($BF170&lt;=$Y$7,Entrées!J197/CD$2,"")</f>
        <v>4.9142064092858942E-2</v>
      </c>
      <c r="CE170" s="33">
        <f>IF($BF170&lt;=$Y$7,Entrées!K197/CE$2,"")</f>
        <v>0.29777830864787386</v>
      </c>
      <c r="CF170" s="11">
        <f t="shared" si="154"/>
        <v>7926</v>
      </c>
      <c r="CG170" s="11">
        <f t="shared" si="155"/>
        <v>4186</v>
      </c>
      <c r="CH170" s="52">
        <f t="shared" si="156"/>
        <v>0.27160101910413265</v>
      </c>
      <c r="CI170" s="52">
        <f t="shared" si="157"/>
        <v>9.6170382329218221E-2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3454</v>
      </c>
      <c r="F171" s="28">
        <f ca="1">IF($D171&gt;$D$8,"",INDIRECT(ADDRESS(ROW(Entrées!$C$37)+($D171-1)*24+F$11,COLUMN(Entrées!$C$37)+($C171-1),4,TRUE,"Entrées")))</f>
        <v>3355.5</v>
      </c>
      <c r="G171" s="28">
        <f ca="1">IF($D171&gt;$D$8,"",INDIRECT(ADDRESS(ROW(Entrées!$C$37)+($D171-1)*24+G$11,COLUMN(Entrées!$C$37)+($C171-1),4,TRUE,"Entrées")))</f>
        <v>3255.5</v>
      </c>
      <c r="H171" s="28">
        <f ca="1">IF($D171&gt;$D$8,"",INDIRECT(ADDRESS(ROW(Entrées!$C$37)+($D171-1)*24+H$11,COLUMN(Entrées!$C$37)+($C171-1),4,TRUE,"Entrées")))</f>
        <v>2686.5</v>
      </c>
      <c r="I171" s="28">
        <f ca="1">IF($D171&gt;$D$8,"",INDIRECT(ADDRESS(ROW(Entrées!$C$37)+($D171-1)*24+I$11,COLUMN(Entrées!$C$37)+($C171-1),4,TRUE,"Entrées")))</f>
        <v>2479</v>
      </c>
      <c r="J171" s="28">
        <f ca="1">IF($D171&gt;$D$8,"",INDIRECT(ADDRESS(ROW(Entrées!$C$37)+($D171-1)*24+J$11,COLUMN(Entrées!$C$37)+($C171-1),4,TRUE,"Entrées")))</f>
        <v>2499</v>
      </c>
      <c r="K171" s="28">
        <f ca="1">IF($D171&gt;$D$8,"",INDIRECT(ADDRESS(ROW(Entrées!$C$37)+($D171-1)*24+K$11,COLUMN(Entrées!$C$37)+($C171-1),4,TRUE,"Entrées")))</f>
        <v>2853</v>
      </c>
      <c r="L171" s="28">
        <f ca="1">IF($D171&gt;$D$8,"",INDIRECT(ADDRESS(ROW(Entrées!$C$37)+($D171-1)*24+L$11,COLUMN(Entrées!$C$37)+($C171-1),4,TRUE,"Entrées")))</f>
        <v>3353.5</v>
      </c>
      <c r="M171" s="28">
        <f ca="1">IF($D171&gt;$D$8,"",INDIRECT(ADDRESS(ROW(Entrées!$C$37)+($D171-1)*24+M$11,COLUMN(Entrées!$C$37)+($C171-1),4,TRUE,"Entrées")))</f>
        <v>3472</v>
      </c>
      <c r="N171" s="28">
        <f ca="1">IF($D171&gt;$D$8,"",INDIRECT(ADDRESS(ROW(Entrées!$C$37)+($D171-1)*24+N$11,COLUMN(Entrées!$C$37)+($C171-1),4,TRUE,"Entrées")))</f>
        <v>4013.5</v>
      </c>
      <c r="O171" s="28">
        <f ca="1">IF($D171&gt;$D$8,"",INDIRECT(ADDRESS(ROW(Entrées!$C$37)+($D171-1)*24+O$11,COLUMN(Entrées!$C$37)+($C171-1),4,TRUE,"Entrées")))</f>
        <v>4175</v>
      </c>
      <c r="P171" s="28">
        <f ca="1">IF($D171&gt;$D$8,"",INDIRECT(ADDRESS(ROW(Entrées!$C$37)+($D171-1)*24+P$11,COLUMN(Entrées!$C$37)+($C171-1),4,TRUE,"Entrées")))</f>
        <v>4142</v>
      </c>
      <c r="Q171" s="28">
        <f ca="1">IF($D171&gt;$D$8,"",INDIRECT(ADDRESS(ROW(Entrées!$C$37)+($D171-1)*24+Q$11,COLUMN(Entrées!$C$37)+($C171-1),4,TRUE,"Entrées")))</f>
        <v>4122.5</v>
      </c>
      <c r="R171" s="28">
        <f ca="1">IF($D171&gt;$D$8,"",INDIRECT(ADDRESS(ROW(Entrées!$C$37)+($D171-1)*24+R$11,COLUMN(Entrées!$C$37)+($C171-1),4,TRUE,"Entrées")))</f>
        <v>3986</v>
      </c>
      <c r="S171" s="28">
        <f ca="1">IF($D171&gt;$D$8,"",INDIRECT(ADDRESS(ROW(Entrées!$C$37)+($D171-1)*24+S$11,COLUMN(Entrées!$C$37)+($C171-1),4,TRUE,"Entrées")))</f>
        <v>3926</v>
      </c>
      <c r="T171" s="28">
        <f ca="1">IF($D171&gt;$D$8,"",INDIRECT(ADDRESS(ROW(Entrées!$C$37)+($D171-1)*24+T$11,COLUMN(Entrées!$C$37)+($C171-1),4,TRUE,"Entrées")))</f>
        <v>4122.5</v>
      </c>
      <c r="U171" s="28">
        <f ca="1">IF($D171&gt;$D$8,"",INDIRECT(ADDRESS(ROW(Entrées!$C$37)+($D171-1)*24+U$11,COLUMN(Entrées!$C$37)+($C171-1),4,TRUE,"Entrées")))</f>
        <v>3921</v>
      </c>
      <c r="V171" s="28">
        <f ca="1">IF($D171&gt;$D$8,"",INDIRECT(ADDRESS(ROW(Entrées!$C$37)+($D171-1)*24+V$11,COLUMN(Entrées!$C$37)+($C171-1),4,TRUE,"Entrées")))</f>
        <v>3748</v>
      </c>
      <c r="W171" s="28">
        <f ca="1">IF($D171&gt;$D$8,"",INDIRECT(ADDRESS(ROW(Entrées!$C$37)+($D171-1)*24+W$11,COLUMN(Entrées!$C$37)+($C171-1),4,TRUE,"Entrées")))</f>
        <v>3920.5</v>
      </c>
      <c r="X171" s="28">
        <f ca="1">IF($D171&gt;$D$8,"",INDIRECT(ADDRESS(ROW(Entrées!$C$37)+($D171-1)*24+X$11,COLUMN(Entrées!$C$37)+($C171-1),4,TRUE,"Entrées")))</f>
        <v>4044.5</v>
      </c>
      <c r="Y171" s="28">
        <f ca="1">IF($D171&gt;$D$8,"",INDIRECT(ADDRESS(ROW(Entrées!$C$37)+($D171-1)*24+Y$11,COLUMN(Entrées!$C$37)+($C171-1),4,TRUE,"Entrées")))</f>
        <v>3782.5</v>
      </c>
      <c r="Z171" s="28">
        <f ca="1">IF($D171&gt;$D$8,"",INDIRECT(ADDRESS(ROW(Entrées!$C$37)+($D171-1)*24+Z$11,COLUMN(Entrées!$C$37)+($C171-1),4,TRUE,"Entrées")))</f>
        <v>3541.5</v>
      </c>
      <c r="AA171" s="28">
        <f ca="1">IF($D171&gt;$D$8,"",INDIRECT(ADDRESS(ROW(Entrées!$C$37)+($D171-1)*24+AA$11,COLUMN(Entrées!$C$37)+($C171-1),4,TRUE,"Entrées")))</f>
        <v>3532.5</v>
      </c>
      <c r="AB171" s="28">
        <f ca="1">IF($D171&gt;$D$8,"",INDIRECT(ADDRESS(ROW(Entrées!$C$37)+($D171-1)*24+AB$11,COLUMN(Entrées!$C$37)+($C171-1),4,TRUE,"Entrées")))</f>
        <v>3594</v>
      </c>
      <c r="AC171" s="11"/>
      <c r="AD171" s="40">
        <f t="shared" ca="1" si="186"/>
        <v>3582.5</v>
      </c>
      <c r="AE171" s="40">
        <f t="shared" ca="1" si="188"/>
        <v>4175</v>
      </c>
      <c r="AF171" s="40">
        <f t="shared" ca="1" si="189"/>
        <v>2479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49473.956989247294</v>
      </c>
      <c r="AK171" s="31">
        <f t="shared" ca="1" si="134"/>
        <v>49350.672043010745</v>
      </c>
      <c r="AL171" s="31">
        <f t="shared" ca="1" si="135"/>
        <v>49398.118279569891</v>
      </c>
      <c r="AM171" s="31">
        <f t="shared" ca="1" si="136"/>
        <v>347.55645161290329</v>
      </c>
      <c r="AN171" s="31">
        <f t="shared" ca="1" si="137"/>
        <v>2588.1444892473114</v>
      </c>
      <c r="AO171" s="31">
        <f t="shared" ca="1" si="138"/>
        <v>1503.5463709677417</v>
      </c>
      <c r="AP171" s="31">
        <f t="shared" ca="1" si="139"/>
        <v>41704.171370967742</v>
      </c>
      <c r="AQ171" s="31">
        <f t="shared" ca="1" si="140"/>
        <v>2152.7096774193546</v>
      </c>
      <c r="AR171" s="31">
        <f t="shared" ca="1" si="141"/>
        <v>402.56922043010746</v>
      </c>
      <c r="AS171" s="31">
        <f t="shared" ca="1" si="142"/>
        <v>6508.2741935483891</v>
      </c>
      <c r="AT171" s="31">
        <f t="shared" ca="1" si="143"/>
        <v>-813.07862903225805</v>
      </c>
      <c r="AU171" s="31">
        <f t="shared" ca="1" si="144"/>
        <v>663.5913978494624</v>
      </c>
      <c r="AV171" s="31">
        <f t="shared" ca="1" si="145"/>
        <v>-5583.5161290322567</v>
      </c>
      <c r="AW171" s="31">
        <f t="shared" ca="1" si="146"/>
        <v>65.047043010752674</v>
      </c>
      <c r="AX171" s="31">
        <f t="shared" ca="1" si="147"/>
        <v>1350.5215053763443</v>
      </c>
      <c r="AY171" s="31">
        <f t="shared" ca="1" si="148"/>
        <v>-1174.383064516129</v>
      </c>
      <c r="AZ171" s="31">
        <f t="shared" ca="1" si="149"/>
        <v>-997.34811827956992</v>
      </c>
      <c r="BA171" s="31">
        <f t="shared" ca="1" si="150"/>
        <v>-382.02016129032256</v>
      </c>
      <c r="BB171" s="31">
        <f t="shared" ca="1" si="151"/>
        <v>-2410.5497311827958</v>
      </c>
      <c r="BC171" s="31">
        <f t="shared" ca="1" si="152"/>
        <v>-1597.1438172043011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698.5</v>
      </c>
      <c r="BI171" s="32">
        <f>IF($BF171&gt;$Y$7,"",IF(AND($BF171=$Y$7,$BG171=23),"",Entrées!D199-Entrées!D198))</f>
        <v>1800</v>
      </c>
      <c r="BJ171" s="32">
        <f>IF($BF171&gt;$Y$7,"",IF(AND($BF171=$Y$7,$BG171=23),"",Entrées!E199-Entrées!E198))</f>
        <v>1675</v>
      </c>
      <c r="BK171" s="32">
        <f>IF($BF171&gt;$Y$7,"",IF(AND($BF171=$Y$7,$BG171=23),"",Entrées!F199-Entrées!F198))</f>
        <v>-1</v>
      </c>
      <c r="BL171" s="32">
        <f>IF($BF171&gt;$Y$7,"",IF(AND($BF171=$Y$7,$BG171=23),"",Entrées!G199-Entrées!G198))</f>
        <v>198</v>
      </c>
      <c r="BM171" s="32">
        <f>IF($BF171&gt;$Y$7,"",IF(AND($BF171=$Y$7,$BG171=23),"",Entrées!H199-Entrées!H198))</f>
        <v>144</v>
      </c>
      <c r="BN171" s="32">
        <f>IF($BF171&gt;$Y$7,"",IF(AND($BF171=$Y$7,$BG171=23),"",Entrées!I199-Entrées!I198))</f>
        <v>-9</v>
      </c>
      <c r="BO171" s="32">
        <f>IF($BF171&gt;$Y$7,"",IF(AND($BF171=$Y$7,$BG171=23),"",Entrées!J199-Entrées!J198))</f>
        <v>-47.5</v>
      </c>
      <c r="BP171" s="32">
        <f>IF($BF171&gt;$Y$7,"",IF(AND($BF171=$Y$7,$BG171=23),"",Entrées!K199-Entrées!K198))</f>
        <v>-458</v>
      </c>
      <c r="BQ171" s="32">
        <f>IF($BF171&gt;$Y$7,"",IF(AND($BF171=$Y$7,$BG171=23),"",Entrées!L199-Entrées!L198))</f>
        <v>1039</v>
      </c>
      <c r="BR171" s="32">
        <f>IF($BF171&gt;$Y$7,"",IF(AND($BF171=$Y$7,$BG171=23),"",Entrées!M199-Entrées!M198))</f>
        <v>1</v>
      </c>
      <c r="BS171" s="32">
        <f>IF($BF171&gt;$Y$7,"",IF(AND($BF171=$Y$7,$BG171=23),"",Entrées!N199-Entrées!N198))</f>
        <v>3</v>
      </c>
      <c r="BT171" s="32">
        <f>IF($BF171&gt;$Y$7,"",IF(AND($BF171=$Y$7,$BG171=23),"",Entrées!O199-Entrées!O198))</f>
        <v>-172.5</v>
      </c>
      <c r="BU171" s="32">
        <f>IF($BF171&gt;$Y$7,"",IF(AND($BF171=$Y$7,$BG171=23),"",Entrées!P199-Entrées!P198))</f>
        <v>3</v>
      </c>
      <c r="BV171" s="32">
        <f>IF($BF171&gt;$Y$7,"",IF(AND($BF171=$Y$7,$BG171=23),"",Entrées!Q199-Entrées!Q198))</f>
        <v>-938</v>
      </c>
      <c r="BW171" s="32">
        <f>IF($BF171&gt;$Y$7,"",IF(AND($BF171=$Y$7,$BG171=23),"",Entrées!R199-Entrées!R198))</f>
        <v>-107</v>
      </c>
      <c r="BX171" s="32">
        <f>IF($BF171&gt;$Y$7,"",IF(AND($BF171=$Y$7,$BG171=23),"",Entrées!S199-Entrées!S198))</f>
        <v>195</v>
      </c>
      <c r="BY171" s="32">
        <f>IF($BF171&gt;$Y$7,"",IF(AND($BF171=$Y$7,$BG171=23),"",Entrées!T199-Entrées!T198))</f>
        <v>536</v>
      </c>
      <c r="BZ171" s="32">
        <f>IF($BF171&gt;$Y$7,"",IF(AND($BF171=$Y$7,$BG171=23),"",Entrées!U199-Entrées!U198))</f>
        <v>142</v>
      </c>
      <c r="CA171" s="32">
        <f>IF($BF171&gt;$Y$7,"",IF(AND($BF171=$Y$7,$BG171=23),"",Entrées!V199-Entrées!V198))</f>
        <v>657</v>
      </c>
      <c r="CB171" s="11"/>
      <c r="CD171" s="33">
        <f>IF($BF171&lt;=$Y$7,Entrées!J198/CD$2,"")</f>
        <v>4.7943477163764826E-2</v>
      </c>
      <c r="CE171" s="33">
        <f>IF($BF171&lt;=$Y$7,Entrées!K198/CE$2,"")</f>
        <v>0.1985188724319159</v>
      </c>
      <c r="CF171" s="11">
        <f t="shared" si="154"/>
        <v>7926</v>
      </c>
      <c r="CG171" s="11">
        <f t="shared" si="155"/>
        <v>4186</v>
      </c>
      <c r="CH171" s="52">
        <f t="shared" si="156"/>
        <v>0.27160101910413265</v>
      </c>
      <c r="CI171" s="52">
        <f t="shared" si="157"/>
        <v>9.6170382329218221E-2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3499.5</v>
      </c>
      <c r="F172" s="28">
        <f ca="1">IF($D172&gt;$D$8,"",INDIRECT(ADDRESS(ROW(Entrées!$C$37)+($D172-1)*24+F$11,COLUMN(Entrées!$C$37)+($C172-1),4,TRUE,"Entrées")))</f>
        <v>2667.5</v>
      </c>
      <c r="G172" s="28">
        <f ca="1">IF($D172&gt;$D$8,"",INDIRECT(ADDRESS(ROW(Entrées!$C$37)+($D172-1)*24+G$11,COLUMN(Entrées!$C$37)+($C172-1),4,TRUE,"Entrées")))</f>
        <v>2284.5</v>
      </c>
      <c r="H172" s="28">
        <f ca="1">IF($D172&gt;$D$8,"",INDIRECT(ADDRESS(ROW(Entrées!$C$37)+($D172-1)*24+H$11,COLUMN(Entrées!$C$37)+($C172-1),4,TRUE,"Entrées")))</f>
        <v>1536.5</v>
      </c>
      <c r="I172" s="28">
        <f ca="1">IF($D172&gt;$D$8,"",INDIRECT(ADDRESS(ROW(Entrées!$C$37)+($D172-1)*24+I$11,COLUMN(Entrées!$C$37)+($C172-1),4,TRUE,"Entrées")))</f>
        <v>1301.5</v>
      </c>
      <c r="J172" s="28">
        <f ca="1">IF($D172&gt;$D$8,"",INDIRECT(ADDRESS(ROW(Entrées!$C$37)+($D172-1)*24+J$11,COLUMN(Entrées!$C$37)+($C172-1),4,TRUE,"Entrées")))</f>
        <v>1329.5</v>
      </c>
      <c r="K172" s="28">
        <f ca="1">IF($D172&gt;$D$8,"",INDIRECT(ADDRESS(ROW(Entrées!$C$37)+($D172-1)*24+K$11,COLUMN(Entrées!$C$37)+($C172-1),4,TRUE,"Entrées")))</f>
        <v>1315</v>
      </c>
      <c r="L172" s="28">
        <f ca="1">IF($D172&gt;$D$8,"",INDIRECT(ADDRESS(ROW(Entrées!$C$37)+($D172-1)*24+L$11,COLUMN(Entrées!$C$37)+($C172-1),4,TRUE,"Entrées")))</f>
        <v>1306.5</v>
      </c>
      <c r="M172" s="28">
        <f ca="1">IF($D172&gt;$D$8,"",INDIRECT(ADDRESS(ROW(Entrées!$C$37)+($D172-1)*24+M$11,COLUMN(Entrées!$C$37)+($C172-1),4,TRUE,"Entrées")))</f>
        <v>1301</v>
      </c>
      <c r="N172" s="28">
        <f ca="1">IF($D172&gt;$D$8,"",INDIRECT(ADDRESS(ROW(Entrées!$C$37)+($D172-1)*24+N$11,COLUMN(Entrées!$C$37)+($C172-1),4,TRUE,"Entrées")))</f>
        <v>1330.5</v>
      </c>
      <c r="O172" s="28">
        <f ca="1">IF($D172&gt;$D$8,"",INDIRECT(ADDRESS(ROW(Entrées!$C$37)+($D172-1)*24+O$11,COLUMN(Entrées!$C$37)+($C172-1),4,TRUE,"Entrées")))</f>
        <v>1310.5</v>
      </c>
      <c r="P172" s="28">
        <f ca="1">IF($D172&gt;$D$8,"",INDIRECT(ADDRESS(ROW(Entrées!$C$37)+($D172-1)*24+P$11,COLUMN(Entrées!$C$37)+($C172-1),4,TRUE,"Entrées")))</f>
        <v>1509</v>
      </c>
      <c r="Q172" s="28">
        <f ca="1">IF($D172&gt;$D$8,"",INDIRECT(ADDRESS(ROW(Entrées!$C$37)+($D172-1)*24+Q$11,COLUMN(Entrées!$C$37)+($C172-1),4,TRUE,"Entrées")))</f>
        <v>1553.5</v>
      </c>
      <c r="R172" s="28">
        <f ca="1">IF($D172&gt;$D$8,"",INDIRECT(ADDRESS(ROW(Entrées!$C$37)+($D172-1)*24+R$11,COLUMN(Entrées!$C$37)+($C172-1),4,TRUE,"Entrées")))</f>
        <v>1312.5</v>
      </c>
      <c r="S172" s="28">
        <f ca="1">IF($D172&gt;$D$8,"",INDIRECT(ADDRESS(ROW(Entrées!$C$37)+($D172-1)*24+S$11,COLUMN(Entrées!$C$37)+($C172-1),4,TRUE,"Entrées")))</f>
        <v>1186.5</v>
      </c>
      <c r="T172" s="28">
        <f ca="1">IF($D172&gt;$D$8,"",INDIRECT(ADDRESS(ROW(Entrées!$C$37)+($D172-1)*24+T$11,COLUMN(Entrées!$C$37)+($C172-1),4,TRUE,"Entrées")))</f>
        <v>1230.5</v>
      </c>
      <c r="U172" s="28">
        <f ca="1">IF($D172&gt;$D$8,"",INDIRECT(ADDRESS(ROW(Entrées!$C$37)+($D172-1)*24+U$11,COLUMN(Entrées!$C$37)+($C172-1),4,TRUE,"Entrées")))</f>
        <v>1235.5</v>
      </c>
      <c r="V172" s="28">
        <f ca="1">IF($D172&gt;$D$8,"",INDIRECT(ADDRESS(ROW(Entrées!$C$37)+($D172-1)*24+V$11,COLUMN(Entrées!$C$37)+($C172-1),4,TRUE,"Entrées")))</f>
        <v>1392</v>
      </c>
      <c r="W172" s="28">
        <f ca="1">IF($D172&gt;$D$8,"",INDIRECT(ADDRESS(ROW(Entrées!$C$37)+($D172-1)*24+W$11,COLUMN(Entrées!$C$37)+($C172-1),4,TRUE,"Entrées")))</f>
        <v>2225.5</v>
      </c>
      <c r="X172" s="28">
        <f ca="1">IF($D172&gt;$D$8,"",INDIRECT(ADDRESS(ROW(Entrées!$C$37)+($D172-1)*24+X$11,COLUMN(Entrées!$C$37)+($C172-1),4,TRUE,"Entrées")))</f>
        <v>2373.5</v>
      </c>
      <c r="Y172" s="28">
        <f ca="1">IF($D172&gt;$D$8,"",INDIRECT(ADDRESS(ROW(Entrées!$C$37)+($D172-1)*24+Y$11,COLUMN(Entrées!$C$37)+($C172-1),4,TRUE,"Entrées")))</f>
        <v>2137.5</v>
      </c>
      <c r="Z172" s="28">
        <f ca="1">IF($D172&gt;$D$8,"",INDIRECT(ADDRESS(ROW(Entrées!$C$37)+($D172-1)*24+Z$11,COLUMN(Entrées!$C$37)+($C172-1),4,TRUE,"Entrées")))</f>
        <v>1530.5</v>
      </c>
      <c r="AA172" s="28">
        <f ca="1">IF($D172&gt;$D$8,"",INDIRECT(ADDRESS(ROW(Entrées!$C$37)+($D172-1)*24+AA$11,COLUMN(Entrées!$C$37)+($C172-1),4,TRUE,"Entrées")))</f>
        <v>1356.5</v>
      </c>
      <c r="AB172" s="28">
        <f ca="1">IF($D172&gt;$D$8,"",INDIRECT(ADDRESS(ROW(Entrées!$C$37)+($D172-1)*24+AB$11,COLUMN(Entrées!$C$37)+($C172-1),4,TRUE,"Entrées")))</f>
        <v>1421.5</v>
      </c>
      <c r="AC172" s="11"/>
      <c r="AD172" s="40">
        <f t="shared" ca="1" si="186"/>
        <v>1651.9583333333333</v>
      </c>
      <c r="AE172" s="40">
        <f t="shared" ca="1" si="188"/>
        <v>3499.5</v>
      </c>
      <c r="AF172" s="40">
        <f t="shared" ca="1" si="189"/>
        <v>1186.5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49473.956989247294</v>
      </c>
      <c r="AK172" s="31">
        <f t="shared" ca="1" si="134"/>
        <v>49350.672043010745</v>
      </c>
      <c r="AL172" s="31">
        <f t="shared" ca="1" si="135"/>
        <v>49398.118279569891</v>
      </c>
      <c r="AM172" s="31">
        <f t="shared" ca="1" si="136"/>
        <v>347.55645161290329</v>
      </c>
      <c r="AN172" s="31">
        <f t="shared" ca="1" si="137"/>
        <v>2588.1444892473114</v>
      </c>
      <c r="AO172" s="31">
        <f t="shared" ca="1" si="138"/>
        <v>1503.5463709677417</v>
      </c>
      <c r="AP172" s="31">
        <f t="shared" ca="1" si="139"/>
        <v>41704.171370967742</v>
      </c>
      <c r="AQ172" s="31">
        <f t="shared" ca="1" si="140"/>
        <v>2152.7096774193546</v>
      </c>
      <c r="AR172" s="31">
        <f t="shared" ca="1" si="141"/>
        <v>402.56922043010746</v>
      </c>
      <c r="AS172" s="31">
        <f t="shared" ca="1" si="142"/>
        <v>6508.2741935483891</v>
      </c>
      <c r="AT172" s="31">
        <f t="shared" ca="1" si="143"/>
        <v>-813.07862903225805</v>
      </c>
      <c r="AU172" s="31">
        <f t="shared" ca="1" si="144"/>
        <v>663.5913978494624</v>
      </c>
      <c r="AV172" s="31">
        <f t="shared" ca="1" si="145"/>
        <v>-5583.5161290322567</v>
      </c>
      <c r="AW172" s="31">
        <f t="shared" ca="1" si="146"/>
        <v>65.047043010752674</v>
      </c>
      <c r="AX172" s="31">
        <f t="shared" ca="1" si="147"/>
        <v>1350.5215053763443</v>
      </c>
      <c r="AY172" s="31">
        <f t="shared" ca="1" si="148"/>
        <v>-1174.383064516129</v>
      </c>
      <c r="AZ172" s="31">
        <f t="shared" ca="1" si="149"/>
        <v>-997.34811827956992</v>
      </c>
      <c r="BA172" s="31">
        <f t="shared" ca="1" si="150"/>
        <v>-382.02016129032256</v>
      </c>
      <c r="BB172" s="31">
        <f t="shared" ca="1" si="151"/>
        <v>-2410.5497311827958</v>
      </c>
      <c r="BC172" s="31">
        <f t="shared" ca="1" si="152"/>
        <v>-1597.1438172043011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3568.5</v>
      </c>
      <c r="BI172" s="32">
        <f>IF($BF172&gt;$Y$7,"",IF(AND($BF172=$Y$7,$BG172=23),"",Entrées!D200-Entrées!D199))</f>
        <v>3200</v>
      </c>
      <c r="BJ172" s="32">
        <f>IF($BF172&gt;$Y$7,"",IF(AND($BF172=$Y$7,$BG172=23),"",Entrées!E200-Entrées!E199))</f>
        <v>3000</v>
      </c>
      <c r="BK172" s="32">
        <f>IF($BF172&gt;$Y$7,"",IF(AND($BF172=$Y$7,$BG172=23),"",Entrées!F200-Entrées!F199))</f>
        <v>2</v>
      </c>
      <c r="BL172" s="32">
        <f>IF($BF172&gt;$Y$7,"",IF(AND($BF172=$Y$7,$BG172=23),"",Entrées!G200-Entrées!G199))</f>
        <v>327</v>
      </c>
      <c r="BM172" s="32">
        <f>IF($BF172&gt;$Y$7,"",IF(AND($BF172=$Y$7,$BG172=23),"",Entrées!H200-Entrées!H199))</f>
        <v>235.5</v>
      </c>
      <c r="BN172" s="32">
        <f>IF($BF172&gt;$Y$7,"",IF(AND($BF172=$Y$7,$BG172=23),"",Entrées!I200-Entrées!I199))</f>
        <v>104.5</v>
      </c>
      <c r="BO172" s="32">
        <f>IF($BF172&gt;$Y$7,"",IF(AND($BF172=$Y$7,$BG172=23),"",Entrées!J200-Entrées!J199))</f>
        <v>-3</v>
      </c>
      <c r="BP172" s="32">
        <f>IF($BF172&gt;$Y$7,"",IF(AND($BF172=$Y$7,$BG172=23),"",Entrées!K200-Entrées!K199))</f>
        <v>-336.5</v>
      </c>
      <c r="BQ172" s="32">
        <f>IF($BF172&gt;$Y$7,"",IF(AND($BF172=$Y$7,$BG172=23),"",Entrées!L200-Entrées!L199))</f>
        <v>2269.5</v>
      </c>
      <c r="BR172" s="32">
        <f>IF($BF172&gt;$Y$7,"",IF(AND($BF172=$Y$7,$BG172=23),"",Entrées!M200-Entrées!M199))</f>
        <v>1</v>
      </c>
      <c r="BS172" s="32">
        <f>IF($BF172&gt;$Y$7,"",IF(AND($BF172=$Y$7,$BG172=23),"",Entrées!N200-Entrées!N199))</f>
        <v>11</v>
      </c>
      <c r="BT172" s="32">
        <f>IF($BF172&gt;$Y$7,"",IF(AND($BF172=$Y$7,$BG172=23),"",Entrées!O200-Entrées!O199))</f>
        <v>959.5</v>
      </c>
      <c r="BU172" s="32">
        <f>IF($BF172&gt;$Y$7,"",IF(AND($BF172=$Y$7,$BG172=23),"",Entrées!P200-Entrées!P199))</f>
        <v>2.5</v>
      </c>
      <c r="BV172" s="32">
        <f>IF($BF172&gt;$Y$7,"",IF(AND($BF172=$Y$7,$BG172=23),"",Entrées!Q200-Entrées!Q199))</f>
        <v>227</v>
      </c>
      <c r="BW172" s="32">
        <f>IF($BF172&gt;$Y$7,"",IF(AND($BF172=$Y$7,$BG172=23),"",Entrées!R200-Entrées!R199))</f>
        <v>17</v>
      </c>
      <c r="BX172" s="32">
        <f>IF($BF172&gt;$Y$7,"",IF(AND($BF172=$Y$7,$BG172=23),"",Entrées!S200-Entrées!S199))</f>
        <v>-301</v>
      </c>
      <c r="BY172" s="32">
        <f>IF($BF172&gt;$Y$7,"",IF(AND($BF172=$Y$7,$BG172=23),"",Entrées!T200-Entrées!T199))</f>
        <v>1464</v>
      </c>
      <c r="BZ172" s="32">
        <f>IF($BF172&gt;$Y$7,"",IF(AND($BF172=$Y$7,$BG172=23),"",Entrées!U200-Entrées!U199))</f>
        <v>-142</v>
      </c>
      <c r="CA172" s="32">
        <f>IF($BF172&gt;$Y$7,"",IF(AND($BF172=$Y$7,$BG172=23),"",Entrées!V200-Entrées!V199))</f>
        <v>343</v>
      </c>
      <c r="CB172" s="4"/>
      <c r="CC172" s="4"/>
      <c r="CD172" s="33">
        <f>IF($BF172&lt;=$Y$7,Entrées!J199/CD$2,"")</f>
        <v>4.195054251829422E-2</v>
      </c>
      <c r="CE172" s="33">
        <f>IF($BF172&lt;=$Y$7,Entrées!K199/CE$2,"")</f>
        <v>8.9106545628284753E-2</v>
      </c>
      <c r="CF172" s="11">
        <f t="shared" si="154"/>
        <v>7926</v>
      </c>
      <c r="CG172" s="11">
        <f t="shared" si="155"/>
        <v>4186</v>
      </c>
      <c r="CH172" s="52">
        <f t="shared" si="156"/>
        <v>0.27160101910413265</v>
      </c>
      <c r="CI172" s="52">
        <f t="shared" si="157"/>
        <v>9.6170382329218221E-2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1417.5</v>
      </c>
      <c r="F173" s="28">
        <f ca="1">IF($D173&gt;$D$8,"",INDIRECT(ADDRESS(ROW(Entrées!$C$37)+($D173-1)*24+F$11,COLUMN(Entrées!$C$37)+($C173-1),4,TRUE,"Entrées")))</f>
        <v>1305.5</v>
      </c>
      <c r="G173" s="28">
        <f ca="1">IF($D173&gt;$D$8,"",INDIRECT(ADDRESS(ROW(Entrées!$C$37)+($D173-1)*24+G$11,COLUMN(Entrées!$C$37)+($C173-1),4,TRUE,"Entrées")))</f>
        <v>1274</v>
      </c>
      <c r="H173" s="28">
        <f ca="1">IF($D173&gt;$D$8,"",INDIRECT(ADDRESS(ROW(Entrées!$C$37)+($D173-1)*24+H$11,COLUMN(Entrées!$C$37)+($C173-1),4,TRUE,"Entrées")))</f>
        <v>1310</v>
      </c>
      <c r="I173" s="28">
        <f ca="1">IF($D173&gt;$D$8,"",INDIRECT(ADDRESS(ROW(Entrées!$C$37)+($D173-1)*24+I$11,COLUMN(Entrées!$C$37)+($C173-1),4,TRUE,"Entrées")))</f>
        <v>1388.5</v>
      </c>
      <c r="J173" s="28">
        <f ca="1">IF($D173&gt;$D$8,"",INDIRECT(ADDRESS(ROW(Entrées!$C$37)+($D173-1)*24+J$11,COLUMN(Entrées!$C$37)+($C173-1),4,TRUE,"Entrées")))</f>
        <v>1638.5</v>
      </c>
      <c r="K173" s="28">
        <f ca="1">IF($D173&gt;$D$8,"",INDIRECT(ADDRESS(ROW(Entrées!$C$37)+($D173-1)*24+K$11,COLUMN(Entrées!$C$37)+($C173-1),4,TRUE,"Entrées")))</f>
        <v>2561.5</v>
      </c>
      <c r="L173" s="28">
        <f ca="1">IF($D173&gt;$D$8,"",INDIRECT(ADDRESS(ROW(Entrées!$C$37)+($D173-1)*24+L$11,COLUMN(Entrées!$C$37)+($C173-1),4,TRUE,"Entrées")))</f>
        <v>3589</v>
      </c>
      <c r="M173" s="28">
        <f ca="1">IF($D173&gt;$D$8,"",INDIRECT(ADDRESS(ROW(Entrées!$C$37)+($D173-1)*24+M$11,COLUMN(Entrées!$C$37)+($C173-1),4,TRUE,"Entrées")))</f>
        <v>3839</v>
      </c>
      <c r="N173" s="28">
        <f ca="1">IF($D173&gt;$D$8,"",INDIRECT(ADDRESS(ROW(Entrées!$C$37)+($D173-1)*24+N$11,COLUMN(Entrées!$C$37)+($C173-1),4,TRUE,"Entrées")))</f>
        <v>3966</v>
      </c>
      <c r="O173" s="28">
        <f ca="1">IF($D173&gt;$D$8,"",INDIRECT(ADDRESS(ROW(Entrées!$C$37)+($D173-1)*24+O$11,COLUMN(Entrées!$C$37)+($C173-1),4,TRUE,"Entrées")))</f>
        <v>3939.5</v>
      </c>
      <c r="P173" s="28">
        <f ca="1">IF($D173&gt;$D$8,"",INDIRECT(ADDRESS(ROW(Entrées!$C$37)+($D173-1)*24+P$11,COLUMN(Entrées!$C$37)+($C173-1),4,TRUE,"Entrées")))</f>
        <v>3925</v>
      </c>
      <c r="Q173" s="28">
        <f ca="1">IF($D173&gt;$D$8,"",INDIRECT(ADDRESS(ROW(Entrées!$C$37)+($D173-1)*24+Q$11,COLUMN(Entrées!$C$37)+($C173-1),4,TRUE,"Entrées")))</f>
        <v>3833</v>
      </c>
      <c r="R173" s="28">
        <f ca="1">IF($D173&gt;$D$8,"",INDIRECT(ADDRESS(ROW(Entrées!$C$37)+($D173-1)*24+R$11,COLUMN(Entrées!$C$37)+($C173-1),4,TRUE,"Entrées")))</f>
        <v>3778.5</v>
      </c>
      <c r="S173" s="28">
        <f ca="1">IF($D173&gt;$D$8,"",INDIRECT(ADDRESS(ROW(Entrées!$C$37)+($D173-1)*24+S$11,COLUMN(Entrées!$C$37)+($C173-1),4,TRUE,"Entrées")))</f>
        <v>3831</v>
      </c>
      <c r="T173" s="28">
        <f ca="1">IF($D173&gt;$D$8,"",INDIRECT(ADDRESS(ROW(Entrées!$C$37)+($D173-1)*24+T$11,COLUMN(Entrées!$C$37)+($C173-1),4,TRUE,"Entrées")))</f>
        <v>3615.5</v>
      </c>
      <c r="U173" s="28">
        <f ca="1">IF($D173&gt;$D$8,"",INDIRECT(ADDRESS(ROW(Entrées!$C$37)+($D173-1)*24+U$11,COLUMN(Entrées!$C$37)+($C173-1),4,TRUE,"Entrées")))</f>
        <v>3737.5</v>
      </c>
      <c r="V173" s="28">
        <f ca="1">IF($D173&gt;$D$8,"",INDIRECT(ADDRESS(ROW(Entrées!$C$37)+($D173-1)*24+V$11,COLUMN(Entrées!$C$37)+($C173-1),4,TRUE,"Entrées")))</f>
        <v>3933</v>
      </c>
      <c r="W173" s="28">
        <f ca="1">IF($D173&gt;$D$8,"",INDIRECT(ADDRESS(ROW(Entrées!$C$37)+($D173-1)*24+W$11,COLUMN(Entrées!$C$37)+($C173-1),4,TRUE,"Entrées")))</f>
        <v>4047</v>
      </c>
      <c r="X173" s="28">
        <f ca="1">IF($D173&gt;$D$8,"",INDIRECT(ADDRESS(ROW(Entrées!$C$37)+($D173-1)*24+X$11,COLUMN(Entrées!$C$37)+($C173-1),4,TRUE,"Entrées")))</f>
        <v>4147</v>
      </c>
      <c r="Y173" s="28">
        <f ca="1">IF($D173&gt;$D$8,"",INDIRECT(ADDRESS(ROW(Entrées!$C$37)+($D173-1)*24+Y$11,COLUMN(Entrées!$C$37)+($C173-1),4,TRUE,"Entrées")))</f>
        <v>3991</v>
      </c>
      <c r="Z173" s="28">
        <f ca="1">IF($D173&gt;$D$8,"",INDIRECT(ADDRESS(ROW(Entrées!$C$37)+($D173-1)*24+Z$11,COLUMN(Entrées!$C$37)+($C173-1),4,TRUE,"Entrées")))</f>
        <v>3595.5</v>
      </c>
      <c r="AA173" s="28">
        <f ca="1">IF($D173&gt;$D$8,"",INDIRECT(ADDRESS(ROW(Entrées!$C$37)+($D173-1)*24+AA$11,COLUMN(Entrées!$C$37)+($C173-1),4,TRUE,"Entrées")))</f>
        <v>3259.5</v>
      </c>
      <c r="AB173" s="28">
        <f ca="1">IF($D173&gt;$D$8,"",INDIRECT(ADDRESS(ROW(Entrées!$C$37)+($D173-1)*24+AB$11,COLUMN(Entrées!$C$37)+($C173-1),4,TRUE,"Entrées")))</f>
        <v>3639.5</v>
      </c>
      <c r="AC173" s="11"/>
      <c r="AD173" s="40">
        <f t="shared" ca="1" si="186"/>
        <v>3148.4166666666665</v>
      </c>
      <c r="AE173" s="40">
        <f t="shared" ca="1" si="188"/>
        <v>4147</v>
      </c>
      <c r="AF173" s="40">
        <f t="shared" ca="1" si="189"/>
        <v>1274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49473.956989247294</v>
      </c>
      <c r="AK173" s="31">
        <f t="shared" ca="1" si="134"/>
        <v>49350.672043010745</v>
      </c>
      <c r="AL173" s="31">
        <f t="shared" ca="1" si="135"/>
        <v>49398.118279569891</v>
      </c>
      <c r="AM173" s="31">
        <f t="shared" ca="1" si="136"/>
        <v>347.55645161290329</v>
      </c>
      <c r="AN173" s="31">
        <f t="shared" ca="1" si="137"/>
        <v>2588.1444892473114</v>
      </c>
      <c r="AO173" s="31">
        <f t="shared" ca="1" si="138"/>
        <v>1503.5463709677417</v>
      </c>
      <c r="AP173" s="31">
        <f t="shared" ca="1" si="139"/>
        <v>41704.171370967742</v>
      </c>
      <c r="AQ173" s="31">
        <f t="shared" ca="1" si="140"/>
        <v>2152.7096774193546</v>
      </c>
      <c r="AR173" s="31">
        <f t="shared" ca="1" si="141"/>
        <v>402.56922043010746</v>
      </c>
      <c r="AS173" s="31">
        <f t="shared" ca="1" si="142"/>
        <v>6508.2741935483891</v>
      </c>
      <c r="AT173" s="31">
        <f t="shared" ca="1" si="143"/>
        <v>-813.07862903225805</v>
      </c>
      <c r="AU173" s="31">
        <f t="shared" ca="1" si="144"/>
        <v>663.5913978494624</v>
      </c>
      <c r="AV173" s="31">
        <f t="shared" ca="1" si="145"/>
        <v>-5583.5161290322567</v>
      </c>
      <c r="AW173" s="31">
        <f t="shared" ca="1" si="146"/>
        <v>65.047043010752674</v>
      </c>
      <c r="AX173" s="31">
        <f t="shared" ca="1" si="147"/>
        <v>1350.5215053763443</v>
      </c>
      <c r="AY173" s="31">
        <f t="shared" ca="1" si="148"/>
        <v>-1174.383064516129</v>
      </c>
      <c r="AZ173" s="31">
        <f t="shared" ca="1" si="149"/>
        <v>-997.34811827956992</v>
      </c>
      <c r="BA173" s="31">
        <f t="shared" ca="1" si="150"/>
        <v>-382.02016129032256</v>
      </c>
      <c r="BB173" s="31">
        <f t="shared" ca="1" si="151"/>
        <v>-2410.5497311827958</v>
      </c>
      <c r="BC173" s="31">
        <f t="shared" ca="1" si="152"/>
        <v>-1597.1438172043011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675.5</v>
      </c>
      <c r="BI173" s="32">
        <f>IF($BF173&gt;$Y$7,"",IF(AND($BF173=$Y$7,$BG173=23),"",Entrées!D201-Entrées!D200))</f>
        <v>-275</v>
      </c>
      <c r="BJ173" s="32">
        <f>IF($BF173&gt;$Y$7,"",IF(AND($BF173=$Y$7,$BG173=23),"",Entrées!E201-Entrées!E200))</f>
        <v>-400</v>
      </c>
      <c r="BK173" s="32">
        <f>IF($BF173&gt;$Y$7,"",IF(AND($BF173=$Y$7,$BG173=23),"",Entrées!F201-Entrées!F200))</f>
        <v>0</v>
      </c>
      <c r="BL173" s="32">
        <f>IF($BF173&gt;$Y$7,"",IF(AND($BF173=$Y$7,$BG173=23),"",Entrées!G201-Entrées!G200))</f>
        <v>-91</v>
      </c>
      <c r="BM173" s="32">
        <f>IF($BF173&gt;$Y$7,"",IF(AND($BF173=$Y$7,$BG173=23),"",Entrées!H201-Entrées!H200))</f>
        <v>-93</v>
      </c>
      <c r="BN173" s="32">
        <f>IF($BF173&gt;$Y$7,"",IF(AND($BF173=$Y$7,$BG173=23),"",Entrées!I201-Entrées!I200))</f>
        <v>42.5</v>
      </c>
      <c r="BO173" s="32">
        <f>IF($BF173&gt;$Y$7,"",IF(AND($BF173=$Y$7,$BG173=23),"",Entrées!J201-Entrées!J200))</f>
        <v>56.5</v>
      </c>
      <c r="BP173" s="32">
        <f>IF($BF173&gt;$Y$7,"",IF(AND($BF173=$Y$7,$BG173=23),"",Entrées!K201-Entrées!K200))</f>
        <v>-36.5</v>
      </c>
      <c r="BQ173" s="32">
        <f>IF($BF173&gt;$Y$7,"",IF(AND($BF173=$Y$7,$BG173=23),"",Entrées!L201-Entrées!L200))</f>
        <v>1118.5</v>
      </c>
      <c r="BR173" s="32">
        <f>IF($BF173&gt;$Y$7,"",IF(AND($BF173=$Y$7,$BG173=23),"",Entrées!M201-Entrées!M200))</f>
        <v>-0.5</v>
      </c>
      <c r="BS173" s="32">
        <f>IF($BF173&gt;$Y$7,"",IF(AND($BF173=$Y$7,$BG173=23),"",Entrées!N201-Entrées!N200))</f>
        <v>5</v>
      </c>
      <c r="BT173" s="32">
        <f>IF($BF173&gt;$Y$7,"",IF(AND($BF173=$Y$7,$BG173=23),"",Entrées!O201-Entrées!O200))</f>
        <v>-327</v>
      </c>
      <c r="BU173" s="32">
        <f>IF($BF173&gt;$Y$7,"",IF(AND($BF173=$Y$7,$BG173=23),"",Entrées!P201-Entrées!P200))</f>
        <v>-4</v>
      </c>
      <c r="BV173" s="32">
        <f>IF($BF173&gt;$Y$7,"",IF(AND($BF173=$Y$7,$BG173=23),"",Entrées!Q201-Entrées!Q200))</f>
        <v>1290</v>
      </c>
      <c r="BW173" s="32">
        <f>IF($BF173&gt;$Y$7,"",IF(AND($BF173=$Y$7,$BG173=23),"",Entrées!R201-Entrées!R200))</f>
        <v>-863</v>
      </c>
      <c r="BX173" s="32">
        <f>IF($BF173&gt;$Y$7,"",IF(AND($BF173=$Y$7,$BG173=23),"",Entrées!S201-Entrées!S200))</f>
        <v>-541</v>
      </c>
      <c r="BY173" s="32">
        <f>IF($BF173&gt;$Y$7,"",IF(AND($BF173=$Y$7,$BG173=23),"",Entrées!T201-Entrées!T200))</f>
        <v>-1995</v>
      </c>
      <c r="BZ173" s="32">
        <f>IF($BF173&gt;$Y$7,"",IF(AND($BF173=$Y$7,$BG173=23),"",Entrées!U201-Entrées!U200))</f>
        <v>550</v>
      </c>
      <c r="CA173" s="32">
        <f>IF($BF173&gt;$Y$7,"",IF(AND($BF173=$Y$7,$BG173=23),"",Entrées!V201-Entrées!V200))</f>
        <v>-157</v>
      </c>
      <c r="CB173" s="4"/>
      <c r="CC173" s="4"/>
      <c r="CD173" s="33">
        <f>IF($BF173&lt;=$Y$7,Entrées!J200/CD$2,"")</f>
        <v>4.1572041382790817E-2</v>
      </c>
      <c r="CE173" s="33">
        <f>IF($BF173&lt;=$Y$7,Entrées!K200/CE$2,"")</f>
        <v>8.7195413282369801E-3</v>
      </c>
      <c r="CF173" s="11">
        <f t="shared" si="154"/>
        <v>7926</v>
      </c>
      <c r="CG173" s="11">
        <f t="shared" si="155"/>
        <v>4186</v>
      </c>
      <c r="CH173" s="52">
        <f t="shared" si="156"/>
        <v>0.27160101910413265</v>
      </c>
      <c r="CI173" s="52">
        <f t="shared" si="157"/>
        <v>9.6170382329218221E-2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3737</v>
      </c>
      <c r="F174" s="28">
        <f ca="1">IF($D174&gt;$D$8,"",INDIRECT(ADDRESS(ROW(Entrées!$C$37)+($D174-1)*24+F$11,COLUMN(Entrées!$C$37)+($C174-1),4,TRUE,"Entrées")))</f>
        <v>3209</v>
      </c>
      <c r="G174" s="28">
        <f ca="1">IF($D174&gt;$D$8,"",INDIRECT(ADDRESS(ROW(Entrées!$C$37)+($D174-1)*24+G$11,COLUMN(Entrées!$C$37)+($C174-1),4,TRUE,"Entrées")))</f>
        <v>3259.5</v>
      </c>
      <c r="H174" s="28">
        <f ca="1">IF($D174&gt;$D$8,"",INDIRECT(ADDRESS(ROW(Entrées!$C$37)+($D174-1)*24+H$11,COLUMN(Entrées!$C$37)+($C174-1),4,TRUE,"Entrées")))</f>
        <v>2792</v>
      </c>
      <c r="I174" s="28">
        <f ca="1">IF($D174&gt;$D$8,"",INDIRECT(ADDRESS(ROW(Entrées!$C$37)+($D174-1)*24+I$11,COLUMN(Entrées!$C$37)+($C174-1),4,TRUE,"Entrées")))</f>
        <v>2578.5</v>
      </c>
      <c r="J174" s="28">
        <f ca="1">IF($D174&gt;$D$8,"",INDIRECT(ADDRESS(ROW(Entrées!$C$37)+($D174-1)*24+J$11,COLUMN(Entrées!$C$37)+($C174-1),4,TRUE,"Entrées")))</f>
        <v>2819</v>
      </c>
      <c r="K174" s="28">
        <f ca="1">IF($D174&gt;$D$8,"",INDIRECT(ADDRESS(ROW(Entrées!$C$37)+($D174-1)*24+K$11,COLUMN(Entrées!$C$37)+($C174-1),4,TRUE,"Entrées")))</f>
        <v>3325</v>
      </c>
      <c r="L174" s="28">
        <f ca="1">IF($D174&gt;$D$8,"",INDIRECT(ADDRESS(ROW(Entrées!$C$37)+($D174-1)*24+L$11,COLUMN(Entrées!$C$37)+($C174-1),4,TRUE,"Entrées")))</f>
        <v>3729.5</v>
      </c>
      <c r="M174" s="28">
        <f ca="1">IF($D174&gt;$D$8,"",INDIRECT(ADDRESS(ROW(Entrées!$C$37)+($D174-1)*24+M$11,COLUMN(Entrées!$C$37)+($C174-1),4,TRUE,"Entrées")))</f>
        <v>3506</v>
      </c>
      <c r="N174" s="28">
        <f ca="1">IF($D174&gt;$D$8,"",INDIRECT(ADDRESS(ROW(Entrées!$C$37)+($D174-1)*24+N$11,COLUMN(Entrées!$C$37)+($C174-1),4,TRUE,"Entrées")))</f>
        <v>3462.5</v>
      </c>
      <c r="O174" s="28">
        <f ca="1">IF($D174&gt;$D$8,"",INDIRECT(ADDRESS(ROW(Entrées!$C$37)+($D174-1)*24+O$11,COLUMN(Entrées!$C$37)+($C174-1),4,TRUE,"Entrées")))</f>
        <v>3321</v>
      </c>
      <c r="P174" s="28">
        <f ca="1">IF($D174&gt;$D$8,"",INDIRECT(ADDRESS(ROW(Entrées!$C$37)+($D174-1)*24+P$11,COLUMN(Entrées!$C$37)+($C174-1),4,TRUE,"Entrées")))</f>
        <v>3318.5</v>
      </c>
      <c r="Q174" s="28">
        <f ca="1">IF($D174&gt;$D$8,"",INDIRECT(ADDRESS(ROW(Entrées!$C$37)+($D174-1)*24+Q$11,COLUMN(Entrées!$C$37)+($C174-1),4,TRUE,"Entrées")))</f>
        <v>3423</v>
      </c>
      <c r="R174" s="28">
        <f ca="1">IF($D174&gt;$D$8,"",INDIRECT(ADDRESS(ROW(Entrées!$C$37)+($D174-1)*24+R$11,COLUMN(Entrées!$C$37)+($C174-1),4,TRUE,"Entrées")))</f>
        <v>3437.5</v>
      </c>
      <c r="S174" s="28">
        <f ca="1">IF($D174&gt;$D$8,"",INDIRECT(ADDRESS(ROW(Entrées!$C$37)+($D174-1)*24+S$11,COLUMN(Entrées!$C$37)+($C174-1),4,TRUE,"Entrées")))</f>
        <v>3373</v>
      </c>
      <c r="T174" s="28">
        <f ca="1">IF($D174&gt;$D$8,"",INDIRECT(ADDRESS(ROW(Entrées!$C$37)+($D174-1)*24+T$11,COLUMN(Entrées!$C$37)+($C174-1),4,TRUE,"Entrées")))</f>
        <v>3126.5</v>
      </c>
      <c r="U174" s="28">
        <f ca="1">IF($D174&gt;$D$8,"",INDIRECT(ADDRESS(ROW(Entrées!$C$37)+($D174-1)*24+U$11,COLUMN(Entrées!$C$37)+($C174-1),4,TRUE,"Entrées")))</f>
        <v>3223</v>
      </c>
      <c r="V174" s="28">
        <f ca="1">IF($D174&gt;$D$8,"",INDIRECT(ADDRESS(ROW(Entrées!$C$37)+($D174-1)*24+V$11,COLUMN(Entrées!$C$37)+($C174-1),4,TRUE,"Entrées")))</f>
        <v>3305.5</v>
      </c>
      <c r="W174" s="28">
        <f ca="1">IF($D174&gt;$D$8,"",INDIRECT(ADDRESS(ROW(Entrées!$C$37)+($D174-1)*24+W$11,COLUMN(Entrées!$C$37)+($C174-1),4,TRUE,"Entrées")))</f>
        <v>3254</v>
      </c>
      <c r="X174" s="28">
        <f ca="1">IF($D174&gt;$D$8,"",INDIRECT(ADDRESS(ROW(Entrées!$C$37)+($D174-1)*24+X$11,COLUMN(Entrées!$C$37)+($C174-1),4,TRUE,"Entrées")))</f>
        <v>3439</v>
      </c>
      <c r="Y174" s="28">
        <f ca="1">IF($D174&gt;$D$8,"",INDIRECT(ADDRESS(ROW(Entrées!$C$37)+($D174-1)*24+Y$11,COLUMN(Entrées!$C$37)+($C174-1),4,TRUE,"Entrées")))</f>
        <v>3154</v>
      </c>
      <c r="Z174" s="28">
        <f ca="1">IF($D174&gt;$D$8,"",INDIRECT(ADDRESS(ROW(Entrées!$C$37)+($D174-1)*24+Z$11,COLUMN(Entrées!$C$37)+($C174-1),4,TRUE,"Entrées")))</f>
        <v>3037</v>
      </c>
      <c r="AA174" s="28">
        <f ca="1">IF($D174&gt;$D$8,"",INDIRECT(ADDRESS(ROW(Entrées!$C$37)+($D174-1)*24+AA$11,COLUMN(Entrées!$C$37)+($C174-1),4,TRUE,"Entrées")))</f>
        <v>2991</v>
      </c>
      <c r="AB174" s="28">
        <f ca="1">IF($D174&gt;$D$8,"",INDIRECT(ADDRESS(ROW(Entrées!$C$37)+($D174-1)*24+AB$11,COLUMN(Entrées!$C$37)+($C174-1),4,TRUE,"Entrées")))</f>
        <v>3413.5</v>
      </c>
      <c r="AC174" s="11"/>
      <c r="AD174" s="40">
        <f t="shared" ca="1" si="186"/>
        <v>3259.7708333333335</v>
      </c>
      <c r="AE174" s="40">
        <f t="shared" ca="1" si="188"/>
        <v>3737</v>
      </c>
      <c r="AF174" s="40">
        <f t="shared" ca="1" si="189"/>
        <v>2578.5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49473.956989247294</v>
      </c>
      <c r="AK174" s="31">
        <f t="shared" ca="1" si="134"/>
        <v>49350.672043010745</v>
      </c>
      <c r="AL174" s="31">
        <f t="shared" ca="1" si="135"/>
        <v>49398.118279569891</v>
      </c>
      <c r="AM174" s="31">
        <f t="shared" ca="1" si="136"/>
        <v>347.55645161290329</v>
      </c>
      <c r="AN174" s="31">
        <f t="shared" ca="1" si="137"/>
        <v>2588.1444892473114</v>
      </c>
      <c r="AO174" s="31">
        <f t="shared" ca="1" si="138"/>
        <v>1503.5463709677417</v>
      </c>
      <c r="AP174" s="31">
        <f t="shared" ca="1" si="139"/>
        <v>41704.171370967742</v>
      </c>
      <c r="AQ174" s="31">
        <f t="shared" ca="1" si="140"/>
        <v>2152.7096774193546</v>
      </c>
      <c r="AR174" s="31">
        <f t="shared" ca="1" si="141"/>
        <v>402.56922043010746</v>
      </c>
      <c r="AS174" s="31">
        <f t="shared" ca="1" si="142"/>
        <v>6508.2741935483891</v>
      </c>
      <c r="AT174" s="31">
        <f t="shared" ca="1" si="143"/>
        <v>-813.07862903225805</v>
      </c>
      <c r="AU174" s="31">
        <f t="shared" ca="1" si="144"/>
        <v>663.5913978494624</v>
      </c>
      <c r="AV174" s="31">
        <f t="shared" ca="1" si="145"/>
        <v>-5583.5161290322567</v>
      </c>
      <c r="AW174" s="31">
        <f t="shared" ca="1" si="146"/>
        <v>65.047043010752674</v>
      </c>
      <c r="AX174" s="31">
        <f t="shared" ca="1" si="147"/>
        <v>1350.5215053763443</v>
      </c>
      <c r="AY174" s="31">
        <f t="shared" ca="1" si="148"/>
        <v>-1174.383064516129</v>
      </c>
      <c r="AZ174" s="31">
        <f t="shared" ca="1" si="149"/>
        <v>-997.34811827956992</v>
      </c>
      <c r="BA174" s="31">
        <f t="shared" ca="1" si="150"/>
        <v>-382.02016129032256</v>
      </c>
      <c r="BB174" s="31">
        <f t="shared" ca="1" si="151"/>
        <v>-2410.5497311827958</v>
      </c>
      <c r="BC174" s="31">
        <f t="shared" ca="1" si="152"/>
        <v>-1597.1438172043011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-4462.5</v>
      </c>
      <c r="BI174" s="32">
        <f>IF($BF174&gt;$Y$7,"",IF(AND($BF174=$Y$7,$BG174=23),"",Entrées!D202-Entrées!D201))</f>
        <v>-4350</v>
      </c>
      <c r="BJ174" s="32">
        <f>IF($BF174&gt;$Y$7,"",IF(AND($BF174=$Y$7,$BG174=23),"",Entrées!E202-Entrées!E201))</f>
        <v>-4287.5</v>
      </c>
      <c r="BK174" s="32">
        <f>IF($BF174&gt;$Y$7,"",IF(AND($BF174=$Y$7,$BG174=23),"",Entrées!F202-Entrées!F201))</f>
        <v>-0.5</v>
      </c>
      <c r="BL174" s="32">
        <f>IF($BF174&gt;$Y$7,"",IF(AND($BF174=$Y$7,$BG174=23),"",Entrées!G202-Entrées!G201))</f>
        <v>-473.5</v>
      </c>
      <c r="BM174" s="32">
        <f>IF($BF174&gt;$Y$7,"",IF(AND($BF174=$Y$7,$BG174=23),"",Entrées!H202-Entrées!H201))</f>
        <v>-662.5</v>
      </c>
      <c r="BN174" s="32">
        <f>IF($BF174&gt;$Y$7,"",IF(AND($BF174=$Y$7,$BG174=23),"",Entrées!I202-Entrées!I201))</f>
        <v>-65.5</v>
      </c>
      <c r="BO174" s="32">
        <f>IF($BF174&gt;$Y$7,"",IF(AND($BF174=$Y$7,$BG174=23),"",Entrées!J202-Entrées!J201))</f>
        <v>12.5</v>
      </c>
      <c r="BP174" s="32">
        <f>IF($BF174&gt;$Y$7,"",IF(AND($BF174=$Y$7,$BG174=23),"",Entrées!K202-Entrées!K201))</f>
        <v>0</v>
      </c>
      <c r="BQ174" s="32">
        <f>IF($BF174&gt;$Y$7,"",IF(AND($BF174=$Y$7,$BG174=23),"",Entrées!L202-Entrées!L201))</f>
        <v>-2570.5</v>
      </c>
      <c r="BR174" s="32">
        <f>IF($BF174&gt;$Y$7,"",IF(AND($BF174=$Y$7,$BG174=23),"",Entrées!M202-Entrées!M201))</f>
        <v>0</v>
      </c>
      <c r="BS174" s="32">
        <f>IF($BF174&gt;$Y$7,"",IF(AND($BF174=$Y$7,$BG174=23),"",Entrées!N202-Entrées!N201))</f>
        <v>7</v>
      </c>
      <c r="BT174" s="32">
        <f>IF($BF174&gt;$Y$7,"",IF(AND($BF174=$Y$7,$BG174=23),"",Entrées!O202-Entrées!O201))</f>
        <v>-709.5</v>
      </c>
      <c r="BU174" s="32">
        <f>IF($BF174&gt;$Y$7,"",IF(AND($BF174=$Y$7,$BG174=23),"",Entrées!P202-Entrées!P201))</f>
        <v>-5.5</v>
      </c>
      <c r="BV174" s="32">
        <f>IF($BF174&gt;$Y$7,"",IF(AND($BF174=$Y$7,$BG174=23),"",Entrées!Q202-Entrées!Q201))</f>
        <v>1270</v>
      </c>
      <c r="BW174" s="32">
        <f>IF($BF174&gt;$Y$7,"",IF(AND($BF174=$Y$7,$BG174=23),"",Entrées!R202-Entrées!R201))</f>
        <v>116</v>
      </c>
      <c r="BX174" s="32">
        <f>IF($BF174&gt;$Y$7,"",IF(AND($BF174=$Y$7,$BG174=23),"",Entrées!S202-Entrées!S201))</f>
        <v>-92</v>
      </c>
      <c r="BY174" s="32">
        <f>IF($BF174&gt;$Y$7,"",IF(AND($BF174=$Y$7,$BG174=23),"",Entrées!T202-Entrées!T201))</f>
        <v>107</v>
      </c>
      <c r="BZ174" s="32">
        <f>IF($BF174&gt;$Y$7,"",IF(AND($BF174=$Y$7,$BG174=23),"",Entrées!U202-Entrées!U201))</f>
        <v>-465</v>
      </c>
      <c r="CA174" s="32">
        <f>IF($BF174&gt;$Y$7,"",IF(AND($BF174=$Y$7,$BG174=23),"",Entrées!V202-Entrées!V201))</f>
        <v>-881</v>
      </c>
      <c r="CB174" s="4"/>
      <c r="CC174" s="4"/>
      <c r="CD174" s="33">
        <f>IF($BF174&lt;=$Y$7,Entrées!J201/CD$2,"")</f>
        <v>4.870047943477164E-2</v>
      </c>
      <c r="CE174" s="33">
        <f>IF($BF174&lt;=$Y$7,Entrées!K201/CE$2,"")</f>
        <v>0</v>
      </c>
      <c r="CF174" s="11">
        <f t="shared" si="154"/>
        <v>7926</v>
      </c>
      <c r="CG174" s="11">
        <f t="shared" si="155"/>
        <v>4186</v>
      </c>
      <c r="CH174" s="52">
        <f t="shared" si="156"/>
        <v>0.27160101910413265</v>
      </c>
      <c r="CI174" s="52">
        <f t="shared" si="157"/>
        <v>9.6170382329218221E-2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3116.5</v>
      </c>
      <c r="F175" s="28">
        <f ca="1">IF($D175&gt;$D$8,"",INDIRECT(ADDRESS(ROW(Entrées!$C$37)+($D175-1)*24+F$11,COLUMN(Entrées!$C$37)+($C175-1),4,TRUE,"Entrées")))</f>
        <v>2982.5</v>
      </c>
      <c r="G175" s="28">
        <f ca="1">IF($D175&gt;$D$8,"",INDIRECT(ADDRESS(ROW(Entrées!$C$37)+($D175-1)*24+G$11,COLUMN(Entrées!$C$37)+($C175-1),4,TRUE,"Entrées")))</f>
        <v>2936.5</v>
      </c>
      <c r="H175" s="28">
        <f ca="1">IF($D175&gt;$D$8,"",INDIRECT(ADDRESS(ROW(Entrées!$C$37)+($D175-1)*24+H$11,COLUMN(Entrées!$C$37)+($C175-1),4,TRUE,"Entrées")))</f>
        <v>2296.5</v>
      </c>
      <c r="I175" s="28">
        <f ca="1">IF($D175&gt;$D$8,"",INDIRECT(ADDRESS(ROW(Entrées!$C$37)+($D175-1)*24+I$11,COLUMN(Entrées!$C$37)+($C175-1),4,TRUE,"Entrées")))</f>
        <v>2406.5</v>
      </c>
      <c r="J175" s="28">
        <f ca="1">IF($D175&gt;$D$8,"",INDIRECT(ADDRESS(ROW(Entrées!$C$37)+($D175-1)*24+J$11,COLUMN(Entrées!$C$37)+($C175-1),4,TRUE,"Entrées")))</f>
        <v>2899.5</v>
      </c>
      <c r="K175" s="28">
        <f ca="1">IF($D175&gt;$D$8,"",INDIRECT(ADDRESS(ROW(Entrées!$C$37)+($D175-1)*24+K$11,COLUMN(Entrées!$C$37)+($C175-1),4,TRUE,"Entrées")))</f>
        <v>3227</v>
      </c>
      <c r="L175" s="28">
        <f ca="1">IF($D175&gt;$D$8,"",INDIRECT(ADDRESS(ROW(Entrées!$C$37)+($D175-1)*24+L$11,COLUMN(Entrées!$C$37)+($C175-1),4,TRUE,"Entrées")))</f>
        <v>3273.5</v>
      </c>
      <c r="M175" s="28">
        <f ca="1">IF($D175&gt;$D$8,"",INDIRECT(ADDRESS(ROW(Entrées!$C$37)+($D175-1)*24+M$11,COLUMN(Entrées!$C$37)+($C175-1),4,TRUE,"Entrées")))</f>
        <v>3122.5</v>
      </c>
      <c r="N175" s="28">
        <f ca="1">IF($D175&gt;$D$8,"",INDIRECT(ADDRESS(ROW(Entrées!$C$37)+($D175-1)*24+N$11,COLUMN(Entrées!$C$37)+($C175-1),4,TRUE,"Entrées")))</f>
        <v>3260</v>
      </c>
      <c r="O175" s="28">
        <f ca="1">IF($D175&gt;$D$8,"",INDIRECT(ADDRESS(ROW(Entrées!$C$37)+($D175-1)*24+O$11,COLUMN(Entrées!$C$37)+($C175-1),4,TRUE,"Entrées")))</f>
        <v>3269</v>
      </c>
      <c r="P175" s="28">
        <f ca="1">IF($D175&gt;$D$8,"",INDIRECT(ADDRESS(ROW(Entrées!$C$37)+($D175-1)*24+P$11,COLUMN(Entrées!$C$37)+($C175-1),4,TRUE,"Entrées")))</f>
        <v>3263</v>
      </c>
      <c r="Q175" s="28">
        <f ca="1">IF($D175&gt;$D$8,"",INDIRECT(ADDRESS(ROW(Entrées!$C$37)+($D175-1)*24+Q$11,COLUMN(Entrées!$C$37)+($C175-1),4,TRUE,"Entrées")))</f>
        <v>3254</v>
      </c>
      <c r="R175" s="28">
        <f ca="1">IF($D175&gt;$D$8,"",INDIRECT(ADDRESS(ROW(Entrées!$C$37)+($D175-1)*24+R$11,COLUMN(Entrées!$C$37)+($C175-1),4,TRUE,"Entrées")))</f>
        <v>3346.5</v>
      </c>
      <c r="S175" s="28">
        <f ca="1">IF($D175&gt;$D$8,"",INDIRECT(ADDRESS(ROW(Entrées!$C$37)+($D175-1)*24+S$11,COLUMN(Entrées!$C$37)+($C175-1),4,TRUE,"Entrées")))</f>
        <v>3677</v>
      </c>
      <c r="T175" s="28">
        <f ca="1">IF($D175&gt;$D$8,"",INDIRECT(ADDRESS(ROW(Entrées!$C$37)+($D175-1)*24+T$11,COLUMN(Entrées!$C$37)+($C175-1),4,TRUE,"Entrées")))</f>
        <v>3775.5</v>
      </c>
      <c r="U175" s="28">
        <f ca="1">IF($D175&gt;$D$8,"",INDIRECT(ADDRESS(ROW(Entrées!$C$37)+($D175-1)*24+U$11,COLUMN(Entrées!$C$37)+($C175-1),4,TRUE,"Entrées")))</f>
        <v>4014.5</v>
      </c>
      <c r="V175" s="28">
        <f ca="1">IF($D175&gt;$D$8,"",INDIRECT(ADDRESS(ROW(Entrées!$C$37)+($D175-1)*24+V$11,COLUMN(Entrées!$C$37)+($C175-1),4,TRUE,"Entrées")))</f>
        <v>4039</v>
      </c>
      <c r="W175" s="28">
        <f ca="1">IF($D175&gt;$D$8,"",INDIRECT(ADDRESS(ROW(Entrées!$C$37)+($D175-1)*24+W$11,COLUMN(Entrées!$C$37)+($C175-1),4,TRUE,"Entrées")))</f>
        <v>3886.5</v>
      </c>
      <c r="X175" s="28">
        <f ca="1">IF($D175&gt;$D$8,"",INDIRECT(ADDRESS(ROW(Entrées!$C$37)+($D175-1)*24+X$11,COLUMN(Entrées!$C$37)+($C175-1),4,TRUE,"Entrées")))</f>
        <v>4128</v>
      </c>
      <c r="Y175" s="28">
        <f ca="1">IF($D175&gt;$D$8,"",INDIRECT(ADDRESS(ROW(Entrées!$C$37)+($D175-1)*24+Y$11,COLUMN(Entrées!$C$37)+($C175-1),4,TRUE,"Entrées")))</f>
        <v>3950.5</v>
      </c>
      <c r="Z175" s="28">
        <f ca="1">IF($D175&gt;$D$8,"",INDIRECT(ADDRESS(ROW(Entrées!$C$37)+($D175-1)*24+Z$11,COLUMN(Entrées!$C$37)+($C175-1),4,TRUE,"Entrées")))</f>
        <v>3656.5</v>
      </c>
      <c r="AA175" s="28">
        <f ca="1">IF($D175&gt;$D$8,"",INDIRECT(ADDRESS(ROW(Entrées!$C$37)+($D175-1)*24+AA$11,COLUMN(Entrées!$C$37)+($C175-1),4,TRUE,"Entrées")))</f>
        <v>3261</v>
      </c>
      <c r="AB175" s="28">
        <f ca="1">IF($D175&gt;$D$8,"",INDIRECT(ADDRESS(ROW(Entrées!$C$37)+($D175-1)*24+AB$11,COLUMN(Entrées!$C$37)+($C175-1),4,TRUE,"Entrées")))</f>
        <v>3359</v>
      </c>
      <c r="AC175" s="11"/>
      <c r="AD175" s="40">
        <f t="shared" ca="1" si="186"/>
        <v>3350.0416666666665</v>
      </c>
      <c r="AE175" s="40">
        <f t="shared" ca="1" si="188"/>
        <v>4128</v>
      </c>
      <c r="AF175" s="40">
        <f t="shared" ca="1" si="189"/>
        <v>2296.5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49473.956989247294</v>
      </c>
      <c r="AK175" s="31">
        <f t="shared" ca="1" si="134"/>
        <v>49350.672043010745</v>
      </c>
      <c r="AL175" s="31">
        <f t="shared" ca="1" si="135"/>
        <v>49398.118279569891</v>
      </c>
      <c r="AM175" s="31">
        <f t="shared" ca="1" si="136"/>
        <v>347.55645161290329</v>
      </c>
      <c r="AN175" s="31">
        <f t="shared" ca="1" si="137"/>
        <v>2588.1444892473114</v>
      </c>
      <c r="AO175" s="31">
        <f t="shared" ca="1" si="138"/>
        <v>1503.5463709677417</v>
      </c>
      <c r="AP175" s="31">
        <f t="shared" ca="1" si="139"/>
        <v>41704.171370967742</v>
      </c>
      <c r="AQ175" s="31">
        <f t="shared" ca="1" si="140"/>
        <v>2152.7096774193546</v>
      </c>
      <c r="AR175" s="31">
        <f t="shared" ca="1" si="141"/>
        <v>402.56922043010746</v>
      </c>
      <c r="AS175" s="31">
        <f t="shared" ca="1" si="142"/>
        <v>6508.2741935483891</v>
      </c>
      <c r="AT175" s="31">
        <f t="shared" ca="1" si="143"/>
        <v>-813.07862903225805</v>
      </c>
      <c r="AU175" s="31">
        <f t="shared" ca="1" si="144"/>
        <v>663.5913978494624</v>
      </c>
      <c r="AV175" s="31">
        <f t="shared" ca="1" si="145"/>
        <v>-5583.5161290322567</v>
      </c>
      <c r="AW175" s="31">
        <f t="shared" ca="1" si="146"/>
        <v>65.047043010752674</v>
      </c>
      <c r="AX175" s="31">
        <f t="shared" ca="1" si="147"/>
        <v>1350.5215053763443</v>
      </c>
      <c r="AY175" s="31">
        <f t="shared" ca="1" si="148"/>
        <v>-1174.383064516129</v>
      </c>
      <c r="AZ175" s="31">
        <f t="shared" ca="1" si="149"/>
        <v>-997.34811827956992</v>
      </c>
      <c r="BA175" s="31">
        <f t="shared" ca="1" si="150"/>
        <v>-382.02016129032256</v>
      </c>
      <c r="BB175" s="31">
        <f t="shared" ca="1" si="151"/>
        <v>-2410.5497311827958</v>
      </c>
      <c r="BC175" s="31">
        <f t="shared" ca="1" si="152"/>
        <v>-1597.1438172043011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-2764.5</v>
      </c>
      <c r="BI175" s="32">
        <f>IF($BF175&gt;$Y$7,"",IF(AND($BF175=$Y$7,$BG175=23),"",Entrées!D203-Entrées!D202))</f>
        <v>-1737.5</v>
      </c>
      <c r="BJ175" s="32">
        <f>IF($BF175&gt;$Y$7,"",IF(AND($BF175=$Y$7,$BG175=23),"",Entrées!E203-Entrées!E202))</f>
        <v>-1700</v>
      </c>
      <c r="BK175" s="32">
        <f>IF($BF175&gt;$Y$7,"",IF(AND($BF175=$Y$7,$BG175=23),"",Entrées!F203-Entrées!F202))</f>
        <v>-1</v>
      </c>
      <c r="BL175" s="32">
        <f>IF($BF175&gt;$Y$7,"",IF(AND($BF175=$Y$7,$BG175=23),"",Entrées!G203-Entrées!G202))</f>
        <v>-53</v>
      </c>
      <c r="BM175" s="32">
        <f>IF($BF175&gt;$Y$7,"",IF(AND($BF175=$Y$7,$BG175=23),"",Entrées!H203-Entrées!H202))</f>
        <v>-1234.5</v>
      </c>
      <c r="BN175" s="32">
        <f>IF($BF175&gt;$Y$7,"",IF(AND($BF175=$Y$7,$BG175=23),"",Entrées!I203-Entrées!I202))</f>
        <v>-355</v>
      </c>
      <c r="BO175" s="32">
        <f>IF($BF175&gt;$Y$7,"",IF(AND($BF175=$Y$7,$BG175=23),"",Entrées!J203-Entrées!J202))</f>
        <v>-10.5</v>
      </c>
      <c r="BP175" s="32">
        <f>IF($BF175&gt;$Y$7,"",IF(AND($BF175=$Y$7,$BG175=23),"",Entrées!K203-Entrées!K202))</f>
        <v>0</v>
      </c>
      <c r="BQ175" s="32">
        <f>IF($BF175&gt;$Y$7,"",IF(AND($BF175=$Y$7,$BG175=23),"",Entrées!L203-Entrées!L202))</f>
        <v>-2130</v>
      </c>
      <c r="BR175" s="32">
        <f>IF($BF175&gt;$Y$7,"",IF(AND($BF175=$Y$7,$BG175=23),"",Entrées!M203-Entrées!M202))</f>
        <v>-1</v>
      </c>
      <c r="BS175" s="32">
        <f>IF($BF175&gt;$Y$7,"",IF(AND($BF175=$Y$7,$BG175=23),"",Entrées!N203-Entrées!N202))</f>
        <v>-8</v>
      </c>
      <c r="BT175" s="32">
        <f>IF($BF175&gt;$Y$7,"",IF(AND($BF175=$Y$7,$BG175=23),"",Entrées!O203-Entrées!O202))</f>
        <v>1028.5</v>
      </c>
      <c r="BU175" s="32">
        <f>IF($BF175&gt;$Y$7,"",IF(AND($BF175=$Y$7,$BG175=23),"",Entrées!P203-Entrées!P202))</f>
        <v>-2.5</v>
      </c>
      <c r="BV175" s="32">
        <f>IF($BF175&gt;$Y$7,"",IF(AND($BF175=$Y$7,$BG175=23),"",Entrées!Q203-Entrées!Q202))</f>
        <v>737</v>
      </c>
      <c r="BW175" s="32">
        <f>IF($BF175&gt;$Y$7,"",IF(AND($BF175=$Y$7,$BG175=23),"",Entrées!R203-Entrées!R202))</f>
        <v>7</v>
      </c>
      <c r="BX175" s="32">
        <f>IF($BF175&gt;$Y$7,"",IF(AND($BF175=$Y$7,$BG175=23),"",Entrées!S203-Entrées!S202))</f>
        <v>376</v>
      </c>
      <c r="BY175" s="32">
        <f>IF($BF175&gt;$Y$7,"",IF(AND($BF175=$Y$7,$BG175=23),"",Entrées!T203-Entrées!T202))</f>
        <v>106</v>
      </c>
      <c r="BZ175" s="32">
        <f>IF($BF175&gt;$Y$7,"",IF(AND($BF175=$Y$7,$BG175=23),"",Entrées!U203-Entrées!U202))</f>
        <v>150</v>
      </c>
      <c r="CA175" s="32">
        <f>IF($BF175&gt;$Y$7,"",IF(AND($BF175=$Y$7,$BG175=23),"",Entrées!V203-Entrées!V202))</f>
        <v>575</v>
      </c>
      <c r="CB175" s="4"/>
      <c r="CC175" s="4"/>
      <c r="CD175" s="33">
        <f>IF($BF175&lt;=$Y$7,Entrées!J202/CD$2,"")</f>
        <v>5.0277567499369166E-2</v>
      </c>
      <c r="CE175" s="33">
        <f>IF($BF175&lt;=$Y$7,Entrées!K202/CE$2,"")</f>
        <v>0</v>
      </c>
      <c r="CF175" s="11">
        <f t="shared" si="154"/>
        <v>7926</v>
      </c>
      <c r="CG175" s="11">
        <f t="shared" si="155"/>
        <v>4186</v>
      </c>
      <c r="CH175" s="52">
        <f t="shared" si="156"/>
        <v>0.27160101910413265</v>
      </c>
      <c r="CI175" s="52">
        <f t="shared" si="157"/>
        <v>9.6170382329218221E-2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3555</v>
      </c>
      <c r="F176" s="28">
        <f ca="1">IF($D176&gt;$D$8,"",INDIRECT(ADDRESS(ROW(Entrées!$C$37)+($D176-1)*24+F$11,COLUMN(Entrées!$C$37)+($C176-1),4,TRUE,"Entrées")))</f>
        <v>3352</v>
      </c>
      <c r="G176" s="28">
        <f ca="1">IF($D176&gt;$D$8,"",INDIRECT(ADDRESS(ROW(Entrées!$C$37)+($D176-1)*24+G$11,COLUMN(Entrées!$C$37)+($C176-1),4,TRUE,"Entrées")))</f>
        <v>3553</v>
      </c>
      <c r="H176" s="28">
        <f ca="1">IF($D176&gt;$D$8,"",INDIRECT(ADDRESS(ROW(Entrées!$C$37)+($D176-1)*24+H$11,COLUMN(Entrées!$C$37)+($C176-1),4,TRUE,"Entrées")))</f>
        <v>3103</v>
      </c>
      <c r="I176" s="28">
        <f ca="1">IF($D176&gt;$D$8,"",INDIRECT(ADDRESS(ROW(Entrées!$C$37)+($D176-1)*24+I$11,COLUMN(Entrées!$C$37)+($C176-1),4,TRUE,"Entrées")))</f>
        <v>2969.5</v>
      </c>
      <c r="J176" s="28">
        <f ca="1">IF($D176&gt;$D$8,"",INDIRECT(ADDRESS(ROW(Entrées!$C$37)+($D176-1)*24+J$11,COLUMN(Entrées!$C$37)+($C176-1),4,TRUE,"Entrées")))</f>
        <v>2998</v>
      </c>
      <c r="K176" s="28">
        <f ca="1">IF($D176&gt;$D$8,"",INDIRECT(ADDRESS(ROW(Entrées!$C$37)+($D176-1)*24+K$11,COLUMN(Entrées!$C$37)+($C176-1),4,TRUE,"Entrées")))</f>
        <v>3327.5</v>
      </c>
      <c r="L176" s="28">
        <f ca="1">IF($D176&gt;$D$8,"",INDIRECT(ADDRESS(ROW(Entrées!$C$37)+($D176-1)*24+L$11,COLUMN(Entrées!$C$37)+($C176-1),4,TRUE,"Entrées")))</f>
        <v>4134.5</v>
      </c>
      <c r="M176" s="28">
        <f ca="1">IF($D176&gt;$D$8,"",INDIRECT(ADDRESS(ROW(Entrées!$C$37)+($D176-1)*24+M$11,COLUMN(Entrées!$C$37)+($C176-1),4,TRUE,"Entrées")))</f>
        <v>3914.5</v>
      </c>
      <c r="N176" s="28">
        <f ca="1">IF($D176&gt;$D$8,"",INDIRECT(ADDRESS(ROW(Entrées!$C$37)+($D176-1)*24+N$11,COLUMN(Entrées!$C$37)+($C176-1),4,TRUE,"Entrées")))</f>
        <v>3911.5</v>
      </c>
      <c r="O176" s="28">
        <f ca="1">IF($D176&gt;$D$8,"",INDIRECT(ADDRESS(ROW(Entrées!$C$37)+($D176-1)*24+O$11,COLUMN(Entrées!$C$37)+($C176-1),4,TRUE,"Entrées")))</f>
        <v>4028.5</v>
      </c>
      <c r="P176" s="28">
        <f ca="1">IF($D176&gt;$D$8,"",INDIRECT(ADDRESS(ROW(Entrées!$C$37)+($D176-1)*24+P$11,COLUMN(Entrées!$C$37)+($C176-1),4,TRUE,"Entrées")))</f>
        <v>3934.5</v>
      </c>
      <c r="Q176" s="28">
        <f ca="1">IF($D176&gt;$D$8,"",INDIRECT(ADDRESS(ROW(Entrées!$C$37)+($D176-1)*24+Q$11,COLUMN(Entrées!$C$37)+($C176-1),4,TRUE,"Entrées")))</f>
        <v>3726</v>
      </c>
      <c r="R176" s="28">
        <f ca="1">IF($D176&gt;$D$8,"",INDIRECT(ADDRESS(ROW(Entrées!$C$37)+($D176-1)*24+R$11,COLUMN(Entrées!$C$37)+($C176-1),4,TRUE,"Entrées")))</f>
        <v>3854.5</v>
      </c>
      <c r="S176" s="28">
        <f ca="1">IF($D176&gt;$D$8,"",INDIRECT(ADDRESS(ROW(Entrées!$C$37)+($D176-1)*24+S$11,COLUMN(Entrées!$C$37)+($C176-1),4,TRUE,"Entrées")))</f>
        <v>4016</v>
      </c>
      <c r="T176" s="28">
        <f ca="1">IF($D176&gt;$D$8,"",INDIRECT(ADDRESS(ROW(Entrées!$C$37)+($D176-1)*24+T$11,COLUMN(Entrées!$C$37)+($C176-1),4,TRUE,"Entrées")))</f>
        <v>3628</v>
      </c>
      <c r="U176" s="28">
        <f ca="1">IF($D176&gt;$D$8,"",INDIRECT(ADDRESS(ROW(Entrées!$C$37)+($D176-1)*24+U$11,COLUMN(Entrées!$C$37)+($C176-1),4,TRUE,"Entrées")))</f>
        <v>3898</v>
      </c>
      <c r="V176" s="28">
        <f ca="1">IF($D176&gt;$D$8,"",INDIRECT(ADDRESS(ROW(Entrées!$C$37)+($D176-1)*24+V$11,COLUMN(Entrées!$C$37)+($C176-1),4,TRUE,"Entrées")))</f>
        <v>3965</v>
      </c>
      <c r="W176" s="28">
        <f ca="1">IF($D176&gt;$D$8,"",INDIRECT(ADDRESS(ROW(Entrées!$C$37)+($D176-1)*24+W$11,COLUMN(Entrées!$C$37)+($C176-1),4,TRUE,"Entrées")))</f>
        <v>4021.5</v>
      </c>
      <c r="X176" s="28">
        <f ca="1">IF($D176&gt;$D$8,"",INDIRECT(ADDRESS(ROW(Entrées!$C$37)+($D176-1)*24+X$11,COLUMN(Entrées!$C$37)+($C176-1),4,TRUE,"Entrées")))</f>
        <v>4071</v>
      </c>
      <c r="Y176" s="28">
        <f ca="1">IF($D176&gt;$D$8,"",INDIRECT(ADDRESS(ROW(Entrées!$C$37)+($D176-1)*24+Y$11,COLUMN(Entrées!$C$37)+($C176-1),4,TRUE,"Entrées")))</f>
        <v>3808</v>
      </c>
      <c r="Z176" s="28">
        <f ca="1">IF($D176&gt;$D$8,"",INDIRECT(ADDRESS(ROW(Entrées!$C$37)+($D176-1)*24+Z$11,COLUMN(Entrées!$C$37)+($C176-1),4,TRUE,"Entrées")))</f>
        <v>3725.5</v>
      </c>
      <c r="AA176" s="28">
        <f ca="1">IF($D176&gt;$D$8,"",INDIRECT(ADDRESS(ROW(Entrées!$C$37)+($D176-1)*24+AA$11,COLUMN(Entrées!$C$37)+($C176-1),4,TRUE,"Entrées")))</f>
        <v>3530.5</v>
      </c>
      <c r="AB176" s="28">
        <f ca="1">IF($D176&gt;$D$8,"",INDIRECT(ADDRESS(ROW(Entrées!$C$37)+($D176-1)*24+AB$11,COLUMN(Entrées!$C$37)+($C176-1),4,TRUE,"Entrées")))</f>
        <v>3614.5</v>
      </c>
      <c r="AC176" s="11"/>
      <c r="AD176" s="40">
        <f t="shared" ca="1" si="186"/>
        <v>3693.3333333333335</v>
      </c>
      <c r="AE176" s="40">
        <f t="shared" ca="1" si="188"/>
        <v>4134.5</v>
      </c>
      <c r="AF176" s="40">
        <f t="shared" ca="1" si="189"/>
        <v>2969.5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49473.956989247294</v>
      </c>
      <c r="AK176" s="31">
        <f t="shared" ca="1" si="134"/>
        <v>49350.672043010745</v>
      </c>
      <c r="AL176" s="31">
        <f t="shared" ca="1" si="135"/>
        <v>49398.118279569891</v>
      </c>
      <c r="AM176" s="31">
        <f t="shared" ca="1" si="136"/>
        <v>347.55645161290329</v>
      </c>
      <c r="AN176" s="31">
        <f t="shared" ca="1" si="137"/>
        <v>2588.1444892473114</v>
      </c>
      <c r="AO176" s="31">
        <f t="shared" ca="1" si="138"/>
        <v>1503.5463709677417</v>
      </c>
      <c r="AP176" s="31">
        <f t="shared" ca="1" si="139"/>
        <v>41704.171370967742</v>
      </c>
      <c r="AQ176" s="31">
        <f t="shared" ca="1" si="140"/>
        <v>2152.7096774193546</v>
      </c>
      <c r="AR176" s="31">
        <f t="shared" ca="1" si="141"/>
        <v>402.56922043010746</v>
      </c>
      <c r="AS176" s="31">
        <f t="shared" ca="1" si="142"/>
        <v>6508.2741935483891</v>
      </c>
      <c r="AT176" s="31">
        <f t="shared" ca="1" si="143"/>
        <v>-813.07862903225805</v>
      </c>
      <c r="AU176" s="31">
        <f t="shared" ca="1" si="144"/>
        <v>663.5913978494624</v>
      </c>
      <c r="AV176" s="31">
        <f t="shared" ca="1" si="145"/>
        <v>-5583.5161290322567</v>
      </c>
      <c r="AW176" s="31">
        <f t="shared" ca="1" si="146"/>
        <v>65.047043010752674</v>
      </c>
      <c r="AX176" s="31">
        <f t="shared" ca="1" si="147"/>
        <v>1350.5215053763443</v>
      </c>
      <c r="AY176" s="31">
        <f t="shared" ca="1" si="148"/>
        <v>-1174.383064516129</v>
      </c>
      <c r="AZ176" s="31">
        <f t="shared" ca="1" si="149"/>
        <v>-997.34811827956992</v>
      </c>
      <c r="BA176" s="31">
        <f t="shared" ca="1" si="150"/>
        <v>-382.02016129032256</v>
      </c>
      <c r="BB176" s="31">
        <f t="shared" ca="1" si="151"/>
        <v>-2410.5497311827958</v>
      </c>
      <c r="BC176" s="31">
        <f t="shared" ca="1" si="152"/>
        <v>-1597.1438172043011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1805</v>
      </c>
      <c r="BI176" s="32">
        <f>IF($BF176&gt;$Y$7,"",IF(AND($BF176=$Y$7,$BG176=23),"",Entrées!D204-Entrées!D203))</f>
        <v>1412.5</v>
      </c>
      <c r="BJ176" s="32">
        <f>IF($BF176&gt;$Y$7,"",IF(AND($BF176=$Y$7,$BG176=23),"",Entrées!E204-Entrées!E203))</f>
        <v>1487.5</v>
      </c>
      <c r="BK176" s="32">
        <f>IF($BF176&gt;$Y$7,"",IF(AND($BF176=$Y$7,$BG176=23),"",Entrées!F204-Entrées!F203))</f>
        <v>-0.5</v>
      </c>
      <c r="BL176" s="32">
        <f>IF($BF176&gt;$Y$7,"",IF(AND($BF176=$Y$7,$BG176=23),"",Entrées!G204-Entrées!G203))</f>
        <v>110.5</v>
      </c>
      <c r="BM176" s="32">
        <f>IF($BF176&gt;$Y$7,"",IF(AND($BF176=$Y$7,$BG176=23),"",Entrées!H204-Entrées!H203))</f>
        <v>-163</v>
      </c>
      <c r="BN176" s="32">
        <f>IF($BF176&gt;$Y$7,"",IF(AND($BF176=$Y$7,$BG176=23),"",Entrées!I204-Entrées!I203))</f>
        <v>41.5</v>
      </c>
      <c r="BO176" s="32">
        <f>IF($BF176&gt;$Y$7,"",IF(AND($BF176=$Y$7,$BG176=23),"",Entrées!J204-Entrées!J203))</f>
        <v>-17.5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848</v>
      </c>
      <c r="BR176" s="32">
        <f>IF($BF176&gt;$Y$7,"",IF(AND($BF176=$Y$7,$BG176=23),"",Entrées!M204-Entrées!M203))</f>
        <v>-119</v>
      </c>
      <c r="BS176" s="32">
        <f>IF($BF176&gt;$Y$7,"",IF(AND($BF176=$Y$7,$BG176=23),"",Entrées!N204-Entrées!N203))</f>
        <v>-4</v>
      </c>
      <c r="BT176" s="32">
        <f>IF($BF176&gt;$Y$7,"",IF(AND($BF176=$Y$7,$BG176=23),"",Entrées!O204-Entrées!O203))</f>
        <v>1108</v>
      </c>
      <c r="BU176" s="32">
        <f>IF($BF176&gt;$Y$7,"",IF(AND($BF176=$Y$7,$BG176=23),"",Entrées!P204-Entrées!P203))</f>
        <v>-0.5</v>
      </c>
      <c r="BV176" s="32">
        <f>IF($BF176&gt;$Y$7,"",IF(AND($BF176=$Y$7,$BG176=23),"",Entrées!Q204-Entrées!Q203))</f>
        <v>901</v>
      </c>
      <c r="BW176" s="32">
        <f>IF($BF176&gt;$Y$7,"",IF(AND($BF176=$Y$7,$BG176=23),"",Entrées!R204-Entrées!R203))</f>
        <v>501</v>
      </c>
      <c r="BX176" s="32">
        <f>IF($BF176&gt;$Y$7,"",IF(AND($BF176=$Y$7,$BG176=23),"",Entrées!S204-Entrées!S203))</f>
        <v>-1208</v>
      </c>
      <c r="BY176" s="32">
        <f>IF($BF176&gt;$Y$7,"",IF(AND($BF176=$Y$7,$BG176=23),"",Entrées!T204-Entrées!T203))</f>
        <v>221</v>
      </c>
      <c r="BZ176" s="32">
        <f>IF($BF176&gt;$Y$7,"",IF(AND($BF176=$Y$7,$BG176=23),"",Entrées!U204-Entrées!U203))</f>
        <v>-80</v>
      </c>
      <c r="CA176" s="32">
        <f>IF($BF176&gt;$Y$7,"",IF(AND($BF176=$Y$7,$BG176=23),"",Entrées!V204-Entrées!V203))</f>
        <v>85</v>
      </c>
      <c r="CB176" s="4"/>
      <c r="CC176" s="4"/>
      <c r="CD176" s="33">
        <f>IF($BF176&lt;=$Y$7,Entrées!J203/CD$2,"")</f>
        <v>4.895281352510724E-2</v>
      </c>
      <c r="CE176" s="33">
        <f>IF($BF176&lt;=$Y$7,Entrées!K203/CE$2,"")</f>
        <v>0</v>
      </c>
      <c r="CF176" s="11">
        <f t="shared" si="154"/>
        <v>7926</v>
      </c>
      <c r="CG176" s="11">
        <f t="shared" si="155"/>
        <v>4186</v>
      </c>
      <c r="CH176" s="52">
        <f t="shared" si="156"/>
        <v>0.27160101910413265</v>
      </c>
      <c r="CI176" s="52">
        <f t="shared" si="157"/>
        <v>9.6170382329218221E-2</v>
      </c>
      <c r="CK176" s="11"/>
      <c r="CL176" s="4"/>
      <c r="CM176" s="11"/>
      <c r="CN176" s="11"/>
      <c r="CO176" s="4"/>
    </row>
    <row r="177" spans="1:93">
      <c r="A177" s="11">
        <f>A176+$Y$7-1</f>
        <v>190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3625.5</v>
      </c>
      <c r="F177" s="28">
        <f ca="1">IF($D177&gt;$D$8,"",INDIRECT(ADDRESS(ROW(Entrées!$C$37)+($D177-1)*24+F$11,COLUMN(Entrées!$C$37)+($C177-1),4,TRUE,"Entrées")))</f>
        <v>3561.5</v>
      </c>
      <c r="G177" s="28">
        <f ca="1">IF($D177&gt;$D$8,"",INDIRECT(ADDRESS(ROW(Entrées!$C$37)+($D177-1)*24+G$11,COLUMN(Entrées!$C$37)+($C177-1),4,TRUE,"Entrées")))</f>
        <v>3475</v>
      </c>
      <c r="H177" s="28">
        <f ca="1">IF($D177&gt;$D$8,"",INDIRECT(ADDRESS(ROW(Entrées!$C$37)+($D177-1)*24+H$11,COLUMN(Entrées!$C$37)+($C177-1),4,TRUE,"Entrées")))</f>
        <v>3253.5</v>
      </c>
      <c r="I177" s="28">
        <f ca="1">IF($D177&gt;$D$8,"",INDIRECT(ADDRESS(ROW(Entrées!$C$37)+($D177-1)*24+I$11,COLUMN(Entrées!$C$37)+($C177-1),4,TRUE,"Entrées")))</f>
        <v>2734</v>
      </c>
      <c r="J177" s="28">
        <f ca="1">IF($D177&gt;$D$8,"",INDIRECT(ADDRESS(ROW(Entrées!$C$37)+($D177-1)*24+J$11,COLUMN(Entrées!$C$37)+($C177-1),4,TRUE,"Entrées")))</f>
        <v>3115.5</v>
      </c>
      <c r="K177" s="28">
        <f ca="1">IF($D177&gt;$D$8,"",INDIRECT(ADDRESS(ROW(Entrées!$C$37)+($D177-1)*24+K$11,COLUMN(Entrées!$C$37)+($C177-1),4,TRUE,"Entrées")))</f>
        <v>3803</v>
      </c>
      <c r="L177" s="28">
        <f ca="1">IF($D177&gt;$D$8,"",INDIRECT(ADDRESS(ROW(Entrées!$C$37)+($D177-1)*24+L$11,COLUMN(Entrées!$C$37)+($C177-1),4,TRUE,"Entrées")))</f>
        <v>4130.5</v>
      </c>
      <c r="M177" s="28">
        <f ca="1">IF($D177&gt;$D$8,"",INDIRECT(ADDRESS(ROW(Entrées!$C$37)+($D177-1)*24+M$11,COLUMN(Entrées!$C$37)+($C177-1),4,TRUE,"Entrées")))</f>
        <v>4142</v>
      </c>
      <c r="N177" s="28">
        <f ca="1">IF($D177&gt;$D$8,"",INDIRECT(ADDRESS(ROW(Entrées!$C$37)+($D177-1)*24+N$11,COLUMN(Entrées!$C$37)+($C177-1),4,TRUE,"Entrées")))</f>
        <v>4234</v>
      </c>
      <c r="O177" s="28">
        <f ca="1">IF($D177&gt;$D$8,"",INDIRECT(ADDRESS(ROW(Entrées!$C$37)+($D177-1)*24+O$11,COLUMN(Entrées!$C$37)+($C177-1),4,TRUE,"Entrées")))</f>
        <v>4161</v>
      </c>
      <c r="P177" s="28">
        <f ca="1">IF($D177&gt;$D$8,"",INDIRECT(ADDRESS(ROW(Entrées!$C$37)+($D177-1)*24+P$11,COLUMN(Entrées!$C$37)+($C177-1),4,TRUE,"Entrées")))</f>
        <v>4084.5</v>
      </c>
      <c r="Q177" s="28">
        <f ca="1">IF($D177&gt;$D$8,"",INDIRECT(ADDRESS(ROW(Entrées!$C$37)+($D177-1)*24+Q$11,COLUMN(Entrées!$C$37)+($C177-1),4,TRUE,"Entrées")))</f>
        <v>3796.5</v>
      </c>
      <c r="R177" s="28">
        <f ca="1">IF($D177&gt;$D$8,"",INDIRECT(ADDRESS(ROW(Entrées!$C$37)+($D177-1)*24+R$11,COLUMN(Entrées!$C$37)+($C177-1),4,TRUE,"Entrées")))</f>
        <v>3432</v>
      </c>
      <c r="S177" s="28">
        <f ca="1">IF($D177&gt;$D$8,"",INDIRECT(ADDRESS(ROW(Entrées!$C$37)+($D177-1)*24+S$11,COLUMN(Entrées!$C$37)+($C177-1),4,TRUE,"Entrées")))</f>
        <v>3351.5</v>
      </c>
      <c r="T177" s="28">
        <f ca="1">IF($D177&gt;$D$8,"",INDIRECT(ADDRESS(ROW(Entrées!$C$37)+($D177-1)*24+T$11,COLUMN(Entrées!$C$37)+($C177-1),4,TRUE,"Entrées")))</f>
        <v>3303.5</v>
      </c>
      <c r="U177" s="28">
        <f ca="1">IF($D177&gt;$D$8,"",INDIRECT(ADDRESS(ROW(Entrées!$C$37)+($D177-1)*24+U$11,COLUMN(Entrées!$C$37)+($C177-1),4,TRUE,"Entrées")))</f>
        <v>3458</v>
      </c>
      <c r="V177" s="28">
        <f ca="1">IF($D177&gt;$D$8,"",INDIRECT(ADDRESS(ROW(Entrées!$C$37)+($D177-1)*24+V$11,COLUMN(Entrées!$C$37)+($C177-1),4,TRUE,"Entrées")))</f>
        <v>3429</v>
      </c>
      <c r="W177" s="28">
        <f ca="1">IF($D177&gt;$D$8,"",INDIRECT(ADDRESS(ROW(Entrées!$C$37)+($D177-1)*24+W$11,COLUMN(Entrées!$C$37)+($C177-1),4,TRUE,"Entrées")))</f>
        <v>3394</v>
      </c>
      <c r="X177" s="28">
        <f ca="1">IF($D177&gt;$D$8,"",INDIRECT(ADDRESS(ROW(Entrées!$C$37)+($D177-1)*24+X$11,COLUMN(Entrées!$C$37)+($C177-1),4,TRUE,"Entrées")))</f>
        <v>3778.5</v>
      </c>
      <c r="Y177" s="28">
        <f ca="1">IF($D177&gt;$D$8,"",INDIRECT(ADDRESS(ROW(Entrées!$C$37)+($D177-1)*24+Y$11,COLUMN(Entrées!$C$37)+($C177-1),4,TRUE,"Entrées")))</f>
        <v>3575.5</v>
      </c>
      <c r="Z177" s="28">
        <f ca="1">IF($D177&gt;$D$8,"",INDIRECT(ADDRESS(ROW(Entrées!$C$37)+($D177-1)*24+Z$11,COLUMN(Entrées!$C$37)+($C177-1),4,TRUE,"Entrées")))</f>
        <v>3215</v>
      </c>
      <c r="AA177" s="28">
        <f ca="1">IF($D177&gt;$D$8,"",INDIRECT(ADDRESS(ROW(Entrées!$C$37)+($D177-1)*24+AA$11,COLUMN(Entrées!$C$37)+($C177-1),4,TRUE,"Entrées")))</f>
        <v>2988.5</v>
      </c>
      <c r="AB177" s="28">
        <f ca="1">IF($D177&gt;$D$8,"",INDIRECT(ADDRESS(ROW(Entrées!$C$37)+($D177-1)*24+AB$11,COLUMN(Entrées!$C$37)+($C177-1),4,TRUE,"Entrées")))</f>
        <v>3307.5</v>
      </c>
      <c r="AC177" s="11"/>
      <c r="AD177" s="40">
        <f t="shared" ca="1" si="186"/>
        <v>3556.2291666666665</v>
      </c>
      <c r="AE177" s="40">
        <f t="shared" ca="1" si="188"/>
        <v>4234</v>
      </c>
      <c r="AF177" s="40">
        <f t="shared" ca="1" si="189"/>
        <v>2734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49473.956989247294</v>
      </c>
      <c r="AK177" s="31">
        <f t="shared" ca="1" si="134"/>
        <v>49350.672043010745</v>
      </c>
      <c r="AL177" s="31">
        <f t="shared" ca="1" si="135"/>
        <v>49398.118279569891</v>
      </c>
      <c r="AM177" s="31">
        <f t="shared" ca="1" si="136"/>
        <v>347.55645161290329</v>
      </c>
      <c r="AN177" s="31">
        <f t="shared" ca="1" si="137"/>
        <v>2588.1444892473114</v>
      </c>
      <c r="AO177" s="31">
        <f t="shared" ca="1" si="138"/>
        <v>1503.5463709677417</v>
      </c>
      <c r="AP177" s="31">
        <f t="shared" ca="1" si="139"/>
        <v>41704.171370967742</v>
      </c>
      <c r="AQ177" s="31">
        <f t="shared" ca="1" si="140"/>
        <v>2152.7096774193546</v>
      </c>
      <c r="AR177" s="31">
        <f t="shared" ca="1" si="141"/>
        <v>402.56922043010746</v>
      </c>
      <c r="AS177" s="31">
        <f t="shared" ca="1" si="142"/>
        <v>6508.2741935483891</v>
      </c>
      <c r="AT177" s="31">
        <f t="shared" ca="1" si="143"/>
        <v>-813.07862903225805</v>
      </c>
      <c r="AU177" s="31">
        <f t="shared" ca="1" si="144"/>
        <v>663.5913978494624</v>
      </c>
      <c r="AV177" s="31">
        <f t="shared" ca="1" si="145"/>
        <v>-5583.5161290322567</v>
      </c>
      <c r="AW177" s="31">
        <f t="shared" ca="1" si="146"/>
        <v>65.047043010752674</v>
      </c>
      <c r="AX177" s="31">
        <f t="shared" ca="1" si="147"/>
        <v>1350.5215053763443</v>
      </c>
      <c r="AY177" s="31">
        <f t="shared" ca="1" si="148"/>
        <v>-1174.383064516129</v>
      </c>
      <c r="AZ177" s="31">
        <f t="shared" ca="1" si="149"/>
        <v>-997.34811827956992</v>
      </c>
      <c r="BA177" s="31">
        <f t="shared" ca="1" si="150"/>
        <v>-382.02016129032256</v>
      </c>
      <c r="BB177" s="31">
        <f t="shared" ca="1" si="151"/>
        <v>-2410.5497311827958</v>
      </c>
      <c r="BC177" s="31">
        <f t="shared" ca="1" si="152"/>
        <v>-1597.1438172043011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-2215.5</v>
      </c>
      <c r="BI177" s="32">
        <f>IF($BF177&gt;$Y$7,"",IF(AND($BF177=$Y$7,$BG177=23),"",Entrées!D205-Entrées!D204))</f>
        <v>-3075</v>
      </c>
      <c r="BJ177" s="32">
        <f>IF($BF177&gt;$Y$7,"",IF(AND($BF177=$Y$7,$BG177=23),"",Entrées!E205-Entrées!E204))</f>
        <v>-3125</v>
      </c>
      <c r="BK177" s="32">
        <f>IF($BF177&gt;$Y$7,"",IF(AND($BF177=$Y$7,$BG177=23),"",Entrées!F205-Entrées!F204))</f>
        <v>0.5</v>
      </c>
      <c r="BL177" s="32">
        <f>IF($BF177&gt;$Y$7,"",IF(AND($BF177=$Y$7,$BG177=23),"",Entrées!G205-Entrées!G204))</f>
        <v>-50</v>
      </c>
      <c r="BM177" s="32">
        <f>IF($BF177&gt;$Y$7,"",IF(AND($BF177=$Y$7,$BG177=23),"",Entrées!H205-Entrées!H204))</f>
        <v>-209</v>
      </c>
      <c r="BN177" s="32">
        <f>IF($BF177&gt;$Y$7,"",IF(AND($BF177=$Y$7,$BG177=23),"",Entrées!I205-Entrées!I204))</f>
        <v>-93</v>
      </c>
      <c r="BO177" s="32">
        <f>IF($BF177&gt;$Y$7,"",IF(AND($BF177=$Y$7,$BG177=23),"",Entrées!J205-Entrées!J204))</f>
        <v>-58.5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-622</v>
      </c>
      <c r="BR177" s="32">
        <f>IF($BF177&gt;$Y$7,"",IF(AND($BF177=$Y$7,$BG177=23),"",Entrées!M205-Entrées!M204))</f>
        <v>-206</v>
      </c>
      <c r="BS177" s="32">
        <f>IF($BF177&gt;$Y$7,"",IF(AND($BF177=$Y$7,$BG177=23),"",Entrées!N205-Entrées!N204))</f>
        <v>3.5</v>
      </c>
      <c r="BT177" s="32">
        <f>IF($BF177&gt;$Y$7,"",IF(AND($BF177=$Y$7,$BG177=23),"",Entrées!O205-Entrées!O204))</f>
        <v>-980</v>
      </c>
      <c r="BU177" s="32">
        <f>IF($BF177&gt;$Y$7,"",IF(AND($BF177=$Y$7,$BG177=23),"",Entrées!P205-Entrées!P204))</f>
        <v>-0.5</v>
      </c>
      <c r="BV177" s="32">
        <f>IF($BF177&gt;$Y$7,"",IF(AND($BF177=$Y$7,$BG177=23),"",Entrées!Q205-Entrées!Q204))</f>
        <v>-225</v>
      </c>
      <c r="BW177" s="32">
        <f>IF($BF177&gt;$Y$7,"",IF(AND($BF177=$Y$7,$BG177=23),"",Entrées!R205-Entrées!R204))</f>
        <v>-579</v>
      </c>
      <c r="BX177" s="32">
        <f>IF($BF177&gt;$Y$7,"",IF(AND($BF177=$Y$7,$BG177=23),"",Entrées!S205-Entrées!S204))</f>
        <v>-548</v>
      </c>
      <c r="BY177" s="32">
        <f>IF($BF177&gt;$Y$7,"",IF(AND($BF177=$Y$7,$BG177=23),"",Entrées!T205-Entrées!T204))</f>
        <v>-439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86</v>
      </c>
      <c r="CB177" s="4"/>
      <c r="CC177" s="4"/>
      <c r="CD177" s="33">
        <f>IF($BF177&lt;=$Y$7,Entrées!J204/CD$2,"")</f>
        <v>4.6744890234670704E-2</v>
      </c>
      <c r="CE177" s="33">
        <f>IF($BF177&lt;=$Y$7,Entrées!K204/CE$2,"")</f>
        <v>0</v>
      </c>
      <c r="CF177" s="11">
        <f t="shared" si="154"/>
        <v>7926</v>
      </c>
      <c r="CG177" s="11">
        <f t="shared" si="155"/>
        <v>4186</v>
      </c>
      <c r="CH177" s="52">
        <f t="shared" si="156"/>
        <v>0.27160101910413265</v>
      </c>
      <c r="CI177" s="52">
        <f t="shared" si="157"/>
        <v>9.6170382329218221E-2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2965.5</v>
      </c>
      <c r="F178" s="28">
        <f ca="1">IF($D178&gt;$D$8,"",INDIRECT(ADDRESS(ROW(Entrées!$C$37)+($D178-1)*24+F$11,COLUMN(Entrées!$C$37)+($C178-1),4,TRUE,"Entrées")))</f>
        <v>1312.5</v>
      </c>
      <c r="G178" s="28">
        <f ca="1">IF($D178&gt;$D$8,"",INDIRECT(ADDRESS(ROW(Entrées!$C$37)+($D178-1)*24+G$11,COLUMN(Entrées!$C$37)+($C178-1),4,TRUE,"Entrées")))</f>
        <v>442.5</v>
      </c>
      <c r="H178" s="28">
        <f ca="1">IF($D178&gt;$D$8,"",INDIRECT(ADDRESS(ROW(Entrées!$C$37)+($D178-1)*24+H$11,COLUMN(Entrées!$C$37)+($C178-1),4,TRUE,"Entrées")))</f>
        <v>370.5</v>
      </c>
      <c r="I178" s="28">
        <f ca="1">IF($D178&gt;$D$8,"",INDIRECT(ADDRESS(ROW(Entrées!$C$37)+($D178-1)*24+I$11,COLUMN(Entrées!$C$37)+($C178-1),4,TRUE,"Entrées")))</f>
        <v>267</v>
      </c>
      <c r="J178" s="28">
        <f ca="1">IF($D178&gt;$D$8,"",INDIRECT(ADDRESS(ROW(Entrées!$C$37)+($D178-1)*24+J$11,COLUMN(Entrées!$C$37)+($C178-1),4,TRUE,"Entrées")))</f>
        <v>251</v>
      </c>
      <c r="K178" s="28">
        <f ca="1">IF($D178&gt;$D$8,"",INDIRECT(ADDRESS(ROW(Entrées!$C$37)+($D178-1)*24+K$11,COLUMN(Entrées!$C$37)+($C178-1),4,TRUE,"Entrées")))</f>
        <v>299.5</v>
      </c>
      <c r="L178" s="28">
        <f ca="1">IF($D178&gt;$D$8,"",INDIRECT(ADDRESS(ROW(Entrées!$C$37)+($D178-1)*24+L$11,COLUMN(Entrées!$C$37)+($C178-1),4,TRUE,"Entrées")))</f>
        <v>422.5</v>
      </c>
      <c r="M178" s="28">
        <f ca="1">IF($D178&gt;$D$8,"",INDIRECT(ADDRESS(ROW(Entrées!$C$37)+($D178-1)*24+M$11,COLUMN(Entrées!$C$37)+($C178-1),4,TRUE,"Entrées")))</f>
        <v>401</v>
      </c>
      <c r="N178" s="28">
        <f ca="1">IF($D178&gt;$D$8,"",INDIRECT(ADDRESS(ROW(Entrées!$C$37)+($D178-1)*24+N$11,COLUMN(Entrées!$C$37)+($C178-1),4,TRUE,"Entrées")))</f>
        <v>415</v>
      </c>
      <c r="O178" s="28">
        <f ca="1">IF($D178&gt;$D$8,"",INDIRECT(ADDRESS(ROW(Entrées!$C$37)+($D178-1)*24+O$11,COLUMN(Entrées!$C$37)+($C178-1),4,TRUE,"Entrées")))</f>
        <v>593</v>
      </c>
      <c r="P178" s="28">
        <f ca="1">IF($D178&gt;$D$8,"",INDIRECT(ADDRESS(ROW(Entrées!$C$37)+($D178-1)*24+P$11,COLUMN(Entrées!$C$37)+($C178-1),4,TRUE,"Entrées")))</f>
        <v>777.5</v>
      </c>
      <c r="Q178" s="28">
        <f ca="1">IF($D178&gt;$D$8,"",INDIRECT(ADDRESS(ROW(Entrées!$C$37)+($D178-1)*24+Q$11,COLUMN(Entrées!$C$37)+($C178-1),4,TRUE,"Entrées")))</f>
        <v>794</v>
      </c>
      <c r="R178" s="28">
        <f ca="1">IF($D178&gt;$D$8,"",INDIRECT(ADDRESS(ROW(Entrées!$C$37)+($D178-1)*24+R$11,COLUMN(Entrées!$C$37)+($C178-1),4,TRUE,"Entrées")))</f>
        <v>746.5</v>
      </c>
      <c r="S178" s="28">
        <f ca="1">IF($D178&gt;$D$8,"",INDIRECT(ADDRESS(ROW(Entrées!$C$37)+($D178-1)*24+S$11,COLUMN(Entrées!$C$37)+($C178-1),4,TRUE,"Entrées")))</f>
        <v>780.5</v>
      </c>
      <c r="T178" s="28">
        <f ca="1">IF($D178&gt;$D$8,"",INDIRECT(ADDRESS(ROW(Entrées!$C$37)+($D178-1)*24+T$11,COLUMN(Entrées!$C$37)+($C178-1),4,TRUE,"Entrées")))</f>
        <v>789.5</v>
      </c>
      <c r="U178" s="28">
        <f ca="1">IF($D178&gt;$D$8,"",INDIRECT(ADDRESS(ROW(Entrées!$C$37)+($D178-1)*24+U$11,COLUMN(Entrées!$C$37)+($C178-1),4,TRUE,"Entrées")))</f>
        <v>809.5</v>
      </c>
      <c r="V178" s="28">
        <f ca="1">IF($D178&gt;$D$8,"",INDIRECT(ADDRESS(ROW(Entrées!$C$37)+($D178-1)*24+V$11,COLUMN(Entrées!$C$37)+($C178-1),4,TRUE,"Entrées")))</f>
        <v>841.5</v>
      </c>
      <c r="W178" s="28">
        <f ca="1">IF($D178&gt;$D$8,"",INDIRECT(ADDRESS(ROW(Entrées!$C$37)+($D178-1)*24+W$11,COLUMN(Entrées!$C$37)+($C178-1),4,TRUE,"Entrées")))</f>
        <v>911.5</v>
      </c>
      <c r="X178" s="28">
        <f ca="1">IF($D178&gt;$D$8,"",INDIRECT(ADDRESS(ROW(Entrées!$C$37)+($D178-1)*24+X$11,COLUMN(Entrées!$C$37)+($C178-1),4,TRUE,"Entrées")))</f>
        <v>960</v>
      </c>
      <c r="Y178" s="28">
        <f ca="1">IF($D178&gt;$D$8,"",INDIRECT(ADDRESS(ROW(Entrées!$C$37)+($D178-1)*24+Y$11,COLUMN(Entrées!$C$37)+($C178-1),4,TRUE,"Entrées")))</f>
        <v>864.5</v>
      </c>
      <c r="Z178" s="28">
        <f ca="1">IF($D178&gt;$D$8,"",INDIRECT(ADDRESS(ROW(Entrées!$C$37)+($D178-1)*24+Z$11,COLUMN(Entrées!$C$37)+($C178-1),4,TRUE,"Entrées")))</f>
        <v>806.5</v>
      </c>
      <c r="AA178" s="28">
        <f ca="1">IF($D178&gt;$D$8,"",INDIRECT(ADDRESS(ROW(Entrées!$C$37)+($D178-1)*24+AA$11,COLUMN(Entrées!$C$37)+($C178-1),4,TRUE,"Entrées")))</f>
        <v>717</v>
      </c>
      <c r="AB178" s="28">
        <f ca="1">IF($D178&gt;$D$8,"",INDIRECT(ADDRESS(ROW(Entrées!$C$37)+($D178-1)*24+AB$11,COLUMN(Entrées!$C$37)+($C178-1),4,TRUE,"Entrées")))</f>
        <v>845</v>
      </c>
      <c r="AC178" s="11"/>
      <c r="AD178" s="40">
        <f t="shared" ca="1" si="186"/>
        <v>765.97916666666663</v>
      </c>
      <c r="AE178" s="40">
        <f t="shared" ca="1" si="188"/>
        <v>2965.5</v>
      </c>
      <c r="AF178" s="40">
        <f t="shared" ca="1" si="189"/>
        <v>251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49473.956989247294</v>
      </c>
      <c r="AK178" s="31">
        <f t="shared" ca="1" si="134"/>
        <v>49350.672043010745</v>
      </c>
      <c r="AL178" s="31">
        <f t="shared" ca="1" si="135"/>
        <v>49398.118279569891</v>
      </c>
      <c r="AM178" s="31">
        <f t="shared" ca="1" si="136"/>
        <v>347.55645161290329</v>
      </c>
      <c r="AN178" s="31">
        <f t="shared" ca="1" si="137"/>
        <v>2588.1444892473114</v>
      </c>
      <c r="AO178" s="31">
        <f t="shared" ca="1" si="138"/>
        <v>1503.5463709677417</v>
      </c>
      <c r="AP178" s="31">
        <f t="shared" ca="1" si="139"/>
        <v>41704.171370967742</v>
      </c>
      <c r="AQ178" s="31">
        <f t="shared" ca="1" si="140"/>
        <v>2152.7096774193546</v>
      </c>
      <c r="AR178" s="31">
        <f t="shared" ca="1" si="141"/>
        <v>402.56922043010746</v>
      </c>
      <c r="AS178" s="31">
        <f t="shared" ca="1" si="142"/>
        <v>6508.2741935483891</v>
      </c>
      <c r="AT178" s="31">
        <f t="shared" ca="1" si="143"/>
        <v>-813.07862903225805</v>
      </c>
      <c r="AU178" s="31">
        <f t="shared" ca="1" si="144"/>
        <v>663.5913978494624</v>
      </c>
      <c r="AV178" s="31">
        <f t="shared" ca="1" si="145"/>
        <v>-5583.5161290322567</v>
      </c>
      <c r="AW178" s="31">
        <f t="shared" ca="1" si="146"/>
        <v>65.047043010752674</v>
      </c>
      <c r="AX178" s="31">
        <f t="shared" ca="1" si="147"/>
        <v>1350.5215053763443</v>
      </c>
      <c r="AY178" s="31">
        <f t="shared" ca="1" si="148"/>
        <v>-1174.383064516129</v>
      </c>
      <c r="AZ178" s="31">
        <f t="shared" ca="1" si="149"/>
        <v>-997.34811827956992</v>
      </c>
      <c r="BA178" s="31">
        <f t="shared" ca="1" si="150"/>
        <v>-382.02016129032256</v>
      </c>
      <c r="BB178" s="31">
        <f t="shared" ca="1" si="151"/>
        <v>-2410.5497311827958</v>
      </c>
      <c r="BC178" s="31">
        <f t="shared" ca="1" si="152"/>
        <v>-1597.1438172043011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-4216.5</v>
      </c>
      <c r="BI178" s="32">
        <f>IF($BF178&gt;$Y$7,"",IF(AND($BF178=$Y$7,$BG178=23),"",Entrées!D206-Entrées!D205))</f>
        <v>-3262.5</v>
      </c>
      <c r="BJ178" s="32">
        <f>IF($BF178&gt;$Y$7,"",IF(AND($BF178=$Y$7,$BG178=23),"",Entrées!E206-Entrées!E205))</f>
        <v>-2912.5</v>
      </c>
      <c r="BK178" s="32">
        <f>IF($BF178&gt;$Y$7,"",IF(AND($BF178=$Y$7,$BG178=23),"",Entrées!F206-Entrées!F205))</f>
        <v>-1.5</v>
      </c>
      <c r="BL178" s="32">
        <f>IF($BF178&gt;$Y$7,"",IF(AND($BF178=$Y$7,$BG178=23),"",Entrées!G206-Entrées!G205))</f>
        <v>72</v>
      </c>
      <c r="BM178" s="32">
        <f>IF($BF178&gt;$Y$7,"",IF(AND($BF178=$Y$7,$BG178=23),"",Entrées!H206-Entrées!H205))</f>
        <v>-795</v>
      </c>
      <c r="BN178" s="32">
        <f>IF($BF178&gt;$Y$7,"",IF(AND($BF178=$Y$7,$BG178=23),"",Entrées!I206-Entrées!I205))</f>
        <v>-68</v>
      </c>
      <c r="BO178" s="32">
        <f>IF($BF178&gt;$Y$7,"",IF(AND($BF178=$Y$7,$BG178=23),"",Entrées!J206-Entrées!J205))</f>
        <v>-48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-1106.5</v>
      </c>
      <c r="BR178" s="32">
        <f>IF($BF178&gt;$Y$7,"",IF(AND($BF178=$Y$7,$BG178=23),"",Entrées!M206-Entrées!M205))</f>
        <v>-1866.5</v>
      </c>
      <c r="BS178" s="32">
        <f>IF($BF178&gt;$Y$7,"",IF(AND($BF178=$Y$7,$BG178=23),"",Entrées!N206-Entrées!N205))</f>
        <v>-2</v>
      </c>
      <c r="BT178" s="32">
        <f>IF($BF178&gt;$Y$7,"",IF(AND($BF178=$Y$7,$BG178=23),"",Entrées!O206-Entrées!O205))</f>
        <v>-401</v>
      </c>
      <c r="BU178" s="32">
        <f>IF($BF178&gt;$Y$7,"",IF(AND($BF178=$Y$7,$BG178=23),"",Entrées!P206-Entrées!P205))</f>
        <v>3</v>
      </c>
      <c r="BV178" s="32">
        <f>IF($BF178&gt;$Y$7,"",IF(AND($BF178=$Y$7,$BG178=23),"",Entrées!Q206-Entrées!Q205))</f>
        <v>-294</v>
      </c>
      <c r="BW178" s="32">
        <f>IF($BF178&gt;$Y$7,"",IF(AND($BF178=$Y$7,$BG178=23),"",Entrées!R206-Entrées!R205))</f>
        <v>328</v>
      </c>
      <c r="BX178" s="32">
        <f>IF($BF178&gt;$Y$7,"",IF(AND($BF178=$Y$7,$BG178=23),"",Entrées!S206-Entrées!S205))</f>
        <v>271</v>
      </c>
      <c r="BY178" s="32">
        <f>IF($BF178&gt;$Y$7,"",IF(AND($BF178=$Y$7,$BG178=23),"",Entrées!T206-Entrées!T205))</f>
        <v>-200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-121</v>
      </c>
      <c r="CB178" s="4"/>
      <c r="CC178" s="4"/>
      <c r="CD178" s="33">
        <f>IF($BF178&lt;=$Y$7,Entrées!J205/CD$2,"")</f>
        <v>3.936411809235428E-2</v>
      </c>
      <c r="CE178" s="33">
        <f>IF($BF178&lt;=$Y$7,Entrées!K205/CE$2,"")</f>
        <v>0</v>
      </c>
      <c r="CF178" s="11">
        <f t="shared" si="154"/>
        <v>7926</v>
      </c>
      <c r="CG178" s="11">
        <f t="shared" si="155"/>
        <v>4186</v>
      </c>
      <c r="CH178" s="52">
        <f t="shared" si="156"/>
        <v>0.27160101910413265</v>
      </c>
      <c r="CI178" s="52">
        <f t="shared" si="157"/>
        <v>9.6170382329218221E-2</v>
      </c>
      <c r="CK178" s="11"/>
      <c r="CL178" s="4"/>
      <c r="CM178" s="11"/>
      <c r="CN178" s="11"/>
      <c r="CO178" s="4"/>
    </row>
    <row r="179" spans="1:93">
      <c r="A179" s="11" t="str">
        <f>"AD"&amp;A177</f>
        <v>AD190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800.5</v>
      </c>
      <c r="F179" s="28">
        <f ca="1">IF($D179&gt;$D$8,"",INDIRECT(ADDRESS(ROW(Entrées!$C$37)+($D179-1)*24+F$11,COLUMN(Entrées!$C$37)+($C179-1),4,TRUE,"Entrées")))</f>
        <v>466</v>
      </c>
      <c r="G179" s="28">
        <f ca="1">IF($D179&gt;$D$8,"",INDIRECT(ADDRESS(ROW(Entrées!$C$37)+($D179-1)*24+G$11,COLUMN(Entrées!$C$37)+($C179-1),4,TRUE,"Entrées")))</f>
        <v>226.5</v>
      </c>
      <c r="H179" s="28">
        <f ca="1">IF($D179&gt;$D$8,"",INDIRECT(ADDRESS(ROW(Entrées!$C$37)+($D179-1)*24+H$11,COLUMN(Entrées!$C$37)+($C179-1),4,TRUE,"Entrées")))</f>
        <v>253</v>
      </c>
      <c r="I179" s="28">
        <f ca="1">IF($D179&gt;$D$8,"",INDIRECT(ADDRESS(ROW(Entrées!$C$37)+($D179-1)*24+I$11,COLUMN(Entrées!$C$37)+($C179-1),4,TRUE,"Entrées")))</f>
        <v>236.5</v>
      </c>
      <c r="J179" s="28">
        <f ca="1">IF($D179&gt;$D$8,"",INDIRECT(ADDRESS(ROW(Entrées!$C$37)+($D179-1)*24+J$11,COLUMN(Entrées!$C$37)+($C179-1),4,TRUE,"Entrées")))</f>
        <v>224.5</v>
      </c>
      <c r="K179" s="28">
        <f ca="1">IF($D179&gt;$D$8,"",INDIRECT(ADDRESS(ROW(Entrées!$C$37)+($D179-1)*24+K$11,COLUMN(Entrées!$C$37)+($C179-1),4,TRUE,"Entrées")))</f>
        <v>237</v>
      </c>
      <c r="L179" s="28">
        <f ca="1">IF($D179&gt;$D$8,"",INDIRECT(ADDRESS(ROW(Entrées!$C$37)+($D179-1)*24+L$11,COLUMN(Entrées!$C$37)+($C179-1),4,TRUE,"Entrées")))</f>
        <v>284</v>
      </c>
      <c r="M179" s="28">
        <f ca="1">IF($D179&gt;$D$8,"",INDIRECT(ADDRESS(ROW(Entrées!$C$37)+($D179-1)*24+M$11,COLUMN(Entrées!$C$37)+($C179-1),4,TRUE,"Entrées")))</f>
        <v>470.5</v>
      </c>
      <c r="N179" s="28">
        <f ca="1">IF($D179&gt;$D$8,"",INDIRECT(ADDRESS(ROW(Entrées!$C$37)+($D179-1)*24+N$11,COLUMN(Entrées!$C$37)+($C179-1),4,TRUE,"Entrées")))</f>
        <v>650.5</v>
      </c>
      <c r="O179" s="28">
        <f ca="1">IF($D179&gt;$D$8,"",INDIRECT(ADDRESS(ROW(Entrées!$C$37)+($D179-1)*24+O$11,COLUMN(Entrées!$C$37)+($C179-1),4,TRUE,"Entrées")))</f>
        <v>847</v>
      </c>
      <c r="P179" s="28">
        <f ca="1">IF($D179&gt;$D$8,"",INDIRECT(ADDRESS(ROW(Entrées!$C$37)+($D179-1)*24+P$11,COLUMN(Entrées!$C$37)+($C179-1),4,TRUE,"Entrées")))</f>
        <v>929.5</v>
      </c>
      <c r="Q179" s="28">
        <f ca="1">IF($D179&gt;$D$8,"",INDIRECT(ADDRESS(ROW(Entrées!$C$37)+($D179-1)*24+Q$11,COLUMN(Entrées!$C$37)+($C179-1),4,TRUE,"Entrées")))</f>
        <v>924</v>
      </c>
      <c r="R179" s="28">
        <f ca="1">IF($D179&gt;$D$8,"",INDIRECT(ADDRESS(ROW(Entrées!$C$37)+($D179-1)*24+R$11,COLUMN(Entrées!$C$37)+($C179-1),4,TRUE,"Entrées")))</f>
        <v>840</v>
      </c>
      <c r="S179" s="28">
        <f ca="1">IF($D179&gt;$D$8,"",INDIRECT(ADDRESS(ROW(Entrées!$C$37)+($D179-1)*24+S$11,COLUMN(Entrées!$C$37)+($C179-1),4,TRUE,"Entrées")))</f>
        <v>916</v>
      </c>
      <c r="T179" s="28">
        <f ca="1">IF($D179&gt;$D$8,"",INDIRECT(ADDRESS(ROW(Entrées!$C$37)+($D179-1)*24+T$11,COLUMN(Entrées!$C$37)+($C179-1),4,TRUE,"Entrées")))</f>
        <v>866.5</v>
      </c>
      <c r="U179" s="28">
        <f ca="1">IF($D179&gt;$D$8,"",INDIRECT(ADDRESS(ROW(Entrées!$C$37)+($D179-1)*24+U$11,COLUMN(Entrées!$C$37)+($C179-1),4,TRUE,"Entrées")))</f>
        <v>841</v>
      </c>
      <c r="V179" s="28">
        <f ca="1">IF($D179&gt;$D$8,"",INDIRECT(ADDRESS(ROW(Entrées!$C$37)+($D179-1)*24+V$11,COLUMN(Entrées!$C$37)+($C179-1),4,TRUE,"Entrées")))</f>
        <v>875.5</v>
      </c>
      <c r="W179" s="28">
        <f ca="1">IF($D179&gt;$D$8,"",INDIRECT(ADDRESS(ROW(Entrées!$C$37)+($D179-1)*24+W$11,COLUMN(Entrées!$C$37)+($C179-1),4,TRUE,"Entrées")))</f>
        <v>946.5</v>
      </c>
      <c r="X179" s="28">
        <f ca="1">IF($D179&gt;$D$8,"",INDIRECT(ADDRESS(ROW(Entrées!$C$37)+($D179-1)*24+X$11,COLUMN(Entrées!$C$37)+($C179-1),4,TRUE,"Entrées")))</f>
        <v>935</v>
      </c>
      <c r="Y179" s="28">
        <f ca="1">IF($D179&gt;$D$8,"",INDIRECT(ADDRESS(ROW(Entrées!$C$37)+($D179-1)*24+Y$11,COLUMN(Entrées!$C$37)+($C179-1),4,TRUE,"Entrées")))</f>
        <v>901.5</v>
      </c>
      <c r="Z179" s="28">
        <f ca="1">IF($D179&gt;$D$8,"",INDIRECT(ADDRESS(ROW(Entrées!$C$37)+($D179-1)*24+Z$11,COLUMN(Entrées!$C$37)+($C179-1),4,TRUE,"Entrées")))</f>
        <v>877</v>
      </c>
      <c r="AA179" s="28">
        <f ca="1">IF($D179&gt;$D$8,"",INDIRECT(ADDRESS(ROW(Entrées!$C$37)+($D179-1)*24+AA$11,COLUMN(Entrées!$C$37)+($C179-1),4,TRUE,"Entrées")))</f>
        <v>849.5</v>
      </c>
      <c r="AB179" s="28">
        <f ca="1">IF($D179&gt;$D$8,"",INDIRECT(ADDRESS(ROW(Entrées!$C$37)+($D179-1)*24+AB$11,COLUMN(Entrées!$C$37)+($C179-1),4,TRUE,"Entrées")))</f>
        <v>893</v>
      </c>
      <c r="AC179" s="11"/>
      <c r="AD179" s="40">
        <f t="shared" ca="1" si="186"/>
        <v>678.79166666666663</v>
      </c>
      <c r="AE179" s="40">
        <f t="shared" ca="1" si="188"/>
        <v>946.5</v>
      </c>
      <c r="AF179" s="40">
        <f t="shared" ca="1" si="189"/>
        <v>224.5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49473.956989247294</v>
      </c>
      <c r="AK179" s="31">
        <f t="shared" ca="1" si="134"/>
        <v>49350.672043010745</v>
      </c>
      <c r="AL179" s="31">
        <f t="shared" ca="1" si="135"/>
        <v>49398.118279569891</v>
      </c>
      <c r="AM179" s="31">
        <f t="shared" ca="1" si="136"/>
        <v>347.55645161290329</v>
      </c>
      <c r="AN179" s="31">
        <f t="shared" ca="1" si="137"/>
        <v>2588.1444892473114</v>
      </c>
      <c r="AO179" s="31">
        <f t="shared" ca="1" si="138"/>
        <v>1503.5463709677417</v>
      </c>
      <c r="AP179" s="31">
        <f t="shared" ca="1" si="139"/>
        <v>41704.171370967742</v>
      </c>
      <c r="AQ179" s="31">
        <f t="shared" ca="1" si="140"/>
        <v>2152.7096774193546</v>
      </c>
      <c r="AR179" s="31">
        <f t="shared" ca="1" si="141"/>
        <v>402.56922043010746</v>
      </c>
      <c r="AS179" s="31">
        <f t="shared" ca="1" si="142"/>
        <v>6508.2741935483891</v>
      </c>
      <c r="AT179" s="31">
        <f t="shared" ca="1" si="143"/>
        <v>-813.07862903225805</v>
      </c>
      <c r="AU179" s="31">
        <f t="shared" ca="1" si="144"/>
        <v>663.5913978494624</v>
      </c>
      <c r="AV179" s="31">
        <f t="shared" ca="1" si="145"/>
        <v>-5583.5161290322567</v>
      </c>
      <c r="AW179" s="31">
        <f t="shared" ca="1" si="146"/>
        <v>65.047043010752674</v>
      </c>
      <c r="AX179" s="31">
        <f t="shared" ca="1" si="147"/>
        <v>1350.5215053763443</v>
      </c>
      <c r="AY179" s="31">
        <f t="shared" ca="1" si="148"/>
        <v>-1174.383064516129</v>
      </c>
      <c r="AZ179" s="31">
        <f t="shared" ca="1" si="149"/>
        <v>-997.34811827956992</v>
      </c>
      <c r="BA179" s="31">
        <f t="shared" ca="1" si="150"/>
        <v>-382.02016129032256</v>
      </c>
      <c r="BB179" s="31">
        <f t="shared" ca="1" si="151"/>
        <v>-2410.5497311827958</v>
      </c>
      <c r="BC179" s="31">
        <f t="shared" ca="1" si="152"/>
        <v>-1597.1438172043011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-993.5</v>
      </c>
      <c r="BI179" s="32">
        <f>IF($BF179&gt;$Y$7,"",IF(AND($BF179=$Y$7,$BG179=23),"",Entrées!D207-Entrées!D206))</f>
        <v>-1437.5</v>
      </c>
      <c r="BJ179" s="32">
        <f>IF($BF179&gt;$Y$7,"",IF(AND($BF179=$Y$7,$BG179=23),"",Entrées!E207-Entrées!E206))</f>
        <v>-1412.5</v>
      </c>
      <c r="BK179" s="32">
        <f>IF($BF179&gt;$Y$7,"",IF(AND($BF179=$Y$7,$BG179=23),"",Entrées!F207-Entrées!F206))</f>
        <v>3</v>
      </c>
      <c r="BL179" s="32">
        <f>IF($BF179&gt;$Y$7,"",IF(AND($BF179=$Y$7,$BG179=23),"",Entrées!G207-Entrées!G206))</f>
        <v>141.5</v>
      </c>
      <c r="BM179" s="32">
        <f>IF($BF179&gt;$Y$7,"",IF(AND($BF179=$Y$7,$BG179=23),"",Entrées!H207-Entrées!H206))</f>
        <v>-163.5</v>
      </c>
      <c r="BN179" s="32">
        <f>IF($BF179&gt;$Y$7,"",IF(AND($BF179=$Y$7,$BG179=23),"",Entrées!I207-Entrées!I206))</f>
        <v>187.5</v>
      </c>
      <c r="BO179" s="32">
        <f>IF($BF179&gt;$Y$7,"",IF(AND($BF179=$Y$7,$BG179=23),"",Entrées!J207-Entrées!J206))</f>
        <v>-23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-409.5</v>
      </c>
      <c r="BR179" s="32">
        <f>IF($BF179&gt;$Y$7,"",IF(AND($BF179=$Y$7,$BG179=23),"",Entrées!M207-Entrées!M206))</f>
        <v>-238.5</v>
      </c>
      <c r="BS179" s="32">
        <f>IF($BF179&gt;$Y$7,"",IF(AND($BF179=$Y$7,$BG179=23),"",Entrées!N207-Entrées!N206))</f>
        <v>-4</v>
      </c>
      <c r="BT179" s="32">
        <f>IF($BF179&gt;$Y$7,"",IF(AND($BF179=$Y$7,$BG179=23),"",Entrées!O207-Entrées!O206))</f>
        <v>-487.5</v>
      </c>
      <c r="BU179" s="32">
        <f>IF($BF179&gt;$Y$7,"",IF(AND($BF179=$Y$7,$BG179=23),"",Entrées!P207-Entrées!P206))</f>
        <v>2.5</v>
      </c>
      <c r="BV179" s="32">
        <f>IF($BF179&gt;$Y$7,"",IF(AND($BF179=$Y$7,$BG179=23),"",Entrées!Q207-Entrées!Q206))</f>
        <v>294</v>
      </c>
      <c r="BW179" s="32">
        <f>IF($BF179&gt;$Y$7,"",IF(AND($BF179=$Y$7,$BG179=23),"",Entrées!R207-Entrées!R206))</f>
        <v>-49</v>
      </c>
      <c r="BX179" s="32">
        <f>IF($BF179&gt;$Y$7,"",IF(AND($BF179=$Y$7,$BG179=23),"",Entrées!S207-Entrées!S206))</f>
        <v>-593</v>
      </c>
      <c r="BY179" s="32">
        <f>IF($BF179&gt;$Y$7,"",IF(AND($BF179=$Y$7,$BG179=23),"",Entrées!T207-Entrées!T206))</f>
        <v>0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-327</v>
      </c>
      <c r="CB179" s="4"/>
      <c r="CC179" s="4"/>
      <c r="CD179" s="33">
        <f>IF($BF179&lt;=$Y$7,Entrées!J206/CD$2,"")</f>
        <v>3.3308099924299776E-2</v>
      </c>
      <c r="CE179" s="33">
        <f>IF($BF179&lt;=$Y$7,Entrées!K206/CE$2,"")</f>
        <v>0</v>
      </c>
      <c r="CF179" s="11">
        <f t="shared" si="154"/>
        <v>7926</v>
      </c>
      <c r="CG179" s="11">
        <f t="shared" si="155"/>
        <v>4186</v>
      </c>
      <c r="CH179" s="52">
        <f t="shared" si="156"/>
        <v>0.27160101910413265</v>
      </c>
      <c r="CI179" s="52">
        <f t="shared" si="157"/>
        <v>9.6170382329218221E-2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896</v>
      </c>
      <c r="F180" s="28">
        <f ca="1">IF($D180&gt;$D$8,"",INDIRECT(ADDRESS(ROW(Entrées!$C$37)+($D180-1)*24+F$11,COLUMN(Entrées!$C$37)+($C180-1),4,TRUE,"Entrées")))</f>
        <v>598</v>
      </c>
      <c r="G180" s="28">
        <f ca="1">IF($D180&gt;$D$8,"",INDIRECT(ADDRESS(ROW(Entrées!$C$37)+($D180-1)*24+G$11,COLUMN(Entrées!$C$37)+($C180-1),4,TRUE,"Entrées")))</f>
        <v>541</v>
      </c>
      <c r="H180" s="28">
        <f ca="1">IF($D180&gt;$D$8,"",INDIRECT(ADDRESS(ROW(Entrées!$C$37)+($D180-1)*24+H$11,COLUMN(Entrées!$C$37)+($C180-1),4,TRUE,"Entrées")))</f>
        <v>526</v>
      </c>
      <c r="I180" s="28">
        <f ca="1">IF($D180&gt;$D$8,"",INDIRECT(ADDRESS(ROW(Entrées!$C$37)+($D180-1)*24+I$11,COLUMN(Entrées!$C$37)+($C180-1),4,TRUE,"Entrées")))</f>
        <v>584</v>
      </c>
      <c r="J180" s="28">
        <f ca="1">IF($D180&gt;$D$8,"",INDIRECT(ADDRESS(ROW(Entrées!$C$37)+($D180-1)*24+J$11,COLUMN(Entrées!$C$37)+($C180-1),4,TRUE,"Entrées")))</f>
        <v>1175</v>
      </c>
      <c r="K180" s="28">
        <f ca="1">IF($D180&gt;$D$8,"",INDIRECT(ADDRESS(ROW(Entrées!$C$37)+($D180-1)*24+K$11,COLUMN(Entrées!$C$37)+($C180-1),4,TRUE,"Entrées")))</f>
        <v>2127</v>
      </c>
      <c r="L180" s="28">
        <f ca="1">IF($D180&gt;$D$8,"",INDIRECT(ADDRESS(ROW(Entrées!$C$37)+($D180-1)*24+L$11,COLUMN(Entrées!$C$37)+($C180-1),4,TRUE,"Entrées")))</f>
        <v>3060.5</v>
      </c>
      <c r="M180" s="28">
        <f ca="1">IF($D180&gt;$D$8,"",INDIRECT(ADDRESS(ROW(Entrées!$C$37)+($D180-1)*24+M$11,COLUMN(Entrées!$C$37)+($C180-1),4,TRUE,"Entrées")))</f>
        <v>3209</v>
      </c>
      <c r="N180" s="28">
        <f ca="1">IF($D180&gt;$D$8,"",INDIRECT(ADDRESS(ROW(Entrées!$C$37)+($D180-1)*24+N$11,COLUMN(Entrées!$C$37)+($C180-1),4,TRUE,"Entrées")))</f>
        <v>3200</v>
      </c>
      <c r="O180" s="28">
        <f ca="1">IF($D180&gt;$D$8,"",INDIRECT(ADDRESS(ROW(Entrées!$C$37)+($D180-1)*24+O$11,COLUMN(Entrées!$C$37)+($C180-1),4,TRUE,"Entrées")))</f>
        <v>2992.5</v>
      </c>
      <c r="P180" s="28">
        <f ca="1">IF($D180&gt;$D$8,"",INDIRECT(ADDRESS(ROW(Entrées!$C$37)+($D180-1)*24+P$11,COLUMN(Entrées!$C$37)+($C180-1),4,TRUE,"Entrées")))</f>
        <v>2967.5</v>
      </c>
      <c r="Q180" s="28">
        <f ca="1">IF($D180&gt;$D$8,"",INDIRECT(ADDRESS(ROW(Entrées!$C$37)+($D180-1)*24+Q$11,COLUMN(Entrées!$C$37)+($C180-1),4,TRUE,"Entrées")))</f>
        <v>2980.5</v>
      </c>
      <c r="R180" s="28">
        <f ca="1">IF($D180&gt;$D$8,"",INDIRECT(ADDRESS(ROW(Entrées!$C$37)+($D180-1)*24+R$11,COLUMN(Entrées!$C$37)+($C180-1),4,TRUE,"Entrées")))</f>
        <v>2971.5</v>
      </c>
      <c r="S180" s="28">
        <f ca="1">IF($D180&gt;$D$8,"",INDIRECT(ADDRESS(ROW(Entrées!$C$37)+($D180-1)*24+S$11,COLUMN(Entrées!$C$37)+($C180-1),4,TRUE,"Entrées")))</f>
        <v>3141.5</v>
      </c>
      <c r="T180" s="28">
        <f ca="1">IF($D180&gt;$D$8,"",INDIRECT(ADDRESS(ROW(Entrées!$C$37)+($D180-1)*24+T$11,COLUMN(Entrées!$C$37)+($C180-1),4,TRUE,"Entrées")))</f>
        <v>3305.5</v>
      </c>
      <c r="U180" s="28">
        <f ca="1">IF($D180&gt;$D$8,"",INDIRECT(ADDRESS(ROW(Entrées!$C$37)+($D180-1)*24+U$11,COLUMN(Entrées!$C$37)+($C180-1),4,TRUE,"Entrées")))</f>
        <v>3283</v>
      </c>
      <c r="V180" s="28">
        <f ca="1">IF($D180&gt;$D$8,"",INDIRECT(ADDRESS(ROW(Entrées!$C$37)+($D180-1)*24+V$11,COLUMN(Entrées!$C$37)+($C180-1),4,TRUE,"Entrées")))</f>
        <v>3146.5</v>
      </c>
      <c r="W180" s="28">
        <f ca="1">IF($D180&gt;$D$8,"",INDIRECT(ADDRESS(ROW(Entrées!$C$37)+($D180-1)*24+W$11,COLUMN(Entrées!$C$37)+($C180-1),4,TRUE,"Entrées")))</f>
        <v>3393</v>
      </c>
      <c r="X180" s="28">
        <f ca="1">IF($D180&gt;$D$8,"",INDIRECT(ADDRESS(ROW(Entrées!$C$37)+($D180-1)*24+X$11,COLUMN(Entrées!$C$37)+($C180-1),4,TRUE,"Entrées")))</f>
        <v>3508.5</v>
      </c>
      <c r="Y180" s="28">
        <f ca="1">IF($D180&gt;$D$8,"",INDIRECT(ADDRESS(ROW(Entrées!$C$37)+($D180-1)*24+Y$11,COLUMN(Entrées!$C$37)+($C180-1),4,TRUE,"Entrées")))</f>
        <v>3193</v>
      </c>
      <c r="Z180" s="28">
        <f ca="1">IF($D180&gt;$D$8,"",INDIRECT(ADDRESS(ROW(Entrées!$C$37)+($D180-1)*24+Z$11,COLUMN(Entrées!$C$37)+($C180-1),4,TRUE,"Entrées")))</f>
        <v>3175.5</v>
      </c>
      <c r="AA180" s="28">
        <f ca="1">IF($D180&gt;$D$8,"",INDIRECT(ADDRESS(ROW(Entrées!$C$37)+($D180-1)*24+AA$11,COLUMN(Entrées!$C$37)+($C180-1),4,TRUE,"Entrées")))</f>
        <v>3134.5</v>
      </c>
      <c r="AB180" s="28">
        <f ca="1">IF($D180&gt;$D$8,"",INDIRECT(ADDRESS(ROW(Entrées!$C$37)+($D180-1)*24+AB$11,COLUMN(Entrées!$C$37)+($C180-1),4,TRUE,"Entrées")))</f>
        <v>3117</v>
      </c>
      <c r="AC180" s="11"/>
      <c r="AD180" s="40">
        <f t="shared" ca="1" si="186"/>
        <v>2509.4375</v>
      </c>
      <c r="AE180" s="40">
        <f t="shared" ca="1" si="188"/>
        <v>3508.5</v>
      </c>
      <c r="AF180" s="40">
        <f t="shared" ca="1" si="189"/>
        <v>526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49473.956989247294</v>
      </c>
      <c r="AK180" s="31">
        <f t="shared" ca="1" si="134"/>
        <v>49350.672043010745</v>
      </c>
      <c r="AL180" s="31">
        <f t="shared" ca="1" si="135"/>
        <v>49398.118279569891</v>
      </c>
      <c r="AM180" s="31">
        <f t="shared" ca="1" si="136"/>
        <v>347.55645161290329</v>
      </c>
      <c r="AN180" s="31">
        <f t="shared" ca="1" si="137"/>
        <v>2588.1444892473114</v>
      </c>
      <c r="AO180" s="31">
        <f t="shared" ca="1" si="138"/>
        <v>1503.5463709677417</v>
      </c>
      <c r="AP180" s="31">
        <f t="shared" ca="1" si="139"/>
        <v>41704.171370967742</v>
      </c>
      <c r="AQ180" s="31">
        <f t="shared" ca="1" si="140"/>
        <v>2152.7096774193546</v>
      </c>
      <c r="AR180" s="31">
        <f t="shared" ca="1" si="141"/>
        <v>402.56922043010746</v>
      </c>
      <c r="AS180" s="31">
        <f t="shared" ca="1" si="142"/>
        <v>6508.2741935483891</v>
      </c>
      <c r="AT180" s="31">
        <f t="shared" ca="1" si="143"/>
        <v>-813.07862903225805</v>
      </c>
      <c r="AU180" s="31">
        <f t="shared" ca="1" si="144"/>
        <v>663.5913978494624</v>
      </c>
      <c r="AV180" s="31">
        <f t="shared" ca="1" si="145"/>
        <v>-5583.5161290322567</v>
      </c>
      <c r="AW180" s="31">
        <f t="shared" ca="1" si="146"/>
        <v>65.047043010752674</v>
      </c>
      <c r="AX180" s="31">
        <f t="shared" ca="1" si="147"/>
        <v>1350.5215053763443</v>
      </c>
      <c r="AY180" s="31">
        <f t="shared" ca="1" si="148"/>
        <v>-1174.383064516129</v>
      </c>
      <c r="AZ180" s="31">
        <f t="shared" ca="1" si="149"/>
        <v>-997.34811827956992</v>
      </c>
      <c r="BA180" s="31">
        <f t="shared" ca="1" si="150"/>
        <v>-382.02016129032256</v>
      </c>
      <c r="BB180" s="31">
        <f t="shared" ca="1" si="151"/>
        <v>-2410.5497311827958</v>
      </c>
      <c r="BC180" s="31">
        <f t="shared" ca="1" si="152"/>
        <v>-1597.1438172043011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-2377</v>
      </c>
      <c r="BI180" s="32">
        <f>IF($BF180&gt;$Y$7,"",IF(AND($BF180=$Y$7,$BG180=23),"",Entrées!D208-Entrées!D207))</f>
        <v>-2600</v>
      </c>
      <c r="BJ180" s="32">
        <f>IF($BF180&gt;$Y$7,"",IF(AND($BF180=$Y$7,$BG180=23),"",Entrées!E208-Entrées!E207))</f>
        <v>-2762.5</v>
      </c>
      <c r="BK180" s="32">
        <f>IF($BF180&gt;$Y$7,"",IF(AND($BF180=$Y$7,$BG180=23),"",Entrées!F208-Entrées!F207))</f>
        <v>-2</v>
      </c>
      <c r="BL180" s="32">
        <f>IF($BF180&gt;$Y$7,"",IF(AND($BF180=$Y$7,$BG180=23),"",Entrées!G208-Entrées!G207))</f>
        <v>-901.5</v>
      </c>
      <c r="BM180" s="32">
        <f>IF($BF180&gt;$Y$7,"",IF(AND($BF180=$Y$7,$BG180=23),"",Entrées!H208-Entrées!H207))</f>
        <v>8</v>
      </c>
      <c r="BN180" s="32">
        <f>IF($BF180&gt;$Y$7,"",IF(AND($BF180=$Y$7,$BG180=23),"",Entrées!I208-Entrées!I207))</f>
        <v>-369</v>
      </c>
      <c r="BO180" s="32">
        <f>IF($BF180&gt;$Y$7,"",IF(AND($BF180=$Y$7,$BG180=23),"",Entrées!J208-Entrées!J207))</f>
        <v>-14.5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-112</v>
      </c>
      <c r="BR180" s="32">
        <f>IF($BF180&gt;$Y$7,"",IF(AND($BF180=$Y$7,$BG180=23),"",Entrées!M208-Entrées!M207))</f>
        <v>92.5</v>
      </c>
      <c r="BS180" s="32">
        <f>IF($BF180&gt;$Y$7,"",IF(AND($BF180=$Y$7,$BG180=23),"",Entrées!N208-Entrées!N207))</f>
        <v>-5.5</v>
      </c>
      <c r="BT180" s="32">
        <f>IF($BF180&gt;$Y$7,"",IF(AND($BF180=$Y$7,$BG180=23),"",Entrées!O208-Entrées!O207))</f>
        <v>-1072.5</v>
      </c>
      <c r="BU180" s="32">
        <f>IF($BF180&gt;$Y$7,"",IF(AND($BF180=$Y$7,$BG180=23),"",Entrées!P208-Entrées!P207))</f>
        <v>-16</v>
      </c>
      <c r="BV180" s="32">
        <f>IF($BF180&gt;$Y$7,"",IF(AND($BF180=$Y$7,$BG180=23),"",Entrées!Q208-Entrées!Q207))</f>
        <v>-399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-354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-887</v>
      </c>
      <c r="CB180" s="4"/>
      <c r="CC180" s="4"/>
      <c r="CD180" s="33">
        <f>IF($BF180&lt;=$Y$7,Entrées!J207/CD$2,"")</f>
        <v>3.0406257885440324E-2</v>
      </c>
      <c r="CE180" s="33">
        <f>IF($BF180&lt;=$Y$7,Entrées!K207/CE$2,"")</f>
        <v>0</v>
      </c>
      <c r="CF180" s="11">
        <f t="shared" si="154"/>
        <v>7926</v>
      </c>
      <c r="CG180" s="11">
        <f t="shared" si="155"/>
        <v>4186</v>
      </c>
      <c r="CH180" s="52">
        <f t="shared" si="156"/>
        <v>0.27160101910413265</v>
      </c>
      <c r="CI180" s="52">
        <f t="shared" si="157"/>
        <v>9.6170382329218221E-2</v>
      </c>
      <c r="CK180" s="11"/>
      <c r="CL180" s="4"/>
      <c r="CM180" s="11"/>
      <c r="CN180" s="11"/>
      <c r="CO180" s="4"/>
    </row>
    <row r="181" spans="1:93">
      <c r="A181" s="11" t="str">
        <f>"AE"&amp;A177</f>
        <v>AE190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2558.5</v>
      </c>
      <c r="F181" s="28">
        <f ca="1">IF($D181&gt;$D$8,"",INDIRECT(ADDRESS(ROW(Entrées!$C$37)+($D181-1)*24+F$11,COLUMN(Entrées!$C$37)+($C181-1),4,TRUE,"Entrées")))</f>
        <v>2271</v>
      </c>
      <c r="G181" s="28">
        <f ca="1">IF($D181&gt;$D$8,"",INDIRECT(ADDRESS(ROW(Entrées!$C$37)+($D181-1)*24+G$11,COLUMN(Entrées!$C$37)+($C181-1),4,TRUE,"Entrées")))</f>
        <v>2278.5</v>
      </c>
      <c r="H181" s="28">
        <f ca="1">IF($D181&gt;$D$8,"",INDIRECT(ADDRESS(ROW(Entrées!$C$37)+($D181-1)*24+H$11,COLUMN(Entrées!$C$37)+($C181-1),4,TRUE,"Entrées")))</f>
        <v>1836</v>
      </c>
      <c r="I181" s="28">
        <f ca="1">IF($D181&gt;$D$8,"",INDIRECT(ADDRESS(ROW(Entrées!$C$37)+($D181-1)*24+I$11,COLUMN(Entrées!$C$37)+($C181-1),4,TRUE,"Entrées")))</f>
        <v>1769</v>
      </c>
      <c r="J181" s="28">
        <f ca="1">IF($D181&gt;$D$8,"",INDIRECT(ADDRESS(ROW(Entrées!$C$37)+($D181-1)*24+J$11,COLUMN(Entrées!$C$37)+($C181-1),4,TRUE,"Entrées")))</f>
        <v>1752.5</v>
      </c>
      <c r="K181" s="28">
        <f ca="1">IF($D181&gt;$D$8,"",INDIRECT(ADDRESS(ROW(Entrées!$C$37)+($D181-1)*24+K$11,COLUMN(Entrées!$C$37)+($C181-1),4,TRUE,"Entrées")))</f>
        <v>2092.5</v>
      </c>
      <c r="L181" s="28">
        <f ca="1">IF($D181&gt;$D$8,"",INDIRECT(ADDRESS(ROW(Entrées!$C$37)+($D181-1)*24+L$11,COLUMN(Entrées!$C$37)+($C181-1),4,TRUE,"Entrées")))</f>
        <v>2956.5</v>
      </c>
      <c r="M181" s="28">
        <f ca="1">IF($D181&gt;$D$8,"",INDIRECT(ADDRESS(ROW(Entrées!$C$37)+($D181-1)*24+M$11,COLUMN(Entrées!$C$37)+($C181-1),4,TRUE,"Entrées")))</f>
        <v>3350.5</v>
      </c>
      <c r="N181" s="28">
        <f ca="1">IF($D181&gt;$D$8,"",INDIRECT(ADDRESS(ROW(Entrées!$C$37)+($D181-1)*24+N$11,COLUMN(Entrées!$C$37)+($C181-1),4,TRUE,"Entrées")))</f>
        <v>3266</v>
      </c>
      <c r="O181" s="28">
        <f ca="1">IF($D181&gt;$D$8,"",INDIRECT(ADDRESS(ROW(Entrées!$C$37)+($D181-1)*24+O$11,COLUMN(Entrées!$C$37)+($C181-1),4,TRUE,"Entrées")))</f>
        <v>3326.5</v>
      </c>
      <c r="P181" s="28">
        <f ca="1">IF($D181&gt;$D$8,"",INDIRECT(ADDRESS(ROW(Entrées!$C$37)+($D181-1)*24+P$11,COLUMN(Entrées!$C$37)+($C181-1),4,TRUE,"Entrées")))</f>
        <v>3355.5</v>
      </c>
      <c r="Q181" s="28">
        <f ca="1">IF($D181&gt;$D$8,"",INDIRECT(ADDRESS(ROW(Entrées!$C$37)+($D181-1)*24+Q$11,COLUMN(Entrées!$C$37)+($C181-1),4,TRUE,"Entrées")))</f>
        <v>3330.5</v>
      </c>
      <c r="R181" s="28">
        <f ca="1">IF($D181&gt;$D$8,"",INDIRECT(ADDRESS(ROW(Entrées!$C$37)+($D181-1)*24+R$11,COLUMN(Entrées!$C$37)+($C181-1),4,TRUE,"Entrées")))</f>
        <v>3137</v>
      </c>
      <c r="S181" s="28">
        <f ca="1">IF($D181&gt;$D$8,"",INDIRECT(ADDRESS(ROW(Entrées!$C$37)+($D181-1)*24+S$11,COLUMN(Entrées!$C$37)+($C181-1),4,TRUE,"Entrées")))</f>
        <v>3340.5</v>
      </c>
      <c r="T181" s="28">
        <f ca="1">IF($D181&gt;$D$8,"",INDIRECT(ADDRESS(ROW(Entrées!$C$37)+($D181-1)*24+T$11,COLUMN(Entrées!$C$37)+($C181-1),4,TRUE,"Entrées")))</f>
        <v>3085.5</v>
      </c>
      <c r="U181" s="28">
        <f ca="1">IF($D181&gt;$D$8,"",INDIRECT(ADDRESS(ROW(Entrées!$C$37)+($D181-1)*24+U$11,COLUMN(Entrées!$C$37)+($C181-1),4,TRUE,"Entrées")))</f>
        <v>2931</v>
      </c>
      <c r="V181" s="28">
        <f ca="1">IF($D181&gt;$D$8,"",INDIRECT(ADDRESS(ROW(Entrées!$C$37)+($D181-1)*24+V$11,COLUMN(Entrées!$C$37)+($C181-1),4,TRUE,"Entrées")))</f>
        <v>2913</v>
      </c>
      <c r="W181" s="28">
        <f ca="1">IF($D181&gt;$D$8,"",INDIRECT(ADDRESS(ROW(Entrées!$C$37)+($D181-1)*24+W$11,COLUMN(Entrées!$C$37)+($C181-1),4,TRUE,"Entrées")))</f>
        <v>3128</v>
      </c>
      <c r="X181" s="28">
        <f ca="1">IF($D181&gt;$D$8,"",INDIRECT(ADDRESS(ROW(Entrées!$C$37)+($D181-1)*24+X$11,COLUMN(Entrées!$C$37)+($C181-1),4,TRUE,"Entrées")))</f>
        <v>3320</v>
      </c>
      <c r="Y181" s="28">
        <f ca="1">IF($D181&gt;$D$8,"",INDIRECT(ADDRESS(ROW(Entrées!$C$37)+($D181-1)*24+Y$11,COLUMN(Entrées!$C$37)+($C181-1),4,TRUE,"Entrées")))</f>
        <v>3192.5</v>
      </c>
      <c r="Z181" s="28">
        <f ca="1">IF($D181&gt;$D$8,"",INDIRECT(ADDRESS(ROW(Entrées!$C$37)+($D181-1)*24+Z$11,COLUMN(Entrées!$C$37)+($C181-1),4,TRUE,"Entrées")))</f>
        <v>2599</v>
      </c>
      <c r="AA181" s="28">
        <f ca="1">IF($D181&gt;$D$8,"",INDIRECT(ADDRESS(ROW(Entrées!$C$37)+($D181-1)*24+AA$11,COLUMN(Entrées!$C$37)+($C181-1),4,TRUE,"Entrées")))</f>
        <v>2222</v>
      </c>
      <c r="AB181" s="28">
        <f ca="1">IF($D181&gt;$D$8,"",INDIRECT(ADDRESS(ROW(Entrées!$C$37)+($D181-1)*24+AB$11,COLUMN(Entrées!$C$37)+($C181-1),4,TRUE,"Entrées")))</f>
        <v>2589.5</v>
      </c>
      <c r="AC181" s="11"/>
      <c r="AD181" s="40">
        <f t="shared" ca="1" si="186"/>
        <v>2775.0625</v>
      </c>
      <c r="AE181" s="40">
        <f t="shared" ca="1" si="188"/>
        <v>3355.5</v>
      </c>
      <c r="AF181" s="40">
        <f t="shared" ca="1" si="189"/>
        <v>1752.5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49473.956989247294</v>
      </c>
      <c r="AK181" s="31">
        <f t="shared" ca="1" si="134"/>
        <v>49350.672043010745</v>
      </c>
      <c r="AL181" s="31">
        <f t="shared" ca="1" si="135"/>
        <v>49398.118279569891</v>
      </c>
      <c r="AM181" s="31">
        <f t="shared" ca="1" si="136"/>
        <v>347.55645161290329</v>
      </c>
      <c r="AN181" s="31">
        <f t="shared" ca="1" si="137"/>
        <v>2588.1444892473114</v>
      </c>
      <c r="AO181" s="31">
        <f t="shared" ca="1" si="138"/>
        <v>1503.5463709677417</v>
      </c>
      <c r="AP181" s="31">
        <f t="shared" ca="1" si="139"/>
        <v>41704.171370967742</v>
      </c>
      <c r="AQ181" s="31">
        <f t="shared" ca="1" si="140"/>
        <v>2152.7096774193546</v>
      </c>
      <c r="AR181" s="31">
        <f t="shared" ca="1" si="141"/>
        <v>402.56922043010746</v>
      </c>
      <c r="AS181" s="31">
        <f t="shared" ca="1" si="142"/>
        <v>6508.2741935483891</v>
      </c>
      <c r="AT181" s="31">
        <f t="shared" ca="1" si="143"/>
        <v>-813.07862903225805</v>
      </c>
      <c r="AU181" s="31">
        <f t="shared" ca="1" si="144"/>
        <v>663.5913978494624</v>
      </c>
      <c r="AV181" s="31">
        <f t="shared" ca="1" si="145"/>
        <v>-5583.5161290322567</v>
      </c>
      <c r="AW181" s="31">
        <f t="shared" ca="1" si="146"/>
        <v>65.047043010752674</v>
      </c>
      <c r="AX181" s="31">
        <f t="shared" ca="1" si="147"/>
        <v>1350.5215053763443</v>
      </c>
      <c r="AY181" s="31">
        <f t="shared" ca="1" si="148"/>
        <v>-1174.383064516129</v>
      </c>
      <c r="AZ181" s="31">
        <f t="shared" ca="1" si="149"/>
        <v>-997.34811827956992</v>
      </c>
      <c r="BA181" s="31">
        <f t="shared" ca="1" si="150"/>
        <v>-382.02016129032256</v>
      </c>
      <c r="BB181" s="31">
        <f t="shared" ca="1" si="151"/>
        <v>-2410.5497311827958</v>
      </c>
      <c r="BC181" s="31">
        <f t="shared" ca="1" si="152"/>
        <v>-1597.1438172043011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-1158.5</v>
      </c>
      <c r="BI181" s="32">
        <f>IF($BF181&gt;$Y$7,"",IF(AND($BF181=$Y$7,$BG181=23),"",Entrées!D209-Entrées!D208))</f>
        <v>-775</v>
      </c>
      <c r="BJ181" s="32">
        <f>IF($BF181&gt;$Y$7,"",IF(AND($BF181=$Y$7,$BG181=23),"",Entrées!E209-Entrées!E208))</f>
        <v>-725</v>
      </c>
      <c r="BK181" s="32">
        <f>IF($BF181&gt;$Y$7,"",IF(AND($BF181=$Y$7,$BG181=23),"",Entrées!F209-Entrées!F208))</f>
        <v>0</v>
      </c>
      <c r="BL181" s="32">
        <f>IF($BF181&gt;$Y$7,"",IF(AND($BF181=$Y$7,$BG181=23),"",Entrées!G209-Entrées!G208))</f>
        <v>-18.5</v>
      </c>
      <c r="BM181" s="32">
        <f>IF($BF181&gt;$Y$7,"",IF(AND($BF181=$Y$7,$BG181=23),"",Entrées!H209-Entrées!H208))</f>
        <v>9</v>
      </c>
      <c r="BN181" s="32">
        <f>IF($BF181&gt;$Y$7,"",IF(AND($BF181=$Y$7,$BG181=23),"",Entrées!I209-Entrées!I208))</f>
        <v>40</v>
      </c>
      <c r="BO181" s="32">
        <f>IF($BF181&gt;$Y$7,"",IF(AND($BF181=$Y$7,$BG181=23),"",Entrées!J209-Entrées!J208))</f>
        <v>-6.5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-190.5</v>
      </c>
      <c r="BR181" s="32">
        <f>IF($BF181&gt;$Y$7,"",IF(AND($BF181=$Y$7,$BG181=23),"",Entrées!M209-Entrées!M208))</f>
        <v>3.5</v>
      </c>
      <c r="BS181" s="32">
        <f>IF($BF181&gt;$Y$7,"",IF(AND($BF181=$Y$7,$BG181=23),"",Entrées!N209-Entrées!N208))</f>
        <v>-2</v>
      </c>
      <c r="BT181" s="32">
        <f>IF($BF181&gt;$Y$7,"",IF(AND($BF181=$Y$7,$BG181=23),"",Entrées!O209-Entrées!O208))</f>
        <v>-994.5</v>
      </c>
      <c r="BU181" s="32">
        <f>IF($BF181&gt;$Y$7,"",IF(AND($BF181=$Y$7,$BG181=23),"",Entrées!P209-Entrées!P208))</f>
        <v>-0.5</v>
      </c>
      <c r="BV181" s="32">
        <f>IF($BF181&gt;$Y$7,"",IF(AND($BF181=$Y$7,$BG181=23),"",Entrées!Q209-Entrées!Q208))</f>
        <v>-553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-25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56</v>
      </c>
      <c r="CB181" s="4"/>
      <c r="CC181" s="4"/>
      <c r="CD181" s="33">
        <f>IF($BF181&lt;=$Y$7,Entrées!J208/CD$2,"")</f>
        <v>2.8576835730507191E-2</v>
      </c>
      <c r="CE181" s="33">
        <f>IF($BF181&lt;=$Y$7,Entrées!K208/CE$2,"")</f>
        <v>0</v>
      </c>
      <c r="CF181" s="11">
        <f t="shared" si="154"/>
        <v>7926</v>
      </c>
      <c r="CG181" s="11">
        <f t="shared" si="155"/>
        <v>4186</v>
      </c>
      <c r="CH181" s="52">
        <f t="shared" si="156"/>
        <v>0.27160101910413265</v>
      </c>
      <c r="CI181" s="52">
        <f t="shared" si="157"/>
        <v>9.6170382329218221E-2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2160.5</v>
      </c>
      <c r="F182" s="28">
        <f ca="1">IF($D182&gt;$D$8,"",INDIRECT(ADDRESS(ROW(Entrées!$C$37)+($D182-1)*24+F$11,COLUMN(Entrées!$C$37)+($C182-1),4,TRUE,"Entrées")))</f>
        <v>1149.5</v>
      </c>
      <c r="G182" s="28">
        <f ca="1">IF($D182&gt;$D$8,"",INDIRECT(ADDRESS(ROW(Entrées!$C$37)+($D182-1)*24+G$11,COLUMN(Entrées!$C$37)+($C182-1),4,TRUE,"Entrées")))</f>
        <v>1011</v>
      </c>
      <c r="H182" s="28">
        <f ca="1">IF($D182&gt;$D$8,"",INDIRECT(ADDRESS(ROW(Entrées!$C$37)+($D182-1)*24+H$11,COLUMN(Entrées!$C$37)+($C182-1),4,TRUE,"Entrées")))</f>
        <v>1071</v>
      </c>
      <c r="I182" s="28">
        <f ca="1">IF($D182&gt;$D$8,"",INDIRECT(ADDRESS(ROW(Entrées!$C$37)+($D182-1)*24+I$11,COLUMN(Entrées!$C$37)+($C182-1),4,TRUE,"Entrées")))</f>
        <v>1037.5</v>
      </c>
      <c r="J182" s="28">
        <f ca="1">IF($D182&gt;$D$8,"",INDIRECT(ADDRESS(ROW(Entrées!$C$37)+($D182-1)*24+J$11,COLUMN(Entrées!$C$37)+($C182-1),4,TRUE,"Entrées")))</f>
        <v>1067</v>
      </c>
      <c r="K182" s="28">
        <f ca="1">IF($D182&gt;$D$8,"",INDIRECT(ADDRESS(ROW(Entrées!$C$37)+($D182-1)*24+K$11,COLUMN(Entrées!$C$37)+($C182-1),4,TRUE,"Entrées")))</f>
        <v>1440.5</v>
      </c>
      <c r="L182" s="28">
        <f ca="1">IF($D182&gt;$D$8,"",INDIRECT(ADDRESS(ROW(Entrées!$C$37)+($D182-1)*24+L$11,COLUMN(Entrées!$C$37)+($C182-1),4,TRUE,"Entrées")))</f>
        <v>2825.5</v>
      </c>
      <c r="M182" s="28">
        <f ca="1">IF($D182&gt;$D$8,"",INDIRECT(ADDRESS(ROW(Entrées!$C$37)+($D182-1)*24+M$11,COLUMN(Entrées!$C$37)+($C182-1),4,TRUE,"Entrées")))</f>
        <v>3508</v>
      </c>
      <c r="N182" s="28">
        <f ca="1">IF($D182&gt;$D$8,"",INDIRECT(ADDRESS(ROW(Entrées!$C$37)+($D182-1)*24+N$11,COLUMN(Entrées!$C$37)+($C182-1),4,TRUE,"Entrées")))</f>
        <v>3597.5</v>
      </c>
      <c r="O182" s="28">
        <f ca="1">IF($D182&gt;$D$8,"",INDIRECT(ADDRESS(ROW(Entrées!$C$37)+($D182-1)*24+O$11,COLUMN(Entrées!$C$37)+($C182-1),4,TRUE,"Entrées")))</f>
        <v>3646</v>
      </c>
      <c r="P182" s="28">
        <f ca="1">IF($D182&gt;$D$8,"",INDIRECT(ADDRESS(ROW(Entrées!$C$37)+($D182-1)*24+P$11,COLUMN(Entrées!$C$37)+($C182-1),4,TRUE,"Entrées")))</f>
        <v>3550</v>
      </c>
      <c r="Q182" s="28">
        <f ca="1">IF($D182&gt;$D$8,"",INDIRECT(ADDRESS(ROW(Entrées!$C$37)+($D182-1)*24+Q$11,COLUMN(Entrées!$C$37)+($C182-1),4,TRUE,"Entrées")))</f>
        <v>3513.5</v>
      </c>
      <c r="R182" s="28">
        <f ca="1">IF($D182&gt;$D$8,"",INDIRECT(ADDRESS(ROW(Entrées!$C$37)+($D182-1)*24+R$11,COLUMN(Entrées!$C$37)+($C182-1),4,TRUE,"Entrées")))</f>
        <v>3477.5</v>
      </c>
      <c r="S182" s="28">
        <f ca="1">IF($D182&gt;$D$8,"",INDIRECT(ADDRESS(ROW(Entrées!$C$37)+($D182-1)*24+S$11,COLUMN(Entrées!$C$37)+($C182-1),4,TRUE,"Entrées")))</f>
        <v>3484</v>
      </c>
      <c r="T182" s="28">
        <f ca="1">IF($D182&gt;$D$8,"",INDIRECT(ADDRESS(ROW(Entrées!$C$37)+($D182-1)*24+T$11,COLUMN(Entrées!$C$37)+($C182-1),4,TRUE,"Entrées")))</f>
        <v>3353</v>
      </c>
      <c r="U182" s="28">
        <f ca="1">IF($D182&gt;$D$8,"",INDIRECT(ADDRESS(ROW(Entrées!$C$37)+($D182-1)*24+U$11,COLUMN(Entrées!$C$37)+($C182-1),4,TRUE,"Entrées")))</f>
        <v>3168</v>
      </c>
      <c r="V182" s="28">
        <f ca="1">IF($D182&gt;$D$8,"",INDIRECT(ADDRESS(ROW(Entrées!$C$37)+($D182-1)*24+V$11,COLUMN(Entrées!$C$37)+($C182-1),4,TRUE,"Entrées")))</f>
        <v>3121.5</v>
      </c>
      <c r="W182" s="28">
        <f ca="1">IF($D182&gt;$D$8,"",INDIRECT(ADDRESS(ROW(Entrées!$C$37)+($D182-1)*24+W$11,COLUMN(Entrées!$C$37)+($C182-1),4,TRUE,"Entrées")))</f>
        <v>3256.5</v>
      </c>
      <c r="X182" s="28">
        <f ca="1">IF($D182&gt;$D$8,"",INDIRECT(ADDRESS(ROW(Entrées!$C$37)+($D182-1)*24+X$11,COLUMN(Entrées!$C$37)+($C182-1),4,TRUE,"Entrées")))</f>
        <v>3716</v>
      </c>
      <c r="Y182" s="28">
        <f ca="1">IF($D182&gt;$D$8,"",INDIRECT(ADDRESS(ROW(Entrées!$C$37)+($D182-1)*24+Y$11,COLUMN(Entrées!$C$37)+($C182-1),4,TRUE,"Entrées")))</f>
        <v>3639.5</v>
      </c>
      <c r="Z182" s="28">
        <f ca="1">IF($D182&gt;$D$8,"",INDIRECT(ADDRESS(ROW(Entrées!$C$37)+($D182-1)*24+Z$11,COLUMN(Entrées!$C$37)+($C182-1),4,TRUE,"Entrées")))</f>
        <v>3123</v>
      </c>
      <c r="AA182" s="28">
        <f ca="1">IF($D182&gt;$D$8,"",INDIRECT(ADDRESS(ROW(Entrées!$C$37)+($D182-1)*24+AA$11,COLUMN(Entrées!$C$37)+($C182-1),4,TRUE,"Entrées")))</f>
        <v>2651.5</v>
      </c>
      <c r="AB182" s="28">
        <f ca="1">IF($D182&gt;$D$8,"",INDIRECT(ADDRESS(ROW(Entrées!$C$37)+($D182-1)*24+AB$11,COLUMN(Entrées!$C$37)+($C182-1),4,TRUE,"Entrées")))</f>
        <v>2812</v>
      </c>
      <c r="AC182" s="11"/>
      <c r="AD182" s="40">
        <f t="shared" ca="1" si="186"/>
        <v>2724.1666666666665</v>
      </c>
      <c r="AE182" s="40">
        <f t="shared" ca="1" si="188"/>
        <v>3716</v>
      </c>
      <c r="AF182" s="40">
        <f t="shared" ca="1" si="189"/>
        <v>1011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49473.956989247294</v>
      </c>
      <c r="AK182" s="31">
        <f t="shared" ca="1" si="134"/>
        <v>49350.672043010745</v>
      </c>
      <c r="AL182" s="31">
        <f t="shared" ca="1" si="135"/>
        <v>49398.118279569891</v>
      </c>
      <c r="AM182" s="31">
        <f t="shared" ca="1" si="136"/>
        <v>347.55645161290329</v>
      </c>
      <c r="AN182" s="31">
        <f t="shared" ca="1" si="137"/>
        <v>2588.1444892473114</v>
      </c>
      <c r="AO182" s="31">
        <f t="shared" ca="1" si="138"/>
        <v>1503.5463709677417</v>
      </c>
      <c r="AP182" s="31">
        <f t="shared" ca="1" si="139"/>
        <v>41704.171370967742</v>
      </c>
      <c r="AQ182" s="31">
        <f t="shared" ca="1" si="140"/>
        <v>2152.7096774193546</v>
      </c>
      <c r="AR182" s="31">
        <f t="shared" ca="1" si="141"/>
        <v>402.56922043010746</v>
      </c>
      <c r="AS182" s="31">
        <f t="shared" ca="1" si="142"/>
        <v>6508.2741935483891</v>
      </c>
      <c r="AT182" s="31">
        <f t="shared" ca="1" si="143"/>
        <v>-813.07862903225805</v>
      </c>
      <c r="AU182" s="31">
        <f t="shared" ca="1" si="144"/>
        <v>663.5913978494624</v>
      </c>
      <c r="AV182" s="31">
        <f t="shared" ca="1" si="145"/>
        <v>-5583.5161290322567</v>
      </c>
      <c r="AW182" s="31">
        <f t="shared" ca="1" si="146"/>
        <v>65.047043010752674</v>
      </c>
      <c r="AX182" s="31">
        <f t="shared" ca="1" si="147"/>
        <v>1350.5215053763443</v>
      </c>
      <c r="AY182" s="31">
        <f t="shared" ca="1" si="148"/>
        <v>-1174.383064516129</v>
      </c>
      <c r="AZ182" s="31">
        <f t="shared" ca="1" si="149"/>
        <v>-997.34811827956992</v>
      </c>
      <c r="BA182" s="31">
        <f t="shared" ca="1" si="150"/>
        <v>-382.02016129032256</v>
      </c>
      <c r="BB182" s="31">
        <f t="shared" ca="1" si="151"/>
        <v>-2410.5497311827958</v>
      </c>
      <c r="BC182" s="31">
        <f t="shared" ca="1" si="152"/>
        <v>-1597.1438172043011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1133.5</v>
      </c>
      <c r="BI182" s="32">
        <f>IF($BF182&gt;$Y$7,"",IF(AND($BF182=$Y$7,$BG182=23),"",Entrées!D210-Entrées!D209))</f>
        <v>1662.5</v>
      </c>
      <c r="BJ182" s="32">
        <f>IF($BF182&gt;$Y$7,"",IF(AND($BF182=$Y$7,$BG182=23),"",Entrées!E210-Entrées!E209))</f>
        <v>1862.5</v>
      </c>
      <c r="BK182" s="32">
        <f>IF($BF182&gt;$Y$7,"",IF(AND($BF182=$Y$7,$BG182=23),"",Entrées!F210-Entrées!F209))</f>
        <v>-3</v>
      </c>
      <c r="BL182" s="32">
        <f>IF($BF182&gt;$Y$7,"",IF(AND($BF182=$Y$7,$BG182=23),"",Entrées!G210-Entrées!G209))</f>
        <v>57</v>
      </c>
      <c r="BM182" s="32">
        <f>IF($BF182&gt;$Y$7,"",IF(AND($BF182=$Y$7,$BG182=23),"",Entrées!H210-Entrées!H209))</f>
        <v>0.5</v>
      </c>
      <c r="BN182" s="32">
        <f>IF($BF182&gt;$Y$7,"",IF(AND($BF182=$Y$7,$BG182=23),"",Entrées!I210-Entrées!I209))</f>
        <v>49.5</v>
      </c>
      <c r="BO182" s="32">
        <f>IF($BF182&gt;$Y$7,"",IF(AND($BF182=$Y$7,$BG182=23),"",Entrées!J210-Entrées!J209))</f>
        <v>3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224.5</v>
      </c>
      <c r="BR182" s="32">
        <f>IF($BF182&gt;$Y$7,"",IF(AND($BF182=$Y$7,$BG182=23),"",Entrées!M210-Entrées!M209))</f>
        <v>-66</v>
      </c>
      <c r="BS182" s="32">
        <f>IF($BF182&gt;$Y$7,"",IF(AND($BF182=$Y$7,$BG182=23),"",Entrées!N210-Entrées!N209))</f>
        <v>-1.5</v>
      </c>
      <c r="BT182" s="32">
        <f>IF($BF182&gt;$Y$7,"",IF(AND($BF182=$Y$7,$BG182=23),"",Entrées!O210-Entrées!O209))</f>
        <v>871</v>
      </c>
      <c r="BU182" s="32">
        <f>IF($BF182&gt;$Y$7,"",IF(AND($BF182=$Y$7,$BG182=23),"",Entrées!P210-Entrées!P209))</f>
        <v>1</v>
      </c>
      <c r="BV182" s="32">
        <f>IF($BF182&gt;$Y$7,"",IF(AND($BF182=$Y$7,$BG182=23),"",Entrées!Q210-Entrées!Q209))</f>
        <v>49</v>
      </c>
      <c r="BW182" s="32">
        <f>IF($BF182&gt;$Y$7,"",IF(AND($BF182=$Y$7,$BG182=23),"",Entrées!R210-Entrées!R209))</f>
        <v>83</v>
      </c>
      <c r="BX182" s="32">
        <f>IF($BF182&gt;$Y$7,"",IF(AND($BF182=$Y$7,$BG182=23),"",Entrées!S210-Entrées!S209))</f>
        <v>1338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172</v>
      </c>
      <c r="CB182" s="4"/>
      <c r="CC182" s="4"/>
      <c r="CD182" s="33">
        <f>IF($BF182&lt;=$Y$7,Entrées!J209/CD$2,"")</f>
        <v>2.7756749936916479E-2</v>
      </c>
      <c r="CE182" s="33">
        <f>IF($BF182&lt;=$Y$7,Entrées!K209/CE$2,"")</f>
        <v>0</v>
      </c>
      <c r="CF182" s="11">
        <f t="shared" si="154"/>
        <v>7926</v>
      </c>
      <c r="CG182" s="11">
        <f t="shared" si="155"/>
        <v>4186</v>
      </c>
      <c r="CH182" s="52">
        <f t="shared" si="156"/>
        <v>0.27160101910413265</v>
      </c>
      <c r="CI182" s="52">
        <f t="shared" si="157"/>
        <v>9.6170382329218221E-2</v>
      </c>
      <c r="CK182" s="11"/>
      <c r="CL182" s="4"/>
      <c r="CM182" s="11"/>
      <c r="CN182" s="11"/>
      <c r="CO182" s="4"/>
    </row>
    <row r="183" spans="1:93">
      <c r="A183" s="11" t="str">
        <f>"AF"&amp;A177</f>
        <v>AF190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2556.5</v>
      </c>
      <c r="F183" s="28">
        <f ca="1">IF($D183&gt;$D$8,"",INDIRECT(ADDRESS(ROW(Entrées!$C$37)+($D183-1)*24+F$11,COLUMN(Entrées!$C$37)+($C183-1),4,TRUE,"Entrées")))</f>
        <v>1797</v>
      </c>
      <c r="G183" s="28">
        <f ca="1">IF($D183&gt;$D$8,"",INDIRECT(ADDRESS(ROW(Entrées!$C$37)+($D183-1)*24+G$11,COLUMN(Entrées!$C$37)+($C183-1),4,TRUE,"Entrées")))</f>
        <v>1601</v>
      </c>
      <c r="H183" s="28">
        <f ca="1">IF($D183&gt;$D$8,"",INDIRECT(ADDRESS(ROW(Entrées!$C$37)+($D183-1)*24+H$11,COLUMN(Entrées!$C$37)+($C183-1),4,TRUE,"Entrées")))</f>
        <v>1554.5</v>
      </c>
      <c r="I183" s="28">
        <f ca="1">IF($D183&gt;$D$8,"",INDIRECT(ADDRESS(ROW(Entrées!$C$37)+($D183-1)*24+I$11,COLUMN(Entrées!$C$37)+($C183-1),4,TRUE,"Entrées")))</f>
        <v>1680</v>
      </c>
      <c r="J183" s="28">
        <f ca="1">IF($D183&gt;$D$8,"",INDIRECT(ADDRESS(ROW(Entrées!$C$37)+($D183-1)*24+J$11,COLUMN(Entrées!$C$37)+($C183-1),4,TRUE,"Entrées")))</f>
        <v>2209.5</v>
      </c>
      <c r="K183" s="28">
        <f ca="1">IF($D183&gt;$D$8,"",INDIRECT(ADDRESS(ROW(Entrées!$C$37)+($D183-1)*24+K$11,COLUMN(Entrées!$C$37)+($C183-1),4,TRUE,"Entrées")))</f>
        <v>2631.5</v>
      </c>
      <c r="L183" s="28">
        <f ca="1">IF($D183&gt;$D$8,"",INDIRECT(ADDRESS(ROW(Entrées!$C$37)+($D183-1)*24+L$11,COLUMN(Entrées!$C$37)+($C183-1),4,TRUE,"Entrées")))</f>
        <v>2741.5</v>
      </c>
      <c r="M183" s="28">
        <f ca="1">IF($D183&gt;$D$8,"",INDIRECT(ADDRESS(ROW(Entrées!$C$37)+($D183-1)*24+M$11,COLUMN(Entrées!$C$37)+($C183-1),4,TRUE,"Entrées")))</f>
        <v>3046.5</v>
      </c>
      <c r="N183" s="28">
        <f ca="1">IF($D183&gt;$D$8,"",INDIRECT(ADDRESS(ROW(Entrées!$C$37)+($D183-1)*24+N$11,COLUMN(Entrées!$C$37)+($C183-1),4,TRUE,"Entrées")))</f>
        <v>3373.5</v>
      </c>
      <c r="O183" s="28">
        <f ca="1">IF($D183&gt;$D$8,"",INDIRECT(ADDRESS(ROW(Entrées!$C$37)+($D183-1)*24+O$11,COLUMN(Entrées!$C$37)+($C183-1),4,TRUE,"Entrées")))</f>
        <v>3887</v>
      </c>
      <c r="P183" s="28">
        <f ca="1">IF($D183&gt;$D$8,"",INDIRECT(ADDRESS(ROW(Entrées!$C$37)+($D183-1)*24+P$11,COLUMN(Entrées!$C$37)+($C183-1),4,TRUE,"Entrées")))</f>
        <v>3701</v>
      </c>
      <c r="Q183" s="28">
        <f ca="1">IF($D183&gt;$D$8,"",INDIRECT(ADDRESS(ROW(Entrées!$C$37)+($D183-1)*24+Q$11,COLUMN(Entrées!$C$37)+($C183-1),4,TRUE,"Entrées")))</f>
        <v>3635.5</v>
      </c>
      <c r="R183" s="28">
        <f ca="1">IF($D183&gt;$D$8,"",INDIRECT(ADDRESS(ROW(Entrées!$C$37)+($D183-1)*24+R$11,COLUMN(Entrées!$C$37)+($C183-1),4,TRUE,"Entrées")))</f>
        <v>3501</v>
      </c>
      <c r="S183" s="28">
        <f ca="1">IF($D183&gt;$D$8,"",INDIRECT(ADDRESS(ROW(Entrées!$C$37)+($D183-1)*24+S$11,COLUMN(Entrées!$C$37)+($C183-1),4,TRUE,"Entrées")))</f>
        <v>3292.5</v>
      </c>
      <c r="T183" s="28">
        <f ca="1">IF($D183&gt;$D$8,"",INDIRECT(ADDRESS(ROW(Entrées!$C$37)+($D183-1)*24+T$11,COLUMN(Entrées!$C$37)+($C183-1),4,TRUE,"Entrées")))</f>
        <v>3302</v>
      </c>
      <c r="U183" s="28">
        <f ca="1">IF($D183&gt;$D$8,"",INDIRECT(ADDRESS(ROW(Entrées!$C$37)+($D183-1)*24+U$11,COLUMN(Entrées!$C$37)+($C183-1),4,TRUE,"Entrées")))</f>
        <v>3370.5</v>
      </c>
      <c r="V183" s="28">
        <f ca="1">IF($D183&gt;$D$8,"",INDIRECT(ADDRESS(ROW(Entrées!$C$37)+($D183-1)*24+V$11,COLUMN(Entrées!$C$37)+($C183-1),4,TRUE,"Entrées")))</f>
        <v>3466.5</v>
      </c>
      <c r="W183" s="28">
        <f ca="1">IF($D183&gt;$D$8,"",INDIRECT(ADDRESS(ROW(Entrées!$C$37)+($D183-1)*24+W$11,COLUMN(Entrées!$C$37)+($C183-1),4,TRUE,"Entrées")))</f>
        <v>3777</v>
      </c>
      <c r="X183" s="28">
        <f ca="1">IF($D183&gt;$D$8,"",INDIRECT(ADDRESS(ROW(Entrées!$C$37)+($D183-1)*24+X$11,COLUMN(Entrées!$C$37)+($C183-1),4,TRUE,"Entrées")))</f>
        <v>4279.5</v>
      </c>
      <c r="Y183" s="28">
        <f ca="1">IF($D183&gt;$D$8,"",INDIRECT(ADDRESS(ROW(Entrées!$C$37)+($D183-1)*24+Y$11,COLUMN(Entrées!$C$37)+($C183-1),4,TRUE,"Entrées")))</f>
        <v>4057</v>
      </c>
      <c r="Z183" s="28">
        <f ca="1">IF($D183&gt;$D$8,"",INDIRECT(ADDRESS(ROW(Entrées!$C$37)+($D183-1)*24+Z$11,COLUMN(Entrées!$C$37)+($C183-1),4,TRUE,"Entrées")))</f>
        <v>3279</v>
      </c>
      <c r="AA183" s="28">
        <f ca="1">IF($D183&gt;$D$8,"",INDIRECT(ADDRESS(ROW(Entrées!$C$37)+($D183-1)*24+AA$11,COLUMN(Entrées!$C$37)+($C183-1),4,TRUE,"Entrées")))</f>
        <v>2456</v>
      </c>
      <c r="AB183" s="28">
        <f ca="1">IF($D183&gt;$D$8,"",INDIRECT(ADDRESS(ROW(Entrées!$C$37)+($D183-1)*24+AB$11,COLUMN(Entrées!$C$37)+($C183-1),4,TRUE,"Entrées")))</f>
        <v>2315.5</v>
      </c>
      <c r="AC183" s="11"/>
      <c r="AD183" s="40">
        <f t="shared" ca="1" si="186"/>
        <v>2979.6458333333335</v>
      </c>
      <c r="AE183" s="40">
        <f t="shared" ca="1" si="188"/>
        <v>4279.5</v>
      </c>
      <c r="AF183" s="40">
        <f t="shared" ca="1" si="189"/>
        <v>1554.5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49473.956989247294</v>
      </c>
      <c r="AK183" s="31">
        <f t="shared" ca="1" si="134"/>
        <v>49350.672043010745</v>
      </c>
      <c r="AL183" s="31">
        <f t="shared" ca="1" si="135"/>
        <v>49398.118279569891</v>
      </c>
      <c r="AM183" s="31">
        <f t="shared" ca="1" si="136"/>
        <v>347.55645161290329</v>
      </c>
      <c r="AN183" s="31">
        <f t="shared" ca="1" si="137"/>
        <v>2588.1444892473114</v>
      </c>
      <c r="AO183" s="31">
        <f t="shared" ca="1" si="138"/>
        <v>1503.5463709677417</v>
      </c>
      <c r="AP183" s="31">
        <f t="shared" ca="1" si="139"/>
        <v>41704.171370967742</v>
      </c>
      <c r="AQ183" s="31">
        <f t="shared" ca="1" si="140"/>
        <v>2152.7096774193546</v>
      </c>
      <c r="AR183" s="31">
        <f t="shared" ca="1" si="141"/>
        <v>402.56922043010746</v>
      </c>
      <c r="AS183" s="31">
        <f t="shared" ca="1" si="142"/>
        <v>6508.2741935483891</v>
      </c>
      <c r="AT183" s="31">
        <f t="shared" ca="1" si="143"/>
        <v>-813.07862903225805</v>
      </c>
      <c r="AU183" s="31">
        <f t="shared" ca="1" si="144"/>
        <v>663.5913978494624</v>
      </c>
      <c r="AV183" s="31">
        <f t="shared" ca="1" si="145"/>
        <v>-5583.5161290322567</v>
      </c>
      <c r="AW183" s="31">
        <f t="shared" ca="1" si="146"/>
        <v>65.047043010752674</v>
      </c>
      <c r="AX183" s="31">
        <f t="shared" ca="1" si="147"/>
        <v>1350.5215053763443</v>
      </c>
      <c r="AY183" s="31">
        <f t="shared" ca="1" si="148"/>
        <v>-1174.383064516129</v>
      </c>
      <c r="AZ183" s="31">
        <f t="shared" ca="1" si="149"/>
        <v>-997.34811827956992</v>
      </c>
      <c r="BA183" s="31">
        <f t="shared" ca="1" si="150"/>
        <v>-382.02016129032256</v>
      </c>
      <c r="BB183" s="31">
        <f t="shared" ca="1" si="151"/>
        <v>-2410.5497311827958</v>
      </c>
      <c r="BC183" s="31">
        <f t="shared" ca="1" si="152"/>
        <v>-1597.1438172043011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4389</v>
      </c>
      <c r="BI183" s="32">
        <f>IF($BF183&gt;$Y$7,"",IF(AND($BF183=$Y$7,$BG183=23),"",Entrées!D211-Entrées!D210))</f>
        <v>5037.5</v>
      </c>
      <c r="BJ183" s="32">
        <f>IF($BF183&gt;$Y$7,"",IF(AND($BF183=$Y$7,$BG183=23),"",Entrées!E211-Entrées!E210))</f>
        <v>5075</v>
      </c>
      <c r="BK183" s="32">
        <f>IF($BF183&gt;$Y$7,"",IF(AND($BF183=$Y$7,$BG183=23),"",Entrées!F211-Entrées!F210))</f>
        <v>66</v>
      </c>
      <c r="BL183" s="32">
        <f>IF($BF183&gt;$Y$7,"",IF(AND($BF183=$Y$7,$BG183=23),"",Entrées!G211-Entrées!G210))</f>
        <v>682</v>
      </c>
      <c r="BM183" s="32">
        <f>IF($BF183&gt;$Y$7,"",IF(AND($BF183=$Y$7,$BG183=23),"",Entrées!H211-Entrées!H210))</f>
        <v>372.5</v>
      </c>
      <c r="BN183" s="32">
        <f>IF($BF183&gt;$Y$7,"",IF(AND($BF183=$Y$7,$BG183=23),"",Entrées!I211-Entrées!I210))</f>
        <v>316.5</v>
      </c>
      <c r="BO183" s="32">
        <f>IF($BF183&gt;$Y$7,"",IF(AND($BF183=$Y$7,$BG183=23),"",Entrées!J211-Entrées!J210))</f>
        <v>30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896</v>
      </c>
      <c r="BR183" s="32">
        <f>IF($BF183&gt;$Y$7,"",IF(AND($BF183=$Y$7,$BG183=23),"",Entrées!M211-Entrées!M210))</f>
        <v>465.5</v>
      </c>
      <c r="BS183" s="32">
        <f>IF($BF183&gt;$Y$7,"",IF(AND($BF183=$Y$7,$BG183=23),"",Entrées!N211-Entrées!N210))</f>
        <v>-4</v>
      </c>
      <c r="BT183" s="32">
        <f>IF($BF183&gt;$Y$7,"",IF(AND($BF183=$Y$7,$BG183=23),"",Entrées!O211-Entrées!O210))</f>
        <v>1564.5</v>
      </c>
      <c r="BU183" s="32">
        <f>IF($BF183&gt;$Y$7,"",IF(AND($BF183=$Y$7,$BG183=23),"",Entrées!P211-Entrées!P210))</f>
        <v>12.5</v>
      </c>
      <c r="BV183" s="32">
        <f>IF($BF183&gt;$Y$7,"",IF(AND($BF183=$Y$7,$BG183=23),"",Entrées!Q211-Entrées!Q210))</f>
        <v>-918</v>
      </c>
      <c r="BW183" s="32">
        <f>IF($BF183&gt;$Y$7,"",IF(AND($BF183=$Y$7,$BG183=23),"",Entrées!R211-Entrées!R210))</f>
        <v>2146</v>
      </c>
      <c r="BX183" s="32">
        <f>IF($BF183&gt;$Y$7,"",IF(AND($BF183=$Y$7,$BG183=23),"",Entrées!S211-Entrées!S210))</f>
        <v>35</v>
      </c>
      <c r="BY183" s="32">
        <f>IF($BF183&gt;$Y$7,"",IF(AND($BF183=$Y$7,$BG183=23),"",Entrées!T211-Entrées!T210))</f>
        <v>352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-419</v>
      </c>
      <c r="CB183" s="4"/>
      <c r="CC183" s="4"/>
      <c r="CD183" s="33">
        <f>IF($BF183&lt;=$Y$7,Entrées!J210/CD$2,"")</f>
        <v>2.8135251072419883E-2</v>
      </c>
      <c r="CE183" s="33">
        <f>IF($BF183&lt;=$Y$7,Entrées!K210/CE$2,"")</f>
        <v>0</v>
      </c>
      <c r="CF183" s="11">
        <f t="shared" si="154"/>
        <v>7926</v>
      </c>
      <c r="CG183" s="11">
        <f t="shared" si="155"/>
        <v>4186</v>
      </c>
      <c r="CH183" s="52">
        <f t="shared" si="156"/>
        <v>0.27160101910413265</v>
      </c>
      <c r="CI183" s="52">
        <f t="shared" si="157"/>
        <v>9.6170382329218221E-2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1621</v>
      </c>
      <c r="F184" s="28">
        <f ca="1">IF($D184&gt;$D$8,"",INDIRECT(ADDRESS(ROW(Entrées!$C$37)+($D184-1)*24+F$11,COLUMN(Entrées!$C$37)+($C184-1),4,TRUE,"Entrées")))</f>
        <v>1299.5</v>
      </c>
      <c r="G184" s="28">
        <f ca="1">IF($D184&gt;$D$8,"",INDIRECT(ADDRESS(ROW(Entrées!$C$37)+($D184-1)*24+G$11,COLUMN(Entrées!$C$37)+($C184-1),4,TRUE,"Entrées")))</f>
        <v>1381</v>
      </c>
      <c r="H184" s="28">
        <f ca="1">IF($D184&gt;$D$8,"",INDIRECT(ADDRESS(ROW(Entrées!$C$37)+($D184-1)*24+H$11,COLUMN(Entrées!$C$37)+($C184-1),4,TRUE,"Entrées")))</f>
        <v>1398</v>
      </c>
      <c r="I184" s="28">
        <f ca="1">IF($D184&gt;$D$8,"",INDIRECT(ADDRESS(ROW(Entrées!$C$37)+($D184-1)*24+I$11,COLUMN(Entrées!$C$37)+($C184-1),4,TRUE,"Entrées")))</f>
        <v>1266.5</v>
      </c>
      <c r="J184" s="28">
        <f ca="1">IF($D184&gt;$D$8,"",INDIRECT(ADDRESS(ROW(Entrées!$C$37)+($D184-1)*24+J$11,COLUMN(Entrées!$C$37)+($C184-1),4,TRUE,"Entrées")))</f>
        <v>1332</v>
      </c>
      <c r="K184" s="28">
        <f ca="1">IF($D184&gt;$D$8,"",INDIRECT(ADDRESS(ROW(Entrées!$C$37)+($D184-1)*24+K$11,COLUMN(Entrées!$C$37)+($C184-1),4,TRUE,"Entrées")))</f>
        <v>1436</v>
      </c>
      <c r="L184" s="28">
        <f ca="1">IF($D184&gt;$D$8,"",INDIRECT(ADDRESS(ROW(Entrées!$C$37)+($D184-1)*24+L$11,COLUMN(Entrées!$C$37)+($C184-1),4,TRUE,"Entrées")))</f>
        <v>1756.5</v>
      </c>
      <c r="M184" s="28">
        <f ca="1">IF($D184&gt;$D$8,"",INDIRECT(ADDRESS(ROW(Entrées!$C$37)+($D184-1)*24+M$11,COLUMN(Entrées!$C$37)+($C184-1),4,TRUE,"Entrées")))</f>
        <v>1880.5</v>
      </c>
      <c r="N184" s="28">
        <f ca="1">IF($D184&gt;$D$8,"",INDIRECT(ADDRESS(ROW(Entrées!$C$37)+($D184-1)*24+N$11,COLUMN(Entrées!$C$37)+($C184-1),4,TRUE,"Entrées")))</f>
        <v>1652.5</v>
      </c>
      <c r="O184" s="28">
        <f ca="1">IF($D184&gt;$D$8,"",INDIRECT(ADDRESS(ROW(Entrées!$C$37)+($D184-1)*24+O$11,COLUMN(Entrées!$C$37)+($C184-1),4,TRUE,"Entrées")))</f>
        <v>1434</v>
      </c>
      <c r="P184" s="28">
        <f ca="1">IF($D184&gt;$D$8,"",INDIRECT(ADDRESS(ROW(Entrées!$C$37)+($D184-1)*24+P$11,COLUMN(Entrées!$C$37)+($C184-1),4,TRUE,"Entrées")))</f>
        <v>1330</v>
      </c>
      <c r="Q184" s="28">
        <f ca="1">IF($D184&gt;$D$8,"",INDIRECT(ADDRESS(ROW(Entrées!$C$37)+($D184-1)*24+Q$11,COLUMN(Entrées!$C$37)+($C184-1),4,TRUE,"Entrées")))</f>
        <v>1313</v>
      </c>
      <c r="R184" s="28">
        <f ca="1">IF($D184&gt;$D$8,"",INDIRECT(ADDRESS(ROW(Entrées!$C$37)+($D184-1)*24+R$11,COLUMN(Entrées!$C$37)+($C184-1),4,TRUE,"Entrées")))</f>
        <v>1139.5</v>
      </c>
      <c r="S184" s="28">
        <f ca="1">IF($D184&gt;$D$8,"",INDIRECT(ADDRESS(ROW(Entrées!$C$37)+($D184-1)*24+S$11,COLUMN(Entrées!$C$37)+($C184-1),4,TRUE,"Entrées")))</f>
        <v>1039.5</v>
      </c>
      <c r="T184" s="28">
        <f ca="1">IF($D184&gt;$D$8,"",INDIRECT(ADDRESS(ROW(Entrées!$C$37)+($D184-1)*24+T$11,COLUMN(Entrées!$C$37)+($C184-1),4,TRUE,"Entrées")))</f>
        <v>1242</v>
      </c>
      <c r="U184" s="28">
        <f ca="1">IF($D184&gt;$D$8,"",INDIRECT(ADDRESS(ROW(Entrées!$C$37)+($D184-1)*24+U$11,COLUMN(Entrées!$C$37)+($C184-1),4,TRUE,"Entrées")))</f>
        <v>1261.5</v>
      </c>
      <c r="V184" s="28">
        <f ca="1">IF($D184&gt;$D$8,"",INDIRECT(ADDRESS(ROW(Entrées!$C$37)+($D184-1)*24+V$11,COLUMN(Entrées!$C$37)+($C184-1),4,TRUE,"Entrées")))</f>
        <v>1301</v>
      </c>
      <c r="W184" s="28">
        <f ca="1">IF($D184&gt;$D$8,"",INDIRECT(ADDRESS(ROW(Entrées!$C$37)+($D184-1)*24+W$11,COLUMN(Entrées!$C$37)+($C184-1),4,TRUE,"Entrées")))</f>
        <v>1288.5</v>
      </c>
      <c r="X184" s="28">
        <f ca="1">IF($D184&gt;$D$8,"",INDIRECT(ADDRESS(ROW(Entrées!$C$37)+($D184-1)*24+X$11,COLUMN(Entrées!$C$37)+($C184-1),4,TRUE,"Entrées")))</f>
        <v>1299</v>
      </c>
      <c r="Y184" s="28">
        <f ca="1">IF($D184&gt;$D$8,"",INDIRECT(ADDRESS(ROW(Entrées!$C$37)+($D184-1)*24+Y$11,COLUMN(Entrées!$C$37)+($C184-1),4,TRUE,"Entrées")))</f>
        <v>1132</v>
      </c>
      <c r="Z184" s="28">
        <f ca="1">IF($D184&gt;$D$8,"",INDIRECT(ADDRESS(ROW(Entrées!$C$37)+($D184-1)*24+Z$11,COLUMN(Entrées!$C$37)+($C184-1),4,TRUE,"Entrées")))</f>
        <v>1185.5</v>
      </c>
      <c r="AA184" s="28">
        <f ca="1">IF($D184&gt;$D$8,"",INDIRECT(ADDRESS(ROW(Entrées!$C$37)+($D184-1)*24+AA$11,COLUMN(Entrées!$C$37)+($C184-1),4,TRUE,"Entrées")))</f>
        <v>1294.5</v>
      </c>
      <c r="AB184" s="28">
        <f ca="1">IF($D184&gt;$D$8,"",INDIRECT(ADDRESS(ROW(Entrées!$C$37)+($D184-1)*24+AB$11,COLUMN(Entrées!$C$37)+($C184-1),4,TRUE,"Entrées")))</f>
        <v>1264</v>
      </c>
      <c r="AC184" s="11"/>
      <c r="AD184" s="40">
        <f t="shared" ca="1" si="186"/>
        <v>1356.1458333333333</v>
      </c>
      <c r="AE184" s="40">
        <f t="shared" ca="1" si="188"/>
        <v>1880.5</v>
      </c>
      <c r="AF184" s="40">
        <f t="shared" ca="1" si="189"/>
        <v>1039.5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49473.956989247294</v>
      </c>
      <c r="AK184" s="31">
        <f t="shared" ca="1" si="134"/>
        <v>49350.672043010745</v>
      </c>
      <c r="AL184" s="31">
        <f t="shared" ca="1" si="135"/>
        <v>49398.118279569891</v>
      </c>
      <c r="AM184" s="31">
        <f t="shared" ca="1" si="136"/>
        <v>347.55645161290329</v>
      </c>
      <c r="AN184" s="31">
        <f t="shared" ca="1" si="137"/>
        <v>2588.1444892473114</v>
      </c>
      <c r="AO184" s="31">
        <f t="shared" ca="1" si="138"/>
        <v>1503.5463709677417</v>
      </c>
      <c r="AP184" s="31">
        <f t="shared" ca="1" si="139"/>
        <v>41704.171370967742</v>
      </c>
      <c r="AQ184" s="31">
        <f t="shared" ca="1" si="140"/>
        <v>2152.7096774193546</v>
      </c>
      <c r="AR184" s="31">
        <f t="shared" ca="1" si="141"/>
        <v>402.56922043010746</v>
      </c>
      <c r="AS184" s="31">
        <f t="shared" ca="1" si="142"/>
        <v>6508.2741935483891</v>
      </c>
      <c r="AT184" s="31">
        <f t="shared" ca="1" si="143"/>
        <v>-813.07862903225805</v>
      </c>
      <c r="AU184" s="31">
        <f t="shared" ca="1" si="144"/>
        <v>663.5913978494624</v>
      </c>
      <c r="AV184" s="31">
        <f t="shared" ca="1" si="145"/>
        <v>-5583.5161290322567</v>
      </c>
      <c r="AW184" s="31">
        <f t="shared" ca="1" si="146"/>
        <v>65.047043010752674</v>
      </c>
      <c r="AX184" s="31">
        <f t="shared" ca="1" si="147"/>
        <v>1350.5215053763443</v>
      </c>
      <c r="AY184" s="31">
        <f t="shared" ca="1" si="148"/>
        <v>-1174.383064516129</v>
      </c>
      <c r="AZ184" s="31">
        <f t="shared" ca="1" si="149"/>
        <v>-997.34811827956992</v>
      </c>
      <c r="BA184" s="31">
        <f t="shared" ca="1" si="150"/>
        <v>-382.02016129032256</v>
      </c>
      <c r="BB184" s="31">
        <f t="shared" ca="1" si="151"/>
        <v>-2410.5497311827958</v>
      </c>
      <c r="BC184" s="31">
        <f t="shared" ca="1" si="152"/>
        <v>-1597.1438172043011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7435</v>
      </c>
      <c r="BI184" s="32">
        <f>IF($BF184&gt;$Y$7,"",IF(AND($BF184=$Y$7,$BG184=23),"",Entrées!D212-Entrées!D211))</f>
        <v>6900</v>
      </c>
      <c r="BJ184" s="32">
        <f>IF($BF184&gt;$Y$7,"",IF(AND($BF184=$Y$7,$BG184=23),"",Entrées!E212-Entrées!E211))</f>
        <v>6862.5</v>
      </c>
      <c r="BK184" s="32">
        <f>IF($BF184&gt;$Y$7,"",IF(AND($BF184=$Y$7,$BG184=23),"",Entrées!F212-Entrées!F211))</f>
        <v>-2</v>
      </c>
      <c r="BL184" s="32">
        <f>IF($BF184&gt;$Y$7,"",IF(AND($BF184=$Y$7,$BG184=23),"",Entrées!G212-Entrées!G211))</f>
        <v>655.5</v>
      </c>
      <c r="BM184" s="32">
        <f>IF($BF184&gt;$Y$7,"",IF(AND($BF184=$Y$7,$BG184=23),"",Entrées!H212-Entrées!H211))</f>
        <v>1520</v>
      </c>
      <c r="BN184" s="32">
        <f>IF($BF184&gt;$Y$7,"",IF(AND($BF184=$Y$7,$BG184=23),"",Entrées!I212-Entrées!I211))</f>
        <v>353</v>
      </c>
      <c r="BO184" s="32">
        <f>IF($BF184&gt;$Y$7,"",IF(AND($BF184=$Y$7,$BG184=23),"",Entrées!J212-Entrées!J211))</f>
        <v>16.5</v>
      </c>
      <c r="BP184" s="32">
        <f>IF($BF184&gt;$Y$7,"",IF(AND($BF184=$Y$7,$BG184=23),"",Entrées!K212-Entrées!K211))</f>
        <v>0</v>
      </c>
      <c r="BQ184" s="32">
        <f>IF($BF184&gt;$Y$7,"",IF(AND($BF184=$Y$7,$BG184=23),"",Entrées!L212-Entrées!L211))</f>
        <v>2298.5</v>
      </c>
      <c r="BR184" s="32">
        <f>IF($BF184&gt;$Y$7,"",IF(AND($BF184=$Y$7,$BG184=23),"",Entrées!M212-Entrées!M211))</f>
        <v>1935.5</v>
      </c>
      <c r="BS184" s="32">
        <f>IF($BF184&gt;$Y$7,"",IF(AND($BF184=$Y$7,$BG184=23),"",Entrées!N212-Entrées!N211))</f>
        <v>-12.5</v>
      </c>
      <c r="BT184" s="32">
        <f>IF($BF184&gt;$Y$7,"",IF(AND($BF184=$Y$7,$BG184=23),"",Entrées!O212-Entrées!O211))</f>
        <v>670</v>
      </c>
      <c r="BU184" s="32">
        <f>IF($BF184&gt;$Y$7,"",IF(AND($BF184=$Y$7,$BG184=23),"",Entrées!P212-Entrées!P211))</f>
        <v>10</v>
      </c>
      <c r="BV184" s="32">
        <f>IF($BF184&gt;$Y$7,"",IF(AND($BF184=$Y$7,$BG184=23),"",Entrées!Q212-Entrées!Q211))</f>
        <v>-115</v>
      </c>
      <c r="BW184" s="32">
        <f>IF($BF184&gt;$Y$7,"",IF(AND($BF184=$Y$7,$BG184=23),"",Entrées!R212-Entrées!R211))</f>
        <v>-242</v>
      </c>
      <c r="BX184" s="32">
        <f>IF($BF184&gt;$Y$7,"",IF(AND($BF184=$Y$7,$BG184=23),"",Entrées!S212-Entrées!S211))</f>
        <v>261</v>
      </c>
      <c r="BY184" s="32">
        <f>IF($BF184&gt;$Y$7,"",IF(AND($BF184=$Y$7,$BG184=23),"",Entrées!T212-Entrées!T211))</f>
        <v>98</v>
      </c>
      <c r="BZ184" s="32">
        <f>IF($BF184&gt;$Y$7,"",IF(AND($BF184=$Y$7,$BG184=23),"",Entrées!U212-Entrées!U211))</f>
        <v>-55</v>
      </c>
      <c r="CA184" s="32">
        <f>IF($BF184&gt;$Y$7,"",IF(AND($BF184=$Y$7,$BG184=23),"",Entrées!V212-Entrées!V211))</f>
        <v>484</v>
      </c>
      <c r="CB184" s="4"/>
      <c r="CC184" s="4"/>
      <c r="CD184" s="33">
        <f>IF($BF184&lt;=$Y$7,Entrées!J211/CD$2,"")</f>
        <v>3.1920262427453952E-2</v>
      </c>
      <c r="CE184" s="33">
        <f>IF($BF184&lt;=$Y$7,Entrées!K211/CE$2,"")</f>
        <v>0</v>
      </c>
      <c r="CF184" s="11">
        <f t="shared" si="154"/>
        <v>7926</v>
      </c>
      <c r="CG184" s="11">
        <f t="shared" si="155"/>
        <v>4186</v>
      </c>
      <c r="CH184" s="52">
        <f t="shared" si="156"/>
        <v>0.27160101910413265</v>
      </c>
      <c r="CI184" s="52">
        <f t="shared" si="157"/>
        <v>9.6170382329218221E-2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578.5</v>
      </c>
      <c r="F185" s="28">
        <f ca="1">IF($D185&gt;$D$8,"",INDIRECT(ADDRESS(ROW(Entrées!$C$37)+($D185-1)*24+F$11,COLUMN(Entrées!$C$37)+($C185-1),4,TRUE,"Entrées")))</f>
        <v>0</v>
      </c>
      <c r="G185" s="28">
        <f ca="1">IF($D185&gt;$D$8,"",INDIRECT(ADDRESS(ROW(Entrées!$C$37)+($D185-1)*24+G$11,COLUMN(Entrées!$C$37)+($C185-1),4,TRUE,"Entrées")))</f>
        <v>0</v>
      </c>
      <c r="H185" s="28">
        <f ca="1">IF($D185&gt;$D$8,"",INDIRECT(ADDRESS(ROW(Entrées!$C$37)+($D185-1)*24+H$11,COLUMN(Entrées!$C$37)+($C185-1),4,TRUE,"Entrées")))</f>
        <v>0</v>
      </c>
      <c r="I185" s="28">
        <f ca="1">IF($D185&gt;$D$8,"",INDIRECT(ADDRESS(ROW(Entrées!$C$37)+($D185-1)*24+I$11,COLUMN(Entrées!$C$37)+($C185-1),4,TRUE,"Entrées")))</f>
        <v>0</v>
      </c>
      <c r="J185" s="28">
        <f ca="1">IF($D185&gt;$D$8,"",INDIRECT(ADDRESS(ROW(Entrées!$C$37)+($D185-1)*24+J$11,COLUMN(Entrées!$C$37)+($C185-1),4,TRUE,"Entrées")))</f>
        <v>0</v>
      </c>
      <c r="K185" s="28">
        <f ca="1">IF($D185&gt;$D$8,"",INDIRECT(ADDRESS(ROW(Entrées!$C$37)+($D185-1)*24+K$11,COLUMN(Entrées!$C$37)+($C185-1),4,TRUE,"Entrées")))</f>
        <v>0</v>
      </c>
      <c r="L185" s="28">
        <f ca="1">IF($D185&gt;$D$8,"",INDIRECT(ADDRESS(ROW(Entrées!$C$37)+($D185-1)*24+L$11,COLUMN(Entrées!$C$37)+($C185-1),4,TRUE,"Entrées")))</f>
        <v>0</v>
      </c>
      <c r="M185" s="28">
        <f ca="1">IF($D185&gt;$D$8,"",INDIRECT(ADDRESS(ROW(Entrées!$C$37)+($D185-1)*24+M$11,COLUMN(Entrées!$C$37)+($C185-1),4,TRUE,"Entrées")))</f>
        <v>0</v>
      </c>
      <c r="N185" s="28">
        <f ca="1">IF($D185&gt;$D$8,"",INDIRECT(ADDRESS(ROW(Entrées!$C$37)+($D185-1)*24+N$11,COLUMN(Entrées!$C$37)+($C185-1),4,TRUE,"Entrées")))</f>
        <v>0</v>
      </c>
      <c r="O185" s="28">
        <f ca="1">IF($D185&gt;$D$8,"",INDIRECT(ADDRESS(ROW(Entrées!$C$37)+($D185-1)*24+O$11,COLUMN(Entrées!$C$37)+($C185-1),4,TRUE,"Entrées")))</f>
        <v>0</v>
      </c>
      <c r="P185" s="28">
        <f ca="1">IF($D185&gt;$D$8,"",INDIRECT(ADDRESS(ROW(Entrées!$C$37)+($D185-1)*24+P$11,COLUMN(Entrées!$C$37)+($C185-1),4,TRUE,"Entrées")))</f>
        <v>0</v>
      </c>
      <c r="Q185" s="28">
        <f ca="1">IF($D185&gt;$D$8,"",INDIRECT(ADDRESS(ROW(Entrées!$C$37)+($D185-1)*24+Q$11,COLUMN(Entrées!$C$37)+($C185-1),4,TRUE,"Entrées")))</f>
        <v>0</v>
      </c>
      <c r="R185" s="28">
        <f ca="1">IF($D185&gt;$D$8,"",INDIRECT(ADDRESS(ROW(Entrées!$C$37)+($D185-1)*24+R$11,COLUMN(Entrées!$C$37)+($C185-1),4,TRUE,"Entrées")))</f>
        <v>0</v>
      </c>
      <c r="S185" s="28">
        <f ca="1">IF($D185&gt;$D$8,"",INDIRECT(ADDRESS(ROW(Entrées!$C$37)+($D185-1)*24+S$11,COLUMN(Entrées!$C$37)+($C185-1),4,TRUE,"Entrées")))</f>
        <v>0</v>
      </c>
      <c r="T185" s="28">
        <f ca="1">IF($D185&gt;$D$8,"",INDIRECT(ADDRESS(ROW(Entrées!$C$37)+($D185-1)*24+T$11,COLUMN(Entrées!$C$37)+($C185-1),4,TRUE,"Entrées")))</f>
        <v>0</v>
      </c>
      <c r="U185" s="28">
        <f ca="1">IF($D185&gt;$D$8,"",INDIRECT(ADDRESS(ROW(Entrées!$C$37)+($D185-1)*24+U$11,COLUMN(Entrées!$C$37)+($C185-1),4,TRUE,"Entrées")))</f>
        <v>0</v>
      </c>
      <c r="V185" s="28">
        <f ca="1">IF($D185&gt;$D$8,"",INDIRECT(ADDRESS(ROW(Entrées!$C$37)+($D185-1)*24+V$11,COLUMN(Entrées!$C$37)+($C185-1),4,TRUE,"Entrées")))</f>
        <v>0</v>
      </c>
      <c r="W185" s="28">
        <f ca="1">IF($D185&gt;$D$8,"",INDIRECT(ADDRESS(ROW(Entrées!$C$37)+($D185-1)*24+W$11,COLUMN(Entrées!$C$37)+($C185-1),4,TRUE,"Entrées")))</f>
        <v>0</v>
      </c>
      <c r="X185" s="28">
        <f ca="1">IF($D185&gt;$D$8,"",INDIRECT(ADDRESS(ROW(Entrées!$C$37)+($D185-1)*24+X$11,COLUMN(Entrées!$C$37)+($C185-1),4,TRUE,"Entrées")))</f>
        <v>0</v>
      </c>
      <c r="Y185" s="28">
        <f ca="1">IF($D185&gt;$D$8,"",INDIRECT(ADDRESS(ROW(Entrées!$C$37)+($D185-1)*24+Y$11,COLUMN(Entrées!$C$37)+($C185-1),4,TRUE,"Entrées")))</f>
        <v>0</v>
      </c>
      <c r="Z185" s="28">
        <f ca="1">IF($D185&gt;$D$8,"",INDIRECT(ADDRESS(ROW(Entrées!$C$37)+($D185-1)*24+Z$11,COLUMN(Entrées!$C$37)+($C185-1),4,TRUE,"Entrées")))</f>
        <v>0</v>
      </c>
      <c r="AA185" s="28">
        <f ca="1">IF($D185&gt;$D$8,"",INDIRECT(ADDRESS(ROW(Entrées!$C$37)+($D185-1)*24+AA$11,COLUMN(Entrées!$C$37)+($C185-1),4,TRUE,"Entrées")))</f>
        <v>0</v>
      </c>
      <c r="AB185" s="28">
        <f ca="1">IF($D185&gt;$D$8,"",INDIRECT(ADDRESS(ROW(Entrées!$C$37)+($D185-1)*24+AB$11,COLUMN(Entrées!$C$37)+($C185-1),4,TRUE,"Entrées")))</f>
        <v>0</v>
      </c>
      <c r="AC185" s="11"/>
      <c r="AD185" s="40">
        <f t="shared" ca="1" si="186"/>
        <v>24.104166666666668</v>
      </c>
      <c r="AE185" s="40">
        <f t="shared" ca="1" si="188"/>
        <v>578.5</v>
      </c>
      <c r="AF185" s="40">
        <f t="shared" ca="1" si="189"/>
        <v>0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49473.956989247294</v>
      </c>
      <c r="AK185" s="31">
        <f t="shared" ca="1" si="134"/>
        <v>49350.672043010745</v>
      </c>
      <c r="AL185" s="31">
        <f t="shared" ca="1" si="135"/>
        <v>49398.118279569891</v>
      </c>
      <c r="AM185" s="31">
        <f t="shared" ca="1" si="136"/>
        <v>347.55645161290329</v>
      </c>
      <c r="AN185" s="31">
        <f t="shared" ca="1" si="137"/>
        <v>2588.1444892473114</v>
      </c>
      <c r="AO185" s="31">
        <f t="shared" ca="1" si="138"/>
        <v>1503.5463709677417</v>
      </c>
      <c r="AP185" s="31">
        <f t="shared" ca="1" si="139"/>
        <v>41704.171370967742</v>
      </c>
      <c r="AQ185" s="31">
        <f t="shared" ca="1" si="140"/>
        <v>2152.7096774193546</v>
      </c>
      <c r="AR185" s="31">
        <f t="shared" ca="1" si="141"/>
        <v>402.56922043010746</v>
      </c>
      <c r="AS185" s="31">
        <f t="shared" ca="1" si="142"/>
        <v>6508.2741935483891</v>
      </c>
      <c r="AT185" s="31">
        <f t="shared" ca="1" si="143"/>
        <v>-813.07862903225805</v>
      </c>
      <c r="AU185" s="31">
        <f t="shared" ca="1" si="144"/>
        <v>663.5913978494624</v>
      </c>
      <c r="AV185" s="31">
        <f t="shared" ca="1" si="145"/>
        <v>-5583.5161290322567</v>
      </c>
      <c r="AW185" s="31">
        <f t="shared" ca="1" si="146"/>
        <v>65.047043010752674</v>
      </c>
      <c r="AX185" s="31">
        <f t="shared" ca="1" si="147"/>
        <v>1350.5215053763443</v>
      </c>
      <c r="AY185" s="31">
        <f t="shared" ca="1" si="148"/>
        <v>-1174.383064516129</v>
      </c>
      <c r="AZ185" s="31">
        <f t="shared" ca="1" si="149"/>
        <v>-997.34811827956992</v>
      </c>
      <c r="BA185" s="31">
        <f t="shared" ca="1" si="150"/>
        <v>-382.02016129032256</v>
      </c>
      <c r="BB185" s="31">
        <f t="shared" ca="1" si="151"/>
        <v>-2410.5497311827958</v>
      </c>
      <c r="BC185" s="31">
        <f t="shared" ca="1" si="152"/>
        <v>-1597.1438172043011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2834</v>
      </c>
      <c r="BI185" s="32">
        <f>IF($BF185&gt;$Y$7,"",IF(AND($BF185=$Y$7,$BG185=23),"",Entrées!D213-Entrées!D212))</f>
        <v>2037.5</v>
      </c>
      <c r="BJ185" s="32">
        <f>IF($BF185&gt;$Y$7,"",IF(AND($BF185=$Y$7,$BG185=23),"",Entrées!E213-Entrées!E212))</f>
        <v>1975</v>
      </c>
      <c r="BK185" s="32">
        <f>IF($BF185&gt;$Y$7,"",IF(AND($BF185=$Y$7,$BG185=23),"",Entrées!F213-Entrées!F212))</f>
        <v>203.5</v>
      </c>
      <c r="BL185" s="32">
        <f>IF($BF185&gt;$Y$7,"",IF(AND($BF185=$Y$7,$BG185=23),"",Entrées!G213-Entrées!G212))</f>
        <v>-187.5</v>
      </c>
      <c r="BM185" s="32">
        <f>IF($BF185&gt;$Y$7,"",IF(AND($BF185=$Y$7,$BG185=23),"",Entrées!H213-Entrées!H212))</f>
        <v>775</v>
      </c>
      <c r="BN185" s="32">
        <f>IF($BF185&gt;$Y$7,"",IF(AND($BF185=$Y$7,$BG185=23),"",Entrées!I213-Entrées!I212))</f>
        <v>-57</v>
      </c>
      <c r="BO185" s="32">
        <f>IF($BF185&gt;$Y$7,"",IF(AND($BF185=$Y$7,$BG185=23),"",Entrées!J213-Entrées!J212))</f>
        <v>12</v>
      </c>
      <c r="BP185" s="32">
        <f>IF($BF185&gt;$Y$7,"",IF(AND($BF185=$Y$7,$BG185=23),"",Entrées!K213-Entrées!K212))</f>
        <v>26</v>
      </c>
      <c r="BQ185" s="32">
        <f>IF($BF185&gt;$Y$7,"",IF(AND($BF185=$Y$7,$BG185=23),"",Entrées!L213-Entrées!L212))</f>
        <v>1688</v>
      </c>
      <c r="BR185" s="32">
        <f>IF($BF185&gt;$Y$7,"",IF(AND($BF185=$Y$7,$BG185=23),"",Entrées!M213-Entrées!M212))</f>
        <v>0</v>
      </c>
      <c r="BS185" s="32">
        <f>IF($BF185&gt;$Y$7,"",IF(AND($BF185=$Y$7,$BG185=23),"",Entrées!N213-Entrées!N212))</f>
        <v>-3.5</v>
      </c>
      <c r="BT185" s="32">
        <f>IF($BF185&gt;$Y$7,"",IF(AND($BF185=$Y$7,$BG185=23),"",Entrées!O213-Entrées!O212))</f>
        <v>378</v>
      </c>
      <c r="BU185" s="32">
        <f>IF($BF185&gt;$Y$7,"",IF(AND($BF185=$Y$7,$BG185=23),"",Entrées!P213-Entrées!P212))</f>
        <v>-0.5</v>
      </c>
      <c r="BV185" s="32">
        <f>IF($BF185&gt;$Y$7,"",IF(AND($BF185=$Y$7,$BG185=23),"",Entrées!Q213-Entrées!Q212))</f>
        <v>-165</v>
      </c>
      <c r="BW185" s="32">
        <f>IF($BF185&gt;$Y$7,"",IF(AND($BF185=$Y$7,$BG185=23),"",Entrées!R213-Entrées!R212))</f>
        <v>-780</v>
      </c>
      <c r="BX185" s="32">
        <f>IF($BF185&gt;$Y$7,"",IF(AND($BF185=$Y$7,$BG185=23),"",Entrées!S213-Entrées!S212))</f>
        <v>594</v>
      </c>
      <c r="BY185" s="32">
        <f>IF($BF185&gt;$Y$7,"",IF(AND($BF185=$Y$7,$BG185=23),"",Entrées!T213-Entrées!T212))</f>
        <v>75</v>
      </c>
      <c r="BZ185" s="32">
        <f>IF($BF185&gt;$Y$7,"",IF(AND($BF185=$Y$7,$BG185=23),"",Entrées!U213-Entrées!U212))</f>
        <v>-100</v>
      </c>
      <c r="CA185" s="32">
        <f>IF($BF185&gt;$Y$7,"",IF(AND($BF185=$Y$7,$BG185=23),"",Entrées!V213-Entrées!V212))</f>
        <v>1004</v>
      </c>
      <c r="CB185" s="4"/>
      <c r="CC185" s="4"/>
      <c r="CD185" s="33">
        <f>IF($BF185&lt;=$Y$7,Entrées!J212/CD$2,"")</f>
        <v>3.4002018672722685E-2</v>
      </c>
      <c r="CE185" s="33">
        <f>IF($BF185&lt;=$Y$7,Entrées!K212/CE$2,"")</f>
        <v>0</v>
      </c>
      <c r="CF185" s="11">
        <f t="shared" si="154"/>
        <v>7926</v>
      </c>
      <c r="CG185" s="11">
        <f t="shared" si="155"/>
        <v>4186</v>
      </c>
      <c r="CH185" s="52">
        <f t="shared" si="156"/>
        <v>0.27160101910413265</v>
      </c>
      <c r="CI185" s="52">
        <f t="shared" si="157"/>
        <v>9.6170382329218221E-2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0</v>
      </c>
      <c r="F186" s="28">
        <f ca="1">IF($D186&gt;$D$8,"",INDIRECT(ADDRESS(ROW(Entrées!$C$37)+($D186-1)*24+F$11,COLUMN(Entrées!$C$37)+($C186-1),4,TRUE,"Entrées")))</f>
        <v>0</v>
      </c>
      <c r="G186" s="28">
        <f ca="1">IF($D186&gt;$D$8,"",INDIRECT(ADDRESS(ROW(Entrées!$C$37)+($D186-1)*24+G$11,COLUMN(Entrées!$C$37)+($C186-1),4,TRUE,"Entrées")))</f>
        <v>0</v>
      </c>
      <c r="H186" s="28">
        <f ca="1">IF($D186&gt;$D$8,"",INDIRECT(ADDRESS(ROW(Entrées!$C$37)+($D186-1)*24+H$11,COLUMN(Entrées!$C$37)+($C186-1),4,TRUE,"Entrées")))</f>
        <v>0</v>
      </c>
      <c r="I186" s="28">
        <f ca="1">IF($D186&gt;$D$8,"",INDIRECT(ADDRESS(ROW(Entrées!$C$37)+($D186-1)*24+I$11,COLUMN(Entrées!$C$37)+($C186-1),4,TRUE,"Entrées")))</f>
        <v>0</v>
      </c>
      <c r="J186" s="28">
        <f ca="1">IF($D186&gt;$D$8,"",INDIRECT(ADDRESS(ROW(Entrées!$C$37)+($D186-1)*24+J$11,COLUMN(Entrées!$C$37)+($C186-1),4,TRUE,"Entrées")))</f>
        <v>0</v>
      </c>
      <c r="K186" s="28">
        <f ca="1">IF($D186&gt;$D$8,"",INDIRECT(ADDRESS(ROW(Entrées!$C$37)+($D186-1)*24+K$11,COLUMN(Entrées!$C$37)+($C186-1),4,TRUE,"Entrées")))</f>
        <v>0</v>
      </c>
      <c r="L186" s="28">
        <f ca="1">IF($D186&gt;$D$8,"",INDIRECT(ADDRESS(ROW(Entrées!$C$37)+($D186-1)*24+L$11,COLUMN(Entrées!$C$37)+($C186-1),4,TRUE,"Entrées")))</f>
        <v>0</v>
      </c>
      <c r="M186" s="28">
        <f ca="1">IF($D186&gt;$D$8,"",INDIRECT(ADDRESS(ROW(Entrées!$C$37)+($D186-1)*24+M$11,COLUMN(Entrées!$C$37)+($C186-1),4,TRUE,"Entrées")))</f>
        <v>0</v>
      </c>
      <c r="N186" s="28">
        <f ca="1">IF($D186&gt;$D$8,"",INDIRECT(ADDRESS(ROW(Entrées!$C$37)+($D186-1)*24+N$11,COLUMN(Entrées!$C$37)+($C186-1),4,TRUE,"Entrées")))</f>
        <v>0</v>
      </c>
      <c r="O186" s="28">
        <f ca="1">IF($D186&gt;$D$8,"",INDIRECT(ADDRESS(ROW(Entrées!$C$37)+($D186-1)*24+O$11,COLUMN(Entrées!$C$37)+($C186-1),4,TRUE,"Entrées")))</f>
        <v>0</v>
      </c>
      <c r="P186" s="28">
        <f ca="1">IF($D186&gt;$D$8,"",INDIRECT(ADDRESS(ROW(Entrées!$C$37)+($D186-1)*24+P$11,COLUMN(Entrées!$C$37)+($C186-1),4,TRUE,"Entrées")))</f>
        <v>0</v>
      </c>
      <c r="Q186" s="28">
        <f ca="1">IF($D186&gt;$D$8,"",INDIRECT(ADDRESS(ROW(Entrées!$C$37)+($D186-1)*24+Q$11,COLUMN(Entrées!$C$37)+($C186-1),4,TRUE,"Entrées")))</f>
        <v>0</v>
      </c>
      <c r="R186" s="28">
        <f ca="1">IF($D186&gt;$D$8,"",INDIRECT(ADDRESS(ROW(Entrées!$C$37)+($D186-1)*24+R$11,COLUMN(Entrées!$C$37)+($C186-1),4,TRUE,"Entrées")))</f>
        <v>0</v>
      </c>
      <c r="S186" s="28">
        <f ca="1">IF($D186&gt;$D$8,"",INDIRECT(ADDRESS(ROW(Entrées!$C$37)+($D186-1)*24+S$11,COLUMN(Entrées!$C$37)+($C186-1),4,TRUE,"Entrées")))</f>
        <v>0</v>
      </c>
      <c r="T186" s="28">
        <f ca="1">IF($D186&gt;$D$8,"",INDIRECT(ADDRESS(ROW(Entrées!$C$37)+($D186-1)*24+T$11,COLUMN(Entrées!$C$37)+($C186-1),4,TRUE,"Entrées")))</f>
        <v>0</v>
      </c>
      <c r="U186" s="28">
        <f ca="1">IF($D186&gt;$D$8,"",INDIRECT(ADDRESS(ROW(Entrées!$C$37)+($D186-1)*24+U$11,COLUMN(Entrées!$C$37)+($C186-1),4,TRUE,"Entrées")))</f>
        <v>0</v>
      </c>
      <c r="V186" s="28">
        <f ca="1">IF($D186&gt;$D$8,"",INDIRECT(ADDRESS(ROW(Entrées!$C$37)+($D186-1)*24+V$11,COLUMN(Entrées!$C$37)+($C186-1),4,TRUE,"Entrées")))</f>
        <v>0</v>
      </c>
      <c r="W186" s="28">
        <f ca="1">IF($D186&gt;$D$8,"",INDIRECT(ADDRESS(ROW(Entrées!$C$37)+($D186-1)*24+W$11,COLUMN(Entrées!$C$37)+($C186-1),4,TRUE,"Entrées")))</f>
        <v>0</v>
      </c>
      <c r="X186" s="28">
        <f ca="1">IF($D186&gt;$D$8,"",INDIRECT(ADDRESS(ROW(Entrées!$C$37)+($D186-1)*24+X$11,COLUMN(Entrées!$C$37)+($C186-1),4,TRUE,"Entrées")))</f>
        <v>0</v>
      </c>
      <c r="Y186" s="28">
        <f ca="1">IF($D186&gt;$D$8,"",INDIRECT(ADDRESS(ROW(Entrées!$C$37)+($D186-1)*24+Y$11,COLUMN(Entrées!$C$37)+($C186-1),4,TRUE,"Entrées")))</f>
        <v>0</v>
      </c>
      <c r="Z186" s="28">
        <f ca="1">IF($D186&gt;$D$8,"",INDIRECT(ADDRESS(ROW(Entrées!$C$37)+($D186-1)*24+Z$11,COLUMN(Entrées!$C$37)+($C186-1),4,TRUE,"Entrées")))</f>
        <v>0</v>
      </c>
      <c r="AA186" s="28">
        <f ca="1">IF($D186&gt;$D$8,"",INDIRECT(ADDRESS(ROW(Entrées!$C$37)+($D186-1)*24+AA$11,COLUMN(Entrées!$C$37)+($C186-1),4,TRUE,"Entrées")))</f>
        <v>0</v>
      </c>
      <c r="AB186" s="28">
        <f ca="1">IF($D186&gt;$D$8,"",INDIRECT(ADDRESS(ROW(Entrées!$C$37)+($D186-1)*24+AB$11,COLUMN(Entrées!$C$37)+($C186-1),4,TRUE,"Entrées")))</f>
        <v>0</v>
      </c>
      <c r="AC186" s="11"/>
      <c r="AD186" s="40">
        <f t="shared" ca="1" si="186"/>
        <v>0</v>
      </c>
      <c r="AE186" s="40">
        <f t="shared" ca="1" si="188"/>
        <v>0</v>
      </c>
      <c r="AF186" s="40">
        <f t="shared" ca="1" si="189"/>
        <v>0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49473.956989247294</v>
      </c>
      <c r="AK186" s="31">
        <f t="shared" ca="1" si="134"/>
        <v>49350.672043010745</v>
      </c>
      <c r="AL186" s="31">
        <f t="shared" ca="1" si="135"/>
        <v>49398.118279569891</v>
      </c>
      <c r="AM186" s="31">
        <f t="shared" ca="1" si="136"/>
        <v>347.55645161290329</v>
      </c>
      <c r="AN186" s="31">
        <f t="shared" ca="1" si="137"/>
        <v>2588.1444892473114</v>
      </c>
      <c r="AO186" s="31">
        <f t="shared" ca="1" si="138"/>
        <v>1503.5463709677417</v>
      </c>
      <c r="AP186" s="31">
        <f t="shared" ca="1" si="139"/>
        <v>41704.171370967742</v>
      </c>
      <c r="AQ186" s="31">
        <f t="shared" ca="1" si="140"/>
        <v>2152.7096774193546</v>
      </c>
      <c r="AR186" s="31">
        <f t="shared" ca="1" si="141"/>
        <v>402.56922043010746</v>
      </c>
      <c r="AS186" s="31">
        <f t="shared" ca="1" si="142"/>
        <v>6508.2741935483891</v>
      </c>
      <c r="AT186" s="31">
        <f t="shared" ca="1" si="143"/>
        <v>-813.07862903225805</v>
      </c>
      <c r="AU186" s="31">
        <f t="shared" ca="1" si="144"/>
        <v>663.5913978494624</v>
      </c>
      <c r="AV186" s="31">
        <f t="shared" ca="1" si="145"/>
        <v>-5583.5161290322567</v>
      </c>
      <c r="AW186" s="31">
        <f t="shared" ca="1" si="146"/>
        <v>65.047043010752674</v>
      </c>
      <c r="AX186" s="31">
        <f t="shared" ca="1" si="147"/>
        <v>1350.5215053763443</v>
      </c>
      <c r="AY186" s="31">
        <f t="shared" ca="1" si="148"/>
        <v>-1174.383064516129</v>
      </c>
      <c r="AZ186" s="31">
        <f t="shared" ca="1" si="149"/>
        <v>-997.34811827956992</v>
      </c>
      <c r="BA186" s="31">
        <f t="shared" ca="1" si="150"/>
        <v>-382.02016129032256</v>
      </c>
      <c r="BB186" s="31">
        <f t="shared" ca="1" si="151"/>
        <v>-2410.5497311827958</v>
      </c>
      <c r="BC186" s="31">
        <f t="shared" ca="1" si="152"/>
        <v>-1597.1438172043011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765.5</v>
      </c>
      <c r="BI186" s="32">
        <f>IF($BF186&gt;$Y$7,"",IF(AND($BF186=$Y$7,$BG186=23),"",Entrées!D214-Entrées!D213))</f>
        <v>825</v>
      </c>
      <c r="BJ186" s="32">
        <f>IF($BF186&gt;$Y$7,"",IF(AND($BF186=$Y$7,$BG186=23),"",Entrées!E214-Entrées!E213))</f>
        <v>825</v>
      </c>
      <c r="BK186" s="32">
        <f>IF($BF186&gt;$Y$7,"",IF(AND($BF186=$Y$7,$BG186=23),"",Entrées!F214-Entrées!F213))</f>
        <v>170.5</v>
      </c>
      <c r="BL186" s="32">
        <f>IF($BF186&gt;$Y$7,"",IF(AND($BF186=$Y$7,$BG186=23),"",Entrées!G214-Entrées!G213))</f>
        <v>-11</v>
      </c>
      <c r="BM186" s="32">
        <f>IF($BF186&gt;$Y$7,"",IF(AND($BF186=$Y$7,$BG186=23),"",Entrées!H214-Entrées!H213))</f>
        <v>193.5</v>
      </c>
      <c r="BN186" s="32">
        <f>IF($BF186&gt;$Y$7,"",IF(AND($BF186=$Y$7,$BG186=23),"",Entrées!I214-Entrées!I213))</f>
        <v>32.5</v>
      </c>
      <c r="BO186" s="32">
        <f>IF($BF186&gt;$Y$7,"",IF(AND($BF186=$Y$7,$BG186=23),"",Entrées!J214-Entrées!J213))</f>
        <v>4.5</v>
      </c>
      <c r="BP186" s="32">
        <f>IF($BF186&gt;$Y$7,"",IF(AND($BF186=$Y$7,$BG186=23),"",Entrées!K214-Entrées!K213))</f>
        <v>316</v>
      </c>
      <c r="BQ186" s="32">
        <f>IF($BF186&gt;$Y$7,"",IF(AND($BF186=$Y$7,$BG186=23),"",Entrées!L214-Entrées!L213))</f>
        <v>-542</v>
      </c>
      <c r="BR186" s="32">
        <f>IF($BF186&gt;$Y$7,"",IF(AND($BF186=$Y$7,$BG186=23),"",Entrées!M214-Entrées!M213))</f>
        <v>0</v>
      </c>
      <c r="BS186" s="32">
        <f>IF($BF186&gt;$Y$7,"",IF(AND($BF186=$Y$7,$BG186=23),"",Entrées!N214-Entrées!N213))</f>
        <v>-8.5</v>
      </c>
      <c r="BT186" s="32">
        <f>IF($BF186&gt;$Y$7,"",IF(AND($BF186=$Y$7,$BG186=23),"",Entrées!O214-Entrées!O213))</f>
        <v>610</v>
      </c>
      <c r="BU186" s="32">
        <f>IF($BF186&gt;$Y$7,"",IF(AND($BF186=$Y$7,$BG186=23),"",Entrées!P214-Entrées!P213))</f>
        <v>3.5</v>
      </c>
      <c r="BV186" s="32">
        <f>IF($BF186&gt;$Y$7,"",IF(AND($BF186=$Y$7,$BG186=23),"",Entrées!Q214-Entrées!Q213))</f>
        <v>279</v>
      </c>
      <c r="BW186" s="32">
        <f>IF($BF186&gt;$Y$7,"",IF(AND($BF186=$Y$7,$BG186=23),"",Entrées!R214-Entrées!R213))</f>
        <v>-124</v>
      </c>
      <c r="BX186" s="32">
        <f>IF($BF186&gt;$Y$7,"",IF(AND($BF186=$Y$7,$BG186=23),"",Entrées!S214-Entrées!S213))</f>
        <v>-162</v>
      </c>
      <c r="BY186" s="32">
        <f>IF($BF186&gt;$Y$7,"",IF(AND($BF186=$Y$7,$BG186=23),"",Entrées!T214-Entrées!T213))</f>
        <v>50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437</v>
      </c>
      <c r="CB186" s="4"/>
      <c r="CC186" s="4"/>
      <c r="CD186" s="33">
        <f>IF($BF186&lt;=$Y$7,Entrées!J213/CD$2,"")</f>
        <v>3.5516023214736313E-2</v>
      </c>
      <c r="CE186" s="33">
        <f>IF($BF186&lt;=$Y$7,Entrées!K213/CE$2,"")</f>
        <v>6.2111801242236021E-3</v>
      </c>
      <c r="CF186" s="11">
        <f t="shared" si="154"/>
        <v>7926</v>
      </c>
      <c r="CG186" s="11">
        <f t="shared" si="155"/>
        <v>4186</v>
      </c>
      <c r="CH186" s="52">
        <f t="shared" si="156"/>
        <v>0.27160101910413265</v>
      </c>
      <c r="CI186" s="52">
        <f t="shared" si="157"/>
        <v>9.6170382329218221E-2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0</v>
      </c>
      <c r="F187" s="28">
        <f ca="1">IF($D187&gt;$D$8,"",INDIRECT(ADDRESS(ROW(Entrées!$C$37)+($D187-1)*24+F$11,COLUMN(Entrées!$C$37)+($C187-1),4,TRUE,"Entrées")))</f>
        <v>0</v>
      </c>
      <c r="G187" s="28">
        <f ca="1">IF($D187&gt;$D$8,"",INDIRECT(ADDRESS(ROW(Entrées!$C$37)+($D187-1)*24+G$11,COLUMN(Entrées!$C$37)+($C187-1),4,TRUE,"Entrées")))</f>
        <v>0</v>
      </c>
      <c r="H187" s="28">
        <f ca="1">IF($D187&gt;$D$8,"",INDIRECT(ADDRESS(ROW(Entrées!$C$37)+($D187-1)*24+H$11,COLUMN(Entrées!$C$37)+($C187-1),4,TRUE,"Entrées")))</f>
        <v>0</v>
      </c>
      <c r="I187" s="28">
        <f ca="1">IF($D187&gt;$D$8,"",INDIRECT(ADDRESS(ROW(Entrées!$C$37)+($D187-1)*24+I$11,COLUMN(Entrées!$C$37)+($C187-1),4,TRUE,"Entrées")))</f>
        <v>45.5</v>
      </c>
      <c r="J187" s="28">
        <f ca="1">IF($D187&gt;$D$8,"",INDIRECT(ADDRESS(ROW(Entrées!$C$37)+($D187-1)*24+J$11,COLUMN(Entrées!$C$37)+($C187-1),4,TRUE,"Entrées")))</f>
        <v>273.5</v>
      </c>
      <c r="K187" s="28">
        <f ca="1">IF($D187&gt;$D$8,"",INDIRECT(ADDRESS(ROW(Entrées!$C$37)+($D187-1)*24+K$11,COLUMN(Entrées!$C$37)+($C187-1),4,TRUE,"Entrées")))</f>
        <v>744</v>
      </c>
      <c r="L187" s="28">
        <f ca="1">IF($D187&gt;$D$8,"",INDIRECT(ADDRESS(ROW(Entrées!$C$37)+($D187-1)*24+L$11,COLUMN(Entrées!$C$37)+($C187-1),4,TRUE,"Entrées")))</f>
        <v>1319</v>
      </c>
      <c r="M187" s="28">
        <f ca="1">IF($D187&gt;$D$8,"",INDIRECT(ADDRESS(ROW(Entrées!$C$37)+($D187-1)*24+M$11,COLUMN(Entrées!$C$37)+($C187-1),4,TRUE,"Entrées")))</f>
        <v>1970.5</v>
      </c>
      <c r="N187" s="28">
        <f ca="1">IF($D187&gt;$D$8,"",INDIRECT(ADDRESS(ROW(Entrées!$C$37)+($D187-1)*24+N$11,COLUMN(Entrées!$C$37)+($C187-1),4,TRUE,"Entrées")))</f>
        <v>2604.5</v>
      </c>
      <c r="O187" s="28">
        <f ca="1">IF($D187&gt;$D$8,"",INDIRECT(ADDRESS(ROW(Entrées!$C$37)+($D187-1)*24+O$11,COLUMN(Entrées!$C$37)+($C187-1),4,TRUE,"Entrées")))</f>
        <v>2617</v>
      </c>
      <c r="P187" s="28">
        <f ca="1">IF($D187&gt;$D$8,"",INDIRECT(ADDRESS(ROW(Entrées!$C$37)+($D187-1)*24+P$11,COLUMN(Entrées!$C$37)+($C187-1),4,TRUE,"Entrées")))</f>
        <v>2397</v>
      </c>
      <c r="Q187" s="28">
        <f ca="1">IF($D187&gt;$D$8,"",INDIRECT(ADDRESS(ROW(Entrées!$C$37)+($D187-1)*24+Q$11,COLUMN(Entrées!$C$37)+($C187-1),4,TRUE,"Entrées")))</f>
        <v>2673.5</v>
      </c>
      <c r="R187" s="28">
        <f ca="1">IF($D187&gt;$D$8,"",INDIRECT(ADDRESS(ROW(Entrées!$C$37)+($D187-1)*24+R$11,COLUMN(Entrées!$C$37)+($C187-1),4,TRUE,"Entrées")))</f>
        <v>2673</v>
      </c>
      <c r="S187" s="28">
        <f ca="1">IF($D187&gt;$D$8,"",INDIRECT(ADDRESS(ROW(Entrées!$C$37)+($D187-1)*24+S$11,COLUMN(Entrées!$C$37)+($C187-1),4,TRUE,"Entrées")))</f>
        <v>2975</v>
      </c>
      <c r="T187" s="28">
        <f ca="1">IF($D187&gt;$D$8,"",INDIRECT(ADDRESS(ROW(Entrées!$C$37)+($D187-1)*24+T$11,COLUMN(Entrées!$C$37)+($C187-1),4,TRUE,"Entrées")))</f>
        <v>2739.5</v>
      </c>
      <c r="U187" s="28">
        <f ca="1">IF($D187&gt;$D$8,"",INDIRECT(ADDRESS(ROW(Entrées!$C$37)+($D187-1)*24+U$11,COLUMN(Entrées!$C$37)+($C187-1),4,TRUE,"Entrées")))</f>
        <v>2423</v>
      </c>
      <c r="V187" s="28">
        <f ca="1">IF($D187&gt;$D$8,"",INDIRECT(ADDRESS(ROW(Entrées!$C$37)+($D187-1)*24+V$11,COLUMN(Entrées!$C$37)+($C187-1),4,TRUE,"Entrées")))</f>
        <v>2286</v>
      </c>
      <c r="W187" s="28">
        <f ca="1">IF($D187&gt;$D$8,"",INDIRECT(ADDRESS(ROW(Entrées!$C$37)+($D187-1)*24+W$11,COLUMN(Entrées!$C$37)+($C187-1),4,TRUE,"Entrées")))</f>
        <v>2837</v>
      </c>
      <c r="X187" s="28">
        <f ca="1">IF($D187&gt;$D$8,"",INDIRECT(ADDRESS(ROW(Entrées!$C$37)+($D187-1)*24+X$11,COLUMN(Entrées!$C$37)+($C187-1),4,TRUE,"Entrées")))</f>
        <v>3082.5</v>
      </c>
      <c r="Y187" s="28">
        <f ca="1">IF($D187&gt;$D$8,"",INDIRECT(ADDRESS(ROW(Entrées!$C$37)+($D187-1)*24+Y$11,COLUMN(Entrées!$C$37)+($C187-1),4,TRUE,"Entrées")))</f>
        <v>2780.5</v>
      </c>
      <c r="Z187" s="28">
        <f ca="1">IF($D187&gt;$D$8,"",INDIRECT(ADDRESS(ROW(Entrées!$C$37)+($D187-1)*24+Z$11,COLUMN(Entrées!$C$37)+($C187-1),4,TRUE,"Entrées")))</f>
        <v>2893</v>
      </c>
      <c r="AA187" s="28">
        <f ca="1">IF($D187&gt;$D$8,"",INDIRECT(ADDRESS(ROW(Entrées!$C$37)+($D187-1)*24+AA$11,COLUMN(Entrées!$C$37)+($C187-1),4,TRUE,"Entrées")))</f>
        <v>2675.5</v>
      </c>
      <c r="AB187" s="28">
        <f ca="1">IF($D187&gt;$D$8,"",INDIRECT(ADDRESS(ROW(Entrées!$C$37)+($D187-1)*24+AB$11,COLUMN(Entrées!$C$37)+($C187-1),4,TRUE,"Entrées")))</f>
        <v>2658</v>
      </c>
      <c r="AC187" s="11"/>
      <c r="AD187" s="40">
        <f t="shared" ca="1" si="186"/>
        <v>1861.1458333333333</v>
      </c>
      <c r="AE187" s="40">
        <f t="shared" ca="1" si="188"/>
        <v>3082.5</v>
      </c>
      <c r="AF187" s="40">
        <f t="shared" ca="1" si="189"/>
        <v>0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49473.956989247294</v>
      </c>
      <c r="AK187" s="31">
        <f t="shared" ca="1" si="134"/>
        <v>49350.672043010745</v>
      </c>
      <c r="AL187" s="31">
        <f t="shared" ca="1" si="135"/>
        <v>49398.118279569891</v>
      </c>
      <c r="AM187" s="31">
        <f t="shared" ca="1" si="136"/>
        <v>347.55645161290329</v>
      </c>
      <c r="AN187" s="31">
        <f t="shared" ca="1" si="137"/>
        <v>2588.1444892473114</v>
      </c>
      <c r="AO187" s="31">
        <f t="shared" ca="1" si="138"/>
        <v>1503.5463709677417</v>
      </c>
      <c r="AP187" s="31">
        <f t="shared" ca="1" si="139"/>
        <v>41704.171370967742</v>
      </c>
      <c r="AQ187" s="31">
        <f t="shared" ca="1" si="140"/>
        <v>2152.7096774193546</v>
      </c>
      <c r="AR187" s="31">
        <f t="shared" ca="1" si="141"/>
        <v>402.56922043010746</v>
      </c>
      <c r="AS187" s="31">
        <f t="shared" ca="1" si="142"/>
        <v>6508.2741935483891</v>
      </c>
      <c r="AT187" s="31">
        <f t="shared" ca="1" si="143"/>
        <v>-813.07862903225805</v>
      </c>
      <c r="AU187" s="31">
        <f t="shared" ca="1" si="144"/>
        <v>663.5913978494624</v>
      </c>
      <c r="AV187" s="31">
        <f t="shared" ca="1" si="145"/>
        <v>-5583.5161290322567</v>
      </c>
      <c r="AW187" s="31">
        <f t="shared" ca="1" si="146"/>
        <v>65.047043010752674</v>
      </c>
      <c r="AX187" s="31">
        <f t="shared" ca="1" si="147"/>
        <v>1350.5215053763443</v>
      </c>
      <c r="AY187" s="31">
        <f t="shared" ca="1" si="148"/>
        <v>-1174.383064516129</v>
      </c>
      <c r="AZ187" s="31">
        <f t="shared" ca="1" si="149"/>
        <v>-997.34811827956992</v>
      </c>
      <c r="BA187" s="31">
        <f t="shared" ca="1" si="150"/>
        <v>-382.02016129032256</v>
      </c>
      <c r="BB187" s="31">
        <f t="shared" ca="1" si="151"/>
        <v>-2410.5497311827958</v>
      </c>
      <c r="BC187" s="31">
        <f t="shared" ca="1" si="152"/>
        <v>-1597.1438172043011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524.5</v>
      </c>
      <c r="BI187" s="32">
        <f>IF($BF187&gt;$Y$7,"",IF(AND($BF187=$Y$7,$BG187=23),"",Entrées!D215-Entrées!D214))</f>
        <v>462.5</v>
      </c>
      <c r="BJ187" s="32">
        <f>IF($BF187&gt;$Y$7,"",IF(AND($BF187=$Y$7,$BG187=23),"",Entrées!E215-Entrées!E214))</f>
        <v>487.5</v>
      </c>
      <c r="BK187" s="32">
        <f>IF($BF187&gt;$Y$7,"",IF(AND($BF187=$Y$7,$BG187=23),"",Entrées!F215-Entrées!F214))</f>
        <v>1</v>
      </c>
      <c r="BL187" s="32">
        <f>IF($BF187&gt;$Y$7,"",IF(AND($BF187=$Y$7,$BG187=23),"",Entrées!G215-Entrées!G214))</f>
        <v>-13.5</v>
      </c>
      <c r="BM187" s="32">
        <f>IF($BF187&gt;$Y$7,"",IF(AND($BF187=$Y$7,$BG187=23),"",Entrées!H215-Entrées!H214))</f>
        <v>-26.5</v>
      </c>
      <c r="BN187" s="32">
        <f>IF($BF187&gt;$Y$7,"",IF(AND($BF187=$Y$7,$BG187=23),"",Entrées!I215-Entrées!I214))</f>
        <v>-54.5</v>
      </c>
      <c r="BO187" s="32">
        <f>IF($BF187&gt;$Y$7,"",IF(AND($BF187=$Y$7,$BG187=23),"",Entrées!J215-Entrées!J214))</f>
        <v>-15</v>
      </c>
      <c r="BP187" s="32">
        <f>IF($BF187&gt;$Y$7,"",IF(AND($BF187=$Y$7,$BG187=23),"",Entrées!K215-Entrées!K214))</f>
        <v>513.5</v>
      </c>
      <c r="BQ187" s="32">
        <f>IF($BF187&gt;$Y$7,"",IF(AND($BF187=$Y$7,$BG187=23),"",Entrées!L215-Entrées!L214))</f>
        <v>-65.5</v>
      </c>
      <c r="BR187" s="32">
        <f>IF($BF187&gt;$Y$7,"",IF(AND($BF187=$Y$7,$BG187=23),"",Entrées!M215-Entrées!M214))</f>
        <v>0</v>
      </c>
      <c r="BS187" s="32">
        <f>IF($BF187&gt;$Y$7,"",IF(AND($BF187=$Y$7,$BG187=23),"",Entrées!N215-Entrées!N214))</f>
        <v>-7</v>
      </c>
      <c r="BT187" s="32">
        <f>IF($BF187&gt;$Y$7,"",IF(AND($BF187=$Y$7,$BG187=23),"",Entrées!O215-Entrées!O214))</f>
        <v>191</v>
      </c>
      <c r="BU187" s="32">
        <f>IF($BF187&gt;$Y$7,"",IF(AND($BF187=$Y$7,$BG187=23),"",Entrées!P215-Entrées!P214))</f>
        <v>-1.5</v>
      </c>
      <c r="BV187" s="32">
        <f>IF($BF187&gt;$Y$7,"",IF(AND($BF187=$Y$7,$BG187=23),"",Entrées!Q215-Entrées!Q214))</f>
        <v>160</v>
      </c>
      <c r="BW187" s="32">
        <f>IF($BF187&gt;$Y$7,"",IF(AND($BF187=$Y$7,$BG187=23),"",Entrées!R215-Entrées!R214))</f>
        <v>-208</v>
      </c>
      <c r="BX187" s="32">
        <f>IF($BF187&gt;$Y$7,"",IF(AND($BF187=$Y$7,$BG187=23),"",Entrées!S215-Entrées!S214))</f>
        <v>160</v>
      </c>
      <c r="BY187" s="32">
        <f>IF($BF187&gt;$Y$7,"",IF(AND($BF187=$Y$7,$BG187=23),"",Entrées!T215-Entrées!T214))</f>
        <v>76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-278</v>
      </c>
      <c r="CB187" s="4"/>
      <c r="CC187" s="4"/>
      <c r="CD187" s="33">
        <f>IF($BF187&lt;=$Y$7,Entrées!J214/CD$2,"")</f>
        <v>3.6083774917991418E-2</v>
      </c>
      <c r="CE187" s="33">
        <f>IF($BF187&lt;=$Y$7,Entrées!K214/CE$2,"")</f>
        <v>8.1700907787864305E-2</v>
      </c>
      <c r="CF187" s="11">
        <f t="shared" si="154"/>
        <v>7926</v>
      </c>
      <c r="CG187" s="11">
        <f t="shared" si="155"/>
        <v>4186</v>
      </c>
      <c r="CH187" s="52">
        <f t="shared" si="156"/>
        <v>0.27160101910413265</v>
      </c>
      <c r="CI187" s="52">
        <f t="shared" si="157"/>
        <v>9.6170382329218221E-2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2272</v>
      </c>
      <c r="F188" s="28">
        <f ca="1">IF($D188&gt;$D$8,"",INDIRECT(ADDRESS(ROW(Entrées!$C$37)+($D188-1)*24+F$11,COLUMN(Entrées!$C$37)+($C188-1),4,TRUE,"Entrées")))</f>
        <v>1594</v>
      </c>
      <c r="G188" s="28">
        <f ca="1">IF($D188&gt;$D$8,"",INDIRECT(ADDRESS(ROW(Entrées!$C$37)+($D188-1)*24+G$11,COLUMN(Entrées!$C$37)+($C188-1),4,TRUE,"Entrées")))</f>
        <v>1392.5</v>
      </c>
      <c r="H188" s="28">
        <f ca="1">IF($D188&gt;$D$8,"",INDIRECT(ADDRESS(ROW(Entrées!$C$37)+($D188-1)*24+H$11,COLUMN(Entrées!$C$37)+($C188-1),4,TRUE,"Entrées")))</f>
        <v>1353</v>
      </c>
      <c r="I188" s="28">
        <f ca="1">IF($D188&gt;$D$8,"",INDIRECT(ADDRESS(ROW(Entrées!$C$37)+($D188-1)*24+I$11,COLUMN(Entrées!$C$37)+($C188-1),4,TRUE,"Entrées")))</f>
        <v>1330</v>
      </c>
      <c r="J188" s="28">
        <f ca="1">IF($D188&gt;$D$8,"",INDIRECT(ADDRESS(ROW(Entrées!$C$37)+($D188-1)*24+J$11,COLUMN(Entrées!$C$37)+($C188-1),4,TRUE,"Entrées")))</f>
        <v>1398</v>
      </c>
      <c r="K188" s="28">
        <f ca="1">IF($D188&gt;$D$8,"",INDIRECT(ADDRESS(ROW(Entrées!$C$37)+($D188-1)*24+K$11,COLUMN(Entrées!$C$37)+($C188-1),4,TRUE,"Entrées")))</f>
        <v>1841.5</v>
      </c>
      <c r="L188" s="28">
        <f ca="1">IF($D188&gt;$D$8,"",INDIRECT(ADDRESS(ROW(Entrées!$C$37)+($D188-1)*24+L$11,COLUMN(Entrées!$C$37)+($C188-1),4,TRUE,"Entrées")))</f>
        <v>3009.5</v>
      </c>
      <c r="M188" s="28">
        <f ca="1">IF($D188&gt;$D$8,"",INDIRECT(ADDRESS(ROW(Entrées!$C$37)+($D188-1)*24+M$11,COLUMN(Entrées!$C$37)+($C188-1),4,TRUE,"Entrées")))</f>
        <v>3411</v>
      </c>
      <c r="N188" s="28">
        <f ca="1">IF($D188&gt;$D$8,"",INDIRECT(ADDRESS(ROW(Entrées!$C$37)+($D188-1)*24+N$11,COLUMN(Entrées!$C$37)+($C188-1),4,TRUE,"Entrées")))</f>
        <v>3552</v>
      </c>
      <c r="O188" s="28">
        <f ca="1">IF($D188&gt;$D$8,"",INDIRECT(ADDRESS(ROW(Entrées!$C$37)+($D188-1)*24+O$11,COLUMN(Entrées!$C$37)+($C188-1),4,TRUE,"Entrées")))</f>
        <v>3762</v>
      </c>
      <c r="P188" s="28">
        <f ca="1">IF($D188&gt;$D$8,"",INDIRECT(ADDRESS(ROW(Entrées!$C$37)+($D188-1)*24+P$11,COLUMN(Entrées!$C$37)+($C188-1),4,TRUE,"Entrées")))</f>
        <v>4068.5</v>
      </c>
      <c r="Q188" s="28">
        <f ca="1">IF($D188&gt;$D$8,"",INDIRECT(ADDRESS(ROW(Entrées!$C$37)+($D188-1)*24+Q$11,COLUMN(Entrées!$C$37)+($C188-1),4,TRUE,"Entrées")))</f>
        <v>3878</v>
      </c>
      <c r="R188" s="28">
        <f ca="1">IF($D188&gt;$D$8,"",INDIRECT(ADDRESS(ROW(Entrées!$C$37)+($D188-1)*24+R$11,COLUMN(Entrées!$C$37)+($C188-1),4,TRUE,"Entrées")))</f>
        <v>3913</v>
      </c>
      <c r="S188" s="28">
        <f ca="1">IF($D188&gt;$D$8,"",INDIRECT(ADDRESS(ROW(Entrées!$C$37)+($D188-1)*24+S$11,COLUMN(Entrées!$C$37)+($C188-1),4,TRUE,"Entrées")))</f>
        <v>3773</v>
      </c>
      <c r="T188" s="28">
        <f ca="1">IF($D188&gt;$D$8,"",INDIRECT(ADDRESS(ROW(Entrées!$C$37)+($D188-1)*24+T$11,COLUMN(Entrées!$C$37)+($C188-1),4,TRUE,"Entrées")))</f>
        <v>3549.5</v>
      </c>
      <c r="U188" s="28">
        <f ca="1">IF($D188&gt;$D$8,"",INDIRECT(ADDRESS(ROW(Entrées!$C$37)+($D188-1)*24+U$11,COLUMN(Entrées!$C$37)+($C188-1),4,TRUE,"Entrées")))</f>
        <v>3474</v>
      </c>
      <c r="V188" s="28">
        <f ca="1">IF($D188&gt;$D$8,"",INDIRECT(ADDRESS(ROW(Entrées!$C$37)+($D188-1)*24+V$11,COLUMN(Entrées!$C$37)+($C188-1),4,TRUE,"Entrées")))</f>
        <v>3423.5</v>
      </c>
      <c r="W188" s="28">
        <f ca="1">IF($D188&gt;$D$8,"",INDIRECT(ADDRESS(ROW(Entrées!$C$37)+($D188-1)*24+W$11,COLUMN(Entrées!$C$37)+($C188-1),4,TRUE,"Entrées")))</f>
        <v>3987.5</v>
      </c>
      <c r="X188" s="28">
        <f ca="1">IF($D188&gt;$D$8,"",INDIRECT(ADDRESS(ROW(Entrées!$C$37)+($D188-1)*24+X$11,COLUMN(Entrées!$C$37)+($C188-1),4,TRUE,"Entrées")))</f>
        <v>4038</v>
      </c>
      <c r="Y188" s="28">
        <f ca="1">IF($D188&gt;$D$8,"",INDIRECT(ADDRESS(ROW(Entrées!$C$37)+($D188-1)*24+Y$11,COLUMN(Entrées!$C$37)+($C188-1),4,TRUE,"Entrées")))</f>
        <v>3904.5</v>
      </c>
      <c r="Z188" s="28">
        <f ca="1">IF($D188&gt;$D$8,"",INDIRECT(ADDRESS(ROW(Entrées!$C$37)+($D188-1)*24+Z$11,COLUMN(Entrées!$C$37)+($C188-1),4,TRUE,"Entrées")))</f>
        <v>3334</v>
      </c>
      <c r="AA188" s="28">
        <f ca="1">IF($D188&gt;$D$8,"",INDIRECT(ADDRESS(ROW(Entrées!$C$37)+($D188-1)*24+AA$11,COLUMN(Entrées!$C$37)+($C188-1),4,TRUE,"Entrées")))</f>
        <v>3164</v>
      </c>
      <c r="AB188" s="28">
        <f ca="1">IF($D188&gt;$D$8,"",INDIRECT(ADDRESS(ROW(Entrées!$C$37)+($D188-1)*24+AB$11,COLUMN(Entrées!$C$37)+($C188-1),4,TRUE,"Entrées")))</f>
        <v>3250.5</v>
      </c>
      <c r="AC188" s="11"/>
      <c r="AD188" s="40">
        <f t="shared" ca="1" si="186"/>
        <v>3028.0625</v>
      </c>
      <c r="AE188" s="40">
        <f t="shared" ca="1" si="188"/>
        <v>4068.5</v>
      </c>
      <c r="AF188" s="40">
        <f t="shared" ca="1" si="189"/>
        <v>1330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49473.956989247294</v>
      </c>
      <c r="AK188" s="31">
        <f t="shared" ca="1" si="134"/>
        <v>49350.672043010745</v>
      </c>
      <c r="AL188" s="31">
        <f t="shared" ca="1" si="135"/>
        <v>49398.118279569891</v>
      </c>
      <c r="AM188" s="31">
        <f t="shared" ca="1" si="136"/>
        <v>347.55645161290329</v>
      </c>
      <c r="AN188" s="31">
        <f t="shared" ca="1" si="137"/>
        <v>2588.1444892473114</v>
      </c>
      <c r="AO188" s="31">
        <f t="shared" ca="1" si="138"/>
        <v>1503.5463709677417</v>
      </c>
      <c r="AP188" s="31">
        <f t="shared" ca="1" si="139"/>
        <v>41704.171370967742</v>
      </c>
      <c r="AQ188" s="31">
        <f t="shared" ca="1" si="140"/>
        <v>2152.7096774193546</v>
      </c>
      <c r="AR188" s="31">
        <f t="shared" ca="1" si="141"/>
        <v>402.56922043010746</v>
      </c>
      <c r="AS188" s="31">
        <f t="shared" ca="1" si="142"/>
        <v>6508.2741935483891</v>
      </c>
      <c r="AT188" s="31">
        <f t="shared" ca="1" si="143"/>
        <v>-813.07862903225805</v>
      </c>
      <c r="AU188" s="31">
        <f t="shared" ca="1" si="144"/>
        <v>663.5913978494624</v>
      </c>
      <c r="AV188" s="31">
        <f t="shared" ca="1" si="145"/>
        <v>-5583.5161290322567</v>
      </c>
      <c r="AW188" s="31">
        <f t="shared" ca="1" si="146"/>
        <v>65.047043010752674</v>
      </c>
      <c r="AX188" s="31">
        <f t="shared" ca="1" si="147"/>
        <v>1350.5215053763443</v>
      </c>
      <c r="AY188" s="31">
        <f t="shared" ca="1" si="148"/>
        <v>-1174.383064516129</v>
      </c>
      <c r="AZ188" s="31">
        <f t="shared" ca="1" si="149"/>
        <v>-997.34811827956992</v>
      </c>
      <c r="BA188" s="31">
        <f t="shared" ca="1" si="150"/>
        <v>-382.02016129032256</v>
      </c>
      <c r="BB188" s="31">
        <f t="shared" ca="1" si="151"/>
        <v>-2410.5497311827958</v>
      </c>
      <c r="BC188" s="31">
        <f t="shared" ca="1" si="152"/>
        <v>-1597.1438172043011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312.5</v>
      </c>
      <c r="BI188" s="32">
        <f>IF($BF188&gt;$Y$7,"",IF(AND($BF188=$Y$7,$BG188=23),"",Entrées!D216-Entrées!D215))</f>
        <v>200</v>
      </c>
      <c r="BJ188" s="32">
        <f>IF($BF188&gt;$Y$7,"",IF(AND($BF188=$Y$7,$BG188=23),"",Entrées!E216-Entrées!E215))</f>
        <v>425</v>
      </c>
      <c r="BK188" s="32">
        <f>IF($BF188&gt;$Y$7,"",IF(AND($BF188=$Y$7,$BG188=23),"",Entrées!F216-Entrées!F215))</f>
        <v>-4.5</v>
      </c>
      <c r="BL188" s="32">
        <f>IF($BF188&gt;$Y$7,"",IF(AND($BF188=$Y$7,$BG188=23),"",Entrées!G216-Entrées!G215))</f>
        <v>78.5</v>
      </c>
      <c r="BM188" s="32">
        <f>IF($BF188&gt;$Y$7,"",IF(AND($BF188=$Y$7,$BG188=23),"",Entrées!H216-Entrées!H215))</f>
        <v>-89</v>
      </c>
      <c r="BN188" s="32">
        <f>IF($BF188&gt;$Y$7,"",IF(AND($BF188=$Y$7,$BG188=23),"",Entrées!I216-Entrées!I215))</f>
        <v>62</v>
      </c>
      <c r="BO188" s="32">
        <f>IF($BF188&gt;$Y$7,"",IF(AND($BF188=$Y$7,$BG188=23),"",Entrées!J216-Entrées!J215))</f>
        <v>-28.5</v>
      </c>
      <c r="BP188" s="32">
        <f>IF($BF188&gt;$Y$7,"",IF(AND($BF188=$Y$7,$BG188=23),"",Entrées!K216-Entrées!K215))</f>
        <v>443.5</v>
      </c>
      <c r="BQ188" s="32">
        <f>IF($BF188&gt;$Y$7,"",IF(AND($BF188=$Y$7,$BG188=23),"",Entrées!L216-Entrées!L215))</f>
        <v>126</v>
      </c>
      <c r="BR188" s="32">
        <f>IF($BF188&gt;$Y$7,"",IF(AND($BF188=$Y$7,$BG188=23),"",Entrées!M216-Entrées!M215))</f>
        <v>0</v>
      </c>
      <c r="BS188" s="32">
        <f>IF($BF188&gt;$Y$7,"",IF(AND($BF188=$Y$7,$BG188=23),"",Entrées!N216-Entrées!N215))</f>
        <v>8</v>
      </c>
      <c r="BT188" s="32">
        <f>IF($BF188&gt;$Y$7,"",IF(AND($BF188=$Y$7,$BG188=23),"",Entrées!O216-Entrées!O215))</f>
        <v>-282.5</v>
      </c>
      <c r="BU188" s="32">
        <f>IF($BF188&gt;$Y$7,"",IF(AND($BF188=$Y$7,$BG188=23),"",Entrées!P216-Entrées!P215))</f>
        <v>0.5</v>
      </c>
      <c r="BV188" s="32">
        <f>IF($BF188&gt;$Y$7,"",IF(AND($BF188=$Y$7,$BG188=23),"",Entrées!Q216-Entrées!Q215))</f>
        <v>-270</v>
      </c>
      <c r="BW188" s="32">
        <f>IF($BF188&gt;$Y$7,"",IF(AND($BF188=$Y$7,$BG188=23),"",Entrées!R216-Entrées!R215))</f>
        <v>-280</v>
      </c>
      <c r="BX188" s="32">
        <f>IF($BF188&gt;$Y$7,"",IF(AND($BF188=$Y$7,$BG188=23),"",Entrées!S216-Entrées!S215))</f>
        <v>37</v>
      </c>
      <c r="BY188" s="32">
        <f>IF($BF188&gt;$Y$7,"",IF(AND($BF188=$Y$7,$BG188=23),"",Entrées!T216-Entrées!T215))</f>
        <v>554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-541</v>
      </c>
      <c r="CB188" s="4"/>
      <c r="CC188" s="4"/>
      <c r="CD188" s="33">
        <f>IF($BF188&lt;=$Y$7,Entrées!J215/CD$2,"")</f>
        <v>3.4191269240474387E-2</v>
      </c>
      <c r="CE188" s="33">
        <f>IF($BF188&lt;=$Y$7,Entrées!K215/CE$2,"")</f>
        <v>0.20437171524128045</v>
      </c>
      <c r="CF188" s="11">
        <f t="shared" si="154"/>
        <v>7926</v>
      </c>
      <c r="CG188" s="11">
        <f t="shared" si="155"/>
        <v>4186</v>
      </c>
      <c r="CH188" s="52">
        <f t="shared" si="156"/>
        <v>0.27160101910413265</v>
      </c>
      <c r="CI188" s="52">
        <f t="shared" si="157"/>
        <v>9.6170382329218221E-2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3350</v>
      </c>
      <c r="F189" s="28">
        <f ca="1">IF($D189&gt;$D$8,"",INDIRECT(ADDRESS(ROW(Entrées!$C$37)+($D189-1)*24+F$11,COLUMN(Entrées!$C$37)+($C189-1),4,TRUE,"Entrées")))</f>
        <v>2999.5</v>
      </c>
      <c r="G189" s="28">
        <f ca="1">IF($D189&gt;$D$8,"",INDIRECT(ADDRESS(ROW(Entrées!$C$37)+($D189-1)*24+G$11,COLUMN(Entrées!$C$37)+($C189-1),4,TRUE,"Entrées")))</f>
        <v>2553</v>
      </c>
      <c r="H189" s="28">
        <f ca="1">IF($D189&gt;$D$8,"",INDIRECT(ADDRESS(ROW(Entrées!$C$37)+($D189-1)*24+H$11,COLUMN(Entrées!$C$37)+($C189-1),4,TRUE,"Entrées")))</f>
        <v>2146.5</v>
      </c>
      <c r="I189" s="28">
        <f ca="1">IF($D189&gt;$D$8,"",INDIRECT(ADDRESS(ROW(Entrées!$C$37)+($D189-1)*24+I$11,COLUMN(Entrées!$C$37)+($C189-1),4,TRUE,"Entrées")))</f>
        <v>2248.5</v>
      </c>
      <c r="J189" s="28">
        <f ca="1">IF($D189&gt;$D$8,"",INDIRECT(ADDRESS(ROW(Entrées!$C$37)+($D189-1)*24+J$11,COLUMN(Entrées!$C$37)+($C189-1),4,TRUE,"Entrées")))</f>
        <v>2715.5</v>
      </c>
      <c r="K189" s="28">
        <f ca="1">IF($D189&gt;$D$8,"",INDIRECT(ADDRESS(ROW(Entrées!$C$37)+($D189-1)*24+K$11,COLUMN(Entrées!$C$37)+($C189-1),4,TRUE,"Entrées")))</f>
        <v>3405.5</v>
      </c>
      <c r="L189" s="28">
        <f ca="1">IF($D189&gt;$D$8,"",INDIRECT(ADDRESS(ROW(Entrées!$C$37)+($D189-1)*24+L$11,COLUMN(Entrées!$C$37)+($C189-1),4,TRUE,"Entrées")))</f>
        <v>3833.5</v>
      </c>
      <c r="M189" s="28">
        <f ca="1">IF($D189&gt;$D$8,"",INDIRECT(ADDRESS(ROW(Entrées!$C$37)+($D189-1)*24+M$11,COLUMN(Entrées!$C$37)+($C189-1),4,TRUE,"Entrées")))</f>
        <v>3867</v>
      </c>
      <c r="N189" s="28">
        <f ca="1">IF($D189&gt;$D$8,"",INDIRECT(ADDRESS(ROW(Entrées!$C$37)+($D189-1)*24+N$11,COLUMN(Entrées!$C$37)+($C189-1),4,TRUE,"Entrées")))</f>
        <v>3984.5</v>
      </c>
      <c r="O189" s="28">
        <f ca="1">IF($D189&gt;$D$8,"",INDIRECT(ADDRESS(ROW(Entrées!$C$37)+($D189-1)*24+O$11,COLUMN(Entrées!$C$37)+($C189-1),4,TRUE,"Entrées")))</f>
        <v>3991</v>
      </c>
      <c r="P189" s="28">
        <f ca="1">IF($D189&gt;$D$8,"",INDIRECT(ADDRESS(ROW(Entrées!$C$37)+($D189-1)*24+P$11,COLUMN(Entrées!$C$37)+($C189-1),4,TRUE,"Entrées")))</f>
        <v>3649</v>
      </c>
      <c r="Q189" s="28">
        <f ca="1">IF($D189&gt;$D$8,"",INDIRECT(ADDRESS(ROW(Entrées!$C$37)+($D189-1)*24+Q$11,COLUMN(Entrées!$C$37)+($C189-1),4,TRUE,"Entrées")))</f>
        <v>3838</v>
      </c>
      <c r="R189" s="28">
        <f ca="1">IF($D189&gt;$D$8,"",INDIRECT(ADDRESS(ROW(Entrées!$C$37)+($D189-1)*24+R$11,COLUMN(Entrées!$C$37)+($C189-1),4,TRUE,"Entrées")))</f>
        <v>3998</v>
      </c>
      <c r="S189" s="28">
        <f ca="1">IF($D189&gt;$D$8,"",INDIRECT(ADDRESS(ROW(Entrées!$C$37)+($D189-1)*24+S$11,COLUMN(Entrées!$C$37)+($C189-1),4,TRUE,"Entrées")))</f>
        <v>3681</v>
      </c>
      <c r="T189" s="28">
        <f ca="1">IF($D189&gt;$D$8,"",INDIRECT(ADDRESS(ROW(Entrées!$C$37)+($D189-1)*24+T$11,COLUMN(Entrées!$C$37)+($C189-1),4,TRUE,"Entrées")))</f>
        <v>3766</v>
      </c>
      <c r="U189" s="28">
        <f ca="1">IF($D189&gt;$D$8,"",INDIRECT(ADDRESS(ROW(Entrées!$C$37)+($D189-1)*24+U$11,COLUMN(Entrées!$C$37)+($C189-1),4,TRUE,"Entrées")))</f>
        <v>3575</v>
      </c>
      <c r="V189" s="28">
        <f ca="1">IF($D189&gt;$D$8,"",INDIRECT(ADDRESS(ROW(Entrées!$C$37)+($D189-1)*24+V$11,COLUMN(Entrées!$C$37)+($C189-1),4,TRUE,"Entrées")))</f>
        <v>3667.5</v>
      </c>
      <c r="W189" s="28">
        <f ca="1">IF($D189&gt;$D$8,"",INDIRECT(ADDRESS(ROW(Entrées!$C$37)+($D189-1)*24+W$11,COLUMN(Entrées!$C$37)+($C189-1),4,TRUE,"Entrées")))</f>
        <v>4067</v>
      </c>
      <c r="X189" s="28">
        <f ca="1">IF($D189&gt;$D$8,"",INDIRECT(ADDRESS(ROW(Entrées!$C$37)+($D189-1)*24+X$11,COLUMN(Entrées!$C$37)+($C189-1),4,TRUE,"Entrées")))</f>
        <v>4161.5</v>
      </c>
      <c r="Y189" s="28">
        <f ca="1">IF($D189&gt;$D$8,"",INDIRECT(ADDRESS(ROW(Entrées!$C$37)+($D189-1)*24+Y$11,COLUMN(Entrées!$C$37)+($C189-1),4,TRUE,"Entrées")))</f>
        <v>3923</v>
      </c>
      <c r="Z189" s="28">
        <f ca="1">IF($D189&gt;$D$8,"",INDIRECT(ADDRESS(ROW(Entrées!$C$37)+($D189-1)*24+Z$11,COLUMN(Entrées!$C$37)+($C189-1),4,TRUE,"Entrées")))</f>
        <v>3803.5</v>
      </c>
      <c r="AA189" s="28">
        <f ca="1">IF($D189&gt;$D$8,"",INDIRECT(ADDRESS(ROW(Entrées!$C$37)+($D189-1)*24+AA$11,COLUMN(Entrées!$C$37)+($C189-1),4,TRUE,"Entrées")))</f>
        <v>3692</v>
      </c>
      <c r="AB189" s="28">
        <f ca="1">IF($D189&gt;$D$8,"",INDIRECT(ADDRESS(ROW(Entrées!$C$37)+($D189-1)*24+AB$11,COLUMN(Entrées!$C$37)+($C189-1),4,TRUE,"Entrées")))</f>
        <v>3519.5</v>
      </c>
      <c r="AC189" s="11"/>
      <c r="AD189" s="40">
        <f t="shared" ca="1" si="186"/>
        <v>3518.1458333333335</v>
      </c>
      <c r="AE189" s="40">
        <f t="shared" ca="1" si="188"/>
        <v>4161.5</v>
      </c>
      <c r="AF189" s="40">
        <f t="shared" ca="1" si="189"/>
        <v>2146.5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49473.956989247294</v>
      </c>
      <c r="AK189" s="31">
        <f t="shared" ca="1" si="134"/>
        <v>49350.672043010745</v>
      </c>
      <c r="AL189" s="31">
        <f t="shared" ca="1" si="135"/>
        <v>49398.118279569891</v>
      </c>
      <c r="AM189" s="31">
        <f t="shared" ca="1" si="136"/>
        <v>347.55645161290329</v>
      </c>
      <c r="AN189" s="31">
        <f t="shared" ca="1" si="137"/>
        <v>2588.1444892473114</v>
      </c>
      <c r="AO189" s="31">
        <f t="shared" ca="1" si="138"/>
        <v>1503.5463709677417</v>
      </c>
      <c r="AP189" s="31">
        <f t="shared" ca="1" si="139"/>
        <v>41704.171370967742</v>
      </c>
      <c r="AQ189" s="31">
        <f t="shared" ca="1" si="140"/>
        <v>2152.7096774193546</v>
      </c>
      <c r="AR189" s="31">
        <f t="shared" ca="1" si="141"/>
        <v>402.56922043010746</v>
      </c>
      <c r="AS189" s="31">
        <f t="shared" ca="1" si="142"/>
        <v>6508.2741935483891</v>
      </c>
      <c r="AT189" s="31">
        <f t="shared" ca="1" si="143"/>
        <v>-813.07862903225805</v>
      </c>
      <c r="AU189" s="31">
        <f t="shared" ca="1" si="144"/>
        <v>663.5913978494624</v>
      </c>
      <c r="AV189" s="31">
        <f t="shared" ca="1" si="145"/>
        <v>-5583.5161290322567</v>
      </c>
      <c r="AW189" s="31">
        <f t="shared" ca="1" si="146"/>
        <v>65.047043010752674</v>
      </c>
      <c r="AX189" s="31">
        <f t="shared" ca="1" si="147"/>
        <v>1350.5215053763443</v>
      </c>
      <c r="AY189" s="31">
        <f t="shared" ca="1" si="148"/>
        <v>-1174.383064516129</v>
      </c>
      <c r="AZ189" s="31">
        <f t="shared" ca="1" si="149"/>
        <v>-997.34811827956992</v>
      </c>
      <c r="BA189" s="31">
        <f t="shared" ca="1" si="150"/>
        <v>-382.02016129032256</v>
      </c>
      <c r="BB189" s="31">
        <f t="shared" ca="1" si="151"/>
        <v>-2410.5497311827958</v>
      </c>
      <c r="BC189" s="31">
        <f t="shared" ca="1" si="152"/>
        <v>-1597.1438172043011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282.5</v>
      </c>
      <c r="BI189" s="32">
        <f>IF($BF189&gt;$Y$7,"",IF(AND($BF189=$Y$7,$BG189=23),"",Entrées!D217-Entrées!D216))</f>
        <v>175</v>
      </c>
      <c r="BJ189" s="32">
        <f>IF($BF189&gt;$Y$7,"",IF(AND($BF189=$Y$7,$BG189=23),"",Entrées!E217-Entrées!E216))</f>
        <v>175</v>
      </c>
      <c r="BK189" s="32">
        <f>IF($BF189&gt;$Y$7,"",IF(AND($BF189=$Y$7,$BG189=23),"",Entrées!F217-Entrées!F216))</f>
        <v>6.5</v>
      </c>
      <c r="BL189" s="32">
        <f>IF($BF189&gt;$Y$7,"",IF(AND($BF189=$Y$7,$BG189=23),"",Entrées!G217-Entrées!G216))</f>
        <v>-124.5</v>
      </c>
      <c r="BM189" s="32">
        <f>IF($BF189&gt;$Y$7,"",IF(AND($BF189=$Y$7,$BG189=23),"",Entrées!H217-Entrées!H216))</f>
        <v>-20</v>
      </c>
      <c r="BN189" s="32">
        <f>IF($BF189&gt;$Y$7,"",IF(AND($BF189=$Y$7,$BG189=23),"",Entrées!I217-Entrées!I216))</f>
        <v>10</v>
      </c>
      <c r="BO189" s="32">
        <f>IF($BF189&gt;$Y$7,"",IF(AND($BF189=$Y$7,$BG189=23),"",Entrées!J217-Entrées!J216))</f>
        <v>2</v>
      </c>
      <c r="BP189" s="32">
        <f>IF($BF189&gt;$Y$7,"",IF(AND($BF189=$Y$7,$BG189=23),"",Entrées!K217-Entrées!K216))</f>
        <v>325.5</v>
      </c>
      <c r="BQ189" s="32">
        <f>IF($BF189&gt;$Y$7,"",IF(AND($BF189=$Y$7,$BG189=23),"",Entrées!L217-Entrées!L216))</f>
        <v>-176</v>
      </c>
      <c r="BR189" s="32">
        <f>IF($BF189&gt;$Y$7,"",IF(AND($BF189=$Y$7,$BG189=23),"",Entrées!M217-Entrées!M216))</f>
        <v>-0.5</v>
      </c>
      <c r="BS189" s="32">
        <f>IF($BF189&gt;$Y$7,"",IF(AND($BF189=$Y$7,$BG189=23),"",Entrées!N217-Entrées!N216))</f>
        <v>7</v>
      </c>
      <c r="BT189" s="32">
        <f>IF($BF189&gt;$Y$7,"",IF(AND($BF189=$Y$7,$BG189=23),"",Entrées!O217-Entrées!O216))</f>
        <v>253</v>
      </c>
      <c r="BU189" s="32">
        <f>IF($BF189&gt;$Y$7,"",IF(AND($BF189=$Y$7,$BG189=23),"",Entrées!P217-Entrées!P216))</f>
        <v>-2.5</v>
      </c>
      <c r="BV189" s="32">
        <f>IF($BF189&gt;$Y$7,"",IF(AND($BF189=$Y$7,$BG189=23),"",Entrées!Q217-Entrées!Q216))</f>
        <v>1339</v>
      </c>
      <c r="BW189" s="32">
        <f>IF($BF189&gt;$Y$7,"",IF(AND($BF189=$Y$7,$BG189=23),"",Entrées!R217-Entrées!R216))</f>
        <v>-273</v>
      </c>
      <c r="BX189" s="32">
        <f>IF($BF189&gt;$Y$7,"",IF(AND($BF189=$Y$7,$BG189=23),"",Entrées!S217-Entrées!S216))</f>
        <v>614</v>
      </c>
      <c r="BY189" s="32">
        <f>IF($BF189&gt;$Y$7,"",IF(AND($BF189=$Y$7,$BG189=23),"",Entrées!T217-Entrées!T216))</f>
        <v>-173</v>
      </c>
      <c r="BZ189" s="32">
        <f>IF($BF189&gt;$Y$7,"",IF(AND($BF189=$Y$7,$BG189=23),"",Entrées!U217-Entrées!U216))</f>
        <v>14</v>
      </c>
      <c r="CA189" s="32">
        <f>IF($BF189&gt;$Y$7,"",IF(AND($BF189=$Y$7,$BG189=23),"",Entrées!V217-Entrées!V216))</f>
        <v>-745</v>
      </c>
      <c r="CB189" s="4"/>
      <c r="CC189" s="4"/>
      <c r="CD189" s="33">
        <f>IF($BF189&lt;=$Y$7,Entrées!J216/CD$2,"")</f>
        <v>3.0595508453192026E-2</v>
      </c>
      <c r="CE189" s="33">
        <f>IF($BF189&lt;=$Y$7,Entrées!K216/CE$2,"")</f>
        <v>0.31032011466794074</v>
      </c>
      <c r="CF189" s="11">
        <f t="shared" si="154"/>
        <v>7926</v>
      </c>
      <c r="CG189" s="11">
        <f t="shared" si="155"/>
        <v>4186</v>
      </c>
      <c r="CH189" s="52">
        <f t="shared" si="156"/>
        <v>0.27160101910413265</v>
      </c>
      <c r="CI189" s="52">
        <f t="shared" si="157"/>
        <v>9.6170382329218221E-2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>
        <f ca="1">IF($D190&gt;$D$8,"",INDIRECT(ADDRESS(ROW(Entrées!$C$37)+($D190-1)*24+E$11,COLUMN(Entrées!$C$37)+($C190-1),4,TRUE,"Entrées")))</f>
        <v>3611</v>
      </c>
      <c r="F190" s="28">
        <f ca="1">IF($D190&gt;$D$8,"",INDIRECT(ADDRESS(ROW(Entrées!$C$37)+($D190-1)*24+F$11,COLUMN(Entrées!$C$37)+($C190-1),4,TRUE,"Entrées")))</f>
        <v>3087</v>
      </c>
      <c r="G190" s="28">
        <f ca="1">IF($D190&gt;$D$8,"",INDIRECT(ADDRESS(ROW(Entrées!$C$37)+($D190-1)*24+G$11,COLUMN(Entrées!$C$37)+($C190-1),4,TRUE,"Entrées")))</f>
        <v>3066.5</v>
      </c>
      <c r="H190" s="28">
        <f ca="1">IF($D190&gt;$D$8,"",INDIRECT(ADDRESS(ROW(Entrées!$C$37)+($D190-1)*24+H$11,COLUMN(Entrées!$C$37)+($C190-1),4,TRUE,"Entrées")))</f>
        <v>2845</v>
      </c>
      <c r="I190" s="28">
        <f ca="1">IF($D190&gt;$D$8,"",INDIRECT(ADDRESS(ROW(Entrées!$C$37)+($D190-1)*24+I$11,COLUMN(Entrées!$C$37)+($C190-1),4,TRUE,"Entrées")))</f>
        <v>2725.5</v>
      </c>
      <c r="J190" s="28">
        <f ca="1">IF($D190&gt;$D$8,"",INDIRECT(ADDRESS(ROW(Entrées!$C$37)+($D190-1)*24+J$11,COLUMN(Entrées!$C$37)+($C190-1),4,TRUE,"Entrées")))</f>
        <v>2903</v>
      </c>
      <c r="K190" s="28">
        <f ca="1">IF($D190&gt;$D$8,"",INDIRECT(ADDRESS(ROW(Entrées!$C$37)+($D190-1)*24+K$11,COLUMN(Entrées!$C$37)+($C190-1),4,TRUE,"Entrées")))</f>
        <v>3460</v>
      </c>
      <c r="L190" s="28">
        <f ca="1">IF($D190&gt;$D$8,"",INDIRECT(ADDRESS(ROW(Entrées!$C$37)+($D190-1)*24+L$11,COLUMN(Entrées!$C$37)+($C190-1),4,TRUE,"Entrées")))</f>
        <v>3926</v>
      </c>
      <c r="M190" s="28">
        <f ca="1">IF($D190&gt;$D$8,"",INDIRECT(ADDRESS(ROW(Entrées!$C$37)+($D190-1)*24+M$11,COLUMN(Entrées!$C$37)+($C190-1),4,TRUE,"Entrées")))</f>
        <v>3872</v>
      </c>
      <c r="N190" s="28">
        <f ca="1">IF($D190&gt;$D$8,"",INDIRECT(ADDRESS(ROW(Entrées!$C$37)+($D190-1)*24+N$11,COLUMN(Entrées!$C$37)+($C190-1),4,TRUE,"Entrées")))</f>
        <v>4083</v>
      </c>
      <c r="O190" s="28">
        <f ca="1">IF($D190&gt;$D$8,"",INDIRECT(ADDRESS(ROW(Entrées!$C$37)+($D190-1)*24+O$11,COLUMN(Entrées!$C$37)+($C190-1),4,TRUE,"Entrées")))</f>
        <v>4157</v>
      </c>
      <c r="P190" s="28">
        <f ca="1">IF($D190&gt;$D$8,"",INDIRECT(ADDRESS(ROW(Entrées!$C$37)+($D190-1)*24+P$11,COLUMN(Entrées!$C$37)+($C190-1),4,TRUE,"Entrées")))</f>
        <v>3928</v>
      </c>
      <c r="Q190" s="28">
        <f ca="1">IF($D190&gt;$D$8,"",INDIRECT(ADDRESS(ROW(Entrées!$C$37)+($D190-1)*24+Q$11,COLUMN(Entrées!$C$37)+($C190-1),4,TRUE,"Entrées")))</f>
        <v>3868</v>
      </c>
      <c r="R190" s="28">
        <f ca="1">IF($D190&gt;$D$8,"",INDIRECT(ADDRESS(ROW(Entrées!$C$37)+($D190-1)*24+R$11,COLUMN(Entrées!$C$37)+($C190-1),4,TRUE,"Entrées")))</f>
        <v>3808</v>
      </c>
      <c r="S190" s="28">
        <f ca="1">IF($D190&gt;$D$8,"",INDIRECT(ADDRESS(ROW(Entrées!$C$37)+($D190-1)*24+S$11,COLUMN(Entrées!$C$37)+($C190-1),4,TRUE,"Entrées")))</f>
        <v>3902</v>
      </c>
      <c r="T190" s="28">
        <f ca="1">IF($D190&gt;$D$8,"",INDIRECT(ADDRESS(ROW(Entrées!$C$37)+($D190-1)*24+T$11,COLUMN(Entrées!$C$37)+($C190-1),4,TRUE,"Entrées")))</f>
        <v>3772.5</v>
      </c>
      <c r="U190" s="28">
        <f ca="1">IF($D190&gt;$D$8,"",INDIRECT(ADDRESS(ROW(Entrées!$C$37)+($D190-1)*24+U$11,COLUMN(Entrées!$C$37)+($C190-1),4,TRUE,"Entrées")))</f>
        <v>3734</v>
      </c>
      <c r="V190" s="28">
        <f ca="1">IF($D190&gt;$D$8,"",INDIRECT(ADDRESS(ROW(Entrées!$C$37)+($D190-1)*24+V$11,COLUMN(Entrées!$C$37)+($C190-1),4,TRUE,"Entrées")))</f>
        <v>3707.5</v>
      </c>
      <c r="W190" s="28">
        <f ca="1">IF($D190&gt;$D$8,"",INDIRECT(ADDRESS(ROW(Entrées!$C$37)+($D190-1)*24+W$11,COLUMN(Entrées!$C$37)+($C190-1),4,TRUE,"Entrées")))</f>
        <v>3879</v>
      </c>
      <c r="X190" s="28">
        <f ca="1">IF($D190&gt;$D$8,"",INDIRECT(ADDRESS(ROW(Entrées!$C$37)+($D190-1)*24+X$11,COLUMN(Entrées!$C$37)+($C190-1),4,TRUE,"Entrées")))</f>
        <v>3813.5</v>
      </c>
      <c r="Y190" s="28">
        <f ca="1">IF($D190&gt;$D$8,"",INDIRECT(ADDRESS(ROW(Entrées!$C$37)+($D190-1)*24+Y$11,COLUMN(Entrées!$C$37)+($C190-1),4,TRUE,"Entrées")))</f>
        <v>3924</v>
      </c>
      <c r="Z190" s="28">
        <f ca="1">IF($D190&gt;$D$8,"",INDIRECT(ADDRESS(ROW(Entrées!$C$37)+($D190-1)*24+Z$11,COLUMN(Entrées!$C$37)+($C190-1),4,TRUE,"Entrées")))</f>
        <v>3774</v>
      </c>
      <c r="AA190" s="28">
        <f ca="1">IF($D190&gt;$D$8,"",INDIRECT(ADDRESS(ROW(Entrées!$C$37)+($D190-1)*24+AA$11,COLUMN(Entrées!$C$37)+($C190-1),4,TRUE,"Entrées")))</f>
        <v>2811</v>
      </c>
      <c r="AB190" s="28">
        <f ca="1">IF($D190&gt;$D$8,"",INDIRECT(ADDRESS(ROW(Entrées!$C$37)+($D190-1)*24+AB$11,COLUMN(Entrées!$C$37)+($C190-1),4,TRUE,"Entrées")))</f>
        <v>2821.5</v>
      </c>
      <c r="AC190" s="11"/>
      <c r="AD190" s="40">
        <f t="shared" ca="1" si="186"/>
        <v>3561.625</v>
      </c>
      <c r="AE190" s="40">
        <f t="shared" ca="1" si="188"/>
        <v>4157</v>
      </c>
      <c r="AF190" s="40">
        <f t="shared" ca="1" si="189"/>
        <v>2725.5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49473.956989247294</v>
      </c>
      <c r="AK190" s="31">
        <f t="shared" ca="1" si="134"/>
        <v>49350.672043010745</v>
      </c>
      <c r="AL190" s="31">
        <f t="shared" ca="1" si="135"/>
        <v>49398.118279569891</v>
      </c>
      <c r="AM190" s="31">
        <f t="shared" ca="1" si="136"/>
        <v>347.55645161290329</v>
      </c>
      <c r="AN190" s="31">
        <f t="shared" ca="1" si="137"/>
        <v>2588.1444892473114</v>
      </c>
      <c r="AO190" s="31">
        <f t="shared" ca="1" si="138"/>
        <v>1503.5463709677417</v>
      </c>
      <c r="AP190" s="31">
        <f t="shared" ca="1" si="139"/>
        <v>41704.171370967742</v>
      </c>
      <c r="AQ190" s="31">
        <f t="shared" ca="1" si="140"/>
        <v>2152.7096774193546</v>
      </c>
      <c r="AR190" s="31">
        <f t="shared" ca="1" si="141"/>
        <v>402.56922043010746</v>
      </c>
      <c r="AS190" s="31">
        <f t="shared" ca="1" si="142"/>
        <v>6508.2741935483891</v>
      </c>
      <c r="AT190" s="31">
        <f t="shared" ca="1" si="143"/>
        <v>-813.07862903225805</v>
      </c>
      <c r="AU190" s="31">
        <f t="shared" ca="1" si="144"/>
        <v>663.5913978494624</v>
      </c>
      <c r="AV190" s="31">
        <f t="shared" ca="1" si="145"/>
        <v>-5583.5161290322567</v>
      </c>
      <c r="AW190" s="31">
        <f t="shared" ca="1" si="146"/>
        <v>65.047043010752674</v>
      </c>
      <c r="AX190" s="31">
        <f t="shared" ca="1" si="147"/>
        <v>1350.5215053763443</v>
      </c>
      <c r="AY190" s="31">
        <f t="shared" ca="1" si="148"/>
        <v>-1174.383064516129</v>
      </c>
      <c r="AZ190" s="31">
        <f t="shared" ca="1" si="149"/>
        <v>-997.34811827956992</v>
      </c>
      <c r="BA190" s="31">
        <f t="shared" ca="1" si="150"/>
        <v>-382.02016129032256</v>
      </c>
      <c r="BB190" s="31">
        <f t="shared" ca="1" si="151"/>
        <v>-2410.5497311827958</v>
      </c>
      <c r="BC190" s="31">
        <f t="shared" ca="1" si="152"/>
        <v>-1597.1438172043011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-807</v>
      </c>
      <c r="BI190" s="32">
        <f>IF($BF190&gt;$Y$7,"",IF(AND($BF190=$Y$7,$BG190=23),"",Entrées!D218-Entrées!D217))</f>
        <v>-375</v>
      </c>
      <c r="BJ190" s="32">
        <f>IF($BF190&gt;$Y$7,"",IF(AND($BF190=$Y$7,$BG190=23),"",Entrées!E218-Entrées!E217))</f>
        <v>-687.5</v>
      </c>
      <c r="BK190" s="32">
        <f>IF($BF190&gt;$Y$7,"",IF(AND($BF190=$Y$7,$BG190=23),"",Entrées!F218-Entrées!F217))</f>
        <v>2.5</v>
      </c>
      <c r="BL190" s="32">
        <f>IF($BF190&gt;$Y$7,"",IF(AND($BF190=$Y$7,$BG190=23),"",Entrées!G218-Entrées!G217))</f>
        <v>-93.5</v>
      </c>
      <c r="BM190" s="32">
        <f>IF($BF190&gt;$Y$7,"",IF(AND($BF190=$Y$7,$BG190=23),"",Entrées!H218-Entrées!H217))</f>
        <v>33.5</v>
      </c>
      <c r="BN190" s="32">
        <f>IF($BF190&gt;$Y$7,"",IF(AND($BF190=$Y$7,$BG190=23),"",Entrées!I218-Entrées!I217))</f>
        <v>-45.5</v>
      </c>
      <c r="BO190" s="32">
        <f>IF($BF190&gt;$Y$7,"",IF(AND($BF190=$Y$7,$BG190=23),"",Entrées!J218-Entrées!J217))</f>
        <v>39.5</v>
      </c>
      <c r="BP190" s="32">
        <f>IF($BF190&gt;$Y$7,"",IF(AND($BF190=$Y$7,$BG190=23),"",Entrées!K218-Entrées!K217))</f>
        <v>148.5</v>
      </c>
      <c r="BQ190" s="32">
        <f>IF($BF190&gt;$Y$7,"",IF(AND($BF190=$Y$7,$BG190=23),"",Entrées!L218-Entrées!L217))</f>
        <v>-950.5</v>
      </c>
      <c r="BR190" s="32">
        <f>IF($BF190&gt;$Y$7,"",IF(AND($BF190=$Y$7,$BG190=23),"",Entrées!M218-Entrées!M217))</f>
        <v>0</v>
      </c>
      <c r="BS190" s="32">
        <f>IF($BF190&gt;$Y$7,"",IF(AND($BF190=$Y$7,$BG190=23),"",Entrées!N218-Entrées!N217))</f>
        <v>2</v>
      </c>
      <c r="BT190" s="32">
        <f>IF($BF190&gt;$Y$7,"",IF(AND($BF190=$Y$7,$BG190=23),"",Entrées!O218-Entrées!O217))</f>
        <v>55.5</v>
      </c>
      <c r="BU190" s="32">
        <f>IF($BF190&gt;$Y$7,"",IF(AND($BF190=$Y$7,$BG190=23),"",Entrées!P218-Entrées!P217))</f>
        <v>0.5</v>
      </c>
      <c r="BV190" s="32">
        <f>IF($BF190&gt;$Y$7,"",IF(AND($BF190=$Y$7,$BG190=23),"",Entrées!Q218-Entrées!Q217))</f>
        <v>-165</v>
      </c>
      <c r="BW190" s="32">
        <f>IF($BF190&gt;$Y$7,"",IF(AND($BF190=$Y$7,$BG190=23),"",Entrées!R218-Entrées!R217))</f>
        <v>-132</v>
      </c>
      <c r="BX190" s="32">
        <f>IF($BF190&gt;$Y$7,"",IF(AND($BF190=$Y$7,$BG190=23),"",Entrées!S218-Entrées!S217))</f>
        <v>37</v>
      </c>
      <c r="BY190" s="32">
        <f>IF($BF190&gt;$Y$7,"",IF(AND($BF190=$Y$7,$BG190=23),"",Entrées!T218-Entrées!T217))</f>
        <v>-84</v>
      </c>
      <c r="BZ190" s="32">
        <f>IF($BF190&gt;$Y$7,"",IF(AND($BF190=$Y$7,$BG190=23),"",Entrées!U218-Entrées!U217))</f>
        <v>-14</v>
      </c>
      <c r="CA190" s="32">
        <f>IF($BF190&gt;$Y$7,"",IF(AND($BF190=$Y$7,$BG190=23),"",Entrées!V218-Entrées!V217))</f>
        <v>103</v>
      </c>
      <c r="CB190" s="4"/>
      <c r="CC190" s="4"/>
      <c r="CD190" s="33">
        <f>IF($BF190&lt;=$Y$7,Entrées!J217/CD$2,"")</f>
        <v>3.0847842543527629E-2</v>
      </c>
      <c r="CE190" s="33">
        <f>IF($BF190&lt;=$Y$7,Entrées!K217/CE$2,"")</f>
        <v>0.38807931199235546</v>
      </c>
      <c r="CF190" s="11">
        <f t="shared" si="154"/>
        <v>7926</v>
      </c>
      <c r="CG190" s="11">
        <f t="shared" si="155"/>
        <v>4186</v>
      </c>
      <c r="CH190" s="52">
        <f t="shared" si="156"/>
        <v>0.27160101910413265</v>
      </c>
      <c r="CI190" s="52">
        <f t="shared" si="157"/>
        <v>9.6170382329218221E-2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2467.7096774193546</v>
      </c>
      <c r="F191" s="30">
        <f t="shared" ref="F191" ca="1" si="191">SUM(F160:F190)/$D$8</f>
        <v>2078.5645161290322</v>
      </c>
      <c r="G191" s="30">
        <f t="shared" ref="G191" ca="1" si="192">SUM(G160:G190)/$D$8</f>
        <v>1955.1612903225807</v>
      </c>
      <c r="H191" s="30">
        <f t="shared" ref="H191" ca="1" si="193">SUM(H160:H190)/$D$8</f>
        <v>1692.6290322580646</v>
      </c>
      <c r="I191" s="30">
        <f t="shared" ref="I191" ca="1" si="194">SUM(I160:I190)/$D$8</f>
        <v>1639.1290322580646</v>
      </c>
      <c r="J191" s="30">
        <f t="shared" ref="J191" ca="1" si="195">SUM(J160:J190)/$D$8</f>
        <v>1790.7258064516129</v>
      </c>
      <c r="K191" s="30">
        <f t="shared" ref="K191" ca="1" si="196">SUM(K160:K190)/$D$8</f>
        <v>2216.8225806451615</v>
      </c>
      <c r="L191" s="30">
        <f t="shared" ref="L191" ca="1" si="197">SUM(L160:L190)/$D$8</f>
        <v>2710.3225806451615</v>
      </c>
      <c r="M191" s="30">
        <f t="shared" ref="M191" ca="1" si="198">SUM(M160:M190)/$D$8</f>
        <v>2809.5322580645161</v>
      </c>
      <c r="N191" s="30">
        <f t="shared" ref="N191" ca="1" si="199">SUM(N160:N190)/$D$8</f>
        <v>2922.6935483870966</v>
      </c>
      <c r="O191" s="30">
        <f t="shared" ref="O191" ca="1" si="200">SUM(O160:O190)/$D$8</f>
        <v>2972.6290322580644</v>
      </c>
      <c r="P191" s="30">
        <f t="shared" ref="P191" ca="1" si="201">SUM(P160:P190)/$D$8</f>
        <v>2964.9677419354839</v>
      </c>
      <c r="Q191" s="30">
        <f t="shared" ref="Q191" ca="1" si="202">SUM(Q160:Q190)/$D$8</f>
        <v>2933.2258064516127</v>
      </c>
      <c r="R191" s="30">
        <f t="shared" ref="R191" ca="1" si="203">SUM(R160:R190)/$D$8</f>
        <v>2852.3387096774195</v>
      </c>
      <c r="S191" s="30">
        <f t="shared" ref="S191" ca="1" si="204">SUM(S160:S190)/$D$8</f>
        <v>2874.7580645161293</v>
      </c>
      <c r="T191" s="30">
        <f t="shared" ref="T191" ca="1" si="205">SUM(T160:T190)/$D$8</f>
        <v>2803.0483870967741</v>
      </c>
      <c r="U191" s="30">
        <f t="shared" ref="U191" ca="1" si="206">SUM(U160:U190)/$D$8</f>
        <v>2796.2903225806454</v>
      </c>
      <c r="V191" s="30">
        <f t="shared" ref="V191" ca="1" si="207">SUM(V160:V190)/$D$8</f>
        <v>2798.2580645161293</v>
      </c>
      <c r="W191" s="30">
        <f t="shared" ref="W191" ca="1" si="208">SUM(W160:W190)/$D$8</f>
        <v>2957.9516129032259</v>
      </c>
      <c r="X191" s="30">
        <f t="shared" ref="X191" ca="1" si="209">SUM(X160:X190)/$D$8</f>
        <v>3088.8387096774195</v>
      </c>
      <c r="Y191" s="30">
        <f t="shared" ref="Y191" ca="1" si="210">SUM(Y160:Y190)/$D$8</f>
        <v>2945.0645161290322</v>
      </c>
      <c r="Z191" s="30">
        <f t="shared" ref="Z191" ca="1" si="211">SUM(Z160:Z190)/$D$8</f>
        <v>2721.5</v>
      </c>
      <c r="AA191" s="30">
        <f t="shared" ref="AA191" ca="1" si="212">SUM(AA160:AA190)/$D$8</f>
        <v>2514.7096774193546</v>
      </c>
      <c r="AB191" s="30">
        <f t="shared" ref="AB191" ca="1" si="213">SUM(AB160:AB190)/$D$8</f>
        <v>2608.5967741935483</v>
      </c>
      <c r="AC191" s="41"/>
      <c r="AD191" s="42">
        <f ca="1">SUM(INDIRECT(A178):INDIRECT(A179))/$D$8</f>
        <v>2588.1444892473114</v>
      </c>
      <c r="AE191" s="42">
        <f ca="1">MAX(INDIRECT(A180):INDIRECT(A181))</f>
        <v>4279.5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49473.956989247294</v>
      </c>
      <c r="AK191" s="31">
        <f t="shared" ca="1" si="134"/>
        <v>49350.672043010745</v>
      </c>
      <c r="AL191" s="31">
        <f t="shared" ca="1" si="135"/>
        <v>49398.118279569891</v>
      </c>
      <c r="AM191" s="31">
        <f t="shared" ca="1" si="136"/>
        <v>347.55645161290329</v>
      </c>
      <c r="AN191" s="31">
        <f t="shared" ca="1" si="137"/>
        <v>2588.1444892473114</v>
      </c>
      <c r="AO191" s="31">
        <f t="shared" ca="1" si="138"/>
        <v>1503.5463709677417</v>
      </c>
      <c r="AP191" s="31">
        <f t="shared" ca="1" si="139"/>
        <v>41704.171370967742</v>
      </c>
      <c r="AQ191" s="31">
        <f t="shared" ca="1" si="140"/>
        <v>2152.7096774193546</v>
      </c>
      <c r="AR191" s="31">
        <f t="shared" ca="1" si="141"/>
        <v>402.56922043010746</v>
      </c>
      <c r="AS191" s="31">
        <f t="shared" ca="1" si="142"/>
        <v>6508.2741935483891</v>
      </c>
      <c r="AT191" s="31">
        <f t="shared" ca="1" si="143"/>
        <v>-813.07862903225805</v>
      </c>
      <c r="AU191" s="31">
        <f t="shared" ca="1" si="144"/>
        <v>663.5913978494624</v>
      </c>
      <c r="AV191" s="31">
        <f t="shared" ca="1" si="145"/>
        <v>-5583.5161290322567</v>
      </c>
      <c r="AW191" s="31">
        <f t="shared" ca="1" si="146"/>
        <v>65.047043010752674</v>
      </c>
      <c r="AX191" s="31">
        <f t="shared" ca="1" si="147"/>
        <v>1350.5215053763443</v>
      </c>
      <c r="AY191" s="31">
        <f t="shared" ca="1" si="148"/>
        <v>-1174.383064516129</v>
      </c>
      <c r="AZ191" s="31">
        <f t="shared" ca="1" si="149"/>
        <v>-997.34811827956992</v>
      </c>
      <c r="BA191" s="31">
        <f t="shared" ca="1" si="150"/>
        <v>-382.02016129032256</v>
      </c>
      <c r="BB191" s="31">
        <f t="shared" ca="1" si="151"/>
        <v>-2410.5497311827958</v>
      </c>
      <c r="BC191" s="31">
        <f t="shared" ca="1" si="152"/>
        <v>-1597.1438172043011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-598.5</v>
      </c>
      <c r="BI191" s="32">
        <f>IF($BF191&gt;$Y$7,"",IF(AND($BF191=$Y$7,$BG191=23),"",Entrées!D219-Entrées!D218))</f>
        <v>-1100</v>
      </c>
      <c r="BJ191" s="32">
        <f>IF($BF191&gt;$Y$7,"",IF(AND($BF191=$Y$7,$BG191=23),"",Entrées!E219-Entrées!E218))</f>
        <v>-775</v>
      </c>
      <c r="BK191" s="32">
        <f>IF($BF191&gt;$Y$7,"",IF(AND($BF191=$Y$7,$BG191=23),"",Entrées!F219-Entrées!F218))</f>
        <v>-0.5</v>
      </c>
      <c r="BL191" s="32">
        <f>IF($BF191&gt;$Y$7,"",IF(AND($BF191=$Y$7,$BG191=23),"",Entrées!G219-Entrées!G218))</f>
        <v>156.5</v>
      </c>
      <c r="BM191" s="32">
        <f>IF($BF191&gt;$Y$7,"",IF(AND($BF191=$Y$7,$BG191=23),"",Entrées!H219-Entrées!H218))</f>
        <v>-50.5</v>
      </c>
      <c r="BN191" s="32">
        <f>IF($BF191&gt;$Y$7,"",IF(AND($BF191=$Y$7,$BG191=23),"",Entrées!I219-Entrées!I218))</f>
        <v>15</v>
      </c>
      <c r="BO191" s="32">
        <f>IF($BF191&gt;$Y$7,"",IF(AND($BF191=$Y$7,$BG191=23),"",Entrées!J219-Entrées!J218))</f>
        <v>34</v>
      </c>
      <c r="BP191" s="32">
        <f>IF($BF191&gt;$Y$7,"",IF(AND($BF191=$Y$7,$BG191=23),"",Entrées!K219-Entrées!K218))</f>
        <v>-120.5</v>
      </c>
      <c r="BQ191" s="32">
        <f>IF($BF191&gt;$Y$7,"",IF(AND($BF191=$Y$7,$BG191=23),"",Entrées!L219-Entrées!L218))</f>
        <v>-424.5</v>
      </c>
      <c r="BR191" s="32">
        <f>IF($BF191&gt;$Y$7,"",IF(AND($BF191=$Y$7,$BG191=23),"",Entrées!M219-Entrées!M218))</f>
        <v>0</v>
      </c>
      <c r="BS191" s="32">
        <f>IF($BF191&gt;$Y$7,"",IF(AND($BF191=$Y$7,$BG191=23),"",Entrées!N219-Entrées!N218))</f>
        <v>1.5</v>
      </c>
      <c r="BT191" s="32">
        <f>IF($BF191&gt;$Y$7,"",IF(AND($BF191=$Y$7,$BG191=23),"",Entrées!O219-Entrées!O218))</f>
        <v>-208.5</v>
      </c>
      <c r="BU191" s="32">
        <f>IF($BF191&gt;$Y$7,"",IF(AND($BF191=$Y$7,$BG191=23),"",Entrées!P219-Entrées!P218))</f>
        <v>2.5</v>
      </c>
      <c r="BV191" s="32">
        <f>IF($BF191&gt;$Y$7,"",IF(AND($BF191=$Y$7,$BG191=23),"",Entrées!Q219-Entrées!Q218))</f>
        <v>31</v>
      </c>
      <c r="BW191" s="32">
        <f>IF($BF191&gt;$Y$7,"",IF(AND($BF191=$Y$7,$BG191=23),"",Entrées!R219-Entrées!R218))</f>
        <v>262</v>
      </c>
      <c r="BX191" s="32">
        <f>IF($BF191&gt;$Y$7,"",IF(AND($BF191=$Y$7,$BG191=23),"",Entrées!S219-Entrées!S218))</f>
        <v>-185</v>
      </c>
      <c r="BY191" s="32">
        <f>IF($BF191&gt;$Y$7,"",IF(AND($BF191=$Y$7,$BG191=23),"",Entrées!T219-Entrées!T218))</f>
        <v>-42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-160</v>
      </c>
      <c r="CB191" s="4"/>
      <c r="CC191" s="4"/>
      <c r="CD191" s="33">
        <f>IF($BF191&lt;=$Y$7,Entrées!J218/CD$2,"")</f>
        <v>3.5831440827655818E-2</v>
      </c>
      <c r="CE191" s="33">
        <f>IF($BF191&lt;=$Y$7,Entrées!K218/CE$2,"")</f>
        <v>0.4235547061634018</v>
      </c>
      <c r="CF191" s="11">
        <f t="shared" si="154"/>
        <v>7926</v>
      </c>
      <c r="CG191" s="11">
        <f t="shared" si="155"/>
        <v>4186</v>
      </c>
      <c r="CH191" s="52">
        <f t="shared" si="156"/>
        <v>0.27160101910413265</v>
      </c>
      <c r="CI191" s="52">
        <f t="shared" si="157"/>
        <v>9.6170382329218221E-2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3737</v>
      </c>
      <c r="F192" s="30">
        <f t="shared" ref="F192:AB192" ca="1" si="214">MAX(F160:F190)</f>
        <v>3651</v>
      </c>
      <c r="G192" s="30">
        <f t="shared" ca="1" si="214"/>
        <v>3792.5</v>
      </c>
      <c r="H192" s="30">
        <f t="shared" ca="1" si="214"/>
        <v>3253.5</v>
      </c>
      <c r="I192" s="30">
        <f t="shared" ca="1" si="214"/>
        <v>2969.5</v>
      </c>
      <c r="J192" s="30">
        <f t="shared" ca="1" si="214"/>
        <v>3115.5</v>
      </c>
      <c r="K192" s="30">
        <f t="shared" ca="1" si="214"/>
        <v>3803</v>
      </c>
      <c r="L192" s="30">
        <f t="shared" ca="1" si="214"/>
        <v>4267</v>
      </c>
      <c r="M192" s="30">
        <f t="shared" ca="1" si="214"/>
        <v>4178.5</v>
      </c>
      <c r="N192" s="30">
        <f t="shared" ca="1" si="214"/>
        <v>4234</v>
      </c>
      <c r="O192" s="30">
        <f t="shared" ca="1" si="214"/>
        <v>4175</v>
      </c>
      <c r="P192" s="30">
        <f t="shared" ca="1" si="214"/>
        <v>4142</v>
      </c>
      <c r="Q192" s="30">
        <f t="shared" ca="1" si="214"/>
        <v>4122.5</v>
      </c>
      <c r="R192" s="30">
        <f t="shared" ca="1" si="214"/>
        <v>3998</v>
      </c>
      <c r="S192" s="30">
        <f t="shared" ca="1" si="214"/>
        <v>4139</v>
      </c>
      <c r="T192" s="30">
        <f t="shared" ca="1" si="214"/>
        <v>4122.5</v>
      </c>
      <c r="U192" s="30">
        <f t="shared" ca="1" si="214"/>
        <v>4072</v>
      </c>
      <c r="V192" s="30">
        <f t="shared" ca="1" si="214"/>
        <v>4084.5</v>
      </c>
      <c r="W192" s="30">
        <f t="shared" ca="1" si="214"/>
        <v>4221</v>
      </c>
      <c r="X192" s="30">
        <f t="shared" ca="1" si="214"/>
        <v>4279.5</v>
      </c>
      <c r="Y192" s="30">
        <f t="shared" ca="1" si="214"/>
        <v>4057</v>
      </c>
      <c r="Z192" s="30">
        <f t="shared" ca="1" si="214"/>
        <v>3820</v>
      </c>
      <c r="AA192" s="30">
        <f t="shared" ca="1" si="214"/>
        <v>3797.5</v>
      </c>
      <c r="AB192" s="30">
        <f t="shared" ca="1" si="214"/>
        <v>3884</v>
      </c>
      <c r="AC192" s="41" t="s">
        <v>142</v>
      </c>
      <c r="AD192" s="42">
        <f ca="1">SUM(E191:AB191)/24</f>
        <v>2588.1444892473114</v>
      </c>
      <c r="AE192" s="42">
        <f ca="1">MAX(E192:AB192)</f>
        <v>4279.5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49473.956989247294</v>
      </c>
      <c r="AK192" s="31">
        <f t="shared" ca="1" si="134"/>
        <v>49350.672043010745</v>
      </c>
      <c r="AL192" s="31">
        <f t="shared" ca="1" si="135"/>
        <v>49398.118279569891</v>
      </c>
      <c r="AM192" s="31">
        <f t="shared" ca="1" si="136"/>
        <v>347.55645161290329</v>
      </c>
      <c r="AN192" s="31">
        <f t="shared" ca="1" si="137"/>
        <v>2588.1444892473114</v>
      </c>
      <c r="AO192" s="31">
        <f t="shared" ca="1" si="138"/>
        <v>1503.5463709677417</v>
      </c>
      <c r="AP192" s="31">
        <f t="shared" ca="1" si="139"/>
        <v>41704.171370967742</v>
      </c>
      <c r="AQ192" s="31">
        <f t="shared" ca="1" si="140"/>
        <v>2152.7096774193546</v>
      </c>
      <c r="AR192" s="31">
        <f t="shared" ca="1" si="141"/>
        <v>402.56922043010746</v>
      </c>
      <c r="AS192" s="31">
        <f t="shared" ca="1" si="142"/>
        <v>6508.2741935483891</v>
      </c>
      <c r="AT192" s="31">
        <f t="shared" ca="1" si="143"/>
        <v>-813.07862903225805</v>
      </c>
      <c r="AU192" s="31">
        <f t="shared" ca="1" si="144"/>
        <v>663.5913978494624</v>
      </c>
      <c r="AV192" s="31">
        <f t="shared" ca="1" si="145"/>
        <v>-5583.5161290322567</v>
      </c>
      <c r="AW192" s="31">
        <f t="shared" ca="1" si="146"/>
        <v>65.047043010752674</v>
      </c>
      <c r="AX192" s="31">
        <f t="shared" ca="1" si="147"/>
        <v>1350.5215053763443</v>
      </c>
      <c r="AY192" s="31">
        <f t="shared" ca="1" si="148"/>
        <v>-1174.383064516129</v>
      </c>
      <c r="AZ192" s="31">
        <f t="shared" ca="1" si="149"/>
        <v>-997.34811827956992</v>
      </c>
      <c r="BA192" s="31">
        <f t="shared" ca="1" si="150"/>
        <v>-382.02016129032256</v>
      </c>
      <c r="BB192" s="31">
        <f t="shared" ca="1" si="151"/>
        <v>-2410.5497311827958</v>
      </c>
      <c r="BC192" s="31">
        <f t="shared" ca="1" si="152"/>
        <v>-1597.1438172043011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-1611</v>
      </c>
      <c r="BI192" s="32">
        <f>IF($BF192&gt;$Y$7,"",IF(AND($BF192=$Y$7,$BG192=23),"",Entrées!D220-Entrées!D219))</f>
        <v>-1575</v>
      </c>
      <c r="BJ192" s="32">
        <f>IF($BF192&gt;$Y$7,"",IF(AND($BF192=$Y$7,$BG192=23),"",Entrées!E220-Entrées!E219))</f>
        <v>-1675</v>
      </c>
      <c r="BK192" s="32">
        <f>IF($BF192&gt;$Y$7,"",IF(AND($BF192=$Y$7,$BG192=23),"",Entrées!F220-Entrées!F219))</f>
        <v>1</v>
      </c>
      <c r="BL192" s="32">
        <f>IF($BF192&gt;$Y$7,"",IF(AND($BF192=$Y$7,$BG192=23),"",Entrées!G220-Entrées!G219))</f>
        <v>-71</v>
      </c>
      <c r="BM192" s="32">
        <f>IF($BF192&gt;$Y$7,"",IF(AND($BF192=$Y$7,$BG192=23),"",Entrées!H220-Entrées!H219))</f>
        <v>-62</v>
      </c>
      <c r="BN192" s="32">
        <f>IF($BF192&gt;$Y$7,"",IF(AND($BF192=$Y$7,$BG192=23),"",Entrées!I220-Entrées!I219))</f>
        <v>-135.5</v>
      </c>
      <c r="BO192" s="32">
        <f>IF($BF192&gt;$Y$7,"",IF(AND($BF192=$Y$7,$BG192=23),"",Entrées!J220-Entrées!J219))</f>
        <v>37</v>
      </c>
      <c r="BP192" s="32">
        <f>IF($BF192&gt;$Y$7,"",IF(AND($BF192=$Y$7,$BG192=23),"",Entrées!K220-Entrées!K219))</f>
        <v>-300</v>
      </c>
      <c r="BQ192" s="32">
        <f>IF($BF192&gt;$Y$7,"",IF(AND($BF192=$Y$7,$BG192=23),"",Entrées!L220-Entrées!L219))</f>
        <v>-576.5</v>
      </c>
      <c r="BR192" s="32">
        <f>IF($BF192&gt;$Y$7,"",IF(AND($BF192=$Y$7,$BG192=23),"",Entrées!M220-Entrées!M219))</f>
        <v>-12</v>
      </c>
      <c r="BS192" s="32">
        <f>IF($BF192&gt;$Y$7,"",IF(AND($BF192=$Y$7,$BG192=23),"",Entrées!N220-Entrées!N219))</f>
        <v>7.5</v>
      </c>
      <c r="BT192" s="32">
        <f>IF($BF192&gt;$Y$7,"",IF(AND($BF192=$Y$7,$BG192=23),"",Entrées!O220-Entrées!O219))</f>
        <v>-500.5</v>
      </c>
      <c r="BU192" s="32">
        <f>IF($BF192&gt;$Y$7,"",IF(AND($BF192=$Y$7,$BG192=23),"",Entrées!P220-Entrées!P219))</f>
        <v>0.5</v>
      </c>
      <c r="BV192" s="32">
        <f>IF($BF192&gt;$Y$7,"",IF(AND($BF192=$Y$7,$BG192=23),"",Entrées!Q220-Entrées!Q219))</f>
        <v>-817</v>
      </c>
      <c r="BW192" s="32">
        <f>IF($BF192&gt;$Y$7,"",IF(AND($BF192=$Y$7,$BG192=23),"",Entrées!R220-Entrées!R219))</f>
        <v>251</v>
      </c>
      <c r="BX192" s="32">
        <f>IF($BF192&gt;$Y$7,"",IF(AND($BF192=$Y$7,$BG192=23),"",Entrées!S220-Entrées!S219))</f>
        <v>-259</v>
      </c>
      <c r="BY192" s="32">
        <f>IF($BF192&gt;$Y$7,"",IF(AND($BF192=$Y$7,$BG192=23),"",Entrées!T220-Entrées!T219))</f>
        <v>6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92</v>
      </c>
      <c r="CB192" s="4"/>
      <c r="CC192" s="4"/>
      <c r="CD192" s="33">
        <f>IF($BF192&lt;=$Y$7,Entrées!J219/CD$2,"")</f>
        <v>4.0121120363361087E-2</v>
      </c>
      <c r="CE192" s="33">
        <f>IF($BF192&lt;=$Y$7,Entrées!K219/CE$2,"")</f>
        <v>0.39476827520305779</v>
      </c>
      <c r="CF192" s="11">
        <f t="shared" si="154"/>
        <v>7926</v>
      </c>
      <c r="CG192" s="11">
        <f t="shared" si="155"/>
        <v>4186</v>
      </c>
      <c r="CH192" s="52">
        <f t="shared" si="156"/>
        <v>0.27160101910413265</v>
      </c>
      <c r="CI192" s="52">
        <f t="shared" si="157"/>
        <v>9.6170382329218221E-2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2588.1444892473119</v>
      </c>
      <c r="AE193" s="42">
        <f ca="1">MAX(INDIRECT(ADDRESS(ROW($C$37),COLUMN($C$37)+($C159-1),4, TRUE,"Entrées")):INDIRECT(ADDRESS(ROW(INDIRECT($A$42)),COLUMN($C$37)+($C159-1),4,TRUE,"Entrées")))</f>
        <v>4279.5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49473.956989247294</v>
      </c>
      <c r="AK193" s="31">
        <f t="shared" ca="1" si="134"/>
        <v>49350.672043010745</v>
      </c>
      <c r="AL193" s="31">
        <f t="shared" ca="1" si="135"/>
        <v>49398.118279569891</v>
      </c>
      <c r="AM193" s="31">
        <f t="shared" ca="1" si="136"/>
        <v>347.55645161290329</v>
      </c>
      <c r="AN193" s="31">
        <f t="shared" ca="1" si="137"/>
        <v>2588.1444892473114</v>
      </c>
      <c r="AO193" s="31">
        <f t="shared" ca="1" si="138"/>
        <v>1503.5463709677417</v>
      </c>
      <c r="AP193" s="31">
        <f t="shared" ca="1" si="139"/>
        <v>41704.171370967742</v>
      </c>
      <c r="AQ193" s="31">
        <f t="shared" ca="1" si="140"/>
        <v>2152.7096774193546</v>
      </c>
      <c r="AR193" s="31">
        <f t="shared" ca="1" si="141"/>
        <v>402.56922043010746</v>
      </c>
      <c r="AS193" s="31">
        <f t="shared" ca="1" si="142"/>
        <v>6508.2741935483891</v>
      </c>
      <c r="AT193" s="31">
        <f t="shared" ca="1" si="143"/>
        <v>-813.07862903225805</v>
      </c>
      <c r="AU193" s="31">
        <f t="shared" ca="1" si="144"/>
        <v>663.5913978494624</v>
      </c>
      <c r="AV193" s="31">
        <f t="shared" ca="1" si="145"/>
        <v>-5583.5161290322567</v>
      </c>
      <c r="AW193" s="31">
        <f t="shared" ca="1" si="146"/>
        <v>65.047043010752674</v>
      </c>
      <c r="AX193" s="31">
        <f t="shared" ca="1" si="147"/>
        <v>1350.5215053763443</v>
      </c>
      <c r="AY193" s="31">
        <f t="shared" ca="1" si="148"/>
        <v>-1174.383064516129</v>
      </c>
      <c r="AZ193" s="31">
        <f t="shared" ca="1" si="149"/>
        <v>-997.34811827956992</v>
      </c>
      <c r="BA193" s="31">
        <f t="shared" ca="1" si="150"/>
        <v>-382.02016129032256</v>
      </c>
      <c r="BB193" s="31">
        <f t="shared" ca="1" si="151"/>
        <v>-2410.5497311827958</v>
      </c>
      <c r="BC193" s="31">
        <f t="shared" ca="1" si="152"/>
        <v>-1597.1438172043011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-1327</v>
      </c>
      <c r="BI193" s="32">
        <f>IF($BF193&gt;$Y$7,"",IF(AND($BF193=$Y$7,$BG193=23),"",Entrées!D221-Entrées!D220))</f>
        <v>-1450</v>
      </c>
      <c r="BJ193" s="32">
        <f>IF($BF193&gt;$Y$7,"",IF(AND($BF193=$Y$7,$BG193=23),"",Entrées!E221-Entrées!E220))</f>
        <v>-1550</v>
      </c>
      <c r="BK193" s="32">
        <f>IF($BF193&gt;$Y$7,"",IF(AND($BF193=$Y$7,$BG193=23),"",Entrées!F221-Entrées!F220))</f>
        <v>2</v>
      </c>
      <c r="BL193" s="32">
        <f>IF($BF193&gt;$Y$7,"",IF(AND($BF193=$Y$7,$BG193=23),"",Entrées!G221-Entrées!G220))</f>
        <v>71</v>
      </c>
      <c r="BM193" s="32">
        <f>IF($BF193&gt;$Y$7,"",IF(AND($BF193=$Y$7,$BG193=23),"",Entrées!H221-Entrées!H220))</f>
        <v>-75.5</v>
      </c>
      <c r="BN193" s="32">
        <f>IF($BF193&gt;$Y$7,"",IF(AND($BF193=$Y$7,$BG193=23),"",Entrées!I221-Entrées!I220))</f>
        <v>3</v>
      </c>
      <c r="BO193" s="32">
        <f>IF($BF193&gt;$Y$7,"",IF(AND($BF193=$Y$7,$BG193=23),"",Entrées!J221-Entrées!J220))</f>
        <v>38.5</v>
      </c>
      <c r="BP193" s="32">
        <f>IF($BF193&gt;$Y$7,"",IF(AND($BF193=$Y$7,$BG193=23),"",Entrées!K221-Entrées!K220))</f>
        <v>-314.5</v>
      </c>
      <c r="BQ193" s="32">
        <f>IF($BF193&gt;$Y$7,"",IF(AND($BF193=$Y$7,$BG193=23),"",Entrées!L221-Entrées!L220))</f>
        <v>73.5</v>
      </c>
      <c r="BR193" s="32">
        <f>IF($BF193&gt;$Y$7,"",IF(AND($BF193=$Y$7,$BG193=23),"",Entrées!M221-Entrées!M220))</f>
        <v>12</v>
      </c>
      <c r="BS193" s="32">
        <f>IF($BF193&gt;$Y$7,"",IF(AND($BF193=$Y$7,$BG193=23),"",Entrées!N221-Entrées!N220))</f>
        <v>3.5</v>
      </c>
      <c r="BT193" s="32">
        <f>IF($BF193&gt;$Y$7,"",IF(AND($BF193=$Y$7,$BG193=23),"",Entrées!O221-Entrées!O220))</f>
        <v>-1139.5</v>
      </c>
      <c r="BU193" s="32">
        <f>IF($BF193&gt;$Y$7,"",IF(AND($BF193=$Y$7,$BG193=23),"",Entrées!P221-Entrées!P220))</f>
        <v>1</v>
      </c>
      <c r="BV193" s="32">
        <f>IF($BF193&gt;$Y$7,"",IF(AND($BF193=$Y$7,$BG193=23),"",Entrées!Q221-Entrées!Q220))</f>
        <v>-730</v>
      </c>
      <c r="BW193" s="32">
        <f>IF($BF193&gt;$Y$7,"",IF(AND($BF193=$Y$7,$BG193=23),"",Entrées!R221-Entrées!R220))</f>
        <v>-396</v>
      </c>
      <c r="BX193" s="32">
        <f>IF($BF193&gt;$Y$7,"",IF(AND($BF193=$Y$7,$BG193=23),"",Entrées!S221-Entrées!S220))</f>
        <v>-312</v>
      </c>
      <c r="BY193" s="32">
        <f>IF($BF193&gt;$Y$7,"",IF(AND($BF193=$Y$7,$BG193=23),"",Entrées!T221-Entrées!T220))</f>
        <v>43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15</v>
      </c>
      <c r="CB193" s="4"/>
      <c r="CC193" s="4"/>
      <c r="CD193" s="33">
        <f>IF($BF193&lt;=$Y$7,Entrées!J220/CD$2,"")</f>
        <v>4.4789301034569767E-2</v>
      </c>
      <c r="CE193" s="33">
        <f>IF($BF193&lt;=$Y$7,Entrées!K220/CE$2,"")</f>
        <v>0.32310081223124704</v>
      </c>
      <c r="CF193" s="11">
        <f t="shared" si="154"/>
        <v>7926</v>
      </c>
      <c r="CG193" s="11">
        <f t="shared" si="155"/>
        <v>4186</v>
      </c>
      <c r="CH193" s="52">
        <f t="shared" si="156"/>
        <v>0.27160101910413265</v>
      </c>
      <c r="CI193" s="52">
        <f t="shared" si="157"/>
        <v>9.6170382329218221E-2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49473.956989247294</v>
      </c>
      <c r="AK194" s="31">
        <f t="shared" ca="1" si="134"/>
        <v>49350.672043010745</v>
      </c>
      <c r="AL194" s="31">
        <f t="shared" ca="1" si="135"/>
        <v>49398.118279569891</v>
      </c>
      <c r="AM194" s="31">
        <f t="shared" ca="1" si="136"/>
        <v>347.55645161290329</v>
      </c>
      <c r="AN194" s="31">
        <f t="shared" ca="1" si="137"/>
        <v>2588.1444892473114</v>
      </c>
      <c r="AO194" s="31">
        <f t="shared" ca="1" si="138"/>
        <v>1503.5463709677417</v>
      </c>
      <c r="AP194" s="31">
        <f t="shared" ca="1" si="139"/>
        <v>41704.171370967742</v>
      </c>
      <c r="AQ194" s="31">
        <f t="shared" ca="1" si="140"/>
        <v>2152.7096774193546</v>
      </c>
      <c r="AR194" s="31">
        <f t="shared" ca="1" si="141"/>
        <v>402.56922043010746</v>
      </c>
      <c r="AS194" s="31">
        <f t="shared" ca="1" si="142"/>
        <v>6508.2741935483891</v>
      </c>
      <c r="AT194" s="31">
        <f t="shared" ca="1" si="143"/>
        <v>-813.07862903225805</v>
      </c>
      <c r="AU194" s="31">
        <f t="shared" ca="1" si="144"/>
        <v>663.5913978494624</v>
      </c>
      <c r="AV194" s="31">
        <f t="shared" ca="1" si="145"/>
        <v>-5583.5161290322567</v>
      </c>
      <c r="AW194" s="31">
        <f t="shared" ca="1" si="146"/>
        <v>65.047043010752674</v>
      </c>
      <c r="AX194" s="31">
        <f t="shared" ca="1" si="147"/>
        <v>1350.5215053763443</v>
      </c>
      <c r="AY194" s="31">
        <f t="shared" ca="1" si="148"/>
        <v>-1174.383064516129</v>
      </c>
      <c r="AZ194" s="31">
        <f t="shared" ca="1" si="149"/>
        <v>-997.34811827956992</v>
      </c>
      <c r="BA194" s="31">
        <f t="shared" ca="1" si="150"/>
        <v>-382.02016129032256</v>
      </c>
      <c r="BB194" s="31">
        <f t="shared" ca="1" si="151"/>
        <v>-2410.5497311827958</v>
      </c>
      <c r="BC194" s="31">
        <f t="shared" ca="1" si="152"/>
        <v>-1597.1438172043011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-683</v>
      </c>
      <c r="BI194" s="32">
        <f>IF($BF194&gt;$Y$7,"",IF(AND($BF194=$Y$7,$BG194=23),"",Entrées!D222-Entrées!D221))</f>
        <v>-912.5</v>
      </c>
      <c r="BJ194" s="32">
        <f>IF($BF194&gt;$Y$7,"",IF(AND($BF194=$Y$7,$BG194=23),"",Entrées!E222-Entrées!E221))</f>
        <v>-937.5</v>
      </c>
      <c r="BK194" s="32">
        <f>IF($BF194&gt;$Y$7,"",IF(AND($BF194=$Y$7,$BG194=23),"",Entrées!F222-Entrées!F221))</f>
        <v>3</v>
      </c>
      <c r="BL194" s="32">
        <f>IF($BF194&gt;$Y$7,"",IF(AND($BF194=$Y$7,$BG194=23),"",Entrées!G222-Entrées!G221))</f>
        <v>12.5</v>
      </c>
      <c r="BM194" s="32">
        <f>IF($BF194&gt;$Y$7,"",IF(AND($BF194=$Y$7,$BG194=23),"",Entrées!H222-Entrées!H221))</f>
        <v>119.5</v>
      </c>
      <c r="BN194" s="32">
        <f>IF($BF194&gt;$Y$7,"",IF(AND($BF194=$Y$7,$BG194=23),"",Entrées!I222-Entrées!I221))</f>
        <v>7</v>
      </c>
      <c r="BO194" s="32">
        <f>IF($BF194&gt;$Y$7,"",IF(AND($BF194=$Y$7,$BG194=23),"",Entrées!J222-Entrées!J221))</f>
        <v>16.5</v>
      </c>
      <c r="BP194" s="32">
        <f>IF($BF194&gt;$Y$7,"",IF(AND($BF194=$Y$7,$BG194=23),"",Entrées!K222-Entrées!K221))</f>
        <v>-407.5</v>
      </c>
      <c r="BQ194" s="32">
        <f>IF($BF194&gt;$Y$7,"",IF(AND($BF194=$Y$7,$BG194=23),"",Entrées!L222-Entrées!L221))</f>
        <v>783.5</v>
      </c>
      <c r="BR194" s="32">
        <f>IF($BF194&gt;$Y$7,"",IF(AND($BF194=$Y$7,$BG194=23),"",Entrées!M222-Entrées!M221))</f>
        <v>0.5</v>
      </c>
      <c r="BS194" s="32">
        <f>IF($BF194&gt;$Y$7,"",IF(AND($BF194=$Y$7,$BG194=23),"",Entrées!N222-Entrées!N221))</f>
        <v>-1.5</v>
      </c>
      <c r="BT194" s="32">
        <f>IF($BF194&gt;$Y$7,"",IF(AND($BF194=$Y$7,$BG194=23),"",Entrées!O222-Entrées!O221))</f>
        <v>-1217</v>
      </c>
      <c r="BU194" s="32">
        <f>IF($BF194&gt;$Y$7,"",IF(AND($BF194=$Y$7,$BG194=23),"",Entrées!P222-Entrées!P221))</f>
        <v>0</v>
      </c>
      <c r="BV194" s="32">
        <f>IF($BF194&gt;$Y$7,"",IF(AND($BF194=$Y$7,$BG194=23),"",Entrées!Q222-Entrées!Q221))</f>
        <v>-468</v>
      </c>
      <c r="BW194" s="32">
        <f>IF($BF194&gt;$Y$7,"",IF(AND($BF194=$Y$7,$BG194=23),"",Entrées!R222-Entrées!R221))</f>
        <v>-317</v>
      </c>
      <c r="BX194" s="32">
        <f>IF($BF194&gt;$Y$7,"",IF(AND($BF194=$Y$7,$BG194=23),"",Entrées!S222-Entrées!S221))</f>
        <v>-272</v>
      </c>
      <c r="BY194" s="32">
        <f>IF($BF194&gt;$Y$7,"",IF(AND($BF194=$Y$7,$BG194=23),"",Entrées!T222-Entrées!T221))</f>
        <v>-28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-169</v>
      </c>
      <c r="CB194" s="4"/>
      <c r="CC194" s="4"/>
      <c r="CD194" s="33">
        <f>IF($BF194&lt;=$Y$7,Entrées!J221/CD$2,"")</f>
        <v>4.9646732273530156E-2</v>
      </c>
      <c r="CE194" s="33">
        <f>IF($BF194&lt;=$Y$7,Entrées!K221/CE$2,"")</f>
        <v>0.24796942188246537</v>
      </c>
      <c r="CF194" s="11">
        <f t="shared" si="154"/>
        <v>7926</v>
      </c>
      <c r="CG194" s="11">
        <f t="shared" si="155"/>
        <v>4186</v>
      </c>
      <c r="CH194" s="52">
        <f t="shared" si="156"/>
        <v>0.27160101910413265</v>
      </c>
      <c r="CI194" s="52">
        <f t="shared" si="157"/>
        <v>9.6170382329218221E-2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49473.956989247294</v>
      </c>
      <c r="AK195" s="31">
        <f t="shared" ca="1" si="134"/>
        <v>49350.672043010745</v>
      </c>
      <c r="AL195" s="31">
        <f t="shared" ca="1" si="135"/>
        <v>49398.118279569891</v>
      </c>
      <c r="AM195" s="31">
        <f t="shared" ca="1" si="136"/>
        <v>347.55645161290329</v>
      </c>
      <c r="AN195" s="31">
        <f t="shared" ca="1" si="137"/>
        <v>2588.1444892473114</v>
      </c>
      <c r="AO195" s="31">
        <f t="shared" ca="1" si="138"/>
        <v>1503.5463709677417</v>
      </c>
      <c r="AP195" s="31">
        <f t="shared" ca="1" si="139"/>
        <v>41704.171370967742</v>
      </c>
      <c r="AQ195" s="31">
        <f t="shared" ca="1" si="140"/>
        <v>2152.7096774193546</v>
      </c>
      <c r="AR195" s="31">
        <f t="shared" ca="1" si="141"/>
        <v>402.56922043010746</v>
      </c>
      <c r="AS195" s="31">
        <f t="shared" ca="1" si="142"/>
        <v>6508.2741935483891</v>
      </c>
      <c r="AT195" s="31">
        <f t="shared" ca="1" si="143"/>
        <v>-813.07862903225805</v>
      </c>
      <c r="AU195" s="31">
        <f t="shared" ca="1" si="144"/>
        <v>663.5913978494624</v>
      </c>
      <c r="AV195" s="31">
        <f t="shared" ca="1" si="145"/>
        <v>-5583.5161290322567</v>
      </c>
      <c r="AW195" s="31">
        <f t="shared" ca="1" si="146"/>
        <v>65.047043010752674</v>
      </c>
      <c r="AX195" s="31">
        <f t="shared" ca="1" si="147"/>
        <v>1350.5215053763443</v>
      </c>
      <c r="AY195" s="31">
        <f t="shared" ca="1" si="148"/>
        <v>-1174.383064516129</v>
      </c>
      <c r="AZ195" s="31">
        <f t="shared" ca="1" si="149"/>
        <v>-997.34811827956992</v>
      </c>
      <c r="BA195" s="31">
        <f t="shared" ca="1" si="150"/>
        <v>-382.02016129032256</v>
      </c>
      <c r="BB195" s="31">
        <f t="shared" ca="1" si="151"/>
        <v>-2410.5497311827958</v>
      </c>
      <c r="BC195" s="31">
        <f t="shared" ca="1" si="152"/>
        <v>-1597.1438172043011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714.5</v>
      </c>
      <c r="BI195" s="32">
        <f>IF($BF195&gt;$Y$7,"",IF(AND($BF195=$Y$7,$BG195=23),"",Entrées!D223-Entrées!D222))</f>
        <v>1425</v>
      </c>
      <c r="BJ195" s="32">
        <f>IF($BF195&gt;$Y$7,"",IF(AND($BF195=$Y$7,$BG195=23),"",Entrées!E223-Entrées!E222))</f>
        <v>1450</v>
      </c>
      <c r="BK195" s="32">
        <f>IF($BF195&gt;$Y$7,"",IF(AND($BF195=$Y$7,$BG195=23),"",Entrées!F223-Entrées!F222))</f>
        <v>-3.5</v>
      </c>
      <c r="BL195" s="32">
        <f>IF($BF195&gt;$Y$7,"",IF(AND($BF195=$Y$7,$BG195=23),"",Entrées!G223-Entrées!G222))</f>
        <v>136.5</v>
      </c>
      <c r="BM195" s="32">
        <f>IF($BF195&gt;$Y$7,"",IF(AND($BF195=$Y$7,$BG195=23),"",Entrées!H223-Entrées!H222))</f>
        <v>187</v>
      </c>
      <c r="BN195" s="32">
        <f>IF($BF195&gt;$Y$7,"",IF(AND($BF195=$Y$7,$BG195=23),"",Entrées!I223-Entrées!I222))</f>
        <v>68</v>
      </c>
      <c r="BO195" s="32">
        <f>IF($BF195&gt;$Y$7,"",IF(AND($BF195=$Y$7,$BG195=23),"",Entrées!J223-Entrées!J222))</f>
        <v>7.5</v>
      </c>
      <c r="BP195" s="32">
        <f>IF($BF195&gt;$Y$7,"",IF(AND($BF195=$Y$7,$BG195=23),"",Entrées!K223-Entrées!K222))</f>
        <v>-410.5</v>
      </c>
      <c r="BQ195" s="32">
        <f>IF($BF195&gt;$Y$7,"",IF(AND($BF195=$Y$7,$BG195=23),"",Entrées!L223-Entrées!L222))</f>
        <v>892</v>
      </c>
      <c r="BR195" s="32">
        <f>IF($BF195&gt;$Y$7,"",IF(AND($BF195=$Y$7,$BG195=23),"",Entrées!M223-Entrées!M222))</f>
        <v>0</v>
      </c>
      <c r="BS195" s="32">
        <f>IF($BF195&gt;$Y$7,"",IF(AND($BF195=$Y$7,$BG195=23),"",Entrées!N223-Entrées!N222))</f>
        <v>3.5</v>
      </c>
      <c r="BT195" s="32">
        <f>IF($BF195&gt;$Y$7,"",IF(AND($BF195=$Y$7,$BG195=23),"",Entrées!O223-Entrées!O222))</f>
        <v>-167</v>
      </c>
      <c r="BU195" s="32">
        <f>IF($BF195&gt;$Y$7,"",IF(AND($BF195=$Y$7,$BG195=23),"",Entrées!P223-Entrées!P222))</f>
        <v>2</v>
      </c>
      <c r="BV195" s="32">
        <f>IF($BF195&gt;$Y$7,"",IF(AND($BF195=$Y$7,$BG195=23),"",Entrées!Q223-Entrées!Q222))</f>
        <v>-14</v>
      </c>
      <c r="BW195" s="32">
        <f>IF($BF195&gt;$Y$7,"",IF(AND($BF195=$Y$7,$BG195=23),"",Entrées!R223-Entrées!R222))</f>
        <v>-128</v>
      </c>
      <c r="BX195" s="32">
        <f>IF($BF195&gt;$Y$7,"",IF(AND($BF195=$Y$7,$BG195=23),"",Entrées!S223-Entrées!S222))</f>
        <v>51</v>
      </c>
      <c r="BY195" s="32">
        <f>IF($BF195&gt;$Y$7,"",IF(AND($BF195=$Y$7,$BG195=23),"",Entrées!T223-Entrées!T222))</f>
        <v>718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214</v>
      </c>
      <c r="CB195" s="4"/>
      <c r="CC195" s="4"/>
      <c r="CD195" s="33">
        <f>IF($BF195&lt;=$Y$7,Entrées!J222/CD$2,"")</f>
        <v>5.1728488518798889E-2</v>
      </c>
      <c r="CE195" s="33">
        <f>IF($BF195&lt;=$Y$7,Entrées!K222/CE$2,"")</f>
        <v>0.15062111801242237</v>
      </c>
      <c r="CF195" s="11">
        <f t="shared" si="154"/>
        <v>7926</v>
      </c>
      <c r="CG195" s="11">
        <f t="shared" si="155"/>
        <v>4186</v>
      </c>
      <c r="CH195" s="52">
        <f t="shared" si="156"/>
        <v>0.27160101910413265</v>
      </c>
      <c r="CI195" s="52">
        <f t="shared" si="157"/>
        <v>9.6170382329218221E-2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49473.956989247294</v>
      </c>
      <c r="AK196" s="31">
        <f t="shared" ca="1" si="134"/>
        <v>49350.672043010745</v>
      </c>
      <c r="AL196" s="31">
        <f t="shared" ca="1" si="135"/>
        <v>49398.118279569891</v>
      </c>
      <c r="AM196" s="31">
        <f t="shared" ca="1" si="136"/>
        <v>347.55645161290329</v>
      </c>
      <c r="AN196" s="31">
        <f t="shared" ca="1" si="137"/>
        <v>2588.1444892473114</v>
      </c>
      <c r="AO196" s="31">
        <f t="shared" ca="1" si="138"/>
        <v>1503.5463709677417</v>
      </c>
      <c r="AP196" s="31">
        <f t="shared" ca="1" si="139"/>
        <v>41704.171370967742</v>
      </c>
      <c r="AQ196" s="31">
        <f t="shared" ca="1" si="140"/>
        <v>2152.7096774193546</v>
      </c>
      <c r="AR196" s="31">
        <f t="shared" ca="1" si="141"/>
        <v>402.56922043010746</v>
      </c>
      <c r="AS196" s="31">
        <f t="shared" ca="1" si="142"/>
        <v>6508.2741935483891</v>
      </c>
      <c r="AT196" s="31">
        <f t="shared" ca="1" si="143"/>
        <v>-813.07862903225805</v>
      </c>
      <c r="AU196" s="31">
        <f t="shared" ca="1" si="144"/>
        <v>663.5913978494624</v>
      </c>
      <c r="AV196" s="31">
        <f t="shared" ca="1" si="145"/>
        <v>-5583.5161290322567</v>
      </c>
      <c r="AW196" s="31">
        <f t="shared" ca="1" si="146"/>
        <v>65.047043010752674</v>
      </c>
      <c r="AX196" s="31">
        <f t="shared" ca="1" si="147"/>
        <v>1350.5215053763443</v>
      </c>
      <c r="AY196" s="31">
        <f t="shared" ca="1" si="148"/>
        <v>-1174.383064516129</v>
      </c>
      <c r="AZ196" s="31">
        <f t="shared" ca="1" si="149"/>
        <v>-997.34811827956992</v>
      </c>
      <c r="BA196" s="31">
        <f t="shared" ca="1" si="150"/>
        <v>-382.02016129032256</v>
      </c>
      <c r="BB196" s="31">
        <f t="shared" ca="1" si="151"/>
        <v>-2410.5497311827958</v>
      </c>
      <c r="BC196" s="31">
        <f t="shared" ca="1" si="152"/>
        <v>-1597.1438172043011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3528</v>
      </c>
      <c r="BI196" s="32">
        <f>IF($BF196&gt;$Y$7,"",IF(AND($BF196=$Y$7,$BG196=23),"",Entrées!D224-Entrées!D223))</f>
        <v>3425</v>
      </c>
      <c r="BJ196" s="32">
        <f>IF($BF196&gt;$Y$7,"",IF(AND($BF196=$Y$7,$BG196=23),"",Entrées!E224-Entrées!E223))</f>
        <v>3287.5</v>
      </c>
      <c r="BK196" s="32">
        <f>IF($BF196&gt;$Y$7,"",IF(AND($BF196=$Y$7,$BG196=23),"",Entrées!F224-Entrées!F223))</f>
        <v>-1.5</v>
      </c>
      <c r="BL196" s="32">
        <f>IF($BF196&gt;$Y$7,"",IF(AND($BF196=$Y$7,$BG196=23),"",Entrées!G224-Entrées!G223))</f>
        <v>-7</v>
      </c>
      <c r="BM196" s="32">
        <f>IF($BF196&gt;$Y$7,"",IF(AND($BF196=$Y$7,$BG196=23),"",Entrées!H224-Entrées!H223))</f>
        <v>-114</v>
      </c>
      <c r="BN196" s="32">
        <f>IF($BF196&gt;$Y$7,"",IF(AND($BF196=$Y$7,$BG196=23),"",Entrées!I224-Entrées!I223))</f>
        <v>87</v>
      </c>
      <c r="BO196" s="32">
        <f>IF($BF196&gt;$Y$7,"",IF(AND($BF196=$Y$7,$BG196=23),"",Entrées!J224-Entrées!J223))</f>
        <v>15</v>
      </c>
      <c r="BP196" s="32">
        <f>IF($BF196&gt;$Y$7,"",IF(AND($BF196=$Y$7,$BG196=23),"",Entrées!K224-Entrées!K223))</f>
        <v>-201</v>
      </c>
      <c r="BQ196" s="32">
        <f>IF($BF196&gt;$Y$7,"",IF(AND($BF196=$Y$7,$BG196=23),"",Entrées!L224-Entrées!L223))</f>
        <v>2251.5</v>
      </c>
      <c r="BR196" s="32">
        <f>IF($BF196&gt;$Y$7,"",IF(AND($BF196=$Y$7,$BG196=23),"",Entrées!M224-Entrées!M223))</f>
        <v>0.5</v>
      </c>
      <c r="BS196" s="32">
        <f>IF($BF196&gt;$Y$7,"",IF(AND($BF196=$Y$7,$BG196=23),"",Entrées!N224-Entrées!N223))</f>
        <v>8</v>
      </c>
      <c r="BT196" s="32">
        <f>IF($BF196&gt;$Y$7,"",IF(AND($BF196=$Y$7,$BG196=23),"",Entrées!O224-Entrées!O223))</f>
        <v>1491</v>
      </c>
      <c r="BU196" s="32">
        <f>IF($BF196&gt;$Y$7,"",IF(AND($BF196=$Y$7,$BG196=23),"",Entrées!P224-Entrées!P223))</f>
        <v>-4</v>
      </c>
      <c r="BV196" s="32">
        <f>IF($BF196&gt;$Y$7,"",IF(AND($BF196=$Y$7,$BG196=23),"",Entrées!Q224-Entrées!Q223))</f>
        <v>460</v>
      </c>
      <c r="BW196" s="32">
        <f>IF($BF196&gt;$Y$7,"",IF(AND($BF196=$Y$7,$BG196=23),"",Entrées!R224-Entrées!R223))</f>
        <v>-12</v>
      </c>
      <c r="BX196" s="32">
        <f>IF($BF196&gt;$Y$7,"",IF(AND($BF196=$Y$7,$BG196=23),"",Entrées!S224-Entrées!S223))</f>
        <v>-77</v>
      </c>
      <c r="BY196" s="32">
        <f>IF($BF196&gt;$Y$7,"",IF(AND($BF196=$Y$7,$BG196=23),"",Entrées!T224-Entrées!T223))</f>
        <v>555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1475</v>
      </c>
      <c r="CB196" s="4"/>
      <c r="CC196" s="4"/>
      <c r="CD196" s="33">
        <f>IF($BF196&lt;=$Y$7,Entrées!J223/CD$2,"")</f>
        <v>5.2674741357557404E-2</v>
      </c>
      <c r="CE196" s="33">
        <f>IF($BF196&lt;=$Y$7,Entrées!K223/CE$2,"")</f>
        <v>5.2556139512661249E-2</v>
      </c>
      <c r="CF196" s="11">
        <f t="shared" si="154"/>
        <v>7926</v>
      </c>
      <c r="CG196" s="11">
        <f t="shared" si="155"/>
        <v>4186</v>
      </c>
      <c r="CH196" s="52">
        <f t="shared" si="156"/>
        <v>0.27160101910413265</v>
      </c>
      <c r="CI196" s="52">
        <f t="shared" si="157"/>
        <v>9.6170382329218221E-2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622</v>
      </c>
      <c r="F197" s="28">
        <f ca="1">IF($D197&gt;$D$8,"",INDIRECT(ADDRESS(ROW(Entrées!$C$37)+($D197-1)*24+F$11,COLUMN(Entrées!$C$37)+($C197-1),4,TRUE,"Entrées")))</f>
        <v>699</v>
      </c>
      <c r="G197" s="28">
        <f ca="1">IF($D197&gt;$D$8,"",INDIRECT(ADDRESS(ROW(Entrées!$C$37)+($D197-1)*24+G$11,COLUMN(Entrées!$C$37)+($C197-1),4,TRUE,"Entrées")))</f>
        <v>728</v>
      </c>
      <c r="H197" s="28">
        <f ca="1">IF($D197&gt;$D$8,"",INDIRECT(ADDRESS(ROW(Entrées!$C$37)+($D197-1)*24+H$11,COLUMN(Entrées!$C$37)+($C197-1),4,TRUE,"Entrées")))</f>
        <v>711</v>
      </c>
      <c r="I197" s="28">
        <f ca="1">IF($D197&gt;$D$8,"",INDIRECT(ADDRESS(ROW(Entrées!$C$37)+($D197-1)*24+I$11,COLUMN(Entrées!$C$37)+($C197-1),4,TRUE,"Entrées")))</f>
        <v>675</v>
      </c>
      <c r="J197" s="28">
        <f ca="1">IF($D197&gt;$D$8,"",INDIRECT(ADDRESS(ROW(Entrées!$C$37)+($D197-1)*24+J$11,COLUMN(Entrées!$C$37)+($C197-1),4,TRUE,"Entrées")))</f>
        <v>849</v>
      </c>
      <c r="K197" s="28">
        <f ca="1">IF($D197&gt;$D$8,"",INDIRECT(ADDRESS(ROW(Entrées!$C$37)+($D197-1)*24+K$11,COLUMN(Entrées!$C$37)+($C197-1),4,TRUE,"Entrées")))</f>
        <v>1028</v>
      </c>
      <c r="L197" s="28">
        <f ca="1">IF($D197&gt;$D$8,"",INDIRECT(ADDRESS(ROW(Entrées!$C$37)+($D197-1)*24+L$11,COLUMN(Entrées!$C$37)+($C197-1),4,TRUE,"Entrées")))</f>
        <v>1670.5</v>
      </c>
      <c r="M197" s="28">
        <f ca="1">IF($D197&gt;$D$8,"",INDIRECT(ADDRESS(ROW(Entrées!$C$37)+($D197-1)*24+M$11,COLUMN(Entrées!$C$37)+($C197-1),4,TRUE,"Entrées")))</f>
        <v>2583</v>
      </c>
      <c r="N197" s="28">
        <f ca="1">IF($D197&gt;$D$8,"",INDIRECT(ADDRESS(ROW(Entrées!$C$37)+($D197-1)*24+N$11,COLUMN(Entrées!$C$37)+($C197-1),4,TRUE,"Entrées")))</f>
        <v>2656.5</v>
      </c>
      <c r="O197" s="28">
        <f ca="1">IF($D197&gt;$D$8,"",INDIRECT(ADDRESS(ROW(Entrées!$C$37)+($D197-1)*24+O$11,COLUMN(Entrées!$C$37)+($C197-1),4,TRUE,"Entrées")))</f>
        <v>2743</v>
      </c>
      <c r="P197" s="28">
        <f ca="1">IF($D197&gt;$D$8,"",INDIRECT(ADDRESS(ROW(Entrées!$C$37)+($D197-1)*24+P$11,COLUMN(Entrées!$C$37)+($C197-1),4,TRUE,"Entrées")))</f>
        <v>2725.5</v>
      </c>
      <c r="Q197" s="28">
        <f ca="1">IF($D197&gt;$D$8,"",INDIRECT(ADDRESS(ROW(Entrées!$C$37)+($D197-1)*24+Q$11,COLUMN(Entrées!$C$37)+($C197-1),4,TRUE,"Entrées")))</f>
        <v>2680</v>
      </c>
      <c r="R197" s="28">
        <f ca="1">IF($D197&gt;$D$8,"",INDIRECT(ADDRESS(ROW(Entrées!$C$37)+($D197-1)*24+R$11,COLUMN(Entrées!$C$37)+($C197-1),4,TRUE,"Entrées")))</f>
        <v>2624.5</v>
      </c>
      <c r="S197" s="28">
        <f ca="1">IF($D197&gt;$D$8,"",INDIRECT(ADDRESS(ROW(Entrées!$C$37)+($D197-1)*24+S$11,COLUMN(Entrées!$C$37)+($C197-1),4,TRUE,"Entrées")))</f>
        <v>2608</v>
      </c>
      <c r="T197" s="28">
        <f ca="1">IF($D197&gt;$D$8,"",INDIRECT(ADDRESS(ROW(Entrées!$C$37)+($D197-1)*24+T$11,COLUMN(Entrées!$C$37)+($C197-1),4,TRUE,"Entrées")))</f>
        <v>2629</v>
      </c>
      <c r="U197" s="28">
        <f ca="1">IF($D197&gt;$D$8,"",INDIRECT(ADDRESS(ROW(Entrées!$C$37)+($D197-1)*24+U$11,COLUMN(Entrées!$C$37)+($C197-1),4,TRUE,"Entrées")))</f>
        <v>2633</v>
      </c>
      <c r="V197" s="28">
        <f ca="1">IF($D197&gt;$D$8,"",INDIRECT(ADDRESS(ROW(Entrées!$C$37)+($D197-1)*24+V$11,COLUMN(Entrées!$C$37)+($C197-1),4,TRUE,"Entrées")))</f>
        <v>2700</v>
      </c>
      <c r="W197" s="28">
        <f ca="1">IF($D197&gt;$D$8,"",INDIRECT(ADDRESS(ROW(Entrées!$C$37)+($D197-1)*24+W$11,COLUMN(Entrées!$C$37)+($C197-1),4,TRUE,"Entrées")))</f>
        <v>2608.5</v>
      </c>
      <c r="X197" s="28">
        <f ca="1">IF($D197&gt;$D$8,"",INDIRECT(ADDRESS(ROW(Entrées!$C$37)+($D197-1)*24+X$11,COLUMN(Entrées!$C$37)+($C197-1),4,TRUE,"Entrées")))</f>
        <v>2729.5</v>
      </c>
      <c r="Y197" s="28">
        <f ca="1">IF($D197&gt;$D$8,"",INDIRECT(ADDRESS(ROW(Entrées!$C$37)+($D197-1)*24+Y$11,COLUMN(Entrées!$C$37)+($C197-1),4,TRUE,"Entrées")))</f>
        <v>2722.5</v>
      </c>
      <c r="Z197" s="28">
        <f ca="1">IF($D197&gt;$D$8,"",INDIRECT(ADDRESS(ROW(Entrées!$C$37)+($D197-1)*24+Z$11,COLUMN(Entrées!$C$37)+($C197-1),4,TRUE,"Entrées")))</f>
        <v>2351.5</v>
      </c>
      <c r="AA197" s="28">
        <f ca="1">IF($D197&gt;$D$8,"",INDIRECT(ADDRESS(ROW(Entrées!$C$37)+($D197-1)*24+AA$11,COLUMN(Entrées!$C$37)+($C197-1),4,TRUE,"Entrées")))</f>
        <v>1400.5</v>
      </c>
      <c r="AB197" s="28">
        <f ca="1">IF($D197&gt;$D$8,"",INDIRECT(ADDRESS(ROW(Entrées!$C$37)+($D197-1)*24+AB$11,COLUMN(Entrées!$C$37)+($C197-1),4,TRUE,"Entrées")))</f>
        <v>891.5</v>
      </c>
      <c r="AC197" s="11"/>
      <c r="AD197" s="40">
        <f t="shared" ref="AD197:AD227" ca="1" si="217">SUM(E197:AB197)/24</f>
        <v>1927.875</v>
      </c>
      <c r="AE197" s="40">
        <f ca="1">MAX(E197:AB197)</f>
        <v>2743</v>
      </c>
      <c r="AF197" s="40">
        <f ca="1">MIN(E197:AB197)</f>
        <v>622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49473.956989247294</v>
      </c>
      <c r="AK197" s="31">
        <f t="shared" ca="1" si="134"/>
        <v>49350.672043010745</v>
      </c>
      <c r="AL197" s="31">
        <f t="shared" ca="1" si="135"/>
        <v>49398.118279569891</v>
      </c>
      <c r="AM197" s="31">
        <f t="shared" ca="1" si="136"/>
        <v>347.55645161290329</v>
      </c>
      <c r="AN197" s="31">
        <f t="shared" ca="1" si="137"/>
        <v>2588.1444892473114</v>
      </c>
      <c r="AO197" s="31">
        <f t="shared" ca="1" si="138"/>
        <v>1503.5463709677417</v>
      </c>
      <c r="AP197" s="31">
        <f t="shared" ca="1" si="139"/>
        <v>41704.171370967742</v>
      </c>
      <c r="AQ197" s="31">
        <f t="shared" ca="1" si="140"/>
        <v>2152.7096774193546</v>
      </c>
      <c r="AR197" s="31">
        <f t="shared" ca="1" si="141"/>
        <v>402.56922043010746</v>
      </c>
      <c r="AS197" s="31">
        <f t="shared" ca="1" si="142"/>
        <v>6508.2741935483891</v>
      </c>
      <c r="AT197" s="31">
        <f t="shared" ca="1" si="143"/>
        <v>-813.07862903225805</v>
      </c>
      <c r="AU197" s="31">
        <f t="shared" ca="1" si="144"/>
        <v>663.5913978494624</v>
      </c>
      <c r="AV197" s="31">
        <f t="shared" ca="1" si="145"/>
        <v>-5583.5161290322567</v>
      </c>
      <c r="AW197" s="31">
        <f t="shared" ca="1" si="146"/>
        <v>65.047043010752674</v>
      </c>
      <c r="AX197" s="31">
        <f t="shared" ca="1" si="147"/>
        <v>1350.5215053763443</v>
      </c>
      <c r="AY197" s="31">
        <f t="shared" ca="1" si="148"/>
        <v>-1174.383064516129</v>
      </c>
      <c r="AZ197" s="31">
        <f t="shared" ca="1" si="149"/>
        <v>-997.34811827956992</v>
      </c>
      <c r="BA197" s="31">
        <f t="shared" ca="1" si="150"/>
        <v>-382.02016129032256</v>
      </c>
      <c r="BB197" s="31">
        <f t="shared" ca="1" si="151"/>
        <v>-2410.5497311827958</v>
      </c>
      <c r="BC197" s="31">
        <f t="shared" ca="1" si="152"/>
        <v>-1597.1438172043011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151</v>
      </c>
      <c r="BI197" s="32">
        <f>IF($BF197&gt;$Y$7,"",IF(AND($BF197=$Y$7,$BG197=23),"",Entrées!D225-Entrées!D224))</f>
        <v>-700</v>
      </c>
      <c r="BJ197" s="32">
        <f>IF($BF197&gt;$Y$7,"",IF(AND($BF197=$Y$7,$BG197=23),"",Entrées!E225-Entrées!E224))</f>
        <v>-650</v>
      </c>
      <c r="BK197" s="32">
        <f>IF($BF197&gt;$Y$7,"",IF(AND($BF197=$Y$7,$BG197=23),"",Entrées!F225-Entrées!F224))</f>
        <v>471</v>
      </c>
      <c r="BL197" s="32">
        <f>IF($BF197&gt;$Y$7,"",IF(AND($BF197=$Y$7,$BG197=23),"",Entrées!G225-Entrées!G224))</f>
        <v>-158.5</v>
      </c>
      <c r="BM197" s="32">
        <f>IF($BF197&gt;$Y$7,"",IF(AND($BF197=$Y$7,$BG197=23),"",Entrées!H225-Entrées!H224))</f>
        <v>-234.5</v>
      </c>
      <c r="BN197" s="32">
        <f>IF($BF197&gt;$Y$7,"",IF(AND($BF197=$Y$7,$BG197=23),"",Entrées!I225-Entrées!I224))</f>
        <v>35</v>
      </c>
      <c r="BO197" s="32">
        <f>IF($BF197&gt;$Y$7,"",IF(AND($BF197=$Y$7,$BG197=23),"",Entrées!J225-Entrées!J224))</f>
        <v>47</v>
      </c>
      <c r="BP197" s="32">
        <f>IF($BF197&gt;$Y$7,"",IF(AND($BF197=$Y$7,$BG197=23),"",Entrées!K225-Entrées!K224))</f>
        <v>-19</v>
      </c>
      <c r="BQ197" s="32">
        <f>IF($BF197&gt;$Y$7,"",IF(AND($BF197=$Y$7,$BG197=23),"",Entrées!L225-Entrées!L224))</f>
        <v>-417.5</v>
      </c>
      <c r="BR197" s="32">
        <f>IF($BF197&gt;$Y$7,"",IF(AND($BF197=$Y$7,$BG197=23),"",Entrées!M225-Entrées!M224))</f>
        <v>-0.5</v>
      </c>
      <c r="BS197" s="32">
        <f>IF($BF197&gt;$Y$7,"",IF(AND($BF197=$Y$7,$BG197=23),"",Entrées!N225-Entrées!N224))</f>
        <v>6</v>
      </c>
      <c r="BT197" s="32">
        <f>IF($BF197&gt;$Y$7,"",IF(AND($BF197=$Y$7,$BG197=23),"",Entrées!O225-Entrées!O224))</f>
        <v>421</v>
      </c>
      <c r="BU197" s="32">
        <f>IF($BF197&gt;$Y$7,"",IF(AND($BF197=$Y$7,$BG197=23),"",Entrées!P225-Entrées!P224))</f>
        <v>2.5</v>
      </c>
      <c r="BV197" s="32">
        <f>IF($BF197&gt;$Y$7,"",IF(AND($BF197=$Y$7,$BG197=23),"",Entrées!Q225-Entrées!Q224))</f>
        <v>924</v>
      </c>
      <c r="BW197" s="32">
        <f>IF($BF197&gt;$Y$7,"",IF(AND($BF197=$Y$7,$BG197=23),"",Entrées!R225-Entrées!R224))</f>
        <v>-174</v>
      </c>
      <c r="BX197" s="32">
        <f>IF($BF197&gt;$Y$7,"",IF(AND($BF197=$Y$7,$BG197=23),"",Entrées!S225-Entrées!S224))</f>
        <v>-48</v>
      </c>
      <c r="BY197" s="32">
        <f>IF($BF197&gt;$Y$7,"",IF(AND($BF197=$Y$7,$BG197=23),"",Entrées!T225-Entrées!T224))</f>
        <v>-1693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-100</v>
      </c>
      <c r="CB197" s="4"/>
      <c r="CC197" s="4"/>
      <c r="CD197" s="33">
        <f>IF($BF197&lt;=$Y$7,Entrées!J224/CD$2,"")</f>
        <v>5.4567247035074436E-2</v>
      </c>
      <c r="CE197" s="33">
        <f>IF($BF197&lt;=$Y$7,Entrées!K224/CE$2,"")</f>
        <v>4.538939321548017E-3</v>
      </c>
      <c r="CF197" s="11">
        <f t="shared" si="154"/>
        <v>7926</v>
      </c>
      <c r="CG197" s="11">
        <f t="shared" si="155"/>
        <v>4186</v>
      </c>
      <c r="CH197" s="52">
        <f t="shared" si="156"/>
        <v>0.27160101910413265</v>
      </c>
      <c r="CI197" s="52">
        <f t="shared" si="157"/>
        <v>9.6170382329218221E-2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721</v>
      </c>
      <c r="F198" s="28">
        <f ca="1">IF($D198&gt;$D$8,"",INDIRECT(ADDRESS(ROW(Entrées!$C$37)+($D198-1)*24+F$11,COLUMN(Entrées!$C$37)+($C198-1),4,TRUE,"Entrées")))</f>
        <v>716.5</v>
      </c>
      <c r="G198" s="28">
        <f ca="1">IF($D198&gt;$D$8,"",INDIRECT(ADDRESS(ROW(Entrées!$C$37)+($D198-1)*24+G$11,COLUMN(Entrées!$C$37)+($C198-1),4,TRUE,"Entrées")))</f>
        <v>716</v>
      </c>
      <c r="H198" s="28">
        <f ca="1">IF($D198&gt;$D$8,"",INDIRECT(ADDRESS(ROW(Entrées!$C$37)+($D198-1)*24+H$11,COLUMN(Entrées!$C$37)+($C198-1),4,TRUE,"Entrées")))</f>
        <v>716</v>
      </c>
      <c r="I198" s="28">
        <f ca="1">IF($D198&gt;$D$8,"",INDIRECT(ADDRESS(ROW(Entrées!$C$37)+($D198-1)*24+I$11,COLUMN(Entrées!$C$37)+($C198-1),4,TRUE,"Entrées")))</f>
        <v>724</v>
      </c>
      <c r="J198" s="28">
        <f ca="1">IF($D198&gt;$D$8,"",INDIRECT(ADDRESS(ROW(Entrées!$C$37)+($D198-1)*24+J$11,COLUMN(Entrées!$C$37)+($C198-1),4,TRUE,"Entrées")))</f>
        <v>724.5</v>
      </c>
      <c r="K198" s="28">
        <f ca="1">IF($D198&gt;$D$8,"",INDIRECT(ADDRESS(ROW(Entrées!$C$37)+($D198-1)*24+K$11,COLUMN(Entrées!$C$37)+($C198-1),4,TRUE,"Entrées")))</f>
        <v>868</v>
      </c>
      <c r="L198" s="28">
        <f ca="1">IF($D198&gt;$D$8,"",INDIRECT(ADDRESS(ROW(Entrées!$C$37)+($D198-1)*24+L$11,COLUMN(Entrées!$C$37)+($C198-1),4,TRUE,"Entrées")))</f>
        <v>1644</v>
      </c>
      <c r="M198" s="28">
        <f ca="1">IF($D198&gt;$D$8,"",INDIRECT(ADDRESS(ROW(Entrées!$C$37)+($D198-1)*24+M$11,COLUMN(Entrées!$C$37)+($C198-1),4,TRUE,"Entrées")))</f>
        <v>1940</v>
      </c>
      <c r="N198" s="28">
        <f ca="1">IF($D198&gt;$D$8,"",INDIRECT(ADDRESS(ROW(Entrées!$C$37)+($D198-1)*24+N$11,COLUMN(Entrées!$C$37)+($C198-1),4,TRUE,"Entrées")))</f>
        <v>1958.5</v>
      </c>
      <c r="O198" s="28">
        <f ca="1">IF($D198&gt;$D$8,"",INDIRECT(ADDRESS(ROW(Entrées!$C$37)+($D198-1)*24+O$11,COLUMN(Entrées!$C$37)+($C198-1),4,TRUE,"Entrées")))</f>
        <v>1877</v>
      </c>
      <c r="P198" s="28">
        <f ca="1">IF($D198&gt;$D$8,"",INDIRECT(ADDRESS(ROW(Entrées!$C$37)+($D198-1)*24+P$11,COLUMN(Entrées!$C$37)+($C198-1),4,TRUE,"Entrées")))</f>
        <v>1844.5</v>
      </c>
      <c r="Q198" s="28">
        <f ca="1">IF($D198&gt;$D$8,"",INDIRECT(ADDRESS(ROW(Entrées!$C$37)+($D198-1)*24+Q$11,COLUMN(Entrées!$C$37)+($C198-1),4,TRUE,"Entrées")))</f>
        <v>1833.5</v>
      </c>
      <c r="R198" s="28">
        <f ca="1">IF($D198&gt;$D$8,"",INDIRECT(ADDRESS(ROW(Entrées!$C$37)+($D198-1)*24+R$11,COLUMN(Entrées!$C$37)+($C198-1),4,TRUE,"Entrées")))</f>
        <v>1822.5</v>
      </c>
      <c r="S198" s="28">
        <f ca="1">IF($D198&gt;$D$8,"",INDIRECT(ADDRESS(ROW(Entrées!$C$37)+($D198-1)*24+S$11,COLUMN(Entrées!$C$37)+($C198-1),4,TRUE,"Entrées")))</f>
        <v>1826</v>
      </c>
      <c r="T198" s="28">
        <f ca="1">IF($D198&gt;$D$8,"",INDIRECT(ADDRESS(ROW(Entrées!$C$37)+($D198-1)*24+T$11,COLUMN(Entrées!$C$37)+($C198-1),4,TRUE,"Entrées")))</f>
        <v>1819</v>
      </c>
      <c r="U198" s="28">
        <f ca="1">IF($D198&gt;$D$8,"",INDIRECT(ADDRESS(ROW(Entrées!$C$37)+($D198-1)*24+U$11,COLUMN(Entrées!$C$37)+($C198-1),4,TRUE,"Entrées")))</f>
        <v>1811.5</v>
      </c>
      <c r="V198" s="28">
        <f ca="1">IF($D198&gt;$D$8,"",INDIRECT(ADDRESS(ROW(Entrées!$C$37)+($D198-1)*24+V$11,COLUMN(Entrées!$C$37)+($C198-1),4,TRUE,"Entrées")))</f>
        <v>1789</v>
      </c>
      <c r="W198" s="28">
        <f ca="1">IF($D198&gt;$D$8,"",INDIRECT(ADDRESS(ROW(Entrées!$C$37)+($D198-1)*24+W$11,COLUMN(Entrées!$C$37)+($C198-1),4,TRUE,"Entrées")))</f>
        <v>1787</v>
      </c>
      <c r="X198" s="28">
        <f ca="1">IF($D198&gt;$D$8,"",INDIRECT(ADDRESS(ROW(Entrées!$C$37)+($D198-1)*24+X$11,COLUMN(Entrées!$C$37)+($C198-1),4,TRUE,"Entrées")))</f>
        <v>1870</v>
      </c>
      <c r="Y198" s="28">
        <f ca="1">IF($D198&gt;$D$8,"",INDIRECT(ADDRESS(ROW(Entrées!$C$37)+($D198-1)*24+Y$11,COLUMN(Entrées!$C$37)+($C198-1),4,TRUE,"Entrées")))</f>
        <v>1876</v>
      </c>
      <c r="Z198" s="28">
        <f ca="1">IF($D198&gt;$D$8,"",INDIRECT(ADDRESS(ROW(Entrées!$C$37)+($D198-1)*24+Z$11,COLUMN(Entrées!$C$37)+($C198-1),4,TRUE,"Entrées")))</f>
        <v>1664.5</v>
      </c>
      <c r="AA198" s="28">
        <f ca="1">IF($D198&gt;$D$8,"",INDIRECT(ADDRESS(ROW(Entrées!$C$37)+($D198-1)*24+AA$11,COLUMN(Entrées!$C$37)+($C198-1),4,TRUE,"Entrées")))</f>
        <v>1192.5</v>
      </c>
      <c r="AB198" s="28">
        <f ca="1">IF($D198&gt;$D$8,"",INDIRECT(ADDRESS(ROW(Entrées!$C$37)+($D198-1)*24+AB$11,COLUMN(Entrées!$C$37)+($C198-1),4,TRUE,"Entrées")))</f>
        <v>1075.5</v>
      </c>
      <c r="AC198" s="11"/>
      <c r="AD198" s="40">
        <f t="shared" ca="1" si="217"/>
        <v>1450.7083333333333</v>
      </c>
      <c r="AE198" s="40">
        <f t="shared" ref="AE198:AE227" ca="1" si="219">MAX(E198:AB198)</f>
        <v>1958.5</v>
      </c>
      <c r="AF198" s="40">
        <f t="shared" ref="AF198:AF227" ca="1" si="220">MIN(E198:AB198)</f>
        <v>716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49473.956989247294</v>
      </c>
      <c r="AK198" s="31">
        <f t="shared" ca="1" si="134"/>
        <v>49350.672043010745</v>
      </c>
      <c r="AL198" s="31">
        <f t="shared" ca="1" si="135"/>
        <v>49398.118279569891</v>
      </c>
      <c r="AM198" s="31">
        <f t="shared" ca="1" si="136"/>
        <v>347.55645161290329</v>
      </c>
      <c r="AN198" s="31">
        <f t="shared" ca="1" si="137"/>
        <v>2588.1444892473114</v>
      </c>
      <c r="AO198" s="31">
        <f t="shared" ca="1" si="138"/>
        <v>1503.5463709677417</v>
      </c>
      <c r="AP198" s="31">
        <f t="shared" ca="1" si="139"/>
        <v>41704.171370967742</v>
      </c>
      <c r="AQ198" s="31">
        <f t="shared" ca="1" si="140"/>
        <v>2152.7096774193546</v>
      </c>
      <c r="AR198" s="31">
        <f t="shared" ca="1" si="141"/>
        <v>402.56922043010746</v>
      </c>
      <c r="AS198" s="31">
        <f t="shared" ca="1" si="142"/>
        <v>6508.2741935483891</v>
      </c>
      <c r="AT198" s="31">
        <f t="shared" ca="1" si="143"/>
        <v>-813.07862903225805</v>
      </c>
      <c r="AU198" s="31">
        <f t="shared" ca="1" si="144"/>
        <v>663.5913978494624</v>
      </c>
      <c r="AV198" s="31">
        <f t="shared" ca="1" si="145"/>
        <v>-5583.5161290322567</v>
      </c>
      <c r="AW198" s="31">
        <f t="shared" ca="1" si="146"/>
        <v>65.047043010752674</v>
      </c>
      <c r="AX198" s="31">
        <f t="shared" ca="1" si="147"/>
        <v>1350.5215053763443</v>
      </c>
      <c r="AY198" s="31">
        <f t="shared" ca="1" si="148"/>
        <v>-1174.383064516129</v>
      </c>
      <c r="AZ198" s="31">
        <f t="shared" ca="1" si="149"/>
        <v>-997.34811827956992</v>
      </c>
      <c r="BA198" s="31">
        <f t="shared" ca="1" si="150"/>
        <v>-382.02016129032256</v>
      </c>
      <c r="BB198" s="31">
        <f t="shared" ca="1" si="151"/>
        <v>-2410.5497311827958</v>
      </c>
      <c r="BC198" s="31">
        <f t="shared" ca="1" si="152"/>
        <v>-1597.1438172043011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-4315</v>
      </c>
      <c r="BI198" s="32">
        <f>IF($BF198&gt;$Y$7,"",IF(AND($BF198=$Y$7,$BG198=23),"",Entrées!D226-Entrées!D225))</f>
        <v>-4237.5</v>
      </c>
      <c r="BJ198" s="32">
        <f>IF($BF198&gt;$Y$7,"",IF(AND($BF198=$Y$7,$BG198=23),"",Entrées!E226-Entrées!E225))</f>
        <v>-4237.5</v>
      </c>
      <c r="BK198" s="32">
        <f>IF($BF198&gt;$Y$7,"",IF(AND($BF198=$Y$7,$BG198=23),"",Entrées!F226-Entrées!F225))</f>
        <v>-157</v>
      </c>
      <c r="BL198" s="32">
        <f>IF($BF198&gt;$Y$7,"",IF(AND($BF198=$Y$7,$BG198=23),"",Entrées!G226-Entrées!G225))</f>
        <v>-235.5</v>
      </c>
      <c r="BM198" s="32">
        <f>IF($BF198&gt;$Y$7,"",IF(AND($BF198=$Y$7,$BG198=23),"",Entrées!H226-Entrées!H225))</f>
        <v>-570</v>
      </c>
      <c r="BN198" s="32">
        <f>IF($BF198&gt;$Y$7,"",IF(AND($BF198=$Y$7,$BG198=23),"",Entrées!I226-Entrées!I225))</f>
        <v>22</v>
      </c>
      <c r="BO198" s="32">
        <f>IF($BF198&gt;$Y$7,"",IF(AND($BF198=$Y$7,$BG198=23),"",Entrées!J226-Entrées!J225))</f>
        <v>58.5</v>
      </c>
      <c r="BP198" s="32">
        <f>IF($BF198&gt;$Y$7,"",IF(AND($BF198=$Y$7,$BG198=23),"",Entrées!K226-Entrées!K225))</f>
        <v>0</v>
      </c>
      <c r="BQ198" s="32">
        <f>IF($BF198&gt;$Y$7,"",IF(AND($BF198=$Y$7,$BG198=23),"",Entrées!L226-Entrées!L225))</f>
        <v>-2067</v>
      </c>
      <c r="BR198" s="32">
        <f>IF($BF198&gt;$Y$7,"",IF(AND($BF198=$Y$7,$BG198=23),"",Entrées!M226-Entrées!M225))</f>
        <v>0</v>
      </c>
      <c r="BS198" s="32">
        <f>IF($BF198&gt;$Y$7,"",IF(AND($BF198=$Y$7,$BG198=23),"",Entrées!N226-Entrées!N225))</f>
        <v>-18.5</v>
      </c>
      <c r="BT198" s="32">
        <f>IF($BF198&gt;$Y$7,"",IF(AND($BF198=$Y$7,$BG198=23),"",Entrées!O226-Entrées!O225))</f>
        <v>-1347.5</v>
      </c>
      <c r="BU198" s="32">
        <f>IF($BF198&gt;$Y$7,"",IF(AND($BF198=$Y$7,$BG198=23),"",Entrées!P226-Entrées!P225))</f>
        <v>-4.5</v>
      </c>
      <c r="BV198" s="32">
        <f>IF($BF198&gt;$Y$7,"",IF(AND($BF198=$Y$7,$BG198=23),"",Entrées!Q226-Entrées!Q225))</f>
        <v>642</v>
      </c>
      <c r="BW198" s="32">
        <f>IF($BF198&gt;$Y$7,"",IF(AND($BF198=$Y$7,$BG198=23),"",Entrées!R226-Entrées!R225))</f>
        <v>113</v>
      </c>
      <c r="BX198" s="32">
        <f>IF($BF198&gt;$Y$7,"",IF(AND($BF198=$Y$7,$BG198=23),"",Entrées!S226-Entrées!S225))</f>
        <v>-362</v>
      </c>
      <c r="BY198" s="32">
        <f>IF($BF198&gt;$Y$7,"",IF(AND($BF198=$Y$7,$BG198=23),"",Entrées!T226-Entrées!T225))</f>
        <v>-307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-1185</v>
      </c>
      <c r="CB198" s="4"/>
      <c r="CC198" s="4"/>
      <c r="CD198" s="33">
        <f>IF($BF198&lt;=$Y$7,Entrées!J225/CD$2,"")</f>
        <v>6.0497098157961143E-2</v>
      </c>
      <c r="CE198" s="33">
        <f>IF($BF198&lt;=$Y$7,Entrées!K225/CE$2,"")</f>
        <v>0</v>
      </c>
      <c r="CF198" s="11">
        <f t="shared" si="154"/>
        <v>7926</v>
      </c>
      <c r="CG198" s="11">
        <f t="shared" si="155"/>
        <v>4186</v>
      </c>
      <c r="CH198" s="52">
        <f t="shared" si="156"/>
        <v>0.27160101910413265</v>
      </c>
      <c r="CI198" s="52">
        <f t="shared" si="157"/>
        <v>9.6170382329218221E-2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1011</v>
      </c>
      <c r="F199" s="28">
        <f ca="1">IF($D199&gt;$D$8,"",INDIRECT(ADDRESS(ROW(Entrées!$C$37)+($D199-1)*24+F$11,COLUMN(Entrées!$C$37)+($C199-1),4,TRUE,"Entrées")))</f>
        <v>755.5</v>
      </c>
      <c r="G199" s="28">
        <f ca="1">IF($D199&gt;$D$8,"",INDIRECT(ADDRESS(ROW(Entrées!$C$37)+($D199-1)*24+G$11,COLUMN(Entrées!$C$37)+($C199-1),4,TRUE,"Entrées")))</f>
        <v>787.5</v>
      </c>
      <c r="H199" s="28">
        <f ca="1">IF($D199&gt;$D$8,"",INDIRECT(ADDRESS(ROW(Entrées!$C$37)+($D199-1)*24+H$11,COLUMN(Entrées!$C$37)+($C199-1),4,TRUE,"Entrées")))</f>
        <v>779.5</v>
      </c>
      <c r="I199" s="28">
        <f ca="1">IF($D199&gt;$D$8,"",INDIRECT(ADDRESS(ROW(Entrées!$C$37)+($D199-1)*24+I$11,COLUMN(Entrées!$C$37)+($C199-1),4,TRUE,"Entrées")))</f>
        <v>778.5</v>
      </c>
      <c r="J199" s="28">
        <f ca="1">IF($D199&gt;$D$8,"",INDIRECT(ADDRESS(ROW(Entrées!$C$37)+($D199-1)*24+J$11,COLUMN(Entrées!$C$37)+($C199-1),4,TRUE,"Entrées")))</f>
        <v>798.5</v>
      </c>
      <c r="K199" s="28">
        <f ca="1">IF($D199&gt;$D$8,"",INDIRECT(ADDRESS(ROW(Entrées!$C$37)+($D199-1)*24+K$11,COLUMN(Entrées!$C$37)+($C199-1),4,TRUE,"Entrées")))</f>
        <v>928</v>
      </c>
      <c r="L199" s="28">
        <f ca="1">IF($D199&gt;$D$8,"",INDIRECT(ADDRESS(ROW(Entrées!$C$37)+($D199-1)*24+L$11,COLUMN(Entrées!$C$37)+($C199-1),4,TRUE,"Entrées")))</f>
        <v>1399</v>
      </c>
      <c r="M199" s="28">
        <f ca="1">IF($D199&gt;$D$8,"",INDIRECT(ADDRESS(ROW(Entrées!$C$37)+($D199-1)*24+M$11,COLUMN(Entrées!$C$37)+($C199-1),4,TRUE,"Entrées")))</f>
        <v>1558.5</v>
      </c>
      <c r="N199" s="28">
        <f ca="1">IF($D199&gt;$D$8,"",INDIRECT(ADDRESS(ROW(Entrées!$C$37)+($D199-1)*24+N$11,COLUMN(Entrées!$C$37)+($C199-1),4,TRUE,"Entrées")))</f>
        <v>1577.5</v>
      </c>
      <c r="O199" s="28">
        <f ca="1">IF($D199&gt;$D$8,"",INDIRECT(ADDRESS(ROW(Entrées!$C$37)+($D199-1)*24+O$11,COLUMN(Entrées!$C$37)+($C199-1),4,TRUE,"Entrées")))</f>
        <v>1595</v>
      </c>
      <c r="P199" s="28">
        <f ca="1">IF($D199&gt;$D$8,"",INDIRECT(ADDRESS(ROW(Entrées!$C$37)+($D199-1)*24+P$11,COLUMN(Entrées!$C$37)+($C199-1),4,TRUE,"Entrées")))</f>
        <v>1600</v>
      </c>
      <c r="Q199" s="28">
        <f ca="1">IF($D199&gt;$D$8,"",INDIRECT(ADDRESS(ROW(Entrées!$C$37)+($D199-1)*24+Q$11,COLUMN(Entrées!$C$37)+($C199-1),4,TRUE,"Entrées")))</f>
        <v>1590</v>
      </c>
      <c r="R199" s="28">
        <f ca="1">IF($D199&gt;$D$8,"",INDIRECT(ADDRESS(ROW(Entrées!$C$37)+($D199-1)*24+R$11,COLUMN(Entrées!$C$37)+($C199-1),4,TRUE,"Entrées")))</f>
        <v>1526.5</v>
      </c>
      <c r="S199" s="28">
        <f ca="1">IF($D199&gt;$D$8,"",INDIRECT(ADDRESS(ROW(Entrées!$C$37)+($D199-1)*24+S$11,COLUMN(Entrées!$C$37)+($C199-1),4,TRUE,"Entrées")))</f>
        <v>1548</v>
      </c>
      <c r="T199" s="28">
        <f ca="1">IF($D199&gt;$D$8,"",INDIRECT(ADDRESS(ROW(Entrées!$C$37)+($D199-1)*24+T$11,COLUMN(Entrées!$C$37)+($C199-1),4,TRUE,"Entrées")))</f>
        <v>1541.5</v>
      </c>
      <c r="U199" s="28">
        <f ca="1">IF($D199&gt;$D$8,"",INDIRECT(ADDRESS(ROW(Entrées!$C$37)+($D199-1)*24+U$11,COLUMN(Entrées!$C$37)+($C199-1),4,TRUE,"Entrées")))</f>
        <v>1562</v>
      </c>
      <c r="V199" s="28">
        <f ca="1">IF($D199&gt;$D$8,"",INDIRECT(ADDRESS(ROW(Entrées!$C$37)+($D199-1)*24+V$11,COLUMN(Entrées!$C$37)+($C199-1),4,TRUE,"Entrées")))</f>
        <v>1548</v>
      </c>
      <c r="W199" s="28">
        <f ca="1">IF($D199&gt;$D$8,"",INDIRECT(ADDRESS(ROW(Entrées!$C$37)+($D199-1)*24+W$11,COLUMN(Entrées!$C$37)+($C199-1),4,TRUE,"Entrées")))</f>
        <v>1546</v>
      </c>
      <c r="X199" s="28">
        <f ca="1">IF($D199&gt;$D$8,"",INDIRECT(ADDRESS(ROW(Entrées!$C$37)+($D199-1)*24+X$11,COLUMN(Entrées!$C$37)+($C199-1),4,TRUE,"Entrées")))</f>
        <v>1754</v>
      </c>
      <c r="Y199" s="28">
        <f ca="1">IF($D199&gt;$D$8,"",INDIRECT(ADDRESS(ROW(Entrées!$C$37)+($D199-1)*24+Y$11,COLUMN(Entrées!$C$37)+($C199-1),4,TRUE,"Entrées")))</f>
        <v>1705</v>
      </c>
      <c r="Z199" s="28">
        <f ca="1">IF($D199&gt;$D$8,"",INDIRECT(ADDRESS(ROW(Entrées!$C$37)+($D199-1)*24+Z$11,COLUMN(Entrées!$C$37)+($C199-1),4,TRUE,"Entrées")))</f>
        <v>1457.5</v>
      </c>
      <c r="AA199" s="28">
        <f ca="1">IF($D199&gt;$D$8,"",INDIRECT(ADDRESS(ROW(Entrées!$C$37)+($D199-1)*24+AA$11,COLUMN(Entrées!$C$37)+($C199-1),4,TRUE,"Entrées")))</f>
        <v>1401.5</v>
      </c>
      <c r="AB199" s="28">
        <f ca="1">IF($D199&gt;$D$8,"",INDIRECT(ADDRESS(ROW(Entrées!$C$37)+($D199-1)*24+AB$11,COLUMN(Entrées!$C$37)+($C199-1),4,TRUE,"Entrées")))</f>
        <v>1578.5</v>
      </c>
      <c r="AC199" s="11"/>
      <c r="AD199" s="40">
        <f t="shared" ca="1" si="217"/>
        <v>1346.9583333333333</v>
      </c>
      <c r="AE199" s="40">
        <f t="shared" ca="1" si="219"/>
        <v>1754</v>
      </c>
      <c r="AF199" s="40">
        <f t="shared" ca="1" si="220"/>
        <v>755.5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49473.956989247294</v>
      </c>
      <c r="AK199" s="31">
        <f t="shared" ca="1" si="134"/>
        <v>49350.672043010745</v>
      </c>
      <c r="AL199" s="31">
        <f t="shared" ca="1" si="135"/>
        <v>49398.118279569891</v>
      </c>
      <c r="AM199" s="31">
        <f t="shared" ca="1" si="136"/>
        <v>347.55645161290329</v>
      </c>
      <c r="AN199" s="31">
        <f t="shared" ca="1" si="137"/>
        <v>2588.1444892473114</v>
      </c>
      <c r="AO199" s="31">
        <f t="shared" ca="1" si="138"/>
        <v>1503.5463709677417</v>
      </c>
      <c r="AP199" s="31">
        <f t="shared" ca="1" si="139"/>
        <v>41704.171370967742</v>
      </c>
      <c r="AQ199" s="31">
        <f t="shared" ca="1" si="140"/>
        <v>2152.7096774193546</v>
      </c>
      <c r="AR199" s="31">
        <f t="shared" ca="1" si="141"/>
        <v>402.56922043010746</v>
      </c>
      <c r="AS199" s="31">
        <f t="shared" ca="1" si="142"/>
        <v>6508.2741935483891</v>
      </c>
      <c r="AT199" s="31">
        <f t="shared" ca="1" si="143"/>
        <v>-813.07862903225805</v>
      </c>
      <c r="AU199" s="31">
        <f t="shared" ca="1" si="144"/>
        <v>663.5913978494624</v>
      </c>
      <c r="AV199" s="31">
        <f t="shared" ca="1" si="145"/>
        <v>-5583.5161290322567</v>
      </c>
      <c r="AW199" s="31">
        <f t="shared" ca="1" si="146"/>
        <v>65.047043010752674</v>
      </c>
      <c r="AX199" s="31">
        <f t="shared" ca="1" si="147"/>
        <v>1350.5215053763443</v>
      </c>
      <c r="AY199" s="31">
        <f t="shared" ca="1" si="148"/>
        <v>-1174.383064516129</v>
      </c>
      <c r="AZ199" s="31">
        <f t="shared" ca="1" si="149"/>
        <v>-997.34811827956992</v>
      </c>
      <c r="BA199" s="31">
        <f t="shared" ca="1" si="150"/>
        <v>-382.02016129032256</v>
      </c>
      <c r="BB199" s="31">
        <f t="shared" ca="1" si="151"/>
        <v>-2410.5497311827958</v>
      </c>
      <c r="BC199" s="31">
        <f t="shared" ca="1" si="152"/>
        <v>-1597.1438172043011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-2853</v>
      </c>
      <c r="BI199" s="32">
        <f>IF($BF199&gt;$Y$7,"",IF(AND($BF199=$Y$7,$BG199=23),"",Entrées!D227-Entrées!D226))</f>
        <v>-1500</v>
      </c>
      <c r="BJ199" s="32">
        <f>IF($BF199&gt;$Y$7,"",IF(AND($BF199=$Y$7,$BG199=23),"",Entrées!E227-Entrées!E226))</f>
        <v>-1500</v>
      </c>
      <c r="BK199" s="32">
        <f>IF($BF199&gt;$Y$7,"",IF(AND($BF199=$Y$7,$BG199=23),"",Entrées!F227-Entrées!F226))</f>
        <v>-81</v>
      </c>
      <c r="BL199" s="32">
        <f>IF($BF199&gt;$Y$7,"",IF(AND($BF199=$Y$7,$BG199=23),"",Entrées!G227-Entrées!G226))</f>
        <v>-22.5</v>
      </c>
      <c r="BM199" s="32">
        <f>IF($BF199&gt;$Y$7,"",IF(AND($BF199=$Y$7,$BG199=23),"",Entrées!H227-Entrées!H226))</f>
        <v>-66.5</v>
      </c>
      <c r="BN199" s="32">
        <f>IF($BF199&gt;$Y$7,"",IF(AND($BF199=$Y$7,$BG199=23),"",Entrées!I227-Entrées!I226))</f>
        <v>-895</v>
      </c>
      <c r="BO199" s="32">
        <f>IF($BF199&gt;$Y$7,"",IF(AND($BF199=$Y$7,$BG199=23),"",Entrées!J227-Entrées!J226))</f>
        <v>16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-2294.5</v>
      </c>
      <c r="BR199" s="32">
        <f>IF($BF199&gt;$Y$7,"",IF(AND($BF199=$Y$7,$BG199=23),"",Entrées!M227-Entrées!M226))</f>
        <v>-190.5</v>
      </c>
      <c r="BS199" s="32">
        <f>IF($BF199&gt;$Y$7,"",IF(AND($BF199=$Y$7,$BG199=23),"",Entrées!N227-Entrées!N226))</f>
        <v>-7</v>
      </c>
      <c r="BT199" s="32">
        <f>IF($BF199&gt;$Y$7,"",IF(AND($BF199=$Y$7,$BG199=23),"",Entrées!O227-Entrées!O226))</f>
        <v>689</v>
      </c>
      <c r="BU199" s="32">
        <f>IF($BF199&gt;$Y$7,"",IF(AND($BF199=$Y$7,$BG199=23),"",Entrées!P227-Entrées!P226))</f>
        <v>4.5</v>
      </c>
      <c r="BV199" s="32">
        <f>IF($BF199&gt;$Y$7,"",IF(AND($BF199=$Y$7,$BG199=23),"",Entrées!Q227-Entrées!Q226))</f>
        <v>1232</v>
      </c>
      <c r="BW199" s="32">
        <f>IF($BF199&gt;$Y$7,"",IF(AND($BF199=$Y$7,$BG199=23),"",Entrées!R227-Entrées!R226))</f>
        <v>-44</v>
      </c>
      <c r="BX199" s="32">
        <f>IF($BF199&gt;$Y$7,"",IF(AND($BF199=$Y$7,$BG199=23),"",Entrées!S227-Entrées!S226))</f>
        <v>-132</v>
      </c>
      <c r="BY199" s="32">
        <f>IF($BF199&gt;$Y$7,"",IF(AND($BF199=$Y$7,$BG199=23),"",Entrées!T227-Entrées!T226))</f>
        <v>402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289</v>
      </c>
      <c r="CB199" s="4"/>
      <c r="CC199" s="4"/>
      <c r="CD199" s="33">
        <f>IF($BF199&lt;=$Y$7,Entrées!J226/CD$2,"")</f>
        <v>6.7877870300277574E-2</v>
      </c>
      <c r="CE199" s="33">
        <f>IF($BF199&lt;=$Y$7,Entrées!K226/CE$2,"")</f>
        <v>0</v>
      </c>
      <c r="CF199" s="11">
        <f t="shared" si="154"/>
        <v>7926</v>
      </c>
      <c r="CG199" s="11">
        <f t="shared" si="155"/>
        <v>4186</v>
      </c>
      <c r="CH199" s="52">
        <f t="shared" si="156"/>
        <v>0.27160101910413265</v>
      </c>
      <c r="CI199" s="52">
        <f t="shared" si="157"/>
        <v>9.6170382329218221E-2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870</v>
      </c>
      <c r="F200" s="28">
        <f ca="1">IF($D200&gt;$D$8,"",INDIRECT(ADDRESS(ROW(Entrées!$C$37)+($D200-1)*24+F$11,COLUMN(Entrées!$C$37)+($C200-1),4,TRUE,"Entrées")))</f>
        <v>730.5</v>
      </c>
      <c r="G200" s="28">
        <f ca="1">IF($D200&gt;$D$8,"",INDIRECT(ADDRESS(ROW(Entrées!$C$37)+($D200-1)*24+G$11,COLUMN(Entrées!$C$37)+($C200-1),4,TRUE,"Entrées")))</f>
        <v>737.5</v>
      </c>
      <c r="H200" s="28">
        <f ca="1">IF($D200&gt;$D$8,"",INDIRECT(ADDRESS(ROW(Entrées!$C$37)+($D200-1)*24+H$11,COLUMN(Entrées!$C$37)+($C200-1),4,TRUE,"Entrées")))</f>
        <v>721.5</v>
      </c>
      <c r="I200" s="28">
        <f ca="1">IF($D200&gt;$D$8,"",INDIRECT(ADDRESS(ROW(Entrées!$C$37)+($D200-1)*24+I$11,COLUMN(Entrées!$C$37)+($C200-1),4,TRUE,"Entrées")))</f>
        <v>715.5</v>
      </c>
      <c r="J200" s="28">
        <f ca="1">IF($D200&gt;$D$8,"",INDIRECT(ADDRESS(ROW(Entrées!$C$37)+($D200-1)*24+J$11,COLUMN(Entrées!$C$37)+($C200-1),4,TRUE,"Entrées")))</f>
        <v>762.5</v>
      </c>
      <c r="K200" s="28">
        <f ca="1">IF($D200&gt;$D$8,"",INDIRECT(ADDRESS(ROW(Entrées!$C$37)+($D200-1)*24+K$11,COLUMN(Entrées!$C$37)+($C200-1),4,TRUE,"Entrées")))</f>
        <v>1041</v>
      </c>
      <c r="L200" s="28">
        <f ca="1">IF($D200&gt;$D$8,"",INDIRECT(ADDRESS(ROW(Entrées!$C$37)+($D200-1)*24+L$11,COLUMN(Entrées!$C$37)+($C200-1),4,TRUE,"Entrées")))</f>
        <v>1675</v>
      </c>
      <c r="M200" s="28">
        <f ca="1">IF($D200&gt;$D$8,"",INDIRECT(ADDRESS(ROW(Entrées!$C$37)+($D200-1)*24+M$11,COLUMN(Entrées!$C$37)+($C200-1),4,TRUE,"Entrées")))</f>
        <v>1894</v>
      </c>
      <c r="N200" s="28">
        <f ca="1">IF($D200&gt;$D$8,"",INDIRECT(ADDRESS(ROW(Entrées!$C$37)+($D200-1)*24+N$11,COLUMN(Entrées!$C$37)+($C200-1),4,TRUE,"Entrées")))</f>
        <v>1886</v>
      </c>
      <c r="O200" s="28">
        <f ca="1">IF($D200&gt;$D$8,"",INDIRECT(ADDRESS(ROW(Entrées!$C$37)+($D200-1)*24+O$11,COLUMN(Entrées!$C$37)+($C200-1),4,TRUE,"Entrées")))</f>
        <v>1912</v>
      </c>
      <c r="P200" s="28">
        <f ca="1">IF($D200&gt;$D$8,"",INDIRECT(ADDRESS(ROW(Entrées!$C$37)+($D200-1)*24+P$11,COLUMN(Entrées!$C$37)+($C200-1),4,TRUE,"Entrées")))</f>
        <v>1934</v>
      </c>
      <c r="Q200" s="28">
        <f ca="1">IF($D200&gt;$D$8,"",INDIRECT(ADDRESS(ROW(Entrées!$C$37)+($D200-1)*24+Q$11,COLUMN(Entrées!$C$37)+($C200-1),4,TRUE,"Entrées")))</f>
        <v>1883.5</v>
      </c>
      <c r="R200" s="28">
        <f ca="1">IF($D200&gt;$D$8,"",INDIRECT(ADDRESS(ROW(Entrées!$C$37)+($D200-1)*24+R$11,COLUMN(Entrées!$C$37)+($C200-1),4,TRUE,"Entrées")))</f>
        <v>1874</v>
      </c>
      <c r="S200" s="28">
        <f ca="1">IF($D200&gt;$D$8,"",INDIRECT(ADDRESS(ROW(Entrées!$C$37)+($D200-1)*24+S$11,COLUMN(Entrées!$C$37)+($C200-1),4,TRUE,"Entrées")))</f>
        <v>1817.5</v>
      </c>
      <c r="T200" s="28">
        <f ca="1">IF($D200&gt;$D$8,"",INDIRECT(ADDRESS(ROW(Entrées!$C$37)+($D200-1)*24+T$11,COLUMN(Entrées!$C$37)+($C200-1),4,TRUE,"Entrées")))</f>
        <v>1848.5</v>
      </c>
      <c r="U200" s="28">
        <f ca="1">IF($D200&gt;$D$8,"",INDIRECT(ADDRESS(ROW(Entrées!$C$37)+($D200-1)*24+U$11,COLUMN(Entrées!$C$37)+($C200-1),4,TRUE,"Entrées")))</f>
        <v>1883.5</v>
      </c>
      <c r="V200" s="28">
        <f ca="1">IF($D200&gt;$D$8,"",INDIRECT(ADDRESS(ROW(Entrées!$C$37)+($D200-1)*24+V$11,COLUMN(Entrées!$C$37)+($C200-1),4,TRUE,"Entrées")))</f>
        <v>1772</v>
      </c>
      <c r="W200" s="28">
        <f ca="1">IF($D200&gt;$D$8,"",INDIRECT(ADDRESS(ROW(Entrées!$C$37)+($D200-1)*24+W$11,COLUMN(Entrées!$C$37)+($C200-1),4,TRUE,"Entrées")))</f>
        <v>1827</v>
      </c>
      <c r="X200" s="28">
        <f ca="1">IF($D200&gt;$D$8,"",INDIRECT(ADDRESS(ROW(Entrées!$C$37)+($D200-1)*24+X$11,COLUMN(Entrées!$C$37)+($C200-1),4,TRUE,"Entrées")))</f>
        <v>1914.5</v>
      </c>
      <c r="Y200" s="28">
        <f ca="1">IF($D200&gt;$D$8,"",INDIRECT(ADDRESS(ROW(Entrées!$C$37)+($D200-1)*24+Y$11,COLUMN(Entrées!$C$37)+($C200-1),4,TRUE,"Entrées")))</f>
        <v>1965.5</v>
      </c>
      <c r="Z200" s="28">
        <f ca="1">IF($D200&gt;$D$8,"",INDIRECT(ADDRESS(ROW(Entrées!$C$37)+($D200-1)*24+Z$11,COLUMN(Entrées!$C$37)+($C200-1),4,TRUE,"Entrées")))</f>
        <v>1488.5</v>
      </c>
      <c r="AA200" s="28">
        <f ca="1">IF($D200&gt;$D$8,"",INDIRECT(ADDRESS(ROW(Entrées!$C$37)+($D200-1)*24+AA$11,COLUMN(Entrées!$C$37)+($C200-1),4,TRUE,"Entrées")))</f>
        <v>868.5</v>
      </c>
      <c r="AB200" s="28">
        <f ca="1">IF($D200&gt;$D$8,"",INDIRECT(ADDRESS(ROW(Entrées!$C$37)+($D200-1)*24+AB$11,COLUMN(Entrées!$C$37)+($C200-1),4,TRUE,"Entrées")))</f>
        <v>730</v>
      </c>
      <c r="AC200" s="11"/>
      <c r="AD200" s="40">
        <f t="shared" ca="1" si="217"/>
        <v>1448.0208333333333</v>
      </c>
      <c r="AE200" s="40">
        <f t="shared" ca="1" si="219"/>
        <v>1965.5</v>
      </c>
      <c r="AF200" s="40">
        <f t="shared" ca="1" si="220"/>
        <v>715.5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49473.956989247294</v>
      </c>
      <c r="AK200" s="31">
        <f t="shared" ca="1" si="134"/>
        <v>49350.672043010745</v>
      </c>
      <c r="AL200" s="31">
        <f t="shared" ca="1" si="135"/>
        <v>49398.118279569891</v>
      </c>
      <c r="AM200" s="31">
        <f t="shared" ca="1" si="136"/>
        <v>347.55645161290329</v>
      </c>
      <c r="AN200" s="31">
        <f t="shared" ca="1" si="137"/>
        <v>2588.1444892473114</v>
      </c>
      <c r="AO200" s="31">
        <f t="shared" ca="1" si="138"/>
        <v>1503.5463709677417</v>
      </c>
      <c r="AP200" s="31">
        <f t="shared" ca="1" si="139"/>
        <v>41704.171370967742</v>
      </c>
      <c r="AQ200" s="31">
        <f t="shared" ca="1" si="140"/>
        <v>2152.7096774193546</v>
      </c>
      <c r="AR200" s="31">
        <f t="shared" ca="1" si="141"/>
        <v>402.56922043010746</v>
      </c>
      <c r="AS200" s="31">
        <f t="shared" ca="1" si="142"/>
        <v>6508.2741935483891</v>
      </c>
      <c r="AT200" s="31">
        <f t="shared" ca="1" si="143"/>
        <v>-813.07862903225805</v>
      </c>
      <c r="AU200" s="31">
        <f t="shared" ca="1" si="144"/>
        <v>663.5913978494624</v>
      </c>
      <c r="AV200" s="31">
        <f t="shared" ca="1" si="145"/>
        <v>-5583.5161290322567</v>
      </c>
      <c r="AW200" s="31">
        <f t="shared" ca="1" si="146"/>
        <v>65.047043010752674</v>
      </c>
      <c r="AX200" s="31">
        <f t="shared" ca="1" si="147"/>
        <v>1350.5215053763443</v>
      </c>
      <c r="AY200" s="31">
        <f t="shared" ca="1" si="148"/>
        <v>-1174.383064516129</v>
      </c>
      <c r="AZ200" s="31">
        <f t="shared" ca="1" si="149"/>
        <v>-997.34811827956992</v>
      </c>
      <c r="BA200" s="31">
        <f t="shared" ca="1" si="150"/>
        <v>-382.02016129032256</v>
      </c>
      <c r="BB200" s="31">
        <f t="shared" ca="1" si="151"/>
        <v>-2410.5497311827958</v>
      </c>
      <c r="BC200" s="31">
        <f t="shared" ca="1" si="152"/>
        <v>-1597.1438172043011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1655</v>
      </c>
      <c r="BI200" s="32">
        <f>IF($BF200&gt;$Y$7,"",IF(AND($BF200=$Y$7,$BG200=23),"",Entrées!D228-Entrées!D227))</f>
        <v>1137.5</v>
      </c>
      <c r="BJ200" s="32">
        <f>IF($BF200&gt;$Y$7,"",IF(AND($BF200=$Y$7,$BG200=23),"",Entrées!E228-Entrées!E227))</f>
        <v>1162.5</v>
      </c>
      <c r="BK200" s="32">
        <f>IF($BF200&gt;$Y$7,"",IF(AND($BF200=$Y$7,$BG200=23),"",Entrées!F228-Entrées!F227))</f>
        <v>-23.5</v>
      </c>
      <c r="BL200" s="32">
        <f>IF($BF200&gt;$Y$7,"",IF(AND($BF200=$Y$7,$BG200=23),"",Entrées!G228-Entrées!G227))</f>
        <v>-31</v>
      </c>
      <c r="BM200" s="32">
        <f>IF($BF200&gt;$Y$7,"",IF(AND($BF200=$Y$7,$BG200=23),"",Entrées!H228-Entrées!H227))</f>
        <v>-926.5</v>
      </c>
      <c r="BN200" s="32">
        <f>IF($BF200&gt;$Y$7,"",IF(AND($BF200=$Y$7,$BG200=23),"",Entrées!I228-Entrées!I227))</f>
        <v>103.5</v>
      </c>
      <c r="BO200" s="32">
        <f>IF($BF200&gt;$Y$7,"",IF(AND($BF200=$Y$7,$BG200=23),"",Entrées!J228-Entrées!J227))</f>
        <v>21</v>
      </c>
      <c r="BP200" s="32">
        <f>IF($BF200&gt;$Y$7,"",IF(AND($BF200=$Y$7,$BG200=23),"",Entrées!K228-Entrées!K227))</f>
        <v>0</v>
      </c>
      <c r="BQ200" s="32">
        <f>IF($BF200&gt;$Y$7,"",IF(AND($BF200=$Y$7,$BG200=23),"",Entrées!L228-Entrées!L227))</f>
        <v>511</v>
      </c>
      <c r="BR200" s="32">
        <f>IF($BF200&gt;$Y$7,"",IF(AND($BF200=$Y$7,$BG200=23),"",Entrées!M228-Entrées!M227))</f>
        <v>-171.5</v>
      </c>
      <c r="BS200" s="32">
        <f>IF($BF200&gt;$Y$7,"",IF(AND($BF200=$Y$7,$BG200=23),"",Entrées!N228-Entrées!N227))</f>
        <v>4</v>
      </c>
      <c r="BT200" s="32">
        <f>IF($BF200&gt;$Y$7,"",IF(AND($BF200=$Y$7,$BG200=23),"",Entrées!O228-Entrées!O227))</f>
        <v>2167.5</v>
      </c>
      <c r="BU200" s="32">
        <f>IF($BF200&gt;$Y$7,"",IF(AND($BF200=$Y$7,$BG200=23),"",Entrées!P228-Entrées!P227))</f>
        <v>-6</v>
      </c>
      <c r="BV200" s="32">
        <f>IF($BF200&gt;$Y$7,"",IF(AND($BF200=$Y$7,$BG200=23),"",Entrées!Q228-Entrées!Q227))</f>
        <v>98</v>
      </c>
      <c r="BW200" s="32">
        <f>IF($BF200&gt;$Y$7,"",IF(AND($BF200=$Y$7,$BG200=23),"",Entrées!R228-Entrées!R227))</f>
        <v>382</v>
      </c>
      <c r="BX200" s="32">
        <f>IF($BF200&gt;$Y$7,"",IF(AND($BF200=$Y$7,$BG200=23),"",Entrées!S228-Entrées!S227))</f>
        <v>146</v>
      </c>
      <c r="BY200" s="32">
        <f>IF($BF200&gt;$Y$7,"",IF(AND($BF200=$Y$7,$BG200=23),"",Entrées!T228-Entrées!T227))</f>
        <v>1238</v>
      </c>
      <c r="BZ200" s="32">
        <f>IF($BF200&gt;$Y$7,"",IF(AND($BF200=$Y$7,$BG200=23),"",Entrées!U228-Entrées!U227))</f>
        <v>155</v>
      </c>
      <c r="CA200" s="32">
        <f>IF($BF200&gt;$Y$7,"",IF(AND($BF200=$Y$7,$BG200=23),"",Entrées!V228-Entrées!V227))</f>
        <v>566</v>
      </c>
      <c r="CB200" s="4"/>
      <c r="CC200" s="4"/>
      <c r="CD200" s="33">
        <f>IF($BF200&lt;=$Y$7,Entrées!J227/CD$2,"")</f>
        <v>6.9896543022962401E-2</v>
      </c>
      <c r="CE200" s="33">
        <f>IF($BF200&lt;=$Y$7,Entrées!K227/CE$2,"")</f>
        <v>0</v>
      </c>
      <c r="CF200" s="11">
        <f t="shared" si="154"/>
        <v>7926</v>
      </c>
      <c r="CG200" s="11">
        <f t="shared" si="155"/>
        <v>4186</v>
      </c>
      <c r="CH200" s="52">
        <f t="shared" si="156"/>
        <v>0.27160101910413265</v>
      </c>
      <c r="CI200" s="52">
        <f t="shared" si="157"/>
        <v>9.6170382329218221E-2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749.5</v>
      </c>
      <c r="F201" s="28">
        <f ca="1">IF($D201&gt;$D$8,"",INDIRECT(ADDRESS(ROW(Entrées!$C$37)+($D201-1)*24+F$11,COLUMN(Entrées!$C$37)+($C201-1),4,TRUE,"Entrées")))</f>
        <v>730.5</v>
      </c>
      <c r="G201" s="28">
        <f ca="1">IF($D201&gt;$D$8,"",INDIRECT(ADDRESS(ROW(Entrées!$C$37)+($D201-1)*24+G$11,COLUMN(Entrées!$C$37)+($C201-1),4,TRUE,"Entrées")))</f>
        <v>732</v>
      </c>
      <c r="H201" s="28">
        <f ca="1">IF($D201&gt;$D$8,"",INDIRECT(ADDRESS(ROW(Entrées!$C$37)+($D201-1)*24+H$11,COLUMN(Entrées!$C$37)+($C201-1),4,TRUE,"Entrées")))</f>
        <v>730</v>
      </c>
      <c r="I201" s="28">
        <f ca="1">IF($D201&gt;$D$8,"",INDIRECT(ADDRESS(ROW(Entrées!$C$37)+($D201-1)*24+I$11,COLUMN(Entrées!$C$37)+($C201-1),4,TRUE,"Entrées")))</f>
        <v>763</v>
      </c>
      <c r="J201" s="28">
        <f ca="1">IF($D201&gt;$D$8,"",INDIRECT(ADDRESS(ROW(Entrées!$C$37)+($D201-1)*24+J$11,COLUMN(Entrées!$C$37)+($C201-1),4,TRUE,"Entrées")))</f>
        <v>760</v>
      </c>
      <c r="K201" s="28">
        <f ca="1">IF($D201&gt;$D$8,"",INDIRECT(ADDRESS(ROW(Entrées!$C$37)+($D201-1)*24+K$11,COLUMN(Entrées!$C$37)+($C201-1),4,TRUE,"Entrées")))</f>
        <v>742</v>
      </c>
      <c r="L201" s="28">
        <f ca="1">IF($D201&gt;$D$8,"",INDIRECT(ADDRESS(ROW(Entrées!$C$37)+($D201-1)*24+L$11,COLUMN(Entrées!$C$37)+($C201-1),4,TRUE,"Entrées")))</f>
        <v>747.5</v>
      </c>
      <c r="M201" s="28">
        <f ca="1">IF($D201&gt;$D$8,"",INDIRECT(ADDRESS(ROW(Entrées!$C$37)+($D201-1)*24+M$11,COLUMN(Entrées!$C$37)+($C201-1),4,TRUE,"Entrées")))</f>
        <v>750</v>
      </c>
      <c r="N201" s="28">
        <f ca="1">IF($D201&gt;$D$8,"",INDIRECT(ADDRESS(ROW(Entrées!$C$37)+($D201-1)*24+N$11,COLUMN(Entrées!$C$37)+($C201-1),4,TRUE,"Entrées")))</f>
        <v>746</v>
      </c>
      <c r="O201" s="28">
        <f ca="1">IF($D201&gt;$D$8,"",INDIRECT(ADDRESS(ROW(Entrées!$C$37)+($D201-1)*24+O$11,COLUMN(Entrées!$C$37)+($C201-1),4,TRUE,"Entrées")))</f>
        <v>748.5</v>
      </c>
      <c r="P201" s="28">
        <f ca="1">IF($D201&gt;$D$8,"",INDIRECT(ADDRESS(ROW(Entrées!$C$37)+($D201-1)*24+P$11,COLUMN(Entrées!$C$37)+($C201-1),4,TRUE,"Entrées")))</f>
        <v>738</v>
      </c>
      <c r="Q201" s="28">
        <f ca="1">IF($D201&gt;$D$8,"",INDIRECT(ADDRESS(ROW(Entrées!$C$37)+($D201-1)*24+Q$11,COLUMN(Entrées!$C$37)+($C201-1),4,TRUE,"Entrées")))</f>
        <v>740</v>
      </c>
      <c r="R201" s="28">
        <f ca="1">IF($D201&gt;$D$8,"",INDIRECT(ADDRESS(ROW(Entrées!$C$37)+($D201-1)*24+R$11,COLUMN(Entrées!$C$37)+($C201-1),4,TRUE,"Entrées")))</f>
        <v>751</v>
      </c>
      <c r="S201" s="28">
        <f ca="1">IF($D201&gt;$D$8,"",INDIRECT(ADDRESS(ROW(Entrées!$C$37)+($D201-1)*24+S$11,COLUMN(Entrées!$C$37)+($C201-1),4,TRUE,"Entrées")))</f>
        <v>743</v>
      </c>
      <c r="T201" s="28">
        <f ca="1">IF($D201&gt;$D$8,"",INDIRECT(ADDRESS(ROW(Entrées!$C$37)+($D201-1)*24+T$11,COLUMN(Entrées!$C$37)+($C201-1),4,TRUE,"Entrées")))</f>
        <v>755.5</v>
      </c>
      <c r="U201" s="28">
        <f ca="1">IF($D201&gt;$D$8,"",INDIRECT(ADDRESS(ROW(Entrées!$C$37)+($D201-1)*24+U$11,COLUMN(Entrées!$C$37)+($C201-1),4,TRUE,"Entrées")))</f>
        <v>759.5</v>
      </c>
      <c r="V201" s="28">
        <f ca="1">IF($D201&gt;$D$8,"",INDIRECT(ADDRESS(ROW(Entrées!$C$37)+($D201-1)*24+V$11,COLUMN(Entrées!$C$37)+($C201-1),4,TRUE,"Entrées")))</f>
        <v>763.5</v>
      </c>
      <c r="W201" s="28">
        <f ca="1">IF($D201&gt;$D$8,"",INDIRECT(ADDRESS(ROW(Entrées!$C$37)+($D201-1)*24+W$11,COLUMN(Entrées!$C$37)+($C201-1),4,TRUE,"Entrées")))</f>
        <v>784</v>
      </c>
      <c r="X201" s="28">
        <f ca="1">IF($D201&gt;$D$8,"",INDIRECT(ADDRESS(ROW(Entrées!$C$37)+($D201-1)*24+X$11,COLUMN(Entrées!$C$37)+($C201-1),4,TRUE,"Entrées")))</f>
        <v>791</v>
      </c>
      <c r="Y201" s="28">
        <f ca="1">IF($D201&gt;$D$8,"",INDIRECT(ADDRESS(ROW(Entrées!$C$37)+($D201-1)*24+Y$11,COLUMN(Entrées!$C$37)+($C201-1),4,TRUE,"Entrées")))</f>
        <v>775</v>
      </c>
      <c r="Z201" s="28">
        <f ca="1">IF($D201&gt;$D$8,"",INDIRECT(ADDRESS(ROW(Entrées!$C$37)+($D201-1)*24+Z$11,COLUMN(Entrées!$C$37)+($C201-1),4,TRUE,"Entrées")))</f>
        <v>779.5</v>
      </c>
      <c r="AA201" s="28">
        <f ca="1">IF($D201&gt;$D$8,"",INDIRECT(ADDRESS(ROW(Entrées!$C$37)+($D201-1)*24+AA$11,COLUMN(Entrées!$C$37)+($C201-1),4,TRUE,"Entrées")))</f>
        <v>761.5</v>
      </c>
      <c r="AB201" s="28">
        <f ca="1">IF($D201&gt;$D$8,"",INDIRECT(ADDRESS(ROW(Entrées!$C$37)+($D201-1)*24+AB$11,COLUMN(Entrées!$C$37)+($C201-1),4,TRUE,"Entrées")))</f>
        <v>769</v>
      </c>
      <c r="AC201" s="11"/>
      <c r="AD201" s="40">
        <f t="shared" ca="1" si="217"/>
        <v>754.5625</v>
      </c>
      <c r="AE201" s="40">
        <f t="shared" ca="1" si="219"/>
        <v>791</v>
      </c>
      <c r="AF201" s="40">
        <f t="shared" ca="1" si="220"/>
        <v>730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49473.956989247294</v>
      </c>
      <c r="AK201" s="31">
        <f t="shared" ca="1" si="134"/>
        <v>49350.672043010745</v>
      </c>
      <c r="AL201" s="31">
        <f t="shared" ca="1" si="135"/>
        <v>49398.118279569891</v>
      </c>
      <c r="AM201" s="31">
        <f t="shared" ca="1" si="136"/>
        <v>347.55645161290329</v>
      </c>
      <c r="AN201" s="31">
        <f t="shared" ca="1" si="137"/>
        <v>2588.1444892473114</v>
      </c>
      <c r="AO201" s="31">
        <f t="shared" ca="1" si="138"/>
        <v>1503.5463709677417</v>
      </c>
      <c r="AP201" s="31">
        <f t="shared" ca="1" si="139"/>
        <v>41704.171370967742</v>
      </c>
      <c r="AQ201" s="31">
        <f t="shared" ca="1" si="140"/>
        <v>2152.7096774193546</v>
      </c>
      <c r="AR201" s="31">
        <f t="shared" ca="1" si="141"/>
        <v>402.56922043010746</v>
      </c>
      <c r="AS201" s="31">
        <f t="shared" ca="1" si="142"/>
        <v>6508.2741935483891</v>
      </c>
      <c r="AT201" s="31">
        <f t="shared" ca="1" si="143"/>
        <v>-813.07862903225805</v>
      </c>
      <c r="AU201" s="31">
        <f t="shared" ca="1" si="144"/>
        <v>663.5913978494624</v>
      </c>
      <c r="AV201" s="31">
        <f t="shared" ca="1" si="145"/>
        <v>-5583.5161290322567</v>
      </c>
      <c r="AW201" s="31">
        <f t="shared" ca="1" si="146"/>
        <v>65.047043010752674</v>
      </c>
      <c r="AX201" s="31">
        <f t="shared" ca="1" si="147"/>
        <v>1350.5215053763443</v>
      </c>
      <c r="AY201" s="31">
        <f t="shared" ca="1" si="148"/>
        <v>-1174.383064516129</v>
      </c>
      <c r="AZ201" s="31">
        <f t="shared" ca="1" si="149"/>
        <v>-997.34811827956992</v>
      </c>
      <c r="BA201" s="31">
        <f t="shared" ca="1" si="150"/>
        <v>-382.02016129032256</v>
      </c>
      <c r="BB201" s="31">
        <f t="shared" ca="1" si="151"/>
        <v>-2410.5497311827958</v>
      </c>
      <c r="BC201" s="31">
        <f t="shared" ca="1" si="152"/>
        <v>-1597.1438172043011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-2308</v>
      </c>
      <c r="BI201" s="32">
        <f>IF($BF201&gt;$Y$7,"",IF(AND($BF201=$Y$7,$BG201=23),"",Entrées!D229-Entrées!D228))</f>
        <v>-3175</v>
      </c>
      <c r="BJ201" s="32">
        <f>IF($BF201&gt;$Y$7,"",IF(AND($BF201=$Y$7,$BG201=23),"",Entrées!E229-Entrées!E228))</f>
        <v>-3387.5</v>
      </c>
      <c r="BK201" s="32">
        <f>IF($BF201&gt;$Y$7,"",IF(AND($BF201=$Y$7,$BG201=23),"",Entrées!F229-Entrées!F228))</f>
        <v>-324</v>
      </c>
      <c r="BL201" s="32">
        <f>IF($BF201&gt;$Y$7,"",IF(AND($BF201=$Y$7,$BG201=23),"",Entrées!G229-Entrées!G228))</f>
        <v>-132.5</v>
      </c>
      <c r="BM201" s="32">
        <f>IF($BF201&gt;$Y$7,"",IF(AND($BF201=$Y$7,$BG201=23),"",Entrées!H229-Entrées!H228))</f>
        <v>-702</v>
      </c>
      <c r="BN201" s="32">
        <f>IF($BF201&gt;$Y$7,"",IF(AND($BF201=$Y$7,$BG201=23),"",Entrées!I229-Entrées!I228))</f>
        <v>-63</v>
      </c>
      <c r="BO201" s="32">
        <f>IF($BF201&gt;$Y$7,"",IF(AND($BF201=$Y$7,$BG201=23),"",Entrées!J229-Entrées!J228))</f>
        <v>-12.5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-828.5</v>
      </c>
      <c r="BR201" s="32">
        <f>IF($BF201&gt;$Y$7,"",IF(AND($BF201=$Y$7,$BG201=23),"",Entrées!M229-Entrées!M228))</f>
        <v>56.5</v>
      </c>
      <c r="BS201" s="32">
        <f>IF($BF201&gt;$Y$7,"",IF(AND($BF201=$Y$7,$BG201=23),"",Entrées!N229-Entrées!N228))</f>
        <v>10</v>
      </c>
      <c r="BT201" s="32">
        <f>IF($BF201&gt;$Y$7,"",IF(AND($BF201=$Y$7,$BG201=23),"",Entrées!O229-Entrées!O228))</f>
        <v>-312</v>
      </c>
      <c r="BU201" s="32">
        <f>IF($BF201&gt;$Y$7,"",IF(AND($BF201=$Y$7,$BG201=23),"",Entrées!P229-Entrées!P228))</f>
        <v>-8.5</v>
      </c>
      <c r="BV201" s="32">
        <f>IF($BF201&gt;$Y$7,"",IF(AND($BF201=$Y$7,$BG201=23),"",Entrées!Q229-Entrées!Q228))</f>
        <v>-600</v>
      </c>
      <c r="BW201" s="32">
        <f>IF($BF201&gt;$Y$7,"",IF(AND($BF201=$Y$7,$BG201=23),"",Entrées!R229-Entrées!R228))</f>
        <v>-451</v>
      </c>
      <c r="BX201" s="32">
        <f>IF($BF201&gt;$Y$7,"",IF(AND($BF201=$Y$7,$BG201=23),"",Entrées!S229-Entrées!S228))</f>
        <v>-255</v>
      </c>
      <c r="BY201" s="32">
        <f>IF($BF201&gt;$Y$7,"",IF(AND($BF201=$Y$7,$BG201=23),"",Entrées!T229-Entrées!T228))</f>
        <v>-978</v>
      </c>
      <c r="BZ201" s="32">
        <f>IF($BF201&gt;$Y$7,"",IF(AND($BF201=$Y$7,$BG201=23),"",Entrées!U229-Entrées!U228))</f>
        <v>0</v>
      </c>
      <c r="CA201" s="32">
        <f>IF($BF201&gt;$Y$7,"",IF(AND($BF201=$Y$7,$BG201=23),"",Entrées!V229-Entrées!V228))</f>
        <v>-315</v>
      </c>
      <c r="CB201" s="4"/>
      <c r="CC201" s="4"/>
      <c r="CD201" s="33">
        <f>IF($BF201&lt;=$Y$7,Entrées!J228/CD$2,"")</f>
        <v>7.2546050971486253E-2</v>
      </c>
      <c r="CE201" s="33">
        <f>IF($BF201&lt;=$Y$7,Entrées!K228/CE$2,"")</f>
        <v>0</v>
      </c>
      <c r="CF201" s="11">
        <f t="shared" si="154"/>
        <v>7926</v>
      </c>
      <c r="CG201" s="11">
        <f t="shared" si="155"/>
        <v>4186</v>
      </c>
      <c r="CH201" s="52">
        <f t="shared" si="156"/>
        <v>0.27160101910413265</v>
      </c>
      <c r="CI201" s="52">
        <f t="shared" si="157"/>
        <v>9.6170382329218221E-2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764.5</v>
      </c>
      <c r="F202" s="28">
        <f ca="1">IF($D202&gt;$D$8,"",INDIRECT(ADDRESS(ROW(Entrées!$C$37)+($D202-1)*24+F$11,COLUMN(Entrées!$C$37)+($C202-1),4,TRUE,"Entrées")))</f>
        <v>774</v>
      </c>
      <c r="G202" s="28">
        <f ca="1">IF($D202&gt;$D$8,"",INDIRECT(ADDRESS(ROW(Entrées!$C$37)+($D202-1)*24+G$11,COLUMN(Entrées!$C$37)+($C202-1),4,TRUE,"Entrées")))</f>
        <v>773</v>
      </c>
      <c r="H202" s="28">
        <f ca="1">IF($D202&gt;$D$8,"",INDIRECT(ADDRESS(ROW(Entrées!$C$37)+($D202-1)*24+H$11,COLUMN(Entrées!$C$37)+($C202-1),4,TRUE,"Entrées")))</f>
        <v>769</v>
      </c>
      <c r="I202" s="28">
        <f ca="1">IF($D202&gt;$D$8,"",INDIRECT(ADDRESS(ROW(Entrées!$C$37)+($D202-1)*24+I$11,COLUMN(Entrées!$C$37)+($C202-1),4,TRUE,"Entrées")))</f>
        <v>768.5</v>
      </c>
      <c r="J202" s="28">
        <f ca="1">IF($D202&gt;$D$8,"",INDIRECT(ADDRESS(ROW(Entrées!$C$37)+($D202-1)*24+J$11,COLUMN(Entrées!$C$37)+($C202-1),4,TRUE,"Entrées")))</f>
        <v>782</v>
      </c>
      <c r="K202" s="28">
        <f ca="1">IF($D202&gt;$D$8,"",INDIRECT(ADDRESS(ROW(Entrées!$C$37)+($D202-1)*24+K$11,COLUMN(Entrées!$C$37)+($C202-1),4,TRUE,"Entrées")))</f>
        <v>774</v>
      </c>
      <c r="L202" s="28">
        <f ca="1">IF($D202&gt;$D$8,"",INDIRECT(ADDRESS(ROW(Entrées!$C$37)+($D202-1)*24+L$11,COLUMN(Entrées!$C$37)+($C202-1),4,TRUE,"Entrées")))</f>
        <v>769</v>
      </c>
      <c r="M202" s="28">
        <f ca="1">IF($D202&gt;$D$8,"",INDIRECT(ADDRESS(ROW(Entrées!$C$37)+($D202-1)*24+M$11,COLUMN(Entrées!$C$37)+($C202-1),4,TRUE,"Entrées")))</f>
        <v>776.5</v>
      </c>
      <c r="N202" s="28">
        <f ca="1">IF($D202&gt;$D$8,"",INDIRECT(ADDRESS(ROW(Entrées!$C$37)+($D202-1)*24+N$11,COLUMN(Entrées!$C$37)+($C202-1),4,TRUE,"Entrées")))</f>
        <v>765.5</v>
      </c>
      <c r="O202" s="28">
        <f ca="1">IF($D202&gt;$D$8,"",INDIRECT(ADDRESS(ROW(Entrées!$C$37)+($D202-1)*24+O$11,COLUMN(Entrées!$C$37)+($C202-1),4,TRUE,"Entrées")))</f>
        <v>769.5</v>
      </c>
      <c r="P202" s="28">
        <f ca="1">IF($D202&gt;$D$8,"",INDIRECT(ADDRESS(ROW(Entrées!$C$37)+($D202-1)*24+P$11,COLUMN(Entrées!$C$37)+($C202-1),4,TRUE,"Entrées")))</f>
        <v>775.5</v>
      </c>
      <c r="Q202" s="28">
        <f ca="1">IF($D202&gt;$D$8,"",INDIRECT(ADDRESS(ROW(Entrées!$C$37)+($D202-1)*24+Q$11,COLUMN(Entrées!$C$37)+($C202-1),4,TRUE,"Entrées")))</f>
        <v>783.5</v>
      </c>
      <c r="R202" s="28">
        <f ca="1">IF($D202&gt;$D$8,"",INDIRECT(ADDRESS(ROW(Entrées!$C$37)+($D202-1)*24+R$11,COLUMN(Entrées!$C$37)+($C202-1),4,TRUE,"Entrées")))</f>
        <v>760.5</v>
      </c>
      <c r="S202" s="28">
        <f ca="1">IF($D202&gt;$D$8,"",INDIRECT(ADDRESS(ROW(Entrées!$C$37)+($D202-1)*24+S$11,COLUMN(Entrées!$C$37)+($C202-1),4,TRUE,"Entrées")))</f>
        <v>721</v>
      </c>
      <c r="T202" s="28">
        <f ca="1">IF($D202&gt;$D$8,"",INDIRECT(ADDRESS(ROW(Entrées!$C$37)+($D202-1)*24+T$11,COLUMN(Entrées!$C$37)+($C202-1),4,TRUE,"Entrées")))</f>
        <v>734</v>
      </c>
      <c r="U202" s="28">
        <f ca="1">IF($D202&gt;$D$8,"",INDIRECT(ADDRESS(ROW(Entrées!$C$37)+($D202-1)*24+U$11,COLUMN(Entrées!$C$37)+($C202-1),4,TRUE,"Entrées")))</f>
        <v>745.5</v>
      </c>
      <c r="V202" s="28">
        <f ca="1">IF($D202&gt;$D$8,"",INDIRECT(ADDRESS(ROW(Entrées!$C$37)+($D202-1)*24+V$11,COLUMN(Entrées!$C$37)+($C202-1),4,TRUE,"Entrées")))</f>
        <v>750.5</v>
      </c>
      <c r="W202" s="28">
        <f ca="1">IF($D202&gt;$D$8,"",INDIRECT(ADDRESS(ROW(Entrées!$C$37)+($D202-1)*24+W$11,COLUMN(Entrées!$C$37)+($C202-1),4,TRUE,"Entrées")))</f>
        <v>747.5</v>
      </c>
      <c r="X202" s="28">
        <f ca="1">IF($D202&gt;$D$8,"",INDIRECT(ADDRESS(ROW(Entrées!$C$37)+($D202-1)*24+X$11,COLUMN(Entrées!$C$37)+($C202-1),4,TRUE,"Entrées")))</f>
        <v>757.5</v>
      </c>
      <c r="Y202" s="28">
        <f ca="1">IF($D202&gt;$D$8,"",INDIRECT(ADDRESS(ROW(Entrées!$C$37)+($D202-1)*24+Y$11,COLUMN(Entrées!$C$37)+($C202-1),4,TRUE,"Entrées")))</f>
        <v>730.5</v>
      </c>
      <c r="Z202" s="28">
        <f ca="1">IF($D202&gt;$D$8,"",INDIRECT(ADDRESS(ROW(Entrées!$C$37)+($D202-1)*24+Z$11,COLUMN(Entrées!$C$37)+($C202-1),4,TRUE,"Entrées")))</f>
        <v>740</v>
      </c>
      <c r="AA202" s="28">
        <f ca="1">IF($D202&gt;$D$8,"",INDIRECT(ADDRESS(ROW(Entrées!$C$37)+($D202-1)*24+AA$11,COLUMN(Entrées!$C$37)+($C202-1),4,TRUE,"Entrées")))</f>
        <v>733.5</v>
      </c>
      <c r="AB202" s="28">
        <f ca="1">IF($D202&gt;$D$8,"",INDIRECT(ADDRESS(ROW(Entrées!$C$37)+($D202-1)*24+AB$11,COLUMN(Entrées!$C$37)+($C202-1),4,TRUE,"Entrées")))</f>
        <v>751.5</v>
      </c>
      <c r="AC202" s="11"/>
      <c r="AD202" s="40">
        <f t="shared" ca="1" si="217"/>
        <v>759.02083333333337</v>
      </c>
      <c r="AE202" s="40">
        <f t="shared" ca="1" si="219"/>
        <v>783.5</v>
      </c>
      <c r="AF202" s="40">
        <f t="shared" ca="1" si="220"/>
        <v>721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49473.956989247294</v>
      </c>
      <c r="AK202" s="31">
        <f t="shared" ca="1" si="134"/>
        <v>49350.672043010745</v>
      </c>
      <c r="AL202" s="31">
        <f t="shared" ca="1" si="135"/>
        <v>49398.118279569891</v>
      </c>
      <c r="AM202" s="31">
        <f t="shared" ca="1" si="136"/>
        <v>347.55645161290329</v>
      </c>
      <c r="AN202" s="31">
        <f t="shared" ca="1" si="137"/>
        <v>2588.1444892473114</v>
      </c>
      <c r="AO202" s="31">
        <f t="shared" ca="1" si="138"/>
        <v>1503.5463709677417</v>
      </c>
      <c r="AP202" s="31">
        <f t="shared" ca="1" si="139"/>
        <v>41704.171370967742</v>
      </c>
      <c r="AQ202" s="31">
        <f t="shared" ca="1" si="140"/>
        <v>2152.7096774193546</v>
      </c>
      <c r="AR202" s="31">
        <f t="shared" ca="1" si="141"/>
        <v>402.56922043010746</v>
      </c>
      <c r="AS202" s="31">
        <f t="shared" ca="1" si="142"/>
        <v>6508.2741935483891</v>
      </c>
      <c r="AT202" s="31">
        <f t="shared" ca="1" si="143"/>
        <v>-813.07862903225805</v>
      </c>
      <c r="AU202" s="31">
        <f t="shared" ca="1" si="144"/>
        <v>663.5913978494624</v>
      </c>
      <c r="AV202" s="31">
        <f t="shared" ca="1" si="145"/>
        <v>-5583.5161290322567</v>
      </c>
      <c r="AW202" s="31">
        <f t="shared" ca="1" si="146"/>
        <v>65.047043010752674</v>
      </c>
      <c r="AX202" s="31">
        <f t="shared" ca="1" si="147"/>
        <v>1350.5215053763443</v>
      </c>
      <c r="AY202" s="31">
        <f t="shared" ca="1" si="148"/>
        <v>-1174.383064516129</v>
      </c>
      <c r="AZ202" s="31">
        <f t="shared" ca="1" si="149"/>
        <v>-997.34811827956992</v>
      </c>
      <c r="BA202" s="31">
        <f t="shared" ca="1" si="150"/>
        <v>-382.02016129032256</v>
      </c>
      <c r="BB202" s="31">
        <f t="shared" ca="1" si="151"/>
        <v>-2410.5497311827958</v>
      </c>
      <c r="BC202" s="31">
        <f t="shared" ca="1" si="152"/>
        <v>-1597.1438172043011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-4290.5</v>
      </c>
      <c r="BI202" s="32">
        <f>IF($BF202&gt;$Y$7,"",IF(AND($BF202=$Y$7,$BG202=23),"",Entrées!D230-Entrées!D229))</f>
        <v>-2862.5</v>
      </c>
      <c r="BJ202" s="32">
        <f>IF($BF202&gt;$Y$7,"",IF(AND($BF202=$Y$7,$BG202=23),"",Entrées!E230-Entrées!E229))</f>
        <v>-3387.5</v>
      </c>
      <c r="BK202" s="32">
        <f>IF($BF202&gt;$Y$7,"",IF(AND($BF202=$Y$7,$BG202=23),"",Entrées!F230-Entrées!F229))</f>
        <v>-264.5</v>
      </c>
      <c r="BL202" s="32">
        <f>IF($BF202&gt;$Y$7,"",IF(AND($BF202=$Y$7,$BG202=23),"",Entrées!G230-Entrées!G229))</f>
        <v>-120</v>
      </c>
      <c r="BM202" s="32">
        <f>IF($BF202&gt;$Y$7,"",IF(AND($BF202=$Y$7,$BG202=23),"",Entrées!H230-Entrées!H229))</f>
        <v>-291</v>
      </c>
      <c r="BN202" s="32">
        <f>IF($BF202&gt;$Y$7,"",IF(AND($BF202=$Y$7,$BG202=23),"",Entrées!I230-Entrées!I229))</f>
        <v>173.5</v>
      </c>
      <c r="BO202" s="32">
        <f>IF($BF202&gt;$Y$7,"",IF(AND($BF202=$Y$7,$BG202=23),"",Entrées!J230-Entrées!J229))</f>
        <v>25.5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-766.5</v>
      </c>
      <c r="BR202" s="32">
        <f>IF($BF202&gt;$Y$7,"",IF(AND($BF202=$Y$7,$BG202=23),"",Entrées!M230-Entrées!M229))</f>
        <v>-1778.5</v>
      </c>
      <c r="BS202" s="32">
        <f>IF($BF202&gt;$Y$7,"",IF(AND($BF202=$Y$7,$BG202=23),"",Entrées!N230-Entrées!N229))</f>
        <v>8.5</v>
      </c>
      <c r="BT202" s="32">
        <f>IF($BF202&gt;$Y$7,"",IF(AND($BF202=$Y$7,$BG202=23),"",Entrées!O230-Entrées!O229))</f>
        <v>-1276.5</v>
      </c>
      <c r="BU202" s="32">
        <f>IF($BF202&gt;$Y$7,"",IF(AND($BF202=$Y$7,$BG202=23),"",Entrées!P230-Entrées!P229))</f>
        <v>-3</v>
      </c>
      <c r="BV202" s="32">
        <f>IF($BF202&gt;$Y$7,"",IF(AND($BF202=$Y$7,$BG202=23),"",Entrées!Q230-Entrées!Q229))</f>
        <v>0</v>
      </c>
      <c r="BW202" s="32">
        <f>IF($BF202&gt;$Y$7,"",IF(AND($BF202=$Y$7,$BG202=23),"",Entrées!R230-Entrées!R229))</f>
        <v>222</v>
      </c>
      <c r="BX202" s="32">
        <f>IF($BF202&gt;$Y$7,"",IF(AND($BF202=$Y$7,$BG202=23),"",Entrées!S230-Entrées!S229))</f>
        <v>-103</v>
      </c>
      <c r="BY202" s="32">
        <f>IF($BF202&gt;$Y$7,"",IF(AND($BF202=$Y$7,$BG202=23),"",Entrées!T230-Entrées!T229))</f>
        <v>96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-97</v>
      </c>
      <c r="CB202" s="4"/>
      <c r="CC202" s="4"/>
      <c r="CD202" s="33">
        <f>IF($BF202&lt;=$Y$7,Entrées!J229/CD$2,"")</f>
        <v>7.0968962906888727E-2</v>
      </c>
      <c r="CE202" s="33">
        <f>IF($BF202&lt;=$Y$7,Entrées!K229/CE$2,"")</f>
        <v>0</v>
      </c>
      <c r="CF202" s="11">
        <f t="shared" si="154"/>
        <v>7926</v>
      </c>
      <c r="CG202" s="11">
        <f t="shared" si="155"/>
        <v>4186</v>
      </c>
      <c r="CH202" s="52">
        <f t="shared" si="156"/>
        <v>0.27160101910413265</v>
      </c>
      <c r="CI202" s="52">
        <f t="shared" si="157"/>
        <v>9.6170382329218221E-2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792</v>
      </c>
      <c r="F203" s="28">
        <f ca="1">IF($D203&gt;$D$8,"",INDIRECT(ADDRESS(ROW(Entrées!$C$37)+($D203-1)*24+F$11,COLUMN(Entrées!$C$37)+($C203-1),4,TRUE,"Entrées")))</f>
        <v>781.5</v>
      </c>
      <c r="G203" s="28">
        <f ca="1">IF($D203&gt;$D$8,"",INDIRECT(ADDRESS(ROW(Entrées!$C$37)+($D203-1)*24+G$11,COLUMN(Entrées!$C$37)+($C203-1),4,TRUE,"Entrées")))</f>
        <v>786.5</v>
      </c>
      <c r="H203" s="28">
        <f ca="1">IF($D203&gt;$D$8,"",INDIRECT(ADDRESS(ROW(Entrées!$C$37)+($D203-1)*24+H$11,COLUMN(Entrées!$C$37)+($C203-1),4,TRUE,"Entrées")))</f>
        <v>775.5</v>
      </c>
      <c r="I203" s="28">
        <f ca="1">IF($D203&gt;$D$8,"",INDIRECT(ADDRESS(ROW(Entrées!$C$37)+($D203-1)*24+I$11,COLUMN(Entrées!$C$37)+($C203-1),4,TRUE,"Entrées")))</f>
        <v>798</v>
      </c>
      <c r="J203" s="28">
        <f ca="1">IF($D203&gt;$D$8,"",INDIRECT(ADDRESS(ROW(Entrées!$C$37)+($D203-1)*24+J$11,COLUMN(Entrées!$C$37)+($C203-1),4,TRUE,"Entrées")))</f>
        <v>1072</v>
      </c>
      <c r="K203" s="28">
        <f ca="1">IF($D203&gt;$D$8,"",INDIRECT(ADDRESS(ROW(Entrées!$C$37)+($D203-1)*24+K$11,COLUMN(Entrées!$C$37)+($C203-1),4,TRUE,"Entrées")))</f>
        <v>1516.5</v>
      </c>
      <c r="L203" s="28">
        <f ca="1">IF($D203&gt;$D$8,"",INDIRECT(ADDRESS(ROW(Entrées!$C$37)+($D203-1)*24+L$11,COLUMN(Entrées!$C$37)+($C203-1),4,TRUE,"Entrées")))</f>
        <v>2433</v>
      </c>
      <c r="M203" s="28">
        <f ca="1">IF($D203&gt;$D$8,"",INDIRECT(ADDRESS(ROW(Entrées!$C$37)+($D203-1)*24+M$11,COLUMN(Entrées!$C$37)+($C203-1),4,TRUE,"Entrées")))</f>
        <v>3166</v>
      </c>
      <c r="N203" s="28">
        <f ca="1">IF($D203&gt;$D$8,"",INDIRECT(ADDRESS(ROW(Entrées!$C$37)+($D203-1)*24+N$11,COLUMN(Entrées!$C$37)+($C203-1),4,TRUE,"Entrées")))</f>
        <v>3523</v>
      </c>
      <c r="O203" s="28">
        <f ca="1">IF($D203&gt;$D$8,"",INDIRECT(ADDRESS(ROW(Entrées!$C$37)+($D203-1)*24+O$11,COLUMN(Entrées!$C$37)+($C203-1),4,TRUE,"Entrées")))</f>
        <v>3832.5</v>
      </c>
      <c r="P203" s="28">
        <f ca="1">IF($D203&gt;$D$8,"",INDIRECT(ADDRESS(ROW(Entrées!$C$37)+($D203-1)*24+P$11,COLUMN(Entrées!$C$37)+($C203-1),4,TRUE,"Entrées")))</f>
        <v>3919.5</v>
      </c>
      <c r="Q203" s="28">
        <f ca="1">IF($D203&gt;$D$8,"",INDIRECT(ADDRESS(ROW(Entrées!$C$37)+($D203-1)*24+Q$11,COLUMN(Entrées!$C$37)+($C203-1),4,TRUE,"Entrées")))</f>
        <v>3900.5</v>
      </c>
      <c r="R203" s="28">
        <f ca="1">IF($D203&gt;$D$8,"",INDIRECT(ADDRESS(ROW(Entrées!$C$37)+($D203-1)*24+R$11,COLUMN(Entrées!$C$37)+($C203-1),4,TRUE,"Entrées")))</f>
        <v>3790.5</v>
      </c>
      <c r="S203" s="28">
        <f ca="1">IF($D203&gt;$D$8,"",INDIRECT(ADDRESS(ROW(Entrées!$C$37)+($D203-1)*24+S$11,COLUMN(Entrées!$C$37)+($C203-1),4,TRUE,"Entrées")))</f>
        <v>3779</v>
      </c>
      <c r="T203" s="28">
        <f ca="1">IF($D203&gt;$D$8,"",INDIRECT(ADDRESS(ROW(Entrées!$C$37)+($D203-1)*24+T$11,COLUMN(Entrées!$C$37)+($C203-1),4,TRUE,"Entrées")))</f>
        <v>3590.5</v>
      </c>
      <c r="U203" s="28">
        <f ca="1">IF($D203&gt;$D$8,"",INDIRECT(ADDRESS(ROW(Entrées!$C$37)+($D203-1)*24+U$11,COLUMN(Entrées!$C$37)+($C203-1),4,TRUE,"Entrées")))</f>
        <v>3599</v>
      </c>
      <c r="V203" s="28">
        <f ca="1">IF($D203&gt;$D$8,"",INDIRECT(ADDRESS(ROW(Entrées!$C$37)+($D203-1)*24+V$11,COLUMN(Entrées!$C$37)+($C203-1),4,TRUE,"Entrées")))</f>
        <v>3687</v>
      </c>
      <c r="W203" s="28">
        <f ca="1">IF($D203&gt;$D$8,"",INDIRECT(ADDRESS(ROW(Entrées!$C$37)+($D203-1)*24+W$11,COLUMN(Entrées!$C$37)+($C203-1),4,TRUE,"Entrées")))</f>
        <v>3831</v>
      </c>
      <c r="X203" s="28">
        <f ca="1">IF($D203&gt;$D$8,"",INDIRECT(ADDRESS(ROW(Entrées!$C$37)+($D203-1)*24+X$11,COLUMN(Entrées!$C$37)+($C203-1),4,TRUE,"Entrées")))</f>
        <v>4066.5</v>
      </c>
      <c r="Y203" s="28">
        <f ca="1">IF($D203&gt;$D$8,"",INDIRECT(ADDRESS(ROW(Entrées!$C$37)+($D203-1)*24+Y$11,COLUMN(Entrées!$C$37)+($C203-1),4,TRUE,"Entrées")))</f>
        <v>3973.5</v>
      </c>
      <c r="Z203" s="28">
        <f ca="1">IF($D203&gt;$D$8,"",INDIRECT(ADDRESS(ROW(Entrées!$C$37)+($D203-1)*24+Z$11,COLUMN(Entrées!$C$37)+($C203-1),4,TRUE,"Entrées")))</f>
        <v>3311</v>
      </c>
      <c r="AA203" s="28">
        <f ca="1">IF($D203&gt;$D$8,"",INDIRECT(ADDRESS(ROW(Entrées!$C$37)+($D203-1)*24+AA$11,COLUMN(Entrées!$C$37)+($C203-1),4,TRUE,"Entrées")))</f>
        <v>2076.5</v>
      </c>
      <c r="AB203" s="28">
        <f ca="1">IF($D203&gt;$D$8,"",INDIRECT(ADDRESS(ROW(Entrées!$C$37)+($D203-1)*24+AB$11,COLUMN(Entrées!$C$37)+($C203-1),4,TRUE,"Entrées")))</f>
        <v>1913.5</v>
      </c>
      <c r="AC203" s="11"/>
      <c r="AD203" s="40">
        <f t="shared" ca="1" si="217"/>
        <v>2704.7708333333335</v>
      </c>
      <c r="AE203" s="40">
        <f t="shared" ca="1" si="219"/>
        <v>4066.5</v>
      </c>
      <c r="AF203" s="40">
        <f t="shared" ca="1" si="220"/>
        <v>775.5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49473.956989247294</v>
      </c>
      <c r="AK203" s="31">
        <f t="shared" ref="AK203:AK266" ca="1" si="222">IF($AH203&gt;$Y$7,"",AK202)</f>
        <v>49350.672043010745</v>
      </c>
      <c r="AL203" s="31">
        <f t="shared" ref="AL203:AL266" ca="1" si="223">IF($AH203&gt;$Y$7,"",AL202)</f>
        <v>49398.118279569891</v>
      </c>
      <c r="AM203" s="31">
        <f t="shared" ref="AM203:AM266" ca="1" si="224">IF($AH203&gt;$Y$7,"",AM202)</f>
        <v>347.55645161290329</v>
      </c>
      <c r="AN203" s="31">
        <f t="shared" ref="AN203:AN266" ca="1" si="225">IF($AH203&gt;$Y$7,"",AN202)</f>
        <v>2588.1444892473114</v>
      </c>
      <c r="AO203" s="31">
        <f t="shared" ref="AO203:AO266" ca="1" si="226">IF($AH203&gt;$Y$7,"",AO202)</f>
        <v>1503.5463709677417</v>
      </c>
      <c r="AP203" s="31">
        <f t="shared" ref="AP203:AP266" ca="1" si="227">IF($AH203&gt;$Y$7,"",AP202)</f>
        <v>41704.171370967742</v>
      </c>
      <c r="AQ203" s="31">
        <f t="shared" ref="AQ203:AQ266" ca="1" si="228">IF($AH203&gt;$Y$7,"",AQ202)</f>
        <v>2152.7096774193546</v>
      </c>
      <c r="AR203" s="31">
        <f t="shared" ref="AR203:AR266" ca="1" si="229">IF($AH203&gt;$Y$7,"",AR202)</f>
        <v>402.56922043010746</v>
      </c>
      <c r="AS203" s="31">
        <f t="shared" ref="AS203:AS266" ca="1" si="230">IF($AH203&gt;$Y$7,"",AS202)</f>
        <v>6508.2741935483891</v>
      </c>
      <c r="AT203" s="31">
        <f t="shared" ref="AT203:AT266" ca="1" si="231">IF($AH203&gt;$Y$7,"",AT202)</f>
        <v>-813.07862903225805</v>
      </c>
      <c r="AU203" s="31">
        <f t="shared" ref="AU203:AU266" ca="1" si="232">IF($AH203&gt;$Y$7,"",AU202)</f>
        <v>663.5913978494624</v>
      </c>
      <c r="AV203" s="31">
        <f t="shared" ref="AV203:AV266" ca="1" si="233">IF($AH203&gt;$Y$7,"",AV202)</f>
        <v>-5583.5161290322567</v>
      </c>
      <c r="AW203" s="31">
        <f t="shared" ref="AW203:AW266" ca="1" si="234">IF($AH203&gt;$Y$7,"",AW202)</f>
        <v>65.047043010752674</v>
      </c>
      <c r="AX203" s="31">
        <f t="shared" ref="AX203:AX266" ca="1" si="235">IF($AH203&gt;$Y$7,"",AX202)</f>
        <v>1350.5215053763443</v>
      </c>
      <c r="AY203" s="31">
        <f t="shared" ref="AY203:AY266" ca="1" si="236">IF($AH203&gt;$Y$7,"",AY202)</f>
        <v>-1174.383064516129</v>
      </c>
      <c r="AZ203" s="31">
        <f t="shared" ref="AZ203:AZ266" ca="1" si="237">IF($AH203&gt;$Y$7,"",AZ202)</f>
        <v>-997.34811827956992</v>
      </c>
      <c r="BA203" s="31">
        <f t="shared" ref="BA203:BA266" ca="1" si="238">IF($AH203&gt;$Y$7,"",BA202)</f>
        <v>-382.02016129032256</v>
      </c>
      <c r="BB203" s="31">
        <f t="shared" ref="BB203:BB266" ca="1" si="239">IF($AH203&gt;$Y$7,"",BB202)</f>
        <v>-2410.5497311827958</v>
      </c>
      <c r="BC203" s="31">
        <f t="shared" ref="BC203:BC266" ca="1" si="240">IF($AH203&gt;$Y$7,"",BC202)</f>
        <v>-1597.1438172043011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-1283.5</v>
      </c>
      <c r="BI203" s="32">
        <f>IF($BF203&gt;$Y$7,"",IF(AND($BF203=$Y$7,$BG203=23),"",Entrées!D231-Entrées!D230))</f>
        <v>-1775</v>
      </c>
      <c r="BJ203" s="32">
        <f>IF($BF203&gt;$Y$7,"",IF(AND($BF203=$Y$7,$BG203=23),"",Entrées!E231-Entrées!E230))</f>
        <v>-1500</v>
      </c>
      <c r="BK203" s="32">
        <f>IF($BF203&gt;$Y$7,"",IF(AND($BF203=$Y$7,$BG203=23),"",Entrées!F231-Entrées!F230))</f>
        <v>-66.5</v>
      </c>
      <c r="BL203" s="32">
        <f>IF($BF203&gt;$Y$7,"",IF(AND($BF203=$Y$7,$BG203=23),"",Entrées!G231-Entrées!G230))</f>
        <v>-194</v>
      </c>
      <c r="BM203" s="32">
        <f>IF($BF203&gt;$Y$7,"",IF(AND($BF203=$Y$7,$BG203=23),"",Entrées!H231-Entrées!H230))</f>
        <v>-18.5</v>
      </c>
      <c r="BN203" s="32">
        <f>IF($BF203&gt;$Y$7,"",IF(AND($BF203=$Y$7,$BG203=23),"",Entrées!I231-Entrées!I230))</f>
        <v>-37</v>
      </c>
      <c r="BO203" s="32">
        <f>IF($BF203&gt;$Y$7,"",IF(AND($BF203=$Y$7,$BG203=23),"",Entrées!J231-Entrées!J230))</f>
        <v>-1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-360.5</v>
      </c>
      <c r="BR203" s="32">
        <f>IF($BF203&gt;$Y$7,"",IF(AND($BF203=$Y$7,$BG203=23),"",Entrées!M231-Entrées!M230))</f>
        <v>-367</v>
      </c>
      <c r="BS203" s="32">
        <f>IF($BF203&gt;$Y$7,"",IF(AND($BF203=$Y$7,$BG203=23),"",Entrées!N231-Entrées!N230))</f>
        <v>1</v>
      </c>
      <c r="BT203" s="32">
        <f>IF($BF203&gt;$Y$7,"",IF(AND($BF203=$Y$7,$BG203=23),"",Entrées!O231-Entrées!O230))</f>
        <v>-241.5</v>
      </c>
      <c r="BU203" s="32">
        <f>IF($BF203&gt;$Y$7,"",IF(AND($BF203=$Y$7,$BG203=23),"",Entrées!P231-Entrées!P230))</f>
        <v>-3.5</v>
      </c>
      <c r="BV203" s="32">
        <f>IF($BF203&gt;$Y$7,"",IF(AND($BF203=$Y$7,$BG203=23),"",Entrées!Q231-Entrées!Q230))</f>
        <v>-143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-763</v>
      </c>
      <c r="BY203" s="32">
        <f>IF($BF203&gt;$Y$7,"",IF(AND($BF203=$Y$7,$BG203=23),"",Entrées!T231-Entrées!T230))</f>
        <v>115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-394</v>
      </c>
      <c r="CB203" s="11"/>
      <c r="CD203" s="33">
        <f>IF($BF203&lt;=$Y$7,Entrées!J230/CD$2,"")</f>
        <v>7.4186222558667678E-2</v>
      </c>
      <c r="CE203" s="33">
        <f>IF($BF203&lt;=$Y$7,Entrées!K230/CE$2,"")</f>
        <v>0</v>
      </c>
      <c r="CF203" s="11">
        <f t="shared" ref="CF203:CF266" si="242">CD$2</f>
        <v>7926</v>
      </c>
      <c r="CG203" s="11">
        <f t="shared" ref="CG203:CG266" si="243">CE$2</f>
        <v>4186</v>
      </c>
      <c r="CH203" s="52">
        <f t="shared" ref="CH203:CH266" si="244">CD$4</f>
        <v>0.27160101910413265</v>
      </c>
      <c r="CI203" s="52">
        <f t="shared" ref="CI203:CI266" si="245">CE$4</f>
        <v>9.6170382329218221E-2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1704.5</v>
      </c>
      <c r="F204" s="28">
        <f ca="1">IF($D204&gt;$D$8,"",INDIRECT(ADDRESS(ROW(Entrées!$C$37)+($D204-1)*24+F$11,COLUMN(Entrées!$C$37)+($C204-1),4,TRUE,"Entrées")))</f>
        <v>909.5</v>
      </c>
      <c r="G204" s="28">
        <f ca="1">IF($D204&gt;$D$8,"",INDIRECT(ADDRESS(ROW(Entrées!$C$37)+($D204-1)*24+G$11,COLUMN(Entrées!$C$37)+($C204-1),4,TRUE,"Entrées")))</f>
        <v>746</v>
      </c>
      <c r="H204" s="28">
        <f ca="1">IF($D204&gt;$D$8,"",INDIRECT(ADDRESS(ROW(Entrées!$C$37)+($D204-1)*24+H$11,COLUMN(Entrées!$C$37)+($C204-1),4,TRUE,"Entrées")))</f>
        <v>754</v>
      </c>
      <c r="I204" s="28">
        <f ca="1">IF($D204&gt;$D$8,"",INDIRECT(ADDRESS(ROW(Entrées!$C$37)+($D204-1)*24+I$11,COLUMN(Entrées!$C$37)+($C204-1),4,TRUE,"Entrées")))</f>
        <v>763</v>
      </c>
      <c r="J204" s="28">
        <f ca="1">IF($D204&gt;$D$8,"",INDIRECT(ADDRESS(ROW(Entrées!$C$37)+($D204-1)*24+J$11,COLUMN(Entrées!$C$37)+($C204-1),4,TRUE,"Entrées")))</f>
        <v>763.5</v>
      </c>
      <c r="K204" s="28">
        <f ca="1">IF($D204&gt;$D$8,"",INDIRECT(ADDRESS(ROW(Entrées!$C$37)+($D204-1)*24+K$11,COLUMN(Entrées!$C$37)+($C204-1),4,TRUE,"Entrées")))</f>
        <v>1136</v>
      </c>
      <c r="L204" s="28">
        <f ca="1">IF($D204&gt;$D$8,"",INDIRECT(ADDRESS(ROW(Entrées!$C$37)+($D204-1)*24+L$11,COLUMN(Entrées!$C$37)+($C204-1),4,TRUE,"Entrées")))</f>
        <v>2656</v>
      </c>
      <c r="M204" s="28">
        <f ca="1">IF($D204&gt;$D$8,"",INDIRECT(ADDRESS(ROW(Entrées!$C$37)+($D204-1)*24+M$11,COLUMN(Entrées!$C$37)+($C204-1),4,TRUE,"Entrées")))</f>
        <v>3431</v>
      </c>
      <c r="N204" s="28">
        <f ca="1">IF($D204&gt;$D$8,"",INDIRECT(ADDRESS(ROW(Entrées!$C$37)+($D204-1)*24+N$11,COLUMN(Entrées!$C$37)+($C204-1),4,TRUE,"Entrées")))</f>
        <v>3624.5</v>
      </c>
      <c r="O204" s="28">
        <f ca="1">IF($D204&gt;$D$8,"",INDIRECT(ADDRESS(ROW(Entrées!$C$37)+($D204-1)*24+O$11,COLUMN(Entrées!$C$37)+($C204-1),4,TRUE,"Entrées")))</f>
        <v>3598</v>
      </c>
      <c r="P204" s="28">
        <f ca="1">IF($D204&gt;$D$8,"",INDIRECT(ADDRESS(ROW(Entrées!$C$37)+($D204-1)*24+P$11,COLUMN(Entrées!$C$37)+($C204-1),4,TRUE,"Entrées")))</f>
        <v>3509</v>
      </c>
      <c r="Q204" s="28">
        <f ca="1">IF($D204&gt;$D$8,"",INDIRECT(ADDRESS(ROW(Entrées!$C$37)+($D204-1)*24+Q$11,COLUMN(Entrées!$C$37)+($C204-1),4,TRUE,"Entrées")))</f>
        <v>3489</v>
      </c>
      <c r="R204" s="28">
        <f ca="1">IF($D204&gt;$D$8,"",INDIRECT(ADDRESS(ROW(Entrées!$C$37)+($D204-1)*24+R$11,COLUMN(Entrées!$C$37)+($C204-1),4,TRUE,"Entrées")))</f>
        <v>3522.5</v>
      </c>
      <c r="S204" s="28">
        <f ca="1">IF($D204&gt;$D$8,"",INDIRECT(ADDRESS(ROW(Entrées!$C$37)+($D204-1)*24+S$11,COLUMN(Entrées!$C$37)+($C204-1),4,TRUE,"Entrées")))</f>
        <v>3472</v>
      </c>
      <c r="T204" s="28">
        <f ca="1">IF($D204&gt;$D$8,"",INDIRECT(ADDRESS(ROW(Entrées!$C$37)+($D204-1)*24+T$11,COLUMN(Entrées!$C$37)+($C204-1),4,TRUE,"Entrées")))</f>
        <v>3410</v>
      </c>
      <c r="U204" s="28">
        <f ca="1">IF($D204&gt;$D$8,"",INDIRECT(ADDRESS(ROW(Entrées!$C$37)+($D204-1)*24+U$11,COLUMN(Entrées!$C$37)+($C204-1),4,TRUE,"Entrées")))</f>
        <v>3334.5</v>
      </c>
      <c r="V204" s="28">
        <f ca="1">IF($D204&gt;$D$8,"",INDIRECT(ADDRESS(ROW(Entrées!$C$37)+($D204-1)*24+V$11,COLUMN(Entrées!$C$37)+($C204-1),4,TRUE,"Entrées")))</f>
        <v>3454</v>
      </c>
      <c r="W204" s="28">
        <f ca="1">IF($D204&gt;$D$8,"",INDIRECT(ADDRESS(ROW(Entrées!$C$37)+($D204-1)*24+W$11,COLUMN(Entrées!$C$37)+($C204-1),4,TRUE,"Entrées")))</f>
        <v>3641</v>
      </c>
      <c r="X204" s="28">
        <f ca="1">IF($D204&gt;$D$8,"",INDIRECT(ADDRESS(ROW(Entrées!$C$37)+($D204-1)*24+X$11,COLUMN(Entrées!$C$37)+($C204-1),4,TRUE,"Entrées")))</f>
        <v>3527</v>
      </c>
      <c r="Y204" s="28">
        <f ca="1">IF($D204&gt;$D$8,"",INDIRECT(ADDRESS(ROW(Entrées!$C$37)+($D204-1)*24+Y$11,COLUMN(Entrées!$C$37)+($C204-1),4,TRUE,"Entrées")))</f>
        <v>3292.5</v>
      </c>
      <c r="Z204" s="28">
        <f ca="1">IF($D204&gt;$D$8,"",INDIRECT(ADDRESS(ROW(Entrées!$C$37)+($D204-1)*24+Z$11,COLUMN(Entrées!$C$37)+($C204-1),4,TRUE,"Entrées")))</f>
        <v>2722.5</v>
      </c>
      <c r="AA204" s="28">
        <f ca="1">IF($D204&gt;$D$8,"",INDIRECT(ADDRESS(ROW(Entrées!$C$37)+($D204-1)*24+AA$11,COLUMN(Entrées!$C$37)+($C204-1),4,TRUE,"Entrées")))</f>
        <v>2656</v>
      </c>
      <c r="AB204" s="28">
        <f ca="1">IF($D204&gt;$D$8,"",INDIRECT(ADDRESS(ROW(Entrées!$C$37)+($D204-1)*24+AB$11,COLUMN(Entrées!$C$37)+($C204-1),4,TRUE,"Entrées")))</f>
        <v>1729.5</v>
      </c>
      <c r="AC204" s="11"/>
      <c r="AD204" s="40">
        <f t="shared" ca="1" si="217"/>
        <v>2576.8958333333335</v>
      </c>
      <c r="AE204" s="40">
        <f t="shared" ca="1" si="219"/>
        <v>3641</v>
      </c>
      <c r="AF204" s="40">
        <f t="shared" ca="1" si="220"/>
        <v>746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49473.956989247294</v>
      </c>
      <c r="AK204" s="31">
        <f t="shared" ca="1" si="222"/>
        <v>49350.672043010745</v>
      </c>
      <c r="AL204" s="31">
        <f t="shared" ca="1" si="223"/>
        <v>49398.118279569891</v>
      </c>
      <c r="AM204" s="31">
        <f t="shared" ca="1" si="224"/>
        <v>347.55645161290329</v>
      </c>
      <c r="AN204" s="31">
        <f t="shared" ca="1" si="225"/>
        <v>2588.1444892473114</v>
      </c>
      <c r="AO204" s="31">
        <f t="shared" ca="1" si="226"/>
        <v>1503.5463709677417</v>
      </c>
      <c r="AP204" s="31">
        <f t="shared" ca="1" si="227"/>
        <v>41704.171370967742</v>
      </c>
      <c r="AQ204" s="31">
        <f t="shared" ca="1" si="228"/>
        <v>2152.7096774193546</v>
      </c>
      <c r="AR204" s="31">
        <f t="shared" ca="1" si="229"/>
        <v>402.56922043010746</v>
      </c>
      <c r="AS204" s="31">
        <f t="shared" ca="1" si="230"/>
        <v>6508.2741935483891</v>
      </c>
      <c r="AT204" s="31">
        <f t="shared" ca="1" si="231"/>
        <v>-813.07862903225805</v>
      </c>
      <c r="AU204" s="31">
        <f t="shared" ca="1" si="232"/>
        <v>663.5913978494624</v>
      </c>
      <c r="AV204" s="31">
        <f t="shared" ca="1" si="233"/>
        <v>-5583.5161290322567</v>
      </c>
      <c r="AW204" s="31">
        <f t="shared" ca="1" si="234"/>
        <v>65.047043010752674</v>
      </c>
      <c r="AX204" s="31">
        <f t="shared" ca="1" si="235"/>
        <v>1350.5215053763443</v>
      </c>
      <c r="AY204" s="31">
        <f t="shared" ca="1" si="236"/>
        <v>-1174.383064516129</v>
      </c>
      <c r="AZ204" s="31">
        <f t="shared" ca="1" si="237"/>
        <v>-997.34811827956992</v>
      </c>
      <c r="BA204" s="31">
        <f t="shared" ca="1" si="238"/>
        <v>-382.02016129032256</v>
      </c>
      <c r="BB204" s="31">
        <f t="shared" ca="1" si="239"/>
        <v>-2410.5497311827958</v>
      </c>
      <c r="BC204" s="31">
        <f t="shared" ca="1" si="240"/>
        <v>-1597.1438172043011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-2346</v>
      </c>
      <c r="BI204" s="32">
        <f>IF($BF204&gt;$Y$7,"",IF(AND($BF204=$Y$7,$BG204=23),"",Entrées!D232-Entrées!D231))</f>
        <v>-2450</v>
      </c>
      <c r="BJ204" s="32">
        <f>IF($BF204&gt;$Y$7,"",IF(AND($BF204=$Y$7,$BG204=23),"",Entrées!E232-Entrées!E231))</f>
        <v>-2575</v>
      </c>
      <c r="BK204" s="32">
        <f>IF($BF204&gt;$Y$7,"",IF(AND($BF204=$Y$7,$BG204=23),"",Entrées!F232-Entrées!F231))</f>
        <v>-3.5</v>
      </c>
      <c r="BL204" s="32">
        <f>IF($BF204&gt;$Y$7,"",IF(AND($BF204=$Y$7,$BG204=23),"",Entrées!G232-Entrées!G231))</f>
        <v>-500.5</v>
      </c>
      <c r="BM204" s="32">
        <f>IF($BF204&gt;$Y$7,"",IF(AND($BF204=$Y$7,$BG204=23),"",Entrées!H232-Entrées!H231))</f>
        <v>3</v>
      </c>
      <c r="BN204" s="32">
        <f>IF($BF204&gt;$Y$7,"",IF(AND($BF204=$Y$7,$BG204=23),"",Entrées!I232-Entrées!I231))</f>
        <v>-246</v>
      </c>
      <c r="BO204" s="32">
        <f>IF($BF204&gt;$Y$7,"",IF(AND($BF204=$Y$7,$BG204=23),"",Entrées!J232-Entrées!J231))</f>
        <v>-23.5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-142.5</v>
      </c>
      <c r="BR204" s="32">
        <f>IF($BF204&gt;$Y$7,"",IF(AND($BF204=$Y$7,$BG204=23),"",Entrées!M232-Entrées!M231))</f>
        <v>4.5</v>
      </c>
      <c r="BS204" s="32">
        <f>IF($BF204&gt;$Y$7,"",IF(AND($BF204=$Y$7,$BG204=23),"",Entrées!N232-Entrées!N231))</f>
        <v>1</v>
      </c>
      <c r="BT204" s="32">
        <f>IF($BF204&gt;$Y$7,"",IF(AND($BF204=$Y$7,$BG204=23),"",Entrées!O232-Entrées!O231))</f>
        <v>-1438</v>
      </c>
      <c r="BU204" s="32">
        <f>IF($BF204&gt;$Y$7,"",IF(AND($BF204=$Y$7,$BG204=23),"",Entrées!P232-Entrées!P231))</f>
        <v>-8.5</v>
      </c>
      <c r="BV204" s="32">
        <f>IF($BF204&gt;$Y$7,"",IF(AND($BF204=$Y$7,$BG204=23),"",Entrées!Q232-Entrées!Q231))</f>
        <v>-1170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-128</v>
      </c>
      <c r="BY204" s="32">
        <f>IF($BF204&gt;$Y$7,"",IF(AND($BF204=$Y$7,$BG204=23),"",Entrées!T232-Entrées!T231))</f>
        <v>153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-489</v>
      </c>
      <c r="CB204" s="4"/>
      <c r="CC204" s="4"/>
      <c r="CD204" s="33">
        <f>IF($BF204&lt;=$Y$7,Entrées!J231/CD$2,"")</f>
        <v>7.4060055513499867E-2</v>
      </c>
      <c r="CE204" s="33">
        <f>IF($BF204&lt;=$Y$7,Entrées!K231/CE$2,"")</f>
        <v>0</v>
      </c>
      <c r="CF204" s="11">
        <f t="shared" si="242"/>
        <v>7926</v>
      </c>
      <c r="CG204" s="11">
        <f t="shared" si="243"/>
        <v>4186</v>
      </c>
      <c r="CH204" s="52">
        <f t="shared" si="244"/>
        <v>0.27160101910413265</v>
      </c>
      <c r="CI204" s="52">
        <f t="shared" si="245"/>
        <v>9.6170382329218221E-2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1027.5</v>
      </c>
      <c r="F205" s="28">
        <f ca="1">IF($D205&gt;$D$8,"",INDIRECT(ADDRESS(ROW(Entrées!$C$37)+($D205-1)*24+F$11,COLUMN(Entrées!$C$37)+($C205-1),4,TRUE,"Entrées")))</f>
        <v>736.5</v>
      </c>
      <c r="G205" s="28">
        <f ca="1">IF($D205&gt;$D$8,"",INDIRECT(ADDRESS(ROW(Entrées!$C$37)+($D205-1)*24+G$11,COLUMN(Entrées!$C$37)+($C205-1),4,TRUE,"Entrées")))</f>
        <v>718</v>
      </c>
      <c r="H205" s="28">
        <f ca="1">IF($D205&gt;$D$8,"",INDIRECT(ADDRESS(ROW(Entrées!$C$37)+($D205-1)*24+H$11,COLUMN(Entrées!$C$37)+($C205-1),4,TRUE,"Entrées")))</f>
        <v>721</v>
      </c>
      <c r="I205" s="28">
        <f ca="1">IF($D205&gt;$D$8,"",INDIRECT(ADDRESS(ROW(Entrées!$C$37)+($D205-1)*24+I$11,COLUMN(Entrées!$C$37)+($C205-1),4,TRUE,"Entrées")))</f>
        <v>721.5</v>
      </c>
      <c r="J205" s="28">
        <f ca="1">IF($D205&gt;$D$8,"",INDIRECT(ADDRESS(ROW(Entrées!$C$37)+($D205-1)*24+J$11,COLUMN(Entrées!$C$37)+($C205-1),4,TRUE,"Entrées")))</f>
        <v>713.5</v>
      </c>
      <c r="K205" s="28">
        <f ca="1">IF($D205&gt;$D$8,"",INDIRECT(ADDRESS(ROW(Entrées!$C$37)+($D205-1)*24+K$11,COLUMN(Entrées!$C$37)+($C205-1),4,TRUE,"Entrées")))</f>
        <v>872</v>
      </c>
      <c r="L205" s="28">
        <f ca="1">IF($D205&gt;$D$8,"",INDIRECT(ADDRESS(ROW(Entrées!$C$37)+($D205-1)*24+L$11,COLUMN(Entrées!$C$37)+($C205-1),4,TRUE,"Entrées")))</f>
        <v>2049</v>
      </c>
      <c r="M205" s="28">
        <f ca="1">IF($D205&gt;$D$8,"",INDIRECT(ADDRESS(ROW(Entrées!$C$37)+($D205-1)*24+M$11,COLUMN(Entrées!$C$37)+($C205-1),4,TRUE,"Entrées")))</f>
        <v>2779.5</v>
      </c>
      <c r="N205" s="28">
        <f ca="1">IF($D205&gt;$D$8,"",INDIRECT(ADDRESS(ROW(Entrées!$C$37)+($D205-1)*24+N$11,COLUMN(Entrées!$C$37)+($C205-1),4,TRUE,"Entrées")))</f>
        <v>3107.5</v>
      </c>
      <c r="O205" s="28">
        <f ca="1">IF($D205&gt;$D$8,"",INDIRECT(ADDRESS(ROW(Entrées!$C$37)+($D205-1)*24+O$11,COLUMN(Entrées!$C$37)+($C205-1),4,TRUE,"Entrées")))</f>
        <v>3108.5</v>
      </c>
      <c r="P205" s="28">
        <f ca="1">IF($D205&gt;$D$8,"",INDIRECT(ADDRESS(ROW(Entrées!$C$37)+($D205-1)*24+P$11,COLUMN(Entrées!$C$37)+($C205-1),4,TRUE,"Entrées")))</f>
        <v>3119</v>
      </c>
      <c r="Q205" s="28">
        <f ca="1">IF($D205&gt;$D$8,"",INDIRECT(ADDRESS(ROW(Entrées!$C$37)+($D205-1)*24+Q$11,COLUMN(Entrées!$C$37)+($C205-1),4,TRUE,"Entrées")))</f>
        <v>3197</v>
      </c>
      <c r="R205" s="28">
        <f ca="1">IF($D205&gt;$D$8,"",INDIRECT(ADDRESS(ROW(Entrées!$C$37)+($D205-1)*24+R$11,COLUMN(Entrées!$C$37)+($C205-1),4,TRUE,"Entrées")))</f>
        <v>3315.5</v>
      </c>
      <c r="S205" s="28">
        <f ca="1">IF($D205&gt;$D$8,"",INDIRECT(ADDRESS(ROW(Entrées!$C$37)+($D205-1)*24+S$11,COLUMN(Entrées!$C$37)+($C205-1),4,TRUE,"Entrées")))</f>
        <v>3332.5</v>
      </c>
      <c r="T205" s="28">
        <f ca="1">IF($D205&gt;$D$8,"",INDIRECT(ADDRESS(ROW(Entrées!$C$37)+($D205-1)*24+T$11,COLUMN(Entrées!$C$37)+($C205-1),4,TRUE,"Entrées")))</f>
        <v>3100.5</v>
      </c>
      <c r="U205" s="28">
        <f ca="1">IF($D205&gt;$D$8,"",INDIRECT(ADDRESS(ROW(Entrées!$C$37)+($D205-1)*24+U$11,COLUMN(Entrées!$C$37)+($C205-1),4,TRUE,"Entrées")))</f>
        <v>3079.5</v>
      </c>
      <c r="V205" s="28">
        <f ca="1">IF($D205&gt;$D$8,"",INDIRECT(ADDRESS(ROW(Entrées!$C$37)+($D205-1)*24+V$11,COLUMN(Entrées!$C$37)+($C205-1),4,TRUE,"Entrées")))</f>
        <v>3029.5</v>
      </c>
      <c r="W205" s="28">
        <f ca="1">IF($D205&gt;$D$8,"",INDIRECT(ADDRESS(ROW(Entrées!$C$37)+($D205-1)*24+W$11,COLUMN(Entrées!$C$37)+($C205-1),4,TRUE,"Entrées")))</f>
        <v>3364</v>
      </c>
      <c r="X205" s="28">
        <f ca="1">IF($D205&gt;$D$8,"",INDIRECT(ADDRESS(ROW(Entrées!$C$37)+($D205-1)*24+X$11,COLUMN(Entrées!$C$37)+($C205-1),4,TRUE,"Entrées")))</f>
        <v>3510</v>
      </c>
      <c r="Y205" s="28">
        <f ca="1">IF($D205&gt;$D$8,"",INDIRECT(ADDRESS(ROW(Entrées!$C$37)+($D205-1)*24+Y$11,COLUMN(Entrées!$C$37)+($C205-1),4,TRUE,"Entrées")))</f>
        <v>3452.5</v>
      </c>
      <c r="Z205" s="28">
        <f ca="1">IF($D205&gt;$D$8,"",INDIRECT(ADDRESS(ROW(Entrées!$C$37)+($D205-1)*24+Z$11,COLUMN(Entrées!$C$37)+($C205-1),4,TRUE,"Entrées")))</f>
        <v>2403.5</v>
      </c>
      <c r="AA205" s="28">
        <f ca="1">IF($D205&gt;$D$8,"",INDIRECT(ADDRESS(ROW(Entrées!$C$37)+($D205-1)*24+AA$11,COLUMN(Entrées!$C$37)+($C205-1),4,TRUE,"Entrées")))</f>
        <v>1453.5</v>
      </c>
      <c r="AB205" s="28">
        <f ca="1">IF($D205&gt;$D$8,"",INDIRECT(ADDRESS(ROW(Entrées!$C$37)+($D205-1)*24+AB$11,COLUMN(Entrées!$C$37)+($C205-1),4,TRUE,"Entrées")))</f>
        <v>951.5</v>
      </c>
      <c r="AC205" s="11"/>
      <c r="AD205" s="40">
        <f t="shared" ca="1" si="217"/>
        <v>2244.2916666666665</v>
      </c>
      <c r="AE205" s="40">
        <f t="shared" ca="1" si="219"/>
        <v>3510</v>
      </c>
      <c r="AF205" s="40">
        <f t="shared" ca="1" si="220"/>
        <v>713.5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49473.956989247294</v>
      </c>
      <c r="AK205" s="31">
        <f t="shared" ca="1" si="222"/>
        <v>49350.672043010745</v>
      </c>
      <c r="AL205" s="31">
        <f t="shared" ca="1" si="223"/>
        <v>49398.118279569891</v>
      </c>
      <c r="AM205" s="31">
        <f t="shared" ca="1" si="224"/>
        <v>347.55645161290329</v>
      </c>
      <c r="AN205" s="31">
        <f t="shared" ca="1" si="225"/>
        <v>2588.1444892473114</v>
      </c>
      <c r="AO205" s="31">
        <f t="shared" ca="1" si="226"/>
        <v>1503.5463709677417</v>
      </c>
      <c r="AP205" s="31">
        <f t="shared" ca="1" si="227"/>
        <v>41704.171370967742</v>
      </c>
      <c r="AQ205" s="31">
        <f t="shared" ca="1" si="228"/>
        <v>2152.7096774193546</v>
      </c>
      <c r="AR205" s="31">
        <f t="shared" ca="1" si="229"/>
        <v>402.56922043010746</v>
      </c>
      <c r="AS205" s="31">
        <f t="shared" ca="1" si="230"/>
        <v>6508.2741935483891</v>
      </c>
      <c r="AT205" s="31">
        <f t="shared" ca="1" si="231"/>
        <v>-813.07862903225805</v>
      </c>
      <c r="AU205" s="31">
        <f t="shared" ca="1" si="232"/>
        <v>663.5913978494624</v>
      </c>
      <c r="AV205" s="31">
        <f t="shared" ca="1" si="233"/>
        <v>-5583.5161290322567</v>
      </c>
      <c r="AW205" s="31">
        <f t="shared" ca="1" si="234"/>
        <v>65.047043010752674</v>
      </c>
      <c r="AX205" s="31">
        <f t="shared" ca="1" si="235"/>
        <v>1350.5215053763443</v>
      </c>
      <c r="AY205" s="31">
        <f t="shared" ca="1" si="236"/>
        <v>-1174.383064516129</v>
      </c>
      <c r="AZ205" s="31">
        <f t="shared" ca="1" si="237"/>
        <v>-997.34811827956992</v>
      </c>
      <c r="BA205" s="31">
        <f t="shared" ca="1" si="238"/>
        <v>-382.02016129032256</v>
      </c>
      <c r="BB205" s="31">
        <f t="shared" ca="1" si="239"/>
        <v>-2410.5497311827958</v>
      </c>
      <c r="BC205" s="31">
        <f t="shared" ca="1" si="240"/>
        <v>-1597.1438172043011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-1014</v>
      </c>
      <c r="BI205" s="32">
        <f>IF($BF205&gt;$Y$7,"",IF(AND($BF205=$Y$7,$BG205=23),"",Entrées!D233-Entrées!D232))</f>
        <v>-925</v>
      </c>
      <c r="BJ205" s="32">
        <f>IF($BF205&gt;$Y$7,"",IF(AND($BF205=$Y$7,$BG205=23),"",Entrées!E233-Entrées!E232))</f>
        <v>-800</v>
      </c>
      <c r="BK205" s="32">
        <f>IF($BF205&gt;$Y$7,"",IF(AND($BF205=$Y$7,$BG205=23),"",Entrées!F233-Entrées!F232))</f>
        <v>-0.5</v>
      </c>
      <c r="BL205" s="32">
        <f>IF($BF205&gt;$Y$7,"",IF(AND($BF205=$Y$7,$BG205=23),"",Entrées!G233-Entrées!G232))</f>
        <v>-146</v>
      </c>
      <c r="BM205" s="32">
        <f>IF($BF205&gt;$Y$7,"",IF(AND($BF205=$Y$7,$BG205=23),"",Entrées!H233-Entrées!H232))</f>
        <v>0.5</v>
      </c>
      <c r="BN205" s="32">
        <f>IF($BF205&gt;$Y$7,"",IF(AND($BF205=$Y$7,$BG205=23),"",Entrées!I233-Entrées!I232))</f>
        <v>-55.5</v>
      </c>
      <c r="BO205" s="32">
        <f>IF($BF205&gt;$Y$7,"",IF(AND($BF205=$Y$7,$BG205=23),"",Entrées!J233-Entrées!J232))</f>
        <v>-32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-138.5</v>
      </c>
      <c r="BR205" s="32">
        <f>IF($BF205&gt;$Y$7,"",IF(AND($BF205=$Y$7,$BG205=23),"",Entrées!M233-Entrées!M232))</f>
        <v>24</v>
      </c>
      <c r="BS205" s="32">
        <f>IF($BF205&gt;$Y$7,"",IF(AND($BF205=$Y$7,$BG205=23),"",Entrées!N233-Entrées!N232))</f>
        <v>-2.5</v>
      </c>
      <c r="BT205" s="32">
        <f>IF($BF205&gt;$Y$7,"",IF(AND($BF205=$Y$7,$BG205=23),"",Entrées!O233-Entrées!O232))</f>
        <v>-663.5</v>
      </c>
      <c r="BU205" s="32">
        <f>IF($BF205&gt;$Y$7,"",IF(AND($BF205=$Y$7,$BG205=23),"",Entrées!P233-Entrées!P232))</f>
        <v>-2.5</v>
      </c>
      <c r="BV205" s="32">
        <f>IF($BF205&gt;$Y$7,"",IF(AND($BF205=$Y$7,$BG205=23),"",Entrées!Q233-Entrées!Q232))</f>
        <v>-990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95</v>
      </c>
      <c r="BY205" s="32">
        <f>IF($BF205&gt;$Y$7,"",IF(AND($BF205=$Y$7,$BG205=23),"",Entrées!T233-Entrées!T232))</f>
        <v>595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7</v>
      </c>
      <c r="CD205" s="33">
        <f>IF($BF205&lt;=$Y$7,Entrées!J232/CD$2,"")</f>
        <v>7.1095129952056524E-2</v>
      </c>
      <c r="CE205" s="33">
        <f>IF($BF205&lt;=$Y$7,Entrées!K232/CE$2,"")</f>
        <v>0</v>
      </c>
      <c r="CF205" s="11">
        <f t="shared" si="242"/>
        <v>7926</v>
      </c>
      <c r="CG205" s="11">
        <f t="shared" si="243"/>
        <v>4186</v>
      </c>
      <c r="CH205" s="52">
        <f t="shared" si="244"/>
        <v>0.27160101910413265</v>
      </c>
      <c r="CI205" s="52">
        <f t="shared" si="245"/>
        <v>9.6170382329218221E-2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953.5</v>
      </c>
      <c r="F206" s="28">
        <f ca="1">IF($D206&gt;$D$8,"",INDIRECT(ADDRESS(ROW(Entrées!$C$37)+($D206-1)*24+F$11,COLUMN(Entrées!$C$37)+($C206-1),4,TRUE,"Entrées")))</f>
        <v>773</v>
      </c>
      <c r="G206" s="28">
        <f ca="1">IF($D206&gt;$D$8,"",INDIRECT(ADDRESS(ROW(Entrées!$C$37)+($D206-1)*24+G$11,COLUMN(Entrées!$C$37)+($C206-1),4,TRUE,"Entrées")))</f>
        <v>760</v>
      </c>
      <c r="H206" s="28">
        <f ca="1">IF($D206&gt;$D$8,"",INDIRECT(ADDRESS(ROW(Entrées!$C$37)+($D206-1)*24+H$11,COLUMN(Entrées!$C$37)+($C206-1),4,TRUE,"Entrées")))</f>
        <v>752</v>
      </c>
      <c r="I206" s="28">
        <f ca="1">IF($D206&gt;$D$8,"",INDIRECT(ADDRESS(ROW(Entrées!$C$37)+($D206-1)*24+I$11,COLUMN(Entrées!$C$37)+($C206-1),4,TRUE,"Entrées")))</f>
        <v>742</v>
      </c>
      <c r="J206" s="28">
        <f ca="1">IF($D206&gt;$D$8,"",INDIRECT(ADDRESS(ROW(Entrées!$C$37)+($D206-1)*24+J$11,COLUMN(Entrées!$C$37)+($C206-1),4,TRUE,"Entrées")))</f>
        <v>818.5</v>
      </c>
      <c r="K206" s="28">
        <f ca="1">IF($D206&gt;$D$8,"",INDIRECT(ADDRESS(ROW(Entrées!$C$37)+($D206-1)*24+K$11,COLUMN(Entrées!$C$37)+($C206-1),4,TRUE,"Entrées")))</f>
        <v>1396</v>
      </c>
      <c r="L206" s="28">
        <f ca="1">IF($D206&gt;$D$8,"",INDIRECT(ADDRESS(ROW(Entrées!$C$37)+($D206-1)*24+L$11,COLUMN(Entrées!$C$37)+($C206-1),4,TRUE,"Entrées")))</f>
        <v>3417</v>
      </c>
      <c r="M206" s="28">
        <f ca="1">IF($D206&gt;$D$8,"",INDIRECT(ADDRESS(ROW(Entrées!$C$37)+($D206-1)*24+M$11,COLUMN(Entrées!$C$37)+($C206-1),4,TRUE,"Entrées")))</f>
        <v>3900</v>
      </c>
      <c r="N206" s="28">
        <f ca="1">IF($D206&gt;$D$8,"",INDIRECT(ADDRESS(ROW(Entrées!$C$37)+($D206-1)*24+N$11,COLUMN(Entrées!$C$37)+($C206-1),4,TRUE,"Entrées")))</f>
        <v>4014</v>
      </c>
      <c r="O206" s="28">
        <f ca="1">IF($D206&gt;$D$8,"",INDIRECT(ADDRESS(ROW(Entrées!$C$37)+($D206-1)*24+O$11,COLUMN(Entrées!$C$37)+($C206-1),4,TRUE,"Entrées")))</f>
        <v>4004.5</v>
      </c>
      <c r="P206" s="28">
        <f ca="1">IF($D206&gt;$D$8,"",INDIRECT(ADDRESS(ROW(Entrées!$C$37)+($D206-1)*24+P$11,COLUMN(Entrées!$C$37)+($C206-1),4,TRUE,"Entrées")))</f>
        <v>4034</v>
      </c>
      <c r="Q206" s="28">
        <f ca="1">IF($D206&gt;$D$8,"",INDIRECT(ADDRESS(ROW(Entrées!$C$37)+($D206-1)*24+Q$11,COLUMN(Entrées!$C$37)+($C206-1),4,TRUE,"Entrées")))</f>
        <v>4118.5</v>
      </c>
      <c r="R206" s="28">
        <f ca="1">IF($D206&gt;$D$8,"",INDIRECT(ADDRESS(ROW(Entrées!$C$37)+($D206-1)*24+R$11,COLUMN(Entrées!$C$37)+($C206-1),4,TRUE,"Entrées")))</f>
        <v>4071.5</v>
      </c>
      <c r="S206" s="28">
        <f ca="1">IF($D206&gt;$D$8,"",INDIRECT(ADDRESS(ROW(Entrées!$C$37)+($D206-1)*24+S$11,COLUMN(Entrées!$C$37)+($C206-1),4,TRUE,"Entrées")))</f>
        <v>4055</v>
      </c>
      <c r="T206" s="28">
        <f ca="1">IF($D206&gt;$D$8,"",INDIRECT(ADDRESS(ROW(Entrées!$C$37)+($D206-1)*24+T$11,COLUMN(Entrées!$C$37)+($C206-1),4,TRUE,"Entrées")))</f>
        <v>3879</v>
      </c>
      <c r="U206" s="28">
        <f ca="1">IF($D206&gt;$D$8,"",INDIRECT(ADDRESS(ROW(Entrées!$C$37)+($D206-1)*24+U$11,COLUMN(Entrées!$C$37)+($C206-1),4,TRUE,"Entrées")))</f>
        <v>3898</v>
      </c>
      <c r="V206" s="28">
        <f ca="1">IF($D206&gt;$D$8,"",INDIRECT(ADDRESS(ROW(Entrées!$C$37)+($D206-1)*24+V$11,COLUMN(Entrées!$C$37)+($C206-1),4,TRUE,"Entrées")))</f>
        <v>3899.5</v>
      </c>
      <c r="W206" s="28">
        <f ca="1">IF($D206&gt;$D$8,"",INDIRECT(ADDRESS(ROW(Entrées!$C$37)+($D206-1)*24+W$11,COLUMN(Entrées!$C$37)+($C206-1),4,TRUE,"Entrées")))</f>
        <v>3958</v>
      </c>
      <c r="X206" s="28">
        <f ca="1">IF($D206&gt;$D$8,"",INDIRECT(ADDRESS(ROW(Entrées!$C$37)+($D206-1)*24+X$11,COLUMN(Entrées!$C$37)+($C206-1),4,TRUE,"Entrées")))</f>
        <v>4075.5</v>
      </c>
      <c r="Y206" s="28">
        <f ca="1">IF($D206&gt;$D$8,"",INDIRECT(ADDRESS(ROW(Entrées!$C$37)+($D206-1)*24+Y$11,COLUMN(Entrées!$C$37)+($C206-1),4,TRUE,"Entrées")))</f>
        <v>3968.5</v>
      </c>
      <c r="Z206" s="28">
        <f ca="1">IF($D206&gt;$D$8,"",INDIRECT(ADDRESS(ROW(Entrées!$C$37)+($D206-1)*24+Z$11,COLUMN(Entrées!$C$37)+($C206-1),4,TRUE,"Entrées")))</f>
        <v>3810.5</v>
      </c>
      <c r="AA206" s="28">
        <f ca="1">IF($D206&gt;$D$8,"",INDIRECT(ADDRESS(ROW(Entrées!$C$37)+($D206-1)*24+AA$11,COLUMN(Entrées!$C$37)+($C206-1),4,TRUE,"Entrées")))</f>
        <v>3469.5</v>
      </c>
      <c r="AB206" s="28">
        <f ca="1">IF($D206&gt;$D$8,"",INDIRECT(ADDRESS(ROW(Entrées!$C$37)+($D206-1)*24+AB$11,COLUMN(Entrées!$C$37)+($C206-1),4,TRUE,"Entrées")))</f>
        <v>2107</v>
      </c>
      <c r="AC206" s="11"/>
      <c r="AD206" s="40">
        <f t="shared" ca="1" si="217"/>
        <v>2953.125</v>
      </c>
      <c r="AE206" s="40">
        <f t="shared" ca="1" si="219"/>
        <v>4118.5</v>
      </c>
      <c r="AF206" s="40">
        <f t="shared" ca="1" si="220"/>
        <v>742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49473.956989247294</v>
      </c>
      <c r="AK206" s="31">
        <f t="shared" ca="1" si="222"/>
        <v>49350.672043010745</v>
      </c>
      <c r="AL206" s="31">
        <f t="shared" ca="1" si="223"/>
        <v>49398.118279569891</v>
      </c>
      <c r="AM206" s="31">
        <f t="shared" ca="1" si="224"/>
        <v>347.55645161290329</v>
      </c>
      <c r="AN206" s="31">
        <f t="shared" ca="1" si="225"/>
        <v>2588.1444892473114</v>
      </c>
      <c r="AO206" s="31">
        <f t="shared" ca="1" si="226"/>
        <v>1503.5463709677417</v>
      </c>
      <c r="AP206" s="31">
        <f t="shared" ca="1" si="227"/>
        <v>41704.171370967742</v>
      </c>
      <c r="AQ206" s="31">
        <f t="shared" ca="1" si="228"/>
        <v>2152.7096774193546</v>
      </c>
      <c r="AR206" s="31">
        <f t="shared" ca="1" si="229"/>
        <v>402.56922043010746</v>
      </c>
      <c r="AS206" s="31">
        <f t="shared" ca="1" si="230"/>
        <v>6508.2741935483891</v>
      </c>
      <c r="AT206" s="31">
        <f t="shared" ca="1" si="231"/>
        <v>-813.07862903225805</v>
      </c>
      <c r="AU206" s="31">
        <f t="shared" ca="1" si="232"/>
        <v>663.5913978494624</v>
      </c>
      <c r="AV206" s="31">
        <f t="shared" ca="1" si="233"/>
        <v>-5583.5161290322567</v>
      </c>
      <c r="AW206" s="31">
        <f t="shared" ca="1" si="234"/>
        <v>65.047043010752674</v>
      </c>
      <c r="AX206" s="31">
        <f t="shared" ca="1" si="235"/>
        <v>1350.5215053763443</v>
      </c>
      <c r="AY206" s="31">
        <f t="shared" ca="1" si="236"/>
        <v>-1174.383064516129</v>
      </c>
      <c r="AZ206" s="31">
        <f t="shared" ca="1" si="237"/>
        <v>-997.34811827956992</v>
      </c>
      <c r="BA206" s="31">
        <f t="shared" ca="1" si="238"/>
        <v>-382.02016129032256</v>
      </c>
      <c r="BB206" s="31">
        <f t="shared" ca="1" si="239"/>
        <v>-2410.5497311827958</v>
      </c>
      <c r="BC206" s="31">
        <f t="shared" ca="1" si="240"/>
        <v>-1597.1438172043011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989</v>
      </c>
      <c r="BI206" s="32">
        <f>IF($BF206&gt;$Y$7,"",IF(AND($BF206=$Y$7,$BG206=23),"",Entrées!D234-Entrées!D233))</f>
        <v>1662.5</v>
      </c>
      <c r="BJ206" s="32">
        <f>IF($BF206&gt;$Y$7,"",IF(AND($BF206=$Y$7,$BG206=23),"",Entrées!E234-Entrées!E233))</f>
        <v>1637.5</v>
      </c>
      <c r="BK206" s="32">
        <f>IF($BF206&gt;$Y$7,"",IF(AND($BF206=$Y$7,$BG206=23),"",Entrées!F234-Entrées!F233))</f>
        <v>2</v>
      </c>
      <c r="BL206" s="32">
        <f>IF($BF206&gt;$Y$7,"",IF(AND($BF206=$Y$7,$BG206=23),"",Entrées!G234-Entrées!G233))</f>
        <v>252.5</v>
      </c>
      <c r="BM206" s="32">
        <f>IF($BF206&gt;$Y$7,"",IF(AND($BF206=$Y$7,$BG206=23),"",Entrées!H234-Entrées!H233))</f>
        <v>-8</v>
      </c>
      <c r="BN206" s="32">
        <f>IF($BF206&gt;$Y$7,"",IF(AND($BF206=$Y$7,$BG206=23),"",Entrées!I234-Entrées!I233))</f>
        <v>219.5</v>
      </c>
      <c r="BO206" s="32">
        <f>IF($BF206&gt;$Y$7,"",IF(AND($BF206=$Y$7,$BG206=23),"",Entrées!J234-Entrées!J233))</f>
        <v>-26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151.5</v>
      </c>
      <c r="BR206" s="32">
        <f>IF($BF206&gt;$Y$7,"",IF(AND($BF206=$Y$7,$BG206=23),"",Entrées!M234-Entrées!M233))</f>
        <v>5.5</v>
      </c>
      <c r="BS206" s="32">
        <f>IF($BF206&gt;$Y$7,"",IF(AND($BF206=$Y$7,$BG206=23),"",Entrées!N234-Entrées!N233))</f>
        <v>-10</v>
      </c>
      <c r="BT206" s="32">
        <f>IF($BF206&gt;$Y$7,"",IF(AND($BF206=$Y$7,$BG206=23),"",Entrées!O234-Entrées!O233))</f>
        <v>402.5</v>
      </c>
      <c r="BU206" s="32">
        <f>IF($BF206&gt;$Y$7,"",IF(AND($BF206=$Y$7,$BG206=23),"",Entrées!P234-Entrées!P233))</f>
        <v>4.5</v>
      </c>
      <c r="BV206" s="32">
        <f>IF($BF206&gt;$Y$7,"",IF(AND($BF206=$Y$7,$BG206=23),"",Entrées!Q234-Entrées!Q233))</f>
        <v>1058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642</v>
      </c>
      <c r="BY206" s="32">
        <f>IF($BF206&gt;$Y$7,"",IF(AND($BF206=$Y$7,$BG206=23),"",Entrées!T234-Entrées!T233))</f>
        <v>-646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121</v>
      </c>
      <c r="CD206" s="33">
        <f>IF($BF206&lt;=$Y$7,Entrées!J233/CD$2,"")</f>
        <v>6.7057784506686854E-2</v>
      </c>
      <c r="CE206" s="33">
        <f>IF($BF206&lt;=$Y$7,Entrées!K233/CE$2,"")</f>
        <v>0</v>
      </c>
      <c r="CF206" s="11">
        <f t="shared" si="242"/>
        <v>7926</v>
      </c>
      <c r="CG206" s="11">
        <f t="shared" si="243"/>
        <v>4186</v>
      </c>
      <c r="CH206" s="52">
        <f t="shared" si="244"/>
        <v>0.27160101910413265</v>
      </c>
      <c r="CI206" s="52">
        <f t="shared" si="245"/>
        <v>9.6170382329218221E-2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1423.5</v>
      </c>
      <c r="F207" s="28">
        <f ca="1">IF($D207&gt;$D$8,"",INDIRECT(ADDRESS(ROW(Entrées!$C$37)+($D207-1)*24+F$11,COLUMN(Entrées!$C$37)+($C207-1),4,TRUE,"Entrées")))</f>
        <v>983</v>
      </c>
      <c r="G207" s="28">
        <f ca="1">IF($D207&gt;$D$8,"",INDIRECT(ADDRESS(ROW(Entrées!$C$37)+($D207-1)*24+G$11,COLUMN(Entrées!$C$37)+($C207-1),4,TRUE,"Entrées")))</f>
        <v>766</v>
      </c>
      <c r="H207" s="28">
        <f ca="1">IF($D207&gt;$D$8,"",INDIRECT(ADDRESS(ROW(Entrées!$C$37)+($D207-1)*24+H$11,COLUMN(Entrées!$C$37)+($C207-1),4,TRUE,"Entrées")))</f>
        <v>765</v>
      </c>
      <c r="I207" s="28">
        <f ca="1">IF($D207&gt;$D$8,"",INDIRECT(ADDRESS(ROW(Entrées!$C$37)+($D207-1)*24+I$11,COLUMN(Entrées!$C$37)+($C207-1),4,TRUE,"Entrées")))</f>
        <v>756</v>
      </c>
      <c r="J207" s="28">
        <f ca="1">IF($D207&gt;$D$8,"",INDIRECT(ADDRESS(ROW(Entrées!$C$37)+($D207-1)*24+J$11,COLUMN(Entrées!$C$37)+($C207-1),4,TRUE,"Entrées")))</f>
        <v>775.5</v>
      </c>
      <c r="K207" s="28">
        <f ca="1">IF($D207&gt;$D$8,"",INDIRECT(ADDRESS(ROW(Entrées!$C$37)+($D207-1)*24+K$11,COLUMN(Entrées!$C$37)+($C207-1),4,TRUE,"Entrées")))</f>
        <v>1111</v>
      </c>
      <c r="L207" s="28">
        <f ca="1">IF($D207&gt;$D$8,"",INDIRECT(ADDRESS(ROW(Entrées!$C$37)+($D207-1)*24+L$11,COLUMN(Entrées!$C$37)+($C207-1),4,TRUE,"Entrées")))</f>
        <v>2180.5</v>
      </c>
      <c r="M207" s="28">
        <f ca="1">IF($D207&gt;$D$8,"",INDIRECT(ADDRESS(ROW(Entrées!$C$37)+($D207-1)*24+M$11,COLUMN(Entrées!$C$37)+($C207-1),4,TRUE,"Entrées")))</f>
        <v>2712.5</v>
      </c>
      <c r="N207" s="28">
        <f ca="1">IF($D207&gt;$D$8,"",INDIRECT(ADDRESS(ROW(Entrées!$C$37)+($D207-1)*24+N$11,COLUMN(Entrées!$C$37)+($C207-1),4,TRUE,"Entrées")))</f>
        <v>2857.5</v>
      </c>
      <c r="O207" s="28">
        <f ca="1">IF($D207&gt;$D$8,"",INDIRECT(ADDRESS(ROW(Entrées!$C$37)+($D207-1)*24+O$11,COLUMN(Entrées!$C$37)+($C207-1),4,TRUE,"Entrées")))</f>
        <v>3217.5</v>
      </c>
      <c r="P207" s="28">
        <f ca="1">IF($D207&gt;$D$8,"",INDIRECT(ADDRESS(ROW(Entrées!$C$37)+($D207-1)*24+P$11,COLUMN(Entrées!$C$37)+($C207-1),4,TRUE,"Entrées")))</f>
        <v>3121</v>
      </c>
      <c r="Q207" s="28">
        <f ca="1">IF($D207&gt;$D$8,"",INDIRECT(ADDRESS(ROW(Entrées!$C$37)+($D207-1)*24+Q$11,COLUMN(Entrées!$C$37)+($C207-1),4,TRUE,"Entrées")))</f>
        <v>3060</v>
      </c>
      <c r="R207" s="28">
        <f ca="1">IF($D207&gt;$D$8,"",INDIRECT(ADDRESS(ROW(Entrées!$C$37)+($D207-1)*24+R$11,COLUMN(Entrées!$C$37)+($C207-1),4,TRUE,"Entrées")))</f>
        <v>3071</v>
      </c>
      <c r="S207" s="28">
        <f ca="1">IF($D207&gt;$D$8,"",INDIRECT(ADDRESS(ROW(Entrées!$C$37)+($D207-1)*24+S$11,COLUMN(Entrées!$C$37)+($C207-1),4,TRUE,"Entrées")))</f>
        <v>3118.5</v>
      </c>
      <c r="T207" s="28">
        <f ca="1">IF($D207&gt;$D$8,"",INDIRECT(ADDRESS(ROW(Entrées!$C$37)+($D207-1)*24+T$11,COLUMN(Entrées!$C$37)+($C207-1),4,TRUE,"Entrées")))</f>
        <v>3038</v>
      </c>
      <c r="U207" s="28">
        <f ca="1">IF($D207&gt;$D$8,"",INDIRECT(ADDRESS(ROW(Entrées!$C$37)+($D207-1)*24+U$11,COLUMN(Entrées!$C$37)+($C207-1),4,TRUE,"Entrées")))</f>
        <v>2775.5</v>
      </c>
      <c r="V207" s="28">
        <f ca="1">IF($D207&gt;$D$8,"",INDIRECT(ADDRESS(ROW(Entrées!$C$37)+($D207-1)*24+V$11,COLUMN(Entrées!$C$37)+($C207-1),4,TRUE,"Entrées")))</f>
        <v>2841</v>
      </c>
      <c r="W207" s="28">
        <f ca="1">IF($D207&gt;$D$8,"",INDIRECT(ADDRESS(ROW(Entrées!$C$37)+($D207-1)*24+W$11,COLUMN(Entrées!$C$37)+($C207-1),4,TRUE,"Entrées")))</f>
        <v>3022.5</v>
      </c>
      <c r="X207" s="28">
        <f ca="1">IF($D207&gt;$D$8,"",INDIRECT(ADDRESS(ROW(Entrées!$C$37)+($D207-1)*24+X$11,COLUMN(Entrées!$C$37)+($C207-1),4,TRUE,"Entrées")))</f>
        <v>3261.5</v>
      </c>
      <c r="Y207" s="28">
        <f ca="1">IF($D207&gt;$D$8,"",INDIRECT(ADDRESS(ROW(Entrées!$C$37)+($D207-1)*24+Y$11,COLUMN(Entrées!$C$37)+($C207-1),4,TRUE,"Entrées")))</f>
        <v>3230.5</v>
      </c>
      <c r="Z207" s="28">
        <f ca="1">IF($D207&gt;$D$8,"",INDIRECT(ADDRESS(ROW(Entrées!$C$37)+($D207-1)*24+Z$11,COLUMN(Entrées!$C$37)+($C207-1),4,TRUE,"Entrées")))</f>
        <v>3242</v>
      </c>
      <c r="AA207" s="28">
        <f ca="1">IF($D207&gt;$D$8,"",INDIRECT(ADDRESS(ROW(Entrées!$C$37)+($D207-1)*24+AA$11,COLUMN(Entrées!$C$37)+($C207-1),4,TRUE,"Entrées")))</f>
        <v>2806.5</v>
      </c>
      <c r="AB207" s="28">
        <f ca="1">IF($D207&gt;$D$8,"",INDIRECT(ADDRESS(ROW(Entrées!$C$37)+($D207-1)*24+AB$11,COLUMN(Entrées!$C$37)+($C207-1),4,TRUE,"Entrées")))</f>
        <v>2492.5</v>
      </c>
      <c r="AC207" s="11"/>
      <c r="AD207" s="40">
        <f t="shared" ca="1" si="217"/>
        <v>2359.5208333333335</v>
      </c>
      <c r="AE207" s="40">
        <f t="shared" ca="1" si="219"/>
        <v>3261.5</v>
      </c>
      <c r="AF207" s="40">
        <f t="shared" ca="1" si="220"/>
        <v>756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49473.956989247294</v>
      </c>
      <c r="AK207" s="31">
        <f t="shared" ca="1" si="222"/>
        <v>49350.672043010745</v>
      </c>
      <c r="AL207" s="31">
        <f t="shared" ca="1" si="223"/>
        <v>49398.118279569891</v>
      </c>
      <c r="AM207" s="31">
        <f t="shared" ca="1" si="224"/>
        <v>347.55645161290329</v>
      </c>
      <c r="AN207" s="31">
        <f t="shared" ca="1" si="225"/>
        <v>2588.1444892473114</v>
      </c>
      <c r="AO207" s="31">
        <f t="shared" ca="1" si="226"/>
        <v>1503.5463709677417</v>
      </c>
      <c r="AP207" s="31">
        <f t="shared" ca="1" si="227"/>
        <v>41704.171370967742</v>
      </c>
      <c r="AQ207" s="31">
        <f t="shared" ca="1" si="228"/>
        <v>2152.7096774193546</v>
      </c>
      <c r="AR207" s="31">
        <f t="shared" ca="1" si="229"/>
        <v>402.56922043010746</v>
      </c>
      <c r="AS207" s="31">
        <f t="shared" ca="1" si="230"/>
        <v>6508.2741935483891</v>
      </c>
      <c r="AT207" s="31">
        <f t="shared" ca="1" si="231"/>
        <v>-813.07862903225805</v>
      </c>
      <c r="AU207" s="31">
        <f t="shared" ca="1" si="232"/>
        <v>663.5913978494624</v>
      </c>
      <c r="AV207" s="31">
        <f t="shared" ca="1" si="233"/>
        <v>-5583.5161290322567</v>
      </c>
      <c r="AW207" s="31">
        <f t="shared" ca="1" si="234"/>
        <v>65.047043010752674</v>
      </c>
      <c r="AX207" s="31">
        <f t="shared" ca="1" si="235"/>
        <v>1350.5215053763443</v>
      </c>
      <c r="AY207" s="31">
        <f t="shared" ca="1" si="236"/>
        <v>-1174.383064516129</v>
      </c>
      <c r="AZ207" s="31">
        <f t="shared" ca="1" si="237"/>
        <v>-997.34811827956992</v>
      </c>
      <c r="BA207" s="31">
        <f t="shared" ca="1" si="238"/>
        <v>-382.02016129032256</v>
      </c>
      <c r="BB207" s="31">
        <f t="shared" ca="1" si="239"/>
        <v>-2410.5497311827958</v>
      </c>
      <c r="BC207" s="31">
        <f t="shared" ca="1" si="240"/>
        <v>-1597.1438172043011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4130.5</v>
      </c>
      <c r="BI207" s="32">
        <f>IF($BF207&gt;$Y$7,"",IF(AND($BF207=$Y$7,$BG207=23),"",Entrées!D235-Entrées!D234))</f>
        <v>4600</v>
      </c>
      <c r="BJ207" s="32">
        <f>IF($BF207&gt;$Y$7,"",IF(AND($BF207=$Y$7,$BG207=23),"",Entrées!E235-Entrées!E234))</f>
        <v>4887.5</v>
      </c>
      <c r="BK207" s="32">
        <f>IF($BF207&gt;$Y$7,"",IF(AND($BF207=$Y$7,$BG207=23),"",Entrées!F235-Entrées!F234))</f>
        <v>9</v>
      </c>
      <c r="BL207" s="32">
        <f>IF($BF207&gt;$Y$7,"",IF(AND($BF207=$Y$7,$BG207=23),"",Entrées!G235-Entrées!G234))</f>
        <v>799.5</v>
      </c>
      <c r="BM207" s="32">
        <f>IF($BF207&gt;$Y$7,"",IF(AND($BF207=$Y$7,$BG207=23),"",Entrées!H235-Entrées!H234))</f>
        <v>158.5</v>
      </c>
      <c r="BN207" s="32">
        <f>IF($BF207&gt;$Y$7,"",IF(AND($BF207=$Y$7,$BG207=23),"",Entrées!I235-Entrées!I234))</f>
        <v>53</v>
      </c>
      <c r="BO207" s="32">
        <f>IF($BF207&gt;$Y$7,"",IF(AND($BF207=$Y$7,$BG207=23),"",Entrées!J235-Entrées!J234))</f>
        <v>13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421</v>
      </c>
      <c r="BR207" s="32">
        <f>IF($BF207&gt;$Y$7,"",IF(AND($BF207=$Y$7,$BG207=23),"",Entrées!M235-Entrées!M234))</f>
        <v>1108</v>
      </c>
      <c r="BS207" s="32">
        <f>IF($BF207&gt;$Y$7,"",IF(AND($BF207=$Y$7,$BG207=23),"",Entrées!N235-Entrées!N234))</f>
        <v>-4</v>
      </c>
      <c r="BT207" s="32">
        <f>IF($BF207&gt;$Y$7,"",IF(AND($BF207=$Y$7,$BG207=23),"",Entrées!O235-Entrées!O234))</f>
        <v>1572</v>
      </c>
      <c r="BU207" s="32">
        <f>IF($BF207&gt;$Y$7,"",IF(AND($BF207=$Y$7,$BG207=23),"",Entrées!P235-Entrées!P234))</f>
        <v>13</v>
      </c>
      <c r="BV207" s="32">
        <f>IF($BF207&gt;$Y$7,"",IF(AND($BF207=$Y$7,$BG207=23),"",Entrées!Q235-Entrées!Q234))</f>
        <v>-829</v>
      </c>
      <c r="BW207" s="32">
        <f>IF($BF207&gt;$Y$7,"",IF(AND($BF207=$Y$7,$BG207=23),"",Entrées!R235-Entrées!R234))</f>
        <v>1250</v>
      </c>
      <c r="BX207" s="32">
        <f>IF($BF207&gt;$Y$7,"",IF(AND($BF207=$Y$7,$BG207=23),"",Entrées!S235-Entrées!S234))</f>
        <v>396</v>
      </c>
      <c r="BY207" s="32">
        <f>IF($BF207&gt;$Y$7,"",IF(AND($BF207=$Y$7,$BG207=23),"",Entrées!T235-Entrées!T234))</f>
        <v>1125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-123</v>
      </c>
      <c r="CB207" s="11"/>
      <c r="CD207" s="33">
        <f>IF($BF207&lt;=$Y$7,Entrées!J234/CD$2,"")</f>
        <v>6.3777441332323992E-2</v>
      </c>
      <c r="CE207" s="33">
        <f>IF($BF207&lt;=$Y$7,Entrées!K234/CE$2,"")</f>
        <v>0</v>
      </c>
      <c r="CF207" s="11">
        <f t="shared" si="242"/>
        <v>7926</v>
      </c>
      <c r="CG207" s="11">
        <f t="shared" si="243"/>
        <v>4186</v>
      </c>
      <c r="CH207" s="52">
        <f t="shared" si="244"/>
        <v>0.27160101910413265</v>
      </c>
      <c r="CI207" s="52">
        <f t="shared" si="245"/>
        <v>9.6170382329218221E-2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1534</v>
      </c>
      <c r="F208" s="28">
        <f ca="1">IF($D208&gt;$D$8,"",INDIRECT(ADDRESS(ROW(Entrées!$C$37)+($D208-1)*24+F$11,COLUMN(Entrées!$C$37)+($C208-1),4,TRUE,"Entrées")))</f>
        <v>899</v>
      </c>
      <c r="G208" s="28">
        <f ca="1">IF($D208&gt;$D$8,"",INDIRECT(ADDRESS(ROW(Entrées!$C$37)+($D208-1)*24+G$11,COLUMN(Entrées!$C$37)+($C208-1),4,TRUE,"Entrées")))</f>
        <v>751</v>
      </c>
      <c r="H208" s="28">
        <f ca="1">IF($D208&gt;$D$8,"",INDIRECT(ADDRESS(ROW(Entrées!$C$37)+($D208-1)*24+H$11,COLUMN(Entrées!$C$37)+($C208-1),4,TRUE,"Entrées")))</f>
        <v>758</v>
      </c>
      <c r="I208" s="28">
        <f ca="1">IF($D208&gt;$D$8,"",INDIRECT(ADDRESS(ROW(Entrées!$C$37)+($D208-1)*24+I$11,COLUMN(Entrées!$C$37)+($C208-1),4,TRUE,"Entrées")))</f>
        <v>765</v>
      </c>
      <c r="J208" s="28">
        <f ca="1">IF($D208&gt;$D$8,"",INDIRECT(ADDRESS(ROW(Entrées!$C$37)+($D208-1)*24+J$11,COLUMN(Entrées!$C$37)+($C208-1),4,TRUE,"Entrées")))</f>
        <v>754</v>
      </c>
      <c r="K208" s="28">
        <f ca="1">IF($D208&gt;$D$8,"",INDIRECT(ADDRESS(ROW(Entrées!$C$37)+($D208-1)*24+K$11,COLUMN(Entrées!$C$37)+($C208-1),4,TRUE,"Entrées")))</f>
        <v>763.5</v>
      </c>
      <c r="L208" s="28">
        <f ca="1">IF($D208&gt;$D$8,"",INDIRECT(ADDRESS(ROW(Entrées!$C$37)+($D208-1)*24+L$11,COLUMN(Entrées!$C$37)+($C208-1),4,TRUE,"Entrées")))</f>
        <v>777.5</v>
      </c>
      <c r="M208" s="28">
        <f ca="1">IF($D208&gt;$D$8,"",INDIRECT(ADDRESS(ROW(Entrées!$C$37)+($D208-1)*24+M$11,COLUMN(Entrées!$C$37)+($C208-1),4,TRUE,"Entrées")))</f>
        <v>756.5</v>
      </c>
      <c r="N208" s="28">
        <f ca="1">IF($D208&gt;$D$8,"",INDIRECT(ADDRESS(ROW(Entrées!$C$37)+($D208-1)*24+N$11,COLUMN(Entrées!$C$37)+($C208-1),4,TRUE,"Entrées")))</f>
        <v>771</v>
      </c>
      <c r="O208" s="28">
        <f ca="1">IF($D208&gt;$D$8,"",INDIRECT(ADDRESS(ROW(Entrées!$C$37)+($D208-1)*24+O$11,COLUMN(Entrées!$C$37)+($C208-1),4,TRUE,"Entrées")))</f>
        <v>760.5</v>
      </c>
      <c r="P208" s="28">
        <f ca="1">IF($D208&gt;$D$8,"",INDIRECT(ADDRESS(ROW(Entrées!$C$37)+($D208-1)*24+P$11,COLUMN(Entrées!$C$37)+($C208-1),4,TRUE,"Entrées")))</f>
        <v>766</v>
      </c>
      <c r="Q208" s="28">
        <f ca="1">IF($D208&gt;$D$8,"",INDIRECT(ADDRESS(ROW(Entrées!$C$37)+($D208-1)*24+Q$11,COLUMN(Entrées!$C$37)+($C208-1),4,TRUE,"Entrées")))</f>
        <v>782.5</v>
      </c>
      <c r="R208" s="28">
        <f ca="1">IF($D208&gt;$D$8,"",INDIRECT(ADDRESS(ROW(Entrées!$C$37)+($D208-1)*24+R$11,COLUMN(Entrées!$C$37)+($C208-1),4,TRUE,"Entrées")))</f>
        <v>771.5</v>
      </c>
      <c r="S208" s="28">
        <f ca="1">IF($D208&gt;$D$8,"",INDIRECT(ADDRESS(ROW(Entrées!$C$37)+($D208-1)*24+S$11,COLUMN(Entrées!$C$37)+($C208-1),4,TRUE,"Entrées")))</f>
        <v>769</v>
      </c>
      <c r="T208" s="28">
        <f ca="1">IF($D208&gt;$D$8,"",INDIRECT(ADDRESS(ROW(Entrées!$C$37)+($D208-1)*24+T$11,COLUMN(Entrées!$C$37)+($C208-1),4,TRUE,"Entrées")))</f>
        <v>782.5</v>
      </c>
      <c r="U208" s="28">
        <f ca="1">IF($D208&gt;$D$8,"",INDIRECT(ADDRESS(ROW(Entrées!$C$37)+($D208-1)*24+U$11,COLUMN(Entrées!$C$37)+($C208-1),4,TRUE,"Entrées")))</f>
        <v>768</v>
      </c>
      <c r="V208" s="28">
        <f ca="1">IF($D208&gt;$D$8,"",INDIRECT(ADDRESS(ROW(Entrées!$C$37)+($D208-1)*24+V$11,COLUMN(Entrées!$C$37)+($C208-1),4,TRUE,"Entrées")))</f>
        <v>750.5</v>
      </c>
      <c r="W208" s="28">
        <f ca="1">IF($D208&gt;$D$8,"",INDIRECT(ADDRESS(ROW(Entrées!$C$37)+($D208-1)*24+W$11,COLUMN(Entrées!$C$37)+($C208-1),4,TRUE,"Entrées")))</f>
        <v>877.5</v>
      </c>
      <c r="X208" s="28">
        <f ca="1">IF($D208&gt;$D$8,"",INDIRECT(ADDRESS(ROW(Entrées!$C$37)+($D208-1)*24+X$11,COLUMN(Entrées!$C$37)+($C208-1),4,TRUE,"Entrées")))</f>
        <v>1001</v>
      </c>
      <c r="Y208" s="28">
        <f ca="1">IF($D208&gt;$D$8,"",INDIRECT(ADDRESS(ROW(Entrées!$C$37)+($D208-1)*24+Y$11,COLUMN(Entrées!$C$37)+($C208-1),4,TRUE,"Entrées")))</f>
        <v>1188.5</v>
      </c>
      <c r="Z208" s="28">
        <f ca="1">IF($D208&gt;$D$8,"",INDIRECT(ADDRESS(ROW(Entrées!$C$37)+($D208-1)*24+Z$11,COLUMN(Entrées!$C$37)+($C208-1),4,TRUE,"Entrées")))</f>
        <v>1012</v>
      </c>
      <c r="AA208" s="28">
        <f ca="1">IF($D208&gt;$D$8,"",INDIRECT(ADDRESS(ROW(Entrées!$C$37)+($D208-1)*24+AA$11,COLUMN(Entrées!$C$37)+($C208-1),4,TRUE,"Entrées")))</f>
        <v>991</v>
      </c>
      <c r="AB208" s="28">
        <f ca="1">IF($D208&gt;$D$8,"",INDIRECT(ADDRESS(ROW(Entrées!$C$37)+($D208-1)*24+AB$11,COLUMN(Entrées!$C$37)+($C208-1),4,TRUE,"Entrées")))</f>
        <v>1212.5</v>
      </c>
      <c r="AC208" s="11"/>
      <c r="AD208" s="40">
        <f t="shared" ca="1" si="217"/>
        <v>873.4375</v>
      </c>
      <c r="AE208" s="40">
        <f t="shared" ca="1" si="219"/>
        <v>1534</v>
      </c>
      <c r="AF208" s="40">
        <f t="shared" ca="1" si="220"/>
        <v>750.5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49473.956989247294</v>
      </c>
      <c r="AK208" s="31">
        <f t="shared" ca="1" si="222"/>
        <v>49350.672043010745</v>
      </c>
      <c r="AL208" s="31">
        <f t="shared" ca="1" si="223"/>
        <v>49398.118279569891</v>
      </c>
      <c r="AM208" s="31">
        <f t="shared" ca="1" si="224"/>
        <v>347.55645161290329</v>
      </c>
      <c r="AN208" s="31">
        <f t="shared" ca="1" si="225"/>
        <v>2588.1444892473114</v>
      </c>
      <c r="AO208" s="31">
        <f t="shared" ca="1" si="226"/>
        <v>1503.5463709677417</v>
      </c>
      <c r="AP208" s="31">
        <f t="shared" ca="1" si="227"/>
        <v>41704.171370967742</v>
      </c>
      <c r="AQ208" s="31">
        <f t="shared" ca="1" si="228"/>
        <v>2152.7096774193546</v>
      </c>
      <c r="AR208" s="31">
        <f t="shared" ca="1" si="229"/>
        <v>402.56922043010746</v>
      </c>
      <c r="AS208" s="31">
        <f t="shared" ca="1" si="230"/>
        <v>6508.2741935483891</v>
      </c>
      <c r="AT208" s="31">
        <f t="shared" ca="1" si="231"/>
        <v>-813.07862903225805</v>
      </c>
      <c r="AU208" s="31">
        <f t="shared" ca="1" si="232"/>
        <v>663.5913978494624</v>
      </c>
      <c r="AV208" s="31">
        <f t="shared" ca="1" si="233"/>
        <v>-5583.5161290322567</v>
      </c>
      <c r="AW208" s="31">
        <f t="shared" ca="1" si="234"/>
        <v>65.047043010752674</v>
      </c>
      <c r="AX208" s="31">
        <f t="shared" ca="1" si="235"/>
        <v>1350.5215053763443</v>
      </c>
      <c r="AY208" s="31">
        <f t="shared" ca="1" si="236"/>
        <v>-1174.383064516129</v>
      </c>
      <c r="AZ208" s="31">
        <f t="shared" ca="1" si="237"/>
        <v>-997.34811827956992</v>
      </c>
      <c r="BA208" s="31">
        <f t="shared" ca="1" si="238"/>
        <v>-382.02016129032256</v>
      </c>
      <c r="BB208" s="31">
        <f t="shared" ca="1" si="239"/>
        <v>-2410.5497311827958</v>
      </c>
      <c r="BC208" s="31">
        <f t="shared" ca="1" si="240"/>
        <v>-1597.1438172043011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6865</v>
      </c>
      <c r="BI208" s="32">
        <f>IF($BF208&gt;$Y$7,"",IF(AND($BF208=$Y$7,$BG208=23),"",Entrées!D236-Entrées!D235))</f>
        <v>6675</v>
      </c>
      <c r="BJ208" s="32">
        <f>IF($BF208&gt;$Y$7,"",IF(AND($BF208=$Y$7,$BG208=23),"",Entrées!E236-Entrées!E235))</f>
        <v>6412.5</v>
      </c>
      <c r="BK208" s="32">
        <f>IF($BF208&gt;$Y$7,"",IF(AND($BF208=$Y$7,$BG208=23),"",Entrées!F236-Entrées!F235))</f>
        <v>8</v>
      </c>
      <c r="BL208" s="32">
        <f>IF($BF208&gt;$Y$7,"",IF(AND($BF208=$Y$7,$BG208=23),"",Entrées!G236-Entrées!G235))</f>
        <v>292.5</v>
      </c>
      <c r="BM208" s="32">
        <f>IF($BF208&gt;$Y$7,"",IF(AND($BF208=$Y$7,$BG208=23),"",Entrées!H236-Entrées!H235))</f>
        <v>1177</v>
      </c>
      <c r="BN208" s="32">
        <f>IF($BF208&gt;$Y$7,"",IF(AND($BF208=$Y$7,$BG208=23),"",Entrées!I236-Entrées!I235))</f>
        <v>-203</v>
      </c>
      <c r="BO208" s="32">
        <f>IF($BF208&gt;$Y$7,"",IF(AND($BF208=$Y$7,$BG208=23),"",Entrées!J236-Entrées!J235))</f>
        <v>17</v>
      </c>
      <c r="BP208" s="32">
        <f>IF($BF208&gt;$Y$7,"",IF(AND($BF208=$Y$7,$BG208=23),"",Entrées!K236-Entrées!K235))</f>
        <v>0</v>
      </c>
      <c r="BQ208" s="32">
        <f>IF($BF208&gt;$Y$7,"",IF(AND($BF208=$Y$7,$BG208=23),"",Entrées!L236-Entrées!L235))</f>
        <v>2541</v>
      </c>
      <c r="BR208" s="32">
        <f>IF($BF208&gt;$Y$7,"",IF(AND($BF208=$Y$7,$BG208=23),"",Entrées!M236-Entrées!M235))</f>
        <v>1307.5</v>
      </c>
      <c r="BS208" s="32">
        <f>IF($BF208&gt;$Y$7,"",IF(AND($BF208=$Y$7,$BG208=23),"",Entrées!N236-Entrées!N235))</f>
        <v>-0.5</v>
      </c>
      <c r="BT208" s="32">
        <f>IF($BF208&gt;$Y$7,"",IF(AND($BF208=$Y$7,$BG208=23),"",Entrées!O236-Entrées!O235))</f>
        <v>1726</v>
      </c>
      <c r="BU208" s="32">
        <f>IF($BF208&gt;$Y$7,"",IF(AND($BF208=$Y$7,$BG208=23),"",Entrées!P236-Entrées!P235))</f>
        <v>4</v>
      </c>
      <c r="BV208" s="32">
        <f>IF($BF208&gt;$Y$7,"",IF(AND($BF208=$Y$7,$BG208=23),"",Entrées!Q236-Entrées!Q235))</f>
        <v>968</v>
      </c>
      <c r="BW208" s="32">
        <f>IF($BF208&gt;$Y$7,"",IF(AND($BF208=$Y$7,$BG208=23),"",Entrées!R236-Entrées!R235))</f>
        <v>228</v>
      </c>
      <c r="BX208" s="32">
        <f>IF($BF208&gt;$Y$7,"",IF(AND($BF208=$Y$7,$BG208=23),"",Entrées!S236-Entrées!S235))</f>
        <v>32</v>
      </c>
      <c r="BY208" s="32">
        <f>IF($BF208&gt;$Y$7,"",IF(AND($BF208=$Y$7,$BG208=23),"",Entrées!T236-Entrées!T235))</f>
        <v>-100</v>
      </c>
      <c r="BZ208" s="32">
        <f>IF($BF208&gt;$Y$7,"",IF(AND($BF208=$Y$7,$BG208=23),"",Entrées!U236-Entrées!U235))</f>
        <v>-5</v>
      </c>
      <c r="CA208" s="32">
        <f>IF($BF208&gt;$Y$7,"",IF(AND($BF208=$Y$7,$BG208=23),"",Entrées!V236-Entrées!V235))</f>
        <v>246</v>
      </c>
      <c r="CB208" s="11"/>
      <c r="CD208" s="33">
        <f>IF($BF208&lt;=$Y$7,Entrées!J235/CD$2,"")</f>
        <v>6.541761291950543E-2</v>
      </c>
      <c r="CE208" s="33">
        <f>IF($BF208&lt;=$Y$7,Entrées!K235/CE$2,"")</f>
        <v>0</v>
      </c>
      <c r="CF208" s="11">
        <f t="shared" si="242"/>
        <v>7926</v>
      </c>
      <c r="CG208" s="11">
        <f t="shared" si="243"/>
        <v>4186</v>
      </c>
      <c r="CH208" s="52">
        <f t="shared" si="244"/>
        <v>0.27160101910413265</v>
      </c>
      <c r="CI208" s="52">
        <f t="shared" si="245"/>
        <v>9.6170382329218221E-2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799.5</v>
      </c>
      <c r="F209" s="28">
        <f ca="1">IF($D209&gt;$D$8,"",INDIRECT(ADDRESS(ROW(Entrées!$C$37)+($D209-1)*24+F$11,COLUMN(Entrées!$C$37)+($C209-1),4,TRUE,"Entrées")))</f>
        <v>753</v>
      </c>
      <c r="G209" s="28">
        <f ca="1">IF($D209&gt;$D$8,"",INDIRECT(ADDRESS(ROW(Entrées!$C$37)+($D209-1)*24+G$11,COLUMN(Entrées!$C$37)+($C209-1),4,TRUE,"Entrées")))</f>
        <v>767</v>
      </c>
      <c r="H209" s="28">
        <f ca="1">IF($D209&gt;$D$8,"",INDIRECT(ADDRESS(ROW(Entrées!$C$37)+($D209-1)*24+H$11,COLUMN(Entrées!$C$37)+($C209-1),4,TRUE,"Entrées")))</f>
        <v>754.5</v>
      </c>
      <c r="I209" s="28">
        <f ca="1">IF($D209&gt;$D$8,"",INDIRECT(ADDRESS(ROW(Entrées!$C$37)+($D209-1)*24+I$11,COLUMN(Entrées!$C$37)+($C209-1),4,TRUE,"Entrées")))</f>
        <v>761</v>
      </c>
      <c r="J209" s="28">
        <f ca="1">IF($D209&gt;$D$8,"",INDIRECT(ADDRESS(ROW(Entrées!$C$37)+($D209-1)*24+J$11,COLUMN(Entrées!$C$37)+($C209-1),4,TRUE,"Entrées")))</f>
        <v>776</v>
      </c>
      <c r="K209" s="28">
        <f ca="1">IF($D209&gt;$D$8,"",INDIRECT(ADDRESS(ROW(Entrées!$C$37)+($D209-1)*24+K$11,COLUMN(Entrées!$C$37)+($C209-1),4,TRUE,"Entrées")))</f>
        <v>773</v>
      </c>
      <c r="L209" s="28">
        <f ca="1">IF($D209&gt;$D$8,"",INDIRECT(ADDRESS(ROW(Entrées!$C$37)+($D209-1)*24+L$11,COLUMN(Entrées!$C$37)+($C209-1),4,TRUE,"Entrées")))</f>
        <v>760.5</v>
      </c>
      <c r="M209" s="28">
        <f ca="1">IF($D209&gt;$D$8,"",INDIRECT(ADDRESS(ROW(Entrées!$C$37)+($D209-1)*24+M$11,COLUMN(Entrées!$C$37)+($C209-1),4,TRUE,"Entrées")))</f>
        <v>755.5</v>
      </c>
      <c r="N209" s="28">
        <f ca="1">IF($D209&gt;$D$8,"",INDIRECT(ADDRESS(ROW(Entrées!$C$37)+($D209-1)*24+N$11,COLUMN(Entrées!$C$37)+($C209-1),4,TRUE,"Entrées")))</f>
        <v>768.5</v>
      </c>
      <c r="O209" s="28">
        <f ca="1">IF($D209&gt;$D$8,"",INDIRECT(ADDRESS(ROW(Entrées!$C$37)+($D209-1)*24+O$11,COLUMN(Entrées!$C$37)+($C209-1),4,TRUE,"Entrées")))</f>
        <v>765.5</v>
      </c>
      <c r="P209" s="28">
        <f ca="1">IF($D209&gt;$D$8,"",INDIRECT(ADDRESS(ROW(Entrées!$C$37)+($D209-1)*24+P$11,COLUMN(Entrées!$C$37)+($C209-1),4,TRUE,"Entrées")))</f>
        <v>754.5</v>
      </c>
      <c r="Q209" s="28">
        <f ca="1">IF($D209&gt;$D$8,"",INDIRECT(ADDRESS(ROW(Entrées!$C$37)+($D209-1)*24+Q$11,COLUMN(Entrées!$C$37)+($C209-1),4,TRUE,"Entrées")))</f>
        <v>756</v>
      </c>
      <c r="R209" s="28">
        <f ca="1">IF($D209&gt;$D$8,"",INDIRECT(ADDRESS(ROW(Entrées!$C$37)+($D209-1)*24+R$11,COLUMN(Entrées!$C$37)+($C209-1),4,TRUE,"Entrées")))</f>
        <v>767</v>
      </c>
      <c r="S209" s="28">
        <f ca="1">IF($D209&gt;$D$8,"",INDIRECT(ADDRESS(ROW(Entrées!$C$37)+($D209-1)*24+S$11,COLUMN(Entrées!$C$37)+($C209-1),4,TRUE,"Entrées")))</f>
        <v>756.5</v>
      </c>
      <c r="T209" s="28">
        <f ca="1">IF($D209&gt;$D$8,"",INDIRECT(ADDRESS(ROW(Entrées!$C$37)+($D209-1)*24+T$11,COLUMN(Entrées!$C$37)+($C209-1),4,TRUE,"Entrées")))</f>
        <v>754.5</v>
      </c>
      <c r="U209" s="28">
        <f ca="1">IF($D209&gt;$D$8,"",INDIRECT(ADDRESS(ROW(Entrées!$C$37)+($D209-1)*24+U$11,COLUMN(Entrées!$C$37)+($C209-1),4,TRUE,"Entrées")))</f>
        <v>751</v>
      </c>
      <c r="V209" s="28">
        <f ca="1">IF($D209&gt;$D$8,"",INDIRECT(ADDRESS(ROW(Entrées!$C$37)+($D209-1)*24+V$11,COLUMN(Entrées!$C$37)+($C209-1),4,TRUE,"Entrées")))</f>
        <v>765</v>
      </c>
      <c r="W209" s="28">
        <f ca="1">IF($D209&gt;$D$8,"",INDIRECT(ADDRESS(ROW(Entrées!$C$37)+($D209-1)*24+W$11,COLUMN(Entrées!$C$37)+($C209-1),4,TRUE,"Entrées")))</f>
        <v>772.5</v>
      </c>
      <c r="X209" s="28">
        <f ca="1">IF($D209&gt;$D$8,"",INDIRECT(ADDRESS(ROW(Entrées!$C$37)+($D209-1)*24+X$11,COLUMN(Entrées!$C$37)+($C209-1),4,TRUE,"Entrées")))</f>
        <v>758.5</v>
      </c>
      <c r="Y209" s="28">
        <f ca="1">IF($D209&gt;$D$8,"",INDIRECT(ADDRESS(ROW(Entrées!$C$37)+($D209-1)*24+Y$11,COLUMN(Entrées!$C$37)+($C209-1),4,TRUE,"Entrées")))</f>
        <v>759.5</v>
      </c>
      <c r="Z209" s="28">
        <f ca="1">IF($D209&gt;$D$8,"",INDIRECT(ADDRESS(ROW(Entrées!$C$37)+($D209-1)*24+Z$11,COLUMN(Entrées!$C$37)+($C209-1),4,TRUE,"Entrées")))</f>
        <v>759.5</v>
      </c>
      <c r="AA209" s="28">
        <f ca="1">IF($D209&gt;$D$8,"",INDIRECT(ADDRESS(ROW(Entrées!$C$37)+($D209-1)*24+AA$11,COLUMN(Entrées!$C$37)+($C209-1),4,TRUE,"Entrées")))</f>
        <v>769.5</v>
      </c>
      <c r="AB209" s="28">
        <f ca="1">IF($D209&gt;$D$8,"",INDIRECT(ADDRESS(ROW(Entrées!$C$37)+($D209-1)*24+AB$11,COLUMN(Entrées!$C$37)+($C209-1),4,TRUE,"Entrées")))</f>
        <v>768</v>
      </c>
      <c r="AC209" s="11"/>
      <c r="AD209" s="40">
        <f t="shared" ca="1" si="217"/>
        <v>763.58333333333337</v>
      </c>
      <c r="AE209" s="40">
        <f t="shared" ca="1" si="219"/>
        <v>799.5</v>
      </c>
      <c r="AF209" s="40">
        <f t="shared" ca="1" si="220"/>
        <v>751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49473.956989247294</v>
      </c>
      <c r="AK209" s="31">
        <f t="shared" ca="1" si="222"/>
        <v>49350.672043010745</v>
      </c>
      <c r="AL209" s="31">
        <f t="shared" ca="1" si="223"/>
        <v>49398.118279569891</v>
      </c>
      <c r="AM209" s="31">
        <f t="shared" ca="1" si="224"/>
        <v>347.55645161290329</v>
      </c>
      <c r="AN209" s="31">
        <f t="shared" ca="1" si="225"/>
        <v>2588.1444892473114</v>
      </c>
      <c r="AO209" s="31">
        <f t="shared" ca="1" si="226"/>
        <v>1503.5463709677417</v>
      </c>
      <c r="AP209" s="31">
        <f t="shared" ca="1" si="227"/>
        <v>41704.171370967742</v>
      </c>
      <c r="AQ209" s="31">
        <f t="shared" ca="1" si="228"/>
        <v>2152.7096774193546</v>
      </c>
      <c r="AR209" s="31">
        <f t="shared" ca="1" si="229"/>
        <v>402.56922043010746</v>
      </c>
      <c r="AS209" s="31">
        <f t="shared" ca="1" si="230"/>
        <v>6508.2741935483891</v>
      </c>
      <c r="AT209" s="31">
        <f t="shared" ca="1" si="231"/>
        <v>-813.07862903225805</v>
      </c>
      <c r="AU209" s="31">
        <f t="shared" ca="1" si="232"/>
        <v>663.5913978494624</v>
      </c>
      <c r="AV209" s="31">
        <f t="shared" ca="1" si="233"/>
        <v>-5583.5161290322567</v>
      </c>
      <c r="AW209" s="31">
        <f t="shared" ca="1" si="234"/>
        <v>65.047043010752674</v>
      </c>
      <c r="AX209" s="31">
        <f t="shared" ca="1" si="235"/>
        <v>1350.5215053763443</v>
      </c>
      <c r="AY209" s="31">
        <f t="shared" ca="1" si="236"/>
        <v>-1174.383064516129</v>
      </c>
      <c r="AZ209" s="31">
        <f t="shared" ca="1" si="237"/>
        <v>-997.34811827956992</v>
      </c>
      <c r="BA209" s="31">
        <f t="shared" ca="1" si="238"/>
        <v>-382.02016129032256</v>
      </c>
      <c r="BB209" s="31">
        <f t="shared" ca="1" si="239"/>
        <v>-2410.5497311827958</v>
      </c>
      <c r="BC209" s="31">
        <f t="shared" ca="1" si="240"/>
        <v>-1597.1438172043011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3017.5</v>
      </c>
      <c r="BI209" s="32">
        <f>IF($BF209&gt;$Y$7,"",IF(AND($BF209=$Y$7,$BG209=23),"",Entrées!D237-Entrées!D236))</f>
        <v>2550</v>
      </c>
      <c r="BJ209" s="32">
        <f>IF($BF209&gt;$Y$7,"",IF(AND($BF209=$Y$7,$BG209=23),"",Entrées!E237-Entrées!E236))</f>
        <v>2400</v>
      </c>
      <c r="BK209" s="32">
        <f>IF($BF209&gt;$Y$7,"",IF(AND($BF209=$Y$7,$BG209=23),"",Entrées!F237-Entrées!F236))</f>
        <v>70</v>
      </c>
      <c r="BL209" s="32">
        <f>IF($BF209&gt;$Y$7,"",IF(AND($BF209=$Y$7,$BG209=23),"",Entrées!G237-Entrées!G236))</f>
        <v>77.5</v>
      </c>
      <c r="BM209" s="32">
        <f>IF($BF209&gt;$Y$7,"",IF(AND($BF209=$Y$7,$BG209=23),"",Entrées!H237-Entrées!H236))</f>
        <v>730.5</v>
      </c>
      <c r="BN209" s="32">
        <f>IF($BF209&gt;$Y$7,"",IF(AND($BF209=$Y$7,$BG209=23),"",Entrées!I237-Entrées!I236))</f>
        <v>189.5</v>
      </c>
      <c r="BO209" s="32">
        <f>IF($BF209&gt;$Y$7,"",IF(AND($BF209=$Y$7,$BG209=23),"",Entrées!J237-Entrées!J236))</f>
        <v>31.5</v>
      </c>
      <c r="BP209" s="32">
        <f>IF($BF209&gt;$Y$7,"",IF(AND($BF209=$Y$7,$BG209=23),"",Entrées!K237-Entrées!K236))</f>
        <v>22</v>
      </c>
      <c r="BQ209" s="32">
        <f>IF($BF209&gt;$Y$7,"",IF(AND($BF209=$Y$7,$BG209=23),"",Entrées!L237-Entrées!L236))</f>
        <v>998</v>
      </c>
      <c r="BR209" s="32">
        <f>IF($BF209&gt;$Y$7,"",IF(AND($BF209=$Y$7,$BG209=23),"",Entrées!M237-Entrées!M236))</f>
        <v>1.5</v>
      </c>
      <c r="BS209" s="32">
        <f>IF($BF209&gt;$Y$7,"",IF(AND($BF209=$Y$7,$BG209=23),"",Entrées!N237-Entrées!N236))</f>
        <v>-13.5</v>
      </c>
      <c r="BT209" s="32">
        <f>IF($BF209&gt;$Y$7,"",IF(AND($BF209=$Y$7,$BG209=23),"",Entrées!O237-Entrées!O236))</f>
        <v>910.5</v>
      </c>
      <c r="BU209" s="32">
        <f>IF($BF209&gt;$Y$7,"",IF(AND($BF209=$Y$7,$BG209=23),"",Entrées!P237-Entrées!P236))</f>
        <v>3</v>
      </c>
      <c r="BV209" s="32">
        <f>IF($BF209&gt;$Y$7,"",IF(AND($BF209=$Y$7,$BG209=23),"",Entrées!Q237-Entrées!Q236))</f>
        <v>-180</v>
      </c>
      <c r="BW209" s="32">
        <f>IF($BF209&gt;$Y$7,"",IF(AND($BF209=$Y$7,$BG209=23),"",Entrées!R237-Entrées!R236))</f>
        <v>-1258</v>
      </c>
      <c r="BX209" s="32">
        <f>IF($BF209&gt;$Y$7,"",IF(AND($BF209=$Y$7,$BG209=23),"",Entrées!S237-Entrées!S236))</f>
        <v>775</v>
      </c>
      <c r="BY209" s="32">
        <f>IF($BF209&gt;$Y$7,"",IF(AND($BF209=$Y$7,$BG209=23),"",Entrées!T237-Entrées!T236))</f>
        <v>0</v>
      </c>
      <c r="BZ209" s="32">
        <f>IF($BF209&gt;$Y$7,"",IF(AND($BF209=$Y$7,$BG209=23),"",Entrées!U237-Entrées!U236))</f>
        <v>374</v>
      </c>
      <c r="CA209" s="32">
        <f>IF($BF209&gt;$Y$7,"",IF(AND($BF209=$Y$7,$BG209=23),"",Entrées!V237-Entrées!V236))</f>
        <v>1007</v>
      </c>
      <c r="CB209" s="11"/>
      <c r="CD209" s="33">
        <f>IF($BF209&lt;=$Y$7,Entrées!J236/CD$2,"")</f>
        <v>6.7562452687358068E-2</v>
      </c>
      <c r="CE209" s="33">
        <f>IF($BF209&lt;=$Y$7,Entrées!K236/CE$2,"")</f>
        <v>0</v>
      </c>
      <c r="CF209" s="11">
        <f t="shared" si="242"/>
        <v>7926</v>
      </c>
      <c r="CG209" s="11">
        <f t="shared" si="243"/>
        <v>4186</v>
      </c>
      <c r="CH209" s="52">
        <f t="shared" si="244"/>
        <v>0.27160101910413265</v>
      </c>
      <c r="CI209" s="52">
        <f t="shared" si="245"/>
        <v>9.6170382329218221E-2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736.5</v>
      </c>
      <c r="F210" s="28">
        <f ca="1">IF($D210&gt;$D$8,"",INDIRECT(ADDRESS(ROW(Entrées!$C$37)+($D210-1)*24+F$11,COLUMN(Entrées!$C$37)+($C210-1),4,TRUE,"Entrées")))</f>
        <v>752.5</v>
      </c>
      <c r="G210" s="28">
        <f ca="1">IF($D210&gt;$D$8,"",INDIRECT(ADDRESS(ROW(Entrées!$C$37)+($D210-1)*24+G$11,COLUMN(Entrées!$C$37)+($C210-1),4,TRUE,"Entrées")))</f>
        <v>794.5</v>
      </c>
      <c r="H210" s="28">
        <f ca="1">IF($D210&gt;$D$8,"",INDIRECT(ADDRESS(ROW(Entrées!$C$37)+($D210-1)*24+H$11,COLUMN(Entrées!$C$37)+($C210-1),4,TRUE,"Entrées")))</f>
        <v>840</v>
      </c>
      <c r="I210" s="28">
        <f ca="1">IF($D210&gt;$D$8,"",INDIRECT(ADDRESS(ROW(Entrées!$C$37)+($D210-1)*24+I$11,COLUMN(Entrées!$C$37)+($C210-1),4,TRUE,"Entrées")))</f>
        <v>870.5</v>
      </c>
      <c r="J210" s="28">
        <f ca="1">IF($D210&gt;$D$8,"",INDIRECT(ADDRESS(ROW(Entrées!$C$37)+($D210-1)*24+J$11,COLUMN(Entrées!$C$37)+($C210-1),4,TRUE,"Entrées")))</f>
        <v>1010</v>
      </c>
      <c r="K210" s="28">
        <f ca="1">IF($D210&gt;$D$8,"",INDIRECT(ADDRESS(ROW(Entrées!$C$37)+($D210-1)*24+K$11,COLUMN(Entrées!$C$37)+($C210-1),4,TRUE,"Entrées")))</f>
        <v>1585.5</v>
      </c>
      <c r="L210" s="28">
        <f ca="1">IF($D210&gt;$D$8,"",INDIRECT(ADDRESS(ROW(Entrées!$C$37)+($D210-1)*24+L$11,COLUMN(Entrées!$C$37)+($C210-1),4,TRUE,"Entrées")))</f>
        <v>2517</v>
      </c>
      <c r="M210" s="28">
        <f ca="1">IF($D210&gt;$D$8,"",INDIRECT(ADDRESS(ROW(Entrées!$C$37)+($D210-1)*24+M$11,COLUMN(Entrées!$C$37)+($C210-1),4,TRUE,"Entrées")))</f>
        <v>3324.5</v>
      </c>
      <c r="N210" s="28">
        <f ca="1">IF($D210&gt;$D$8,"",INDIRECT(ADDRESS(ROW(Entrées!$C$37)+($D210-1)*24+N$11,COLUMN(Entrées!$C$37)+($C210-1),4,TRUE,"Entrées")))</f>
        <v>3461</v>
      </c>
      <c r="O210" s="28">
        <f ca="1">IF($D210&gt;$D$8,"",INDIRECT(ADDRESS(ROW(Entrées!$C$37)+($D210-1)*24+O$11,COLUMN(Entrées!$C$37)+($C210-1),4,TRUE,"Entrées")))</f>
        <v>3508</v>
      </c>
      <c r="P210" s="28">
        <f ca="1">IF($D210&gt;$D$8,"",INDIRECT(ADDRESS(ROW(Entrées!$C$37)+($D210-1)*24+P$11,COLUMN(Entrées!$C$37)+($C210-1),4,TRUE,"Entrées")))</f>
        <v>3543</v>
      </c>
      <c r="Q210" s="28">
        <f ca="1">IF($D210&gt;$D$8,"",INDIRECT(ADDRESS(ROW(Entrées!$C$37)+($D210-1)*24+Q$11,COLUMN(Entrées!$C$37)+($C210-1),4,TRUE,"Entrées")))</f>
        <v>3599.5</v>
      </c>
      <c r="R210" s="28">
        <f ca="1">IF($D210&gt;$D$8,"",INDIRECT(ADDRESS(ROW(Entrées!$C$37)+($D210-1)*24+R$11,COLUMN(Entrées!$C$37)+($C210-1),4,TRUE,"Entrées")))</f>
        <v>3581.5</v>
      </c>
      <c r="S210" s="28">
        <f ca="1">IF($D210&gt;$D$8,"",INDIRECT(ADDRESS(ROW(Entrées!$C$37)+($D210-1)*24+S$11,COLUMN(Entrées!$C$37)+($C210-1),4,TRUE,"Entrées")))</f>
        <v>3526</v>
      </c>
      <c r="T210" s="28">
        <f ca="1">IF($D210&gt;$D$8,"",INDIRECT(ADDRESS(ROW(Entrées!$C$37)+($D210-1)*24+T$11,COLUMN(Entrées!$C$37)+($C210-1),4,TRUE,"Entrées")))</f>
        <v>3358.5</v>
      </c>
      <c r="U210" s="28">
        <f ca="1">IF($D210&gt;$D$8,"",INDIRECT(ADDRESS(ROW(Entrées!$C$37)+($D210-1)*24+U$11,COLUMN(Entrées!$C$37)+($C210-1),4,TRUE,"Entrées")))</f>
        <v>3291.5</v>
      </c>
      <c r="V210" s="28">
        <f ca="1">IF($D210&gt;$D$8,"",INDIRECT(ADDRESS(ROW(Entrées!$C$37)+($D210-1)*24+V$11,COLUMN(Entrées!$C$37)+($C210-1),4,TRUE,"Entrées")))</f>
        <v>3298</v>
      </c>
      <c r="W210" s="28">
        <f ca="1">IF($D210&gt;$D$8,"",INDIRECT(ADDRESS(ROW(Entrées!$C$37)+($D210-1)*24+W$11,COLUMN(Entrées!$C$37)+($C210-1),4,TRUE,"Entrées")))</f>
        <v>3462.5</v>
      </c>
      <c r="X210" s="28">
        <f ca="1">IF($D210&gt;$D$8,"",INDIRECT(ADDRESS(ROW(Entrées!$C$37)+($D210-1)*24+X$11,COLUMN(Entrées!$C$37)+($C210-1),4,TRUE,"Entrées")))</f>
        <v>3590.5</v>
      </c>
      <c r="Y210" s="28">
        <f ca="1">IF($D210&gt;$D$8,"",INDIRECT(ADDRESS(ROW(Entrées!$C$37)+($D210-1)*24+Y$11,COLUMN(Entrées!$C$37)+($C210-1),4,TRUE,"Entrées")))</f>
        <v>3544</v>
      </c>
      <c r="Z210" s="28">
        <f ca="1">IF($D210&gt;$D$8,"",INDIRECT(ADDRESS(ROW(Entrées!$C$37)+($D210-1)*24+Z$11,COLUMN(Entrées!$C$37)+($C210-1),4,TRUE,"Entrées")))</f>
        <v>3000.5</v>
      </c>
      <c r="AA210" s="28">
        <f ca="1">IF($D210&gt;$D$8,"",INDIRECT(ADDRESS(ROW(Entrées!$C$37)+($D210-1)*24+AA$11,COLUMN(Entrées!$C$37)+($C210-1),4,TRUE,"Entrées")))</f>
        <v>2609</v>
      </c>
      <c r="AB210" s="28">
        <f ca="1">IF($D210&gt;$D$8,"",INDIRECT(ADDRESS(ROW(Entrées!$C$37)+($D210-1)*24+AB$11,COLUMN(Entrées!$C$37)+($C210-1),4,TRUE,"Entrées")))</f>
        <v>2305</v>
      </c>
      <c r="AC210" s="11"/>
      <c r="AD210" s="40">
        <f t="shared" ca="1" si="217"/>
        <v>2587.8958333333335</v>
      </c>
      <c r="AE210" s="40">
        <f t="shared" ca="1" si="219"/>
        <v>3599.5</v>
      </c>
      <c r="AF210" s="40">
        <f t="shared" ca="1" si="220"/>
        <v>736.5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49473.956989247294</v>
      </c>
      <c r="AK210" s="31">
        <f t="shared" ca="1" si="222"/>
        <v>49350.672043010745</v>
      </c>
      <c r="AL210" s="31">
        <f t="shared" ca="1" si="223"/>
        <v>49398.118279569891</v>
      </c>
      <c r="AM210" s="31">
        <f t="shared" ca="1" si="224"/>
        <v>347.55645161290329</v>
      </c>
      <c r="AN210" s="31">
        <f t="shared" ca="1" si="225"/>
        <v>2588.1444892473114</v>
      </c>
      <c r="AO210" s="31">
        <f t="shared" ca="1" si="226"/>
        <v>1503.5463709677417</v>
      </c>
      <c r="AP210" s="31">
        <f t="shared" ca="1" si="227"/>
        <v>41704.171370967742</v>
      </c>
      <c r="AQ210" s="31">
        <f t="shared" ca="1" si="228"/>
        <v>2152.7096774193546</v>
      </c>
      <c r="AR210" s="31">
        <f t="shared" ca="1" si="229"/>
        <v>402.56922043010746</v>
      </c>
      <c r="AS210" s="31">
        <f t="shared" ca="1" si="230"/>
        <v>6508.2741935483891</v>
      </c>
      <c r="AT210" s="31">
        <f t="shared" ca="1" si="231"/>
        <v>-813.07862903225805</v>
      </c>
      <c r="AU210" s="31">
        <f t="shared" ca="1" si="232"/>
        <v>663.5913978494624</v>
      </c>
      <c r="AV210" s="31">
        <f t="shared" ca="1" si="233"/>
        <v>-5583.5161290322567</v>
      </c>
      <c r="AW210" s="31">
        <f t="shared" ca="1" si="234"/>
        <v>65.047043010752674</v>
      </c>
      <c r="AX210" s="31">
        <f t="shared" ca="1" si="235"/>
        <v>1350.5215053763443</v>
      </c>
      <c r="AY210" s="31">
        <f t="shared" ca="1" si="236"/>
        <v>-1174.383064516129</v>
      </c>
      <c r="AZ210" s="31">
        <f t="shared" ca="1" si="237"/>
        <v>-997.34811827956992</v>
      </c>
      <c r="BA210" s="31">
        <f t="shared" ca="1" si="238"/>
        <v>-382.02016129032256</v>
      </c>
      <c r="BB210" s="31">
        <f t="shared" ca="1" si="239"/>
        <v>-2410.5497311827958</v>
      </c>
      <c r="BC210" s="31">
        <f t="shared" ca="1" si="240"/>
        <v>-1597.1438172043011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1616</v>
      </c>
      <c r="BI210" s="32">
        <f>IF($BF210&gt;$Y$7,"",IF(AND($BF210=$Y$7,$BG210=23),"",Entrées!D238-Entrées!D237))</f>
        <v>1212.5</v>
      </c>
      <c r="BJ210" s="32">
        <f>IF($BF210&gt;$Y$7,"",IF(AND($BF210=$Y$7,$BG210=23),"",Entrées!E238-Entrées!E237))</f>
        <v>1775</v>
      </c>
      <c r="BK210" s="32">
        <f>IF($BF210&gt;$Y$7,"",IF(AND($BF210=$Y$7,$BG210=23),"",Entrées!F238-Entrées!F237))</f>
        <v>34.5</v>
      </c>
      <c r="BL210" s="32">
        <f>IF($BF210&gt;$Y$7,"",IF(AND($BF210=$Y$7,$BG210=23),"",Entrées!G238-Entrées!G237))</f>
        <v>109.5</v>
      </c>
      <c r="BM210" s="32">
        <f>IF($BF210&gt;$Y$7,"",IF(AND($BF210=$Y$7,$BG210=23),"",Entrées!H238-Entrées!H237))</f>
        <v>328</v>
      </c>
      <c r="BN210" s="32">
        <f>IF($BF210&gt;$Y$7,"",IF(AND($BF210=$Y$7,$BG210=23),"",Entrées!I238-Entrées!I237))</f>
        <v>51</v>
      </c>
      <c r="BO210" s="32">
        <f>IF($BF210&gt;$Y$7,"",IF(AND($BF210=$Y$7,$BG210=23),"",Entrées!J238-Entrées!J237))</f>
        <v>-16</v>
      </c>
      <c r="BP210" s="32">
        <f>IF($BF210&gt;$Y$7,"",IF(AND($BF210=$Y$7,$BG210=23),"",Entrées!K238-Entrées!K237))</f>
        <v>240.5</v>
      </c>
      <c r="BQ210" s="32">
        <f>IF($BF210&gt;$Y$7,"",IF(AND($BF210=$Y$7,$BG210=23),"",Entrées!L238-Entrées!L237))</f>
        <v>594</v>
      </c>
      <c r="BR210" s="32">
        <f>IF($BF210&gt;$Y$7,"",IF(AND($BF210=$Y$7,$BG210=23),"",Entrées!M238-Entrées!M237))</f>
        <v>0</v>
      </c>
      <c r="BS210" s="32">
        <f>IF($BF210&gt;$Y$7,"",IF(AND($BF210=$Y$7,$BG210=23),"",Entrées!N238-Entrées!N237))</f>
        <v>-9.5</v>
      </c>
      <c r="BT210" s="32">
        <f>IF($BF210&gt;$Y$7,"",IF(AND($BF210=$Y$7,$BG210=23),"",Entrées!O238-Entrées!O237))</f>
        <v>284</v>
      </c>
      <c r="BU210" s="32">
        <f>IF($BF210&gt;$Y$7,"",IF(AND($BF210=$Y$7,$BG210=23),"",Entrées!P238-Entrées!P237))</f>
        <v>2</v>
      </c>
      <c r="BV210" s="32">
        <f>IF($BF210&gt;$Y$7,"",IF(AND($BF210=$Y$7,$BG210=23),"",Entrées!Q238-Entrées!Q237))</f>
        <v>-174</v>
      </c>
      <c r="BW210" s="32">
        <f>IF($BF210&gt;$Y$7,"",IF(AND($BF210=$Y$7,$BG210=23),"",Entrées!R238-Entrées!R237))</f>
        <v>-356</v>
      </c>
      <c r="BX210" s="32">
        <f>IF($BF210&gt;$Y$7,"",IF(AND($BF210=$Y$7,$BG210=23),"",Entrées!S238-Entrées!S237))</f>
        <v>-244</v>
      </c>
      <c r="BY210" s="32">
        <f>IF($BF210&gt;$Y$7,"",IF(AND($BF210=$Y$7,$BG210=23),"",Entrées!T238-Entrées!T237))</f>
        <v>0</v>
      </c>
      <c r="BZ210" s="32">
        <f>IF($BF210&gt;$Y$7,"",IF(AND($BF210=$Y$7,$BG210=23),"",Entrées!U238-Entrées!U237))</f>
        <v>121</v>
      </c>
      <c r="CA210" s="32">
        <f>IF($BF210&gt;$Y$7,"",IF(AND($BF210=$Y$7,$BG210=23),"",Entrées!V238-Entrées!V237))</f>
        <v>555</v>
      </c>
      <c r="CB210" s="4"/>
      <c r="CC210" s="4"/>
      <c r="CD210" s="33">
        <f>IF($BF210&lt;=$Y$7,Entrées!J237/CD$2,"")</f>
        <v>7.1536714610143826E-2</v>
      </c>
      <c r="CE210" s="33">
        <f>IF($BF210&lt;=$Y$7,Entrées!K237/CE$2,"")</f>
        <v>5.255613951266125E-3</v>
      </c>
      <c r="CF210" s="11">
        <f t="shared" si="242"/>
        <v>7926</v>
      </c>
      <c r="CG210" s="11">
        <f t="shared" si="243"/>
        <v>4186</v>
      </c>
      <c r="CH210" s="52">
        <f t="shared" si="244"/>
        <v>0.27160101910413265</v>
      </c>
      <c r="CI210" s="52">
        <f t="shared" si="245"/>
        <v>9.6170382329218221E-2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1475.5</v>
      </c>
      <c r="F211" s="28">
        <f ca="1">IF($D211&gt;$D$8,"",INDIRECT(ADDRESS(ROW(Entrées!$C$37)+($D211-1)*24+F$11,COLUMN(Entrées!$C$37)+($C211-1),4,TRUE,"Entrées")))</f>
        <v>915.5</v>
      </c>
      <c r="G211" s="28">
        <f ca="1">IF($D211&gt;$D$8,"",INDIRECT(ADDRESS(ROW(Entrées!$C$37)+($D211-1)*24+G$11,COLUMN(Entrées!$C$37)+($C211-1),4,TRUE,"Entrées")))</f>
        <v>742.5</v>
      </c>
      <c r="H211" s="28">
        <f ca="1">IF($D211&gt;$D$8,"",INDIRECT(ADDRESS(ROW(Entrées!$C$37)+($D211-1)*24+H$11,COLUMN(Entrées!$C$37)+($C211-1),4,TRUE,"Entrées")))</f>
        <v>734</v>
      </c>
      <c r="I211" s="28">
        <f ca="1">IF($D211&gt;$D$8,"",INDIRECT(ADDRESS(ROW(Entrées!$C$37)+($D211-1)*24+I$11,COLUMN(Entrées!$C$37)+($C211-1),4,TRUE,"Entrées")))</f>
        <v>766.5</v>
      </c>
      <c r="J211" s="28">
        <f ca="1">IF($D211&gt;$D$8,"",INDIRECT(ADDRESS(ROW(Entrées!$C$37)+($D211-1)*24+J$11,COLUMN(Entrées!$C$37)+($C211-1),4,TRUE,"Entrées")))</f>
        <v>884</v>
      </c>
      <c r="K211" s="28">
        <f ca="1">IF($D211&gt;$D$8,"",INDIRECT(ADDRESS(ROW(Entrées!$C$37)+($D211-1)*24+K$11,COLUMN(Entrées!$C$37)+($C211-1),4,TRUE,"Entrées")))</f>
        <v>1152</v>
      </c>
      <c r="L211" s="28">
        <f ca="1">IF($D211&gt;$D$8,"",INDIRECT(ADDRESS(ROW(Entrées!$C$37)+($D211-1)*24+L$11,COLUMN(Entrées!$C$37)+($C211-1),4,TRUE,"Entrées")))</f>
        <v>2277.5</v>
      </c>
      <c r="M211" s="28">
        <f ca="1">IF($D211&gt;$D$8,"",INDIRECT(ADDRESS(ROW(Entrées!$C$37)+($D211-1)*24+M$11,COLUMN(Entrées!$C$37)+($C211-1),4,TRUE,"Entrées")))</f>
        <v>3542.5</v>
      </c>
      <c r="N211" s="28">
        <f ca="1">IF($D211&gt;$D$8,"",INDIRECT(ADDRESS(ROW(Entrées!$C$37)+($D211-1)*24+N$11,COLUMN(Entrées!$C$37)+($C211-1),4,TRUE,"Entrées")))</f>
        <v>3733</v>
      </c>
      <c r="O211" s="28">
        <f ca="1">IF($D211&gt;$D$8,"",INDIRECT(ADDRESS(ROW(Entrées!$C$37)+($D211-1)*24+O$11,COLUMN(Entrées!$C$37)+($C211-1),4,TRUE,"Entrées")))</f>
        <v>3982.5</v>
      </c>
      <c r="P211" s="28">
        <f ca="1">IF($D211&gt;$D$8,"",INDIRECT(ADDRESS(ROW(Entrées!$C$37)+($D211-1)*24+P$11,COLUMN(Entrées!$C$37)+($C211-1),4,TRUE,"Entrées")))</f>
        <v>3981.5</v>
      </c>
      <c r="Q211" s="28">
        <f ca="1">IF($D211&gt;$D$8,"",INDIRECT(ADDRESS(ROW(Entrées!$C$37)+($D211-1)*24+Q$11,COLUMN(Entrées!$C$37)+($C211-1),4,TRUE,"Entrées")))</f>
        <v>3534.5</v>
      </c>
      <c r="R211" s="28">
        <f ca="1">IF($D211&gt;$D$8,"",INDIRECT(ADDRESS(ROW(Entrées!$C$37)+($D211-1)*24+R$11,COLUMN(Entrées!$C$37)+($C211-1),4,TRUE,"Entrées")))</f>
        <v>3476.5</v>
      </c>
      <c r="S211" s="28">
        <f ca="1">IF($D211&gt;$D$8,"",INDIRECT(ADDRESS(ROW(Entrées!$C$37)+($D211-1)*24+S$11,COLUMN(Entrées!$C$37)+($C211-1),4,TRUE,"Entrées")))</f>
        <v>3505.5</v>
      </c>
      <c r="T211" s="28">
        <f ca="1">IF($D211&gt;$D$8,"",INDIRECT(ADDRESS(ROW(Entrées!$C$37)+($D211-1)*24+T$11,COLUMN(Entrées!$C$37)+($C211-1),4,TRUE,"Entrées")))</f>
        <v>3360.5</v>
      </c>
      <c r="U211" s="28">
        <f ca="1">IF($D211&gt;$D$8,"",INDIRECT(ADDRESS(ROW(Entrées!$C$37)+($D211-1)*24+U$11,COLUMN(Entrées!$C$37)+($C211-1),4,TRUE,"Entrées")))</f>
        <v>3353.5</v>
      </c>
      <c r="V211" s="28">
        <f ca="1">IF($D211&gt;$D$8,"",INDIRECT(ADDRESS(ROW(Entrées!$C$37)+($D211-1)*24+V$11,COLUMN(Entrées!$C$37)+($C211-1),4,TRUE,"Entrées")))</f>
        <v>3239</v>
      </c>
      <c r="W211" s="28">
        <f ca="1">IF($D211&gt;$D$8,"",INDIRECT(ADDRESS(ROW(Entrées!$C$37)+($D211-1)*24+W$11,COLUMN(Entrées!$C$37)+($C211-1),4,TRUE,"Entrées")))</f>
        <v>3267</v>
      </c>
      <c r="X211" s="28">
        <f ca="1">IF($D211&gt;$D$8,"",INDIRECT(ADDRESS(ROW(Entrées!$C$37)+($D211-1)*24+X$11,COLUMN(Entrées!$C$37)+($C211-1),4,TRUE,"Entrées")))</f>
        <v>3729</v>
      </c>
      <c r="Y211" s="28">
        <f ca="1">IF($D211&gt;$D$8,"",INDIRECT(ADDRESS(ROW(Entrées!$C$37)+($D211-1)*24+Y$11,COLUMN(Entrées!$C$37)+($C211-1),4,TRUE,"Entrées")))</f>
        <v>3595</v>
      </c>
      <c r="Z211" s="28">
        <f ca="1">IF($D211&gt;$D$8,"",INDIRECT(ADDRESS(ROW(Entrées!$C$37)+($D211-1)*24+Z$11,COLUMN(Entrées!$C$37)+($C211-1),4,TRUE,"Entrées")))</f>
        <v>2592.5</v>
      </c>
      <c r="AA211" s="28">
        <f ca="1">IF($D211&gt;$D$8,"",INDIRECT(ADDRESS(ROW(Entrées!$C$37)+($D211-1)*24+AA$11,COLUMN(Entrées!$C$37)+($C211-1),4,TRUE,"Entrées")))</f>
        <v>1859.5</v>
      </c>
      <c r="AB211" s="28">
        <f ca="1">IF($D211&gt;$D$8,"",INDIRECT(ADDRESS(ROW(Entrées!$C$37)+($D211-1)*24+AB$11,COLUMN(Entrées!$C$37)+($C211-1),4,TRUE,"Entrées")))</f>
        <v>1229</v>
      </c>
      <c r="AC211" s="11"/>
      <c r="AD211" s="40">
        <f t="shared" ca="1" si="217"/>
        <v>2538.6875</v>
      </c>
      <c r="AE211" s="40">
        <f t="shared" ca="1" si="219"/>
        <v>3982.5</v>
      </c>
      <c r="AF211" s="40">
        <f t="shared" ca="1" si="220"/>
        <v>734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49473.956989247294</v>
      </c>
      <c r="AK211" s="31">
        <f t="shared" ca="1" si="222"/>
        <v>49350.672043010745</v>
      </c>
      <c r="AL211" s="31">
        <f t="shared" ca="1" si="223"/>
        <v>49398.118279569891</v>
      </c>
      <c r="AM211" s="31">
        <f t="shared" ca="1" si="224"/>
        <v>347.55645161290329</v>
      </c>
      <c r="AN211" s="31">
        <f t="shared" ca="1" si="225"/>
        <v>2588.1444892473114</v>
      </c>
      <c r="AO211" s="31">
        <f t="shared" ca="1" si="226"/>
        <v>1503.5463709677417</v>
      </c>
      <c r="AP211" s="31">
        <f t="shared" ca="1" si="227"/>
        <v>41704.171370967742</v>
      </c>
      <c r="AQ211" s="31">
        <f t="shared" ca="1" si="228"/>
        <v>2152.7096774193546</v>
      </c>
      <c r="AR211" s="31">
        <f t="shared" ca="1" si="229"/>
        <v>402.56922043010746</v>
      </c>
      <c r="AS211" s="31">
        <f t="shared" ca="1" si="230"/>
        <v>6508.2741935483891</v>
      </c>
      <c r="AT211" s="31">
        <f t="shared" ca="1" si="231"/>
        <v>-813.07862903225805</v>
      </c>
      <c r="AU211" s="31">
        <f t="shared" ca="1" si="232"/>
        <v>663.5913978494624</v>
      </c>
      <c r="AV211" s="31">
        <f t="shared" ca="1" si="233"/>
        <v>-5583.5161290322567</v>
      </c>
      <c r="AW211" s="31">
        <f t="shared" ca="1" si="234"/>
        <v>65.047043010752674</v>
      </c>
      <c r="AX211" s="31">
        <f t="shared" ca="1" si="235"/>
        <v>1350.5215053763443</v>
      </c>
      <c r="AY211" s="31">
        <f t="shared" ca="1" si="236"/>
        <v>-1174.383064516129</v>
      </c>
      <c r="AZ211" s="31">
        <f t="shared" ca="1" si="237"/>
        <v>-997.34811827956992</v>
      </c>
      <c r="BA211" s="31">
        <f t="shared" ca="1" si="238"/>
        <v>-382.02016129032256</v>
      </c>
      <c r="BB211" s="31">
        <f t="shared" ca="1" si="239"/>
        <v>-2410.5497311827958</v>
      </c>
      <c r="BC211" s="31">
        <f t="shared" ca="1" si="240"/>
        <v>-1597.1438172043011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676.5</v>
      </c>
      <c r="BI211" s="32">
        <f>IF($BF211&gt;$Y$7,"",IF(AND($BF211=$Y$7,$BG211=23),"",Entrées!D239-Entrées!D238))</f>
        <v>737.5</v>
      </c>
      <c r="BJ211" s="32">
        <f>IF($BF211&gt;$Y$7,"",IF(AND($BF211=$Y$7,$BG211=23),"",Entrées!E239-Entrées!E238))</f>
        <v>862.5</v>
      </c>
      <c r="BK211" s="32">
        <f>IF($BF211&gt;$Y$7,"",IF(AND($BF211=$Y$7,$BG211=23),"",Entrées!F239-Entrées!F238))</f>
        <v>-65</v>
      </c>
      <c r="BL211" s="32">
        <f>IF($BF211&gt;$Y$7,"",IF(AND($BF211=$Y$7,$BG211=23),"",Entrées!G239-Entrées!G238))</f>
        <v>-104</v>
      </c>
      <c r="BM211" s="32">
        <f>IF($BF211&gt;$Y$7,"",IF(AND($BF211=$Y$7,$BG211=23),"",Entrées!H239-Entrées!H238))</f>
        <v>1</v>
      </c>
      <c r="BN211" s="32">
        <f>IF($BF211&gt;$Y$7,"",IF(AND($BF211=$Y$7,$BG211=23),"",Entrées!I239-Entrées!I238))</f>
        <v>-20.5</v>
      </c>
      <c r="BO211" s="32">
        <f>IF($BF211&gt;$Y$7,"",IF(AND($BF211=$Y$7,$BG211=23),"",Entrées!J239-Entrées!J238))</f>
        <v>-44.5</v>
      </c>
      <c r="BP211" s="32">
        <f>IF($BF211&gt;$Y$7,"",IF(AND($BF211=$Y$7,$BG211=23),"",Entrées!K239-Entrées!K238))</f>
        <v>404</v>
      </c>
      <c r="BQ211" s="32">
        <f>IF($BF211&gt;$Y$7,"",IF(AND($BF211=$Y$7,$BG211=23),"",Entrées!L239-Entrées!L238))</f>
        <v>721.5</v>
      </c>
      <c r="BR211" s="32">
        <f>IF($BF211&gt;$Y$7,"",IF(AND($BF211=$Y$7,$BG211=23),"",Entrées!M239-Entrées!M238))</f>
        <v>0</v>
      </c>
      <c r="BS211" s="32">
        <f>IF($BF211&gt;$Y$7,"",IF(AND($BF211=$Y$7,$BG211=23),"",Entrées!N239-Entrées!N238))</f>
        <v>-3.5</v>
      </c>
      <c r="BT211" s="32">
        <f>IF($BF211&gt;$Y$7,"",IF(AND($BF211=$Y$7,$BG211=23),"",Entrées!O239-Entrées!O238))</f>
        <v>-213.5</v>
      </c>
      <c r="BU211" s="32">
        <f>IF($BF211&gt;$Y$7,"",IF(AND($BF211=$Y$7,$BG211=23),"",Entrées!P239-Entrées!P238))</f>
        <v>-3.5</v>
      </c>
      <c r="BV211" s="32">
        <f>IF($BF211&gt;$Y$7,"",IF(AND($BF211=$Y$7,$BG211=23),"",Entrées!Q239-Entrées!Q238))</f>
        <v>-190</v>
      </c>
      <c r="BW211" s="32">
        <f>IF($BF211&gt;$Y$7,"",IF(AND($BF211=$Y$7,$BG211=23),"",Entrées!R239-Entrées!R238))</f>
        <v>-73</v>
      </c>
      <c r="BX211" s="32">
        <f>IF($BF211&gt;$Y$7,"",IF(AND($BF211=$Y$7,$BG211=23),"",Entrées!S239-Entrées!S238))</f>
        <v>-210</v>
      </c>
      <c r="BY211" s="32">
        <f>IF($BF211&gt;$Y$7,"",IF(AND($BF211=$Y$7,$BG211=23),"",Entrées!T239-Entrées!T238))</f>
        <v>0</v>
      </c>
      <c r="BZ211" s="32">
        <f>IF($BF211&gt;$Y$7,"",IF(AND($BF211=$Y$7,$BG211=23),"",Entrées!U239-Entrées!U238))</f>
        <v>120</v>
      </c>
      <c r="CA211" s="32">
        <f>IF($BF211&gt;$Y$7,"",IF(AND($BF211=$Y$7,$BG211=23),"",Entrées!V239-Entrées!V238))</f>
        <v>6</v>
      </c>
      <c r="CB211" s="4"/>
      <c r="CC211" s="4"/>
      <c r="CD211" s="33">
        <f>IF($BF211&lt;=$Y$7,Entrées!J238/CD$2,"")</f>
        <v>6.9518041887458998E-2</v>
      </c>
      <c r="CE211" s="33">
        <f>IF($BF211&lt;=$Y$7,Entrées!K238/CE$2,"")</f>
        <v>6.2709030100334448E-2</v>
      </c>
      <c r="CF211" s="11">
        <f t="shared" si="242"/>
        <v>7926</v>
      </c>
      <c r="CG211" s="11">
        <f t="shared" si="243"/>
        <v>4186</v>
      </c>
      <c r="CH211" s="52">
        <f t="shared" si="244"/>
        <v>0.27160101910413265</v>
      </c>
      <c r="CI211" s="52">
        <f t="shared" si="245"/>
        <v>9.6170382329218221E-2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997</v>
      </c>
      <c r="F212" s="28">
        <f ca="1">IF($D212&gt;$D$8,"",INDIRECT(ADDRESS(ROW(Entrées!$C$37)+($D212-1)*24+F$11,COLUMN(Entrées!$C$37)+($C212-1),4,TRUE,"Entrées")))</f>
        <v>996</v>
      </c>
      <c r="G212" s="28">
        <f ca="1">IF($D212&gt;$D$8,"",INDIRECT(ADDRESS(ROW(Entrées!$C$37)+($D212-1)*24+G$11,COLUMN(Entrées!$C$37)+($C212-1),4,TRUE,"Entrées")))</f>
        <v>904</v>
      </c>
      <c r="H212" s="28">
        <f ca="1">IF($D212&gt;$D$8,"",INDIRECT(ADDRESS(ROW(Entrées!$C$37)+($D212-1)*24+H$11,COLUMN(Entrées!$C$37)+($C212-1),4,TRUE,"Entrées")))</f>
        <v>933.5</v>
      </c>
      <c r="I212" s="28">
        <f ca="1">IF($D212&gt;$D$8,"",INDIRECT(ADDRESS(ROW(Entrées!$C$37)+($D212-1)*24+I$11,COLUMN(Entrées!$C$37)+($C212-1),4,TRUE,"Entrées")))</f>
        <v>926</v>
      </c>
      <c r="J212" s="28">
        <f ca="1">IF($D212&gt;$D$8,"",INDIRECT(ADDRESS(ROW(Entrées!$C$37)+($D212-1)*24+J$11,COLUMN(Entrées!$C$37)+($C212-1),4,TRUE,"Entrées")))</f>
        <v>948</v>
      </c>
      <c r="K212" s="28">
        <f ca="1">IF($D212&gt;$D$8,"",INDIRECT(ADDRESS(ROW(Entrées!$C$37)+($D212-1)*24+K$11,COLUMN(Entrées!$C$37)+($C212-1),4,TRUE,"Entrées")))</f>
        <v>1332</v>
      </c>
      <c r="L212" s="28">
        <f ca="1">IF($D212&gt;$D$8,"",INDIRECT(ADDRESS(ROW(Entrées!$C$37)+($D212-1)*24+L$11,COLUMN(Entrées!$C$37)+($C212-1),4,TRUE,"Entrées")))</f>
        <v>2697.5</v>
      </c>
      <c r="M212" s="28">
        <f ca="1">IF($D212&gt;$D$8,"",INDIRECT(ADDRESS(ROW(Entrées!$C$37)+($D212-1)*24+M$11,COLUMN(Entrées!$C$37)+($C212-1),4,TRUE,"Entrées")))</f>
        <v>3431</v>
      </c>
      <c r="N212" s="28">
        <f ca="1">IF($D212&gt;$D$8,"",INDIRECT(ADDRESS(ROW(Entrées!$C$37)+($D212-1)*24+N$11,COLUMN(Entrées!$C$37)+($C212-1),4,TRUE,"Entrées")))</f>
        <v>3337.5</v>
      </c>
      <c r="O212" s="28">
        <f ca="1">IF($D212&gt;$D$8,"",INDIRECT(ADDRESS(ROW(Entrées!$C$37)+($D212-1)*24+O$11,COLUMN(Entrées!$C$37)+($C212-1),4,TRUE,"Entrées")))</f>
        <v>3115.5</v>
      </c>
      <c r="P212" s="28">
        <f ca="1">IF($D212&gt;$D$8,"",INDIRECT(ADDRESS(ROW(Entrées!$C$37)+($D212-1)*24+P$11,COLUMN(Entrées!$C$37)+($C212-1),4,TRUE,"Entrées")))</f>
        <v>3132</v>
      </c>
      <c r="Q212" s="28">
        <f ca="1">IF($D212&gt;$D$8,"",INDIRECT(ADDRESS(ROW(Entrées!$C$37)+($D212-1)*24+Q$11,COLUMN(Entrées!$C$37)+($C212-1),4,TRUE,"Entrées")))</f>
        <v>3221</v>
      </c>
      <c r="R212" s="28">
        <f ca="1">IF($D212&gt;$D$8,"",INDIRECT(ADDRESS(ROW(Entrées!$C$37)+($D212-1)*24+R$11,COLUMN(Entrées!$C$37)+($C212-1),4,TRUE,"Entrées")))</f>
        <v>3202.5</v>
      </c>
      <c r="S212" s="28">
        <f ca="1">IF($D212&gt;$D$8,"",INDIRECT(ADDRESS(ROW(Entrées!$C$37)+($D212-1)*24+S$11,COLUMN(Entrées!$C$37)+($C212-1),4,TRUE,"Entrées")))</f>
        <v>3181</v>
      </c>
      <c r="T212" s="28">
        <f ca="1">IF($D212&gt;$D$8,"",INDIRECT(ADDRESS(ROW(Entrées!$C$37)+($D212-1)*24+T$11,COLUMN(Entrées!$C$37)+($C212-1),4,TRUE,"Entrées")))</f>
        <v>3153</v>
      </c>
      <c r="U212" s="28">
        <f ca="1">IF($D212&gt;$D$8,"",INDIRECT(ADDRESS(ROW(Entrées!$C$37)+($D212-1)*24+U$11,COLUMN(Entrées!$C$37)+($C212-1),4,TRUE,"Entrées")))</f>
        <v>3067</v>
      </c>
      <c r="V212" s="28">
        <f ca="1">IF($D212&gt;$D$8,"",INDIRECT(ADDRESS(ROW(Entrées!$C$37)+($D212-1)*24+V$11,COLUMN(Entrées!$C$37)+($C212-1),4,TRUE,"Entrées")))</f>
        <v>3101.5</v>
      </c>
      <c r="W212" s="28">
        <f ca="1">IF($D212&gt;$D$8,"",INDIRECT(ADDRESS(ROW(Entrées!$C$37)+($D212-1)*24+W$11,COLUMN(Entrées!$C$37)+($C212-1),4,TRUE,"Entrées")))</f>
        <v>3086.5</v>
      </c>
      <c r="X212" s="28">
        <f ca="1">IF($D212&gt;$D$8,"",INDIRECT(ADDRESS(ROW(Entrées!$C$37)+($D212-1)*24+X$11,COLUMN(Entrées!$C$37)+($C212-1),4,TRUE,"Entrées")))</f>
        <v>3179</v>
      </c>
      <c r="Y212" s="28">
        <f ca="1">IF($D212&gt;$D$8,"",INDIRECT(ADDRESS(ROW(Entrées!$C$37)+($D212-1)*24+Y$11,COLUMN(Entrées!$C$37)+($C212-1),4,TRUE,"Entrées")))</f>
        <v>2972.5</v>
      </c>
      <c r="Z212" s="28">
        <f ca="1">IF($D212&gt;$D$8,"",INDIRECT(ADDRESS(ROW(Entrées!$C$37)+($D212-1)*24+Z$11,COLUMN(Entrées!$C$37)+($C212-1),4,TRUE,"Entrées")))</f>
        <v>2034.5</v>
      </c>
      <c r="AA212" s="28">
        <f ca="1">IF($D212&gt;$D$8,"",INDIRECT(ADDRESS(ROW(Entrées!$C$37)+($D212-1)*24+AA$11,COLUMN(Entrées!$C$37)+($C212-1),4,TRUE,"Entrées")))</f>
        <v>1384.5</v>
      </c>
      <c r="AB212" s="28">
        <f ca="1">IF($D212&gt;$D$8,"",INDIRECT(ADDRESS(ROW(Entrées!$C$37)+($D212-1)*24+AB$11,COLUMN(Entrées!$C$37)+($C212-1),4,TRUE,"Entrées")))</f>
        <v>840</v>
      </c>
      <c r="AC212" s="11"/>
      <c r="AD212" s="40">
        <f t="shared" ca="1" si="217"/>
        <v>2298.875</v>
      </c>
      <c r="AE212" s="40">
        <f t="shared" ca="1" si="219"/>
        <v>3431</v>
      </c>
      <c r="AF212" s="40">
        <f t="shared" ca="1" si="220"/>
        <v>840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49473.956989247294</v>
      </c>
      <c r="AK212" s="31">
        <f t="shared" ca="1" si="222"/>
        <v>49350.672043010745</v>
      </c>
      <c r="AL212" s="31">
        <f t="shared" ca="1" si="223"/>
        <v>49398.118279569891</v>
      </c>
      <c r="AM212" s="31">
        <f t="shared" ca="1" si="224"/>
        <v>347.55645161290329</v>
      </c>
      <c r="AN212" s="31">
        <f t="shared" ca="1" si="225"/>
        <v>2588.1444892473114</v>
      </c>
      <c r="AO212" s="31">
        <f t="shared" ca="1" si="226"/>
        <v>1503.5463709677417</v>
      </c>
      <c r="AP212" s="31">
        <f t="shared" ca="1" si="227"/>
        <v>41704.171370967742</v>
      </c>
      <c r="AQ212" s="31">
        <f t="shared" ca="1" si="228"/>
        <v>2152.7096774193546</v>
      </c>
      <c r="AR212" s="31">
        <f t="shared" ca="1" si="229"/>
        <v>402.56922043010746</v>
      </c>
      <c r="AS212" s="31">
        <f t="shared" ca="1" si="230"/>
        <v>6508.2741935483891</v>
      </c>
      <c r="AT212" s="31">
        <f t="shared" ca="1" si="231"/>
        <v>-813.07862903225805</v>
      </c>
      <c r="AU212" s="31">
        <f t="shared" ca="1" si="232"/>
        <v>663.5913978494624</v>
      </c>
      <c r="AV212" s="31">
        <f t="shared" ca="1" si="233"/>
        <v>-5583.5161290322567</v>
      </c>
      <c r="AW212" s="31">
        <f t="shared" ca="1" si="234"/>
        <v>65.047043010752674</v>
      </c>
      <c r="AX212" s="31">
        <f t="shared" ca="1" si="235"/>
        <v>1350.5215053763443</v>
      </c>
      <c r="AY212" s="31">
        <f t="shared" ca="1" si="236"/>
        <v>-1174.383064516129</v>
      </c>
      <c r="AZ212" s="31">
        <f t="shared" ca="1" si="237"/>
        <v>-997.34811827956992</v>
      </c>
      <c r="BA212" s="31">
        <f t="shared" ca="1" si="238"/>
        <v>-382.02016129032256</v>
      </c>
      <c r="BB212" s="31">
        <f t="shared" ca="1" si="239"/>
        <v>-2410.5497311827958</v>
      </c>
      <c r="BC212" s="31">
        <f t="shared" ca="1" si="240"/>
        <v>-1597.1438172043011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438.5</v>
      </c>
      <c r="BI212" s="32">
        <f>IF($BF212&gt;$Y$7,"",IF(AND($BF212=$Y$7,$BG212=23),"",Entrées!D240-Entrées!D239))</f>
        <v>562.5</v>
      </c>
      <c r="BJ212" s="32">
        <f>IF($BF212&gt;$Y$7,"",IF(AND($BF212=$Y$7,$BG212=23),"",Entrées!E240-Entrées!E239))</f>
        <v>462.5</v>
      </c>
      <c r="BK212" s="32">
        <f>IF($BF212&gt;$Y$7,"",IF(AND($BF212=$Y$7,$BG212=23),"",Entrées!F240-Entrées!F239))</f>
        <v>-40.5</v>
      </c>
      <c r="BL212" s="32">
        <f>IF($BF212&gt;$Y$7,"",IF(AND($BF212=$Y$7,$BG212=23),"",Entrées!G240-Entrées!G239))</f>
        <v>33.5</v>
      </c>
      <c r="BM212" s="32">
        <f>IF($BF212&gt;$Y$7,"",IF(AND($BF212=$Y$7,$BG212=23),"",Entrées!H240-Entrées!H239))</f>
        <v>10.5</v>
      </c>
      <c r="BN212" s="32">
        <f>IF($BF212&gt;$Y$7,"",IF(AND($BF212=$Y$7,$BG212=23),"",Entrées!I240-Entrées!I239))</f>
        <v>-35</v>
      </c>
      <c r="BO212" s="32">
        <f>IF($BF212&gt;$Y$7,"",IF(AND($BF212=$Y$7,$BG212=23),"",Entrées!J240-Entrées!J239))</f>
        <v>45</v>
      </c>
      <c r="BP212" s="32">
        <f>IF($BF212&gt;$Y$7,"",IF(AND($BF212=$Y$7,$BG212=23),"",Entrées!K240-Entrées!K239))</f>
        <v>420</v>
      </c>
      <c r="BQ212" s="32">
        <f>IF($BF212&gt;$Y$7,"",IF(AND($BF212=$Y$7,$BG212=23),"",Entrées!L240-Entrées!L239))</f>
        <v>117</v>
      </c>
      <c r="BR212" s="32">
        <f>IF($BF212&gt;$Y$7,"",IF(AND($BF212=$Y$7,$BG212=23),"",Entrées!M240-Entrées!M239))</f>
        <v>0.5</v>
      </c>
      <c r="BS212" s="32">
        <f>IF($BF212&gt;$Y$7,"",IF(AND($BF212=$Y$7,$BG212=23),"",Entrées!N240-Entrées!N239))</f>
        <v>-3</v>
      </c>
      <c r="BT212" s="32">
        <f>IF($BF212&gt;$Y$7,"",IF(AND($BF212=$Y$7,$BG212=23),"",Entrées!O240-Entrées!O239))</f>
        <v>-108.5</v>
      </c>
      <c r="BU212" s="32">
        <f>IF($BF212&gt;$Y$7,"",IF(AND($BF212=$Y$7,$BG212=23),"",Entrées!P240-Entrées!P239))</f>
        <v>-1</v>
      </c>
      <c r="BV212" s="32">
        <f>IF($BF212&gt;$Y$7,"",IF(AND($BF212=$Y$7,$BG212=23),"",Entrées!Q240-Entrées!Q239))</f>
        <v>60</v>
      </c>
      <c r="BW212" s="32">
        <f>IF($BF212&gt;$Y$7,"",IF(AND($BF212=$Y$7,$BG212=23),"",Entrées!R240-Entrées!R239))</f>
        <v>89</v>
      </c>
      <c r="BX212" s="32">
        <f>IF($BF212&gt;$Y$7,"",IF(AND($BF212=$Y$7,$BG212=23),"",Entrées!S240-Entrées!S239))</f>
        <v>73</v>
      </c>
      <c r="BY212" s="32">
        <f>IF($BF212&gt;$Y$7,"",IF(AND($BF212=$Y$7,$BG212=23),"",Entrées!T240-Entrées!T239))</f>
        <v>0</v>
      </c>
      <c r="BZ212" s="32">
        <f>IF($BF212&gt;$Y$7,"",IF(AND($BF212=$Y$7,$BG212=23),"",Entrées!U240-Entrées!U239))</f>
        <v>-11</v>
      </c>
      <c r="CA212" s="32">
        <f>IF($BF212&gt;$Y$7,"",IF(AND($BF212=$Y$7,$BG212=23),"",Entrées!V240-Entrées!V239))</f>
        <v>-244</v>
      </c>
      <c r="CB212" s="4"/>
      <c r="CC212" s="4"/>
      <c r="CD212" s="33">
        <f>IF($BF212&lt;=$Y$7,Entrées!J239/CD$2,"")</f>
        <v>6.3903608377491802E-2</v>
      </c>
      <c r="CE212" s="33">
        <f>IF($BF212&lt;=$Y$7,Entrées!K239/CE$2,"")</f>
        <v>0.15922121356903965</v>
      </c>
      <c r="CF212" s="11">
        <f t="shared" si="242"/>
        <v>7926</v>
      </c>
      <c r="CG212" s="11">
        <f t="shared" si="243"/>
        <v>4186</v>
      </c>
      <c r="CH212" s="52">
        <f t="shared" si="244"/>
        <v>0.27160101910413265</v>
      </c>
      <c r="CI212" s="52">
        <f t="shared" si="245"/>
        <v>9.6170382329218221E-2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812</v>
      </c>
      <c r="F213" s="28">
        <f ca="1">IF($D213&gt;$D$8,"",INDIRECT(ADDRESS(ROW(Entrées!$C$37)+($D213-1)*24+F$11,COLUMN(Entrées!$C$37)+($C213-1),4,TRUE,"Entrées")))</f>
        <v>826.5</v>
      </c>
      <c r="G213" s="28">
        <f ca="1">IF($D213&gt;$D$8,"",INDIRECT(ADDRESS(ROW(Entrées!$C$37)+($D213-1)*24+G$11,COLUMN(Entrées!$C$37)+($C213-1),4,TRUE,"Entrées")))</f>
        <v>830</v>
      </c>
      <c r="H213" s="28">
        <f ca="1">IF($D213&gt;$D$8,"",INDIRECT(ADDRESS(ROW(Entrées!$C$37)+($D213-1)*24+H$11,COLUMN(Entrées!$C$37)+($C213-1),4,TRUE,"Entrées")))</f>
        <v>833.5</v>
      </c>
      <c r="I213" s="28">
        <f ca="1">IF($D213&gt;$D$8,"",INDIRECT(ADDRESS(ROW(Entrées!$C$37)+($D213-1)*24+I$11,COLUMN(Entrées!$C$37)+($C213-1),4,TRUE,"Entrées")))</f>
        <v>818</v>
      </c>
      <c r="J213" s="28">
        <f ca="1">IF($D213&gt;$D$8,"",INDIRECT(ADDRESS(ROW(Entrées!$C$37)+($D213-1)*24+J$11,COLUMN(Entrées!$C$37)+($C213-1),4,TRUE,"Entrées")))</f>
        <v>1081</v>
      </c>
      <c r="K213" s="28">
        <f ca="1">IF($D213&gt;$D$8,"",INDIRECT(ADDRESS(ROW(Entrées!$C$37)+($D213-1)*24+K$11,COLUMN(Entrées!$C$37)+($C213-1),4,TRUE,"Entrées")))</f>
        <v>1863</v>
      </c>
      <c r="L213" s="28">
        <f ca="1">IF($D213&gt;$D$8,"",INDIRECT(ADDRESS(ROW(Entrées!$C$37)+($D213-1)*24+L$11,COLUMN(Entrées!$C$37)+($C213-1),4,TRUE,"Entrées")))</f>
        <v>2513.5</v>
      </c>
      <c r="M213" s="28">
        <f ca="1">IF($D213&gt;$D$8,"",INDIRECT(ADDRESS(ROW(Entrées!$C$37)+($D213-1)*24+M$11,COLUMN(Entrées!$C$37)+($C213-1),4,TRUE,"Entrées")))</f>
        <v>2909</v>
      </c>
      <c r="N213" s="28">
        <f ca="1">IF($D213&gt;$D$8,"",INDIRECT(ADDRESS(ROW(Entrées!$C$37)+($D213-1)*24+N$11,COLUMN(Entrées!$C$37)+($C213-1),4,TRUE,"Entrées")))</f>
        <v>3205.5</v>
      </c>
      <c r="O213" s="28">
        <f ca="1">IF($D213&gt;$D$8,"",INDIRECT(ADDRESS(ROW(Entrées!$C$37)+($D213-1)*24+O$11,COLUMN(Entrées!$C$37)+($C213-1),4,TRUE,"Entrées")))</f>
        <v>3220</v>
      </c>
      <c r="P213" s="28">
        <f ca="1">IF($D213&gt;$D$8,"",INDIRECT(ADDRESS(ROW(Entrées!$C$37)+($D213-1)*24+P$11,COLUMN(Entrées!$C$37)+($C213-1),4,TRUE,"Entrées")))</f>
        <v>2939.5</v>
      </c>
      <c r="Q213" s="28">
        <f ca="1">IF($D213&gt;$D$8,"",INDIRECT(ADDRESS(ROW(Entrées!$C$37)+($D213-1)*24+Q$11,COLUMN(Entrées!$C$37)+($C213-1),4,TRUE,"Entrées")))</f>
        <v>2783.5</v>
      </c>
      <c r="R213" s="28">
        <f ca="1">IF($D213&gt;$D$8,"",INDIRECT(ADDRESS(ROW(Entrées!$C$37)+($D213-1)*24+R$11,COLUMN(Entrées!$C$37)+($C213-1),4,TRUE,"Entrées")))</f>
        <v>2607</v>
      </c>
      <c r="S213" s="28">
        <f ca="1">IF($D213&gt;$D$8,"",INDIRECT(ADDRESS(ROW(Entrées!$C$37)+($D213-1)*24+S$11,COLUMN(Entrées!$C$37)+($C213-1),4,TRUE,"Entrées")))</f>
        <v>2349</v>
      </c>
      <c r="T213" s="28">
        <f ca="1">IF($D213&gt;$D$8,"",INDIRECT(ADDRESS(ROW(Entrées!$C$37)+($D213-1)*24+T$11,COLUMN(Entrées!$C$37)+($C213-1),4,TRUE,"Entrées")))</f>
        <v>2116.5</v>
      </c>
      <c r="U213" s="28">
        <f ca="1">IF($D213&gt;$D$8,"",INDIRECT(ADDRESS(ROW(Entrées!$C$37)+($D213-1)*24+U$11,COLUMN(Entrées!$C$37)+($C213-1),4,TRUE,"Entrées")))</f>
        <v>1943</v>
      </c>
      <c r="V213" s="28">
        <f ca="1">IF($D213&gt;$D$8,"",INDIRECT(ADDRESS(ROW(Entrées!$C$37)+($D213-1)*24+V$11,COLUMN(Entrées!$C$37)+($C213-1),4,TRUE,"Entrées")))</f>
        <v>1953</v>
      </c>
      <c r="W213" s="28">
        <f ca="1">IF($D213&gt;$D$8,"",INDIRECT(ADDRESS(ROW(Entrées!$C$37)+($D213-1)*24+W$11,COLUMN(Entrées!$C$37)+($C213-1),4,TRUE,"Entrées")))</f>
        <v>1936.5</v>
      </c>
      <c r="X213" s="28">
        <f ca="1">IF($D213&gt;$D$8,"",INDIRECT(ADDRESS(ROW(Entrées!$C$37)+($D213-1)*24+X$11,COLUMN(Entrées!$C$37)+($C213-1),4,TRUE,"Entrées")))</f>
        <v>1950</v>
      </c>
      <c r="Y213" s="28">
        <f ca="1">IF($D213&gt;$D$8,"",INDIRECT(ADDRESS(ROW(Entrées!$C$37)+($D213-1)*24+Y$11,COLUMN(Entrées!$C$37)+($C213-1),4,TRUE,"Entrées")))</f>
        <v>1891</v>
      </c>
      <c r="Z213" s="28">
        <f ca="1">IF($D213&gt;$D$8,"",INDIRECT(ADDRESS(ROW(Entrées!$C$37)+($D213-1)*24+Z$11,COLUMN(Entrées!$C$37)+($C213-1),4,TRUE,"Entrées")))</f>
        <v>1843.5</v>
      </c>
      <c r="AA213" s="28">
        <f ca="1">IF($D213&gt;$D$8,"",INDIRECT(ADDRESS(ROW(Entrées!$C$37)+($D213-1)*24+AA$11,COLUMN(Entrées!$C$37)+($C213-1),4,TRUE,"Entrées")))</f>
        <v>1516.5</v>
      </c>
      <c r="AB213" s="28">
        <f ca="1">IF($D213&gt;$D$8,"",INDIRECT(ADDRESS(ROW(Entrées!$C$37)+($D213-1)*24+AB$11,COLUMN(Entrées!$C$37)+($C213-1),4,TRUE,"Entrées")))</f>
        <v>1241.5</v>
      </c>
      <c r="AC213" s="11"/>
      <c r="AD213" s="40">
        <f t="shared" ca="1" si="217"/>
        <v>1915.9375</v>
      </c>
      <c r="AE213" s="40">
        <f t="shared" ca="1" si="219"/>
        <v>3220</v>
      </c>
      <c r="AF213" s="40">
        <f t="shared" ca="1" si="220"/>
        <v>812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49473.956989247294</v>
      </c>
      <c r="AK213" s="31">
        <f t="shared" ca="1" si="222"/>
        <v>49350.672043010745</v>
      </c>
      <c r="AL213" s="31">
        <f t="shared" ca="1" si="223"/>
        <v>49398.118279569891</v>
      </c>
      <c r="AM213" s="31">
        <f t="shared" ca="1" si="224"/>
        <v>347.55645161290329</v>
      </c>
      <c r="AN213" s="31">
        <f t="shared" ca="1" si="225"/>
        <v>2588.1444892473114</v>
      </c>
      <c r="AO213" s="31">
        <f t="shared" ca="1" si="226"/>
        <v>1503.5463709677417</v>
      </c>
      <c r="AP213" s="31">
        <f t="shared" ca="1" si="227"/>
        <v>41704.171370967742</v>
      </c>
      <c r="AQ213" s="31">
        <f t="shared" ca="1" si="228"/>
        <v>2152.7096774193546</v>
      </c>
      <c r="AR213" s="31">
        <f t="shared" ca="1" si="229"/>
        <v>402.56922043010746</v>
      </c>
      <c r="AS213" s="31">
        <f t="shared" ca="1" si="230"/>
        <v>6508.2741935483891</v>
      </c>
      <c r="AT213" s="31">
        <f t="shared" ca="1" si="231"/>
        <v>-813.07862903225805</v>
      </c>
      <c r="AU213" s="31">
        <f t="shared" ca="1" si="232"/>
        <v>663.5913978494624</v>
      </c>
      <c r="AV213" s="31">
        <f t="shared" ca="1" si="233"/>
        <v>-5583.5161290322567</v>
      </c>
      <c r="AW213" s="31">
        <f t="shared" ca="1" si="234"/>
        <v>65.047043010752674</v>
      </c>
      <c r="AX213" s="31">
        <f t="shared" ca="1" si="235"/>
        <v>1350.5215053763443</v>
      </c>
      <c r="AY213" s="31">
        <f t="shared" ca="1" si="236"/>
        <v>-1174.383064516129</v>
      </c>
      <c r="AZ213" s="31">
        <f t="shared" ca="1" si="237"/>
        <v>-997.34811827956992</v>
      </c>
      <c r="BA213" s="31">
        <f t="shared" ca="1" si="238"/>
        <v>-382.02016129032256</v>
      </c>
      <c r="BB213" s="31">
        <f t="shared" ca="1" si="239"/>
        <v>-2410.5497311827958</v>
      </c>
      <c r="BC213" s="31">
        <f t="shared" ca="1" si="240"/>
        <v>-1597.1438172043011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492.5</v>
      </c>
      <c r="BI213" s="32">
        <f>IF($BF213&gt;$Y$7,"",IF(AND($BF213=$Y$7,$BG213=23),"",Entrées!D241-Entrées!D240))</f>
        <v>250</v>
      </c>
      <c r="BJ213" s="32">
        <f>IF($BF213&gt;$Y$7,"",IF(AND($BF213=$Y$7,$BG213=23),"",Entrées!E241-Entrées!E240))</f>
        <v>312.5</v>
      </c>
      <c r="BK213" s="32">
        <f>IF($BF213&gt;$Y$7,"",IF(AND($BF213=$Y$7,$BG213=23),"",Entrées!F241-Entrées!F240))</f>
        <v>0.5</v>
      </c>
      <c r="BL213" s="32">
        <f>IF($BF213&gt;$Y$7,"",IF(AND($BF213=$Y$7,$BG213=23),"",Entrées!G241-Entrées!G240))</f>
        <v>-17.5</v>
      </c>
      <c r="BM213" s="32">
        <f>IF($BF213&gt;$Y$7,"",IF(AND($BF213=$Y$7,$BG213=23),"",Entrées!H241-Entrées!H240))</f>
        <v>78</v>
      </c>
      <c r="BN213" s="32">
        <f>IF($BF213&gt;$Y$7,"",IF(AND($BF213=$Y$7,$BG213=23),"",Entrées!I241-Entrées!I240))</f>
        <v>-4.5</v>
      </c>
      <c r="BO213" s="32">
        <f>IF($BF213&gt;$Y$7,"",IF(AND($BF213=$Y$7,$BG213=23),"",Entrées!J241-Entrées!J240))</f>
        <v>122.5</v>
      </c>
      <c r="BP213" s="32">
        <f>IF($BF213&gt;$Y$7,"",IF(AND($BF213=$Y$7,$BG213=23),"",Entrées!K241-Entrées!K240))</f>
        <v>341</v>
      </c>
      <c r="BQ213" s="32">
        <f>IF($BF213&gt;$Y$7,"",IF(AND($BF213=$Y$7,$BG213=23),"",Entrées!L241-Entrées!L240))</f>
        <v>-337.5</v>
      </c>
      <c r="BR213" s="32">
        <f>IF($BF213&gt;$Y$7,"",IF(AND($BF213=$Y$7,$BG213=23),"",Entrées!M241-Entrées!M240))</f>
        <v>0.5</v>
      </c>
      <c r="BS213" s="32">
        <f>IF($BF213&gt;$Y$7,"",IF(AND($BF213=$Y$7,$BG213=23),"",Entrées!N241-Entrées!N240))</f>
        <v>-0.5</v>
      </c>
      <c r="BT213" s="32">
        <f>IF($BF213&gt;$Y$7,"",IF(AND($BF213=$Y$7,$BG213=23),"",Entrées!O241-Entrées!O240))</f>
        <v>309</v>
      </c>
      <c r="BU213" s="32">
        <f>IF($BF213&gt;$Y$7,"",IF(AND($BF213=$Y$7,$BG213=23),"",Entrées!P241-Entrées!P240))</f>
        <v>0</v>
      </c>
      <c r="BV213" s="32">
        <f>IF($BF213&gt;$Y$7,"",IF(AND($BF213=$Y$7,$BG213=23),"",Entrées!Q241-Entrées!Q240))</f>
        <v>352</v>
      </c>
      <c r="BW213" s="32">
        <f>IF($BF213&gt;$Y$7,"",IF(AND($BF213=$Y$7,$BG213=23),"",Entrées!R241-Entrées!R240))</f>
        <v>38</v>
      </c>
      <c r="BX213" s="32">
        <f>IF($BF213&gt;$Y$7,"",IF(AND($BF213=$Y$7,$BG213=23),"",Entrées!S241-Entrées!S240))</f>
        <v>458</v>
      </c>
      <c r="BY213" s="32">
        <f>IF($BF213&gt;$Y$7,"",IF(AND($BF213=$Y$7,$BG213=23),"",Entrées!T241-Entrées!T240))</f>
        <v>-21</v>
      </c>
      <c r="BZ213" s="32">
        <f>IF($BF213&gt;$Y$7,"",IF(AND($BF213=$Y$7,$BG213=23),"",Entrées!U241-Entrées!U240))</f>
        <v>176</v>
      </c>
      <c r="CA213" s="32">
        <f>IF($BF213&gt;$Y$7,"",IF(AND($BF213=$Y$7,$BG213=23),"",Entrées!V241-Entrées!V240))</f>
        <v>-280</v>
      </c>
      <c r="CB213" s="4"/>
      <c r="CC213" s="4"/>
      <c r="CD213" s="33">
        <f>IF($BF213&lt;=$Y$7,Entrées!J240/CD$2,"")</f>
        <v>6.9581125410042896E-2</v>
      </c>
      <c r="CE213" s="33">
        <f>IF($BF213&lt;=$Y$7,Entrées!K240/CE$2,"")</f>
        <v>0.25955566172957478</v>
      </c>
      <c r="CF213" s="11">
        <f t="shared" si="242"/>
        <v>7926</v>
      </c>
      <c r="CG213" s="11">
        <f t="shared" si="243"/>
        <v>4186</v>
      </c>
      <c r="CH213" s="52">
        <f t="shared" si="244"/>
        <v>0.27160101910413265</v>
      </c>
      <c r="CI213" s="52">
        <f t="shared" si="245"/>
        <v>9.6170382329218221E-2</v>
      </c>
      <c r="CK213" s="11"/>
      <c r="CL213" s="4"/>
      <c r="CM213" s="11"/>
      <c r="CN213" s="11"/>
      <c r="CO213" s="4"/>
    </row>
    <row r="214" spans="1:93">
      <c r="A214" s="11">
        <f>A213+$Y$7-1</f>
        <v>227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1079</v>
      </c>
      <c r="F214" s="28">
        <f ca="1">IF($D214&gt;$D$8,"",INDIRECT(ADDRESS(ROW(Entrées!$C$37)+($D214-1)*24+F$11,COLUMN(Entrées!$C$37)+($C214-1),4,TRUE,"Entrées")))</f>
        <v>1073.5</v>
      </c>
      <c r="G214" s="28">
        <f ca="1">IF($D214&gt;$D$8,"",INDIRECT(ADDRESS(ROW(Entrées!$C$37)+($D214-1)*24+G$11,COLUMN(Entrées!$C$37)+($C214-1),4,TRUE,"Entrées")))</f>
        <v>1017</v>
      </c>
      <c r="H214" s="28">
        <f ca="1">IF($D214&gt;$D$8,"",INDIRECT(ADDRESS(ROW(Entrées!$C$37)+($D214-1)*24+H$11,COLUMN(Entrées!$C$37)+($C214-1),4,TRUE,"Entrées")))</f>
        <v>1036.5</v>
      </c>
      <c r="I214" s="28">
        <f ca="1">IF($D214&gt;$D$8,"",INDIRECT(ADDRESS(ROW(Entrées!$C$37)+($D214-1)*24+I$11,COLUMN(Entrées!$C$37)+($C214-1),4,TRUE,"Entrées")))</f>
        <v>1008.5</v>
      </c>
      <c r="J214" s="28">
        <f ca="1">IF($D214&gt;$D$8,"",INDIRECT(ADDRESS(ROW(Entrées!$C$37)+($D214-1)*24+J$11,COLUMN(Entrées!$C$37)+($C214-1),4,TRUE,"Entrées")))</f>
        <v>1242.5</v>
      </c>
      <c r="K214" s="28">
        <f ca="1">IF($D214&gt;$D$8,"",INDIRECT(ADDRESS(ROW(Entrées!$C$37)+($D214-1)*24+K$11,COLUMN(Entrées!$C$37)+($C214-1),4,TRUE,"Entrées")))</f>
        <v>1667.5</v>
      </c>
      <c r="L214" s="28">
        <f ca="1">IF($D214&gt;$D$8,"",INDIRECT(ADDRESS(ROW(Entrées!$C$37)+($D214-1)*24+L$11,COLUMN(Entrées!$C$37)+($C214-1),4,TRUE,"Entrées")))</f>
        <v>1971.5</v>
      </c>
      <c r="M214" s="28">
        <f ca="1">IF($D214&gt;$D$8,"",INDIRECT(ADDRESS(ROW(Entrées!$C$37)+($D214-1)*24+M$11,COLUMN(Entrées!$C$37)+($C214-1),4,TRUE,"Entrées")))</f>
        <v>1968.5</v>
      </c>
      <c r="N214" s="28">
        <f ca="1">IF($D214&gt;$D$8,"",INDIRECT(ADDRESS(ROW(Entrées!$C$37)+($D214-1)*24+N$11,COLUMN(Entrées!$C$37)+($C214-1),4,TRUE,"Entrées")))</f>
        <v>1911.5</v>
      </c>
      <c r="O214" s="28">
        <f ca="1">IF($D214&gt;$D$8,"",INDIRECT(ADDRESS(ROW(Entrées!$C$37)+($D214-1)*24+O$11,COLUMN(Entrées!$C$37)+($C214-1),4,TRUE,"Entrées")))</f>
        <v>1843.5</v>
      </c>
      <c r="P214" s="28">
        <f ca="1">IF($D214&gt;$D$8,"",INDIRECT(ADDRESS(ROW(Entrées!$C$37)+($D214-1)*24+P$11,COLUMN(Entrées!$C$37)+($C214-1),4,TRUE,"Entrées")))</f>
        <v>1812.5</v>
      </c>
      <c r="Q214" s="28">
        <f ca="1">IF($D214&gt;$D$8,"",INDIRECT(ADDRESS(ROW(Entrées!$C$37)+($D214-1)*24+Q$11,COLUMN(Entrées!$C$37)+($C214-1),4,TRUE,"Entrées")))</f>
        <v>1840</v>
      </c>
      <c r="R214" s="28">
        <f ca="1">IF($D214&gt;$D$8,"",INDIRECT(ADDRESS(ROW(Entrées!$C$37)+($D214-1)*24+R$11,COLUMN(Entrées!$C$37)+($C214-1),4,TRUE,"Entrées")))</f>
        <v>1824</v>
      </c>
      <c r="S214" s="28">
        <f ca="1">IF($D214&gt;$D$8,"",INDIRECT(ADDRESS(ROW(Entrées!$C$37)+($D214-1)*24+S$11,COLUMN(Entrées!$C$37)+($C214-1),4,TRUE,"Entrées")))</f>
        <v>1822.5</v>
      </c>
      <c r="T214" s="28">
        <f ca="1">IF($D214&gt;$D$8,"",INDIRECT(ADDRESS(ROW(Entrées!$C$37)+($D214-1)*24+T$11,COLUMN(Entrées!$C$37)+($C214-1),4,TRUE,"Entrées")))</f>
        <v>1687</v>
      </c>
      <c r="U214" s="28">
        <f ca="1">IF($D214&gt;$D$8,"",INDIRECT(ADDRESS(ROW(Entrées!$C$37)+($D214-1)*24+U$11,COLUMN(Entrées!$C$37)+($C214-1),4,TRUE,"Entrées")))</f>
        <v>1559.5</v>
      </c>
      <c r="V214" s="28">
        <f ca="1">IF($D214&gt;$D$8,"",INDIRECT(ADDRESS(ROW(Entrées!$C$37)+($D214-1)*24+V$11,COLUMN(Entrées!$C$37)+($C214-1),4,TRUE,"Entrées")))</f>
        <v>1625.5</v>
      </c>
      <c r="W214" s="28">
        <f ca="1">IF($D214&gt;$D$8,"",INDIRECT(ADDRESS(ROW(Entrées!$C$37)+($D214-1)*24+W$11,COLUMN(Entrées!$C$37)+($C214-1),4,TRUE,"Entrées")))</f>
        <v>1721</v>
      </c>
      <c r="X214" s="28">
        <f ca="1">IF($D214&gt;$D$8,"",INDIRECT(ADDRESS(ROW(Entrées!$C$37)+($D214-1)*24+X$11,COLUMN(Entrées!$C$37)+($C214-1),4,TRUE,"Entrées")))</f>
        <v>1932</v>
      </c>
      <c r="Y214" s="28">
        <f ca="1">IF($D214&gt;$D$8,"",INDIRECT(ADDRESS(ROW(Entrées!$C$37)+($D214-1)*24+Y$11,COLUMN(Entrées!$C$37)+($C214-1),4,TRUE,"Entrées")))</f>
        <v>1845.5</v>
      </c>
      <c r="Z214" s="28">
        <f ca="1">IF($D214&gt;$D$8,"",INDIRECT(ADDRESS(ROW(Entrées!$C$37)+($D214-1)*24+Z$11,COLUMN(Entrées!$C$37)+($C214-1),4,TRUE,"Entrées")))</f>
        <v>915</v>
      </c>
      <c r="AA214" s="28">
        <f ca="1">IF($D214&gt;$D$8,"",INDIRECT(ADDRESS(ROW(Entrées!$C$37)+($D214-1)*24+AA$11,COLUMN(Entrées!$C$37)+($C214-1),4,TRUE,"Entrées")))</f>
        <v>746</v>
      </c>
      <c r="AB214" s="28">
        <f ca="1">IF($D214&gt;$D$8,"",INDIRECT(ADDRESS(ROW(Entrées!$C$37)+($D214-1)*24+AB$11,COLUMN(Entrées!$C$37)+($C214-1),4,TRUE,"Entrées")))</f>
        <v>749</v>
      </c>
      <c r="AC214" s="11"/>
      <c r="AD214" s="40">
        <f t="shared" ca="1" si="217"/>
        <v>1495.7916666666667</v>
      </c>
      <c r="AE214" s="40">
        <f t="shared" ca="1" si="219"/>
        <v>1971.5</v>
      </c>
      <c r="AF214" s="40">
        <f t="shared" ca="1" si="220"/>
        <v>746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49473.956989247294</v>
      </c>
      <c r="AK214" s="31">
        <f t="shared" ca="1" si="222"/>
        <v>49350.672043010745</v>
      </c>
      <c r="AL214" s="31">
        <f t="shared" ca="1" si="223"/>
        <v>49398.118279569891</v>
      </c>
      <c r="AM214" s="31">
        <f t="shared" ca="1" si="224"/>
        <v>347.55645161290329</v>
      </c>
      <c r="AN214" s="31">
        <f t="shared" ca="1" si="225"/>
        <v>2588.1444892473114</v>
      </c>
      <c r="AO214" s="31">
        <f t="shared" ca="1" si="226"/>
        <v>1503.5463709677417</v>
      </c>
      <c r="AP214" s="31">
        <f t="shared" ca="1" si="227"/>
        <v>41704.171370967742</v>
      </c>
      <c r="AQ214" s="31">
        <f t="shared" ca="1" si="228"/>
        <v>2152.7096774193546</v>
      </c>
      <c r="AR214" s="31">
        <f t="shared" ca="1" si="229"/>
        <v>402.56922043010746</v>
      </c>
      <c r="AS214" s="31">
        <f t="shared" ca="1" si="230"/>
        <v>6508.2741935483891</v>
      </c>
      <c r="AT214" s="31">
        <f t="shared" ca="1" si="231"/>
        <v>-813.07862903225805</v>
      </c>
      <c r="AU214" s="31">
        <f t="shared" ca="1" si="232"/>
        <v>663.5913978494624</v>
      </c>
      <c r="AV214" s="31">
        <f t="shared" ca="1" si="233"/>
        <v>-5583.5161290322567</v>
      </c>
      <c r="AW214" s="31">
        <f t="shared" ca="1" si="234"/>
        <v>65.047043010752674</v>
      </c>
      <c r="AX214" s="31">
        <f t="shared" ca="1" si="235"/>
        <v>1350.5215053763443</v>
      </c>
      <c r="AY214" s="31">
        <f t="shared" ca="1" si="236"/>
        <v>-1174.383064516129</v>
      </c>
      <c r="AZ214" s="31">
        <f t="shared" ca="1" si="237"/>
        <v>-997.34811827956992</v>
      </c>
      <c r="BA214" s="31">
        <f t="shared" ca="1" si="238"/>
        <v>-382.02016129032256</v>
      </c>
      <c r="BB214" s="31">
        <f t="shared" ca="1" si="239"/>
        <v>-2410.5497311827958</v>
      </c>
      <c r="BC214" s="31">
        <f t="shared" ca="1" si="240"/>
        <v>-1597.1438172043011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-748</v>
      </c>
      <c r="BI214" s="32">
        <f>IF($BF214&gt;$Y$7,"",IF(AND($BF214=$Y$7,$BG214=23),"",Entrées!D242-Entrées!D241))</f>
        <v>-650</v>
      </c>
      <c r="BJ214" s="32">
        <f>IF($BF214&gt;$Y$7,"",IF(AND($BF214=$Y$7,$BG214=23),"",Entrées!E242-Entrées!E241))</f>
        <v>-750</v>
      </c>
      <c r="BK214" s="32">
        <f>IF($BF214&gt;$Y$7,"",IF(AND($BF214=$Y$7,$BG214=23),"",Entrées!F242-Entrées!F241))</f>
        <v>2</v>
      </c>
      <c r="BL214" s="32">
        <f>IF($BF214&gt;$Y$7,"",IF(AND($BF214=$Y$7,$BG214=23),"",Entrées!G242-Entrées!G241))</f>
        <v>-128.5</v>
      </c>
      <c r="BM214" s="32">
        <f>IF($BF214&gt;$Y$7,"",IF(AND($BF214=$Y$7,$BG214=23),"",Entrées!H242-Entrées!H241))</f>
        <v>118.5</v>
      </c>
      <c r="BN214" s="32">
        <f>IF($BF214&gt;$Y$7,"",IF(AND($BF214=$Y$7,$BG214=23),"",Entrées!I242-Entrées!I241))</f>
        <v>4.5</v>
      </c>
      <c r="BO214" s="32">
        <f>IF($BF214&gt;$Y$7,"",IF(AND($BF214=$Y$7,$BG214=23),"",Entrées!J242-Entrées!J241))</f>
        <v>221.5</v>
      </c>
      <c r="BP214" s="32">
        <f>IF($BF214&gt;$Y$7,"",IF(AND($BF214=$Y$7,$BG214=23),"",Entrées!K242-Entrées!K241))</f>
        <v>161.5</v>
      </c>
      <c r="BQ214" s="32">
        <f>IF($BF214&gt;$Y$7,"",IF(AND($BF214=$Y$7,$BG214=23),"",Entrées!L242-Entrées!L241))</f>
        <v>-862.5</v>
      </c>
      <c r="BR214" s="32">
        <f>IF($BF214&gt;$Y$7,"",IF(AND($BF214=$Y$7,$BG214=23),"",Entrées!M242-Entrées!M241))</f>
        <v>0</v>
      </c>
      <c r="BS214" s="32">
        <f>IF($BF214&gt;$Y$7,"",IF(AND($BF214=$Y$7,$BG214=23),"",Entrées!N242-Entrées!N241))</f>
        <v>-7</v>
      </c>
      <c r="BT214" s="32">
        <f>IF($BF214&gt;$Y$7,"",IF(AND($BF214=$Y$7,$BG214=23),"",Entrées!O242-Entrées!O241))</f>
        <v>-257</v>
      </c>
      <c r="BU214" s="32">
        <f>IF($BF214&gt;$Y$7,"",IF(AND($BF214=$Y$7,$BG214=23),"",Entrées!P242-Entrées!P241))</f>
        <v>-1</v>
      </c>
      <c r="BV214" s="32">
        <f>IF($BF214&gt;$Y$7,"",IF(AND($BF214=$Y$7,$BG214=23),"",Entrées!Q242-Entrées!Q241))</f>
        <v>212</v>
      </c>
      <c r="BW214" s="32">
        <f>IF($BF214&gt;$Y$7,"",IF(AND($BF214=$Y$7,$BG214=23),"",Entrées!R242-Entrées!R241))</f>
        <v>-28</v>
      </c>
      <c r="BX214" s="32">
        <f>IF($BF214&gt;$Y$7,"",IF(AND($BF214=$Y$7,$BG214=23),"",Entrées!S242-Entrées!S241))</f>
        <v>280</v>
      </c>
      <c r="BY214" s="32">
        <f>IF($BF214&gt;$Y$7,"",IF(AND($BF214=$Y$7,$BG214=23),"",Entrées!T242-Entrées!T241))</f>
        <v>-165</v>
      </c>
      <c r="BZ214" s="32">
        <f>IF($BF214&gt;$Y$7,"",IF(AND($BF214=$Y$7,$BG214=23),"",Entrées!U242-Entrées!U241))</f>
        <v>-305</v>
      </c>
      <c r="CA214" s="32">
        <f>IF($BF214&gt;$Y$7,"",IF(AND($BF214=$Y$7,$BG214=23),"",Entrées!V242-Entrées!V241))</f>
        <v>-453</v>
      </c>
      <c r="CB214" s="4"/>
      <c r="CC214" s="4"/>
      <c r="CD214" s="33">
        <f>IF($BF214&lt;=$Y$7,Entrées!J241/CD$2,"")</f>
        <v>8.5036588443098665E-2</v>
      </c>
      <c r="CE214" s="33">
        <f>IF($BF214&lt;=$Y$7,Entrées!K241/CE$2,"")</f>
        <v>0.34101767797419974</v>
      </c>
      <c r="CF214" s="11">
        <f t="shared" si="242"/>
        <v>7926</v>
      </c>
      <c r="CG214" s="11">
        <f t="shared" si="243"/>
        <v>4186</v>
      </c>
      <c r="CH214" s="52">
        <f t="shared" si="244"/>
        <v>0.27160101910413265</v>
      </c>
      <c r="CI214" s="52">
        <f t="shared" si="245"/>
        <v>9.6170382329218221E-2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722</v>
      </c>
      <c r="F215" s="28">
        <f ca="1">IF($D215&gt;$D$8,"",INDIRECT(ADDRESS(ROW(Entrées!$C$37)+($D215-1)*24+F$11,COLUMN(Entrées!$C$37)+($C215-1),4,TRUE,"Entrées")))</f>
        <v>721.5</v>
      </c>
      <c r="G215" s="28">
        <f ca="1">IF($D215&gt;$D$8,"",INDIRECT(ADDRESS(ROW(Entrées!$C$37)+($D215-1)*24+G$11,COLUMN(Entrées!$C$37)+($C215-1),4,TRUE,"Entrées")))</f>
        <v>721</v>
      </c>
      <c r="H215" s="28">
        <f ca="1">IF($D215&gt;$D$8,"",INDIRECT(ADDRESS(ROW(Entrées!$C$37)+($D215-1)*24+H$11,COLUMN(Entrées!$C$37)+($C215-1),4,TRUE,"Entrées")))</f>
        <v>721</v>
      </c>
      <c r="I215" s="28">
        <f ca="1">IF($D215&gt;$D$8,"",INDIRECT(ADDRESS(ROW(Entrées!$C$37)+($D215-1)*24+I$11,COLUMN(Entrées!$C$37)+($C215-1),4,TRUE,"Entrées")))</f>
        <v>721</v>
      </c>
      <c r="J215" s="28">
        <f ca="1">IF($D215&gt;$D$8,"",INDIRECT(ADDRESS(ROW(Entrées!$C$37)+($D215-1)*24+J$11,COLUMN(Entrées!$C$37)+($C215-1),4,TRUE,"Entrées")))</f>
        <v>719.5</v>
      </c>
      <c r="K215" s="28">
        <f ca="1">IF($D215&gt;$D$8,"",INDIRECT(ADDRESS(ROW(Entrées!$C$37)+($D215-1)*24+K$11,COLUMN(Entrées!$C$37)+($C215-1),4,TRUE,"Entrées")))</f>
        <v>721.5</v>
      </c>
      <c r="L215" s="28">
        <f ca="1">IF($D215&gt;$D$8,"",INDIRECT(ADDRESS(ROW(Entrées!$C$37)+($D215-1)*24+L$11,COLUMN(Entrées!$C$37)+($C215-1),4,TRUE,"Entrées")))</f>
        <v>719.5</v>
      </c>
      <c r="M215" s="28">
        <f ca="1">IF($D215&gt;$D$8,"",INDIRECT(ADDRESS(ROW(Entrées!$C$37)+($D215-1)*24+M$11,COLUMN(Entrées!$C$37)+($C215-1),4,TRUE,"Entrées")))</f>
        <v>719</v>
      </c>
      <c r="N215" s="28">
        <f ca="1">IF($D215&gt;$D$8,"",INDIRECT(ADDRESS(ROW(Entrées!$C$37)+($D215-1)*24+N$11,COLUMN(Entrées!$C$37)+($C215-1),4,TRUE,"Entrées")))</f>
        <v>720</v>
      </c>
      <c r="O215" s="28">
        <f ca="1">IF($D215&gt;$D$8,"",INDIRECT(ADDRESS(ROW(Entrées!$C$37)+($D215-1)*24+O$11,COLUMN(Entrées!$C$37)+($C215-1),4,TRUE,"Entrées")))</f>
        <v>718</v>
      </c>
      <c r="P215" s="28">
        <f ca="1">IF($D215&gt;$D$8,"",INDIRECT(ADDRESS(ROW(Entrées!$C$37)+($D215-1)*24+P$11,COLUMN(Entrées!$C$37)+($C215-1),4,TRUE,"Entrées")))</f>
        <v>728</v>
      </c>
      <c r="Q215" s="28">
        <f ca="1">IF($D215&gt;$D$8,"",INDIRECT(ADDRESS(ROW(Entrées!$C$37)+($D215-1)*24+Q$11,COLUMN(Entrées!$C$37)+($C215-1),4,TRUE,"Entrées")))</f>
        <v>778</v>
      </c>
      <c r="R215" s="28">
        <f ca="1">IF($D215&gt;$D$8,"",INDIRECT(ADDRESS(ROW(Entrées!$C$37)+($D215-1)*24+R$11,COLUMN(Entrées!$C$37)+($C215-1),4,TRUE,"Entrées")))</f>
        <v>809</v>
      </c>
      <c r="S215" s="28">
        <f ca="1">IF($D215&gt;$D$8,"",INDIRECT(ADDRESS(ROW(Entrées!$C$37)+($D215-1)*24+S$11,COLUMN(Entrées!$C$37)+($C215-1),4,TRUE,"Entrées")))</f>
        <v>740</v>
      </c>
      <c r="T215" s="28">
        <f ca="1">IF($D215&gt;$D$8,"",INDIRECT(ADDRESS(ROW(Entrées!$C$37)+($D215-1)*24+T$11,COLUMN(Entrées!$C$37)+($C215-1),4,TRUE,"Entrées")))</f>
        <v>759</v>
      </c>
      <c r="U215" s="28">
        <f ca="1">IF($D215&gt;$D$8,"",INDIRECT(ADDRESS(ROW(Entrées!$C$37)+($D215-1)*24+U$11,COLUMN(Entrées!$C$37)+($C215-1),4,TRUE,"Entrées")))</f>
        <v>783.5</v>
      </c>
      <c r="V215" s="28">
        <f ca="1">IF($D215&gt;$D$8,"",INDIRECT(ADDRESS(ROW(Entrées!$C$37)+($D215-1)*24+V$11,COLUMN(Entrées!$C$37)+($C215-1),4,TRUE,"Entrées")))</f>
        <v>794.5</v>
      </c>
      <c r="W215" s="28">
        <f ca="1">IF($D215&gt;$D$8,"",INDIRECT(ADDRESS(ROW(Entrées!$C$37)+($D215-1)*24+W$11,COLUMN(Entrées!$C$37)+($C215-1),4,TRUE,"Entrées")))</f>
        <v>825</v>
      </c>
      <c r="X215" s="28">
        <f ca="1">IF($D215&gt;$D$8,"",INDIRECT(ADDRESS(ROW(Entrées!$C$37)+($D215-1)*24+X$11,COLUMN(Entrées!$C$37)+($C215-1),4,TRUE,"Entrées")))</f>
        <v>856</v>
      </c>
      <c r="Y215" s="28">
        <f ca="1">IF($D215&gt;$D$8,"",INDIRECT(ADDRESS(ROW(Entrées!$C$37)+($D215-1)*24+Y$11,COLUMN(Entrées!$C$37)+($C215-1),4,TRUE,"Entrées")))</f>
        <v>886</v>
      </c>
      <c r="Z215" s="28">
        <f ca="1">IF($D215&gt;$D$8,"",INDIRECT(ADDRESS(ROW(Entrées!$C$37)+($D215-1)*24+Z$11,COLUMN(Entrées!$C$37)+($C215-1),4,TRUE,"Entrées")))</f>
        <v>942.5</v>
      </c>
      <c r="AA215" s="28">
        <f ca="1">IF($D215&gt;$D$8,"",INDIRECT(ADDRESS(ROW(Entrées!$C$37)+($D215-1)*24+AA$11,COLUMN(Entrées!$C$37)+($C215-1),4,TRUE,"Entrées")))</f>
        <v>963</v>
      </c>
      <c r="AB215" s="28">
        <f ca="1">IF($D215&gt;$D$8,"",INDIRECT(ADDRESS(ROW(Entrées!$C$37)+($D215-1)*24+AB$11,COLUMN(Entrées!$C$37)+($C215-1),4,TRUE,"Entrées")))</f>
        <v>978</v>
      </c>
      <c r="AC215" s="11"/>
      <c r="AD215" s="40">
        <f t="shared" ca="1" si="217"/>
        <v>781.9375</v>
      </c>
      <c r="AE215" s="40">
        <f t="shared" ca="1" si="219"/>
        <v>978</v>
      </c>
      <c r="AF215" s="40">
        <f t="shared" ca="1" si="220"/>
        <v>718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49473.956989247294</v>
      </c>
      <c r="AK215" s="31">
        <f t="shared" ca="1" si="222"/>
        <v>49350.672043010745</v>
      </c>
      <c r="AL215" s="31">
        <f t="shared" ca="1" si="223"/>
        <v>49398.118279569891</v>
      </c>
      <c r="AM215" s="31">
        <f t="shared" ca="1" si="224"/>
        <v>347.55645161290329</v>
      </c>
      <c r="AN215" s="31">
        <f t="shared" ca="1" si="225"/>
        <v>2588.1444892473114</v>
      </c>
      <c r="AO215" s="31">
        <f t="shared" ca="1" si="226"/>
        <v>1503.5463709677417</v>
      </c>
      <c r="AP215" s="31">
        <f t="shared" ca="1" si="227"/>
        <v>41704.171370967742</v>
      </c>
      <c r="AQ215" s="31">
        <f t="shared" ca="1" si="228"/>
        <v>2152.7096774193546</v>
      </c>
      <c r="AR215" s="31">
        <f t="shared" ca="1" si="229"/>
        <v>402.56922043010746</v>
      </c>
      <c r="AS215" s="31">
        <f t="shared" ca="1" si="230"/>
        <v>6508.2741935483891</v>
      </c>
      <c r="AT215" s="31">
        <f t="shared" ca="1" si="231"/>
        <v>-813.07862903225805</v>
      </c>
      <c r="AU215" s="31">
        <f t="shared" ca="1" si="232"/>
        <v>663.5913978494624</v>
      </c>
      <c r="AV215" s="31">
        <f t="shared" ca="1" si="233"/>
        <v>-5583.5161290322567</v>
      </c>
      <c r="AW215" s="31">
        <f t="shared" ca="1" si="234"/>
        <v>65.047043010752674</v>
      </c>
      <c r="AX215" s="31">
        <f t="shared" ca="1" si="235"/>
        <v>1350.5215053763443</v>
      </c>
      <c r="AY215" s="31">
        <f t="shared" ca="1" si="236"/>
        <v>-1174.383064516129</v>
      </c>
      <c r="AZ215" s="31">
        <f t="shared" ca="1" si="237"/>
        <v>-997.34811827956992</v>
      </c>
      <c r="BA215" s="31">
        <f t="shared" ca="1" si="238"/>
        <v>-382.02016129032256</v>
      </c>
      <c r="BB215" s="31">
        <f t="shared" ca="1" si="239"/>
        <v>-2410.5497311827958</v>
      </c>
      <c r="BC215" s="31">
        <f t="shared" ca="1" si="240"/>
        <v>-1597.1438172043011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-791.5</v>
      </c>
      <c r="BI215" s="32">
        <f>IF($BF215&gt;$Y$7,"",IF(AND($BF215=$Y$7,$BG215=23),"",Entrées!D243-Entrées!D242))</f>
        <v>-912.5</v>
      </c>
      <c r="BJ215" s="32">
        <f>IF($BF215&gt;$Y$7,"",IF(AND($BF215=$Y$7,$BG215=23),"",Entrées!E243-Entrées!E242))</f>
        <v>-925</v>
      </c>
      <c r="BK215" s="32">
        <f>IF($BF215&gt;$Y$7,"",IF(AND($BF215=$Y$7,$BG215=23),"",Entrées!F243-Entrées!F242))</f>
        <v>2</v>
      </c>
      <c r="BL215" s="32">
        <f>IF($BF215&gt;$Y$7,"",IF(AND($BF215=$Y$7,$BG215=23),"",Entrées!G243-Entrées!G242))</f>
        <v>-2.5</v>
      </c>
      <c r="BM215" s="32">
        <f>IF($BF215&gt;$Y$7,"",IF(AND($BF215=$Y$7,$BG215=23),"",Entrées!H243-Entrées!H242))</f>
        <v>17</v>
      </c>
      <c r="BN215" s="32">
        <f>IF($BF215&gt;$Y$7,"",IF(AND($BF215=$Y$7,$BG215=23),"",Entrées!I243-Entrées!I242))</f>
        <v>-9</v>
      </c>
      <c r="BO215" s="32">
        <f>IF($BF215&gt;$Y$7,"",IF(AND($BF215=$Y$7,$BG215=23),"",Entrées!J243-Entrées!J242))</f>
        <v>155</v>
      </c>
      <c r="BP215" s="32">
        <f>IF($BF215&gt;$Y$7,"",IF(AND($BF215=$Y$7,$BG215=23),"",Entrées!K243-Entrées!K242))</f>
        <v>-138.5</v>
      </c>
      <c r="BQ215" s="32">
        <f>IF($BF215&gt;$Y$7,"",IF(AND($BF215=$Y$7,$BG215=23),"",Entrées!L243-Entrées!L242))</f>
        <v>-995.5</v>
      </c>
      <c r="BR215" s="32">
        <f>IF($BF215&gt;$Y$7,"",IF(AND($BF215=$Y$7,$BG215=23),"",Entrées!M243-Entrées!M242))</f>
        <v>-0.5</v>
      </c>
      <c r="BS215" s="32">
        <f>IF($BF215&gt;$Y$7,"",IF(AND($BF215=$Y$7,$BG215=23),"",Entrées!N243-Entrées!N242))</f>
        <v>-3.5</v>
      </c>
      <c r="BT215" s="32">
        <f>IF($BF215&gt;$Y$7,"",IF(AND($BF215=$Y$7,$BG215=23),"",Entrées!O243-Entrées!O242))</f>
        <v>184</v>
      </c>
      <c r="BU215" s="32">
        <f>IF($BF215&gt;$Y$7,"",IF(AND($BF215=$Y$7,$BG215=23),"",Entrées!P243-Entrées!P242))</f>
        <v>1.5</v>
      </c>
      <c r="BV215" s="32">
        <f>IF($BF215&gt;$Y$7,"",IF(AND($BF215=$Y$7,$BG215=23),"",Entrées!Q243-Entrées!Q242))</f>
        <v>390</v>
      </c>
      <c r="BW215" s="32">
        <f>IF($BF215&gt;$Y$7,"",IF(AND($BF215=$Y$7,$BG215=23),"",Entrées!R243-Entrées!R242))</f>
        <v>490</v>
      </c>
      <c r="BX215" s="32">
        <f>IF($BF215&gt;$Y$7,"",IF(AND($BF215=$Y$7,$BG215=23),"",Entrées!S243-Entrées!S242))</f>
        <v>375</v>
      </c>
      <c r="BY215" s="32">
        <f>IF($BF215&gt;$Y$7,"",IF(AND($BF215=$Y$7,$BG215=23),"",Entrées!T243-Entrées!T242))</f>
        <v>-60</v>
      </c>
      <c r="BZ215" s="32">
        <f>IF($BF215&gt;$Y$7,"",IF(AND($BF215=$Y$7,$BG215=23),"",Entrées!U243-Entrées!U242))</f>
        <v>-567</v>
      </c>
      <c r="CA215" s="32">
        <f>IF($BF215&gt;$Y$7,"",IF(AND($BF215=$Y$7,$BG215=23),"",Entrées!V243-Entrées!V242))</f>
        <v>-373</v>
      </c>
      <c r="CB215" s="4"/>
      <c r="CC215" s="4"/>
      <c r="CD215" s="33">
        <f>IF($BF215&lt;=$Y$7,Entrées!J242/CD$2,"")</f>
        <v>0.11298258894776685</v>
      </c>
      <c r="CE215" s="33">
        <f>IF($BF215&lt;=$Y$7,Entrées!K242/CE$2,"")</f>
        <v>0.37959866220735788</v>
      </c>
      <c r="CF215" s="11">
        <f t="shared" si="242"/>
        <v>7926</v>
      </c>
      <c r="CG215" s="11">
        <f t="shared" si="243"/>
        <v>4186</v>
      </c>
      <c r="CH215" s="52">
        <f t="shared" si="244"/>
        <v>0.27160101910413265</v>
      </c>
      <c r="CI215" s="52">
        <f t="shared" si="245"/>
        <v>9.6170382329218221E-2</v>
      </c>
      <c r="CK215" s="11"/>
      <c r="CL215" s="4"/>
      <c r="CM215" s="11"/>
      <c r="CN215" s="11"/>
      <c r="CO215" s="4"/>
    </row>
    <row r="216" spans="1:93">
      <c r="A216" s="11" t="str">
        <f>"AD"&amp;A214</f>
        <v>AD227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976</v>
      </c>
      <c r="F216" s="28">
        <f ca="1">IF($D216&gt;$D$8,"",INDIRECT(ADDRESS(ROW(Entrées!$C$37)+($D216-1)*24+F$11,COLUMN(Entrées!$C$37)+($C216-1),4,TRUE,"Entrées")))</f>
        <v>982.5</v>
      </c>
      <c r="G216" s="28">
        <f ca="1">IF($D216&gt;$D$8,"",INDIRECT(ADDRESS(ROW(Entrées!$C$37)+($D216-1)*24+G$11,COLUMN(Entrées!$C$37)+($C216-1),4,TRUE,"Entrées")))</f>
        <v>978.5</v>
      </c>
      <c r="H216" s="28">
        <f ca="1">IF($D216&gt;$D$8,"",INDIRECT(ADDRESS(ROW(Entrées!$C$37)+($D216-1)*24+H$11,COLUMN(Entrées!$C$37)+($C216-1),4,TRUE,"Entrées")))</f>
        <v>976</v>
      </c>
      <c r="I216" s="28">
        <f ca="1">IF($D216&gt;$D$8,"",INDIRECT(ADDRESS(ROW(Entrées!$C$37)+($D216-1)*24+I$11,COLUMN(Entrées!$C$37)+($C216-1),4,TRUE,"Entrées")))</f>
        <v>974</v>
      </c>
      <c r="J216" s="28">
        <f ca="1">IF($D216&gt;$D$8,"",INDIRECT(ADDRESS(ROW(Entrées!$C$37)+($D216-1)*24+J$11,COLUMN(Entrées!$C$37)+($C216-1),4,TRUE,"Entrées")))</f>
        <v>972.5</v>
      </c>
      <c r="K216" s="28">
        <f ca="1">IF($D216&gt;$D$8,"",INDIRECT(ADDRESS(ROW(Entrées!$C$37)+($D216-1)*24+K$11,COLUMN(Entrées!$C$37)+($C216-1),4,TRUE,"Entrées")))</f>
        <v>977.5</v>
      </c>
      <c r="L216" s="28">
        <f ca="1">IF($D216&gt;$D$8,"",INDIRECT(ADDRESS(ROW(Entrées!$C$37)+($D216-1)*24+L$11,COLUMN(Entrées!$C$37)+($C216-1),4,TRUE,"Entrées")))</f>
        <v>978</v>
      </c>
      <c r="M216" s="28">
        <f ca="1">IF($D216&gt;$D$8,"",INDIRECT(ADDRESS(ROW(Entrées!$C$37)+($D216-1)*24+M$11,COLUMN(Entrées!$C$37)+($C216-1),4,TRUE,"Entrées")))</f>
        <v>977.5</v>
      </c>
      <c r="N216" s="28">
        <f ca="1">IF($D216&gt;$D$8,"",INDIRECT(ADDRESS(ROW(Entrées!$C$37)+($D216-1)*24+N$11,COLUMN(Entrées!$C$37)+($C216-1),4,TRUE,"Entrées")))</f>
        <v>977</v>
      </c>
      <c r="O216" s="28">
        <f ca="1">IF($D216&gt;$D$8,"",INDIRECT(ADDRESS(ROW(Entrées!$C$37)+($D216-1)*24+O$11,COLUMN(Entrées!$C$37)+($C216-1),4,TRUE,"Entrées")))</f>
        <v>971</v>
      </c>
      <c r="P216" s="28">
        <f ca="1">IF($D216&gt;$D$8,"",INDIRECT(ADDRESS(ROW(Entrées!$C$37)+($D216-1)*24+P$11,COLUMN(Entrées!$C$37)+($C216-1),4,TRUE,"Entrées")))</f>
        <v>956.5</v>
      </c>
      <c r="Q216" s="28">
        <f ca="1">IF($D216&gt;$D$8,"",INDIRECT(ADDRESS(ROW(Entrées!$C$37)+($D216-1)*24+Q$11,COLUMN(Entrées!$C$37)+($C216-1),4,TRUE,"Entrées")))</f>
        <v>890.5</v>
      </c>
      <c r="R216" s="28">
        <f ca="1">IF($D216&gt;$D$8,"",INDIRECT(ADDRESS(ROW(Entrées!$C$37)+($D216-1)*24+R$11,COLUMN(Entrées!$C$37)+($C216-1),4,TRUE,"Entrées")))</f>
        <v>828.5</v>
      </c>
      <c r="S216" s="28">
        <f ca="1">IF($D216&gt;$D$8,"",INDIRECT(ADDRESS(ROW(Entrées!$C$37)+($D216-1)*24+S$11,COLUMN(Entrées!$C$37)+($C216-1),4,TRUE,"Entrées")))</f>
        <v>777</v>
      </c>
      <c r="T216" s="28">
        <f ca="1">IF($D216&gt;$D$8,"",INDIRECT(ADDRESS(ROW(Entrées!$C$37)+($D216-1)*24+T$11,COLUMN(Entrées!$C$37)+($C216-1),4,TRUE,"Entrées")))</f>
        <v>746</v>
      </c>
      <c r="U216" s="28">
        <f ca="1">IF($D216&gt;$D$8,"",INDIRECT(ADDRESS(ROW(Entrées!$C$37)+($D216-1)*24+U$11,COLUMN(Entrées!$C$37)+($C216-1),4,TRUE,"Entrées")))</f>
        <v>717</v>
      </c>
      <c r="V216" s="28">
        <f ca="1">IF($D216&gt;$D$8,"",INDIRECT(ADDRESS(ROW(Entrées!$C$37)+($D216-1)*24+V$11,COLUMN(Entrées!$C$37)+($C216-1),4,TRUE,"Entrées")))</f>
        <v>712.5</v>
      </c>
      <c r="W216" s="28">
        <f ca="1">IF($D216&gt;$D$8,"",INDIRECT(ADDRESS(ROW(Entrées!$C$37)+($D216-1)*24+W$11,COLUMN(Entrées!$C$37)+($C216-1),4,TRUE,"Entrées")))</f>
        <v>732.5</v>
      </c>
      <c r="X216" s="28">
        <f ca="1">IF($D216&gt;$D$8,"",INDIRECT(ADDRESS(ROW(Entrées!$C$37)+($D216-1)*24+X$11,COLUMN(Entrées!$C$37)+($C216-1),4,TRUE,"Entrées")))</f>
        <v>754</v>
      </c>
      <c r="Y216" s="28">
        <f ca="1">IF($D216&gt;$D$8,"",INDIRECT(ADDRESS(ROW(Entrées!$C$37)+($D216-1)*24+Y$11,COLUMN(Entrées!$C$37)+($C216-1),4,TRUE,"Entrées")))</f>
        <v>754</v>
      </c>
      <c r="Z216" s="28">
        <f ca="1">IF($D216&gt;$D$8,"",INDIRECT(ADDRESS(ROW(Entrées!$C$37)+($D216-1)*24+Z$11,COLUMN(Entrées!$C$37)+($C216-1),4,TRUE,"Entrées")))</f>
        <v>837.5</v>
      </c>
      <c r="AA216" s="28">
        <f ca="1">IF($D216&gt;$D$8,"",INDIRECT(ADDRESS(ROW(Entrées!$C$37)+($D216-1)*24+AA$11,COLUMN(Entrées!$C$37)+($C216-1),4,TRUE,"Entrées")))</f>
        <v>1100.5</v>
      </c>
      <c r="AB216" s="28">
        <f ca="1">IF($D216&gt;$D$8,"",INDIRECT(ADDRESS(ROW(Entrées!$C$37)+($D216-1)*24+AB$11,COLUMN(Entrées!$C$37)+($C216-1),4,TRUE,"Entrées")))</f>
        <v>1136.5</v>
      </c>
      <c r="AC216" s="11"/>
      <c r="AD216" s="40">
        <f t="shared" ca="1" si="217"/>
        <v>903.47916666666663</v>
      </c>
      <c r="AE216" s="40">
        <f t="shared" ca="1" si="219"/>
        <v>1136.5</v>
      </c>
      <c r="AF216" s="40">
        <f t="shared" ca="1" si="220"/>
        <v>712.5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49473.956989247294</v>
      </c>
      <c r="AK216" s="31">
        <f t="shared" ca="1" si="222"/>
        <v>49350.672043010745</v>
      </c>
      <c r="AL216" s="31">
        <f t="shared" ca="1" si="223"/>
        <v>49398.118279569891</v>
      </c>
      <c r="AM216" s="31">
        <f t="shared" ca="1" si="224"/>
        <v>347.55645161290329</v>
      </c>
      <c r="AN216" s="31">
        <f t="shared" ca="1" si="225"/>
        <v>2588.1444892473114</v>
      </c>
      <c r="AO216" s="31">
        <f t="shared" ca="1" si="226"/>
        <v>1503.5463709677417</v>
      </c>
      <c r="AP216" s="31">
        <f t="shared" ca="1" si="227"/>
        <v>41704.171370967742</v>
      </c>
      <c r="AQ216" s="31">
        <f t="shared" ca="1" si="228"/>
        <v>2152.7096774193546</v>
      </c>
      <c r="AR216" s="31">
        <f t="shared" ca="1" si="229"/>
        <v>402.56922043010746</v>
      </c>
      <c r="AS216" s="31">
        <f t="shared" ca="1" si="230"/>
        <v>6508.2741935483891</v>
      </c>
      <c r="AT216" s="31">
        <f t="shared" ca="1" si="231"/>
        <v>-813.07862903225805</v>
      </c>
      <c r="AU216" s="31">
        <f t="shared" ca="1" si="232"/>
        <v>663.5913978494624</v>
      </c>
      <c r="AV216" s="31">
        <f t="shared" ca="1" si="233"/>
        <v>-5583.5161290322567</v>
      </c>
      <c r="AW216" s="31">
        <f t="shared" ca="1" si="234"/>
        <v>65.047043010752674</v>
      </c>
      <c r="AX216" s="31">
        <f t="shared" ca="1" si="235"/>
        <v>1350.5215053763443</v>
      </c>
      <c r="AY216" s="31">
        <f t="shared" ca="1" si="236"/>
        <v>-1174.383064516129</v>
      </c>
      <c r="AZ216" s="31">
        <f t="shared" ca="1" si="237"/>
        <v>-997.34811827956992</v>
      </c>
      <c r="BA216" s="31">
        <f t="shared" ca="1" si="238"/>
        <v>-382.02016129032256</v>
      </c>
      <c r="BB216" s="31">
        <f t="shared" ca="1" si="239"/>
        <v>-2410.5497311827958</v>
      </c>
      <c r="BC216" s="31">
        <f t="shared" ca="1" si="240"/>
        <v>-1597.1438172043011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-1605.5</v>
      </c>
      <c r="BI216" s="32">
        <f>IF($BF216&gt;$Y$7,"",IF(AND($BF216=$Y$7,$BG216=23),"",Entrées!D244-Entrées!D243))</f>
        <v>-1862.5</v>
      </c>
      <c r="BJ216" s="32">
        <f>IF($BF216&gt;$Y$7,"",IF(AND($BF216=$Y$7,$BG216=23),"",Entrées!E244-Entrées!E243))</f>
        <v>-1875</v>
      </c>
      <c r="BK216" s="32">
        <f>IF($BF216&gt;$Y$7,"",IF(AND($BF216=$Y$7,$BG216=23),"",Entrées!F244-Entrées!F243))</f>
        <v>1</v>
      </c>
      <c r="BL216" s="32">
        <f>IF($BF216&gt;$Y$7,"",IF(AND($BF216=$Y$7,$BG216=23),"",Entrées!G244-Entrées!G243))</f>
        <v>-129</v>
      </c>
      <c r="BM216" s="32">
        <f>IF($BF216&gt;$Y$7,"",IF(AND($BF216=$Y$7,$BG216=23),"",Entrées!H244-Entrées!H243))</f>
        <v>-232</v>
      </c>
      <c r="BN216" s="32">
        <f>IF($BF216&gt;$Y$7,"",IF(AND($BF216=$Y$7,$BG216=23),"",Entrées!I244-Entrées!I243))</f>
        <v>-19</v>
      </c>
      <c r="BO216" s="32">
        <f>IF($BF216&gt;$Y$7,"",IF(AND($BF216=$Y$7,$BG216=23),"",Entrées!J244-Entrées!J243))</f>
        <v>272.5</v>
      </c>
      <c r="BP216" s="32">
        <f>IF($BF216&gt;$Y$7,"",IF(AND($BF216=$Y$7,$BG216=23),"",Entrées!K244-Entrées!K243))</f>
        <v>-122</v>
      </c>
      <c r="BQ216" s="32">
        <f>IF($BF216&gt;$Y$7,"",IF(AND($BF216=$Y$7,$BG216=23),"",Entrées!L244-Entrées!L243))</f>
        <v>-839.5</v>
      </c>
      <c r="BR216" s="32">
        <f>IF($BF216&gt;$Y$7,"",IF(AND($BF216=$Y$7,$BG216=23),"",Entrées!M244-Entrées!M243))</f>
        <v>0</v>
      </c>
      <c r="BS216" s="32">
        <f>IF($BF216&gt;$Y$7,"",IF(AND($BF216=$Y$7,$BG216=23),"",Entrées!N244-Entrées!N243))</f>
        <v>4.5</v>
      </c>
      <c r="BT216" s="32">
        <f>IF($BF216&gt;$Y$7,"",IF(AND($BF216=$Y$7,$BG216=23),"",Entrées!O244-Entrées!O243))</f>
        <v>-541.5</v>
      </c>
      <c r="BU216" s="32">
        <f>IF($BF216&gt;$Y$7,"",IF(AND($BF216=$Y$7,$BG216=23),"",Entrées!P244-Entrées!P243))</f>
        <v>-1.5</v>
      </c>
      <c r="BV216" s="32">
        <f>IF($BF216&gt;$Y$7,"",IF(AND($BF216=$Y$7,$BG216=23),"",Entrées!Q244-Entrées!Q243))</f>
        <v>-256</v>
      </c>
      <c r="BW216" s="32">
        <f>IF($BF216&gt;$Y$7,"",IF(AND($BF216=$Y$7,$BG216=23),"",Entrées!R244-Entrées!R243))</f>
        <v>146</v>
      </c>
      <c r="BX216" s="32">
        <f>IF($BF216&gt;$Y$7,"",IF(AND($BF216=$Y$7,$BG216=23),"",Entrées!S244-Entrées!S243))</f>
        <v>-72</v>
      </c>
      <c r="BY216" s="32">
        <f>IF($BF216&gt;$Y$7,"",IF(AND($BF216=$Y$7,$BG216=23),"",Entrées!T244-Entrées!T243))</f>
        <v>-7</v>
      </c>
      <c r="BZ216" s="32">
        <f>IF($BF216&gt;$Y$7,"",IF(AND($BF216=$Y$7,$BG216=23),"",Entrées!U244-Entrées!U243))</f>
        <v>-35</v>
      </c>
      <c r="CA216" s="32">
        <f>IF($BF216&gt;$Y$7,"",IF(AND($BF216=$Y$7,$BG216=23),"",Entrées!V244-Entrées!V243))</f>
        <v>-843</v>
      </c>
      <c r="CB216" s="4"/>
      <c r="CC216" s="4"/>
      <c r="CD216" s="33">
        <f>IF($BF216&lt;=$Y$7,Entrées!J243/CD$2,"")</f>
        <v>0.13253848094877618</v>
      </c>
      <c r="CE216" s="33">
        <f>IF($BF216&lt;=$Y$7,Entrées!K243/CE$2,"")</f>
        <v>0.34651218346870521</v>
      </c>
      <c r="CF216" s="11">
        <f t="shared" si="242"/>
        <v>7926</v>
      </c>
      <c r="CG216" s="11">
        <f t="shared" si="243"/>
        <v>4186</v>
      </c>
      <c r="CH216" s="52">
        <f t="shared" si="244"/>
        <v>0.27160101910413265</v>
      </c>
      <c r="CI216" s="52">
        <f t="shared" si="245"/>
        <v>9.6170382329218221E-2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901.5</v>
      </c>
      <c r="F217" s="28">
        <f ca="1">IF($D217&gt;$D$8,"",INDIRECT(ADDRESS(ROW(Entrées!$C$37)+($D217-1)*24+F$11,COLUMN(Entrées!$C$37)+($C217-1),4,TRUE,"Entrées")))</f>
        <v>891.5</v>
      </c>
      <c r="G217" s="28">
        <f ca="1">IF($D217&gt;$D$8,"",INDIRECT(ADDRESS(ROW(Entrées!$C$37)+($D217-1)*24+G$11,COLUMN(Entrées!$C$37)+($C217-1),4,TRUE,"Entrées")))</f>
        <v>914</v>
      </c>
      <c r="H217" s="28">
        <f ca="1">IF($D217&gt;$D$8,"",INDIRECT(ADDRESS(ROW(Entrées!$C$37)+($D217-1)*24+H$11,COLUMN(Entrées!$C$37)+($C217-1),4,TRUE,"Entrées")))</f>
        <v>1136.5</v>
      </c>
      <c r="I217" s="28">
        <f ca="1">IF($D217&gt;$D$8,"",INDIRECT(ADDRESS(ROW(Entrées!$C$37)+($D217-1)*24+I$11,COLUMN(Entrées!$C$37)+($C217-1),4,TRUE,"Entrées")))</f>
        <v>1127</v>
      </c>
      <c r="J217" s="28">
        <f ca="1">IF($D217&gt;$D$8,"",INDIRECT(ADDRESS(ROW(Entrées!$C$37)+($D217-1)*24+J$11,COLUMN(Entrées!$C$37)+($C217-1),4,TRUE,"Entrées")))</f>
        <v>960.5</v>
      </c>
      <c r="K217" s="28">
        <f ca="1">IF($D217&gt;$D$8,"",INDIRECT(ADDRESS(ROW(Entrées!$C$37)+($D217-1)*24+K$11,COLUMN(Entrées!$C$37)+($C217-1),4,TRUE,"Entrées")))</f>
        <v>1116.5</v>
      </c>
      <c r="L217" s="28">
        <f ca="1">IF($D217&gt;$D$8,"",INDIRECT(ADDRESS(ROW(Entrées!$C$37)+($D217-1)*24+L$11,COLUMN(Entrées!$C$37)+($C217-1),4,TRUE,"Entrées")))</f>
        <v>1547</v>
      </c>
      <c r="M217" s="28">
        <f ca="1">IF($D217&gt;$D$8,"",INDIRECT(ADDRESS(ROW(Entrées!$C$37)+($D217-1)*24+M$11,COLUMN(Entrées!$C$37)+($C217-1),4,TRUE,"Entrées")))</f>
        <v>1806.5</v>
      </c>
      <c r="N217" s="28">
        <f ca="1">IF($D217&gt;$D$8,"",INDIRECT(ADDRESS(ROW(Entrées!$C$37)+($D217-1)*24+N$11,COLUMN(Entrées!$C$37)+($C217-1),4,TRUE,"Entrées")))</f>
        <v>2043.5</v>
      </c>
      <c r="O217" s="28">
        <f ca="1">IF($D217&gt;$D$8,"",INDIRECT(ADDRESS(ROW(Entrées!$C$37)+($D217-1)*24+O$11,COLUMN(Entrées!$C$37)+($C217-1),4,TRUE,"Entrées")))</f>
        <v>1968.5</v>
      </c>
      <c r="P217" s="28">
        <f ca="1">IF($D217&gt;$D$8,"",INDIRECT(ADDRESS(ROW(Entrées!$C$37)+($D217-1)*24+P$11,COLUMN(Entrées!$C$37)+($C217-1),4,TRUE,"Entrées")))</f>
        <v>2013.5</v>
      </c>
      <c r="Q217" s="28">
        <f ca="1">IF($D217&gt;$D$8,"",INDIRECT(ADDRESS(ROW(Entrées!$C$37)+($D217-1)*24+Q$11,COLUMN(Entrées!$C$37)+($C217-1),4,TRUE,"Entrées")))</f>
        <v>2111</v>
      </c>
      <c r="R217" s="28">
        <f ca="1">IF($D217&gt;$D$8,"",INDIRECT(ADDRESS(ROW(Entrées!$C$37)+($D217-1)*24+R$11,COLUMN(Entrées!$C$37)+($C217-1),4,TRUE,"Entrées")))</f>
        <v>2103</v>
      </c>
      <c r="S217" s="28">
        <f ca="1">IF($D217&gt;$D$8,"",INDIRECT(ADDRESS(ROW(Entrées!$C$37)+($D217-1)*24+S$11,COLUMN(Entrées!$C$37)+($C217-1),4,TRUE,"Entrées")))</f>
        <v>2181</v>
      </c>
      <c r="T217" s="28">
        <f ca="1">IF($D217&gt;$D$8,"",INDIRECT(ADDRESS(ROW(Entrées!$C$37)+($D217-1)*24+T$11,COLUMN(Entrées!$C$37)+($C217-1),4,TRUE,"Entrées")))</f>
        <v>2153.5</v>
      </c>
      <c r="U217" s="28">
        <f ca="1">IF($D217&gt;$D$8,"",INDIRECT(ADDRESS(ROW(Entrées!$C$37)+($D217-1)*24+U$11,COLUMN(Entrées!$C$37)+($C217-1),4,TRUE,"Entrées")))</f>
        <v>2044.5</v>
      </c>
      <c r="V217" s="28">
        <f ca="1">IF($D217&gt;$D$8,"",INDIRECT(ADDRESS(ROW(Entrées!$C$37)+($D217-1)*24+V$11,COLUMN(Entrées!$C$37)+($C217-1),4,TRUE,"Entrées")))</f>
        <v>1788</v>
      </c>
      <c r="W217" s="28">
        <f ca="1">IF($D217&gt;$D$8,"",INDIRECT(ADDRESS(ROW(Entrées!$C$37)+($D217-1)*24+W$11,COLUMN(Entrées!$C$37)+($C217-1),4,TRUE,"Entrées")))</f>
        <v>1631</v>
      </c>
      <c r="X217" s="28">
        <f ca="1">IF($D217&gt;$D$8,"",INDIRECT(ADDRESS(ROW(Entrées!$C$37)+($D217-1)*24+X$11,COLUMN(Entrées!$C$37)+($C217-1),4,TRUE,"Entrées")))</f>
        <v>1770</v>
      </c>
      <c r="Y217" s="28">
        <f ca="1">IF($D217&gt;$D$8,"",INDIRECT(ADDRESS(ROW(Entrées!$C$37)+($D217-1)*24+Y$11,COLUMN(Entrées!$C$37)+($C217-1),4,TRUE,"Entrées")))</f>
        <v>1440.5</v>
      </c>
      <c r="Z217" s="28">
        <f ca="1">IF($D217&gt;$D$8,"",INDIRECT(ADDRESS(ROW(Entrées!$C$37)+($D217-1)*24+Z$11,COLUMN(Entrées!$C$37)+($C217-1),4,TRUE,"Entrées")))</f>
        <v>1215.5</v>
      </c>
      <c r="AA217" s="28">
        <f ca="1">IF($D217&gt;$D$8,"",INDIRECT(ADDRESS(ROW(Entrées!$C$37)+($D217-1)*24+AA$11,COLUMN(Entrées!$C$37)+($C217-1),4,TRUE,"Entrées")))</f>
        <v>707</v>
      </c>
      <c r="AB217" s="28">
        <f ca="1">IF($D217&gt;$D$8,"",INDIRECT(ADDRESS(ROW(Entrées!$C$37)+($D217-1)*24+AB$11,COLUMN(Entrées!$C$37)+($C217-1),4,TRUE,"Entrées")))</f>
        <v>693.5</v>
      </c>
      <c r="AC217" s="11"/>
      <c r="AD217" s="40">
        <f t="shared" ca="1" si="217"/>
        <v>1511.0416666666667</v>
      </c>
      <c r="AE217" s="40">
        <f t="shared" ca="1" si="219"/>
        <v>2181</v>
      </c>
      <c r="AF217" s="40">
        <f t="shared" ca="1" si="220"/>
        <v>693.5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49473.956989247294</v>
      </c>
      <c r="AK217" s="31">
        <f t="shared" ca="1" si="222"/>
        <v>49350.672043010745</v>
      </c>
      <c r="AL217" s="31">
        <f t="shared" ca="1" si="223"/>
        <v>49398.118279569891</v>
      </c>
      <c r="AM217" s="31">
        <f t="shared" ca="1" si="224"/>
        <v>347.55645161290329</v>
      </c>
      <c r="AN217" s="31">
        <f t="shared" ca="1" si="225"/>
        <v>2588.1444892473114</v>
      </c>
      <c r="AO217" s="31">
        <f t="shared" ca="1" si="226"/>
        <v>1503.5463709677417</v>
      </c>
      <c r="AP217" s="31">
        <f t="shared" ca="1" si="227"/>
        <v>41704.171370967742</v>
      </c>
      <c r="AQ217" s="31">
        <f t="shared" ca="1" si="228"/>
        <v>2152.7096774193546</v>
      </c>
      <c r="AR217" s="31">
        <f t="shared" ca="1" si="229"/>
        <v>402.56922043010746</v>
      </c>
      <c r="AS217" s="31">
        <f t="shared" ca="1" si="230"/>
        <v>6508.2741935483891</v>
      </c>
      <c r="AT217" s="31">
        <f t="shared" ca="1" si="231"/>
        <v>-813.07862903225805</v>
      </c>
      <c r="AU217" s="31">
        <f t="shared" ca="1" si="232"/>
        <v>663.5913978494624</v>
      </c>
      <c r="AV217" s="31">
        <f t="shared" ca="1" si="233"/>
        <v>-5583.5161290322567</v>
      </c>
      <c r="AW217" s="31">
        <f t="shared" ca="1" si="234"/>
        <v>65.047043010752674</v>
      </c>
      <c r="AX217" s="31">
        <f t="shared" ca="1" si="235"/>
        <v>1350.5215053763443</v>
      </c>
      <c r="AY217" s="31">
        <f t="shared" ca="1" si="236"/>
        <v>-1174.383064516129</v>
      </c>
      <c r="AZ217" s="31">
        <f t="shared" ca="1" si="237"/>
        <v>-997.34811827956992</v>
      </c>
      <c r="BA217" s="31">
        <f t="shared" ca="1" si="238"/>
        <v>-382.02016129032256</v>
      </c>
      <c r="BB217" s="31">
        <f t="shared" ca="1" si="239"/>
        <v>-2410.5497311827958</v>
      </c>
      <c r="BC217" s="31">
        <f t="shared" ca="1" si="240"/>
        <v>-1597.1438172043011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-1262</v>
      </c>
      <c r="BI217" s="32">
        <f>IF($BF217&gt;$Y$7,"",IF(AND($BF217=$Y$7,$BG217=23),"",Entrées!D245-Entrées!D244))</f>
        <v>-1462.5</v>
      </c>
      <c r="BJ217" s="32">
        <f>IF($BF217&gt;$Y$7,"",IF(AND($BF217=$Y$7,$BG217=23),"",Entrées!E245-Entrées!E244))</f>
        <v>-1512.5</v>
      </c>
      <c r="BK217" s="32">
        <f>IF($BF217&gt;$Y$7,"",IF(AND($BF217=$Y$7,$BG217=23),"",Entrées!F245-Entrées!F244))</f>
        <v>0.5</v>
      </c>
      <c r="BL217" s="32">
        <f>IF($BF217&gt;$Y$7,"",IF(AND($BF217=$Y$7,$BG217=23),"",Entrées!G245-Entrées!G244))</f>
        <v>-32.5</v>
      </c>
      <c r="BM217" s="32">
        <f>IF($BF217&gt;$Y$7,"",IF(AND($BF217=$Y$7,$BG217=23),"",Entrées!H245-Entrées!H244))</f>
        <v>-21</v>
      </c>
      <c r="BN217" s="32">
        <f>IF($BF217&gt;$Y$7,"",IF(AND($BF217=$Y$7,$BG217=23),"",Entrées!I245-Entrées!I244))</f>
        <v>-50</v>
      </c>
      <c r="BO217" s="32">
        <f>IF($BF217&gt;$Y$7,"",IF(AND($BF217=$Y$7,$BG217=23),"",Entrées!J245-Entrées!J244))</f>
        <v>333.5</v>
      </c>
      <c r="BP217" s="32">
        <f>IF($BF217&gt;$Y$7,"",IF(AND($BF217=$Y$7,$BG217=23),"",Entrées!K245-Entrées!K244))</f>
        <v>-281.5</v>
      </c>
      <c r="BQ217" s="32">
        <f>IF($BF217&gt;$Y$7,"",IF(AND($BF217=$Y$7,$BG217=23),"",Entrées!L245-Entrées!L244))</f>
        <v>-732</v>
      </c>
      <c r="BR217" s="32">
        <f>IF($BF217&gt;$Y$7,"",IF(AND($BF217=$Y$7,$BG217=23),"",Entrées!M245-Entrées!M244))</f>
        <v>-5</v>
      </c>
      <c r="BS217" s="32">
        <f>IF($BF217&gt;$Y$7,"",IF(AND($BF217=$Y$7,$BG217=23),"",Entrées!N245-Entrées!N244))</f>
        <v>3</v>
      </c>
      <c r="BT217" s="32">
        <f>IF($BF217&gt;$Y$7,"",IF(AND($BF217=$Y$7,$BG217=23),"",Entrées!O245-Entrées!O244))</f>
        <v>-477.5</v>
      </c>
      <c r="BU217" s="32">
        <f>IF($BF217&gt;$Y$7,"",IF(AND($BF217=$Y$7,$BG217=23),"",Entrées!P245-Entrées!P244))</f>
        <v>0.5</v>
      </c>
      <c r="BV217" s="32">
        <f>IF($BF217&gt;$Y$7,"",IF(AND($BF217=$Y$7,$BG217=23),"",Entrées!Q245-Entrées!Q244))</f>
        <v>145</v>
      </c>
      <c r="BW217" s="32">
        <f>IF($BF217&gt;$Y$7,"",IF(AND($BF217=$Y$7,$BG217=23),"",Entrées!R245-Entrées!R244))</f>
        <v>94</v>
      </c>
      <c r="BX217" s="32">
        <f>IF($BF217&gt;$Y$7,"",IF(AND($BF217=$Y$7,$BG217=23),"",Entrées!S245-Entrées!S244))</f>
        <v>-146</v>
      </c>
      <c r="BY217" s="32">
        <f>IF($BF217&gt;$Y$7,"",IF(AND($BF217=$Y$7,$BG217=23),"",Entrées!T245-Entrées!T244))</f>
        <v>-608</v>
      </c>
      <c r="BZ217" s="32">
        <f>IF($BF217&gt;$Y$7,"",IF(AND($BF217=$Y$7,$BG217=23),"",Entrées!U245-Entrées!U244))</f>
        <v>-23</v>
      </c>
      <c r="CA217" s="32">
        <f>IF($BF217&gt;$Y$7,"",IF(AND($BF217=$Y$7,$BG217=23),"",Entrées!V245-Entrées!V244))</f>
        <v>401</v>
      </c>
      <c r="CB217" s="4"/>
      <c r="CC217" s="4"/>
      <c r="CD217" s="33">
        <f>IF($BF217&lt;=$Y$7,Entrées!J244/CD$2,"")</f>
        <v>0.16691900075700228</v>
      </c>
      <c r="CE217" s="33">
        <f>IF($BF217&lt;=$Y$7,Entrées!K244/CE$2,"")</f>
        <v>0.31736741519350214</v>
      </c>
      <c r="CF217" s="11">
        <f t="shared" si="242"/>
        <v>7926</v>
      </c>
      <c r="CG217" s="11">
        <f t="shared" si="243"/>
        <v>4186</v>
      </c>
      <c r="CH217" s="52">
        <f t="shared" si="244"/>
        <v>0.27160101910413265</v>
      </c>
      <c r="CI217" s="52">
        <f t="shared" si="245"/>
        <v>9.6170382329218221E-2</v>
      </c>
      <c r="CK217" s="11"/>
      <c r="CL217" s="4"/>
      <c r="CM217" s="11"/>
      <c r="CN217" s="11"/>
      <c r="CO217" s="4"/>
    </row>
    <row r="218" spans="1:93">
      <c r="A218" s="11" t="str">
        <f>"AE"&amp;A214</f>
        <v>AE227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691.5</v>
      </c>
      <c r="F218" s="28">
        <f ca="1">IF($D218&gt;$D$8,"",INDIRECT(ADDRESS(ROW(Entrées!$C$37)+($D218-1)*24+F$11,COLUMN(Entrées!$C$37)+($C218-1),4,TRUE,"Entrées")))</f>
        <v>691.5</v>
      </c>
      <c r="G218" s="28">
        <f ca="1">IF($D218&gt;$D$8,"",INDIRECT(ADDRESS(ROW(Entrées!$C$37)+($D218-1)*24+G$11,COLUMN(Entrées!$C$37)+($C218-1),4,TRUE,"Entrées")))</f>
        <v>691</v>
      </c>
      <c r="H218" s="28">
        <f ca="1">IF($D218&gt;$D$8,"",INDIRECT(ADDRESS(ROW(Entrées!$C$37)+($D218-1)*24+H$11,COLUMN(Entrées!$C$37)+($C218-1),4,TRUE,"Entrées")))</f>
        <v>690</v>
      </c>
      <c r="I218" s="28">
        <f ca="1">IF($D218&gt;$D$8,"",INDIRECT(ADDRESS(ROW(Entrées!$C$37)+($D218-1)*24+I$11,COLUMN(Entrées!$C$37)+($C218-1),4,TRUE,"Entrées")))</f>
        <v>695</v>
      </c>
      <c r="J218" s="28">
        <f ca="1">IF($D218&gt;$D$8,"",INDIRECT(ADDRESS(ROW(Entrées!$C$37)+($D218-1)*24+J$11,COLUMN(Entrées!$C$37)+($C218-1),4,TRUE,"Entrées")))</f>
        <v>695.5</v>
      </c>
      <c r="K218" s="28">
        <f ca="1">IF($D218&gt;$D$8,"",INDIRECT(ADDRESS(ROW(Entrées!$C$37)+($D218-1)*24+K$11,COLUMN(Entrées!$C$37)+($C218-1),4,TRUE,"Entrées")))</f>
        <v>695.5</v>
      </c>
      <c r="L218" s="28">
        <f ca="1">IF($D218&gt;$D$8,"",INDIRECT(ADDRESS(ROW(Entrées!$C$37)+($D218-1)*24+L$11,COLUMN(Entrées!$C$37)+($C218-1),4,TRUE,"Entrées")))</f>
        <v>696</v>
      </c>
      <c r="M218" s="28">
        <f ca="1">IF($D218&gt;$D$8,"",INDIRECT(ADDRESS(ROW(Entrées!$C$37)+($D218-1)*24+M$11,COLUMN(Entrées!$C$37)+($C218-1),4,TRUE,"Entrées")))</f>
        <v>698</v>
      </c>
      <c r="N218" s="28">
        <f ca="1">IF($D218&gt;$D$8,"",INDIRECT(ADDRESS(ROW(Entrées!$C$37)+($D218-1)*24+N$11,COLUMN(Entrées!$C$37)+($C218-1),4,TRUE,"Entrées")))</f>
        <v>702.5</v>
      </c>
      <c r="O218" s="28">
        <f ca="1">IF($D218&gt;$D$8,"",INDIRECT(ADDRESS(ROW(Entrées!$C$37)+($D218-1)*24+O$11,COLUMN(Entrées!$C$37)+($C218-1),4,TRUE,"Entrées")))</f>
        <v>707</v>
      </c>
      <c r="P218" s="28">
        <f ca="1">IF($D218&gt;$D$8,"",INDIRECT(ADDRESS(ROW(Entrées!$C$37)+($D218-1)*24+P$11,COLUMN(Entrées!$C$37)+($C218-1),4,TRUE,"Entrées")))</f>
        <v>713</v>
      </c>
      <c r="Q218" s="28">
        <f ca="1">IF($D218&gt;$D$8,"",INDIRECT(ADDRESS(ROW(Entrées!$C$37)+($D218-1)*24+Q$11,COLUMN(Entrées!$C$37)+($C218-1),4,TRUE,"Entrées")))</f>
        <v>712.5</v>
      </c>
      <c r="R218" s="28">
        <f ca="1">IF($D218&gt;$D$8,"",INDIRECT(ADDRESS(ROW(Entrées!$C$37)+($D218-1)*24+R$11,COLUMN(Entrées!$C$37)+($C218-1),4,TRUE,"Entrées")))</f>
        <v>703</v>
      </c>
      <c r="S218" s="28">
        <f ca="1">IF($D218&gt;$D$8,"",INDIRECT(ADDRESS(ROW(Entrées!$C$37)+($D218-1)*24+S$11,COLUMN(Entrées!$C$37)+($C218-1),4,TRUE,"Entrées")))</f>
        <v>703.5</v>
      </c>
      <c r="T218" s="28">
        <f ca="1">IF($D218&gt;$D$8,"",INDIRECT(ADDRESS(ROW(Entrées!$C$37)+($D218-1)*24+T$11,COLUMN(Entrées!$C$37)+($C218-1),4,TRUE,"Entrées")))</f>
        <v>703</v>
      </c>
      <c r="U218" s="28">
        <f ca="1">IF($D218&gt;$D$8,"",INDIRECT(ADDRESS(ROW(Entrées!$C$37)+($D218-1)*24+U$11,COLUMN(Entrées!$C$37)+($C218-1),4,TRUE,"Entrées")))</f>
        <v>716</v>
      </c>
      <c r="V218" s="28">
        <f ca="1">IF($D218&gt;$D$8,"",INDIRECT(ADDRESS(ROW(Entrées!$C$37)+($D218-1)*24+V$11,COLUMN(Entrées!$C$37)+($C218-1),4,TRUE,"Entrées")))</f>
        <v>707</v>
      </c>
      <c r="W218" s="28">
        <f ca="1">IF($D218&gt;$D$8,"",INDIRECT(ADDRESS(ROW(Entrées!$C$37)+($D218-1)*24+W$11,COLUMN(Entrées!$C$37)+($C218-1),4,TRUE,"Entrées")))</f>
        <v>693.5</v>
      </c>
      <c r="X218" s="28">
        <f ca="1">IF($D218&gt;$D$8,"",INDIRECT(ADDRESS(ROW(Entrées!$C$37)+($D218-1)*24+X$11,COLUMN(Entrées!$C$37)+($C218-1),4,TRUE,"Entrées")))</f>
        <v>690.5</v>
      </c>
      <c r="Y218" s="28">
        <f ca="1">IF($D218&gt;$D$8,"",INDIRECT(ADDRESS(ROW(Entrées!$C$37)+($D218-1)*24+Y$11,COLUMN(Entrées!$C$37)+($C218-1),4,TRUE,"Entrées")))</f>
        <v>689.5</v>
      </c>
      <c r="Z218" s="28">
        <f ca="1">IF($D218&gt;$D$8,"",INDIRECT(ADDRESS(ROW(Entrées!$C$37)+($D218-1)*24+Z$11,COLUMN(Entrées!$C$37)+($C218-1),4,TRUE,"Entrées")))</f>
        <v>688.5</v>
      </c>
      <c r="AA218" s="28">
        <f ca="1">IF($D218&gt;$D$8,"",INDIRECT(ADDRESS(ROW(Entrées!$C$37)+($D218-1)*24+AA$11,COLUMN(Entrées!$C$37)+($C218-1),4,TRUE,"Entrées")))</f>
        <v>690</v>
      </c>
      <c r="AB218" s="28">
        <f ca="1">IF($D218&gt;$D$8,"",INDIRECT(ADDRESS(ROW(Entrées!$C$37)+($D218-1)*24+AB$11,COLUMN(Entrées!$C$37)+($C218-1),4,TRUE,"Entrées")))</f>
        <v>690</v>
      </c>
      <c r="AC218" s="11"/>
      <c r="AD218" s="40">
        <f t="shared" ca="1" si="217"/>
        <v>698.0625</v>
      </c>
      <c r="AE218" s="40">
        <f t="shared" ca="1" si="219"/>
        <v>716</v>
      </c>
      <c r="AF218" s="40">
        <f t="shared" ca="1" si="220"/>
        <v>688.5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49473.956989247294</v>
      </c>
      <c r="AK218" s="31">
        <f t="shared" ca="1" si="222"/>
        <v>49350.672043010745</v>
      </c>
      <c r="AL218" s="31">
        <f t="shared" ca="1" si="223"/>
        <v>49398.118279569891</v>
      </c>
      <c r="AM218" s="31">
        <f t="shared" ca="1" si="224"/>
        <v>347.55645161290329</v>
      </c>
      <c r="AN218" s="31">
        <f t="shared" ca="1" si="225"/>
        <v>2588.1444892473114</v>
      </c>
      <c r="AO218" s="31">
        <f t="shared" ca="1" si="226"/>
        <v>1503.5463709677417</v>
      </c>
      <c r="AP218" s="31">
        <f t="shared" ca="1" si="227"/>
        <v>41704.171370967742</v>
      </c>
      <c r="AQ218" s="31">
        <f t="shared" ca="1" si="228"/>
        <v>2152.7096774193546</v>
      </c>
      <c r="AR218" s="31">
        <f t="shared" ca="1" si="229"/>
        <v>402.56922043010746</v>
      </c>
      <c r="AS218" s="31">
        <f t="shared" ca="1" si="230"/>
        <v>6508.2741935483891</v>
      </c>
      <c r="AT218" s="31">
        <f t="shared" ca="1" si="231"/>
        <v>-813.07862903225805</v>
      </c>
      <c r="AU218" s="31">
        <f t="shared" ca="1" si="232"/>
        <v>663.5913978494624</v>
      </c>
      <c r="AV218" s="31">
        <f t="shared" ca="1" si="233"/>
        <v>-5583.5161290322567</v>
      </c>
      <c r="AW218" s="31">
        <f t="shared" ca="1" si="234"/>
        <v>65.047043010752674</v>
      </c>
      <c r="AX218" s="31">
        <f t="shared" ca="1" si="235"/>
        <v>1350.5215053763443</v>
      </c>
      <c r="AY218" s="31">
        <f t="shared" ca="1" si="236"/>
        <v>-1174.383064516129</v>
      </c>
      <c r="AZ218" s="31">
        <f t="shared" ca="1" si="237"/>
        <v>-997.34811827956992</v>
      </c>
      <c r="BA218" s="31">
        <f t="shared" ca="1" si="238"/>
        <v>-382.02016129032256</v>
      </c>
      <c r="BB218" s="31">
        <f t="shared" ca="1" si="239"/>
        <v>-2410.5497311827958</v>
      </c>
      <c r="BC218" s="31">
        <f t="shared" ca="1" si="240"/>
        <v>-1597.1438172043011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-1008</v>
      </c>
      <c r="BI218" s="32">
        <f>IF($BF218&gt;$Y$7,"",IF(AND($BF218=$Y$7,$BG218=23),"",Entrées!D246-Entrées!D245))</f>
        <v>-1137.5</v>
      </c>
      <c r="BJ218" s="32">
        <f>IF($BF218&gt;$Y$7,"",IF(AND($BF218=$Y$7,$BG218=23),"",Entrées!E246-Entrées!E245))</f>
        <v>-1212.5</v>
      </c>
      <c r="BK218" s="32">
        <f>IF($BF218&gt;$Y$7,"",IF(AND($BF218=$Y$7,$BG218=23),"",Entrées!F246-Entrées!F245))</f>
        <v>-1.5</v>
      </c>
      <c r="BL218" s="32">
        <f>IF($BF218&gt;$Y$7,"",IF(AND($BF218=$Y$7,$BG218=23),"",Entrées!G246-Entrées!G245))</f>
        <v>-185.5</v>
      </c>
      <c r="BM218" s="32">
        <f>IF($BF218&gt;$Y$7,"",IF(AND($BF218=$Y$7,$BG218=23),"",Entrées!H246-Entrées!H245))</f>
        <v>-50</v>
      </c>
      <c r="BN218" s="32">
        <f>IF($BF218&gt;$Y$7,"",IF(AND($BF218=$Y$7,$BG218=23),"",Entrées!I246-Entrées!I245))</f>
        <v>-97.5</v>
      </c>
      <c r="BO218" s="32">
        <f>IF($BF218&gt;$Y$7,"",IF(AND($BF218=$Y$7,$BG218=23),"",Entrées!J246-Entrées!J245))</f>
        <v>102.5</v>
      </c>
      <c r="BP218" s="32">
        <f>IF($BF218&gt;$Y$7,"",IF(AND($BF218=$Y$7,$BG218=23),"",Entrées!K246-Entrées!K245))</f>
        <v>-408</v>
      </c>
      <c r="BQ218" s="32">
        <f>IF($BF218&gt;$Y$7,"",IF(AND($BF218=$Y$7,$BG218=23),"",Entrées!L246-Entrées!L245))</f>
        <v>-41</v>
      </c>
      <c r="BR218" s="32">
        <f>IF($BF218&gt;$Y$7,"",IF(AND($BF218=$Y$7,$BG218=23),"",Entrées!M246-Entrées!M245))</f>
        <v>4.5</v>
      </c>
      <c r="BS218" s="32">
        <f>IF($BF218&gt;$Y$7,"",IF(AND($BF218=$Y$7,$BG218=23),"",Entrées!N246-Entrées!N245))</f>
        <v>1</v>
      </c>
      <c r="BT218" s="32">
        <f>IF($BF218&gt;$Y$7,"",IF(AND($BF218=$Y$7,$BG218=23),"",Entrées!O246-Entrées!O245))</f>
        <v>-333</v>
      </c>
      <c r="BU218" s="32">
        <f>IF($BF218&gt;$Y$7,"",IF(AND($BF218=$Y$7,$BG218=23),"",Entrées!P246-Entrées!P245))</f>
        <v>-2.5</v>
      </c>
      <c r="BV218" s="32">
        <f>IF($BF218&gt;$Y$7,"",IF(AND($BF218=$Y$7,$BG218=23),"",Entrées!Q246-Entrées!Q245))</f>
        <v>-253</v>
      </c>
      <c r="BW218" s="32">
        <f>IF($BF218&gt;$Y$7,"",IF(AND($BF218=$Y$7,$BG218=23),"",Entrées!R246-Entrées!R245))</f>
        <v>-343</v>
      </c>
      <c r="BX218" s="32">
        <f>IF($BF218&gt;$Y$7,"",IF(AND($BF218=$Y$7,$BG218=23),"",Entrées!S246-Entrées!S245))</f>
        <v>-241</v>
      </c>
      <c r="BY218" s="32">
        <f>IF($BF218&gt;$Y$7,"",IF(AND($BF218=$Y$7,$BG218=23),"",Entrées!T246-Entrées!T245))</f>
        <v>158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-45</v>
      </c>
      <c r="CB218" s="4"/>
      <c r="CC218" s="4"/>
      <c r="CD218" s="33">
        <f>IF($BF218&lt;=$Y$7,Entrées!J245/CD$2,"")</f>
        <v>0.2089957103204643</v>
      </c>
      <c r="CE218" s="33">
        <f>IF($BF218&lt;=$Y$7,Entrées!K245/CE$2,"")</f>
        <v>0.25011944577161971</v>
      </c>
      <c r="CF218" s="11">
        <f t="shared" si="242"/>
        <v>7926</v>
      </c>
      <c r="CG218" s="11">
        <f t="shared" si="243"/>
        <v>4186</v>
      </c>
      <c r="CH218" s="52">
        <f t="shared" si="244"/>
        <v>0.27160101910413265</v>
      </c>
      <c r="CI218" s="52">
        <f t="shared" si="245"/>
        <v>9.6170382329218221E-2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690.5</v>
      </c>
      <c r="F219" s="28">
        <f ca="1">IF($D219&gt;$D$8,"",INDIRECT(ADDRESS(ROW(Entrées!$C$37)+($D219-1)*24+F$11,COLUMN(Entrées!$C$37)+($C219-1),4,TRUE,"Entrées")))</f>
        <v>691.5</v>
      </c>
      <c r="G219" s="28">
        <f ca="1">IF($D219&gt;$D$8,"",INDIRECT(ADDRESS(ROW(Entrées!$C$37)+($D219-1)*24+G$11,COLUMN(Entrées!$C$37)+($C219-1),4,TRUE,"Entrées")))</f>
        <v>690.5</v>
      </c>
      <c r="H219" s="28">
        <f ca="1">IF($D219&gt;$D$8,"",INDIRECT(ADDRESS(ROW(Entrées!$C$37)+($D219-1)*24+H$11,COLUMN(Entrées!$C$37)+($C219-1),4,TRUE,"Entrées")))</f>
        <v>691</v>
      </c>
      <c r="I219" s="28">
        <f ca="1">IF($D219&gt;$D$8,"",INDIRECT(ADDRESS(ROW(Entrées!$C$37)+($D219-1)*24+I$11,COLUMN(Entrées!$C$37)+($C219-1),4,TRUE,"Entrées")))</f>
        <v>690.5</v>
      </c>
      <c r="J219" s="28">
        <f ca="1">IF($D219&gt;$D$8,"",INDIRECT(ADDRESS(ROW(Entrées!$C$37)+($D219-1)*24+J$11,COLUMN(Entrées!$C$37)+($C219-1),4,TRUE,"Entrées")))</f>
        <v>690.5</v>
      </c>
      <c r="K219" s="28">
        <f ca="1">IF($D219&gt;$D$8,"",INDIRECT(ADDRESS(ROW(Entrées!$C$37)+($D219-1)*24+K$11,COLUMN(Entrées!$C$37)+($C219-1),4,TRUE,"Entrées")))</f>
        <v>697</v>
      </c>
      <c r="L219" s="28">
        <f ca="1">IF($D219&gt;$D$8,"",INDIRECT(ADDRESS(ROW(Entrées!$C$37)+($D219-1)*24+L$11,COLUMN(Entrées!$C$37)+($C219-1),4,TRUE,"Entrées")))</f>
        <v>697</v>
      </c>
      <c r="M219" s="28">
        <f ca="1">IF($D219&gt;$D$8,"",INDIRECT(ADDRESS(ROW(Entrées!$C$37)+($D219-1)*24+M$11,COLUMN(Entrées!$C$37)+($C219-1),4,TRUE,"Entrées")))</f>
        <v>698.5</v>
      </c>
      <c r="N219" s="28">
        <f ca="1">IF($D219&gt;$D$8,"",INDIRECT(ADDRESS(ROW(Entrées!$C$37)+($D219-1)*24+N$11,COLUMN(Entrées!$C$37)+($C219-1),4,TRUE,"Entrées")))</f>
        <v>719.5</v>
      </c>
      <c r="O219" s="28">
        <f ca="1">IF($D219&gt;$D$8,"",INDIRECT(ADDRESS(ROW(Entrées!$C$37)+($D219-1)*24+O$11,COLUMN(Entrées!$C$37)+($C219-1),4,TRUE,"Entrées")))</f>
        <v>730.5</v>
      </c>
      <c r="P219" s="28">
        <f ca="1">IF($D219&gt;$D$8,"",INDIRECT(ADDRESS(ROW(Entrées!$C$37)+($D219-1)*24+P$11,COLUMN(Entrées!$C$37)+($C219-1),4,TRUE,"Entrées")))</f>
        <v>730.5</v>
      </c>
      <c r="Q219" s="28">
        <f ca="1">IF($D219&gt;$D$8,"",INDIRECT(ADDRESS(ROW(Entrées!$C$37)+($D219-1)*24+Q$11,COLUMN(Entrées!$C$37)+($C219-1),4,TRUE,"Entrées")))</f>
        <v>729</v>
      </c>
      <c r="R219" s="28">
        <f ca="1">IF($D219&gt;$D$8,"",INDIRECT(ADDRESS(ROW(Entrées!$C$37)+($D219-1)*24+R$11,COLUMN(Entrées!$C$37)+($C219-1),4,TRUE,"Entrées")))</f>
        <v>728</v>
      </c>
      <c r="S219" s="28">
        <f ca="1">IF($D219&gt;$D$8,"",INDIRECT(ADDRESS(ROW(Entrées!$C$37)+($D219-1)*24+S$11,COLUMN(Entrées!$C$37)+($C219-1),4,TRUE,"Entrées")))</f>
        <v>725.5</v>
      </c>
      <c r="T219" s="28">
        <f ca="1">IF($D219&gt;$D$8,"",INDIRECT(ADDRESS(ROW(Entrées!$C$37)+($D219-1)*24+T$11,COLUMN(Entrées!$C$37)+($C219-1),4,TRUE,"Entrées")))</f>
        <v>736</v>
      </c>
      <c r="U219" s="28">
        <f ca="1">IF($D219&gt;$D$8,"",INDIRECT(ADDRESS(ROW(Entrées!$C$37)+($D219-1)*24+U$11,COLUMN(Entrées!$C$37)+($C219-1),4,TRUE,"Entrées")))</f>
        <v>744</v>
      </c>
      <c r="V219" s="28">
        <f ca="1">IF($D219&gt;$D$8,"",INDIRECT(ADDRESS(ROW(Entrées!$C$37)+($D219-1)*24+V$11,COLUMN(Entrées!$C$37)+($C219-1),4,TRUE,"Entrées")))</f>
        <v>725.5</v>
      </c>
      <c r="W219" s="28">
        <f ca="1">IF($D219&gt;$D$8,"",INDIRECT(ADDRESS(ROW(Entrées!$C$37)+($D219-1)*24+W$11,COLUMN(Entrées!$C$37)+($C219-1),4,TRUE,"Entrées")))</f>
        <v>709.5</v>
      </c>
      <c r="X219" s="28">
        <f ca="1">IF($D219&gt;$D$8,"",INDIRECT(ADDRESS(ROW(Entrées!$C$37)+($D219-1)*24+X$11,COLUMN(Entrées!$C$37)+($C219-1),4,TRUE,"Entrées")))</f>
        <v>708.5</v>
      </c>
      <c r="Y219" s="28">
        <f ca="1">IF($D219&gt;$D$8,"",INDIRECT(ADDRESS(ROW(Entrées!$C$37)+($D219-1)*24+Y$11,COLUMN(Entrées!$C$37)+($C219-1),4,TRUE,"Entrées")))</f>
        <v>707.5</v>
      </c>
      <c r="Z219" s="28">
        <f ca="1">IF($D219&gt;$D$8,"",INDIRECT(ADDRESS(ROW(Entrées!$C$37)+($D219-1)*24+Z$11,COLUMN(Entrées!$C$37)+($C219-1),4,TRUE,"Entrées")))</f>
        <v>705</v>
      </c>
      <c r="AA219" s="28">
        <f ca="1">IF($D219&gt;$D$8,"",INDIRECT(ADDRESS(ROW(Entrées!$C$37)+($D219-1)*24+AA$11,COLUMN(Entrées!$C$37)+($C219-1),4,TRUE,"Entrées")))</f>
        <v>695</v>
      </c>
      <c r="AB219" s="28">
        <f ca="1">IF($D219&gt;$D$8,"",INDIRECT(ADDRESS(ROW(Entrées!$C$37)+($D219-1)*24+AB$11,COLUMN(Entrées!$C$37)+($C219-1),4,TRUE,"Entrées")))</f>
        <v>694</v>
      </c>
      <c r="AC219" s="11"/>
      <c r="AD219" s="40">
        <f t="shared" ca="1" si="217"/>
        <v>709.375</v>
      </c>
      <c r="AE219" s="40">
        <f t="shared" ca="1" si="219"/>
        <v>744</v>
      </c>
      <c r="AF219" s="40">
        <f t="shared" ca="1" si="220"/>
        <v>690.5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49473.956989247294</v>
      </c>
      <c r="AK219" s="31">
        <f t="shared" ca="1" si="222"/>
        <v>49350.672043010745</v>
      </c>
      <c r="AL219" s="31">
        <f t="shared" ca="1" si="223"/>
        <v>49398.118279569891</v>
      </c>
      <c r="AM219" s="31">
        <f t="shared" ca="1" si="224"/>
        <v>347.55645161290329</v>
      </c>
      <c r="AN219" s="31">
        <f t="shared" ca="1" si="225"/>
        <v>2588.1444892473114</v>
      </c>
      <c r="AO219" s="31">
        <f t="shared" ca="1" si="226"/>
        <v>1503.5463709677417</v>
      </c>
      <c r="AP219" s="31">
        <f t="shared" ca="1" si="227"/>
        <v>41704.171370967742</v>
      </c>
      <c r="AQ219" s="31">
        <f t="shared" ca="1" si="228"/>
        <v>2152.7096774193546</v>
      </c>
      <c r="AR219" s="31">
        <f t="shared" ca="1" si="229"/>
        <v>402.56922043010746</v>
      </c>
      <c r="AS219" s="31">
        <f t="shared" ca="1" si="230"/>
        <v>6508.2741935483891</v>
      </c>
      <c r="AT219" s="31">
        <f t="shared" ca="1" si="231"/>
        <v>-813.07862903225805</v>
      </c>
      <c r="AU219" s="31">
        <f t="shared" ca="1" si="232"/>
        <v>663.5913978494624</v>
      </c>
      <c r="AV219" s="31">
        <f t="shared" ca="1" si="233"/>
        <v>-5583.5161290322567</v>
      </c>
      <c r="AW219" s="31">
        <f t="shared" ca="1" si="234"/>
        <v>65.047043010752674</v>
      </c>
      <c r="AX219" s="31">
        <f t="shared" ca="1" si="235"/>
        <v>1350.5215053763443</v>
      </c>
      <c r="AY219" s="31">
        <f t="shared" ca="1" si="236"/>
        <v>-1174.383064516129</v>
      </c>
      <c r="AZ219" s="31">
        <f t="shared" ca="1" si="237"/>
        <v>-997.34811827956992</v>
      </c>
      <c r="BA219" s="31">
        <f t="shared" ca="1" si="238"/>
        <v>-382.02016129032256</v>
      </c>
      <c r="BB219" s="31">
        <f t="shared" ca="1" si="239"/>
        <v>-2410.5497311827958</v>
      </c>
      <c r="BC219" s="31">
        <f t="shared" ca="1" si="240"/>
        <v>-1597.1438172043011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1145</v>
      </c>
      <c r="BI219" s="32">
        <f>IF($BF219&gt;$Y$7,"",IF(AND($BF219=$Y$7,$BG219=23),"",Entrées!D247-Entrées!D246))</f>
        <v>1312.5</v>
      </c>
      <c r="BJ219" s="32">
        <f>IF($BF219&gt;$Y$7,"",IF(AND($BF219=$Y$7,$BG219=23),"",Entrées!E247-Entrées!E246))</f>
        <v>1462.5</v>
      </c>
      <c r="BK219" s="32">
        <f>IF($BF219&gt;$Y$7,"",IF(AND($BF219=$Y$7,$BG219=23),"",Entrées!F247-Entrées!F246))</f>
        <v>1</v>
      </c>
      <c r="BL219" s="32">
        <f>IF($BF219&gt;$Y$7,"",IF(AND($BF219=$Y$7,$BG219=23),"",Entrées!G247-Entrées!G246))</f>
        <v>243.5</v>
      </c>
      <c r="BM219" s="32">
        <f>IF($BF219&gt;$Y$7,"",IF(AND($BF219=$Y$7,$BG219=23),"",Entrées!H247-Entrées!H246))</f>
        <v>334.5</v>
      </c>
      <c r="BN219" s="32">
        <f>IF($BF219&gt;$Y$7,"",IF(AND($BF219=$Y$7,$BG219=23),"",Entrées!I247-Entrées!I246))</f>
        <v>-72</v>
      </c>
      <c r="BO219" s="32">
        <f>IF($BF219&gt;$Y$7,"",IF(AND($BF219=$Y$7,$BG219=23),"",Entrées!J247-Entrées!J246))</f>
        <v>-41.5</v>
      </c>
      <c r="BP219" s="32">
        <f>IF($BF219&gt;$Y$7,"",IF(AND($BF219=$Y$7,$BG219=23),"",Entrées!K247-Entrées!K246))</f>
        <v>-404</v>
      </c>
      <c r="BQ219" s="32">
        <f>IF($BF219&gt;$Y$7,"",IF(AND($BF219=$Y$7,$BG219=23),"",Entrées!L247-Entrées!L246))</f>
        <v>923.5</v>
      </c>
      <c r="BR219" s="32">
        <f>IF($BF219&gt;$Y$7,"",IF(AND($BF219=$Y$7,$BG219=23),"",Entrées!M247-Entrées!M246))</f>
        <v>-0.5</v>
      </c>
      <c r="BS219" s="32">
        <f>IF($BF219&gt;$Y$7,"",IF(AND($BF219=$Y$7,$BG219=23),"",Entrées!N247-Entrées!N246))</f>
        <v>15</v>
      </c>
      <c r="BT219" s="32">
        <f>IF($BF219&gt;$Y$7,"",IF(AND($BF219=$Y$7,$BG219=23),"",Entrées!O247-Entrées!O246))</f>
        <v>146</v>
      </c>
      <c r="BU219" s="32">
        <f>IF($BF219&gt;$Y$7,"",IF(AND($BF219=$Y$7,$BG219=23),"",Entrées!P247-Entrées!P246))</f>
        <v>4.5</v>
      </c>
      <c r="BV219" s="32">
        <f>IF($BF219&gt;$Y$7,"",IF(AND($BF219=$Y$7,$BG219=23),"",Entrées!Q247-Entrées!Q246))</f>
        <v>-788</v>
      </c>
      <c r="BW219" s="32">
        <f>IF($BF219&gt;$Y$7,"",IF(AND($BF219=$Y$7,$BG219=23),"",Entrées!R247-Entrées!R246))</f>
        <v>-19</v>
      </c>
      <c r="BX219" s="32">
        <f>IF($BF219&gt;$Y$7,"",IF(AND($BF219=$Y$7,$BG219=23),"",Entrées!S247-Entrées!S246))</f>
        <v>302</v>
      </c>
      <c r="BY219" s="32">
        <f>IF($BF219&gt;$Y$7,"",IF(AND($BF219=$Y$7,$BG219=23),"",Entrées!T247-Entrées!T246))</f>
        <v>587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548</v>
      </c>
      <c r="CB219" s="4"/>
      <c r="CC219" s="4"/>
      <c r="CD219" s="33">
        <f>IF($BF219&lt;=$Y$7,Entrées!J246/CD$2,"")</f>
        <v>0.22192783245016401</v>
      </c>
      <c r="CE219" s="33">
        <f>IF($BF219&lt;=$Y$7,Entrées!K246/CE$2,"")</f>
        <v>0.15265169612995699</v>
      </c>
      <c r="CF219" s="11">
        <f t="shared" si="242"/>
        <v>7926</v>
      </c>
      <c r="CG219" s="11">
        <f t="shared" si="243"/>
        <v>4186</v>
      </c>
      <c r="CH219" s="52">
        <f t="shared" si="244"/>
        <v>0.27160101910413265</v>
      </c>
      <c r="CI219" s="52">
        <f t="shared" si="245"/>
        <v>9.6170382329218221E-2</v>
      </c>
      <c r="CK219" s="11"/>
      <c r="CL219" s="4"/>
      <c r="CM219" s="11"/>
      <c r="CN219" s="11"/>
      <c r="CO219" s="4"/>
    </row>
    <row r="220" spans="1:93">
      <c r="A220" s="11" t="str">
        <f>"AF"&amp;A214</f>
        <v>AF227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693.5</v>
      </c>
      <c r="F220" s="28">
        <f ca="1">IF($D220&gt;$D$8,"",INDIRECT(ADDRESS(ROW(Entrées!$C$37)+($D220-1)*24+F$11,COLUMN(Entrées!$C$37)+($C220-1),4,TRUE,"Entrées")))</f>
        <v>693</v>
      </c>
      <c r="G220" s="28">
        <f ca="1">IF($D220&gt;$D$8,"",INDIRECT(ADDRESS(ROW(Entrées!$C$37)+($D220-1)*24+G$11,COLUMN(Entrées!$C$37)+($C220-1),4,TRUE,"Entrées")))</f>
        <v>695.5</v>
      </c>
      <c r="H220" s="28">
        <f ca="1">IF($D220&gt;$D$8,"",INDIRECT(ADDRESS(ROW(Entrées!$C$37)+($D220-1)*24+H$11,COLUMN(Entrées!$C$37)+($C220-1),4,TRUE,"Entrées")))</f>
        <v>696.5</v>
      </c>
      <c r="I220" s="28">
        <f ca="1">IF($D220&gt;$D$8,"",INDIRECT(ADDRESS(ROW(Entrées!$C$37)+($D220-1)*24+I$11,COLUMN(Entrées!$C$37)+($C220-1),4,TRUE,"Entrées")))</f>
        <v>692</v>
      </c>
      <c r="J220" s="28">
        <f ca="1">IF($D220&gt;$D$8,"",INDIRECT(ADDRESS(ROW(Entrées!$C$37)+($D220-1)*24+J$11,COLUMN(Entrées!$C$37)+($C220-1),4,TRUE,"Entrées")))</f>
        <v>821</v>
      </c>
      <c r="K220" s="28">
        <f ca="1">IF($D220&gt;$D$8,"",INDIRECT(ADDRESS(ROW(Entrées!$C$37)+($D220-1)*24+K$11,COLUMN(Entrées!$C$37)+($C220-1),4,TRUE,"Entrées")))</f>
        <v>969.5</v>
      </c>
      <c r="L220" s="28">
        <f ca="1">IF($D220&gt;$D$8,"",INDIRECT(ADDRESS(ROW(Entrées!$C$37)+($D220-1)*24+L$11,COLUMN(Entrées!$C$37)+($C220-1),4,TRUE,"Entrées")))</f>
        <v>1358.5</v>
      </c>
      <c r="M220" s="28">
        <f ca="1">IF($D220&gt;$D$8,"",INDIRECT(ADDRESS(ROW(Entrées!$C$37)+($D220-1)*24+M$11,COLUMN(Entrées!$C$37)+($C220-1),4,TRUE,"Entrées")))</f>
        <v>2094.5</v>
      </c>
      <c r="N220" s="28">
        <f ca="1">IF($D220&gt;$D$8,"",INDIRECT(ADDRESS(ROW(Entrées!$C$37)+($D220-1)*24+N$11,COLUMN(Entrées!$C$37)+($C220-1),4,TRUE,"Entrées")))</f>
        <v>2355.5</v>
      </c>
      <c r="O220" s="28">
        <f ca="1">IF($D220&gt;$D$8,"",INDIRECT(ADDRESS(ROW(Entrées!$C$37)+($D220-1)*24+O$11,COLUMN(Entrées!$C$37)+($C220-1),4,TRUE,"Entrées")))</f>
        <v>2319</v>
      </c>
      <c r="P220" s="28">
        <f ca="1">IF($D220&gt;$D$8,"",INDIRECT(ADDRESS(ROW(Entrées!$C$37)+($D220-1)*24+P$11,COLUMN(Entrées!$C$37)+($C220-1),4,TRUE,"Entrées")))</f>
        <v>2309.5</v>
      </c>
      <c r="Q220" s="28">
        <f ca="1">IF($D220&gt;$D$8,"",INDIRECT(ADDRESS(ROW(Entrées!$C$37)+($D220-1)*24+Q$11,COLUMN(Entrées!$C$37)+($C220-1),4,TRUE,"Entrées")))</f>
        <v>2349</v>
      </c>
      <c r="R220" s="28">
        <f ca="1">IF($D220&gt;$D$8,"",INDIRECT(ADDRESS(ROW(Entrées!$C$37)+($D220-1)*24+R$11,COLUMN(Entrées!$C$37)+($C220-1),4,TRUE,"Entrées")))</f>
        <v>2261.5</v>
      </c>
      <c r="S220" s="28">
        <f ca="1">IF($D220&gt;$D$8,"",INDIRECT(ADDRESS(ROW(Entrées!$C$37)+($D220-1)*24+S$11,COLUMN(Entrées!$C$37)+($C220-1),4,TRUE,"Entrées")))</f>
        <v>2140.5</v>
      </c>
      <c r="T220" s="28">
        <f ca="1">IF($D220&gt;$D$8,"",INDIRECT(ADDRESS(ROW(Entrées!$C$37)+($D220-1)*24+T$11,COLUMN(Entrées!$C$37)+($C220-1),4,TRUE,"Entrées")))</f>
        <v>1697.5</v>
      </c>
      <c r="U220" s="28">
        <f ca="1">IF($D220&gt;$D$8,"",INDIRECT(ADDRESS(ROW(Entrées!$C$37)+($D220-1)*24+U$11,COLUMN(Entrées!$C$37)+($C220-1),4,TRUE,"Entrées")))</f>
        <v>1491.5</v>
      </c>
      <c r="V220" s="28">
        <f ca="1">IF($D220&gt;$D$8,"",INDIRECT(ADDRESS(ROW(Entrées!$C$37)+($D220-1)*24+V$11,COLUMN(Entrées!$C$37)+($C220-1),4,TRUE,"Entrées")))</f>
        <v>1514</v>
      </c>
      <c r="W220" s="28">
        <f ca="1">IF($D220&gt;$D$8,"",INDIRECT(ADDRESS(ROW(Entrées!$C$37)+($D220-1)*24+W$11,COLUMN(Entrées!$C$37)+($C220-1),4,TRUE,"Entrées")))</f>
        <v>1697.5</v>
      </c>
      <c r="X220" s="28">
        <f ca="1">IF($D220&gt;$D$8,"",INDIRECT(ADDRESS(ROW(Entrées!$C$37)+($D220-1)*24+X$11,COLUMN(Entrées!$C$37)+($C220-1),4,TRUE,"Entrées")))</f>
        <v>1897</v>
      </c>
      <c r="Y220" s="28">
        <f ca="1">IF($D220&gt;$D$8,"",INDIRECT(ADDRESS(ROW(Entrées!$C$37)+($D220-1)*24+Y$11,COLUMN(Entrées!$C$37)+($C220-1),4,TRUE,"Entrées")))</f>
        <v>1774</v>
      </c>
      <c r="Z220" s="28">
        <f ca="1">IF($D220&gt;$D$8,"",INDIRECT(ADDRESS(ROW(Entrées!$C$37)+($D220-1)*24+Z$11,COLUMN(Entrées!$C$37)+($C220-1),4,TRUE,"Entrées")))</f>
        <v>779.5</v>
      </c>
      <c r="AA220" s="28">
        <f ca="1">IF($D220&gt;$D$8,"",INDIRECT(ADDRESS(ROW(Entrées!$C$37)+($D220-1)*24+AA$11,COLUMN(Entrées!$C$37)+($C220-1),4,TRUE,"Entrées")))</f>
        <v>694</v>
      </c>
      <c r="AB220" s="28">
        <f ca="1">IF($D220&gt;$D$8,"",INDIRECT(ADDRESS(ROW(Entrées!$C$37)+($D220-1)*24+AB$11,COLUMN(Entrées!$C$37)+($C220-1),4,TRUE,"Entrées")))</f>
        <v>694.5</v>
      </c>
      <c r="AC220" s="11"/>
      <c r="AD220" s="40">
        <f t="shared" ca="1" si="217"/>
        <v>1445.3541666666667</v>
      </c>
      <c r="AE220" s="40">
        <f t="shared" ca="1" si="219"/>
        <v>2355.5</v>
      </c>
      <c r="AF220" s="40">
        <f t="shared" ca="1" si="220"/>
        <v>692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49473.956989247294</v>
      </c>
      <c r="AK220" s="31">
        <f t="shared" ca="1" si="222"/>
        <v>49350.672043010745</v>
      </c>
      <c r="AL220" s="31">
        <f t="shared" ca="1" si="223"/>
        <v>49398.118279569891</v>
      </c>
      <c r="AM220" s="31">
        <f t="shared" ca="1" si="224"/>
        <v>347.55645161290329</v>
      </c>
      <c r="AN220" s="31">
        <f t="shared" ca="1" si="225"/>
        <v>2588.1444892473114</v>
      </c>
      <c r="AO220" s="31">
        <f t="shared" ca="1" si="226"/>
        <v>1503.5463709677417</v>
      </c>
      <c r="AP220" s="31">
        <f t="shared" ca="1" si="227"/>
        <v>41704.171370967742</v>
      </c>
      <c r="AQ220" s="31">
        <f t="shared" ca="1" si="228"/>
        <v>2152.7096774193546</v>
      </c>
      <c r="AR220" s="31">
        <f t="shared" ca="1" si="229"/>
        <v>402.56922043010746</v>
      </c>
      <c r="AS220" s="31">
        <f t="shared" ca="1" si="230"/>
        <v>6508.2741935483891</v>
      </c>
      <c r="AT220" s="31">
        <f t="shared" ca="1" si="231"/>
        <v>-813.07862903225805</v>
      </c>
      <c r="AU220" s="31">
        <f t="shared" ca="1" si="232"/>
        <v>663.5913978494624</v>
      </c>
      <c r="AV220" s="31">
        <f t="shared" ca="1" si="233"/>
        <v>-5583.5161290322567</v>
      </c>
      <c r="AW220" s="31">
        <f t="shared" ca="1" si="234"/>
        <v>65.047043010752674</v>
      </c>
      <c r="AX220" s="31">
        <f t="shared" ca="1" si="235"/>
        <v>1350.5215053763443</v>
      </c>
      <c r="AY220" s="31">
        <f t="shared" ca="1" si="236"/>
        <v>-1174.383064516129</v>
      </c>
      <c r="AZ220" s="31">
        <f t="shared" ca="1" si="237"/>
        <v>-997.34811827956992</v>
      </c>
      <c r="BA220" s="31">
        <f t="shared" ca="1" si="238"/>
        <v>-382.02016129032256</v>
      </c>
      <c r="BB220" s="31">
        <f t="shared" ca="1" si="239"/>
        <v>-2410.5497311827958</v>
      </c>
      <c r="BC220" s="31">
        <f t="shared" ca="1" si="240"/>
        <v>-1597.1438172043011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3989</v>
      </c>
      <c r="BI220" s="32">
        <f>IF($BF220&gt;$Y$7,"",IF(AND($BF220=$Y$7,$BG220=23),"",Entrées!D248-Entrées!D247))</f>
        <v>3550</v>
      </c>
      <c r="BJ220" s="32">
        <f>IF($BF220&gt;$Y$7,"",IF(AND($BF220=$Y$7,$BG220=23),"",Entrées!E248-Entrées!E247))</f>
        <v>3662.5</v>
      </c>
      <c r="BK220" s="32">
        <f>IF($BF220&gt;$Y$7,"",IF(AND($BF220=$Y$7,$BG220=23),"",Entrées!F248-Entrées!F247))</f>
        <v>0</v>
      </c>
      <c r="BL220" s="32">
        <f>IF($BF220&gt;$Y$7,"",IF(AND($BF220=$Y$7,$BG220=23),"",Entrées!G248-Entrées!G247))</f>
        <v>-13</v>
      </c>
      <c r="BM220" s="32">
        <f>IF($BF220&gt;$Y$7,"",IF(AND($BF220=$Y$7,$BG220=23),"",Entrées!H248-Entrées!H247))</f>
        <v>146</v>
      </c>
      <c r="BN220" s="32">
        <f>IF($BF220&gt;$Y$7,"",IF(AND($BF220=$Y$7,$BG220=23),"",Entrées!I248-Entrées!I247))</f>
        <v>129</v>
      </c>
      <c r="BO220" s="32">
        <f>IF($BF220&gt;$Y$7,"",IF(AND($BF220=$Y$7,$BG220=23),"",Entrées!J248-Entrées!J247))</f>
        <v>206</v>
      </c>
      <c r="BP220" s="32">
        <f>IF($BF220&gt;$Y$7,"",IF(AND($BF220=$Y$7,$BG220=23),"",Entrées!K248-Entrées!K247))</f>
        <v>-220.5</v>
      </c>
      <c r="BQ220" s="32">
        <f>IF($BF220&gt;$Y$7,"",IF(AND($BF220=$Y$7,$BG220=23),"",Entrées!L248-Entrées!L247))</f>
        <v>2439</v>
      </c>
      <c r="BR220" s="32">
        <f>IF($BF220&gt;$Y$7,"",IF(AND($BF220=$Y$7,$BG220=23),"",Entrées!M248-Entrées!M247))</f>
        <v>0</v>
      </c>
      <c r="BS220" s="32">
        <f>IF($BF220&gt;$Y$7,"",IF(AND($BF220=$Y$7,$BG220=23),"",Entrées!N248-Entrées!N247))</f>
        <v>1.5</v>
      </c>
      <c r="BT220" s="32">
        <f>IF($BF220&gt;$Y$7,"",IF(AND($BF220=$Y$7,$BG220=23),"",Entrées!O248-Entrées!O247))</f>
        <v>1300</v>
      </c>
      <c r="BU220" s="32">
        <f>IF($BF220&gt;$Y$7,"",IF(AND($BF220=$Y$7,$BG220=23),"",Entrées!P248-Entrées!P247))</f>
        <v>-3.5</v>
      </c>
      <c r="BV220" s="32">
        <f>IF($BF220&gt;$Y$7,"",IF(AND($BF220=$Y$7,$BG220=23),"",Entrées!Q248-Entrées!Q247))</f>
        <v>1240</v>
      </c>
      <c r="BW220" s="32">
        <f>IF($BF220&gt;$Y$7,"",IF(AND($BF220=$Y$7,$BG220=23),"",Entrées!R248-Entrées!R247))</f>
        <v>-361</v>
      </c>
      <c r="BX220" s="32">
        <f>IF($BF220&gt;$Y$7,"",IF(AND($BF220=$Y$7,$BG220=23),"",Entrées!S248-Entrées!S247))</f>
        <v>-81</v>
      </c>
      <c r="BY220" s="32">
        <f>IF($BF220&gt;$Y$7,"",IF(AND($BF220=$Y$7,$BG220=23),"",Entrées!T248-Entrées!T247))</f>
        <v>116</v>
      </c>
      <c r="BZ220" s="32">
        <f>IF($BF220&gt;$Y$7,"",IF(AND($BF220=$Y$7,$BG220=23),"",Entrées!U248-Entrées!U247))</f>
        <v>104</v>
      </c>
      <c r="CA220" s="32">
        <f>IF($BF220&gt;$Y$7,"",IF(AND($BF220=$Y$7,$BG220=23),"",Entrées!V248-Entrées!V247))</f>
        <v>1193</v>
      </c>
      <c r="CB220" s="4"/>
      <c r="CC220" s="4"/>
      <c r="CD220" s="33">
        <f>IF($BF220&lt;=$Y$7,Entrées!J247/CD$2,"")</f>
        <v>0.21669190007570022</v>
      </c>
      <c r="CE220" s="33">
        <f>IF($BF220&lt;=$Y$7,Entrées!K247/CE$2,"")</f>
        <v>5.6139512661251792E-2</v>
      </c>
      <c r="CF220" s="11">
        <f t="shared" si="242"/>
        <v>7926</v>
      </c>
      <c r="CG220" s="11">
        <f t="shared" si="243"/>
        <v>4186</v>
      </c>
      <c r="CH220" s="52">
        <f t="shared" si="244"/>
        <v>0.27160101910413265</v>
      </c>
      <c r="CI220" s="52">
        <f t="shared" si="245"/>
        <v>9.6170382329218221E-2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695.5</v>
      </c>
      <c r="F221" s="28">
        <f ca="1">IF($D221&gt;$D$8,"",INDIRECT(ADDRESS(ROW(Entrées!$C$37)+($D221-1)*24+F$11,COLUMN(Entrées!$C$37)+($C221-1),4,TRUE,"Entrées")))</f>
        <v>695.5</v>
      </c>
      <c r="G221" s="28">
        <f ca="1">IF($D221&gt;$D$8,"",INDIRECT(ADDRESS(ROW(Entrées!$C$37)+($D221-1)*24+G$11,COLUMN(Entrées!$C$37)+($C221-1),4,TRUE,"Entrées")))</f>
        <v>696</v>
      </c>
      <c r="H221" s="28">
        <f ca="1">IF($D221&gt;$D$8,"",INDIRECT(ADDRESS(ROW(Entrées!$C$37)+($D221-1)*24+H$11,COLUMN(Entrées!$C$37)+($C221-1),4,TRUE,"Entrées")))</f>
        <v>695</v>
      </c>
      <c r="I221" s="28">
        <f ca="1">IF($D221&gt;$D$8,"",INDIRECT(ADDRESS(ROW(Entrées!$C$37)+($D221-1)*24+I$11,COLUMN(Entrées!$C$37)+($C221-1),4,TRUE,"Entrées")))</f>
        <v>694</v>
      </c>
      <c r="J221" s="28">
        <f ca="1">IF($D221&gt;$D$8,"",INDIRECT(ADDRESS(ROW(Entrées!$C$37)+($D221-1)*24+J$11,COLUMN(Entrées!$C$37)+($C221-1),4,TRUE,"Entrées")))</f>
        <v>691.5</v>
      </c>
      <c r="K221" s="28">
        <f ca="1">IF($D221&gt;$D$8,"",INDIRECT(ADDRESS(ROW(Entrées!$C$37)+($D221-1)*24+K$11,COLUMN(Entrées!$C$37)+($C221-1),4,TRUE,"Entrées")))</f>
        <v>695</v>
      </c>
      <c r="L221" s="28">
        <f ca="1">IF($D221&gt;$D$8,"",INDIRECT(ADDRESS(ROW(Entrées!$C$37)+($D221-1)*24+L$11,COLUMN(Entrées!$C$37)+($C221-1),4,TRUE,"Entrées")))</f>
        <v>694.5</v>
      </c>
      <c r="M221" s="28">
        <f ca="1">IF($D221&gt;$D$8,"",INDIRECT(ADDRESS(ROW(Entrées!$C$37)+($D221-1)*24+M$11,COLUMN(Entrées!$C$37)+($C221-1),4,TRUE,"Entrées")))</f>
        <v>695</v>
      </c>
      <c r="N221" s="28">
        <f ca="1">IF($D221&gt;$D$8,"",INDIRECT(ADDRESS(ROW(Entrées!$C$37)+($D221-1)*24+N$11,COLUMN(Entrées!$C$37)+($C221-1),4,TRUE,"Entrées")))</f>
        <v>704.5</v>
      </c>
      <c r="O221" s="28">
        <f ca="1">IF($D221&gt;$D$8,"",INDIRECT(ADDRESS(ROW(Entrées!$C$37)+($D221-1)*24+O$11,COLUMN(Entrées!$C$37)+($C221-1),4,TRUE,"Entrées")))</f>
        <v>735</v>
      </c>
      <c r="P221" s="28">
        <f ca="1">IF($D221&gt;$D$8,"",INDIRECT(ADDRESS(ROW(Entrées!$C$37)+($D221-1)*24+P$11,COLUMN(Entrées!$C$37)+($C221-1),4,TRUE,"Entrées")))</f>
        <v>755</v>
      </c>
      <c r="Q221" s="28">
        <f ca="1">IF($D221&gt;$D$8,"",INDIRECT(ADDRESS(ROW(Entrées!$C$37)+($D221-1)*24+Q$11,COLUMN(Entrées!$C$37)+($C221-1),4,TRUE,"Entrées")))</f>
        <v>751</v>
      </c>
      <c r="R221" s="28">
        <f ca="1">IF($D221&gt;$D$8,"",INDIRECT(ADDRESS(ROW(Entrées!$C$37)+($D221-1)*24+R$11,COLUMN(Entrées!$C$37)+($C221-1),4,TRUE,"Entrées")))</f>
        <v>717</v>
      </c>
      <c r="S221" s="28">
        <f ca="1">IF($D221&gt;$D$8,"",INDIRECT(ADDRESS(ROW(Entrées!$C$37)+($D221-1)*24+S$11,COLUMN(Entrées!$C$37)+($C221-1),4,TRUE,"Entrées")))</f>
        <v>727</v>
      </c>
      <c r="T221" s="28">
        <f ca="1">IF($D221&gt;$D$8,"",INDIRECT(ADDRESS(ROW(Entrées!$C$37)+($D221-1)*24+T$11,COLUMN(Entrées!$C$37)+($C221-1),4,TRUE,"Entrées")))</f>
        <v>720.5</v>
      </c>
      <c r="U221" s="28">
        <f ca="1">IF($D221&gt;$D$8,"",INDIRECT(ADDRESS(ROW(Entrées!$C$37)+($D221-1)*24+U$11,COLUMN(Entrées!$C$37)+($C221-1),4,TRUE,"Entrées")))</f>
        <v>713</v>
      </c>
      <c r="V221" s="28">
        <f ca="1">IF($D221&gt;$D$8,"",INDIRECT(ADDRESS(ROW(Entrées!$C$37)+($D221-1)*24+V$11,COLUMN(Entrées!$C$37)+($C221-1),4,TRUE,"Entrées")))</f>
        <v>707</v>
      </c>
      <c r="W221" s="28">
        <f ca="1">IF($D221&gt;$D$8,"",INDIRECT(ADDRESS(ROW(Entrées!$C$37)+($D221-1)*24+W$11,COLUMN(Entrées!$C$37)+($C221-1),4,TRUE,"Entrées")))</f>
        <v>698</v>
      </c>
      <c r="X221" s="28">
        <f ca="1">IF($D221&gt;$D$8,"",INDIRECT(ADDRESS(ROW(Entrées!$C$37)+($D221-1)*24+X$11,COLUMN(Entrées!$C$37)+($C221-1),4,TRUE,"Entrées")))</f>
        <v>696</v>
      </c>
      <c r="Y221" s="28">
        <f ca="1">IF($D221&gt;$D$8,"",INDIRECT(ADDRESS(ROW(Entrées!$C$37)+($D221-1)*24+Y$11,COLUMN(Entrées!$C$37)+($C221-1),4,TRUE,"Entrées")))</f>
        <v>699</v>
      </c>
      <c r="Z221" s="28">
        <f ca="1">IF($D221&gt;$D$8,"",INDIRECT(ADDRESS(ROW(Entrées!$C$37)+($D221-1)*24+Z$11,COLUMN(Entrées!$C$37)+($C221-1),4,TRUE,"Entrées")))</f>
        <v>697.5</v>
      </c>
      <c r="AA221" s="28">
        <f ca="1">IF($D221&gt;$D$8,"",INDIRECT(ADDRESS(ROW(Entrées!$C$37)+($D221-1)*24+AA$11,COLUMN(Entrées!$C$37)+($C221-1),4,TRUE,"Entrées")))</f>
        <v>690.5</v>
      </c>
      <c r="AB221" s="28">
        <f ca="1">IF($D221&gt;$D$8,"",INDIRECT(ADDRESS(ROW(Entrées!$C$37)+($D221-1)*24+AB$11,COLUMN(Entrées!$C$37)+($C221-1),4,TRUE,"Entrées")))</f>
        <v>690.5</v>
      </c>
      <c r="AC221" s="11"/>
      <c r="AD221" s="40">
        <f t="shared" ca="1" si="217"/>
        <v>706.39583333333337</v>
      </c>
      <c r="AE221" s="40">
        <f t="shared" ca="1" si="219"/>
        <v>755</v>
      </c>
      <c r="AF221" s="40">
        <f t="shared" ca="1" si="220"/>
        <v>690.5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49473.956989247294</v>
      </c>
      <c r="AK221" s="31">
        <f t="shared" ca="1" si="222"/>
        <v>49350.672043010745</v>
      </c>
      <c r="AL221" s="31">
        <f t="shared" ca="1" si="223"/>
        <v>49398.118279569891</v>
      </c>
      <c r="AM221" s="31">
        <f t="shared" ca="1" si="224"/>
        <v>347.55645161290329</v>
      </c>
      <c r="AN221" s="31">
        <f t="shared" ca="1" si="225"/>
        <v>2588.1444892473114</v>
      </c>
      <c r="AO221" s="31">
        <f t="shared" ca="1" si="226"/>
        <v>1503.5463709677417</v>
      </c>
      <c r="AP221" s="31">
        <f t="shared" ca="1" si="227"/>
        <v>41704.171370967742</v>
      </c>
      <c r="AQ221" s="31">
        <f t="shared" ca="1" si="228"/>
        <v>2152.7096774193546</v>
      </c>
      <c r="AR221" s="31">
        <f t="shared" ca="1" si="229"/>
        <v>402.56922043010746</v>
      </c>
      <c r="AS221" s="31">
        <f t="shared" ca="1" si="230"/>
        <v>6508.2741935483891</v>
      </c>
      <c r="AT221" s="31">
        <f t="shared" ca="1" si="231"/>
        <v>-813.07862903225805</v>
      </c>
      <c r="AU221" s="31">
        <f t="shared" ca="1" si="232"/>
        <v>663.5913978494624</v>
      </c>
      <c r="AV221" s="31">
        <f t="shared" ca="1" si="233"/>
        <v>-5583.5161290322567</v>
      </c>
      <c r="AW221" s="31">
        <f t="shared" ca="1" si="234"/>
        <v>65.047043010752674</v>
      </c>
      <c r="AX221" s="31">
        <f t="shared" ca="1" si="235"/>
        <v>1350.5215053763443</v>
      </c>
      <c r="AY221" s="31">
        <f t="shared" ca="1" si="236"/>
        <v>-1174.383064516129</v>
      </c>
      <c r="AZ221" s="31">
        <f t="shared" ca="1" si="237"/>
        <v>-997.34811827956992</v>
      </c>
      <c r="BA221" s="31">
        <f t="shared" ca="1" si="238"/>
        <v>-382.02016129032256</v>
      </c>
      <c r="BB221" s="31">
        <f t="shared" ca="1" si="239"/>
        <v>-2410.5497311827958</v>
      </c>
      <c r="BC221" s="31">
        <f t="shared" ca="1" si="240"/>
        <v>-1597.1438172043011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-457</v>
      </c>
      <c r="BI221" s="32">
        <f>IF($BF221&gt;$Y$7,"",IF(AND($BF221=$Y$7,$BG221=23),"",Entrées!D249-Entrées!D248))</f>
        <v>-412.5</v>
      </c>
      <c r="BJ221" s="32">
        <f>IF($BF221&gt;$Y$7,"",IF(AND($BF221=$Y$7,$BG221=23),"",Entrées!E249-Entrées!E248))</f>
        <v>-387.5</v>
      </c>
      <c r="BK221" s="32">
        <f>IF($BF221&gt;$Y$7,"",IF(AND($BF221=$Y$7,$BG221=23),"",Entrées!F249-Entrées!F248))</f>
        <v>0.5</v>
      </c>
      <c r="BL221" s="32">
        <f>IF($BF221&gt;$Y$7,"",IF(AND($BF221=$Y$7,$BG221=23),"",Entrées!G249-Entrées!G248))</f>
        <v>-364</v>
      </c>
      <c r="BM221" s="32">
        <f>IF($BF221&gt;$Y$7,"",IF(AND($BF221=$Y$7,$BG221=23),"",Entrées!H249-Entrées!H248))</f>
        <v>-57.5</v>
      </c>
      <c r="BN221" s="32">
        <f>IF($BF221&gt;$Y$7,"",IF(AND($BF221=$Y$7,$BG221=23),"",Entrées!I249-Entrées!I248))</f>
        <v>17.5</v>
      </c>
      <c r="BO221" s="32">
        <f>IF($BF221&gt;$Y$7,"",IF(AND($BF221=$Y$7,$BG221=23),"",Entrées!J249-Entrées!J248))</f>
        <v>127</v>
      </c>
      <c r="BP221" s="32">
        <f>IF($BF221&gt;$Y$7,"",IF(AND($BF221=$Y$7,$BG221=23),"",Entrées!K249-Entrées!K248))</f>
        <v>-14.5</v>
      </c>
      <c r="BQ221" s="32">
        <f>IF($BF221&gt;$Y$7,"",IF(AND($BF221=$Y$7,$BG221=23),"",Entrées!L249-Entrées!L248))</f>
        <v>-358</v>
      </c>
      <c r="BR221" s="32">
        <f>IF($BF221&gt;$Y$7,"",IF(AND($BF221=$Y$7,$BG221=23),"",Entrées!M249-Entrées!M248))</f>
        <v>1.5</v>
      </c>
      <c r="BS221" s="32">
        <f>IF($BF221&gt;$Y$7,"",IF(AND($BF221=$Y$7,$BG221=23),"",Entrées!N249-Entrées!N248))</f>
        <v>6.5</v>
      </c>
      <c r="BT221" s="32">
        <f>IF($BF221&gt;$Y$7,"",IF(AND($BF221=$Y$7,$BG221=23),"",Entrées!O249-Entrées!O248))</f>
        <v>184</v>
      </c>
      <c r="BU221" s="32">
        <f>IF($BF221&gt;$Y$7,"",IF(AND($BF221=$Y$7,$BG221=23),"",Entrées!P249-Entrées!P248))</f>
        <v>-5</v>
      </c>
      <c r="BV221" s="32">
        <f>IF($BF221&gt;$Y$7,"",IF(AND($BF221=$Y$7,$BG221=23),"",Entrées!Q249-Entrées!Q248))</f>
        <v>709</v>
      </c>
      <c r="BW221" s="32">
        <f>IF($BF221&gt;$Y$7,"",IF(AND($BF221=$Y$7,$BG221=23),"",Entrées!R249-Entrées!R248))</f>
        <v>-118</v>
      </c>
      <c r="BX221" s="32">
        <f>IF($BF221&gt;$Y$7,"",IF(AND($BF221=$Y$7,$BG221=23),"",Entrées!S249-Entrées!S248))</f>
        <v>73</v>
      </c>
      <c r="BY221" s="32">
        <f>IF($BF221&gt;$Y$7,"",IF(AND($BF221=$Y$7,$BG221=23),"",Entrées!T249-Entrées!T248))</f>
        <v>-1689</v>
      </c>
      <c r="BZ221" s="32">
        <f>IF($BF221&gt;$Y$7,"",IF(AND($BF221=$Y$7,$BG221=23),"",Entrées!U249-Entrées!U248))</f>
        <v>187</v>
      </c>
      <c r="CA221" s="32">
        <f>IF($BF221&gt;$Y$7,"",IF(AND($BF221=$Y$7,$BG221=23),"",Entrées!V249-Entrées!V248))</f>
        <v>-726</v>
      </c>
      <c r="CB221" s="4"/>
      <c r="CC221" s="4"/>
      <c r="CD221" s="33">
        <f>IF($BF221&lt;=$Y$7,Entrées!J248/CD$2,"")</f>
        <v>0.24268231138026747</v>
      </c>
      <c r="CE221" s="33">
        <f>IF($BF221&lt;=$Y$7,Entrées!K248/CE$2,"")</f>
        <v>3.463927376970855E-3</v>
      </c>
      <c r="CF221" s="11">
        <f t="shared" si="242"/>
        <v>7926</v>
      </c>
      <c r="CG221" s="11">
        <f t="shared" si="243"/>
        <v>4186</v>
      </c>
      <c r="CH221" s="52">
        <f t="shared" si="244"/>
        <v>0.27160101910413265</v>
      </c>
      <c r="CI221" s="52">
        <f t="shared" si="245"/>
        <v>9.6170382329218221E-2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695.5</v>
      </c>
      <c r="F222" s="28">
        <f ca="1">IF($D222&gt;$D$8,"",INDIRECT(ADDRESS(ROW(Entrées!$C$37)+($D222-1)*24+F$11,COLUMN(Entrées!$C$37)+($C222-1),4,TRUE,"Entrées")))</f>
        <v>698</v>
      </c>
      <c r="G222" s="28">
        <f ca="1">IF($D222&gt;$D$8,"",INDIRECT(ADDRESS(ROW(Entrées!$C$37)+($D222-1)*24+G$11,COLUMN(Entrées!$C$37)+($C222-1),4,TRUE,"Entrées")))</f>
        <v>698</v>
      </c>
      <c r="H222" s="28">
        <f ca="1">IF($D222&gt;$D$8,"",INDIRECT(ADDRESS(ROW(Entrées!$C$37)+($D222-1)*24+H$11,COLUMN(Entrées!$C$37)+($C222-1),4,TRUE,"Entrées")))</f>
        <v>698</v>
      </c>
      <c r="I222" s="28">
        <f ca="1">IF($D222&gt;$D$8,"",INDIRECT(ADDRESS(ROW(Entrées!$C$37)+($D222-1)*24+I$11,COLUMN(Entrées!$C$37)+($C222-1),4,TRUE,"Entrées")))</f>
        <v>698</v>
      </c>
      <c r="J222" s="28">
        <f ca="1">IF($D222&gt;$D$8,"",INDIRECT(ADDRESS(ROW(Entrées!$C$37)+($D222-1)*24+J$11,COLUMN(Entrées!$C$37)+($C222-1),4,TRUE,"Entrées")))</f>
        <v>698.5</v>
      </c>
      <c r="K222" s="28">
        <f ca="1">IF($D222&gt;$D$8,"",INDIRECT(ADDRESS(ROW(Entrées!$C$37)+($D222-1)*24+K$11,COLUMN(Entrées!$C$37)+($C222-1),4,TRUE,"Entrées")))</f>
        <v>697</v>
      </c>
      <c r="L222" s="28">
        <f ca="1">IF($D222&gt;$D$8,"",INDIRECT(ADDRESS(ROW(Entrées!$C$37)+($D222-1)*24+L$11,COLUMN(Entrées!$C$37)+($C222-1),4,TRUE,"Entrées")))</f>
        <v>697</v>
      </c>
      <c r="M222" s="28">
        <f ca="1">IF($D222&gt;$D$8,"",INDIRECT(ADDRESS(ROW(Entrées!$C$37)+($D222-1)*24+M$11,COLUMN(Entrées!$C$37)+($C222-1),4,TRUE,"Entrées")))</f>
        <v>697</v>
      </c>
      <c r="N222" s="28">
        <f ca="1">IF($D222&gt;$D$8,"",INDIRECT(ADDRESS(ROW(Entrées!$C$37)+($D222-1)*24+N$11,COLUMN(Entrées!$C$37)+($C222-1),4,TRUE,"Entrées")))</f>
        <v>697.5</v>
      </c>
      <c r="O222" s="28">
        <f ca="1">IF($D222&gt;$D$8,"",INDIRECT(ADDRESS(ROW(Entrées!$C$37)+($D222-1)*24+O$11,COLUMN(Entrées!$C$37)+($C222-1),4,TRUE,"Entrées")))</f>
        <v>698</v>
      </c>
      <c r="P222" s="28">
        <f ca="1">IF($D222&gt;$D$8,"",INDIRECT(ADDRESS(ROW(Entrées!$C$37)+($D222-1)*24+P$11,COLUMN(Entrées!$C$37)+($C222-1),4,TRUE,"Entrées")))</f>
        <v>706.5</v>
      </c>
      <c r="Q222" s="28">
        <f ca="1">IF($D222&gt;$D$8,"",INDIRECT(ADDRESS(ROW(Entrées!$C$37)+($D222-1)*24+Q$11,COLUMN(Entrées!$C$37)+($C222-1),4,TRUE,"Entrées")))</f>
        <v>714.5</v>
      </c>
      <c r="R222" s="28">
        <f ca="1">IF($D222&gt;$D$8,"",INDIRECT(ADDRESS(ROW(Entrées!$C$37)+($D222-1)*24+R$11,COLUMN(Entrées!$C$37)+($C222-1),4,TRUE,"Entrées")))</f>
        <v>711.5</v>
      </c>
      <c r="S222" s="28">
        <f ca="1">IF($D222&gt;$D$8,"",INDIRECT(ADDRESS(ROW(Entrées!$C$37)+($D222-1)*24+S$11,COLUMN(Entrées!$C$37)+($C222-1),4,TRUE,"Entrées")))</f>
        <v>709</v>
      </c>
      <c r="T222" s="28">
        <f ca="1">IF($D222&gt;$D$8,"",INDIRECT(ADDRESS(ROW(Entrées!$C$37)+($D222-1)*24+T$11,COLUMN(Entrées!$C$37)+($C222-1),4,TRUE,"Entrées")))</f>
        <v>701</v>
      </c>
      <c r="U222" s="28">
        <f ca="1">IF($D222&gt;$D$8,"",INDIRECT(ADDRESS(ROW(Entrées!$C$37)+($D222-1)*24+U$11,COLUMN(Entrées!$C$37)+($C222-1),4,TRUE,"Entrées")))</f>
        <v>702</v>
      </c>
      <c r="V222" s="28">
        <f ca="1">IF($D222&gt;$D$8,"",INDIRECT(ADDRESS(ROW(Entrées!$C$37)+($D222-1)*24+V$11,COLUMN(Entrées!$C$37)+($C222-1),4,TRUE,"Entrées")))</f>
        <v>698</v>
      </c>
      <c r="W222" s="28">
        <f ca="1">IF($D222&gt;$D$8,"",INDIRECT(ADDRESS(ROW(Entrées!$C$37)+($D222-1)*24+W$11,COLUMN(Entrées!$C$37)+($C222-1),4,TRUE,"Entrées")))</f>
        <v>695.5</v>
      </c>
      <c r="X222" s="28">
        <f ca="1">IF($D222&gt;$D$8,"",INDIRECT(ADDRESS(ROW(Entrées!$C$37)+($D222-1)*24+X$11,COLUMN(Entrées!$C$37)+($C222-1),4,TRUE,"Entrées")))</f>
        <v>696.5</v>
      </c>
      <c r="Y222" s="28">
        <f ca="1">IF($D222&gt;$D$8,"",INDIRECT(ADDRESS(ROW(Entrées!$C$37)+($D222-1)*24+Y$11,COLUMN(Entrées!$C$37)+($C222-1),4,TRUE,"Entrées")))</f>
        <v>696.5</v>
      </c>
      <c r="Z222" s="28">
        <f ca="1">IF($D222&gt;$D$8,"",INDIRECT(ADDRESS(ROW(Entrées!$C$37)+($D222-1)*24+Z$11,COLUMN(Entrées!$C$37)+($C222-1),4,TRUE,"Entrées")))</f>
        <v>696</v>
      </c>
      <c r="AA222" s="28">
        <f ca="1">IF($D222&gt;$D$8,"",INDIRECT(ADDRESS(ROW(Entrées!$C$37)+($D222-1)*24+AA$11,COLUMN(Entrées!$C$37)+($C222-1),4,TRUE,"Entrées")))</f>
        <v>697.5</v>
      </c>
      <c r="AB222" s="28">
        <f ca="1">IF($D222&gt;$D$8,"",INDIRECT(ADDRESS(ROW(Entrées!$C$37)+($D222-1)*24+AB$11,COLUMN(Entrées!$C$37)+($C222-1),4,TRUE,"Entrées")))</f>
        <v>697.5</v>
      </c>
      <c r="AC222" s="11"/>
      <c r="AD222" s="40">
        <f t="shared" ca="1" si="217"/>
        <v>699.77083333333337</v>
      </c>
      <c r="AE222" s="40">
        <f t="shared" ca="1" si="219"/>
        <v>714.5</v>
      </c>
      <c r="AF222" s="40">
        <f t="shared" ca="1" si="220"/>
        <v>695.5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49473.956989247294</v>
      </c>
      <c r="AK222" s="31">
        <f t="shared" ca="1" si="222"/>
        <v>49350.672043010745</v>
      </c>
      <c r="AL222" s="31">
        <f t="shared" ca="1" si="223"/>
        <v>49398.118279569891</v>
      </c>
      <c r="AM222" s="31">
        <f t="shared" ca="1" si="224"/>
        <v>347.55645161290329</v>
      </c>
      <c r="AN222" s="31">
        <f t="shared" ca="1" si="225"/>
        <v>2588.1444892473114</v>
      </c>
      <c r="AO222" s="31">
        <f t="shared" ca="1" si="226"/>
        <v>1503.5463709677417</v>
      </c>
      <c r="AP222" s="31">
        <f t="shared" ca="1" si="227"/>
        <v>41704.171370967742</v>
      </c>
      <c r="AQ222" s="31">
        <f t="shared" ca="1" si="228"/>
        <v>2152.7096774193546</v>
      </c>
      <c r="AR222" s="31">
        <f t="shared" ca="1" si="229"/>
        <v>402.56922043010746</v>
      </c>
      <c r="AS222" s="31">
        <f t="shared" ca="1" si="230"/>
        <v>6508.2741935483891</v>
      </c>
      <c r="AT222" s="31">
        <f t="shared" ca="1" si="231"/>
        <v>-813.07862903225805</v>
      </c>
      <c r="AU222" s="31">
        <f t="shared" ca="1" si="232"/>
        <v>663.5913978494624</v>
      </c>
      <c r="AV222" s="31">
        <f t="shared" ca="1" si="233"/>
        <v>-5583.5161290322567</v>
      </c>
      <c r="AW222" s="31">
        <f t="shared" ca="1" si="234"/>
        <v>65.047043010752674</v>
      </c>
      <c r="AX222" s="31">
        <f t="shared" ca="1" si="235"/>
        <v>1350.5215053763443</v>
      </c>
      <c r="AY222" s="31">
        <f t="shared" ca="1" si="236"/>
        <v>-1174.383064516129</v>
      </c>
      <c r="AZ222" s="31">
        <f t="shared" ca="1" si="237"/>
        <v>-997.34811827956992</v>
      </c>
      <c r="BA222" s="31">
        <f t="shared" ca="1" si="238"/>
        <v>-382.02016129032256</v>
      </c>
      <c r="BB222" s="31">
        <f t="shared" ca="1" si="239"/>
        <v>-2410.5497311827958</v>
      </c>
      <c r="BC222" s="31">
        <f t="shared" ca="1" si="240"/>
        <v>-1597.1438172043011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-4467</v>
      </c>
      <c r="BI222" s="32">
        <f>IF($BF222&gt;$Y$7,"",IF(AND($BF222=$Y$7,$BG222=23),"",Entrées!D250-Entrées!D249))</f>
        <v>-4187.5</v>
      </c>
      <c r="BJ222" s="32">
        <f>IF($BF222&gt;$Y$7,"",IF(AND($BF222=$Y$7,$BG222=23),"",Entrées!E250-Entrées!E249))</f>
        <v>-4525</v>
      </c>
      <c r="BK222" s="32">
        <f>IF($BF222&gt;$Y$7,"",IF(AND($BF222=$Y$7,$BG222=23),"",Entrées!F250-Entrées!F249))</f>
        <v>-1.5</v>
      </c>
      <c r="BL222" s="32">
        <f>IF($BF222&gt;$Y$7,"",IF(AND($BF222=$Y$7,$BG222=23),"",Entrées!G250-Entrées!G249))</f>
        <v>-6</v>
      </c>
      <c r="BM222" s="32">
        <f>IF($BF222&gt;$Y$7,"",IF(AND($BF222=$Y$7,$BG222=23),"",Entrées!H250-Entrées!H249))</f>
        <v>-1049</v>
      </c>
      <c r="BN222" s="32">
        <f>IF($BF222&gt;$Y$7,"",IF(AND($BF222=$Y$7,$BG222=23),"",Entrées!I250-Entrées!I249))</f>
        <v>-172.5</v>
      </c>
      <c r="BO222" s="32">
        <f>IF($BF222&gt;$Y$7,"",IF(AND($BF222=$Y$7,$BG222=23),"",Entrées!J250-Entrées!J249))</f>
        <v>254</v>
      </c>
      <c r="BP222" s="32">
        <f>IF($BF222&gt;$Y$7,"",IF(AND($BF222=$Y$7,$BG222=23),"",Entrées!K250-Entrées!K249))</f>
        <v>0</v>
      </c>
      <c r="BQ222" s="32">
        <f>IF($BF222&gt;$Y$7,"",IF(AND($BF222=$Y$7,$BG222=23),"",Entrées!L250-Entrées!L249))</f>
        <v>-2276</v>
      </c>
      <c r="BR222" s="32">
        <f>IF($BF222&gt;$Y$7,"",IF(AND($BF222=$Y$7,$BG222=23),"",Entrées!M250-Entrées!M249))</f>
        <v>-1</v>
      </c>
      <c r="BS222" s="32">
        <f>IF($BF222&gt;$Y$7,"",IF(AND($BF222=$Y$7,$BG222=23),"",Entrées!N250-Entrées!N249))</f>
        <v>2</v>
      </c>
      <c r="BT222" s="32">
        <f>IF($BF222&gt;$Y$7,"",IF(AND($BF222=$Y$7,$BG222=23),"",Entrées!O250-Entrées!O249))</f>
        <v>-1215.5</v>
      </c>
      <c r="BU222" s="32">
        <f>IF($BF222&gt;$Y$7,"",IF(AND($BF222=$Y$7,$BG222=23),"",Entrées!P250-Entrées!P249))</f>
        <v>-2</v>
      </c>
      <c r="BV222" s="32">
        <f>IF($BF222&gt;$Y$7,"",IF(AND($BF222=$Y$7,$BG222=23),"",Entrées!Q250-Entrées!Q249))</f>
        <v>338</v>
      </c>
      <c r="BW222" s="32">
        <f>IF($BF222&gt;$Y$7,"",IF(AND($BF222=$Y$7,$BG222=23),"",Entrées!R250-Entrées!R249))</f>
        <v>119</v>
      </c>
      <c r="BX222" s="32">
        <f>IF($BF222&gt;$Y$7,"",IF(AND($BF222=$Y$7,$BG222=23),"",Entrées!S250-Entrées!S249))</f>
        <v>-127</v>
      </c>
      <c r="BY222" s="32">
        <f>IF($BF222&gt;$Y$7,"",IF(AND($BF222=$Y$7,$BG222=23),"",Entrées!T250-Entrées!T249))</f>
        <v>-212</v>
      </c>
      <c r="BZ222" s="32">
        <f>IF($BF222&gt;$Y$7,"",IF(AND($BF222=$Y$7,$BG222=23),"",Entrées!U250-Entrées!U249))</f>
        <v>-291</v>
      </c>
      <c r="CA222" s="32">
        <f>IF($BF222&gt;$Y$7,"",IF(AND($BF222=$Y$7,$BG222=23),"",Entrées!V250-Entrées!V249))</f>
        <v>-579</v>
      </c>
      <c r="CB222" s="4"/>
      <c r="CC222" s="4"/>
      <c r="CD222" s="33">
        <f>IF($BF222&lt;=$Y$7,Entrées!J249/CD$2,"")</f>
        <v>0.25870552611657838</v>
      </c>
      <c r="CE222" s="33">
        <f>IF($BF222&lt;=$Y$7,Entrées!K249/CE$2,"")</f>
        <v>0</v>
      </c>
      <c r="CF222" s="11">
        <f t="shared" si="242"/>
        <v>7926</v>
      </c>
      <c r="CG222" s="11">
        <f t="shared" si="243"/>
        <v>4186</v>
      </c>
      <c r="CH222" s="52">
        <f t="shared" si="244"/>
        <v>0.27160101910413265</v>
      </c>
      <c r="CI222" s="52">
        <f t="shared" si="245"/>
        <v>9.6170382329218221E-2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698</v>
      </c>
      <c r="F223" s="28">
        <f ca="1">IF($D223&gt;$D$8,"",INDIRECT(ADDRESS(ROW(Entrées!$C$37)+($D223-1)*24+F$11,COLUMN(Entrées!$C$37)+($C223-1),4,TRUE,"Entrées")))</f>
        <v>698.5</v>
      </c>
      <c r="G223" s="28">
        <f ca="1">IF($D223&gt;$D$8,"",INDIRECT(ADDRESS(ROW(Entrées!$C$37)+($D223-1)*24+G$11,COLUMN(Entrées!$C$37)+($C223-1),4,TRUE,"Entrées")))</f>
        <v>697</v>
      </c>
      <c r="H223" s="28">
        <f ca="1">IF($D223&gt;$D$8,"",INDIRECT(ADDRESS(ROW(Entrées!$C$37)+($D223-1)*24+H$11,COLUMN(Entrées!$C$37)+($C223-1),4,TRUE,"Entrées")))</f>
        <v>695</v>
      </c>
      <c r="I223" s="28">
        <f ca="1">IF($D223&gt;$D$8,"",INDIRECT(ADDRESS(ROW(Entrées!$C$37)+($D223-1)*24+I$11,COLUMN(Entrées!$C$37)+($C223-1),4,TRUE,"Entrées")))</f>
        <v>696</v>
      </c>
      <c r="J223" s="28">
        <f ca="1">IF($D223&gt;$D$8,"",INDIRECT(ADDRESS(ROW(Entrées!$C$37)+($D223-1)*24+J$11,COLUMN(Entrées!$C$37)+($C223-1),4,TRUE,"Entrées")))</f>
        <v>696</v>
      </c>
      <c r="K223" s="28">
        <f ca="1">IF($D223&gt;$D$8,"",INDIRECT(ADDRESS(ROW(Entrées!$C$37)+($D223-1)*24+K$11,COLUMN(Entrées!$C$37)+($C223-1),4,TRUE,"Entrées")))</f>
        <v>696.5</v>
      </c>
      <c r="L223" s="28">
        <f ca="1">IF($D223&gt;$D$8,"",INDIRECT(ADDRESS(ROW(Entrées!$C$37)+($D223-1)*24+L$11,COLUMN(Entrées!$C$37)+($C223-1),4,TRUE,"Entrées")))</f>
        <v>695.5</v>
      </c>
      <c r="M223" s="28">
        <f ca="1">IF($D223&gt;$D$8,"",INDIRECT(ADDRESS(ROW(Entrées!$C$37)+($D223-1)*24+M$11,COLUMN(Entrées!$C$37)+($C223-1),4,TRUE,"Entrées")))</f>
        <v>695.5</v>
      </c>
      <c r="N223" s="28">
        <f ca="1">IF($D223&gt;$D$8,"",INDIRECT(ADDRESS(ROW(Entrées!$C$37)+($D223-1)*24+N$11,COLUMN(Entrées!$C$37)+($C223-1),4,TRUE,"Entrées")))</f>
        <v>696.5</v>
      </c>
      <c r="O223" s="28">
        <f ca="1">IF($D223&gt;$D$8,"",INDIRECT(ADDRESS(ROW(Entrées!$C$37)+($D223-1)*24+O$11,COLUMN(Entrées!$C$37)+($C223-1),4,TRUE,"Entrées")))</f>
        <v>696</v>
      </c>
      <c r="P223" s="28">
        <f ca="1">IF($D223&gt;$D$8,"",INDIRECT(ADDRESS(ROW(Entrées!$C$37)+($D223-1)*24+P$11,COLUMN(Entrées!$C$37)+($C223-1),4,TRUE,"Entrées")))</f>
        <v>694</v>
      </c>
      <c r="Q223" s="28">
        <f ca="1">IF($D223&gt;$D$8,"",INDIRECT(ADDRESS(ROW(Entrées!$C$37)+($D223-1)*24+Q$11,COLUMN(Entrées!$C$37)+($C223-1),4,TRUE,"Entrées")))</f>
        <v>693.5</v>
      </c>
      <c r="R223" s="28">
        <f ca="1">IF($D223&gt;$D$8,"",INDIRECT(ADDRESS(ROW(Entrées!$C$37)+($D223-1)*24+R$11,COLUMN(Entrées!$C$37)+($C223-1),4,TRUE,"Entrées")))</f>
        <v>692.5</v>
      </c>
      <c r="S223" s="28">
        <f ca="1">IF($D223&gt;$D$8,"",INDIRECT(ADDRESS(ROW(Entrées!$C$37)+($D223-1)*24+S$11,COLUMN(Entrées!$C$37)+($C223-1),4,TRUE,"Entrées")))</f>
        <v>692.5</v>
      </c>
      <c r="T223" s="28">
        <f ca="1">IF($D223&gt;$D$8,"",INDIRECT(ADDRESS(ROW(Entrées!$C$37)+($D223-1)*24+T$11,COLUMN(Entrées!$C$37)+($C223-1),4,TRUE,"Entrées")))</f>
        <v>691.5</v>
      </c>
      <c r="U223" s="28">
        <f ca="1">IF($D223&gt;$D$8,"",INDIRECT(ADDRESS(ROW(Entrées!$C$37)+($D223-1)*24+U$11,COLUMN(Entrées!$C$37)+($C223-1),4,TRUE,"Entrées")))</f>
        <v>691.5</v>
      </c>
      <c r="V223" s="28">
        <f ca="1">IF($D223&gt;$D$8,"",INDIRECT(ADDRESS(ROW(Entrées!$C$37)+($D223-1)*24+V$11,COLUMN(Entrées!$C$37)+($C223-1),4,TRUE,"Entrées")))</f>
        <v>696.5</v>
      </c>
      <c r="W223" s="28">
        <f ca="1">IF($D223&gt;$D$8,"",INDIRECT(ADDRESS(ROW(Entrées!$C$37)+($D223-1)*24+W$11,COLUMN(Entrées!$C$37)+($C223-1),4,TRUE,"Entrées")))</f>
        <v>694.5</v>
      </c>
      <c r="X223" s="28">
        <f ca="1">IF($D223&gt;$D$8,"",INDIRECT(ADDRESS(ROW(Entrées!$C$37)+($D223-1)*24+X$11,COLUMN(Entrées!$C$37)+($C223-1),4,TRUE,"Entrées")))</f>
        <v>693</v>
      </c>
      <c r="Y223" s="28">
        <f ca="1">IF($D223&gt;$D$8,"",INDIRECT(ADDRESS(ROW(Entrées!$C$37)+($D223-1)*24+Y$11,COLUMN(Entrées!$C$37)+($C223-1),4,TRUE,"Entrées")))</f>
        <v>694.5</v>
      </c>
      <c r="Z223" s="28">
        <f ca="1">IF($D223&gt;$D$8,"",INDIRECT(ADDRESS(ROW(Entrées!$C$37)+($D223-1)*24+Z$11,COLUMN(Entrées!$C$37)+($C223-1),4,TRUE,"Entrées")))</f>
        <v>694</v>
      </c>
      <c r="AA223" s="28">
        <f ca="1">IF($D223&gt;$D$8,"",INDIRECT(ADDRESS(ROW(Entrées!$C$37)+($D223-1)*24+AA$11,COLUMN(Entrées!$C$37)+($C223-1),4,TRUE,"Entrées")))</f>
        <v>694</v>
      </c>
      <c r="AB223" s="28">
        <f ca="1">IF($D223&gt;$D$8,"",INDIRECT(ADDRESS(ROW(Entrées!$C$37)+($D223-1)*24+AB$11,COLUMN(Entrées!$C$37)+($C223-1),4,TRUE,"Entrées")))</f>
        <v>693.5</v>
      </c>
      <c r="AC223" s="11"/>
      <c r="AD223" s="40">
        <f t="shared" ca="1" si="217"/>
        <v>694.83333333333337</v>
      </c>
      <c r="AE223" s="40">
        <f t="shared" ca="1" si="219"/>
        <v>698.5</v>
      </c>
      <c r="AF223" s="40">
        <f t="shared" ca="1" si="220"/>
        <v>691.5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49473.956989247294</v>
      </c>
      <c r="AK223" s="31">
        <f t="shared" ca="1" si="222"/>
        <v>49350.672043010745</v>
      </c>
      <c r="AL223" s="31">
        <f t="shared" ca="1" si="223"/>
        <v>49398.118279569891</v>
      </c>
      <c r="AM223" s="31">
        <f t="shared" ca="1" si="224"/>
        <v>347.55645161290329</v>
      </c>
      <c r="AN223" s="31">
        <f t="shared" ca="1" si="225"/>
        <v>2588.1444892473114</v>
      </c>
      <c r="AO223" s="31">
        <f t="shared" ca="1" si="226"/>
        <v>1503.5463709677417</v>
      </c>
      <c r="AP223" s="31">
        <f t="shared" ca="1" si="227"/>
        <v>41704.171370967742</v>
      </c>
      <c r="AQ223" s="31">
        <f t="shared" ca="1" si="228"/>
        <v>2152.7096774193546</v>
      </c>
      <c r="AR223" s="31">
        <f t="shared" ca="1" si="229"/>
        <v>402.56922043010746</v>
      </c>
      <c r="AS223" s="31">
        <f t="shared" ca="1" si="230"/>
        <v>6508.2741935483891</v>
      </c>
      <c r="AT223" s="31">
        <f t="shared" ca="1" si="231"/>
        <v>-813.07862903225805</v>
      </c>
      <c r="AU223" s="31">
        <f t="shared" ca="1" si="232"/>
        <v>663.5913978494624</v>
      </c>
      <c r="AV223" s="31">
        <f t="shared" ca="1" si="233"/>
        <v>-5583.5161290322567</v>
      </c>
      <c r="AW223" s="31">
        <f t="shared" ca="1" si="234"/>
        <v>65.047043010752674</v>
      </c>
      <c r="AX223" s="31">
        <f t="shared" ca="1" si="235"/>
        <v>1350.5215053763443</v>
      </c>
      <c r="AY223" s="31">
        <f t="shared" ca="1" si="236"/>
        <v>-1174.383064516129</v>
      </c>
      <c r="AZ223" s="31">
        <f t="shared" ca="1" si="237"/>
        <v>-997.34811827956992</v>
      </c>
      <c r="BA223" s="31">
        <f t="shared" ca="1" si="238"/>
        <v>-382.02016129032256</v>
      </c>
      <c r="BB223" s="31">
        <f t="shared" ca="1" si="239"/>
        <v>-2410.5497311827958</v>
      </c>
      <c r="BC223" s="31">
        <f t="shared" ca="1" si="240"/>
        <v>-1597.1438172043011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-2880</v>
      </c>
      <c r="BI223" s="32">
        <f>IF($BF223&gt;$Y$7,"",IF(AND($BF223=$Y$7,$BG223=23),"",Entrées!D251-Entrées!D250))</f>
        <v>-2225</v>
      </c>
      <c r="BJ223" s="32">
        <f>IF($BF223&gt;$Y$7,"",IF(AND($BF223=$Y$7,$BG223=23),"",Entrées!E251-Entrées!E250))</f>
        <v>-2300</v>
      </c>
      <c r="BK223" s="32">
        <f>IF($BF223&gt;$Y$7,"",IF(AND($BF223=$Y$7,$BG223=23),"",Entrées!F251-Entrées!F250))</f>
        <v>0</v>
      </c>
      <c r="BL223" s="32">
        <f>IF($BF223&gt;$Y$7,"",IF(AND($BF223=$Y$7,$BG223=23),"",Entrées!G251-Entrées!G250))</f>
        <v>-156.5</v>
      </c>
      <c r="BM223" s="32">
        <f>IF($BF223&gt;$Y$7,"",IF(AND($BF223=$Y$7,$BG223=23),"",Entrées!H251-Entrées!H250))</f>
        <v>-950</v>
      </c>
      <c r="BN223" s="32">
        <f>IF($BF223&gt;$Y$7,"",IF(AND($BF223=$Y$7,$BG223=23),"",Entrées!I251-Entrées!I250))</f>
        <v>-466</v>
      </c>
      <c r="BO223" s="32">
        <f>IF($BF223&gt;$Y$7,"",IF(AND($BF223=$Y$7,$BG223=23),"",Entrées!J251-Entrées!J250))</f>
        <v>100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-1016.5</v>
      </c>
      <c r="BR223" s="32">
        <f>IF($BF223&gt;$Y$7,"",IF(AND($BF223=$Y$7,$BG223=23),"",Entrées!M251-Entrées!M250))</f>
        <v>-360</v>
      </c>
      <c r="BS223" s="32">
        <f>IF($BF223&gt;$Y$7,"",IF(AND($BF223=$Y$7,$BG223=23),"",Entrées!N251-Entrées!N250))</f>
        <v>-2.5</v>
      </c>
      <c r="BT223" s="32">
        <f>IF($BF223&gt;$Y$7,"",IF(AND($BF223=$Y$7,$BG223=23),"",Entrées!O251-Entrées!O250))</f>
        <v>-30</v>
      </c>
      <c r="BU223" s="32">
        <f>IF($BF223&gt;$Y$7,"",IF(AND($BF223=$Y$7,$BG223=23),"",Entrées!P251-Entrées!P250))</f>
        <v>-4.5</v>
      </c>
      <c r="BV223" s="32">
        <f>IF($BF223&gt;$Y$7,"",IF(AND($BF223=$Y$7,$BG223=23),"",Entrées!Q251-Entrées!Q250))</f>
        <v>101</v>
      </c>
      <c r="BW223" s="32">
        <f>IF($BF223&gt;$Y$7,"",IF(AND($BF223=$Y$7,$BG223=23),"",Entrées!R251-Entrées!R250))</f>
        <v>-120</v>
      </c>
      <c r="BX223" s="32">
        <f>IF($BF223&gt;$Y$7,"",IF(AND($BF223=$Y$7,$BG223=23),"",Entrées!S251-Entrées!S250))</f>
        <v>560</v>
      </c>
      <c r="BY223" s="32">
        <f>IF($BF223&gt;$Y$7,"",IF(AND($BF223=$Y$7,$BG223=23),"",Entrées!T251-Entrées!T250))</f>
        <v>79</v>
      </c>
      <c r="BZ223" s="32">
        <f>IF($BF223&gt;$Y$7,"",IF(AND($BF223=$Y$7,$BG223=23),"",Entrées!U251-Entrées!U250))</f>
        <v>0</v>
      </c>
      <c r="CA223" s="32">
        <f>IF($BF223&gt;$Y$7,"",IF(AND($BF223=$Y$7,$BG223=23),"",Entrées!V251-Entrées!V250))</f>
        <v>-27</v>
      </c>
      <c r="CB223" s="4"/>
      <c r="CC223" s="4"/>
      <c r="CD223" s="33">
        <f>IF($BF223&lt;=$Y$7,Entrées!J250/CD$2,"")</f>
        <v>0.29075195558920008</v>
      </c>
      <c r="CE223" s="33">
        <f>IF($BF223&lt;=$Y$7,Entrées!K250/CE$2,"")</f>
        <v>0</v>
      </c>
      <c r="CF223" s="11">
        <f t="shared" si="242"/>
        <v>7926</v>
      </c>
      <c r="CG223" s="11">
        <f t="shared" si="243"/>
        <v>4186</v>
      </c>
      <c r="CH223" s="52">
        <f t="shared" si="244"/>
        <v>0.27160101910413265</v>
      </c>
      <c r="CI223" s="52">
        <f t="shared" si="245"/>
        <v>9.6170382329218221E-2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694</v>
      </c>
      <c r="F224" s="28">
        <f ca="1">IF($D224&gt;$D$8,"",INDIRECT(ADDRESS(ROW(Entrées!$C$37)+($D224-1)*24+F$11,COLUMN(Entrées!$C$37)+($C224-1),4,TRUE,"Entrées")))</f>
        <v>691.5</v>
      </c>
      <c r="G224" s="28">
        <f ca="1">IF($D224&gt;$D$8,"",INDIRECT(ADDRESS(ROW(Entrées!$C$37)+($D224-1)*24+G$11,COLUMN(Entrées!$C$37)+($C224-1),4,TRUE,"Entrées")))</f>
        <v>692</v>
      </c>
      <c r="H224" s="28">
        <f ca="1">IF($D224&gt;$D$8,"",INDIRECT(ADDRESS(ROW(Entrées!$C$37)+($D224-1)*24+H$11,COLUMN(Entrées!$C$37)+($C224-1),4,TRUE,"Entrées")))</f>
        <v>691.5</v>
      </c>
      <c r="I224" s="28">
        <f ca="1">IF($D224&gt;$D$8,"",INDIRECT(ADDRESS(ROW(Entrées!$C$37)+($D224-1)*24+I$11,COLUMN(Entrées!$C$37)+($C224-1),4,TRUE,"Entrées")))</f>
        <v>693</v>
      </c>
      <c r="J224" s="28">
        <f ca="1">IF($D224&gt;$D$8,"",INDIRECT(ADDRESS(ROW(Entrées!$C$37)+($D224-1)*24+J$11,COLUMN(Entrées!$C$37)+($C224-1),4,TRUE,"Entrées")))</f>
        <v>692.5</v>
      </c>
      <c r="K224" s="28">
        <f ca="1">IF($D224&gt;$D$8,"",INDIRECT(ADDRESS(ROW(Entrées!$C$37)+($D224-1)*24+K$11,COLUMN(Entrées!$C$37)+($C224-1),4,TRUE,"Entrées")))</f>
        <v>691.5</v>
      </c>
      <c r="L224" s="28">
        <f ca="1">IF($D224&gt;$D$8,"",INDIRECT(ADDRESS(ROW(Entrées!$C$37)+($D224-1)*24+L$11,COLUMN(Entrées!$C$37)+($C224-1),4,TRUE,"Entrées")))</f>
        <v>691</v>
      </c>
      <c r="M224" s="28">
        <f ca="1">IF($D224&gt;$D$8,"",INDIRECT(ADDRESS(ROW(Entrées!$C$37)+($D224-1)*24+M$11,COLUMN(Entrées!$C$37)+($C224-1),4,TRUE,"Entrées")))</f>
        <v>691</v>
      </c>
      <c r="N224" s="28">
        <f ca="1">IF($D224&gt;$D$8,"",INDIRECT(ADDRESS(ROW(Entrées!$C$37)+($D224-1)*24+N$11,COLUMN(Entrées!$C$37)+($C224-1),4,TRUE,"Entrées")))</f>
        <v>692</v>
      </c>
      <c r="O224" s="28">
        <f ca="1">IF($D224&gt;$D$8,"",INDIRECT(ADDRESS(ROW(Entrées!$C$37)+($D224-1)*24+O$11,COLUMN(Entrées!$C$37)+($C224-1),4,TRUE,"Entrées")))</f>
        <v>694.5</v>
      </c>
      <c r="P224" s="28">
        <f ca="1">IF($D224&gt;$D$8,"",INDIRECT(ADDRESS(ROW(Entrées!$C$37)+($D224-1)*24+P$11,COLUMN(Entrées!$C$37)+($C224-1),4,TRUE,"Entrées")))</f>
        <v>699.5</v>
      </c>
      <c r="Q224" s="28">
        <f ca="1">IF($D224&gt;$D$8,"",INDIRECT(ADDRESS(ROW(Entrées!$C$37)+($D224-1)*24+Q$11,COLUMN(Entrées!$C$37)+($C224-1),4,TRUE,"Entrées")))</f>
        <v>716</v>
      </c>
      <c r="R224" s="28">
        <f ca="1">IF($D224&gt;$D$8,"",INDIRECT(ADDRESS(ROW(Entrées!$C$37)+($D224-1)*24+R$11,COLUMN(Entrées!$C$37)+($C224-1),4,TRUE,"Entrées")))</f>
        <v>720.5</v>
      </c>
      <c r="S224" s="28">
        <f ca="1">IF($D224&gt;$D$8,"",INDIRECT(ADDRESS(ROW(Entrées!$C$37)+($D224-1)*24+S$11,COLUMN(Entrées!$C$37)+($C224-1),4,TRUE,"Entrées")))</f>
        <v>734.5</v>
      </c>
      <c r="T224" s="28">
        <f ca="1">IF($D224&gt;$D$8,"",INDIRECT(ADDRESS(ROW(Entrées!$C$37)+($D224-1)*24+T$11,COLUMN(Entrées!$C$37)+($C224-1),4,TRUE,"Entrées")))</f>
        <v>741.5</v>
      </c>
      <c r="U224" s="28">
        <f ca="1">IF($D224&gt;$D$8,"",INDIRECT(ADDRESS(ROW(Entrées!$C$37)+($D224-1)*24+U$11,COLUMN(Entrées!$C$37)+($C224-1),4,TRUE,"Entrées")))</f>
        <v>752.5</v>
      </c>
      <c r="V224" s="28">
        <f ca="1">IF($D224&gt;$D$8,"",INDIRECT(ADDRESS(ROW(Entrées!$C$37)+($D224-1)*24+V$11,COLUMN(Entrées!$C$37)+($C224-1),4,TRUE,"Entrées")))</f>
        <v>741</v>
      </c>
      <c r="W224" s="28">
        <f ca="1">IF($D224&gt;$D$8,"",INDIRECT(ADDRESS(ROW(Entrées!$C$37)+($D224-1)*24+W$11,COLUMN(Entrées!$C$37)+($C224-1),4,TRUE,"Entrées")))</f>
        <v>726.5</v>
      </c>
      <c r="X224" s="28">
        <f ca="1">IF($D224&gt;$D$8,"",INDIRECT(ADDRESS(ROW(Entrées!$C$37)+($D224-1)*24+X$11,COLUMN(Entrées!$C$37)+($C224-1),4,TRUE,"Entrées")))</f>
        <v>726.5</v>
      </c>
      <c r="Y224" s="28">
        <f ca="1">IF($D224&gt;$D$8,"",INDIRECT(ADDRESS(ROW(Entrées!$C$37)+($D224-1)*24+Y$11,COLUMN(Entrées!$C$37)+($C224-1),4,TRUE,"Entrées")))</f>
        <v>725.5</v>
      </c>
      <c r="Z224" s="28">
        <f ca="1">IF($D224&gt;$D$8,"",INDIRECT(ADDRESS(ROW(Entrées!$C$37)+($D224-1)*24+Z$11,COLUMN(Entrées!$C$37)+($C224-1),4,TRUE,"Entrées")))</f>
        <v>713</v>
      </c>
      <c r="AA224" s="28">
        <f ca="1">IF($D224&gt;$D$8,"",INDIRECT(ADDRESS(ROW(Entrées!$C$37)+($D224-1)*24+AA$11,COLUMN(Entrées!$C$37)+($C224-1),4,TRUE,"Entrées")))</f>
        <v>713</v>
      </c>
      <c r="AB224" s="28">
        <f ca="1">IF($D224&gt;$D$8,"",INDIRECT(ADDRESS(ROW(Entrées!$C$37)+($D224-1)*24+AB$11,COLUMN(Entrées!$C$37)+($C224-1),4,TRUE,"Entrées")))</f>
        <v>712.5</v>
      </c>
      <c r="AC224" s="11"/>
      <c r="AD224" s="40">
        <f t="shared" ca="1" si="217"/>
        <v>709.875</v>
      </c>
      <c r="AE224" s="40">
        <f t="shared" ca="1" si="219"/>
        <v>752.5</v>
      </c>
      <c r="AF224" s="40">
        <f t="shared" ca="1" si="220"/>
        <v>691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49473.956989247294</v>
      </c>
      <c r="AK224" s="31">
        <f t="shared" ca="1" si="222"/>
        <v>49350.672043010745</v>
      </c>
      <c r="AL224" s="31">
        <f t="shared" ca="1" si="223"/>
        <v>49398.118279569891</v>
      </c>
      <c r="AM224" s="31">
        <f t="shared" ca="1" si="224"/>
        <v>347.55645161290329</v>
      </c>
      <c r="AN224" s="31">
        <f t="shared" ca="1" si="225"/>
        <v>2588.1444892473114</v>
      </c>
      <c r="AO224" s="31">
        <f t="shared" ca="1" si="226"/>
        <v>1503.5463709677417</v>
      </c>
      <c r="AP224" s="31">
        <f t="shared" ca="1" si="227"/>
        <v>41704.171370967742</v>
      </c>
      <c r="AQ224" s="31">
        <f t="shared" ca="1" si="228"/>
        <v>2152.7096774193546</v>
      </c>
      <c r="AR224" s="31">
        <f t="shared" ca="1" si="229"/>
        <v>402.56922043010746</v>
      </c>
      <c r="AS224" s="31">
        <f t="shared" ca="1" si="230"/>
        <v>6508.2741935483891</v>
      </c>
      <c r="AT224" s="31">
        <f t="shared" ca="1" si="231"/>
        <v>-813.07862903225805</v>
      </c>
      <c r="AU224" s="31">
        <f t="shared" ca="1" si="232"/>
        <v>663.5913978494624</v>
      </c>
      <c r="AV224" s="31">
        <f t="shared" ca="1" si="233"/>
        <v>-5583.5161290322567</v>
      </c>
      <c r="AW224" s="31">
        <f t="shared" ca="1" si="234"/>
        <v>65.047043010752674</v>
      </c>
      <c r="AX224" s="31">
        <f t="shared" ca="1" si="235"/>
        <v>1350.5215053763443</v>
      </c>
      <c r="AY224" s="31">
        <f t="shared" ca="1" si="236"/>
        <v>-1174.383064516129</v>
      </c>
      <c r="AZ224" s="31">
        <f t="shared" ca="1" si="237"/>
        <v>-997.34811827956992</v>
      </c>
      <c r="BA224" s="31">
        <f t="shared" ca="1" si="238"/>
        <v>-382.02016129032256</v>
      </c>
      <c r="BB224" s="31">
        <f t="shared" ca="1" si="239"/>
        <v>-2410.5497311827958</v>
      </c>
      <c r="BC224" s="31">
        <f t="shared" ca="1" si="240"/>
        <v>-1597.1438172043011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1800</v>
      </c>
      <c r="BI224" s="32">
        <f>IF($BF224&gt;$Y$7,"",IF(AND($BF224=$Y$7,$BG224=23),"",Entrées!D252-Entrées!D251))</f>
        <v>1325</v>
      </c>
      <c r="BJ224" s="32">
        <f>IF($BF224&gt;$Y$7,"",IF(AND($BF224=$Y$7,$BG224=23),"",Entrées!E252-Entrées!E251))</f>
        <v>1487.5</v>
      </c>
      <c r="BK224" s="32">
        <f>IF($BF224&gt;$Y$7,"",IF(AND($BF224=$Y$7,$BG224=23),"",Entrées!F252-Entrées!F251))</f>
        <v>-2</v>
      </c>
      <c r="BL224" s="32">
        <f>IF($BF224&gt;$Y$7,"",IF(AND($BF224=$Y$7,$BG224=23),"",Entrées!G252-Entrées!G251))</f>
        <v>251.5</v>
      </c>
      <c r="BM224" s="32">
        <f>IF($BF224&gt;$Y$7,"",IF(AND($BF224=$Y$7,$BG224=23),"",Entrées!H252-Entrées!H251))</f>
        <v>-502</v>
      </c>
      <c r="BN224" s="32">
        <f>IF($BF224&gt;$Y$7,"",IF(AND($BF224=$Y$7,$BG224=23),"",Entrées!I252-Entrées!I251))</f>
        <v>182.5</v>
      </c>
      <c r="BO224" s="32">
        <f>IF($BF224&gt;$Y$7,"",IF(AND($BF224=$Y$7,$BG224=23),"",Entrées!J252-Entrées!J251))</f>
        <v>-101.5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724</v>
      </c>
      <c r="BR224" s="32">
        <f>IF($BF224&gt;$Y$7,"",IF(AND($BF224=$Y$7,$BG224=23),"",Entrées!M252-Entrées!M251))</f>
        <v>360.5</v>
      </c>
      <c r="BS224" s="32">
        <f>IF($BF224&gt;$Y$7,"",IF(AND($BF224=$Y$7,$BG224=23),"",Entrées!N252-Entrées!N251))</f>
        <v>3</v>
      </c>
      <c r="BT224" s="32">
        <f>IF($BF224&gt;$Y$7,"",IF(AND($BF224=$Y$7,$BG224=23),"",Entrées!O252-Entrées!O251))</f>
        <v>885</v>
      </c>
      <c r="BU224" s="32">
        <f>IF($BF224&gt;$Y$7,"",IF(AND($BF224=$Y$7,$BG224=23),"",Entrées!P252-Entrées!P251))</f>
        <v>-0.5</v>
      </c>
      <c r="BV224" s="32">
        <f>IF($BF224&gt;$Y$7,"",IF(AND($BF224=$Y$7,$BG224=23),"",Entrées!Q252-Entrées!Q251))</f>
        <v>0</v>
      </c>
      <c r="BW224" s="32">
        <f>IF($BF224&gt;$Y$7,"",IF(AND($BF224=$Y$7,$BG224=23),"",Entrées!R252-Entrées!R251))</f>
        <v>515</v>
      </c>
      <c r="BX224" s="32">
        <f>IF($BF224&gt;$Y$7,"",IF(AND($BF224=$Y$7,$BG224=23),"",Entrées!S252-Entrées!S251))</f>
        <v>-1322</v>
      </c>
      <c r="BY224" s="32">
        <f>IF($BF224&gt;$Y$7,"",IF(AND($BF224=$Y$7,$BG224=23),"",Entrées!T252-Entrées!T251))</f>
        <v>856</v>
      </c>
      <c r="BZ224" s="32">
        <f>IF($BF224&gt;$Y$7,"",IF(AND($BF224=$Y$7,$BG224=23),"",Entrées!U252-Entrées!U251))</f>
        <v>155</v>
      </c>
      <c r="CA224" s="32">
        <f>IF($BF224&gt;$Y$7,"",IF(AND($BF224=$Y$7,$BG224=23),"",Entrées!V252-Entrées!V251))</f>
        <v>676</v>
      </c>
      <c r="CB224" s="4"/>
      <c r="CC224" s="4"/>
      <c r="CD224" s="33">
        <f>IF($BF224&lt;=$Y$7,Entrées!J251/CD$2,"")</f>
        <v>0.30336866010598029</v>
      </c>
      <c r="CE224" s="33">
        <f>IF($BF224&lt;=$Y$7,Entrées!K251/CE$2,"")</f>
        <v>0</v>
      </c>
      <c r="CF224" s="11">
        <f t="shared" si="242"/>
        <v>7926</v>
      </c>
      <c r="CG224" s="11">
        <f t="shared" si="243"/>
        <v>4186</v>
      </c>
      <c r="CH224" s="52">
        <f t="shared" si="244"/>
        <v>0.27160101910413265</v>
      </c>
      <c r="CI224" s="52">
        <f t="shared" si="245"/>
        <v>9.6170382329218221E-2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713</v>
      </c>
      <c r="F225" s="28">
        <f ca="1">IF($D225&gt;$D$8,"",INDIRECT(ADDRESS(ROW(Entrées!$C$37)+($D225-1)*24+F$11,COLUMN(Entrées!$C$37)+($C225-1),4,TRUE,"Entrées")))</f>
        <v>713.5</v>
      </c>
      <c r="G225" s="28">
        <f ca="1">IF($D225&gt;$D$8,"",INDIRECT(ADDRESS(ROW(Entrées!$C$37)+($D225-1)*24+G$11,COLUMN(Entrées!$C$37)+($C225-1),4,TRUE,"Entrées")))</f>
        <v>713.5</v>
      </c>
      <c r="H225" s="28">
        <f ca="1">IF($D225&gt;$D$8,"",INDIRECT(ADDRESS(ROW(Entrées!$C$37)+($D225-1)*24+H$11,COLUMN(Entrées!$C$37)+($C225-1),4,TRUE,"Entrées")))</f>
        <v>713</v>
      </c>
      <c r="I225" s="28">
        <f ca="1">IF($D225&gt;$D$8,"",INDIRECT(ADDRESS(ROW(Entrées!$C$37)+($D225-1)*24+I$11,COLUMN(Entrées!$C$37)+($C225-1),4,TRUE,"Entrées")))</f>
        <v>701</v>
      </c>
      <c r="J225" s="28">
        <f ca="1">IF($D225&gt;$D$8,"",INDIRECT(ADDRESS(ROW(Entrées!$C$37)+($D225-1)*24+J$11,COLUMN(Entrées!$C$37)+($C225-1),4,TRUE,"Entrées")))</f>
        <v>701.5</v>
      </c>
      <c r="K225" s="28">
        <f ca="1">IF($D225&gt;$D$8,"",INDIRECT(ADDRESS(ROW(Entrées!$C$37)+($D225-1)*24+K$11,COLUMN(Entrées!$C$37)+($C225-1),4,TRUE,"Entrées")))</f>
        <v>844.5</v>
      </c>
      <c r="L225" s="28">
        <f ca="1">IF($D225&gt;$D$8,"",INDIRECT(ADDRESS(ROW(Entrées!$C$37)+($D225-1)*24+L$11,COLUMN(Entrées!$C$37)+($C225-1),4,TRUE,"Entrées")))</f>
        <v>981</v>
      </c>
      <c r="M225" s="28">
        <f ca="1">IF($D225&gt;$D$8,"",INDIRECT(ADDRESS(ROW(Entrées!$C$37)+($D225-1)*24+M$11,COLUMN(Entrées!$C$37)+($C225-1),4,TRUE,"Entrées")))</f>
        <v>1310</v>
      </c>
      <c r="N225" s="28">
        <f ca="1">IF($D225&gt;$D$8,"",INDIRECT(ADDRESS(ROW(Entrées!$C$37)+($D225-1)*24+N$11,COLUMN(Entrées!$C$37)+($C225-1),4,TRUE,"Entrées")))</f>
        <v>1814.5</v>
      </c>
      <c r="O225" s="28">
        <f ca="1">IF($D225&gt;$D$8,"",INDIRECT(ADDRESS(ROW(Entrées!$C$37)+($D225-1)*24+O$11,COLUMN(Entrées!$C$37)+($C225-1),4,TRUE,"Entrées")))</f>
        <v>1898.5</v>
      </c>
      <c r="P225" s="28">
        <f ca="1">IF($D225&gt;$D$8,"",INDIRECT(ADDRESS(ROW(Entrées!$C$37)+($D225-1)*24+P$11,COLUMN(Entrées!$C$37)+($C225-1),4,TRUE,"Entrées")))</f>
        <v>1887.5</v>
      </c>
      <c r="Q225" s="28">
        <f ca="1">IF($D225&gt;$D$8,"",INDIRECT(ADDRESS(ROW(Entrées!$C$37)+($D225-1)*24+Q$11,COLUMN(Entrées!$C$37)+($C225-1),4,TRUE,"Entrées")))</f>
        <v>1795.5</v>
      </c>
      <c r="R225" s="28">
        <f ca="1">IF($D225&gt;$D$8,"",INDIRECT(ADDRESS(ROW(Entrées!$C$37)+($D225-1)*24+R$11,COLUMN(Entrées!$C$37)+($C225-1),4,TRUE,"Entrées")))</f>
        <v>1761</v>
      </c>
      <c r="S225" s="28">
        <f ca="1">IF($D225&gt;$D$8,"",INDIRECT(ADDRESS(ROW(Entrées!$C$37)+($D225-1)*24+S$11,COLUMN(Entrées!$C$37)+($C225-1),4,TRUE,"Entrées")))</f>
        <v>1817.5</v>
      </c>
      <c r="T225" s="28">
        <f ca="1">IF($D225&gt;$D$8,"",INDIRECT(ADDRESS(ROW(Entrées!$C$37)+($D225-1)*24+T$11,COLUMN(Entrées!$C$37)+($C225-1),4,TRUE,"Entrées")))</f>
        <v>1723.5</v>
      </c>
      <c r="U225" s="28">
        <f ca="1">IF($D225&gt;$D$8,"",INDIRECT(ADDRESS(ROW(Entrées!$C$37)+($D225-1)*24+U$11,COLUMN(Entrées!$C$37)+($C225-1),4,TRUE,"Entrées")))</f>
        <v>1799.5</v>
      </c>
      <c r="V225" s="28">
        <f ca="1">IF($D225&gt;$D$8,"",INDIRECT(ADDRESS(ROW(Entrées!$C$37)+($D225-1)*24+V$11,COLUMN(Entrées!$C$37)+($C225-1),4,TRUE,"Entrées")))</f>
        <v>1915.5</v>
      </c>
      <c r="W225" s="28">
        <f ca="1">IF($D225&gt;$D$8,"",INDIRECT(ADDRESS(ROW(Entrées!$C$37)+($D225-1)*24+W$11,COLUMN(Entrées!$C$37)+($C225-1),4,TRUE,"Entrées")))</f>
        <v>2328</v>
      </c>
      <c r="X225" s="28">
        <f ca="1">IF($D225&gt;$D$8,"",INDIRECT(ADDRESS(ROW(Entrées!$C$37)+($D225-1)*24+X$11,COLUMN(Entrées!$C$37)+($C225-1),4,TRUE,"Entrées")))</f>
        <v>2314.5</v>
      </c>
      <c r="Y225" s="28">
        <f ca="1">IF($D225&gt;$D$8,"",INDIRECT(ADDRESS(ROW(Entrées!$C$37)+($D225-1)*24+Y$11,COLUMN(Entrées!$C$37)+($C225-1),4,TRUE,"Entrées")))</f>
        <v>2123</v>
      </c>
      <c r="Z225" s="28">
        <f ca="1">IF($D225&gt;$D$8,"",INDIRECT(ADDRESS(ROW(Entrées!$C$37)+($D225-1)*24+Z$11,COLUMN(Entrées!$C$37)+($C225-1),4,TRUE,"Entrées")))</f>
        <v>1682.5</v>
      </c>
      <c r="AA225" s="28">
        <f ca="1">IF($D225&gt;$D$8,"",INDIRECT(ADDRESS(ROW(Entrées!$C$37)+($D225-1)*24+AA$11,COLUMN(Entrées!$C$37)+($C225-1),4,TRUE,"Entrées")))</f>
        <v>1331.5</v>
      </c>
      <c r="AB225" s="28">
        <f ca="1">IF($D225&gt;$D$8,"",INDIRECT(ADDRESS(ROW(Entrées!$C$37)+($D225-1)*24+AB$11,COLUMN(Entrées!$C$37)+($C225-1),4,TRUE,"Entrées")))</f>
        <v>918</v>
      </c>
      <c r="AC225" s="11"/>
      <c r="AD225" s="40">
        <f t="shared" ca="1" si="217"/>
        <v>1437.5625</v>
      </c>
      <c r="AE225" s="40">
        <f t="shared" ca="1" si="219"/>
        <v>2328</v>
      </c>
      <c r="AF225" s="40">
        <f t="shared" ca="1" si="220"/>
        <v>701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49473.956989247294</v>
      </c>
      <c r="AK225" s="31">
        <f t="shared" ca="1" si="222"/>
        <v>49350.672043010745</v>
      </c>
      <c r="AL225" s="31">
        <f t="shared" ca="1" si="223"/>
        <v>49398.118279569891</v>
      </c>
      <c r="AM225" s="31">
        <f t="shared" ca="1" si="224"/>
        <v>347.55645161290329</v>
      </c>
      <c r="AN225" s="31">
        <f t="shared" ca="1" si="225"/>
        <v>2588.1444892473114</v>
      </c>
      <c r="AO225" s="31">
        <f t="shared" ca="1" si="226"/>
        <v>1503.5463709677417</v>
      </c>
      <c r="AP225" s="31">
        <f t="shared" ca="1" si="227"/>
        <v>41704.171370967742</v>
      </c>
      <c r="AQ225" s="31">
        <f t="shared" ca="1" si="228"/>
        <v>2152.7096774193546</v>
      </c>
      <c r="AR225" s="31">
        <f t="shared" ca="1" si="229"/>
        <v>402.56922043010746</v>
      </c>
      <c r="AS225" s="31">
        <f t="shared" ca="1" si="230"/>
        <v>6508.2741935483891</v>
      </c>
      <c r="AT225" s="31">
        <f t="shared" ca="1" si="231"/>
        <v>-813.07862903225805</v>
      </c>
      <c r="AU225" s="31">
        <f t="shared" ca="1" si="232"/>
        <v>663.5913978494624</v>
      </c>
      <c r="AV225" s="31">
        <f t="shared" ca="1" si="233"/>
        <v>-5583.5161290322567</v>
      </c>
      <c r="AW225" s="31">
        <f t="shared" ca="1" si="234"/>
        <v>65.047043010752674</v>
      </c>
      <c r="AX225" s="31">
        <f t="shared" ca="1" si="235"/>
        <v>1350.5215053763443</v>
      </c>
      <c r="AY225" s="31">
        <f t="shared" ca="1" si="236"/>
        <v>-1174.383064516129</v>
      </c>
      <c r="AZ225" s="31">
        <f t="shared" ca="1" si="237"/>
        <v>-997.34811827956992</v>
      </c>
      <c r="BA225" s="31">
        <f t="shared" ca="1" si="238"/>
        <v>-382.02016129032256</v>
      </c>
      <c r="BB225" s="31">
        <f t="shared" ca="1" si="239"/>
        <v>-2410.5497311827958</v>
      </c>
      <c r="BC225" s="31">
        <f t="shared" ca="1" si="240"/>
        <v>-1597.1438172043011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-2028.5</v>
      </c>
      <c r="BI225" s="32">
        <f>IF($BF225&gt;$Y$7,"",IF(AND($BF225=$Y$7,$BG225=23),"",Entrées!D253-Entrées!D252))</f>
        <v>-2937.5</v>
      </c>
      <c r="BJ225" s="32">
        <f>IF($BF225&gt;$Y$7,"",IF(AND($BF225=$Y$7,$BG225=23),"",Entrées!E253-Entrées!E252))</f>
        <v>-2987.5</v>
      </c>
      <c r="BK225" s="32">
        <f>IF($BF225&gt;$Y$7,"",IF(AND($BF225=$Y$7,$BG225=23),"",Entrées!F253-Entrées!F252))</f>
        <v>-12</v>
      </c>
      <c r="BL225" s="32">
        <f>IF($BF225&gt;$Y$7,"",IF(AND($BF225=$Y$7,$BG225=23),"",Entrées!G253-Entrées!G252))</f>
        <v>-38.5</v>
      </c>
      <c r="BM225" s="32">
        <f>IF($BF225&gt;$Y$7,"",IF(AND($BF225=$Y$7,$BG225=23),"",Entrées!H253-Entrées!H252))</f>
        <v>2</v>
      </c>
      <c r="BN225" s="32">
        <f>IF($BF225&gt;$Y$7,"",IF(AND($BF225=$Y$7,$BG225=23),"",Entrées!I253-Entrées!I252))</f>
        <v>-82.5</v>
      </c>
      <c r="BO225" s="32">
        <f>IF($BF225&gt;$Y$7,"",IF(AND($BF225=$Y$7,$BG225=23),"",Entrées!J253-Entrées!J252))</f>
        <v>95.5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-1113</v>
      </c>
      <c r="BR225" s="32">
        <f>IF($BF225&gt;$Y$7,"",IF(AND($BF225=$Y$7,$BG225=23),"",Entrées!M253-Entrées!M252))</f>
        <v>-522.5</v>
      </c>
      <c r="BS225" s="32">
        <f>IF($BF225&gt;$Y$7,"",IF(AND($BF225=$Y$7,$BG225=23),"",Entrées!N253-Entrées!N252))</f>
        <v>6</v>
      </c>
      <c r="BT225" s="32">
        <f>IF($BF225&gt;$Y$7,"",IF(AND($BF225=$Y$7,$BG225=23),"",Entrées!O253-Entrées!O252))</f>
        <v>-364</v>
      </c>
      <c r="BU225" s="32">
        <f>IF($BF225&gt;$Y$7,"",IF(AND($BF225=$Y$7,$BG225=23),"",Entrées!P253-Entrées!P252))</f>
        <v>2.5</v>
      </c>
      <c r="BV225" s="32">
        <f>IF($BF225&gt;$Y$7,"",IF(AND($BF225=$Y$7,$BG225=23),"",Entrées!Q253-Entrées!Q252))</f>
        <v>-600</v>
      </c>
      <c r="BW225" s="32">
        <f>IF($BF225&gt;$Y$7,"",IF(AND($BF225=$Y$7,$BG225=23),"",Entrées!R253-Entrées!R252))</f>
        <v>738</v>
      </c>
      <c r="BX225" s="32">
        <f>IF($BF225&gt;$Y$7,"",IF(AND($BF225=$Y$7,$BG225=23),"",Entrées!S253-Entrées!S252))</f>
        <v>-755</v>
      </c>
      <c r="BY225" s="32">
        <f>IF($BF225&gt;$Y$7,"",IF(AND($BF225=$Y$7,$BG225=23),"",Entrées!T253-Entrées!T252))</f>
        <v>-294</v>
      </c>
      <c r="BZ225" s="32">
        <f>IF($BF225&gt;$Y$7,"",IF(AND($BF225=$Y$7,$BG225=23),"",Entrées!U253-Entrées!U252))</f>
        <v>-4</v>
      </c>
      <c r="CA225" s="32">
        <f>IF($BF225&gt;$Y$7,"",IF(AND($BF225=$Y$7,$BG225=23),"",Entrées!V253-Entrées!V252))</f>
        <v>-419</v>
      </c>
      <c r="CB225" s="4"/>
      <c r="CC225" s="4"/>
      <c r="CD225" s="33">
        <f>IF($BF225&lt;=$Y$7,Entrées!J252/CD$2,"")</f>
        <v>0.29056270502144838</v>
      </c>
      <c r="CE225" s="33">
        <f>IF($BF225&lt;=$Y$7,Entrées!K252/CE$2,"")</f>
        <v>0</v>
      </c>
      <c r="CF225" s="11">
        <f t="shared" si="242"/>
        <v>7926</v>
      </c>
      <c r="CG225" s="11">
        <f t="shared" si="243"/>
        <v>4186</v>
      </c>
      <c r="CH225" s="52">
        <f t="shared" si="244"/>
        <v>0.27160101910413265</v>
      </c>
      <c r="CI225" s="52">
        <f t="shared" si="245"/>
        <v>9.6170382329218221E-2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728.5</v>
      </c>
      <c r="F226" s="28">
        <f ca="1">IF($D226&gt;$D$8,"",INDIRECT(ADDRESS(ROW(Entrées!$C$37)+($D226-1)*24+F$11,COLUMN(Entrées!$C$37)+($C226-1),4,TRUE,"Entrées")))</f>
        <v>731.5</v>
      </c>
      <c r="G226" s="28">
        <f ca="1">IF($D226&gt;$D$8,"",INDIRECT(ADDRESS(ROW(Entrées!$C$37)+($D226-1)*24+G$11,COLUMN(Entrées!$C$37)+($C226-1),4,TRUE,"Entrées")))</f>
        <v>731.5</v>
      </c>
      <c r="H226" s="28">
        <f ca="1">IF($D226&gt;$D$8,"",INDIRECT(ADDRESS(ROW(Entrées!$C$37)+($D226-1)*24+H$11,COLUMN(Entrées!$C$37)+($C226-1),4,TRUE,"Entrées")))</f>
        <v>727.5</v>
      </c>
      <c r="I226" s="28">
        <f ca="1">IF($D226&gt;$D$8,"",INDIRECT(ADDRESS(ROW(Entrées!$C$37)+($D226-1)*24+I$11,COLUMN(Entrées!$C$37)+($C226-1),4,TRUE,"Entrées")))</f>
        <v>723</v>
      </c>
      <c r="J226" s="28">
        <f ca="1">IF($D226&gt;$D$8,"",INDIRECT(ADDRESS(ROW(Entrées!$C$37)+($D226-1)*24+J$11,COLUMN(Entrées!$C$37)+($C226-1),4,TRUE,"Entrées")))</f>
        <v>721</v>
      </c>
      <c r="K226" s="28">
        <f ca="1">IF($D226&gt;$D$8,"",INDIRECT(ADDRESS(ROW(Entrées!$C$37)+($D226-1)*24+K$11,COLUMN(Entrées!$C$37)+($C226-1),4,TRUE,"Entrées")))</f>
        <v>760.5</v>
      </c>
      <c r="L226" s="28">
        <f ca="1">IF($D226&gt;$D$8,"",INDIRECT(ADDRESS(ROW(Entrées!$C$37)+($D226-1)*24+L$11,COLUMN(Entrées!$C$37)+($C226-1),4,TRUE,"Entrées")))</f>
        <v>1058.5</v>
      </c>
      <c r="M226" s="28">
        <f ca="1">IF($D226&gt;$D$8,"",INDIRECT(ADDRESS(ROW(Entrées!$C$37)+($D226-1)*24+M$11,COLUMN(Entrées!$C$37)+($C226-1),4,TRUE,"Entrées")))</f>
        <v>1731</v>
      </c>
      <c r="N226" s="28">
        <f ca="1">IF($D226&gt;$D$8,"",INDIRECT(ADDRESS(ROW(Entrées!$C$37)+($D226-1)*24+N$11,COLUMN(Entrées!$C$37)+($C226-1),4,TRUE,"Entrées")))</f>
        <v>2280.5</v>
      </c>
      <c r="O226" s="28">
        <f ca="1">IF($D226&gt;$D$8,"",INDIRECT(ADDRESS(ROW(Entrées!$C$37)+($D226-1)*24+O$11,COLUMN(Entrées!$C$37)+($C226-1),4,TRUE,"Entrées")))</f>
        <v>2255.5</v>
      </c>
      <c r="P226" s="28">
        <f ca="1">IF($D226&gt;$D$8,"",INDIRECT(ADDRESS(ROW(Entrées!$C$37)+($D226-1)*24+P$11,COLUMN(Entrées!$C$37)+($C226-1),4,TRUE,"Entrées")))</f>
        <v>2248</v>
      </c>
      <c r="Q226" s="28">
        <f ca="1">IF($D226&gt;$D$8,"",INDIRECT(ADDRESS(ROW(Entrées!$C$37)+($D226-1)*24+Q$11,COLUMN(Entrées!$C$37)+($C226-1),4,TRUE,"Entrées")))</f>
        <v>2207.5</v>
      </c>
      <c r="R226" s="28">
        <f ca="1">IF($D226&gt;$D$8,"",INDIRECT(ADDRESS(ROW(Entrées!$C$37)+($D226-1)*24+R$11,COLUMN(Entrées!$C$37)+($C226-1),4,TRUE,"Entrées")))</f>
        <v>2153.5</v>
      </c>
      <c r="S226" s="28">
        <f ca="1">IF($D226&gt;$D$8,"",INDIRECT(ADDRESS(ROW(Entrées!$C$37)+($D226-1)*24+S$11,COLUMN(Entrées!$C$37)+($C226-1),4,TRUE,"Entrées")))</f>
        <v>2190</v>
      </c>
      <c r="T226" s="28">
        <f ca="1">IF($D226&gt;$D$8,"",INDIRECT(ADDRESS(ROW(Entrées!$C$37)+($D226-1)*24+T$11,COLUMN(Entrées!$C$37)+($C226-1),4,TRUE,"Entrées")))</f>
        <v>1846.5</v>
      </c>
      <c r="U226" s="28">
        <f ca="1">IF($D226&gt;$D$8,"",INDIRECT(ADDRESS(ROW(Entrées!$C$37)+($D226-1)*24+U$11,COLUMN(Entrées!$C$37)+($C226-1),4,TRUE,"Entrées")))</f>
        <v>1833</v>
      </c>
      <c r="V226" s="28">
        <f ca="1">IF($D226&gt;$D$8,"",INDIRECT(ADDRESS(ROW(Entrées!$C$37)+($D226-1)*24+V$11,COLUMN(Entrées!$C$37)+($C226-1),4,TRUE,"Entrées")))</f>
        <v>1929</v>
      </c>
      <c r="W226" s="28">
        <f ca="1">IF($D226&gt;$D$8,"",INDIRECT(ADDRESS(ROW(Entrées!$C$37)+($D226-1)*24+W$11,COLUMN(Entrées!$C$37)+($C226-1),4,TRUE,"Entrées")))</f>
        <v>2272.5</v>
      </c>
      <c r="X226" s="28">
        <f ca="1">IF($D226&gt;$D$8,"",INDIRECT(ADDRESS(ROW(Entrées!$C$37)+($D226-1)*24+X$11,COLUMN(Entrées!$C$37)+($C226-1),4,TRUE,"Entrées")))</f>
        <v>2229</v>
      </c>
      <c r="Y226" s="28">
        <f ca="1">IF($D226&gt;$D$8,"",INDIRECT(ADDRESS(ROW(Entrées!$C$37)+($D226-1)*24+Y$11,COLUMN(Entrées!$C$37)+($C226-1),4,TRUE,"Entrées")))</f>
        <v>1712.5</v>
      </c>
      <c r="Z226" s="28">
        <f ca="1">IF($D226&gt;$D$8,"",INDIRECT(ADDRESS(ROW(Entrées!$C$37)+($D226-1)*24+Z$11,COLUMN(Entrées!$C$37)+($C226-1),4,TRUE,"Entrées")))</f>
        <v>1599.5</v>
      </c>
      <c r="AA226" s="28">
        <f ca="1">IF($D226&gt;$D$8,"",INDIRECT(ADDRESS(ROW(Entrées!$C$37)+($D226-1)*24+AA$11,COLUMN(Entrées!$C$37)+($C226-1),4,TRUE,"Entrées")))</f>
        <v>1232.5</v>
      </c>
      <c r="AB226" s="28">
        <f ca="1">IF($D226&gt;$D$8,"",INDIRECT(ADDRESS(ROW(Entrées!$C$37)+($D226-1)*24+AB$11,COLUMN(Entrées!$C$37)+($C226-1),4,TRUE,"Entrées")))</f>
        <v>886.5</v>
      </c>
      <c r="AC226" s="11"/>
      <c r="AD226" s="40">
        <f t="shared" ca="1" si="217"/>
        <v>1532.875</v>
      </c>
      <c r="AE226" s="40">
        <f t="shared" ca="1" si="219"/>
        <v>2280.5</v>
      </c>
      <c r="AF226" s="40">
        <f t="shared" ca="1" si="220"/>
        <v>721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49473.956989247294</v>
      </c>
      <c r="AK226" s="31">
        <f t="shared" ca="1" si="222"/>
        <v>49350.672043010745</v>
      </c>
      <c r="AL226" s="31">
        <f t="shared" ca="1" si="223"/>
        <v>49398.118279569891</v>
      </c>
      <c r="AM226" s="31">
        <f t="shared" ca="1" si="224"/>
        <v>347.55645161290329</v>
      </c>
      <c r="AN226" s="31">
        <f t="shared" ca="1" si="225"/>
        <v>2588.1444892473114</v>
      </c>
      <c r="AO226" s="31">
        <f t="shared" ca="1" si="226"/>
        <v>1503.5463709677417</v>
      </c>
      <c r="AP226" s="31">
        <f t="shared" ca="1" si="227"/>
        <v>41704.171370967742</v>
      </c>
      <c r="AQ226" s="31">
        <f t="shared" ca="1" si="228"/>
        <v>2152.7096774193546</v>
      </c>
      <c r="AR226" s="31">
        <f t="shared" ca="1" si="229"/>
        <v>402.56922043010746</v>
      </c>
      <c r="AS226" s="31">
        <f t="shared" ca="1" si="230"/>
        <v>6508.2741935483891</v>
      </c>
      <c r="AT226" s="31">
        <f t="shared" ca="1" si="231"/>
        <v>-813.07862903225805</v>
      </c>
      <c r="AU226" s="31">
        <f t="shared" ca="1" si="232"/>
        <v>663.5913978494624</v>
      </c>
      <c r="AV226" s="31">
        <f t="shared" ca="1" si="233"/>
        <v>-5583.5161290322567</v>
      </c>
      <c r="AW226" s="31">
        <f t="shared" ca="1" si="234"/>
        <v>65.047043010752674</v>
      </c>
      <c r="AX226" s="31">
        <f t="shared" ca="1" si="235"/>
        <v>1350.5215053763443</v>
      </c>
      <c r="AY226" s="31">
        <f t="shared" ca="1" si="236"/>
        <v>-1174.383064516129</v>
      </c>
      <c r="AZ226" s="31">
        <f t="shared" ca="1" si="237"/>
        <v>-997.34811827956992</v>
      </c>
      <c r="BA226" s="31">
        <f t="shared" ca="1" si="238"/>
        <v>-382.02016129032256</v>
      </c>
      <c r="BB226" s="31">
        <f t="shared" ca="1" si="239"/>
        <v>-2410.5497311827958</v>
      </c>
      <c r="BC226" s="31">
        <f t="shared" ca="1" si="240"/>
        <v>-1597.1438172043011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-4179.5</v>
      </c>
      <c r="BI226" s="32">
        <f>IF($BF226&gt;$Y$7,"",IF(AND($BF226=$Y$7,$BG226=23),"",Entrées!D254-Entrées!D253))</f>
        <v>-3262.5</v>
      </c>
      <c r="BJ226" s="32">
        <f>IF($BF226&gt;$Y$7,"",IF(AND($BF226=$Y$7,$BG226=23),"",Entrées!E254-Entrées!E253))</f>
        <v>-3025</v>
      </c>
      <c r="BK226" s="32">
        <f>IF($BF226&gt;$Y$7,"",IF(AND($BF226=$Y$7,$BG226=23),"",Entrées!F254-Entrées!F253))</f>
        <v>-9</v>
      </c>
      <c r="BL226" s="32">
        <f>IF($BF226&gt;$Y$7,"",IF(AND($BF226=$Y$7,$BG226=23),"",Entrées!G254-Entrées!G253))</f>
        <v>-115.5</v>
      </c>
      <c r="BM226" s="32">
        <f>IF($BF226&gt;$Y$7,"",IF(AND($BF226=$Y$7,$BG226=23),"",Entrées!H254-Entrées!H253))</f>
        <v>-180.5</v>
      </c>
      <c r="BN226" s="32">
        <f>IF($BF226&gt;$Y$7,"",IF(AND($BF226=$Y$7,$BG226=23),"",Entrées!I254-Entrées!I253))</f>
        <v>-48</v>
      </c>
      <c r="BO226" s="32">
        <f>IF($BF226&gt;$Y$7,"",IF(AND($BF226=$Y$7,$BG226=23),"",Entrées!J254-Entrées!J253))</f>
        <v>85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-638.5</v>
      </c>
      <c r="BR226" s="32">
        <f>IF($BF226&gt;$Y$7,"",IF(AND($BF226=$Y$7,$BG226=23),"",Entrées!M254-Entrées!M253))</f>
        <v>-1892.5</v>
      </c>
      <c r="BS226" s="32">
        <f>IF($BF226&gt;$Y$7,"",IF(AND($BF226=$Y$7,$BG226=23),"",Entrées!N254-Entrées!N253))</f>
        <v>35.5</v>
      </c>
      <c r="BT226" s="32">
        <f>IF($BF226&gt;$Y$7,"",IF(AND($BF226=$Y$7,$BG226=23),"",Entrées!O254-Entrées!O253))</f>
        <v>-1416</v>
      </c>
      <c r="BU226" s="32">
        <f>IF($BF226&gt;$Y$7,"",IF(AND($BF226=$Y$7,$BG226=23),"",Entrées!P254-Entrées!P253))</f>
        <v>1</v>
      </c>
      <c r="BV226" s="32">
        <f>IF($BF226&gt;$Y$7,"",IF(AND($BF226=$Y$7,$BG226=23),"",Entrées!Q254-Entrées!Q253))</f>
        <v>-102</v>
      </c>
      <c r="BW226" s="32">
        <f>IF($BF226&gt;$Y$7,"",IF(AND($BF226=$Y$7,$BG226=23),"",Entrées!R254-Entrées!R253))</f>
        <v>-651</v>
      </c>
      <c r="BX226" s="32">
        <f>IF($BF226&gt;$Y$7,"",IF(AND($BF226=$Y$7,$BG226=23),"",Entrées!S254-Entrées!S253))</f>
        <v>-589</v>
      </c>
      <c r="BY226" s="32">
        <f>IF($BF226&gt;$Y$7,"",IF(AND($BF226=$Y$7,$BG226=23),"",Entrées!T254-Entrées!T253))</f>
        <v>-8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-45</v>
      </c>
      <c r="CB226" s="4"/>
      <c r="CC226" s="4"/>
      <c r="CD226" s="33">
        <f>IF($BF226&lt;=$Y$7,Entrées!J253/CD$2,"")</f>
        <v>0.30261165783497351</v>
      </c>
      <c r="CE226" s="33">
        <f>IF($BF226&lt;=$Y$7,Entrées!K253/CE$2,"")</f>
        <v>0</v>
      </c>
      <c r="CF226" s="11">
        <f t="shared" si="242"/>
        <v>7926</v>
      </c>
      <c r="CG226" s="11">
        <f t="shared" si="243"/>
        <v>4186</v>
      </c>
      <c r="CH226" s="52">
        <f t="shared" si="244"/>
        <v>0.27160101910413265</v>
      </c>
      <c r="CI226" s="52">
        <f t="shared" si="245"/>
        <v>9.6170382329218221E-2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>
        <f ca="1">IF($D227&gt;$D$8,"",INDIRECT(ADDRESS(ROW(Entrées!$C$37)+($D227-1)*24+E$11,COLUMN(Entrées!$C$37)+($C227-1),4,TRUE,"Entrées")))</f>
        <v>870</v>
      </c>
      <c r="F227" s="28">
        <f ca="1">IF($D227&gt;$D$8,"",INDIRECT(ADDRESS(ROW(Entrées!$C$37)+($D227-1)*24+F$11,COLUMN(Entrées!$C$37)+($C227-1),4,TRUE,"Entrées")))</f>
        <v>870</v>
      </c>
      <c r="G227" s="28">
        <f ca="1">IF($D227&gt;$D$8,"",INDIRECT(ADDRESS(ROW(Entrées!$C$37)+($D227-1)*24+G$11,COLUMN(Entrées!$C$37)+($C227-1),4,TRUE,"Entrées")))</f>
        <v>868</v>
      </c>
      <c r="H227" s="28">
        <f ca="1">IF($D227&gt;$D$8,"",INDIRECT(ADDRESS(ROW(Entrées!$C$37)+($D227-1)*24+H$11,COLUMN(Entrées!$C$37)+($C227-1),4,TRUE,"Entrées")))</f>
        <v>866</v>
      </c>
      <c r="I227" s="28">
        <f ca="1">IF($D227&gt;$D$8,"",INDIRECT(ADDRESS(ROW(Entrées!$C$37)+($D227-1)*24+I$11,COLUMN(Entrées!$C$37)+($C227-1),4,TRUE,"Entrées")))</f>
        <v>864.5</v>
      </c>
      <c r="J227" s="28">
        <f ca="1">IF($D227&gt;$D$8,"",INDIRECT(ADDRESS(ROW(Entrées!$C$37)+($D227-1)*24+J$11,COLUMN(Entrées!$C$37)+($C227-1),4,TRUE,"Entrées")))</f>
        <v>862</v>
      </c>
      <c r="K227" s="28">
        <f ca="1">IF($D227&gt;$D$8,"",INDIRECT(ADDRESS(ROW(Entrées!$C$37)+($D227-1)*24+K$11,COLUMN(Entrées!$C$37)+($C227-1),4,TRUE,"Entrées")))</f>
        <v>936</v>
      </c>
      <c r="L227" s="28">
        <f ca="1">IF($D227&gt;$D$8,"",INDIRECT(ADDRESS(ROW(Entrées!$C$37)+($D227-1)*24+L$11,COLUMN(Entrées!$C$37)+($C227-1),4,TRUE,"Entrées")))</f>
        <v>1487</v>
      </c>
      <c r="M227" s="28">
        <f ca="1">IF($D227&gt;$D$8,"",INDIRECT(ADDRESS(ROW(Entrées!$C$37)+($D227-1)*24+M$11,COLUMN(Entrées!$C$37)+($C227-1),4,TRUE,"Entrées")))</f>
        <v>1994.5</v>
      </c>
      <c r="N227" s="28">
        <f ca="1">IF($D227&gt;$D$8,"",INDIRECT(ADDRESS(ROW(Entrées!$C$37)+($D227-1)*24+N$11,COLUMN(Entrées!$C$37)+($C227-1),4,TRUE,"Entrées")))</f>
        <v>2222</v>
      </c>
      <c r="O227" s="28">
        <f ca="1">IF($D227&gt;$D$8,"",INDIRECT(ADDRESS(ROW(Entrées!$C$37)+($D227-1)*24+O$11,COLUMN(Entrées!$C$37)+($C227-1),4,TRUE,"Entrées")))</f>
        <v>2279.5</v>
      </c>
      <c r="P227" s="28">
        <f ca="1">IF($D227&gt;$D$8,"",INDIRECT(ADDRESS(ROW(Entrées!$C$37)+($D227-1)*24+P$11,COLUMN(Entrées!$C$37)+($C227-1),4,TRUE,"Entrées")))</f>
        <v>2357</v>
      </c>
      <c r="Q227" s="28">
        <f ca="1">IF($D227&gt;$D$8,"",INDIRECT(ADDRESS(ROW(Entrées!$C$37)+($D227-1)*24+Q$11,COLUMN(Entrées!$C$37)+($C227-1),4,TRUE,"Entrées")))</f>
        <v>2364.5</v>
      </c>
      <c r="R227" s="28">
        <f ca="1">IF($D227&gt;$D$8,"",INDIRECT(ADDRESS(ROW(Entrées!$C$37)+($D227-1)*24+R$11,COLUMN(Entrées!$C$37)+($C227-1),4,TRUE,"Entrées")))</f>
        <v>2348.5</v>
      </c>
      <c r="S227" s="28">
        <f ca="1">IF($D227&gt;$D$8,"",INDIRECT(ADDRESS(ROW(Entrées!$C$37)+($D227-1)*24+S$11,COLUMN(Entrées!$C$37)+($C227-1),4,TRUE,"Entrées")))</f>
        <v>2333.5</v>
      </c>
      <c r="T227" s="28">
        <f ca="1">IF($D227&gt;$D$8,"",INDIRECT(ADDRESS(ROW(Entrées!$C$37)+($D227-1)*24+T$11,COLUMN(Entrées!$C$37)+($C227-1),4,TRUE,"Entrées")))</f>
        <v>2246.5</v>
      </c>
      <c r="U227" s="28">
        <f ca="1">IF($D227&gt;$D$8,"",INDIRECT(ADDRESS(ROW(Entrées!$C$37)+($D227-1)*24+U$11,COLUMN(Entrées!$C$37)+($C227-1),4,TRUE,"Entrées")))</f>
        <v>2384.5</v>
      </c>
      <c r="V227" s="28">
        <f ca="1">IF($D227&gt;$D$8,"",INDIRECT(ADDRESS(ROW(Entrées!$C$37)+($D227-1)*24+V$11,COLUMN(Entrées!$C$37)+($C227-1),4,TRUE,"Entrées")))</f>
        <v>2534.5</v>
      </c>
      <c r="W227" s="28">
        <f ca="1">IF($D227&gt;$D$8,"",INDIRECT(ADDRESS(ROW(Entrées!$C$37)+($D227-1)*24+W$11,COLUMN(Entrées!$C$37)+($C227-1),4,TRUE,"Entrées")))</f>
        <v>2670</v>
      </c>
      <c r="X227" s="28">
        <f ca="1">IF($D227&gt;$D$8,"",INDIRECT(ADDRESS(ROW(Entrées!$C$37)+($D227-1)*24+X$11,COLUMN(Entrées!$C$37)+($C227-1),4,TRUE,"Entrées")))</f>
        <v>2627.5</v>
      </c>
      <c r="Y227" s="28">
        <f ca="1">IF($D227&gt;$D$8,"",INDIRECT(ADDRESS(ROW(Entrées!$C$37)+($D227-1)*24+Y$11,COLUMN(Entrées!$C$37)+($C227-1),4,TRUE,"Entrées")))</f>
        <v>2309</v>
      </c>
      <c r="Z227" s="28">
        <f ca="1">IF($D227&gt;$D$8,"",INDIRECT(ADDRESS(ROW(Entrées!$C$37)+($D227-1)*24+Z$11,COLUMN(Entrées!$C$37)+($C227-1),4,TRUE,"Entrées")))</f>
        <v>1574.5</v>
      </c>
      <c r="AA227" s="28">
        <f ca="1">IF($D227&gt;$D$8,"",INDIRECT(ADDRESS(ROW(Entrées!$C$37)+($D227-1)*24+AA$11,COLUMN(Entrées!$C$37)+($C227-1),4,TRUE,"Entrées")))</f>
        <v>1405</v>
      </c>
      <c r="AB227" s="28">
        <f ca="1">IF($D227&gt;$D$8,"",INDIRECT(ADDRESS(ROW(Entrées!$C$37)+($D227-1)*24+AB$11,COLUMN(Entrées!$C$37)+($C227-1),4,TRUE,"Entrées")))</f>
        <v>1431.5</v>
      </c>
      <c r="AC227" s="11"/>
      <c r="AD227" s="40">
        <f t="shared" ca="1" si="217"/>
        <v>1779.4166666666667</v>
      </c>
      <c r="AE227" s="40">
        <f t="shared" ca="1" si="219"/>
        <v>2670</v>
      </c>
      <c r="AF227" s="40">
        <f t="shared" ca="1" si="220"/>
        <v>862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49473.956989247294</v>
      </c>
      <c r="AK227" s="31">
        <f t="shared" ca="1" si="222"/>
        <v>49350.672043010745</v>
      </c>
      <c r="AL227" s="31">
        <f t="shared" ca="1" si="223"/>
        <v>49398.118279569891</v>
      </c>
      <c r="AM227" s="31">
        <f t="shared" ca="1" si="224"/>
        <v>347.55645161290329</v>
      </c>
      <c r="AN227" s="31">
        <f t="shared" ca="1" si="225"/>
        <v>2588.1444892473114</v>
      </c>
      <c r="AO227" s="31">
        <f t="shared" ca="1" si="226"/>
        <v>1503.5463709677417</v>
      </c>
      <c r="AP227" s="31">
        <f t="shared" ca="1" si="227"/>
        <v>41704.171370967742</v>
      </c>
      <c r="AQ227" s="31">
        <f t="shared" ca="1" si="228"/>
        <v>2152.7096774193546</v>
      </c>
      <c r="AR227" s="31">
        <f t="shared" ca="1" si="229"/>
        <v>402.56922043010746</v>
      </c>
      <c r="AS227" s="31">
        <f t="shared" ca="1" si="230"/>
        <v>6508.2741935483891</v>
      </c>
      <c r="AT227" s="31">
        <f t="shared" ca="1" si="231"/>
        <v>-813.07862903225805</v>
      </c>
      <c r="AU227" s="31">
        <f t="shared" ca="1" si="232"/>
        <v>663.5913978494624</v>
      </c>
      <c r="AV227" s="31">
        <f t="shared" ca="1" si="233"/>
        <v>-5583.5161290322567</v>
      </c>
      <c r="AW227" s="31">
        <f t="shared" ca="1" si="234"/>
        <v>65.047043010752674</v>
      </c>
      <c r="AX227" s="31">
        <f t="shared" ca="1" si="235"/>
        <v>1350.5215053763443</v>
      </c>
      <c r="AY227" s="31">
        <f t="shared" ca="1" si="236"/>
        <v>-1174.383064516129</v>
      </c>
      <c r="AZ227" s="31">
        <f t="shared" ca="1" si="237"/>
        <v>-997.34811827956992</v>
      </c>
      <c r="BA227" s="31">
        <f t="shared" ca="1" si="238"/>
        <v>-382.02016129032256</v>
      </c>
      <c r="BB227" s="31">
        <f t="shared" ca="1" si="239"/>
        <v>-2410.5497311827958</v>
      </c>
      <c r="BC227" s="31">
        <f t="shared" ca="1" si="240"/>
        <v>-1597.1438172043011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-1029.5</v>
      </c>
      <c r="BI227" s="32">
        <f>IF($BF227&gt;$Y$7,"",IF(AND($BF227=$Y$7,$BG227=23),"",Entrées!D255-Entrées!D254))</f>
        <v>-1662.5</v>
      </c>
      <c r="BJ227" s="32">
        <f>IF($BF227&gt;$Y$7,"",IF(AND($BF227=$Y$7,$BG227=23),"",Entrées!E255-Entrées!E254))</f>
        <v>-1475</v>
      </c>
      <c r="BK227" s="32">
        <f>IF($BF227&gt;$Y$7,"",IF(AND($BF227=$Y$7,$BG227=23),"",Entrées!F255-Entrées!F254))</f>
        <v>0.5</v>
      </c>
      <c r="BL227" s="32">
        <f>IF($BF227&gt;$Y$7,"",IF(AND($BF227=$Y$7,$BG227=23),"",Entrées!G255-Entrées!G254))</f>
        <v>42</v>
      </c>
      <c r="BM227" s="32">
        <f>IF($BF227&gt;$Y$7,"",IF(AND($BF227=$Y$7,$BG227=23),"",Entrées!H255-Entrées!H254))</f>
        <v>-13</v>
      </c>
      <c r="BN227" s="32">
        <f>IF($BF227&gt;$Y$7,"",IF(AND($BF227=$Y$7,$BG227=23),"",Entrées!I255-Entrées!I254))</f>
        <v>-155.5</v>
      </c>
      <c r="BO227" s="32">
        <f>IF($BF227&gt;$Y$7,"",IF(AND($BF227=$Y$7,$BG227=23),"",Entrées!J255-Entrées!J254))</f>
        <v>10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-118.5</v>
      </c>
      <c r="BR227" s="32">
        <f>IF($BF227&gt;$Y$7,"",IF(AND($BF227=$Y$7,$BG227=23),"",Entrées!M255-Entrées!M254))</f>
        <v>17</v>
      </c>
      <c r="BS227" s="32">
        <f>IF($BF227&gt;$Y$7,"",IF(AND($BF227=$Y$7,$BG227=23),"",Entrées!N255-Entrées!N254))</f>
        <v>-1.5</v>
      </c>
      <c r="BT227" s="32">
        <f>IF($BF227&gt;$Y$7,"",IF(AND($BF227=$Y$7,$BG227=23),"",Entrées!O255-Entrées!O254))</f>
        <v>-810.5</v>
      </c>
      <c r="BU227" s="32">
        <f>IF($BF227&gt;$Y$7,"",IF(AND($BF227=$Y$7,$BG227=23),"",Entrées!P255-Entrées!P254))</f>
        <v>1</v>
      </c>
      <c r="BV227" s="32">
        <f>IF($BF227&gt;$Y$7,"",IF(AND($BF227=$Y$7,$BG227=23),"",Entrées!Q255-Entrées!Q254))</f>
        <v>-44</v>
      </c>
      <c r="BW227" s="32">
        <f>IF($BF227&gt;$Y$7,"",IF(AND($BF227=$Y$7,$BG227=23),"",Entrées!R255-Entrées!R254))</f>
        <v>-232</v>
      </c>
      <c r="BX227" s="32">
        <f>IF($BF227&gt;$Y$7,"",IF(AND($BF227=$Y$7,$BG227=23),"",Entrées!S255-Entrées!S254))</f>
        <v>255</v>
      </c>
      <c r="BY227" s="32">
        <f>IF($BF227&gt;$Y$7,"",IF(AND($BF227=$Y$7,$BG227=23),"",Entrées!T255-Entrées!T254))</f>
        <v>-336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65</v>
      </c>
      <c r="CB227" s="4"/>
      <c r="CC227" s="4"/>
      <c r="CD227" s="33">
        <f>IF($BF227&lt;=$Y$7,Entrées!J254/CD$2,"")</f>
        <v>0.31333585667423669</v>
      </c>
      <c r="CE227" s="33">
        <f>IF($BF227&lt;=$Y$7,Entrées!K254/CE$2,"")</f>
        <v>0</v>
      </c>
      <c r="CF227" s="11">
        <f t="shared" si="242"/>
        <v>7926</v>
      </c>
      <c r="CG227" s="11">
        <f t="shared" si="243"/>
        <v>4186</v>
      </c>
      <c r="CH227" s="52">
        <f t="shared" si="244"/>
        <v>0.27160101910413265</v>
      </c>
      <c r="CI227" s="52">
        <f t="shared" si="245"/>
        <v>9.6170382329218221E-2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898.12903225806451</v>
      </c>
      <c r="F228" s="30">
        <f t="shared" ref="F228" ca="1" si="248">SUM(F197:F227)/$D$8</f>
        <v>792.75806451612902</v>
      </c>
      <c r="G228" s="30">
        <f t="shared" ref="G228" ca="1" si="249">SUM(G197:G227)/$D$8</f>
        <v>769.12903225806451</v>
      </c>
      <c r="H228" s="30">
        <f t="shared" ref="H228" ca="1" si="250">SUM(H197:H227)/$D$8</f>
        <v>776.82258064516134</v>
      </c>
      <c r="I228" s="30">
        <f t="shared" ref="I228" ca="1" si="251">SUM(I197:I227)/$D$8</f>
        <v>777.08064516129036</v>
      </c>
      <c r="J228" s="30">
        <f t="shared" ref="J228" ca="1" si="252">SUM(J197:J227)/$D$8</f>
        <v>820.56451612903231</v>
      </c>
      <c r="K228" s="30">
        <f t="shared" ref="K228" ca="1" si="253">SUM(K197:K227)/$D$8</f>
        <v>1001.5322580645161</v>
      </c>
      <c r="L228" s="30">
        <f t="shared" ref="L228" ca="1" si="254">SUM(L197:L227)/$D$8</f>
        <v>1498.5806451612902</v>
      </c>
      <c r="M228" s="30">
        <f t="shared" ref="M228" ca="1" si="255">SUM(M197:M227)/$D$8</f>
        <v>1838.2741935483871</v>
      </c>
      <c r="N228" s="30">
        <f t="shared" ref="N228" ca="1" si="256">SUM(N197:N227)/$D$8</f>
        <v>1952.5806451612902</v>
      </c>
      <c r="O228" s="30">
        <f t="shared" ref="O228" ca="1" si="257">SUM(O197:O227)/$D$8</f>
        <v>1976.5322580645161</v>
      </c>
      <c r="P228" s="30">
        <f t="shared" ref="P228" ca="1" si="258">SUM(P197:P227)/$D$8</f>
        <v>1969.2741935483871</v>
      </c>
      <c r="Q228" s="30">
        <f t="shared" ref="Q228" ca="1" si="259">SUM(Q197:Q227)/$D$8</f>
        <v>1955</v>
      </c>
      <c r="R228" s="30">
        <f t="shared" ref="R228" ca="1" si="260">SUM(R197:R227)/$D$8</f>
        <v>1932.1774193548388</v>
      </c>
      <c r="S228" s="30">
        <f t="shared" ref="S228" ca="1" si="261">SUM(S197:S227)/$D$8</f>
        <v>1916.1774193548388</v>
      </c>
      <c r="T228" s="30">
        <f t="shared" ref="T228" ca="1" si="262">SUM(T197:T227)/$D$8</f>
        <v>1839.483870967742</v>
      </c>
      <c r="U228" s="30">
        <f t="shared" ref="U228" ca="1" si="263">SUM(U197:U227)/$D$8</f>
        <v>1812.5</v>
      </c>
      <c r="V228" s="30">
        <f t="shared" ref="V228" ca="1" si="264">SUM(V197:V227)/$D$8</f>
        <v>1820.3064516129032</v>
      </c>
      <c r="W228" s="30">
        <f t="shared" ref="W228" ca="1" si="265">SUM(W197:W227)/$D$8</f>
        <v>1890.7741935483871</v>
      </c>
      <c r="X228" s="30">
        <f t="shared" ref="X228" ca="1" si="266">SUM(X197:X227)/$D$8</f>
        <v>1969.5483870967741</v>
      </c>
      <c r="Y228" s="30">
        <f t="shared" ref="Y228" ca="1" si="267">SUM(Y197:Y227)/$D$8</f>
        <v>1893.5322580645161</v>
      </c>
      <c r="Z228" s="30">
        <f t="shared" ref="Z228" ca="1" si="268">SUM(Z197:Z227)/$D$8</f>
        <v>1579.1612903225807</v>
      </c>
      <c r="AA228" s="30">
        <f t="shared" ref="AA228" ca="1" si="269">SUM(AA197:AA227)/$D$8</f>
        <v>1300.3064516129032</v>
      </c>
      <c r="AB228" s="30">
        <f t="shared" ref="AB228" ca="1" si="270">SUM(AB197:AB227)/$D$8</f>
        <v>1104.8870967741937</v>
      </c>
      <c r="AC228" s="41"/>
      <c r="AD228" s="42">
        <f ca="1">SUM(INDIRECT(A215):INDIRECT(A216))/$D$8</f>
        <v>1503.5463709677417</v>
      </c>
      <c r="AE228" s="42">
        <f ca="1">MAX(INDIRECT(A217):INDIRECT(A218))</f>
        <v>4118.5</v>
      </c>
      <c r="AF228" s="42">
        <f ca="1">MIN(INDIRECT(A219):INDIRECT(A220))</f>
        <v>622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49473.956989247294</v>
      </c>
      <c r="AK228" s="31">
        <f t="shared" ca="1" si="222"/>
        <v>49350.672043010745</v>
      </c>
      <c r="AL228" s="31">
        <f t="shared" ca="1" si="223"/>
        <v>49398.118279569891</v>
      </c>
      <c r="AM228" s="31">
        <f t="shared" ca="1" si="224"/>
        <v>347.55645161290329</v>
      </c>
      <c r="AN228" s="31">
        <f t="shared" ca="1" si="225"/>
        <v>2588.1444892473114</v>
      </c>
      <c r="AO228" s="31">
        <f t="shared" ca="1" si="226"/>
        <v>1503.5463709677417</v>
      </c>
      <c r="AP228" s="31">
        <f t="shared" ca="1" si="227"/>
        <v>41704.171370967742</v>
      </c>
      <c r="AQ228" s="31">
        <f t="shared" ca="1" si="228"/>
        <v>2152.7096774193546</v>
      </c>
      <c r="AR228" s="31">
        <f t="shared" ca="1" si="229"/>
        <v>402.56922043010746</v>
      </c>
      <c r="AS228" s="31">
        <f t="shared" ca="1" si="230"/>
        <v>6508.2741935483891</v>
      </c>
      <c r="AT228" s="31">
        <f t="shared" ca="1" si="231"/>
        <v>-813.07862903225805</v>
      </c>
      <c r="AU228" s="31">
        <f t="shared" ca="1" si="232"/>
        <v>663.5913978494624</v>
      </c>
      <c r="AV228" s="31">
        <f t="shared" ca="1" si="233"/>
        <v>-5583.5161290322567</v>
      </c>
      <c r="AW228" s="31">
        <f t="shared" ca="1" si="234"/>
        <v>65.047043010752674</v>
      </c>
      <c r="AX228" s="31">
        <f t="shared" ca="1" si="235"/>
        <v>1350.5215053763443</v>
      </c>
      <c r="AY228" s="31">
        <f t="shared" ca="1" si="236"/>
        <v>-1174.383064516129</v>
      </c>
      <c r="AZ228" s="31">
        <f t="shared" ca="1" si="237"/>
        <v>-997.34811827956992</v>
      </c>
      <c r="BA228" s="31">
        <f t="shared" ca="1" si="238"/>
        <v>-382.02016129032256</v>
      </c>
      <c r="BB228" s="31">
        <f t="shared" ca="1" si="239"/>
        <v>-2410.5497311827958</v>
      </c>
      <c r="BC228" s="31">
        <f t="shared" ca="1" si="240"/>
        <v>-1597.1438172043011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-2479</v>
      </c>
      <c r="BI228" s="32">
        <f>IF($BF228&gt;$Y$7,"",IF(AND($BF228=$Y$7,$BG228=23),"",Entrées!D256-Entrées!D255))</f>
        <v>-2575</v>
      </c>
      <c r="BJ228" s="32">
        <f>IF($BF228&gt;$Y$7,"",IF(AND($BF228=$Y$7,$BG228=23),"",Entrées!E256-Entrées!E255))</f>
        <v>-2550</v>
      </c>
      <c r="BK228" s="32">
        <f>IF($BF228&gt;$Y$7,"",IF(AND($BF228=$Y$7,$BG228=23),"",Entrées!F256-Entrées!F255))</f>
        <v>-0.5</v>
      </c>
      <c r="BL228" s="32">
        <f>IF($BF228&gt;$Y$7,"",IF(AND($BF228=$Y$7,$BG228=23),"",Entrées!G256-Entrées!G255))</f>
        <v>-544</v>
      </c>
      <c r="BM228" s="32">
        <f>IF($BF228&gt;$Y$7,"",IF(AND($BF228=$Y$7,$BG228=23),"",Entrées!H256-Entrées!H255))</f>
        <v>-8</v>
      </c>
      <c r="BN228" s="32">
        <f>IF($BF228&gt;$Y$7,"",IF(AND($BF228=$Y$7,$BG228=23),"",Entrées!I256-Entrées!I255))</f>
        <v>-541</v>
      </c>
      <c r="BO228" s="32">
        <f>IF($BF228&gt;$Y$7,"",IF(AND($BF228=$Y$7,$BG228=23),"",Entrées!J256-Entrées!J255))</f>
        <v>6.5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-314</v>
      </c>
      <c r="BR228" s="32">
        <f>IF($BF228&gt;$Y$7,"",IF(AND($BF228=$Y$7,$BG228=23),"",Entrées!M256-Entrées!M255))</f>
        <v>139.5</v>
      </c>
      <c r="BS228" s="32">
        <f>IF($BF228&gt;$Y$7,"",IF(AND($BF228=$Y$7,$BG228=23),"",Entrées!N256-Entrées!N255))</f>
        <v>4.5</v>
      </c>
      <c r="BT228" s="32">
        <f>IF($BF228&gt;$Y$7,"",IF(AND($BF228=$Y$7,$BG228=23),"",Entrées!O256-Entrées!O255))</f>
        <v>-1222</v>
      </c>
      <c r="BU228" s="32">
        <f>IF($BF228&gt;$Y$7,"",IF(AND($BF228=$Y$7,$BG228=23),"",Entrées!P256-Entrées!P255))</f>
        <v>-8.5</v>
      </c>
      <c r="BV228" s="32">
        <f>IF($BF228&gt;$Y$7,"",IF(AND($BF228=$Y$7,$BG228=23),"",Entrées!Q256-Entrées!Q255))</f>
        <v>-856</v>
      </c>
      <c r="BW228" s="32">
        <f>IF($BF228&gt;$Y$7,"",IF(AND($BF228=$Y$7,$BG228=23),"",Entrées!R256-Entrées!R255))</f>
        <v>-21</v>
      </c>
      <c r="BX228" s="32">
        <f>IF($BF228&gt;$Y$7,"",IF(AND($BF228=$Y$7,$BG228=23),"",Entrées!S256-Entrées!S255))</f>
        <v>-34</v>
      </c>
      <c r="BY228" s="32">
        <f>IF($BF228&gt;$Y$7,"",IF(AND($BF228=$Y$7,$BG228=23),"",Entrées!T256-Entrées!T255))</f>
        <v>-237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-814</v>
      </c>
      <c r="CB228" s="4"/>
      <c r="CC228" s="4"/>
      <c r="CD228" s="33">
        <f>IF($BF228&lt;=$Y$7,Entrées!J255/CD$2,"")</f>
        <v>0.31459752712591471</v>
      </c>
      <c r="CE228" s="33">
        <f>IF($BF228&lt;=$Y$7,Entrées!K255/CE$2,"")</f>
        <v>0</v>
      </c>
      <c r="CF228" s="11">
        <f t="shared" si="242"/>
        <v>7926</v>
      </c>
      <c r="CG228" s="11">
        <f t="shared" si="243"/>
        <v>4186</v>
      </c>
      <c r="CH228" s="52">
        <f t="shared" si="244"/>
        <v>0.27160101910413265</v>
      </c>
      <c r="CI228" s="52">
        <f t="shared" si="245"/>
        <v>9.6170382329218221E-2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1704.5</v>
      </c>
      <c r="F229" s="30">
        <f t="shared" ref="F229:AB229" ca="1" si="271">MAX(F197:F227)</f>
        <v>1073.5</v>
      </c>
      <c r="G229" s="30">
        <f t="shared" ca="1" si="271"/>
        <v>1017</v>
      </c>
      <c r="H229" s="30">
        <f t="shared" ca="1" si="271"/>
        <v>1136.5</v>
      </c>
      <c r="I229" s="30">
        <f t="shared" ca="1" si="271"/>
        <v>1127</v>
      </c>
      <c r="J229" s="30">
        <f t="shared" ca="1" si="271"/>
        <v>1242.5</v>
      </c>
      <c r="K229" s="30">
        <f t="shared" ca="1" si="271"/>
        <v>1863</v>
      </c>
      <c r="L229" s="30">
        <f t="shared" ca="1" si="271"/>
        <v>3417</v>
      </c>
      <c r="M229" s="30">
        <f t="shared" ca="1" si="271"/>
        <v>3900</v>
      </c>
      <c r="N229" s="30">
        <f t="shared" ca="1" si="271"/>
        <v>4014</v>
      </c>
      <c r="O229" s="30">
        <f t="shared" ca="1" si="271"/>
        <v>4004.5</v>
      </c>
      <c r="P229" s="30">
        <f t="shared" ca="1" si="271"/>
        <v>4034</v>
      </c>
      <c r="Q229" s="30">
        <f t="shared" ca="1" si="271"/>
        <v>4118.5</v>
      </c>
      <c r="R229" s="30">
        <f t="shared" ca="1" si="271"/>
        <v>4071.5</v>
      </c>
      <c r="S229" s="30">
        <f t="shared" ca="1" si="271"/>
        <v>4055</v>
      </c>
      <c r="T229" s="30">
        <f t="shared" ca="1" si="271"/>
        <v>3879</v>
      </c>
      <c r="U229" s="30">
        <f t="shared" ca="1" si="271"/>
        <v>3898</v>
      </c>
      <c r="V229" s="30">
        <f t="shared" ca="1" si="271"/>
        <v>3899.5</v>
      </c>
      <c r="W229" s="30">
        <f t="shared" ca="1" si="271"/>
        <v>3958</v>
      </c>
      <c r="X229" s="30">
        <f t="shared" ca="1" si="271"/>
        <v>4075.5</v>
      </c>
      <c r="Y229" s="30">
        <f t="shared" ca="1" si="271"/>
        <v>3973.5</v>
      </c>
      <c r="Z229" s="30">
        <f t="shared" ca="1" si="271"/>
        <v>3810.5</v>
      </c>
      <c r="AA229" s="30">
        <f t="shared" ca="1" si="271"/>
        <v>3469.5</v>
      </c>
      <c r="AB229" s="30">
        <f t="shared" ca="1" si="271"/>
        <v>2492.5</v>
      </c>
      <c r="AC229" s="41" t="s">
        <v>142</v>
      </c>
      <c r="AD229" s="42">
        <f ca="1">SUM(E228:AB228)/24</f>
        <v>1503.5463709677417</v>
      </c>
      <c r="AE229" s="42">
        <f ca="1">MAX(E229:AB229)</f>
        <v>4118.5</v>
      </c>
      <c r="AF229" s="42">
        <f ca="1">MIN(E230:AB230)</f>
        <v>622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49473.956989247294</v>
      </c>
      <c r="AK229" s="31">
        <f t="shared" ca="1" si="222"/>
        <v>49350.672043010745</v>
      </c>
      <c r="AL229" s="31">
        <f t="shared" ca="1" si="223"/>
        <v>49398.118279569891</v>
      </c>
      <c r="AM229" s="31">
        <f t="shared" ca="1" si="224"/>
        <v>347.55645161290329</v>
      </c>
      <c r="AN229" s="31">
        <f t="shared" ca="1" si="225"/>
        <v>2588.1444892473114</v>
      </c>
      <c r="AO229" s="31">
        <f t="shared" ca="1" si="226"/>
        <v>1503.5463709677417</v>
      </c>
      <c r="AP229" s="31">
        <f t="shared" ca="1" si="227"/>
        <v>41704.171370967742</v>
      </c>
      <c r="AQ229" s="31">
        <f t="shared" ca="1" si="228"/>
        <v>2152.7096774193546</v>
      </c>
      <c r="AR229" s="31">
        <f t="shared" ca="1" si="229"/>
        <v>402.56922043010746</v>
      </c>
      <c r="AS229" s="31">
        <f t="shared" ca="1" si="230"/>
        <v>6508.2741935483891</v>
      </c>
      <c r="AT229" s="31">
        <f t="shared" ca="1" si="231"/>
        <v>-813.07862903225805</v>
      </c>
      <c r="AU229" s="31">
        <f t="shared" ca="1" si="232"/>
        <v>663.5913978494624</v>
      </c>
      <c r="AV229" s="31">
        <f t="shared" ca="1" si="233"/>
        <v>-5583.5161290322567</v>
      </c>
      <c r="AW229" s="31">
        <f t="shared" ca="1" si="234"/>
        <v>65.047043010752674</v>
      </c>
      <c r="AX229" s="31">
        <f t="shared" ca="1" si="235"/>
        <v>1350.5215053763443</v>
      </c>
      <c r="AY229" s="31">
        <f t="shared" ca="1" si="236"/>
        <v>-1174.383064516129</v>
      </c>
      <c r="AZ229" s="31">
        <f t="shared" ca="1" si="237"/>
        <v>-997.34811827956992</v>
      </c>
      <c r="BA229" s="31">
        <f t="shared" ca="1" si="238"/>
        <v>-382.02016129032256</v>
      </c>
      <c r="BB229" s="31">
        <f t="shared" ca="1" si="239"/>
        <v>-2410.5497311827958</v>
      </c>
      <c r="BC229" s="31">
        <f t="shared" ca="1" si="240"/>
        <v>-1597.1438172043011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-1144.5</v>
      </c>
      <c r="BI229" s="32">
        <f>IF($BF229&gt;$Y$7,"",IF(AND($BF229=$Y$7,$BG229=23),"",Entrées!D257-Entrées!D256))</f>
        <v>-825</v>
      </c>
      <c r="BJ229" s="32">
        <f>IF($BF229&gt;$Y$7,"",IF(AND($BF229=$Y$7,$BG229=23),"",Entrées!E257-Entrées!E256))</f>
        <v>-887.5</v>
      </c>
      <c r="BK229" s="32">
        <f>IF($BF229&gt;$Y$7,"",IF(AND($BF229=$Y$7,$BG229=23),"",Entrées!F257-Entrées!F256))</f>
        <v>-2</v>
      </c>
      <c r="BL229" s="32">
        <f>IF($BF229&gt;$Y$7,"",IF(AND($BF229=$Y$7,$BG229=23),"",Entrées!G257-Entrées!G256))</f>
        <v>-146.5</v>
      </c>
      <c r="BM229" s="32">
        <f>IF($BF229&gt;$Y$7,"",IF(AND($BF229=$Y$7,$BG229=23),"",Entrées!H257-Entrées!H256))</f>
        <v>-10</v>
      </c>
      <c r="BN229" s="32">
        <f>IF($BF229&gt;$Y$7,"",IF(AND($BF229=$Y$7,$BG229=23),"",Entrées!I257-Entrées!I256))</f>
        <v>444.5</v>
      </c>
      <c r="BO229" s="32">
        <f>IF($BF229&gt;$Y$7,"",IF(AND($BF229=$Y$7,$BG229=23),"",Entrées!J257-Entrées!J256))</f>
        <v>-36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-175</v>
      </c>
      <c r="BR229" s="32">
        <f>IF($BF229&gt;$Y$7,"",IF(AND($BF229=$Y$7,$BG229=23),"",Entrées!M257-Entrées!M256))</f>
        <v>4</v>
      </c>
      <c r="BS229" s="32">
        <f>IF($BF229&gt;$Y$7,"",IF(AND($BF229=$Y$7,$BG229=23),"",Entrées!N257-Entrées!N256))</f>
        <v>-5</v>
      </c>
      <c r="BT229" s="32">
        <f>IF($BF229&gt;$Y$7,"",IF(AND($BF229=$Y$7,$BG229=23),"",Entrées!O257-Entrées!O256))</f>
        <v>-1219</v>
      </c>
      <c r="BU229" s="32">
        <f>IF($BF229&gt;$Y$7,"",IF(AND($BF229=$Y$7,$BG229=23),"",Entrées!P257-Entrées!P256))</f>
        <v>-3.5</v>
      </c>
      <c r="BV229" s="32">
        <f>IF($BF229&gt;$Y$7,"",IF(AND($BF229=$Y$7,$BG229=23),"",Entrées!Q257-Entrées!Q256))</f>
        <v>-1056</v>
      </c>
      <c r="BW229" s="32">
        <f>IF($BF229&gt;$Y$7,"",IF(AND($BF229=$Y$7,$BG229=23),"",Entrées!R257-Entrées!R256))</f>
        <v>18</v>
      </c>
      <c r="BX229" s="32">
        <f>IF($BF229&gt;$Y$7,"",IF(AND($BF229=$Y$7,$BG229=23),"",Entrées!S257-Entrées!S256))</f>
        <v>-34</v>
      </c>
      <c r="BY229" s="32">
        <f>IF($BF229&gt;$Y$7,"",IF(AND($BF229=$Y$7,$BG229=23),"",Entrées!T257-Entrées!T256))</f>
        <v>373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36</v>
      </c>
      <c r="CB229" s="4"/>
      <c r="CC229" s="4"/>
      <c r="CD229" s="33">
        <f>IF($BF229&lt;=$Y$7,Entrées!J256/CD$2,"")</f>
        <v>0.31541761291950543</v>
      </c>
      <c r="CE229" s="33">
        <f>IF($BF229&lt;=$Y$7,Entrées!K256/CE$2,"")</f>
        <v>0</v>
      </c>
      <c r="CF229" s="11">
        <f t="shared" si="242"/>
        <v>7926</v>
      </c>
      <c r="CG229" s="11">
        <f t="shared" si="243"/>
        <v>4186</v>
      </c>
      <c r="CH229" s="52">
        <f t="shared" si="244"/>
        <v>0.27160101910413265</v>
      </c>
      <c r="CI229" s="52">
        <f t="shared" si="245"/>
        <v>9.6170382329218221E-2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622</v>
      </c>
      <c r="F230" s="30">
        <f t="shared" ref="F230:AB230" ca="1" si="272">MIN(F197:F227)</f>
        <v>691.5</v>
      </c>
      <c r="G230" s="30">
        <f t="shared" ca="1" si="272"/>
        <v>690.5</v>
      </c>
      <c r="H230" s="30">
        <f t="shared" ca="1" si="272"/>
        <v>690</v>
      </c>
      <c r="I230" s="30">
        <f t="shared" ca="1" si="272"/>
        <v>675</v>
      </c>
      <c r="J230" s="30">
        <f t="shared" ca="1" si="272"/>
        <v>690.5</v>
      </c>
      <c r="K230" s="30">
        <f t="shared" ca="1" si="272"/>
        <v>691.5</v>
      </c>
      <c r="L230" s="30">
        <f t="shared" ca="1" si="272"/>
        <v>691</v>
      </c>
      <c r="M230" s="30">
        <f t="shared" ca="1" si="272"/>
        <v>691</v>
      </c>
      <c r="N230" s="30">
        <f t="shared" ca="1" si="272"/>
        <v>692</v>
      </c>
      <c r="O230" s="30">
        <f t="shared" ca="1" si="272"/>
        <v>694.5</v>
      </c>
      <c r="P230" s="30">
        <f t="shared" ca="1" si="272"/>
        <v>694</v>
      </c>
      <c r="Q230" s="30">
        <f t="shared" ca="1" si="272"/>
        <v>693.5</v>
      </c>
      <c r="R230" s="30">
        <f t="shared" ca="1" si="272"/>
        <v>692.5</v>
      </c>
      <c r="S230" s="30">
        <f t="shared" ca="1" si="272"/>
        <v>692.5</v>
      </c>
      <c r="T230" s="30">
        <f t="shared" ca="1" si="272"/>
        <v>691.5</v>
      </c>
      <c r="U230" s="30">
        <f t="shared" ca="1" si="272"/>
        <v>691.5</v>
      </c>
      <c r="V230" s="30">
        <f t="shared" ca="1" si="272"/>
        <v>696.5</v>
      </c>
      <c r="W230" s="30">
        <f t="shared" ca="1" si="272"/>
        <v>693.5</v>
      </c>
      <c r="X230" s="30">
        <f t="shared" ca="1" si="272"/>
        <v>690.5</v>
      </c>
      <c r="Y230" s="30">
        <f t="shared" ca="1" si="272"/>
        <v>689.5</v>
      </c>
      <c r="Z230" s="30">
        <f t="shared" ca="1" si="272"/>
        <v>688.5</v>
      </c>
      <c r="AA230" s="30">
        <f t="shared" ca="1" si="272"/>
        <v>690</v>
      </c>
      <c r="AB230" s="30">
        <f t="shared" ca="1" si="272"/>
        <v>690</v>
      </c>
      <c r="AC230" s="11"/>
      <c r="AD230" s="42">
        <f ca="1">SUM(INDIRECT(ADDRESS(ROW($C$37),COLUMN($C$37)+($C196-1),4, TRUE,"Entrées")):INDIRECT(ADDRESS(ROW(INDIRECT($A$42)),COLUMN($C$37)+($C196-1),4,TRUE,"Entrées")))/Entrées!$P$11</f>
        <v>1503.546370967742</v>
      </c>
      <c r="AE230" s="42">
        <f ca="1">MAX(INDIRECT(ADDRESS(ROW($C$37),COLUMN($C$37)+($C196-1),4, TRUE,"Entrées")):INDIRECT(ADDRESS(ROW(INDIRECT($A$42)),COLUMN($C$37)+($C196-1),4,TRUE,"Entrées")))</f>
        <v>4118.5</v>
      </c>
      <c r="AF230" s="42">
        <f ca="1">MIN(INDIRECT(ADDRESS(ROW($C$37),COLUMN($C$37)+($C196-1),4, TRUE,"Entrées")):INDIRECT(ADDRESS(ROW(INDIRECT($A$42)),COLUMN($C$37)+($C196-1),4,TRUE,"Entrées")))</f>
        <v>622</v>
      </c>
      <c r="AH230" s="11">
        <f>Entrées!A257</f>
        <v>10</v>
      </c>
      <c r="AI230" s="13">
        <f>Entrées!B257</f>
        <v>4</v>
      </c>
      <c r="AJ230" s="31">
        <f t="shared" ca="1" si="246"/>
        <v>49473.956989247294</v>
      </c>
      <c r="AK230" s="31">
        <f t="shared" ca="1" si="222"/>
        <v>49350.672043010745</v>
      </c>
      <c r="AL230" s="31">
        <f t="shared" ca="1" si="223"/>
        <v>49398.118279569891</v>
      </c>
      <c r="AM230" s="31">
        <f t="shared" ca="1" si="224"/>
        <v>347.55645161290329</v>
      </c>
      <c r="AN230" s="31">
        <f t="shared" ca="1" si="225"/>
        <v>2588.1444892473114</v>
      </c>
      <c r="AO230" s="31">
        <f t="shared" ca="1" si="226"/>
        <v>1503.5463709677417</v>
      </c>
      <c r="AP230" s="31">
        <f t="shared" ca="1" si="227"/>
        <v>41704.171370967742</v>
      </c>
      <c r="AQ230" s="31">
        <f t="shared" ca="1" si="228"/>
        <v>2152.7096774193546</v>
      </c>
      <c r="AR230" s="31">
        <f t="shared" ca="1" si="229"/>
        <v>402.56922043010746</v>
      </c>
      <c r="AS230" s="31">
        <f t="shared" ca="1" si="230"/>
        <v>6508.2741935483891</v>
      </c>
      <c r="AT230" s="31">
        <f t="shared" ca="1" si="231"/>
        <v>-813.07862903225805</v>
      </c>
      <c r="AU230" s="31">
        <f t="shared" ca="1" si="232"/>
        <v>663.5913978494624</v>
      </c>
      <c r="AV230" s="31">
        <f t="shared" ca="1" si="233"/>
        <v>-5583.5161290322567</v>
      </c>
      <c r="AW230" s="31">
        <f t="shared" ca="1" si="234"/>
        <v>65.047043010752674</v>
      </c>
      <c r="AX230" s="31">
        <f t="shared" ca="1" si="235"/>
        <v>1350.5215053763443</v>
      </c>
      <c r="AY230" s="31">
        <f t="shared" ca="1" si="236"/>
        <v>-1174.383064516129</v>
      </c>
      <c r="AZ230" s="31">
        <f t="shared" ca="1" si="237"/>
        <v>-997.34811827956992</v>
      </c>
      <c r="BA230" s="31">
        <f t="shared" ca="1" si="238"/>
        <v>-382.02016129032256</v>
      </c>
      <c r="BB230" s="31">
        <f t="shared" ca="1" si="239"/>
        <v>-2410.5497311827958</v>
      </c>
      <c r="BC230" s="31">
        <f t="shared" ca="1" si="240"/>
        <v>-1597.1438172043011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957.5</v>
      </c>
      <c r="BI230" s="32">
        <f>IF($BF230&gt;$Y$7,"",IF(AND($BF230=$Y$7,$BG230=23),"",Entrées!D258-Entrées!D257))</f>
        <v>1887.5</v>
      </c>
      <c r="BJ230" s="32">
        <f>IF($BF230&gt;$Y$7,"",IF(AND($BF230=$Y$7,$BG230=23),"",Entrées!E258-Entrées!E257))</f>
        <v>1887.5</v>
      </c>
      <c r="BK230" s="32">
        <f>IF($BF230&gt;$Y$7,"",IF(AND($BF230=$Y$7,$BG230=23),"",Entrées!F258-Entrées!F257))</f>
        <v>-3.5</v>
      </c>
      <c r="BL230" s="32">
        <f>IF($BF230&gt;$Y$7,"",IF(AND($BF230=$Y$7,$BG230=23),"",Entrées!G258-Entrées!G257))</f>
        <v>74.5</v>
      </c>
      <c r="BM230" s="32">
        <f>IF($BF230&gt;$Y$7,"",IF(AND($BF230=$Y$7,$BG230=23),"",Entrées!H258-Entrées!H257))</f>
        <v>76.5</v>
      </c>
      <c r="BN230" s="32">
        <f>IF($BF230&gt;$Y$7,"",IF(AND($BF230=$Y$7,$BG230=23),"",Entrées!I258-Entrées!I257))</f>
        <v>98</v>
      </c>
      <c r="BO230" s="32">
        <f>IF($BF230&gt;$Y$7,"",IF(AND($BF230=$Y$7,$BG230=23),"",Entrées!J258-Entrées!J257))</f>
        <v>60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123</v>
      </c>
      <c r="BR230" s="32">
        <f>IF($BF230&gt;$Y$7,"",IF(AND($BF230=$Y$7,$BG230=23),"",Entrées!M258-Entrées!M257))</f>
        <v>-168</v>
      </c>
      <c r="BS230" s="32">
        <f>IF($BF230&gt;$Y$7,"",IF(AND($BF230=$Y$7,$BG230=23),"",Entrées!N258-Entrées!N257))</f>
        <v>-3</v>
      </c>
      <c r="BT230" s="32">
        <f>IF($BF230&gt;$Y$7,"",IF(AND($BF230=$Y$7,$BG230=23),"",Entrées!O258-Entrées!O257))</f>
        <v>700.5</v>
      </c>
      <c r="BU230" s="32">
        <f>IF($BF230&gt;$Y$7,"",IF(AND($BF230=$Y$7,$BG230=23),"",Entrées!P258-Entrées!P257))</f>
        <v>1.5</v>
      </c>
      <c r="BV230" s="32">
        <f>IF($BF230&gt;$Y$7,"",IF(AND($BF230=$Y$7,$BG230=23),"",Entrées!Q258-Entrées!Q257))</f>
        <v>651</v>
      </c>
      <c r="BW230" s="32">
        <f>IF($BF230&gt;$Y$7,"",IF(AND($BF230=$Y$7,$BG230=23),"",Entrées!R258-Entrées!R257))</f>
        <v>-35</v>
      </c>
      <c r="BX230" s="32">
        <f>IF($BF230&gt;$Y$7,"",IF(AND($BF230=$Y$7,$BG230=23),"",Entrées!S258-Entrées!S257))</f>
        <v>368</v>
      </c>
      <c r="BY230" s="32">
        <f>IF($BF230&gt;$Y$7,"",IF(AND($BF230=$Y$7,$BG230=23),"",Entrées!T258-Entrées!T257))</f>
        <v>249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309</v>
      </c>
      <c r="CB230" s="4"/>
      <c r="CC230" s="4"/>
      <c r="CD230" s="33">
        <f>IF($BF230&lt;=$Y$7,Entrées!J257/CD$2,"")</f>
        <v>0.31087559929346453</v>
      </c>
      <c r="CE230" s="33">
        <f>IF($BF230&lt;=$Y$7,Entrées!K257/CE$2,"")</f>
        <v>0</v>
      </c>
      <c r="CF230" s="11">
        <f t="shared" si="242"/>
        <v>7926</v>
      </c>
      <c r="CG230" s="11">
        <f t="shared" si="243"/>
        <v>4186</v>
      </c>
      <c r="CH230" s="52">
        <f t="shared" si="244"/>
        <v>0.27160101910413265</v>
      </c>
      <c r="CI230" s="52">
        <f t="shared" si="245"/>
        <v>9.6170382329218221E-2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49473.956989247294</v>
      </c>
      <c r="AK231" s="31">
        <f t="shared" ca="1" si="222"/>
        <v>49350.672043010745</v>
      </c>
      <c r="AL231" s="31">
        <f t="shared" ca="1" si="223"/>
        <v>49398.118279569891</v>
      </c>
      <c r="AM231" s="31">
        <f t="shared" ca="1" si="224"/>
        <v>347.55645161290329</v>
      </c>
      <c r="AN231" s="31">
        <f t="shared" ca="1" si="225"/>
        <v>2588.1444892473114</v>
      </c>
      <c r="AO231" s="31">
        <f t="shared" ca="1" si="226"/>
        <v>1503.5463709677417</v>
      </c>
      <c r="AP231" s="31">
        <f t="shared" ca="1" si="227"/>
        <v>41704.171370967742</v>
      </c>
      <c r="AQ231" s="31">
        <f t="shared" ca="1" si="228"/>
        <v>2152.7096774193546</v>
      </c>
      <c r="AR231" s="31">
        <f t="shared" ca="1" si="229"/>
        <v>402.56922043010746</v>
      </c>
      <c r="AS231" s="31">
        <f t="shared" ca="1" si="230"/>
        <v>6508.2741935483891</v>
      </c>
      <c r="AT231" s="31">
        <f t="shared" ca="1" si="231"/>
        <v>-813.07862903225805</v>
      </c>
      <c r="AU231" s="31">
        <f t="shared" ca="1" si="232"/>
        <v>663.5913978494624</v>
      </c>
      <c r="AV231" s="31">
        <f t="shared" ca="1" si="233"/>
        <v>-5583.5161290322567</v>
      </c>
      <c r="AW231" s="31">
        <f t="shared" ca="1" si="234"/>
        <v>65.047043010752674</v>
      </c>
      <c r="AX231" s="31">
        <f t="shared" ca="1" si="235"/>
        <v>1350.5215053763443</v>
      </c>
      <c r="AY231" s="31">
        <f t="shared" ca="1" si="236"/>
        <v>-1174.383064516129</v>
      </c>
      <c r="AZ231" s="31">
        <f t="shared" ca="1" si="237"/>
        <v>-997.34811827956992</v>
      </c>
      <c r="BA231" s="31">
        <f t="shared" ca="1" si="238"/>
        <v>-382.02016129032256</v>
      </c>
      <c r="BB231" s="31">
        <f t="shared" ca="1" si="239"/>
        <v>-2410.5497311827958</v>
      </c>
      <c r="BC231" s="31">
        <f t="shared" ca="1" si="240"/>
        <v>-1597.1438172043011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4546</v>
      </c>
      <c r="BI231" s="32">
        <f>IF($BF231&gt;$Y$7,"",IF(AND($BF231=$Y$7,$BG231=23),"",Entrées!D259-Entrées!D258))</f>
        <v>5012.5</v>
      </c>
      <c r="BJ231" s="32">
        <f>IF($BF231&gt;$Y$7,"",IF(AND($BF231=$Y$7,$BG231=23),"",Entrées!E259-Entrées!E258))</f>
        <v>5212.5</v>
      </c>
      <c r="BK231" s="32">
        <f>IF($BF231&gt;$Y$7,"",IF(AND($BF231=$Y$7,$BG231=23),"",Entrées!F259-Entrées!F258))</f>
        <v>11.5</v>
      </c>
      <c r="BL231" s="32">
        <f>IF($BF231&gt;$Y$7,"",IF(AND($BF231=$Y$7,$BG231=23),"",Entrées!G259-Entrées!G258))</f>
        <v>833.5</v>
      </c>
      <c r="BM231" s="32">
        <f>IF($BF231&gt;$Y$7,"",IF(AND($BF231=$Y$7,$BG231=23),"",Entrées!H259-Entrées!H258))</f>
        <v>577.5</v>
      </c>
      <c r="BN231" s="32">
        <f>IF($BF231&gt;$Y$7,"",IF(AND($BF231=$Y$7,$BG231=23),"",Entrées!I259-Entrées!I258))</f>
        <v>361</v>
      </c>
      <c r="BO231" s="32">
        <f>IF($BF231&gt;$Y$7,"",IF(AND($BF231=$Y$7,$BG231=23),"",Entrées!J259-Entrées!J258))</f>
        <v>18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849.5</v>
      </c>
      <c r="BR231" s="32">
        <f>IF($BF231&gt;$Y$7,"",IF(AND($BF231=$Y$7,$BG231=23),"",Entrées!M259-Entrées!M258))</f>
        <v>848</v>
      </c>
      <c r="BS231" s="32">
        <f>IF($BF231&gt;$Y$7,"",IF(AND($BF231=$Y$7,$BG231=23),"",Entrées!N259-Entrées!N258))</f>
        <v>-11</v>
      </c>
      <c r="BT231" s="32">
        <f>IF($BF231&gt;$Y$7,"",IF(AND($BF231=$Y$7,$BG231=23),"",Entrées!O259-Entrées!O258))</f>
        <v>1057.5</v>
      </c>
      <c r="BU231" s="32">
        <f>IF($BF231&gt;$Y$7,"",IF(AND($BF231=$Y$7,$BG231=23),"",Entrées!P259-Entrées!P258))</f>
        <v>14.5</v>
      </c>
      <c r="BV231" s="32">
        <f>IF($BF231&gt;$Y$7,"",IF(AND($BF231=$Y$7,$BG231=23),"",Entrées!Q259-Entrées!Q258))</f>
        <v>-2126</v>
      </c>
      <c r="BW231" s="32">
        <f>IF($BF231&gt;$Y$7,"",IF(AND($BF231=$Y$7,$BG231=23),"",Entrées!R259-Entrées!R258))</f>
        <v>2435</v>
      </c>
      <c r="BX231" s="32">
        <f>IF($BF231&gt;$Y$7,"",IF(AND($BF231=$Y$7,$BG231=23),"",Entrées!S259-Entrées!S258))</f>
        <v>112</v>
      </c>
      <c r="BY231" s="32">
        <f>IF($BF231&gt;$Y$7,"",IF(AND($BF231=$Y$7,$BG231=23),"",Entrées!T259-Entrées!T258))</f>
        <v>586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-160</v>
      </c>
      <c r="CB231" s="4"/>
      <c r="CC231" s="4"/>
      <c r="CD231" s="33">
        <f>IF($BF231&lt;=$Y$7,Entrées!J258/CD$2,"")</f>
        <v>0.31844562200353266</v>
      </c>
      <c r="CE231" s="33">
        <f>IF($BF231&lt;=$Y$7,Entrées!K258/CE$2,"")</f>
        <v>0</v>
      </c>
      <c r="CF231" s="11">
        <f t="shared" si="242"/>
        <v>7926</v>
      </c>
      <c r="CG231" s="11">
        <f t="shared" si="243"/>
        <v>4186</v>
      </c>
      <c r="CH231" s="52">
        <f t="shared" si="244"/>
        <v>0.27160101910413265</v>
      </c>
      <c r="CI231" s="52">
        <f t="shared" si="245"/>
        <v>9.6170382329218221E-2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49473.956989247294</v>
      </c>
      <c r="AK232" s="31">
        <f t="shared" ca="1" si="222"/>
        <v>49350.672043010745</v>
      </c>
      <c r="AL232" s="31">
        <f t="shared" ca="1" si="223"/>
        <v>49398.118279569891</v>
      </c>
      <c r="AM232" s="31">
        <f t="shared" ca="1" si="224"/>
        <v>347.55645161290329</v>
      </c>
      <c r="AN232" s="31">
        <f t="shared" ca="1" si="225"/>
        <v>2588.1444892473114</v>
      </c>
      <c r="AO232" s="31">
        <f t="shared" ca="1" si="226"/>
        <v>1503.5463709677417</v>
      </c>
      <c r="AP232" s="31">
        <f t="shared" ca="1" si="227"/>
        <v>41704.171370967742</v>
      </c>
      <c r="AQ232" s="31">
        <f t="shared" ca="1" si="228"/>
        <v>2152.7096774193546</v>
      </c>
      <c r="AR232" s="31">
        <f t="shared" ca="1" si="229"/>
        <v>402.56922043010746</v>
      </c>
      <c r="AS232" s="31">
        <f t="shared" ca="1" si="230"/>
        <v>6508.2741935483891</v>
      </c>
      <c r="AT232" s="31">
        <f t="shared" ca="1" si="231"/>
        <v>-813.07862903225805</v>
      </c>
      <c r="AU232" s="31">
        <f t="shared" ca="1" si="232"/>
        <v>663.5913978494624</v>
      </c>
      <c r="AV232" s="31">
        <f t="shared" ca="1" si="233"/>
        <v>-5583.5161290322567</v>
      </c>
      <c r="AW232" s="31">
        <f t="shared" ca="1" si="234"/>
        <v>65.047043010752674</v>
      </c>
      <c r="AX232" s="31">
        <f t="shared" ca="1" si="235"/>
        <v>1350.5215053763443</v>
      </c>
      <c r="AY232" s="31">
        <f t="shared" ca="1" si="236"/>
        <v>-1174.383064516129</v>
      </c>
      <c r="AZ232" s="31">
        <f t="shared" ca="1" si="237"/>
        <v>-997.34811827956992</v>
      </c>
      <c r="BA232" s="31">
        <f t="shared" ca="1" si="238"/>
        <v>-382.02016129032256</v>
      </c>
      <c r="BB232" s="31">
        <f t="shared" ca="1" si="239"/>
        <v>-2410.5497311827958</v>
      </c>
      <c r="BC232" s="31">
        <f t="shared" ca="1" si="240"/>
        <v>-1597.1438172043011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7553</v>
      </c>
      <c r="BI232" s="32">
        <f>IF($BF232&gt;$Y$7,"",IF(AND($BF232=$Y$7,$BG232=23),"",Entrées!D260-Entrées!D259))</f>
        <v>7175</v>
      </c>
      <c r="BJ232" s="32">
        <f>IF($BF232&gt;$Y$7,"",IF(AND($BF232=$Y$7,$BG232=23),"",Entrées!E260-Entrées!E259))</f>
        <v>7175</v>
      </c>
      <c r="BK232" s="32">
        <f>IF($BF232&gt;$Y$7,"",IF(AND($BF232=$Y$7,$BG232=23),"",Entrées!F260-Entrées!F259))</f>
        <v>9</v>
      </c>
      <c r="BL232" s="32">
        <f>IF($BF232&gt;$Y$7,"",IF(AND($BF232=$Y$7,$BG232=23),"",Entrées!G260-Entrées!G259))</f>
        <v>382</v>
      </c>
      <c r="BM232" s="32">
        <f>IF($BF232&gt;$Y$7,"",IF(AND($BF232=$Y$7,$BG232=23),"",Entrées!H260-Entrées!H259))</f>
        <v>2021</v>
      </c>
      <c r="BN232" s="32">
        <f>IF($BF232&gt;$Y$7,"",IF(AND($BF232=$Y$7,$BG232=23),"",Entrées!I260-Entrées!I259))</f>
        <v>353</v>
      </c>
      <c r="BO232" s="32">
        <f>IF($BF232&gt;$Y$7,"",IF(AND($BF232=$Y$7,$BG232=23),"",Entrées!J260-Entrées!J259))</f>
        <v>27.5</v>
      </c>
      <c r="BP232" s="32">
        <f>IF($BF232&gt;$Y$7,"",IF(AND($BF232=$Y$7,$BG232=23),"",Entrées!K260-Entrées!K259))</f>
        <v>0.5</v>
      </c>
      <c r="BQ232" s="32">
        <f>IF($BF232&gt;$Y$7,"",IF(AND($BF232=$Y$7,$BG232=23),"",Entrées!L260-Entrées!L259))</f>
        <v>2198</v>
      </c>
      <c r="BR232" s="32">
        <f>IF($BF232&gt;$Y$7,"",IF(AND($BF232=$Y$7,$BG232=23),"",Entrées!M260-Entrées!M259))</f>
        <v>1570</v>
      </c>
      <c r="BS232" s="32">
        <f>IF($BF232&gt;$Y$7,"",IF(AND($BF232=$Y$7,$BG232=23),"",Entrées!N260-Entrées!N259))</f>
        <v>3.5</v>
      </c>
      <c r="BT232" s="32">
        <f>IF($BF232&gt;$Y$7,"",IF(AND($BF232=$Y$7,$BG232=23),"",Entrées!O260-Entrées!O259))</f>
        <v>989</v>
      </c>
      <c r="BU232" s="32">
        <f>IF($BF232&gt;$Y$7,"",IF(AND($BF232=$Y$7,$BG232=23),"",Entrées!P260-Entrées!P259))</f>
        <v>9</v>
      </c>
      <c r="BV232" s="32">
        <f>IF($BF232&gt;$Y$7,"",IF(AND($BF232=$Y$7,$BG232=23),"",Entrées!Q260-Entrées!Q259))</f>
        <v>591</v>
      </c>
      <c r="BW232" s="32">
        <f>IF($BF232&gt;$Y$7,"",IF(AND($BF232=$Y$7,$BG232=23),"",Entrées!R260-Entrées!R259))</f>
        <v>-363</v>
      </c>
      <c r="BX232" s="32">
        <f>IF($BF232&gt;$Y$7,"",IF(AND($BF232=$Y$7,$BG232=23),"",Entrées!S260-Entrées!S259))</f>
        <v>533</v>
      </c>
      <c r="BY232" s="32">
        <f>IF($BF232&gt;$Y$7,"",IF(AND($BF232=$Y$7,$BG232=23),"",Entrées!T260-Entrées!T259))</f>
        <v>375</v>
      </c>
      <c r="BZ232" s="32">
        <f>IF($BF232&gt;$Y$7,"",IF(AND($BF232=$Y$7,$BG232=23),"",Entrées!U260-Entrées!U259))</f>
        <v>105</v>
      </c>
      <c r="CA232" s="32">
        <f>IF($BF232&gt;$Y$7,"",IF(AND($BF232=$Y$7,$BG232=23),"",Entrées!V260-Entrées!V259))</f>
        <v>466</v>
      </c>
      <c r="CB232" s="4"/>
      <c r="CC232" s="4"/>
      <c r="CD232" s="33">
        <f>IF($BF232&lt;=$Y$7,Entrées!J259/CD$2,"")</f>
        <v>0.32071662881655311</v>
      </c>
      <c r="CE232" s="33">
        <f>IF($BF232&lt;=$Y$7,Entrées!K259/CE$2,"")</f>
        <v>0</v>
      </c>
      <c r="CF232" s="11">
        <f t="shared" si="242"/>
        <v>7926</v>
      </c>
      <c r="CG232" s="11">
        <f t="shared" si="243"/>
        <v>4186</v>
      </c>
      <c r="CH232" s="52">
        <f t="shared" si="244"/>
        <v>0.27160101910413265</v>
      </c>
      <c r="CI232" s="52">
        <f t="shared" si="245"/>
        <v>9.6170382329218221E-2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49473.956989247294</v>
      </c>
      <c r="AK233" s="31">
        <f t="shared" ca="1" si="222"/>
        <v>49350.672043010745</v>
      </c>
      <c r="AL233" s="31">
        <f t="shared" ca="1" si="223"/>
        <v>49398.118279569891</v>
      </c>
      <c r="AM233" s="31">
        <f t="shared" ca="1" si="224"/>
        <v>347.55645161290329</v>
      </c>
      <c r="AN233" s="31">
        <f t="shared" ca="1" si="225"/>
        <v>2588.1444892473114</v>
      </c>
      <c r="AO233" s="31">
        <f t="shared" ca="1" si="226"/>
        <v>1503.5463709677417</v>
      </c>
      <c r="AP233" s="31">
        <f t="shared" ca="1" si="227"/>
        <v>41704.171370967742</v>
      </c>
      <c r="AQ233" s="31">
        <f t="shared" ca="1" si="228"/>
        <v>2152.7096774193546</v>
      </c>
      <c r="AR233" s="31">
        <f t="shared" ca="1" si="229"/>
        <v>402.56922043010746</v>
      </c>
      <c r="AS233" s="31">
        <f t="shared" ca="1" si="230"/>
        <v>6508.2741935483891</v>
      </c>
      <c r="AT233" s="31">
        <f t="shared" ca="1" si="231"/>
        <v>-813.07862903225805</v>
      </c>
      <c r="AU233" s="31">
        <f t="shared" ca="1" si="232"/>
        <v>663.5913978494624</v>
      </c>
      <c r="AV233" s="31">
        <f t="shared" ca="1" si="233"/>
        <v>-5583.5161290322567</v>
      </c>
      <c r="AW233" s="31">
        <f t="shared" ca="1" si="234"/>
        <v>65.047043010752674</v>
      </c>
      <c r="AX233" s="31">
        <f t="shared" ca="1" si="235"/>
        <v>1350.5215053763443</v>
      </c>
      <c r="AY233" s="31">
        <f t="shared" ca="1" si="236"/>
        <v>-1174.383064516129</v>
      </c>
      <c r="AZ233" s="31">
        <f t="shared" ca="1" si="237"/>
        <v>-997.34811827956992</v>
      </c>
      <c r="BA233" s="31">
        <f t="shared" ca="1" si="238"/>
        <v>-382.02016129032256</v>
      </c>
      <c r="BB233" s="31">
        <f t="shared" ca="1" si="239"/>
        <v>-2410.5497311827958</v>
      </c>
      <c r="BC233" s="31">
        <f t="shared" ca="1" si="240"/>
        <v>-1597.1438172043011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2971</v>
      </c>
      <c r="BI233" s="32">
        <f>IF($BF233&gt;$Y$7,"",IF(AND($BF233=$Y$7,$BG233=23),"",Entrées!D261-Entrées!D260))</f>
        <v>2250</v>
      </c>
      <c r="BJ233" s="32">
        <f>IF($BF233&gt;$Y$7,"",IF(AND($BF233=$Y$7,$BG233=23),"",Entrées!E261-Entrées!E260))</f>
        <v>1950</v>
      </c>
      <c r="BK233" s="32">
        <f>IF($BF233&gt;$Y$7,"",IF(AND($BF233=$Y$7,$BG233=23),"",Entrées!F261-Entrées!F260))</f>
        <v>4</v>
      </c>
      <c r="BL233" s="32">
        <f>IF($BF233&gt;$Y$7,"",IF(AND($BF233=$Y$7,$BG233=23),"",Entrées!G261-Entrées!G260))</f>
        <v>-130.5</v>
      </c>
      <c r="BM233" s="32">
        <f>IF($BF233&gt;$Y$7,"",IF(AND($BF233=$Y$7,$BG233=23),"",Entrées!H261-Entrées!H260))</f>
        <v>483</v>
      </c>
      <c r="BN233" s="32">
        <f>IF($BF233&gt;$Y$7,"",IF(AND($BF233=$Y$7,$BG233=23),"",Entrées!I261-Entrées!I260))</f>
        <v>302.5</v>
      </c>
      <c r="BO233" s="32">
        <f>IF($BF233&gt;$Y$7,"",IF(AND($BF233=$Y$7,$BG233=23),"",Entrées!J261-Entrées!J260))</f>
        <v>121.5</v>
      </c>
      <c r="BP233" s="32">
        <f>IF($BF233&gt;$Y$7,"",IF(AND($BF233=$Y$7,$BG233=23),"",Entrées!K261-Entrées!K260))</f>
        <v>28</v>
      </c>
      <c r="BQ233" s="32">
        <f>IF($BF233&gt;$Y$7,"",IF(AND($BF233=$Y$7,$BG233=23),"",Entrées!L261-Entrées!L260))</f>
        <v>1172</v>
      </c>
      <c r="BR233" s="32">
        <f>IF($BF233&gt;$Y$7,"",IF(AND($BF233=$Y$7,$BG233=23),"",Entrées!M261-Entrées!M260))</f>
        <v>2</v>
      </c>
      <c r="BS233" s="32">
        <f>IF($BF233&gt;$Y$7,"",IF(AND($BF233=$Y$7,$BG233=23),"",Entrées!N261-Entrées!N260))</f>
        <v>-0.5</v>
      </c>
      <c r="BT233" s="32">
        <f>IF($BF233&gt;$Y$7,"",IF(AND($BF233=$Y$7,$BG233=23),"",Entrées!O261-Entrées!O260))</f>
        <v>988.5</v>
      </c>
      <c r="BU233" s="32">
        <f>IF($BF233&gt;$Y$7,"",IF(AND($BF233=$Y$7,$BG233=23),"",Entrées!P261-Entrées!P260))</f>
        <v>-2.5</v>
      </c>
      <c r="BV233" s="32">
        <f>IF($BF233&gt;$Y$7,"",IF(AND($BF233=$Y$7,$BG233=23),"",Entrées!Q261-Entrées!Q260))</f>
        <v>-37</v>
      </c>
      <c r="BW233" s="32">
        <f>IF($BF233&gt;$Y$7,"",IF(AND($BF233=$Y$7,$BG233=23),"",Entrées!R261-Entrées!R260))</f>
        <v>-266</v>
      </c>
      <c r="BX233" s="32">
        <f>IF($BF233&gt;$Y$7,"",IF(AND($BF233=$Y$7,$BG233=23),"",Entrées!S261-Entrées!S260))</f>
        <v>971</v>
      </c>
      <c r="BY233" s="32">
        <f>IF($BF233&gt;$Y$7,"",IF(AND($BF233=$Y$7,$BG233=23),"",Entrées!T261-Entrées!T260))</f>
        <v>-138</v>
      </c>
      <c r="BZ233" s="32">
        <f>IF($BF233&gt;$Y$7,"",IF(AND($BF233=$Y$7,$BG233=23),"",Entrées!U261-Entrées!U260))</f>
        <v>-260</v>
      </c>
      <c r="CA233" s="32">
        <f>IF($BF233&gt;$Y$7,"",IF(AND($BF233=$Y$7,$BG233=23),"",Entrées!V261-Entrées!V260))</f>
        <v>363</v>
      </c>
      <c r="CB233" s="4"/>
      <c r="CC233" s="4"/>
      <c r="CD233" s="33">
        <f>IF($BF233&lt;=$Y$7,Entrées!J260/CD$2,"")</f>
        <v>0.32418622255866769</v>
      </c>
      <c r="CE233" s="33">
        <f>IF($BF233&lt;=$Y$7,Entrées!K260/CE$2,"")</f>
        <v>1.1944577161968466E-4</v>
      </c>
      <c r="CF233" s="11">
        <f t="shared" si="242"/>
        <v>7926</v>
      </c>
      <c r="CG233" s="11">
        <f t="shared" si="243"/>
        <v>4186</v>
      </c>
      <c r="CH233" s="52">
        <f t="shared" si="244"/>
        <v>0.27160101910413265</v>
      </c>
      <c r="CI233" s="52">
        <f t="shared" si="245"/>
        <v>9.6170382329218221E-2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41172</v>
      </c>
      <c r="F234" s="28">
        <f ca="1">IF($D234&gt;$D$8,"",INDIRECT(ADDRESS(ROW(Entrées!$C$37)+($D234-1)*24+F$11,COLUMN(Entrées!$C$37)+($C234-1),4,TRUE,"Entrées")))</f>
        <v>40774</v>
      </c>
      <c r="G234" s="28">
        <f ca="1">IF($D234&gt;$D$8,"",INDIRECT(ADDRESS(ROW(Entrées!$C$37)+($D234-1)*24+G$11,COLUMN(Entrées!$C$37)+($C234-1),4,TRUE,"Entrées")))</f>
        <v>41180</v>
      </c>
      <c r="H234" s="28">
        <f ca="1">IF($D234&gt;$D$8,"",INDIRECT(ADDRESS(ROW(Entrées!$C$37)+($D234-1)*24+H$11,COLUMN(Entrées!$C$37)+($C234-1),4,TRUE,"Entrées")))</f>
        <v>40756.5</v>
      </c>
      <c r="I234" s="28">
        <f ca="1">IF($D234&gt;$D$8,"",INDIRECT(ADDRESS(ROW(Entrées!$C$37)+($D234-1)*24+I$11,COLUMN(Entrées!$C$37)+($C234-1),4,TRUE,"Entrées")))</f>
        <v>40779</v>
      </c>
      <c r="J234" s="28">
        <f ca="1">IF($D234&gt;$D$8,"",INDIRECT(ADDRESS(ROW(Entrées!$C$37)+($D234-1)*24+J$11,COLUMN(Entrées!$C$37)+($C234-1),4,TRUE,"Entrées")))</f>
        <v>40564.5</v>
      </c>
      <c r="K234" s="28">
        <f ca="1">IF($D234&gt;$D$8,"",INDIRECT(ADDRESS(ROW(Entrées!$C$37)+($D234-1)*24+K$11,COLUMN(Entrées!$C$37)+($C234-1),4,TRUE,"Entrées")))</f>
        <v>41704</v>
      </c>
      <c r="L234" s="28">
        <f ca="1">IF($D234&gt;$D$8,"",INDIRECT(ADDRESS(ROW(Entrées!$C$37)+($D234-1)*24+L$11,COLUMN(Entrées!$C$37)+($C234-1),4,TRUE,"Entrées")))</f>
        <v>42016</v>
      </c>
      <c r="M234" s="28">
        <f ca="1">IF($D234&gt;$D$8,"",INDIRECT(ADDRESS(ROW(Entrées!$C$37)+($D234-1)*24+M$11,COLUMN(Entrées!$C$37)+($C234-1),4,TRUE,"Entrées")))</f>
        <v>42057.5</v>
      </c>
      <c r="N234" s="28">
        <f ca="1">IF($D234&gt;$D$8,"",INDIRECT(ADDRESS(ROW(Entrées!$C$37)+($D234-1)*24+N$11,COLUMN(Entrées!$C$37)+($C234-1),4,TRUE,"Entrées")))</f>
        <v>42048</v>
      </c>
      <c r="O234" s="28">
        <f ca="1">IF($D234&gt;$D$8,"",INDIRECT(ADDRESS(ROW(Entrées!$C$37)+($D234-1)*24+O$11,COLUMN(Entrées!$C$37)+($C234-1),4,TRUE,"Entrées")))</f>
        <v>42035</v>
      </c>
      <c r="P234" s="28">
        <f ca="1">IF($D234&gt;$D$8,"",INDIRECT(ADDRESS(ROW(Entrées!$C$37)+($D234-1)*24+P$11,COLUMN(Entrées!$C$37)+($C234-1),4,TRUE,"Entrées")))</f>
        <v>42024</v>
      </c>
      <c r="Q234" s="28">
        <f ca="1">IF($D234&gt;$D$8,"",INDIRECT(ADDRESS(ROW(Entrées!$C$37)+($D234-1)*24+Q$11,COLUMN(Entrées!$C$37)+($C234-1),4,TRUE,"Entrées")))</f>
        <v>42041</v>
      </c>
      <c r="R234" s="28">
        <f ca="1">IF($D234&gt;$D$8,"",INDIRECT(ADDRESS(ROW(Entrées!$C$37)+($D234-1)*24+R$11,COLUMN(Entrées!$C$37)+($C234-1),4,TRUE,"Entrées")))</f>
        <v>42017.5</v>
      </c>
      <c r="S234" s="28">
        <f ca="1">IF($D234&gt;$D$8,"",INDIRECT(ADDRESS(ROW(Entrées!$C$37)+($D234-1)*24+S$11,COLUMN(Entrées!$C$37)+($C234-1),4,TRUE,"Entrées")))</f>
        <v>42238.5</v>
      </c>
      <c r="T234" s="28">
        <f ca="1">IF($D234&gt;$D$8,"",INDIRECT(ADDRESS(ROW(Entrées!$C$37)+($D234-1)*24+T$11,COLUMN(Entrées!$C$37)+($C234-1),4,TRUE,"Entrées")))</f>
        <v>42255</v>
      </c>
      <c r="U234" s="28">
        <f ca="1">IF($D234&gt;$D$8,"",INDIRECT(ADDRESS(ROW(Entrées!$C$37)+($D234-1)*24+U$11,COLUMN(Entrées!$C$37)+($C234-1),4,TRUE,"Entrées")))</f>
        <v>42301.5</v>
      </c>
      <c r="V234" s="28">
        <f ca="1">IF($D234&gt;$D$8,"",INDIRECT(ADDRESS(ROW(Entrées!$C$37)+($D234-1)*24+V$11,COLUMN(Entrées!$C$37)+($C234-1),4,TRUE,"Entrées")))</f>
        <v>42408.5</v>
      </c>
      <c r="W234" s="28">
        <f ca="1">IF($D234&gt;$D$8,"",INDIRECT(ADDRESS(ROW(Entrées!$C$37)+($D234-1)*24+W$11,COLUMN(Entrées!$C$37)+($C234-1),4,TRUE,"Entrées")))</f>
        <v>42447.5</v>
      </c>
      <c r="X234" s="28">
        <f ca="1">IF($D234&gt;$D$8,"",INDIRECT(ADDRESS(ROW(Entrées!$C$37)+($D234-1)*24+X$11,COLUMN(Entrées!$C$37)+($C234-1),4,TRUE,"Entrées")))</f>
        <v>42600</v>
      </c>
      <c r="Y234" s="28">
        <f ca="1">IF($D234&gt;$D$8,"",INDIRECT(ADDRESS(ROW(Entrées!$C$37)+($D234-1)*24+Y$11,COLUMN(Entrées!$C$37)+($C234-1),4,TRUE,"Entrées")))</f>
        <v>42652</v>
      </c>
      <c r="Z234" s="28">
        <f ca="1">IF($D234&gt;$D$8,"",INDIRECT(ADDRESS(ROW(Entrées!$C$37)+($D234-1)*24+Z$11,COLUMN(Entrées!$C$37)+($C234-1),4,TRUE,"Entrées")))</f>
        <v>42587</v>
      </c>
      <c r="AA234" s="28">
        <f ca="1">IF($D234&gt;$D$8,"",INDIRECT(ADDRESS(ROW(Entrées!$C$37)+($D234-1)*24+AA$11,COLUMN(Entrées!$C$37)+($C234-1),4,TRUE,"Entrées")))</f>
        <v>42456</v>
      </c>
      <c r="AB234" s="28">
        <f ca="1">IF($D234&gt;$D$8,"",INDIRECT(ADDRESS(ROW(Entrées!$C$37)+($D234-1)*24+AB$11,COLUMN(Entrées!$C$37)+($C234-1),4,TRUE,"Entrées")))</f>
        <v>42268</v>
      </c>
      <c r="AC234" s="11"/>
      <c r="AD234" s="40">
        <f t="shared" ref="AD234:AD264" ca="1" si="274">SUM(E234:AB234)/24</f>
        <v>41890.958333333336</v>
      </c>
      <c r="AE234" s="40">
        <f ca="1">MAX(E234:AB234)</f>
        <v>42652</v>
      </c>
      <c r="AF234" s="40">
        <f ca="1">MIN(E234:AB234)</f>
        <v>40564.5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49473.956989247294</v>
      </c>
      <c r="AK234" s="31">
        <f t="shared" ca="1" si="222"/>
        <v>49350.672043010745</v>
      </c>
      <c r="AL234" s="31">
        <f t="shared" ca="1" si="223"/>
        <v>49398.118279569891</v>
      </c>
      <c r="AM234" s="31">
        <f t="shared" ca="1" si="224"/>
        <v>347.55645161290329</v>
      </c>
      <c r="AN234" s="31">
        <f t="shared" ca="1" si="225"/>
        <v>2588.1444892473114</v>
      </c>
      <c r="AO234" s="31">
        <f t="shared" ca="1" si="226"/>
        <v>1503.5463709677417</v>
      </c>
      <c r="AP234" s="31">
        <f t="shared" ca="1" si="227"/>
        <v>41704.171370967742</v>
      </c>
      <c r="AQ234" s="31">
        <f t="shared" ca="1" si="228"/>
        <v>2152.7096774193546</v>
      </c>
      <c r="AR234" s="31">
        <f t="shared" ca="1" si="229"/>
        <v>402.56922043010746</v>
      </c>
      <c r="AS234" s="31">
        <f t="shared" ca="1" si="230"/>
        <v>6508.2741935483891</v>
      </c>
      <c r="AT234" s="31">
        <f t="shared" ca="1" si="231"/>
        <v>-813.07862903225805</v>
      </c>
      <c r="AU234" s="31">
        <f t="shared" ca="1" si="232"/>
        <v>663.5913978494624</v>
      </c>
      <c r="AV234" s="31">
        <f t="shared" ca="1" si="233"/>
        <v>-5583.5161290322567</v>
      </c>
      <c r="AW234" s="31">
        <f t="shared" ca="1" si="234"/>
        <v>65.047043010752674</v>
      </c>
      <c r="AX234" s="31">
        <f t="shared" ca="1" si="235"/>
        <v>1350.5215053763443</v>
      </c>
      <c r="AY234" s="31">
        <f t="shared" ca="1" si="236"/>
        <v>-1174.383064516129</v>
      </c>
      <c r="AZ234" s="31">
        <f t="shared" ca="1" si="237"/>
        <v>-997.34811827956992</v>
      </c>
      <c r="BA234" s="31">
        <f t="shared" ca="1" si="238"/>
        <v>-382.02016129032256</v>
      </c>
      <c r="BB234" s="31">
        <f t="shared" ca="1" si="239"/>
        <v>-2410.5497311827958</v>
      </c>
      <c r="BC234" s="31">
        <f t="shared" ca="1" si="240"/>
        <v>-1597.1438172043011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1084</v>
      </c>
      <c r="BI234" s="32">
        <f>IF($BF234&gt;$Y$7,"",IF(AND($BF234=$Y$7,$BG234=23),"",Entrées!D262-Entrées!D261))</f>
        <v>1250</v>
      </c>
      <c r="BJ234" s="32">
        <f>IF($BF234&gt;$Y$7,"",IF(AND($BF234=$Y$7,$BG234=23),"",Entrées!E262-Entrées!E261))</f>
        <v>1250</v>
      </c>
      <c r="BK234" s="32">
        <f>IF($BF234&gt;$Y$7,"",IF(AND($BF234=$Y$7,$BG234=23),"",Entrées!F262-Entrées!F261))</f>
        <v>248.5</v>
      </c>
      <c r="BL234" s="32">
        <f>IF($BF234&gt;$Y$7,"",IF(AND($BF234=$Y$7,$BG234=23),"",Entrées!G262-Entrées!G261))</f>
        <v>-154.5</v>
      </c>
      <c r="BM234" s="32">
        <f>IF($BF234&gt;$Y$7,"",IF(AND($BF234=$Y$7,$BG234=23),"",Entrées!H262-Entrées!H261))</f>
        <v>114</v>
      </c>
      <c r="BN234" s="32">
        <f>IF($BF234&gt;$Y$7,"",IF(AND($BF234=$Y$7,$BG234=23),"",Entrées!I262-Entrées!I261))</f>
        <v>466</v>
      </c>
      <c r="BO234" s="32">
        <f>IF($BF234&gt;$Y$7,"",IF(AND($BF234=$Y$7,$BG234=23),"",Entrées!J262-Entrées!J261))</f>
        <v>-60</v>
      </c>
      <c r="BP234" s="32">
        <f>IF($BF234&gt;$Y$7,"",IF(AND($BF234=$Y$7,$BG234=23),"",Entrées!K262-Entrées!K261))</f>
        <v>247</v>
      </c>
      <c r="BQ234" s="32">
        <f>IF($BF234&gt;$Y$7,"",IF(AND($BF234=$Y$7,$BG234=23),"",Entrées!L262-Entrées!L261))</f>
        <v>-39.5</v>
      </c>
      <c r="BR234" s="32">
        <f>IF($BF234&gt;$Y$7,"",IF(AND($BF234=$Y$7,$BG234=23),"",Entrées!M262-Entrées!M261))</f>
        <v>2</v>
      </c>
      <c r="BS234" s="32">
        <f>IF($BF234&gt;$Y$7,"",IF(AND($BF234=$Y$7,$BG234=23),"",Entrées!N262-Entrées!N261))</f>
        <v>-9</v>
      </c>
      <c r="BT234" s="32">
        <f>IF($BF234&gt;$Y$7,"",IF(AND($BF234=$Y$7,$BG234=23),"",Entrées!O262-Entrées!O261))</f>
        <v>270</v>
      </c>
      <c r="BU234" s="32">
        <f>IF($BF234&gt;$Y$7,"",IF(AND($BF234=$Y$7,$BG234=23),"",Entrées!P262-Entrées!P261))</f>
        <v>0</v>
      </c>
      <c r="BV234" s="32">
        <f>IF($BF234&gt;$Y$7,"",IF(AND($BF234=$Y$7,$BG234=23),"",Entrées!Q262-Entrées!Q261))</f>
        <v>51</v>
      </c>
      <c r="BW234" s="32">
        <f>IF($BF234&gt;$Y$7,"",IF(AND($BF234=$Y$7,$BG234=23),"",Entrées!R262-Entrées!R261))</f>
        <v>-692</v>
      </c>
      <c r="BX234" s="32">
        <f>IF($BF234&gt;$Y$7,"",IF(AND($BF234=$Y$7,$BG234=23),"",Entrées!S262-Entrées!S261))</f>
        <v>-208</v>
      </c>
      <c r="BY234" s="32">
        <f>IF($BF234&gt;$Y$7,"",IF(AND($BF234=$Y$7,$BG234=23),"",Entrées!T262-Entrées!T261))</f>
        <v>320</v>
      </c>
      <c r="BZ234" s="32">
        <f>IF($BF234&gt;$Y$7,"",IF(AND($BF234=$Y$7,$BG234=23),"",Entrées!U262-Entrées!U261))</f>
        <v>29</v>
      </c>
      <c r="CA234" s="32">
        <f>IF($BF234&gt;$Y$7,"",IF(AND($BF234=$Y$7,$BG234=23),"",Entrées!V262-Entrées!V261))</f>
        <v>375</v>
      </c>
      <c r="CB234" s="4"/>
      <c r="CC234" s="4"/>
      <c r="CD234" s="33">
        <f>IF($BF234&lt;=$Y$7,Entrées!J261/CD$2,"")</f>
        <v>0.33951551854655565</v>
      </c>
      <c r="CE234" s="33">
        <f>IF($BF234&lt;=$Y$7,Entrées!K261/CE$2,"")</f>
        <v>6.808408982322026E-3</v>
      </c>
      <c r="CF234" s="11">
        <f t="shared" si="242"/>
        <v>7926</v>
      </c>
      <c r="CG234" s="11">
        <f t="shared" si="243"/>
        <v>4186</v>
      </c>
      <c r="CH234" s="52">
        <f t="shared" si="244"/>
        <v>0.27160101910413265</v>
      </c>
      <c r="CI234" s="52">
        <f t="shared" si="245"/>
        <v>9.6170382329218221E-2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41654</v>
      </c>
      <c r="F235" s="28">
        <f ca="1">IF($D235&gt;$D$8,"",INDIRECT(ADDRESS(ROW(Entrées!$C$37)+($D235-1)*24+F$11,COLUMN(Entrées!$C$37)+($C235-1),4,TRUE,"Entrées")))</f>
        <v>41043</v>
      </c>
      <c r="G235" s="28">
        <f ca="1">IF($D235&gt;$D$8,"",INDIRECT(ADDRESS(ROW(Entrées!$C$37)+($D235-1)*24+G$11,COLUMN(Entrées!$C$37)+($C235-1),4,TRUE,"Entrées")))</f>
        <v>41230.5</v>
      </c>
      <c r="H235" s="28">
        <f ca="1">IF($D235&gt;$D$8,"",INDIRECT(ADDRESS(ROW(Entrées!$C$37)+($D235-1)*24+H$11,COLUMN(Entrées!$C$37)+($C235-1),4,TRUE,"Entrées")))</f>
        <v>41250.5</v>
      </c>
      <c r="I235" s="28">
        <f ca="1">IF($D235&gt;$D$8,"",INDIRECT(ADDRESS(ROW(Entrées!$C$37)+($D235-1)*24+I$11,COLUMN(Entrées!$C$37)+($C235-1),4,TRUE,"Entrées")))</f>
        <v>41481</v>
      </c>
      <c r="J235" s="28">
        <f ca="1">IF($D235&gt;$D$8,"",INDIRECT(ADDRESS(ROW(Entrées!$C$37)+($D235-1)*24+J$11,COLUMN(Entrées!$C$37)+($C235-1),4,TRUE,"Entrées")))</f>
        <v>41418</v>
      </c>
      <c r="K235" s="28">
        <f ca="1">IF($D235&gt;$D$8,"",INDIRECT(ADDRESS(ROW(Entrées!$C$37)+($D235-1)*24+K$11,COLUMN(Entrées!$C$37)+($C235-1),4,TRUE,"Entrées")))</f>
        <v>42226.5</v>
      </c>
      <c r="L235" s="28">
        <f ca="1">IF($D235&gt;$D$8,"",INDIRECT(ADDRESS(ROW(Entrées!$C$37)+($D235-1)*24+L$11,COLUMN(Entrées!$C$37)+($C235-1),4,TRUE,"Entrées")))</f>
        <v>43017.5</v>
      </c>
      <c r="M235" s="28">
        <f ca="1">IF($D235&gt;$D$8,"",INDIRECT(ADDRESS(ROW(Entrées!$C$37)+($D235-1)*24+M$11,COLUMN(Entrées!$C$37)+($C235-1),4,TRUE,"Entrées")))</f>
        <v>43095</v>
      </c>
      <c r="N235" s="28">
        <f ca="1">IF($D235&gt;$D$8,"",INDIRECT(ADDRESS(ROW(Entrées!$C$37)+($D235-1)*24+N$11,COLUMN(Entrées!$C$37)+($C235-1),4,TRUE,"Entrées")))</f>
        <v>43242.5</v>
      </c>
      <c r="O235" s="28">
        <f ca="1">IF($D235&gt;$D$8,"",INDIRECT(ADDRESS(ROW(Entrées!$C$37)+($D235-1)*24+O$11,COLUMN(Entrées!$C$37)+($C235-1),4,TRUE,"Entrées")))</f>
        <v>43211.5</v>
      </c>
      <c r="P235" s="28">
        <f ca="1">IF($D235&gt;$D$8,"",INDIRECT(ADDRESS(ROW(Entrées!$C$37)+($D235-1)*24+P$11,COLUMN(Entrées!$C$37)+($C235-1),4,TRUE,"Entrées")))</f>
        <v>43166.5</v>
      </c>
      <c r="Q235" s="28">
        <f ca="1">IF($D235&gt;$D$8,"",INDIRECT(ADDRESS(ROW(Entrées!$C$37)+($D235-1)*24+Q$11,COLUMN(Entrées!$C$37)+($C235-1),4,TRUE,"Entrées")))</f>
        <v>43068.5</v>
      </c>
      <c r="R235" s="28">
        <f ca="1">IF($D235&gt;$D$8,"",INDIRECT(ADDRESS(ROW(Entrées!$C$37)+($D235-1)*24+R$11,COLUMN(Entrées!$C$37)+($C235-1),4,TRUE,"Entrées")))</f>
        <v>42936.5</v>
      </c>
      <c r="S235" s="28">
        <f ca="1">IF($D235&gt;$D$8,"",INDIRECT(ADDRESS(ROW(Entrées!$C$37)+($D235-1)*24+S$11,COLUMN(Entrées!$C$37)+($C235-1),4,TRUE,"Entrées")))</f>
        <v>42849.5</v>
      </c>
      <c r="T235" s="28">
        <f ca="1">IF($D235&gt;$D$8,"",INDIRECT(ADDRESS(ROW(Entrées!$C$37)+($D235-1)*24+T$11,COLUMN(Entrées!$C$37)+($C235-1),4,TRUE,"Entrées")))</f>
        <v>42613</v>
      </c>
      <c r="U235" s="28">
        <f ca="1">IF($D235&gt;$D$8,"",INDIRECT(ADDRESS(ROW(Entrées!$C$37)+($D235-1)*24+U$11,COLUMN(Entrées!$C$37)+($C235-1),4,TRUE,"Entrées")))</f>
        <v>42521.5</v>
      </c>
      <c r="V235" s="28">
        <f ca="1">IF($D235&gt;$D$8,"",INDIRECT(ADDRESS(ROW(Entrées!$C$37)+($D235-1)*24+V$11,COLUMN(Entrées!$C$37)+($C235-1),4,TRUE,"Entrées")))</f>
        <v>42701</v>
      </c>
      <c r="W235" s="28">
        <f ca="1">IF($D235&gt;$D$8,"",INDIRECT(ADDRESS(ROW(Entrées!$C$37)+($D235-1)*24+W$11,COLUMN(Entrées!$C$37)+($C235-1),4,TRUE,"Entrées")))</f>
        <v>42851</v>
      </c>
      <c r="X235" s="28">
        <f ca="1">IF($D235&gt;$D$8,"",INDIRECT(ADDRESS(ROW(Entrées!$C$37)+($D235-1)*24+X$11,COLUMN(Entrées!$C$37)+($C235-1),4,TRUE,"Entrées")))</f>
        <v>43012</v>
      </c>
      <c r="Y235" s="28">
        <f ca="1">IF($D235&gt;$D$8,"",INDIRECT(ADDRESS(ROW(Entrées!$C$37)+($D235-1)*24+Y$11,COLUMN(Entrées!$C$37)+($C235-1),4,TRUE,"Entrées")))</f>
        <v>43053</v>
      </c>
      <c r="Z235" s="28">
        <f ca="1">IF($D235&gt;$D$8,"",INDIRECT(ADDRESS(ROW(Entrées!$C$37)+($D235-1)*24+Z$11,COLUMN(Entrées!$C$37)+($C235-1),4,TRUE,"Entrées")))</f>
        <v>42819.5</v>
      </c>
      <c r="AA235" s="28">
        <f ca="1">IF($D235&gt;$D$8,"",INDIRECT(ADDRESS(ROW(Entrées!$C$37)+($D235-1)*24+AA$11,COLUMN(Entrées!$C$37)+($C235-1),4,TRUE,"Entrées")))</f>
        <v>42074.5</v>
      </c>
      <c r="AB235" s="28">
        <f ca="1">IF($D235&gt;$D$8,"",INDIRECT(ADDRESS(ROW(Entrées!$C$37)+($D235-1)*24+AB$11,COLUMN(Entrées!$C$37)+($C235-1),4,TRUE,"Entrées")))</f>
        <v>42217.5</v>
      </c>
      <c r="AC235" s="11"/>
      <c r="AD235" s="40">
        <f t="shared" ca="1" si="274"/>
        <v>42448.083333333336</v>
      </c>
      <c r="AE235" s="40">
        <f t="shared" ref="AE235:AE264" ca="1" si="276">MAX(E235:AB235)</f>
        <v>43242.5</v>
      </c>
      <c r="AF235" s="40">
        <f t="shared" ref="AF235:AF264" ca="1" si="277">MIN(E235:AB235)</f>
        <v>41043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49473.956989247294</v>
      </c>
      <c r="AK235" s="31">
        <f t="shared" ca="1" si="222"/>
        <v>49350.672043010745</v>
      </c>
      <c r="AL235" s="31">
        <f t="shared" ca="1" si="223"/>
        <v>49398.118279569891</v>
      </c>
      <c r="AM235" s="31">
        <f t="shared" ca="1" si="224"/>
        <v>347.55645161290329</v>
      </c>
      <c r="AN235" s="31">
        <f t="shared" ca="1" si="225"/>
        <v>2588.1444892473114</v>
      </c>
      <c r="AO235" s="31">
        <f t="shared" ca="1" si="226"/>
        <v>1503.5463709677417</v>
      </c>
      <c r="AP235" s="31">
        <f t="shared" ca="1" si="227"/>
        <v>41704.171370967742</v>
      </c>
      <c r="AQ235" s="31">
        <f t="shared" ca="1" si="228"/>
        <v>2152.7096774193546</v>
      </c>
      <c r="AR235" s="31">
        <f t="shared" ca="1" si="229"/>
        <v>402.56922043010746</v>
      </c>
      <c r="AS235" s="31">
        <f t="shared" ca="1" si="230"/>
        <v>6508.2741935483891</v>
      </c>
      <c r="AT235" s="31">
        <f t="shared" ca="1" si="231"/>
        <v>-813.07862903225805</v>
      </c>
      <c r="AU235" s="31">
        <f t="shared" ca="1" si="232"/>
        <v>663.5913978494624</v>
      </c>
      <c r="AV235" s="31">
        <f t="shared" ca="1" si="233"/>
        <v>-5583.5161290322567</v>
      </c>
      <c r="AW235" s="31">
        <f t="shared" ca="1" si="234"/>
        <v>65.047043010752674</v>
      </c>
      <c r="AX235" s="31">
        <f t="shared" ca="1" si="235"/>
        <v>1350.5215053763443</v>
      </c>
      <c r="AY235" s="31">
        <f t="shared" ca="1" si="236"/>
        <v>-1174.383064516129</v>
      </c>
      <c r="AZ235" s="31">
        <f t="shared" ca="1" si="237"/>
        <v>-997.34811827956992</v>
      </c>
      <c r="BA235" s="31">
        <f t="shared" ca="1" si="238"/>
        <v>-382.02016129032256</v>
      </c>
      <c r="BB235" s="31">
        <f t="shared" ca="1" si="239"/>
        <v>-2410.5497311827958</v>
      </c>
      <c r="BC235" s="31">
        <f t="shared" ca="1" si="240"/>
        <v>-1597.1438172043011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697</v>
      </c>
      <c r="BI235" s="32">
        <f>IF($BF235&gt;$Y$7,"",IF(AND($BF235=$Y$7,$BG235=23),"",Entrées!D263-Entrées!D262))</f>
        <v>725</v>
      </c>
      <c r="BJ235" s="32">
        <f>IF($BF235&gt;$Y$7,"",IF(AND($BF235=$Y$7,$BG235=23),"",Entrées!E263-Entrées!E262))</f>
        <v>662.5</v>
      </c>
      <c r="BK235" s="32">
        <f>IF($BF235&gt;$Y$7,"",IF(AND($BF235=$Y$7,$BG235=23),"",Entrées!F263-Entrées!F262))</f>
        <v>331.5</v>
      </c>
      <c r="BL235" s="32">
        <f>IF($BF235&gt;$Y$7,"",IF(AND($BF235=$Y$7,$BG235=23),"",Entrées!G263-Entrées!G262))</f>
        <v>115.5</v>
      </c>
      <c r="BM235" s="32">
        <f>IF($BF235&gt;$Y$7,"",IF(AND($BF235=$Y$7,$BG235=23),"",Entrées!H263-Entrées!H262))</f>
        <v>-9.5</v>
      </c>
      <c r="BN235" s="32">
        <f>IF($BF235&gt;$Y$7,"",IF(AND($BF235=$Y$7,$BG235=23),"",Entrées!I263-Entrées!I262))</f>
        <v>169</v>
      </c>
      <c r="BO235" s="32">
        <f>IF($BF235&gt;$Y$7,"",IF(AND($BF235=$Y$7,$BG235=23),"",Entrées!J263-Entrées!J262))</f>
        <v>-73.5</v>
      </c>
      <c r="BP235" s="32">
        <f>IF($BF235&gt;$Y$7,"",IF(AND($BF235=$Y$7,$BG235=23),"",Entrées!K263-Entrées!K262))</f>
        <v>417</v>
      </c>
      <c r="BQ235" s="32">
        <f>IF($BF235&gt;$Y$7,"",IF(AND($BF235=$Y$7,$BG235=23),"",Entrées!L263-Entrées!L262))</f>
        <v>-191.5</v>
      </c>
      <c r="BR235" s="32">
        <f>IF($BF235&gt;$Y$7,"",IF(AND($BF235=$Y$7,$BG235=23),"",Entrées!M263-Entrées!M262))</f>
        <v>0</v>
      </c>
      <c r="BS235" s="32">
        <f>IF($BF235&gt;$Y$7,"",IF(AND($BF235=$Y$7,$BG235=23),"",Entrées!N263-Entrées!N262))</f>
        <v>0</v>
      </c>
      <c r="BT235" s="32">
        <f>IF($BF235&gt;$Y$7,"",IF(AND($BF235=$Y$7,$BG235=23),"",Entrées!O263-Entrées!O262))</f>
        <v>-60.5</v>
      </c>
      <c r="BU235" s="32">
        <f>IF($BF235&gt;$Y$7,"",IF(AND($BF235=$Y$7,$BG235=23),"",Entrées!P263-Entrées!P262))</f>
        <v>5</v>
      </c>
      <c r="BV235" s="32">
        <f>IF($BF235&gt;$Y$7,"",IF(AND($BF235=$Y$7,$BG235=23),"",Entrées!Q263-Entrées!Q262))</f>
        <v>67</v>
      </c>
      <c r="BW235" s="32">
        <f>IF($BF235&gt;$Y$7,"",IF(AND($BF235=$Y$7,$BG235=23),"",Entrées!R263-Entrées!R262))</f>
        <v>-83</v>
      </c>
      <c r="BX235" s="32">
        <f>IF($BF235&gt;$Y$7,"",IF(AND($BF235=$Y$7,$BG235=23),"",Entrées!S263-Entrées!S262))</f>
        <v>-86</v>
      </c>
      <c r="BY235" s="32">
        <f>IF($BF235&gt;$Y$7,"",IF(AND($BF235=$Y$7,$BG235=23),"",Entrées!T263-Entrées!T262))</f>
        <v>76</v>
      </c>
      <c r="BZ235" s="32">
        <f>IF($BF235&gt;$Y$7,"",IF(AND($BF235=$Y$7,$BG235=23),"",Entrées!U263-Entrées!U262))</f>
        <v>-29</v>
      </c>
      <c r="CA235" s="32">
        <f>IF($BF235&gt;$Y$7,"",IF(AND($BF235=$Y$7,$BG235=23),"",Entrées!V263-Entrées!V262))</f>
        <v>-154</v>
      </c>
      <c r="CB235" s="4"/>
      <c r="CC235" s="4"/>
      <c r="CD235" s="33">
        <f>IF($BF235&lt;=$Y$7,Entrées!J262/CD$2,"")</f>
        <v>0.33194549583648753</v>
      </c>
      <c r="CE235" s="33">
        <f>IF($BF235&lt;=$Y$7,Entrées!K262/CE$2,"")</f>
        <v>6.5814620162446255E-2</v>
      </c>
      <c r="CF235" s="11">
        <f t="shared" si="242"/>
        <v>7926</v>
      </c>
      <c r="CG235" s="11">
        <f t="shared" si="243"/>
        <v>4186</v>
      </c>
      <c r="CH235" s="52">
        <f t="shared" si="244"/>
        <v>0.27160101910413265</v>
      </c>
      <c r="CI235" s="52">
        <f t="shared" si="245"/>
        <v>9.6170382329218221E-2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42290.5</v>
      </c>
      <c r="F236" s="28">
        <f ca="1">IF($D236&gt;$D$8,"",INDIRECT(ADDRESS(ROW(Entrées!$C$37)+($D236-1)*24+F$11,COLUMN(Entrées!$C$37)+($C236-1),4,TRUE,"Entrées")))</f>
        <v>41711.5</v>
      </c>
      <c r="G236" s="28">
        <f ca="1">IF($D236&gt;$D$8,"",INDIRECT(ADDRESS(ROW(Entrées!$C$37)+($D236-1)*24+G$11,COLUMN(Entrées!$C$37)+($C236-1),4,TRUE,"Entrées")))</f>
        <v>41582.5</v>
      </c>
      <c r="H236" s="28">
        <f ca="1">IF($D236&gt;$D$8,"",INDIRECT(ADDRESS(ROW(Entrées!$C$37)+($D236-1)*24+H$11,COLUMN(Entrées!$C$37)+($C236-1),4,TRUE,"Entrées")))</f>
        <v>40540.5</v>
      </c>
      <c r="I236" s="28">
        <f ca="1">IF($D236&gt;$D$8,"",INDIRECT(ADDRESS(ROW(Entrées!$C$37)+($D236-1)*24+I$11,COLUMN(Entrées!$C$37)+($C236-1),4,TRUE,"Entrées")))</f>
        <v>39928.5</v>
      </c>
      <c r="J236" s="28">
        <f ca="1">IF($D236&gt;$D$8,"",INDIRECT(ADDRESS(ROW(Entrées!$C$37)+($D236-1)*24+J$11,COLUMN(Entrées!$C$37)+($C236-1),4,TRUE,"Entrées")))</f>
        <v>40347.5</v>
      </c>
      <c r="K236" s="28">
        <f ca="1">IF($D236&gt;$D$8,"",INDIRECT(ADDRESS(ROW(Entrées!$C$37)+($D236-1)*24+K$11,COLUMN(Entrées!$C$37)+($C236-1),4,TRUE,"Entrées")))</f>
        <v>41570</v>
      </c>
      <c r="L236" s="28">
        <f ca="1">IF($D236&gt;$D$8,"",INDIRECT(ADDRESS(ROW(Entrées!$C$37)+($D236-1)*24+L$11,COLUMN(Entrées!$C$37)+($C236-1),4,TRUE,"Entrées")))</f>
        <v>42206.5</v>
      </c>
      <c r="M236" s="28">
        <f ca="1">IF($D236&gt;$D$8,"",INDIRECT(ADDRESS(ROW(Entrées!$C$37)+($D236-1)*24+M$11,COLUMN(Entrées!$C$37)+($C236-1),4,TRUE,"Entrées")))</f>
        <v>42090</v>
      </c>
      <c r="N236" s="28">
        <f ca="1">IF($D236&gt;$D$8,"",INDIRECT(ADDRESS(ROW(Entrées!$C$37)+($D236-1)*24+N$11,COLUMN(Entrées!$C$37)+($C236-1),4,TRUE,"Entrées")))</f>
        <v>42315.5</v>
      </c>
      <c r="O236" s="28">
        <f ca="1">IF($D236&gt;$D$8,"",INDIRECT(ADDRESS(ROW(Entrées!$C$37)+($D236-1)*24+O$11,COLUMN(Entrées!$C$37)+($C236-1),4,TRUE,"Entrées")))</f>
        <v>42370</v>
      </c>
      <c r="P236" s="28">
        <f ca="1">IF($D236&gt;$D$8,"",INDIRECT(ADDRESS(ROW(Entrées!$C$37)+($D236-1)*24+P$11,COLUMN(Entrées!$C$37)+($C236-1),4,TRUE,"Entrées")))</f>
        <v>40943.5</v>
      </c>
      <c r="Q236" s="28">
        <f ca="1">IF($D236&gt;$D$8,"",INDIRECT(ADDRESS(ROW(Entrées!$C$37)+($D236-1)*24+Q$11,COLUMN(Entrées!$C$37)+($C236-1),4,TRUE,"Entrées")))</f>
        <v>40878</v>
      </c>
      <c r="R236" s="28">
        <f ca="1">IF($D236&gt;$D$8,"",INDIRECT(ADDRESS(ROW(Entrées!$C$37)+($D236-1)*24+R$11,COLUMN(Entrées!$C$37)+($C236-1),4,TRUE,"Entrées")))</f>
        <v>40889</v>
      </c>
      <c r="S236" s="28">
        <f ca="1">IF($D236&gt;$D$8,"",INDIRECT(ADDRESS(ROW(Entrées!$C$37)+($D236-1)*24+S$11,COLUMN(Entrées!$C$37)+($C236-1),4,TRUE,"Entrées")))</f>
        <v>40898.5</v>
      </c>
      <c r="T236" s="28">
        <f ca="1">IF($D236&gt;$D$8,"",INDIRECT(ADDRESS(ROW(Entrées!$C$37)+($D236-1)*24+T$11,COLUMN(Entrées!$C$37)+($C236-1),4,TRUE,"Entrées")))</f>
        <v>40909.5</v>
      </c>
      <c r="U236" s="28">
        <f ca="1">IF($D236&gt;$D$8,"",INDIRECT(ADDRESS(ROW(Entrées!$C$37)+($D236-1)*24+U$11,COLUMN(Entrées!$C$37)+($C236-1),4,TRUE,"Entrées")))</f>
        <v>39971.5</v>
      </c>
      <c r="V236" s="28">
        <f ca="1">IF($D236&gt;$D$8,"",INDIRECT(ADDRESS(ROW(Entrées!$C$37)+($D236-1)*24+V$11,COLUMN(Entrées!$C$37)+($C236-1),4,TRUE,"Entrées")))</f>
        <v>39786.5</v>
      </c>
      <c r="W236" s="28">
        <f ca="1">IF($D236&gt;$D$8,"",INDIRECT(ADDRESS(ROW(Entrées!$C$37)+($D236-1)*24+W$11,COLUMN(Entrées!$C$37)+($C236-1),4,TRUE,"Entrées")))</f>
        <v>39731</v>
      </c>
      <c r="X236" s="28">
        <f ca="1">IF($D236&gt;$D$8,"",INDIRECT(ADDRESS(ROW(Entrées!$C$37)+($D236-1)*24+X$11,COLUMN(Entrées!$C$37)+($C236-1),4,TRUE,"Entrées")))</f>
        <v>40113.5</v>
      </c>
      <c r="Y236" s="28">
        <f ca="1">IF($D236&gt;$D$8,"",INDIRECT(ADDRESS(ROW(Entrées!$C$37)+($D236-1)*24+Y$11,COLUMN(Entrées!$C$37)+($C236-1),4,TRUE,"Entrées")))</f>
        <v>40004</v>
      </c>
      <c r="Z236" s="28">
        <f ca="1">IF($D236&gt;$D$8,"",INDIRECT(ADDRESS(ROW(Entrées!$C$37)+($D236-1)*24+Z$11,COLUMN(Entrées!$C$37)+($C236-1),4,TRUE,"Entrées")))</f>
        <v>39923.5</v>
      </c>
      <c r="AA236" s="28">
        <f ca="1">IF($D236&gt;$D$8,"",INDIRECT(ADDRESS(ROW(Entrées!$C$37)+($D236-1)*24+AA$11,COLUMN(Entrées!$C$37)+($C236-1),4,TRUE,"Entrées")))</f>
        <v>39481</v>
      </c>
      <c r="AB236" s="28">
        <f ca="1">IF($D236&gt;$D$8,"",INDIRECT(ADDRESS(ROW(Entrées!$C$37)+($D236-1)*24+AB$11,COLUMN(Entrées!$C$37)+($C236-1),4,TRUE,"Entrées")))</f>
        <v>39620</v>
      </c>
      <c r="AC236" s="11"/>
      <c r="AD236" s="40">
        <f t="shared" ca="1" si="274"/>
        <v>40837.604166666664</v>
      </c>
      <c r="AE236" s="40">
        <f t="shared" ca="1" si="276"/>
        <v>42370</v>
      </c>
      <c r="AF236" s="40">
        <f t="shared" ca="1" si="277"/>
        <v>39481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49473.956989247294</v>
      </c>
      <c r="AK236" s="31">
        <f t="shared" ca="1" si="222"/>
        <v>49350.672043010745</v>
      </c>
      <c r="AL236" s="31">
        <f t="shared" ca="1" si="223"/>
        <v>49398.118279569891</v>
      </c>
      <c r="AM236" s="31">
        <f t="shared" ca="1" si="224"/>
        <v>347.55645161290329</v>
      </c>
      <c r="AN236" s="31">
        <f t="shared" ca="1" si="225"/>
        <v>2588.1444892473114</v>
      </c>
      <c r="AO236" s="31">
        <f t="shared" ca="1" si="226"/>
        <v>1503.5463709677417</v>
      </c>
      <c r="AP236" s="31">
        <f t="shared" ca="1" si="227"/>
        <v>41704.171370967742</v>
      </c>
      <c r="AQ236" s="31">
        <f t="shared" ca="1" si="228"/>
        <v>2152.7096774193546</v>
      </c>
      <c r="AR236" s="31">
        <f t="shared" ca="1" si="229"/>
        <v>402.56922043010746</v>
      </c>
      <c r="AS236" s="31">
        <f t="shared" ca="1" si="230"/>
        <v>6508.2741935483891</v>
      </c>
      <c r="AT236" s="31">
        <f t="shared" ca="1" si="231"/>
        <v>-813.07862903225805</v>
      </c>
      <c r="AU236" s="31">
        <f t="shared" ca="1" si="232"/>
        <v>663.5913978494624</v>
      </c>
      <c r="AV236" s="31">
        <f t="shared" ca="1" si="233"/>
        <v>-5583.5161290322567</v>
      </c>
      <c r="AW236" s="31">
        <f t="shared" ca="1" si="234"/>
        <v>65.047043010752674</v>
      </c>
      <c r="AX236" s="31">
        <f t="shared" ca="1" si="235"/>
        <v>1350.5215053763443</v>
      </c>
      <c r="AY236" s="31">
        <f t="shared" ca="1" si="236"/>
        <v>-1174.383064516129</v>
      </c>
      <c r="AZ236" s="31">
        <f t="shared" ca="1" si="237"/>
        <v>-997.34811827956992</v>
      </c>
      <c r="BA236" s="31">
        <f t="shared" ca="1" si="238"/>
        <v>-382.02016129032256</v>
      </c>
      <c r="BB236" s="31">
        <f t="shared" ca="1" si="239"/>
        <v>-2410.5497311827958</v>
      </c>
      <c r="BC236" s="31">
        <f t="shared" ca="1" si="240"/>
        <v>-1597.1438172043011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529</v>
      </c>
      <c r="BI236" s="32">
        <f>IF($BF236&gt;$Y$7,"",IF(AND($BF236=$Y$7,$BG236=23),"",Entrées!D264-Entrées!D263))</f>
        <v>575</v>
      </c>
      <c r="BJ236" s="32">
        <f>IF($BF236&gt;$Y$7,"",IF(AND($BF236=$Y$7,$BG236=23),"",Entrées!E264-Entrées!E263))</f>
        <v>525</v>
      </c>
      <c r="BK236" s="32">
        <f>IF($BF236&gt;$Y$7,"",IF(AND($BF236=$Y$7,$BG236=23),"",Entrées!F264-Entrées!F263))</f>
        <v>-48</v>
      </c>
      <c r="BL236" s="32">
        <f>IF($BF236&gt;$Y$7,"",IF(AND($BF236=$Y$7,$BG236=23),"",Entrées!G264-Entrées!G263))</f>
        <v>-193.5</v>
      </c>
      <c r="BM236" s="32">
        <f>IF($BF236&gt;$Y$7,"",IF(AND($BF236=$Y$7,$BG236=23),"",Entrées!H264-Entrées!H263))</f>
        <v>29.5</v>
      </c>
      <c r="BN236" s="32">
        <f>IF($BF236&gt;$Y$7,"",IF(AND($BF236=$Y$7,$BG236=23),"",Entrées!I264-Entrées!I263))</f>
        <v>-11.5</v>
      </c>
      <c r="BO236" s="32">
        <f>IF($BF236&gt;$Y$7,"",IF(AND($BF236=$Y$7,$BG236=23),"",Entrées!J264-Entrées!J263))</f>
        <v>491</v>
      </c>
      <c r="BP236" s="32">
        <f>IF($BF236&gt;$Y$7,"",IF(AND($BF236=$Y$7,$BG236=23),"",Entrées!K264-Entrées!K263))</f>
        <v>403.5</v>
      </c>
      <c r="BQ236" s="32">
        <f>IF($BF236&gt;$Y$7,"",IF(AND($BF236=$Y$7,$BG236=23),"",Entrées!L264-Entrées!L263))</f>
        <v>-241</v>
      </c>
      <c r="BR236" s="32">
        <f>IF($BF236&gt;$Y$7,"",IF(AND($BF236=$Y$7,$BG236=23),"",Entrées!M264-Entrées!M263))</f>
        <v>0</v>
      </c>
      <c r="BS236" s="32">
        <f>IF($BF236&gt;$Y$7,"",IF(AND($BF236=$Y$7,$BG236=23),"",Entrées!N264-Entrées!N263))</f>
        <v>4</v>
      </c>
      <c r="BT236" s="32">
        <f>IF($BF236&gt;$Y$7,"",IF(AND($BF236=$Y$7,$BG236=23),"",Entrées!O264-Entrées!O263))</f>
        <v>95</v>
      </c>
      <c r="BU236" s="32">
        <f>IF($BF236&gt;$Y$7,"",IF(AND($BF236=$Y$7,$BG236=23),"",Entrées!P264-Entrées!P263))</f>
        <v>-4</v>
      </c>
      <c r="BV236" s="32">
        <f>IF($BF236&gt;$Y$7,"",IF(AND($BF236=$Y$7,$BG236=23),"",Entrées!Q264-Entrées!Q263))</f>
        <v>28</v>
      </c>
      <c r="BW236" s="32">
        <f>IF($BF236&gt;$Y$7,"",IF(AND($BF236=$Y$7,$BG236=23),"",Entrées!R264-Entrées!R263))</f>
        <v>68</v>
      </c>
      <c r="BX236" s="32">
        <f>IF($BF236&gt;$Y$7,"",IF(AND($BF236=$Y$7,$BG236=23),"",Entrées!S264-Entrées!S263))</f>
        <v>234</v>
      </c>
      <c r="BY236" s="32">
        <f>IF($BF236&gt;$Y$7,"",IF(AND($BF236=$Y$7,$BG236=23),"",Entrées!T264-Entrées!T263))</f>
        <v>0</v>
      </c>
      <c r="BZ236" s="32">
        <f>IF($BF236&gt;$Y$7,"",IF(AND($BF236=$Y$7,$BG236=23),"",Entrées!U264-Entrées!U263))</f>
        <v>176</v>
      </c>
      <c r="CA236" s="32">
        <f>IF($BF236&gt;$Y$7,"",IF(AND($BF236=$Y$7,$BG236=23),"",Entrées!V264-Entrées!V263))</f>
        <v>-343</v>
      </c>
      <c r="CB236" s="4"/>
      <c r="CC236" s="4"/>
      <c r="CD236" s="33">
        <f>IF($BF236&lt;=$Y$7,Entrées!J263/CD$2,"")</f>
        <v>0.32267221801665408</v>
      </c>
      <c r="CE236" s="33">
        <f>IF($BF236&lt;=$Y$7,Entrées!K263/CE$2,"")</f>
        <v>0.16543239369326326</v>
      </c>
      <c r="CF236" s="11">
        <f t="shared" si="242"/>
        <v>7926</v>
      </c>
      <c r="CG236" s="11">
        <f t="shared" si="243"/>
        <v>4186</v>
      </c>
      <c r="CH236" s="52">
        <f t="shared" si="244"/>
        <v>0.27160101910413265</v>
      </c>
      <c r="CI236" s="52">
        <f t="shared" si="245"/>
        <v>9.6170382329218221E-2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39571</v>
      </c>
      <c r="F237" s="28">
        <f ca="1">IF($D237&gt;$D$8,"",INDIRECT(ADDRESS(ROW(Entrées!$C$37)+($D237-1)*24+F$11,COLUMN(Entrées!$C$37)+($C237-1),4,TRUE,"Entrées")))</f>
        <v>39169</v>
      </c>
      <c r="G237" s="28">
        <f ca="1">IF($D237&gt;$D$8,"",INDIRECT(ADDRESS(ROW(Entrées!$C$37)+($D237-1)*24+G$11,COLUMN(Entrées!$C$37)+($C237-1),4,TRUE,"Entrées")))</f>
        <v>39091.5</v>
      </c>
      <c r="H237" s="28">
        <f ca="1">IF($D237&gt;$D$8,"",INDIRECT(ADDRESS(ROW(Entrées!$C$37)+($D237-1)*24+H$11,COLUMN(Entrées!$C$37)+($C237-1),4,TRUE,"Entrées")))</f>
        <v>37748</v>
      </c>
      <c r="I237" s="28">
        <f ca="1">IF($D237&gt;$D$8,"",INDIRECT(ADDRESS(ROW(Entrées!$C$37)+($D237-1)*24+I$11,COLUMN(Entrées!$C$37)+($C237-1),4,TRUE,"Entrées")))</f>
        <v>38109</v>
      </c>
      <c r="J237" s="28">
        <f ca="1">IF($D237&gt;$D$8,"",INDIRECT(ADDRESS(ROW(Entrées!$C$37)+($D237-1)*24+J$11,COLUMN(Entrées!$C$37)+($C237-1),4,TRUE,"Entrées")))</f>
        <v>38336.5</v>
      </c>
      <c r="K237" s="28">
        <f ca="1">IF($D237&gt;$D$8,"",INDIRECT(ADDRESS(ROW(Entrées!$C$37)+($D237-1)*24+K$11,COLUMN(Entrées!$C$37)+($C237-1),4,TRUE,"Entrées")))</f>
        <v>38899</v>
      </c>
      <c r="L237" s="28">
        <f ca="1">IF($D237&gt;$D$8,"",INDIRECT(ADDRESS(ROW(Entrées!$C$37)+($D237-1)*24+L$11,COLUMN(Entrées!$C$37)+($C237-1),4,TRUE,"Entrées")))</f>
        <v>40102</v>
      </c>
      <c r="M237" s="28">
        <f ca="1">IF($D237&gt;$D$8,"",INDIRECT(ADDRESS(ROW(Entrées!$C$37)+($D237-1)*24+M$11,COLUMN(Entrées!$C$37)+($C237-1),4,TRUE,"Entrées")))</f>
        <v>40392.5</v>
      </c>
      <c r="N237" s="28">
        <f ca="1">IF($D237&gt;$D$8,"",INDIRECT(ADDRESS(ROW(Entrées!$C$37)+($D237-1)*24+N$11,COLUMN(Entrées!$C$37)+($C237-1),4,TRUE,"Entrées")))</f>
        <v>40678.5</v>
      </c>
      <c r="O237" s="28">
        <f ca="1">IF($D237&gt;$D$8,"",INDIRECT(ADDRESS(ROW(Entrées!$C$37)+($D237-1)*24+O$11,COLUMN(Entrées!$C$37)+($C237-1),4,TRUE,"Entrées")))</f>
        <v>40931.5</v>
      </c>
      <c r="P237" s="28">
        <f ca="1">IF($D237&gt;$D$8,"",INDIRECT(ADDRESS(ROW(Entrées!$C$37)+($D237-1)*24+P$11,COLUMN(Entrées!$C$37)+($C237-1),4,TRUE,"Entrées")))</f>
        <v>41169</v>
      </c>
      <c r="Q237" s="28">
        <f ca="1">IF($D237&gt;$D$8,"",INDIRECT(ADDRESS(ROW(Entrées!$C$37)+($D237-1)*24+Q$11,COLUMN(Entrées!$C$37)+($C237-1),4,TRUE,"Entrées")))</f>
        <v>41267.5</v>
      </c>
      <c r="R237" s="28">
        <f ca="1">IF($D237&gt;$D$8,"",INDIRECT(ADDRESS(ROW(Entrées!$C$37)+($D237-1)*24+R$11,COLUMN(Entrées!$C$37)+($C237-1),4,TRUE,"Entrées")))</f>
        <v>41032</v>
      </c>
      <c r="S237" s="28">
        <f ca="1">IF($D237&gt;$D$8,"",INDIRECT(ADDRESS(ROW(Entrées!$C$37)+($D237-1)*24+S$11,COLUMN(Entrées!$C$37)+($C237-1),4,TRUE,"Entrées")))</f>
        <v>40934.5</v>
      </c>
      <c r="T237" s="28">
        <f ca="1">IF($D237&gt;$D$8,"",INDIRECT(ADDRESS(ROW(Entrées!$C$37)+($D237-1)*24+T$11,COLUMN(Entrées!$C$37)+($C237-1),4,TRUE,"Entrées")))</f>
        <v>40899.5</v>
      </c>
      <c r="U237" s="28">
        <f ca="1">IF($D237&gt;$D$8,"",INDIRECT(ADDRESS(ROW(Entrées!$C$37)+($D237-1)*24+U$11,COLUMN(Entrées!$C$37)+($C237-1),4,TRUE,"Entrées")))</f>
        <v>40885</v>
      </c>
      <c r="V237" s="28">
        <f ca="1">IF($D237&gt;$D$8,"",INDIRECT(ADDRESS(ROW(Entrées!$C$37)+($D237-1)*24+V$11,COLUMN(Entrées!$C$37)+($C237-1),4,TRUE,"Entrées")))</f>
        <v>41190.5</v>
      </c>
      <c r="W237" s="28">
        <f ca="1">IF($D237&gt;$D$8,"",INDIRECT(ADDRESS(ROW(Entrées!$C$37)+($D237-1)*24+W$11,COLUMN(Entrées!$C$37)+($C237-1),4,TRUE,"Entrées")))</f>
        <v>41846.5</v>
      </c>
      <c r="X237" s="28">
        <f ca="1">IF($D237&gt;$D$8,"",INDIRECT(ADDRESS(ROW(Entrées!$C$37)+($D237-1)*24+X$11,COLUMN(Entrées!$C$37)+($C237-1),4,TRUE,"Entrées")))</f>
        <v>41397</v>
      </c>
      <c r="Y237" s="28">
        <f ca="1">IF($D237&gt;$D$8,"",INDIRECT(ADDRESS(ROW(Entrées!$C$37)+($D237-1)*24+Y$11,COLUMN(Entrées!$C$37)+($C237-1),4,TRUE,"Entrées")))</f>
        <v>41728</v>
      </c>
      <c r="Z237" s="28">
        <f ca="1">IF($D237&gt;$D$8,"",INDIRECT(ADDRESS(ROW(Entrées!$C$37)+($D237-1)*24+Z$11,COLUMN(Entrées!$C$37)+($C237-1),4,TRUE,"Entrées")))</f>
        <v>41245</v>
      </c>
      <c r="AA237" s="28">
        <f ca="1">IF($D237&gt;$D$8,"",INDIRECT(ADDRESS(ROW(Entrées!$C$37)+($D237-1)*24+AA$11,COLUMN(Entrées!$C$37)+($C237-1),4,TRUE,"Entrées")))</f>
        <v>40554</v>
      </c>
      <c r="AB237" s="28">
        <f ca="1">IF($D237&gt;$D$8,"",INDIRECT(ADDRESS(ROW(Entrées!$C$37)+($D237-1)*24+AB$11,COLUMN(Entrées!$C$37)+($C237-1),4,TRUE,"Entrées")))</f>
        <v>40431.5</v>
      </c>
      <c r="AC237" s="11"/>
      <c r="AD237" s="40">
        <f t="shared" ca="1" si="274"/>
        <v>40317.020833333336</v>
      </c>
      <c r="AE237" s="40">
        <f t="shared" ca="1" si="276"/>
        <v>41846.5</v>
      </c>
      <c r="AF237" s="40">
        <f t="shared" ca="1" si="277"/>
        <v>37748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49473.956989247294</v>
      </c>
      <c r="AK237" s="31">
        <f t="shared" ca="1" si="222"/>
        <v>49350.672043010745</v>
      </c>
      <c r="AL237" s="31">
        <f t="shared" ca="1" si="223"/>
        <v>49398.118279569891</v>
      </c>
      <c r="AM237" s="31">
        <f t="shared" ca="1" si="224"/>
        <v>347.55645161290329</v>
      </c>
      <c r="AN237" s="31">
        <f t="shared" ca="1" si="225"/>
        <v>2588.1444892473114</v>
      </c>
      <c r="AO237" s="31">
        <f t="shared" ca="1" si="226"/>
        <v>1503.5463709677417</v>
      </c>
      <c r="AP237" s="31">
        <f t="shared" ca="1" si="227"/>
        <v>41704.171370967742</v>
      </c>
      <c r="AQ237" s="31">
        <f t="shared" ca="1" si="228"/>
        <v>2152.7096774193546</v>
      </c>
      <c r="AR237" s="31">
        <f t="shared" ca="1" si="229"/>
        <v>402.56922043010746</v>
      </c>
      <c r="AS237" s="31">
        <f t="shared" ca="1" si="230"/>
        <v>6508.2741935483891</v>
      </c>
      <c r="AT237" s="31">
        <f t="shared" ca="1" si="231"/>
        <v>-813.07862903225805</v>
      </c>
      <c r="AU237" s="31">
        <f t="shared" ca="1" si="232"/>
        <v>663.5913978494624</v>
      </c>
      <c r="AV237" s="31">
        <f t="shared" ca="1" si="233"/>
        <v>-5583.5161290322567</v>
      </c>
      <c r="AW237" s="31">
        <f t="shared" ca="1" si="234"/>
        <v>65.047043010752674</v>
      </c>
      <c r="AX237" s="31">
        <f t="shared" ca="1" si="235"/>
        <v>1350.5215053763443</v>
      </c>
      <c r="AY237" s="31">
        <f t="shared" ca="1" si="236"/>
        <v>-1174.383064516129</v>
      </c>
      <c r="AZ237" s="31">
        <f t="shared" ca="1" si="237"/>
        <v>-997.34811827956992</v>
      </c>
      <c r="BA237" s="31">
        <f t="shared" ca="1" si="238"/>
        <v>-382.02016129032256</v>
      </c>
      <c r="BB237" s="31">
        <f t="shared" ca="1" si="239"/>
        <v>-2410.5497311827958</v>
      </c>
      <c r="BC237" s="31">
        <f t="shared" ca="1" si="240"/>
        <v>-1597.1438172043011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582</v>
      </c>
      <c r="BI237" s="32">
        <f>IF($BF237&gt;$Y$7,"",IF(AND($BF237=$Y$7,$BG237=23),"",Entrées!D265-Entrées!D264))</f>
        <v>75</v>
      </c>
      <c r="BJ237" s="32">
        <f>IF($BF237&gt;$Y$7,"",IF(AND($BF237=$Y$7,$BG237=23),"",Entrées!E265-Entrées!E264))</f>
        <v>450</v>
      </c>
      <c r="BK237" s="32">
        <f>IF($BF237&gt;$Y$7,"",IF(AND($BF237=$Y$7,$BG237=23),"",Entrées!F265-Entrées!F264))</f>
        <v>-109.5</v>
      </c>
      <c r="BL237" s="32">
        <f>IF($BF237&gt;$Y$7,"",IF(AND($BF237=$Y$7,$BG237=23),"",Entrées!G265-Entrées!G264))</f>
        <v>155</v>
      </c>
      <c r="BM237" s="32">
        <f>IF($BF237&gt;$Y$7,"",IF(AND($BF237=$Y$7,$BG237=23),"",Entrées!H265-Entrées!H264))</f>
        <v>84.5</v>
      </c>
      <c r="BN237" s="32">
        <f>IF($BF237&gt;$Y$7,"",IF(AND($BF237=$Y$7,$BG237=23),"",Entrées!I265-Entrées!I264))</f>
        <v>-4.5</v>
      </c>
      <c r="BO237" s="32">
        <f>IF($BF237&gt;$Y$7,"",IF(AND($BF237=$Y$7,$BG237=23),"",Entrées!J265-Entrées!J264))</f>
        <v>408</v>
      </c>
      <c r="BP237" s="32">
        <f>IF($BF237&gt;$Y$7,"",IF(AND($BF237=$Y$7,$BG237=23),"",Entrées!K265-Entrées!K264))</f>
        <v>208.5</v>
      </c>
      <c r="BQ237" s="32">
        <f>IF($BF237&gt;$Y$7,"",IF(AND($BF237=$Y$7,$BG237=23),"",Entrées!L265-Entrées!L264))</f>
        <v>11.5</v>
      </c>
      <c r="BR237" s="32">
        <f>IF($BF237&gt;$Y$7,"",IF(AND($BF237=$Y$7,$BG237=23),"",Entrées!M265-Entrées!M264))</f>
        <v>-37.5</v>
      </c>
      <c r="BS237" s="32">
        <f>IF($BF237&gt;$Y$7,"",IF(AND($BF237=$Y$7,$BG237=23),"",Entrées!N265-Entrées!N264))</f>
        <v>2.5</v>
      </c>
      <c r="BT237" s="32">
        <f>IF($BF237&gt;$Y$7,"",IF(AND($BF237=$Y$7,$BG237=23),"",Entrées!O265-Entrées!O264))</f>
        <v>-136.5</v>
      </c>
      <c r="BU237" s="32">
        <f>IF($BF237&gt;$Y$7,"",IF(AND($BF237=$Y$7,$BG237=23),"",Entrées!P265-Entrées!P264))</f>
        <v>0</v>
      </c>
      <c r="BV237" s="32">
        <f>IF($BF237&gt;$Y$7,"",IF(AND($BF237=$Y$7,$BG237=23),"",Entrées!Q265-Entrées!Q264))</f>
        <v>828</v>
      </c>
      <c r="BW237" s="32">
        <f>IF($BF237&gt;$Y$7,"",IF(AND($BF237=$Y$7,$BG237=23),"",Entrées!R265-Entrées!R264))</f>
        <v>33</v>
      </c>
      <c r="BX237" s="32">
        <f>IF($BF237&gt;$Y$7,"",IF(AND($BF237=$Y$7,$BG237=23),"",Entrées!S265-Entrées!S264))</f>
        <v>223</v>
      </c>
      <c r="BY237" s="32">
        <f>IF($BF237&gt;$Y$7,"",IF(AND($BF237=$Y$7,$BG237=23),"",Entrées!T265-Entrées!T264))</f>
        <v>-404</v>
      </c>
      <c r="BZ237" s="32">
        <f>IF($BF237&gt;$Y$7,"",IF(AND($BF237=$Y$7,$BG237=23),"",Entrées!U265-Entrées!U264))</f>
        <v>55</v>
      </c>
      <c r="CA237" s="32">
        <f>IF($BF237&gt;$Y$7,"",IF(AND($BF237=$Y$7,$BG237=23),"",Entrées!V265-Entrées!V264))</f>
        <v>-710</v>
      </c>
      <c r="CB237" s="4"/>
      <c r="CC237" s="4"/>
      <c r="CD237" s="33">
        <f>IF($BF237&lt;=$Y$7,Entrées!J264/CD$2,"")</f>
        <v>0.38462023719404492</v>
      </c>
      <c r="CE237" s="33">
        <f>IF($BF237&lt;=$Y$7,Entrées!K264/CE$2,"")</f>
        <v>0.2618251313903488</v>
      </c>
      <c r="CF237" s="11">
        <f t="shared" si="242"/>
        <v>7926</v>
      </c>
      <c r="CG237" s="11">
        <f t="shared" si="243"/>
        <v>4186</v>
      </c>
      <c r="CH237" s="52">
        <f t="shared" si="244"/>
        <v>0.27160101910413265</v>
      </c>
      <c r="CI237" s="52">
        <f t="shared" si="245"/>
        <v>9.6170382329218221E-2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39133</v>
      </c>
      <c r="F238" s="28">
        <f ca="1">IF($D238&gt;$D$8,"",INDIRECT(ADDRESS(ROW(Entrées!$C$37)+($D238-1)*24+F$11,COLUMN(Entrées!$C$37)+($C238-1),4,TRUE,"Entrées")))</f>
        <v>38589.5</v>
      </c>
      <c r="G238" s="28">
        <f ca="1">IF($D238&gt;$D$8,"",INDIRECT(ADDRESS(ROW(Entrées!$C$37)+($D238-1)*24+G$11,COLUMN(Entrées!$C$37)+($C238-1),4,TRUE,"Entrées")))</f>
        <v>38565</v>
      </c>
      <c r="H238" s="28">
        <f ca="1">IF($D238&gt;$D$8,"",INDIRECT(ADDRESS(ROW(Entrées!$C$37)+($D238-1)*24+H$11,COLUMN(Entrées!$C$37)+($C238-1),4,TRUE,"Entrées")))</f>
        <v>38557.5</v>
      </c>
      <c r="I238" s="28">
        <f ca="1">IF($D238&gt;$D$8,"",INDIRECT(ADDRESS(ROW(Entrées!$C$37)+($D238-1)*24+I$11,COLUMN(Entrées!$C$37)+($C238-1),4,TRUE,"Entrées")))</f>
        <v>38595</v>
      </c>
      <c r="J238" s="28">
        <f ca="1">IF($D238&gt;$D$8,"",INDIRECT(ADDRESS(ROW(Entrées!$C$37)+($D238-1)*24+J$11,COLUMN(Entrées!$C$37)+($C238-1),4,TRUE,"Entrées")))</f>
        <v>38492.5</v>
      </c>
      <c r="K238" s="28">
        <f ca="1">IF($D238&gt;$D$8,"",INDIRECT(ADDRESS(ROW(Entrées!$C$37)+($D238-1)*24+K$11,COLUMN(Entrées!$C$37)+($C238-1),4,TRUE,"Entrées")))</f>
        <v>38406.5</v>
      </c>
      <c r="L238" s="28">
        <f ca="1">IF($D238&gt;$D$8,"",INDIRECT(ADDRESS(ROW(Entrées!$C$37)+($D238-1)*24+L$11,COLUMN(Entrées!$C$37)+($C238-1),4,TRUE,"Entrées")))</f>
        <v>38405</v>
      </c>
      <c r="M238" s="28">
        <f ca="1">IF($D238&gt;$D$8,"",INDIRECT(ADDRESS(ROW(Entrées!$C$37)+($D238-1)*24+M$11,COLUMN(Entrées!$C$37)+($C238-1),4,TRUE,"Entrées")))</f>
        <v>38587</v>
      </c>
      <c r="N238" s="28">
        <f ca="1">IF($D238&gt;$D$8,"",INDIRECT(ADDRESS(ROW(Entrées!$C$37)+($D238-1)*24+N$11,COLUMN(Entrées!$C$37)+($C238-1),4,TRUE,"Entrées")))</f>
        <v>39182.5</v>
      </c>
      <c r="O238" s="28">
        <f ca="1">IF($D238&gt;$D$8,"",INDIRECT(ADDRESS(ROW(Entrées!$C$37)+($D238-1)*24+O$11,COLUMN(Entrées!$C$37)+($C238-1),4,TRUE,"Entrées")))</f>
        <v>39244.5</v>
      </c>
      <c r="P238" s="28">
        <f ca="1">IF($D238&gt;$D$8,"",INDIRECT(ADDRESS(ROW(Entrées!$C$37)+($D238-1)*24+P$11,COLUMN(Entrées!$C$37)+($C238-1),4,TRUE,"Entrées")))</f>
        <v>39297.5</v>
      </c>
      <c r="Q238" s="28">
        <f ca="1">IF($D238&gt;$D$8,"",INDIRECT(ADDRESS(ROW(Entrées!$C$37)+($D238-1)*24+Q$11,COLUMN(Entrées!$C$37)+($C238-1),4,TRUE,"Entrées")))</f>
        <v>39340</v>
      </c>
      <c r="R238" s="28">
        <f ca="1">IF($D238&gt;$D$8,"",INDIRECT(ADDRESS(ROW(Entrées!$C$37)+($D238-1)*24+R$11,COLUMN(Entrées!$C$37)+($C238-1),4,TRUE,"Entrées")))</f>
        <v>38941</v>
      </c>
      <c r="S238" s="28">
        <f ca="1">IF($D238&gt;$D$8,"",INDIRECT(ADDRESS(ROW(Entrées!$C$37)+($D238-1)*24+S$11,COLUMN(Entrées!$C$37)+($C238-1),4,TRUE,"Entrées")))</f>
        <v>38687.5</v>
      </c>
      <c r="T238" s="28">
        <f ca="1">IF($D238&gt;$D$8,"",INDIRECT(ADDRESS(ROW(Entrées!$C$37)+($D238-1)*24+T$11,COLUMN(Entrées!$C$37)+($C238-1),4,TRUE,"Entrées")))</f>
        <v>38287</v>
      </c>
      <c r="U238" s="28">
        <f ca="1">IF($D238&gt;$D$8,"",INDIRECT(ADDRESS(ROW(Entrées!$C$37)+($D238-1)*24+U$11,COLUMN(Entrées!$C$37)+($C238-1),4,TRUE,"Entrées")))</f>
        <v>38186.5</v>
      </c>
      <c r="V238" s="28">
        <f ca="1">IF($D238&gt;$D$8,"",INDIRECT(ADDRESS(ROW(Entrées!$C$37)+($D238-1)*24+V$11,COLUMN(Entrées!$C$37)+($C238-1),4,TRUE,"Entrées")))</f>
        <v>38416.5</v>
      </c>
      <c r="W238" s="28">
        <f ca="1">IF($D238&gt;$D$8,"",INDIRECT(ADDRESS(ROW(Entrées!$C$37)+($D238-1)*24+W$11,COLUMN(Entrées!$C$37)+($C238-1),4,TRUE,"Entrées")))</f>
        <v>38670.5</v>
      </c>
      <c r="X238" s="28">
        <f ca="1">IF($D238&gt;$D$8,"",INDIRECT(ADDRESS(ROW(Entrées!$C$37)+($D238-1)*24+X$11,COLUMN(Entrées!$C$37)+($C238-1),4,TRUE,"Entrées")))</f>
        <v>38964.5</v>
      </c>
      <c r="Y238" s="28">
        <f ca="1">IF($D238&gt;$D$8,"",INDIRECT(ADDRESS(ROW(Entrées!$C$37)+($D238-1)*24+Y$11,COLUMN(Entrées!$C$37)+($C238-1),4,TRUE,"Entrées")))</f>
        <v>38950.5</v>
      </c>
      <c r="Z238" s="28">
        <f ca="1">IF($D238&gt;$D$8,"",INDIRECT(ADDRESS(ROW(Entrées!$C$37)+($D238-1)*24+Z$11,COLUMN(Entrées!$C$37)+($C238-1),4,TRUE,"Entrées")))</f>
        <v>38385.5</v>
      </c>
      <c r="AA238" s="28">
        <f ca="1">IF($D238&gt;$D$8,"",INDIRECT(ADDRESS(ROW(Entrées!$C$37)+($D238-1)*24+AA$11,COLUMN(Entrées!$C$37)+($C238-1),4,TRUE,"Entrées")))</f>
        <v>37845.5</v>
      </c>
      <c r="AB238" s="28">
        <f ca="1">IF($D238&gt;$D$8,"",INDIRECT(ADDRESS(ROW(Entrées!$C$37)+($D238-1)*24+AB$11,COLUMN(Entrées!$C$37)+($C238-1),4,TRUE,"Entrées")))</f>
        <v>38414</v>
      </c>
      <c r="AC238" s="11"/>
      <c r="AD238" s="40">
        <f t="shared" ca="1" si="274"/>
        <v>38672.6875</v>
      </c>
      <c r="AE238" s="40">
        <f t="shared" ca="1" si="276"/>
        <v>39340</v>
      </c>
      <c r="AF238" s="40">
        <f t="shared" ca="1" si="277"/>
        <v>37845.5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49473.956989247294</v>
      </c>
      <c r="AK238" s="31">
        <f t="shared" ca="1" si="222"/>
        <v>49350.672043010745</v>
      </c>
      <c r="AL238" s="31">
        <f t="shared" ca="1" si="223"/>
        <v>49398.118279569891</v>
      </c>
      <c r="AM238" s="31">
        <f t="shared" ca="1" si="224"/>
        <v>347.55645161290329</v>
      </c>
      <c r="AN238" s="31">
        <f t="shared" ca="1" si="225"/>
        <v>2588.1444892473114</v>
      </c>
      <c r="AO238" s="31">
        <f t="shared" ca="1" si="226"/>
        <v>1503.5463709677417</v>
      </c>
      <c r="AP238" s="31">
        <f t="shared" ca="1" si="227"/>
        <v>41704.171370967742</v>
      </c>
      <c r="AQ238" s="31">
        <f t="shared" ca="1" si="228"/>
        <v>2152.7096774193546</v>
      </c>
      <c r="AR238" s="31">
        <f t="shared" ca="1" si="229"/>
        <v>402.56922043010746</v>
      </c>
      <c r="AS238" s="31">
        <f t="shared" ca="1" si="230"/>
        <v>6508.2741935483891</v>
      </c>
      <c r="AT238" s="31">
        <f t="shared" ca="1" si="231"/>
        <v>-813.07862903225805</v>
      </c>
      <c r="AU238" s="31">
        <f t="shared" ca="1" si="232"/>
        <v>663.5913978494624</v>
      </c>
      <c r="AV238" s="31">
        <f t="shared" ca="1" si="233"/>
        <v>-5583.5161290322567</v>
      </c>
      <c r="AW238" s="31">
        <f t="shared" ca="1" si="234"/>
        <v>65.047043010752674</v>
      </c>
      <c r="AX238" s="31">
        <f t="shared" ca="1" si="235"/>
        <v>1350.5215053763443</v>
      </c>
      <c r="AY238" s="31">
        <f t="shared" ca="1" si="236"/>
        <v>-1174.383064516129</v>
      </c>
      <c r="AZ238" s="31">
        <f t="shared" ca="1" si="237"/>
        <v>-997.34811827956992</v>
      </c>
      <c r="BA238" s="31">
        <f t="shared" ca="1" si="238"/>
        <v>-382.02016129032256</v>
      </c>
      <c r="BB238" s="31">
        <f t="shared" ca="1" si="239"/>
        <v>-2410.5497311827958</v>
      </c>
      <c r="BC238" s="31">
        <f t="shared" ca="1" si="240"/>
        <v>-1597.1438172043011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-602</v>
      </c>
      <c r="BI238" s="32">
        <f>IF($BF238&gt;$Y$7,"",IF(AND($BF238=$Y$7,$BG238=23),"",Entrées!D266-Entrées!D265))</f>
        <v>-687.5</v>
      </c>
      <c r="BJ238" s="32">
        <f>IF($BF238&gt;$Y$7,"",IF(AND($BF238=$Y$7,$BG238=23),"",Entrées!E266-Entrées!E265))</f>
        <v>-562.5</v>
      </c>
      <c r="BK238" s="32">
        <f>IF($BF238&gt;$Y$7,"",IF(AND($BF238=$Y$7,$BG238=23),"",Entrées!F266-Entrées!F265))</f>
        <v>-363</v>
      </c>
      <c r="BL238" s="32">
        <f>IF($BF238&gt;$Y$7,"",IF(AND($BF238=$Y$7,$BG238=23),"",Entrées!G266-Entrées!G265))</f>
        <v>-82</v>
      </c>
      <c r="BM238" s="32">
        <f>IF($BF238&gt;$Y$7,"",IF(AND($BF238=$Y$7,$BG238=23),"",Entrées!H266-Entrées!H265))</f>
        <v>-47</v>
      </c>
      <c r="BN238" s="32">
        <f>IF($BF238&gt;$Y$7,"",IF(AND($BF238=$Y$7,$BG238=23),"",Entrées!I266-Entrées!I265))</f>
        <v>-93</v>
      </c>
      <c r="BO238" s="32">
        <f>IF($BF238&gt;$Y$7,"",IF(AND($BF238=$Y$7,$BG238=23),"",Entrées!J266-Entrées!J265))</f>
        <v>-7.5</v>
      </c>
      <c r="BP238" s="32">
        <f>IF($BF238&gt;$Y$7,"",IF(AND($BF238=$Y$7,$BG238=23),"",Entrées!K266-Entrées!K265))</f>
        <v>26</v>
      </c>
      <c r="BQ238" s="32">
        <f>IF($BF238&gt;$Y$7,"",IF(AND($BF238=$Y$7,$BG238=23),"",Entrées!L266-Entrées!L265))</f>
        <v>0.5</v>
      </c>
      <c r="BR238" s="32">
        <f>IF($BF238&gt;$Y$7,"",IF(AND($BF238=$Y$7,$BG238=23),"",Entrées!M266-Entrées!M265))</f>
        <v>11.5</v>
      </c>
      <c r="BS238" s="32">
        <f>IF($BF238&gt;$Y$7,"",IF(AND($BF238=$Y$7,$BG238=23),"",Entrées!N266-Entrées!N265))</f>
        <v>-0.5</v>
      </c>
      <c r="BT238" s="32">
        <f>IF($BF238&gt;$Y$7,"",IF(AND($BF238=$Y$7,$BG238=23),"",Entrées!O266-Entrées!O265))</f>
        <v>-47.5</v>
      </c>
      <c r="BU238" s="32">
        <f>IF($BF238&gt;$Y$7,"",IF(AND($BF238=$Y$7,$BG238=23),"",Entrées!P266-Entrées!P265))</f>
        <v>-5</v>
      </c>
      <c r="BV238" s="32">
        <f>IF($BF238&gt;$Y$7,"",IF(AND($BF238=$Y$7,$BG238=23),"",Entrées!Q266-Entrées!Q265))</f>
        <v>-342</v>
      </c>
      <c r="BW238" s="32">
        <f>IF($BF238&gt;$Y$7,"",IF(AND($BF238=$Y$7,$BG238=23),"",Entrées!R266-Entrées!R265))</f>
        <v>-8</v>
      </c>
      <c r="BX238" s="32">
        <f>IF($BF238&gt;$Y$7,"",IF(AND($BF238=$Y$7,$BG238=23),"",Entrées!S266-Entrées!S265))</f>
        <v>-11</v>
      </c>
      <c r="BY238" s="32">
        <f>IF($BF238&gt;$Y$7,"",IF(AND($BF238=$Y$7,$BG238=23),"",Entrées!T266-Entrées!T265))</f>
        <v>61</v>
      </c>
      <c r="BZ238" s="32">
        <f>IF($BF238&gt;$Y$7,"",IF(AND($BF238=$Y$7,$BG238=23),"",Entrées!U266-Entrées!U265))</f>
        <v>74</v>
      </c>
      <c r="CA238" s="32">
        <f>IF($BF238&gt;$Y$7,"",IF(AND($BF238=$Y$7,$BG238=23),"",Entrées!V266-Entrées!V265))</f>
        <v>-170</v>
      </c>
      <c r="CB238" s="4"/>
      <c r="CC238" s="4"/>
      <c r="CD238" s="33">
        <f>IF($BF238&lt;=$Y$7,Entrées!J265/CD$2,"")</f>
        <v>0.43609639162250818</v>
      </c>
      <c r="CE238" s="33">
        <f>IF($BF238&lt;=$Y$7,Entrées!K265/CE$2,"")</f>
        <v>0.31163401815575731</v>
      </c>
      <c r="CF238" s="11">
        <f t="shared" si="242"/>
        <v>7926</v>
      </c>
      <c r="CG238" s="11">
        <f t="shared" si="243"/>
        <v>4186</v>
      </c>
      <c r="CH238" s="52">
        <f t="shared" si="244"/>
        <v>0.27160101910413265</v>
      </c>
      <c r="CI238" s="52">
        <f t="shared" si="245"/>
        <v>9.6170382329218221E-2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38560.5</v>
      </c>
      <c r="F239" s="28">
        <f ca="1">IF($D239&gt;$D$8,"",INDIRECT(ADDRESS(ROW(Entrées!$C$37)+($D239-1)*24+F$11,COLUMN(Entrées!$C$37)+($C239-1),4,TRUE,"Entrées")))</f>
        <v>37716</v>
      </c>
      <c r="G239" s="28">
        <f ca="1">IF($D239&gt;$D$8,"",INDIRECT(ADDRESS(ROW(Entrées!$C$37)+($D239-1)*24+G$11,COLUMN(Entrées!$C$37)+($C239-1),4,TRUE,"Entrées")))</f>
        <v>37681</v>
      </c>
      <c r="H239" s="28">
        <f ca="1">IF($D239&gt;$D$8,"",INDIRECT(ADDRESS(ROW(Entrées!$C$37)+($D239-1)*24+H$11,COLUMN(Entrées!$C$37)+($C239-1),4,TRUE,"Entrées")))</f>
        <v>37046</v>
      </c>
      <c r="I239" s="28">
        <f ca="1">IF($D239&gt;$D$8,"",INDIRECT(ADDRESS(ROW(Entrées!$C$37)+($D239-1)*24+I$11,COLUMN(Entrées!$C$37)+($C239-1),4,TRUE,"Entrées")))</f>
        <v>37427.5</v>
      </c>
      <c r="J239" s="28">
        <f ca="1">IF($D239&gt;$D$8,"",INDIRECT(ADDRESS(ROW(Entrées!$C$37)+($D239-1)*24+J$11,COLUMN(Entrées!$C$37)+($C239-1),4,TRUE,"Entrées")))</f>
        <v>38149.5</v>
      </c>
      <c r="K239" s="28">
        <f ca="1">IF($D239&gt;$D$8,"",INDIRECT(ADDRESS(ROW(Entrées!$C$37)+($D239-1)*24+K$11,COLUMN(Entrées!$C$37)+($C239-1),4,TRUE,"Entrées")))</f>
        <v>38513.5</v>
      </c>
      <c r="L239" s="28">
        <f ca="1">IF($D239&gt;$D$8,"",INDIRECT(ADDRESS(ROW(Entrées!$C$37)+($D239-1)*24+L$11,COLUMN(Entrées!$C$37)+($C239-1),4,TRUE,"Entrées")))</f>
        <v>39121</v>
      </c>
      <c r="M239" s="28">
        <f ca="1">IF($D239&gt;$D$8,"",INDIRECT(ADDRESS(ROW(Entrées!$C$37)+($D239-1)*24+M$11,COLUMN(Entrées!$C$37)+($C239-1),4,TRUE,"Entrées")))</f>
        <v>39328.5</v>
      </c>
      <c r="N239" s="28">
        <f ca="1">IF($D239&gt;$D$8,"",INDIRECT(ADDRESS(ROW(Entrées!$C$37)+($D239-1)*24+N$11,COLUMN(Entrées!$C$37)+($C239-1),4,TRUE,"Entrées")))</f>
        <v>39717</v>
      </c>
      <c r="O239" s="28">
        <f ca="1">IF($D239&gt;$D$8,"",INDIRECT(ADDRESS(ROW(Entrées!$C$37)+($D239-1)*24+O$11,COLUMN(Entrées!$C$37)+($C239-1),4,TRUE,"Entrées")))</f>
        <v>40236.5</v>
      </c>
      <c r="P239" s="28">
        <f ca="1">IF($D239&gt;$D$8,"",INDIRECT(ADDRESS(ROW(Entrées!$C$37)+($D239-1)*24+P$11,COLUMN(Entrées!$C$37)+($C239-1),4,TRUE,"Entrées")))</f>
        <v>40404</v>
      </c>
      <c r="Q239" s="28">
        <f ca="1">IF($D239&gt;$D$8,"",INDIRECT(ADDRESS(ROW(Entrées!$C$37)+($D239-1)*24+Q$11,COLUMN(Entrées!$C$37)+($C239-1),4,TRUE,"Entrées")))</f>
        <v>40006.5</v>
      </c>
      <c r="R239" s="28">
        <f ca="1">IF($D239&gt;$D$8,"",INDIRECT(ADDRESS(ROW(Entrées!$C$37)+($D239-1)*24+R$11,COLUMN(Entrées!$C$37)+($C239-1),4,TRUE,"Entrées")))</f>
        <v>39781</v>
      </c>
      <c r="S239" s="28">
        <f ca="1">IF($D239&gt;$D$8,"",INDIRECT(ADDRESS(ROW(Entrées!$C$37)+($D239-1)*24+S$11,COLUMN(Entrées!$C$37)+($C239-1),4,TRUE,"Entrées")))</f>
        <v>39334.5</v>
      </c>
      <c r="T239" s="28">
        <f ca="1">IF($D239&gt;$D$8,"",INDIRECT(ADDRESS(ROW(Entrées!$C$37)+($D239-1)*24+T$11,COLUMN(Entrées!$C$37)+($C239-1),4,TRUE,"Entrées")))</f>
        <v>39744.5</v>
      </c>
      <c r="U239" s="28">
        <f ca="1">IF($D239&gt;$D$8,"",INDIRECT(ADDRESS(ROW(Entrées!$C$37)+($D239-1)*24+U$11,COLUMN(Entrées!$C$37)+($C239-1),4,TRUE,"Entrées")))</f>
        <v>39665.5</v>
      </c>
      <c r="V239" s="28">
        <f ca="1">IF($D239&gt;$D$8,"",INDIRECT(ADDRESS(ROW(Entrées!$C$37)+($D239-1)*24+V$11,COLUMN(Entrées!$C$37)+($C239-1),4,TRUE,"Entrées")))</f>
        <v>39892.5</v>
      </c>
      <c r="W239" s="28">
        <f ca="1">IF($D239&gt;$D$8,"",INDIRECT(ADDRESS(ROW(Entrées!$C$37)+($D239-1)*24+W$11,COLUMN(Entrées!$C$37)+($C239-1),4,TRUE,"Entrées")))</f>
        <v>40333.5</v>
      </c>
      <c r="X239" s="28">
        <f ca="1">IF($D239&gt;$D$8,"",INDIRECT(ADDRESS(ROW(Entrées!$C$37)+($D239-1)*24+X$11,COLUMN(Entrées!$C$37)+($C239-1),4,TRUE,"Entrées")))</f>
        <v>40577</v>
      </c>
      <c r="Y239" s="28">
        <f ca="1">IF($D239&gt;$D$8,"",INDIRECT(ADDRESS(ROW(Entrées!$C$37)+($D239-1)*24+Y$11,COLUMN(Entrées!$C$37)+($C239-1),4,TRUE,"Entrées")))</f>
        <v>40668</v>
      </c>
      <c r="Z239" s="28">
        <f ca="1">IF($D239&gt;$D$8,"",INDIRECT(ADDRESS(ROW(Entrées!$C$37)+($D239-1)*24+Z$11,COLUMN(Entrées!$C$37)+($C239-1),4,TRUE,"Entrées")))</f>
        <v>40387.5</v>
      </c>
      <c r="AA239" s="28">
        <f ca="1">IF($D239&gt;$D$8,"",INDIRECT(ADDRESS(ROW(Entrées!$C$37)+($D239-1)*24+AA$11,COLUMN(Entrées!$C$37)+($C239-1),4,TRUE,"Entrées")))</f>
        <v>39670</v>
      </c>
      <c r="AB239" s="28">
        <f ca="1">IF($D239&gt;$D$8,"",INDIRECT(ADDRESS(ROW(Entrées!$C$37)+($D239-1)*24+AB$11,COLUMN(Entrées!$C$37)+($C239-1),4,TRUE,"Entrées")))</f>
        <v>40066</v>
      </c>
      <c r="AC239" s="11"/>
      <c r="AD239" s="40">
        <f t="shared" ca="1" si="274"/>
        <v>39334.479166666664</v>
      </c>
      <c r="AE239" s="40">
        <f t="shared" ca="1" si="276"/>
        <v>40668</v>
      </c>
      <c r="AF239" s="40">
        <f t="shared" ca="1" si="277"/>
        <v>37046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49473.956989247294</v>
      </c>
      <c r="AK239" s="31">
        <f t="shared" ca="1" si="222"/>
        <v>49350.672043010745</v>
      </c>
      <c r="AL239" s="31">
        <f t="shared" ca="1" si="223"/>
        <v>49398.118279569891</v>
      </c>
      <c r="AM239" s="31">
        <f t="shared" ca="1" si="224"/>
        <v>347.55645161290329</v>
      </c>
      <c r="AN239" s="31">
        <f t="shared" ca="1" si="225"/>
        <v>2588.1444892473114</v>
      </c>
      <c r="AO239" s="31">
        <f t="shared" ca="1" si="226"/>
        <v>1503.5463709677417</v>
      </c>
      <c r="AP239" s="31">
        <f t="shared" ca="1" si="227"/>
        <v>41704.171370967742</v>
      </c>
      <c r="AQ239" s="31">
        <f t="shared" ca="1" si="228"/>
        <v>2152.7096774193546</v>
      </c>
      <c r="AR239" s="31">
        <f t="shared" ca="1" si="229"/>
        <v>402.56922043010746</v>
      </c>
      <c r="AS239" s="31">
        <f t="shared" ca="1" si="230"/>
        <v>6508.2741935483891</v>
      </c>
      <c r="AT239" s="31">
        <f t="shared" ca="1" si="231"/>
        <v>-813.07862903225805</v>
      </c>
      <c r="AU239" s="31">
        <f t="shared" ca="1" si="232"/>
        <v>663.5913978494624</v>
      </c>
      <c r="AV239" s="31">
        <f t="shared" ca="1" si="233"/>
        <v>-5583.5161290322567</v>
      </c>
      <c r="AW239" s="31">
        <f t="shared" ca="1" si="234"/>
        <v>65.047043010752674</v>
      </c>
      <c r="AX239" s="31">
        <f t="shared" ca="1" si="235"/>
        <v>1350.5215053763443</v>
      </c>
      <c r="AY239" s="31">
        <f t="shared" ca="1" si="236"/>
        <v>-1174.383064516129</v>
      </c>
      <c r="AZ239" s="31">
        <f t="shared" ca="1" si="237"/>
        <v>-997.34811827956992</v>
      </c>
      <c r="BA239" s="31">
        <f t="shared" ca="1" si="238"/>
        <v>-382.02016129032256</v>
      </c>
      <c r="BB239" s="31">
        <f t="shared" ca="1" si="239"/>
        <v>-2410.5497311827958</v>
      </c>
      <c r="BC239" s="31">
        <f t="shared" ca="1" si="240"/>
        <v>-1597.1438172043011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-666.5</v>
      </c>
      <c r="BI239" s="32">
        <f>IF($BF239&gt;$Y$7,"",IF(AND($BF239=$Y$7,$BG239=23),"",Entrées!D267-Entrées!D266))</f>
        <v>-750</v>
      </c>
      <c r="BJ239" s="32">
        <f>IF($BF239&gt;$Y$7,"",IF(AND($BF239=$Y$7,$BG239=23),"",Entrées!E267-Entrées!E266))</f>
        <v>-950</v>
      </c>
      <c r="BK239" s="32">
        <f>IF($BF239&gt;$Y$7,"",IF(AND($BF239=$Y$7,$BG239=23),"",Entrées!F267-Entrées!F266))</f>
        <v>-58</v>
      </c>
      <c r="BL239" s="32">
        <f>IF($BF239&gt;$Y$7,"",IF(AND($BF239=$Y$7,$BG239=23),"",Entrées!G267-Entrées!G266))</f>
        <v>-59.5</v>
      </c>
      <c r="BM239" s="32">
        <f>IF($BF239&gt;$Y$7,"",IF(AND($BF239=$Y$7,$BG239=23),"",Entrées!H267-Entrées!H266))</f>
        <v>-16.5</v>
      </c>
      <c r="BN239" s="32">
        <f>IF($BF239&gt;$Y$7,"",IF(AND($BF239=$Y$7,$BG239=23),"",Entrées!I267-Entrées!I266))</f>
        <v>-85</v>
      </c>
      <c r="BO239" s="32">
        <f>IF($BF239&gt;$Y$7,"",IF(AND($BF239=$Y$7,$BG239=23),"",Entrées!J267-Entrées!J266))</f>
        <v>205.5</v>
      </c>
      <c r="BP239" s="32">
        <f>IF($BF239&gt;$Y$7,"",IF(AND($BF239=$Y$7,$BG239=23),"",Entrées!K267-Entrées!K266))</f>
        <v>-44</v>
      </c>
      <c r="BQ239" s="32">
        <f>IF($BF239&gt;$Y$7,"",IF(AND($BF239=$Y$7,$BG239=23),"",Entrées!L267-Entrées!L266))</f>
        <v>-479.5</v>
      </c>
      <c r="BR239" s="32">
        <f>IF($BF239&gt;$Y$7,"",IF(AND($BF239=$Y$7,$BG239=23),"",Entrées!M267-Entrées!M266))</f>
        <v>25.5</v>
      </c>
      <c r="BS239" s="32">
        <f>IF($BF239&gt;$Y$7,"",IF(AND($BF239=$Y$7,$BG239=23),"",Entrées!N267-Entrées!N266))</f>
        <v>-1</v>
      </c>
      <c r="BT239" s="32">
        <f>IF($BF239&gt;$Y$7,"",IF(AND($BF239=$Y$7,$BG239=23),"",Entrées!O267-Entrées!O266))</f>
        <v>-154.5</v>
      </c>
      <c r="BU239" s="32">
        <f>IF($BF239&gt;$Y$7,"",IF(AND($BF239=$Y$7,$BG239=23),"",Entrées!P267-Entrées!P266))</f>
        <v>-1.5</v>
      </c>
      <c r="BV239" s="32">
        <f>IF($BF239&gt;$Y$7,"",IF(AND($BF239=$Y$7,$BG239=23),"",Entrées!Q267-Entrées!Q266))</f>
        <v>-663</v>
      </c>
      <c r="BW239" s="32">
        <f>IF($BF239&gt;$Y$7,"",IF(AND($BF239=$Y$7,$BG239=23),"",Entrées!R267-Entrées!R266))</f>
        <v>224</v>
      </c>
      <c r="BX239" s="32">
        <f>IF($BF239&gt;$Y$7,"",IF(AND($BF239=$Y$7,$BG239=23),"",Entrées!S267-Entrées!S266))</f>
        <v>-69</v>
      </c>
      <c r="BY239" s="32">
        <f>IF($BF239&gt;$Y$7,"",IF(AND($BF239=$Y$7,$BG239=23),"",Entrées!T267-Entrées!T266))</f>
        <v>343</v>
      </c>
      <c r="BZ239" s="32">
        <f>IF($BF239&gt;$Y$7,"",IF(AND($BF239=$Y$7,$BG239=23),"",Entrées!U267-Entrées!U266))</f>
        <v>-195</v>
      </c>
      <c r="CA239" s="32">
        <f>IF($BF239&gt;$Y$7,"",IF(AND($BF239=$Y$7,$BG239=23),"",Entrées!V267-Entrées!V266))</f>
        <v>-39</v>
      </c>
      <c r="CB239" s="4"/>
      <c r="CC239" s="4"/>
      <c r="CD239" s="33">
        <f>IF($BF239&lt;=$Y$7,Entrées!J266/CD$2,"")</f>
        <v>0.4351501387837497</v>
      </c>
      <c r="CE239" s="33">
        <f>IF($BF239&lt;=$Y$7,Entrées!K266/CE$2,"")</f>
        <v>0.31784519827998087</v>
      </c>
      <c r="CF239" s="11">
        <f t="shared" si="242"/>
        <v>7926</v>
      </c>
      <c r="CG239" s="11">
        <f t="shared" si="243"/>
        <v>4186</v>
      </c>
      <c r="CH239" s="52">
        <f t="shared" si="244"/>
        <v>0.27160101910413265</v>
      </c>
      <c r="CI239" s="52">
        <f t="shared" si="245"/>
        <v>9.6170382329218221E-2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39912.5</v>
      </c>
      <c r="F240" s="28">
        <f ca="1">IF($D240&gt;$D$8,"",INDIRECT(ADDRESS(ROW(Entrées!$C$37)+($D240-1)*24+F$11,COLUMN(Entrées!$C$37)+($C240-1),4,TRUE,"Entrées")))</f>
        <v>40048</v>
      </c>
      <c r="G240" s="28">
        <f ca="1">IF($D240&gt;$D$8,"",INDIRECT(ADDRESS(ROW(Entrées!$C$37)+($D240-1)*24+G$11,COLUMN(Entrées!$C$37)+($C240-1),4,TRUE,"Entrées")))</f>
        <v>40338</v>
      </c>
      <c r="H240" s="28">
        <f ca="1">IF($D240&gt;$D$8,"",INDIRECT(ADDRESS(ROW(Entrées!$C$37)+($D240-1)*24+H$11,COLUMN(Entrées!$C$37)+($C240-1),4,TRUE,"Entrées")))</f>
        <v>39766</v>
      </c>
      <c r="I240" s="28">
        <f ca="1">IF($D240&gt;$D$8,"",INDIRECT(ADDRESS(ROW(Entrées!$C$37)+($D240-1)*24+I$11,COLUMN(Entrées!$C$37)+($C240-1),4,TRUE,"Entrées")))</f>
        <v>40093.5</v>
      </c>
      <c r="J240" s="28">
        <f ca="1">IF($D240&gt;$D$8,"",INDIRECT(ADDRESS(ROW(Entrées!$C$37)+($D240-1)*24+J$11,COLUMN(Entrées!$C$37)+($C240-1),4,TRUE,"Entrées")))</f>
        <v>40358</v>
      </c>
      <c r="K240" s="28">
        <f ca="1">IF($D240&gt;$D$8,"",INDIRECT(ADDRESS(ROW(Entrées!$C$37)+($D240-1)*24+K$11,COLUMN(Entrées!$C$37)+($C240-1),4,TRUE,"Entrées")))</f>
        <v>40895.5</v>
      </c>
      <c r="L240" s="28">
        <f ca="1">IF($D240&gt;$D$8,"",INDIRECT(ADDRESS(ROW(Entrées!$C$37)+($D240-1)*24+L$11,COLUMN(Entrées!$C$37)+($C240-1),4,TRUE,"Entrées")))</f>
        <v>41093.5</v>
      </c>
      <c r="M240" s="28">
        <f ca="1">IF($D240&gt;$D$8,"",INDIRECT(ADDRESS(ROW(Entrées!$C$37)+($D240-1)*24+M$11,COLUMN(Entrées!$C$37)+($C240-1),4,TRUE,"Entrées")))</f>
        <v>41128</v>
      </c>
      <c r="N240" s="28">
        <f ca="1">IF($D240&gt;$D$8,"",INDIRECT(ADDRESS(ROW(Entrées!$C$37)+($D240-1)*24+N$11,COLUMN(Entrées!$C$37)+($C240-1),4,TRUE,"Entrées")))</f>
        <v>41278.5</v>
      </c>
      <c r="O240" s="28">
        <f ca="1">IF($D240&gt;$D$8,"",INDIRECT(ADDRESS(ROW(Entrées!$C$37)+($D240-1)*24+O$11,COLUMN(Entrées!$C$37)+($C240-1),4,TRUE,"Entrées")))</f>
        <v>41275.5</v>
      </c>
      <c r="P240" s="28">
        <f ca="1">IF($D240&gt;$D$8,"",INDIRECT(ADDRESS(ROW(Entrées!$C$37)+($D240-1)*24+P$11,COLUMN(Entrées!$C$37)+($C240-1),4,TRUE,"Entrées")))</f>
        <v>41258.5</v>
      </c>
      <c r="Q240" s="28">
        <f ca="1">IF($D240&gt;$D$8,"",INDIRECT(ADDRESS(ROW(Entrées!$C$37)+($D240-1)*24+Q$11,COLUMN(Entrées!$C$37)+($C240-1),4,TRUE,"Entrées")))</f>
        <v>41241.5</v>
      </c>
      <c r="R240" s="28">
        <f ca="1">IF($D240&gt;$D$8,"",INDIRECT(ADDRESS(ROW(Entrées!$C$37)+($D240-1)*24+R$11,COLUMN(Entrées!$C$37)+($C240-1),4,TRUE,"Entrées")))</f>
        <v>41223</v>
      </c>
      <c r="S240" s="28">
        <f ca="1">IF($D240&gt;$D$8,"",INDIRECT(ADDRESS(ROW(Entrées!$C$37)+($D240-1)*24+S$11,COLUMN(Entrées!$C$37)+($C240-1),4,TRUE,"Entrées")))</f>
        <v>41191.5</v>
      </c>
      <c r="T240" s="28">
        <f ca="1">IF($D240&gt;$D$8,"",INDIRECT(ADDRESS(ROW(Entrées!$C$37)+($D240-1)*24+T$11,COLUMN(Entrées!$C$37)+($C240-1),4,TRUE,"Entrées")))</f>
        <v>41173</v>
      </c>
      <c r="U240" s="28">
        <f ca="1">IF($D240&gt;$D$8,"",INDIRECT(ADDRESS(ROW(Entrées!$C$37)+($D240-1)*24+U$11,COLUMN(Entrées!$C$37)+($C240-1),4,TRUE,"Entrées")))</f>
        <v>41019</v>
      </c>
      <c r="V240" s="28">
        <f ca="1">IF($D240&gt;$D$8,"",INDIRECT(ADDRESS(ROW(Entrées!$C$37)+($D240-1)*24+V$11,COLUMN(Entrées!$C$37)+($C240-1),4,TRUE,"Entrées")))</f>
        <v>41087.5</v>
      </c>
      <c r="W240" s="28">
        <f ca="1">IF($D240&gt;$D$8,"",INDIRECT(ADDRESS(ROW(Entrées!$C$37)+($D240-1)*24+W$11,COLUMN(Entrées!$C$37)+($C240-1),4,TRUE,"Entrées")))</f>
        <v>41078.5</v>
      </c>
      <c r="X240" s="28">
        <f ca="1">IF($D240&gt;$D$8,"",INDIRECT(ADDRESS(ROW(Entrées!$C$37)+($D240-1)*24+X$11,COLUMN(Entrées!$C$37)+($C240-1),4,TRUE,"Entrées")))</f>
        <v>41183</v>
      </c>
      <c r="Y240" s="28">
        <f ca="1">IF($D240&gt;$D$8,"",INDIRECT(ADDRESS(ROW(Entrées!$C$37)+($D240-1)*24+Y$11,COLUMN(Entrées!$C$37)+($C240-1),4,TRUE,"Entrées")))</f>
        <v>41225.5</v>
      </c>
      <c r="Z240" s="28">
        <f ca="1">IF($D240&gt;$D$8,"",INDIRECT(ADDRESS(ROW(Entrées!$C$37)+($D240-1)*24+Z$11,COLUMN(Entrées!$C$37)+($C240-1),4,TRUE,"Entrées")))</f>
        <v>41160</v>
      </c>
      <c r="AA240" s="28">
        <f ca="1">IF($D240&gt;$D$8,"",INDIRECT(ADDRESS(ROW(Entrées!$C$37)+($D240-1)*24+AA$11,COLUMN(Entrées!$C$37)+($C240-1),4,TRUE,"Entrées")))</f>
        <v>40805</v>
      </c>
      <c r="AB240" s="28">
        <f ca="1">IF($D240&gt;$D$8,"",INDIRECT(ADDRESS(ROW(Entrées!$C$37)+($D240-1)*24+AB$11,COLUMN(Entrées!$C$37)+($C240-1),4,TRUE,"Entrées")))</f>
        <v>40846.5</v>
      </c>
      <c r="AC240" s="11"/>
      <c r="AD240" s="40">
        <f t="shared" ca="1" si="274"/>
        <v>40861.645833333336</v>
      </c>
      <c r="AE240" s="40">
        <f t="shared" ca="1" si="276"/>
        <v>41278.5</v>
      </c>
      <c r="AF240" s="40">
        <f t="shared" ca="1" si="277"/>
        <v>39766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49473.956989247294</v>
      </c>
      <c r="AK240" s="31">
        <f t="shared" ca="1" si="222"/>
        <v>49350.672043010745</v>
      </c>
      <c r="AL240" s="31">
        <f t="shared" ca="1" si="223"/>
        <v>49398.118279569891</v>
      </c>
      <c r="AM240" s="31">
        <f t="shared" ca="1" si="224"/>
        <v>347.55645161290329</v>
      </c>
      <c r="AN240" s="31">
        <f t="shared" ca="1" si="225"/>
        <v>2588.1444892473114</v>
      </c>
      <c r="AO240" s="31">
        <f t="shared" ca="1" si="226"/>
        <v>1503.5463709677417</v>
      </c>
      <c r="AP240" s="31">
        <f t="shared" ca="1" si="227"/>
        <v>41704.171370967742</v>
      </c>
      <c r="AQ240" s="31">
        <f t="shared" ca="1" si="228"/>
        <v>2152.7096774193546</v>
      </c>
      <c r="AR240" s="31">
        <f t="shared" ca="1" si="229"/>
        <v>402.56922043010746</v>
      </c>
      <c r="AS240" s="31">
        <f t="shared" ca="1" si="230"/>
        <v>6508.2741935483891</v>
      </c>
      <c r="AT240" s="31">
        <f t="shared" ca="1" si="231"/>
        <v>-813.07862903225805</v>
      </c>
      <c r="AU240" s="31">
        <f t="shared" ca="1" si="232"/>
        <v>663.5913978494624</v>
      </c>
      <c r="AV240" s="31">
        <f t="shared" ca="1" si="233"/>
        <v>-5583.5161290322567</v>
      </c>
      <c r="AW240" s="31">
        <f t="shared" ca="1" si="234"/>
        <v>65.047043010752674</v>
      </c>
      <c r="AX240" s="31">
        <f t="shared" ca="1" si="235"/>
        <v>1350.5215053763443</v>
      </c>
      <c r="AY240" s="31">
        <f t="shared" ca="1" si="236"/>
        <v>-1174.383064516129</v>
      </c>
      <c r="AZ240" s="31">
        <f t="shared" ca="1" si="237"/>
        <v>-997.34811827956992</v>
      </c>
      <c r="BA240" s="31">
        <f t="shared" ca="1" si="238"/>
        <v>-382.02016129032256</v>
      </c>
      <c r="BB240" s="31">
        <f t="shared" ca="1" si="239"/>
        <v>-2410.5497311827958</v>
      </c>
      <c r="BC240" s="31">
        <f t="shared" ca="1" si="240"/>
        <v>-1597.1438172043011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-1552.5</v>
      </c>
      <c r="BI240" s="32">
        <f>IF($BF240&gt;$Y$7,"",IF(AND($BF240=$Y$7,$BG240=23),"",Entrées!D268-Entrées!D267))</f>
        <v>-1887.5</v>
      </c>
      <c r="BJ240" s="32">
        <f>IF($BF240&gt;$Y$7,"",IF(AND($BF240=$Y$7,$BG240=23),"",Entrées!E268-Entrées!E267))</f>
        <v>-1875</v>
      </c>
      <c r="BK240" s="32">
        <f>IF($BF240&gt;$Y$7,"",IF(AND($BF240=$Y$7,$BG240=23),"",Entrées!F268-Entrées!F267))</f>
        <v>1.5</v>
      </c>
      <c r="BL240" s="32">
        <f>IF($BF240&gt;$Y$7,"",IF(AND($BF240=$Y$7,$BG240=23),"",Entrées!G268-Entrées!G267))</f>
        <v>-109</v>
      </c>
      <c r="BM240" s="32">
        <f>IF($BF240&gt;$Y$7,"",IF(AND($BF240=$Y$7,$BG240=23),"",Entrées!H268-Entrées!H267))</f>
        <v>-176</v>
      </c>
      <c r="BN240" s="32">
        <f>IF($BF240&gt;$Y$7,"",IF(AND($BF240=$Y$7,$BG240=23),"",Entrées!I268-Entrées!I267))</f>
        <v>25</v>
      </c>
      <c r="BO240" s="32">
        <f>IF($BF240&gt;$Y$7,"",IF(AND($BF240=$Y$7,$BG240=23),"",Entrées!J268-Entrées!J267))</f>
        <v>255.5</v>
      </c>
      <c r="BP240" s="32">
        <f>IF($BF240&gt;$Y$7,"",IF(AND($BF240=$Y$7,$BG240=23),"",Entrées!K268-Entrées!K267))</f>
        <v>-109</v>
      </c>
      <c r="BQ240" s="32">
        <f>IF($BF240&gt;$Y$7,"",IF(AND($BF240=$Y$7,$BG240=23),"",Entrées!L268-Entrées!L267))</f>
        <v>-463</v>
      </c>
      <c r="BR240" s="32">
        <f>IF($BF240&gt;$Y$7,"",IF(AND($BF240=$Y$7,$BG240=23),"",Entrées!M268-Entrées!M267))</f>
        <v>0.5</v>
      </c>
      <c r="BS240" s="32">
        <f>IF($BF240&gt;$Y$7,"",IF(AND($BF240=$Y$7,$BG240=23),"",Entrées!N268-Entrées!N267))</f>
        <v>-11.5</v>
      </c>
      <c r="BT240" s="32">
        <f>IF($BF240&gt;$Y$7,"",IF(AND($BF240=$Y$7,$BG240=23),"",Entrées!O268-Entrées!O267))</f>
        <v>-967.5</v>
      </c>
      <c r="BU240" s="32">
        <f>IF($BF240&gt;$Y$7,"",IF(AND($BF240=$Y$7,$BG240=23),"",Entrées!P268-Entrées!P267))</f>
        <v>-1.5</v>
      </c>
      <c r="BV240" s="32">
        <f>IF($BF240&gt;$Y$7,"",IF(AND($BF240=$Y$7,$BG240=23),"",Entrées!Q268-Entrées!Q267))</f>
        <v>-530</v>
      </c>
      <c r="BW240" s="32">
        <f>IF($BF240&gt;$Y$7,"",IF(AND($BF240=$Y$7,$BG240=23),"",Entrées!R268-Entrées!R267))</f>
        <v>-2</v>
      </c>
      <c r="BX240" s="32">
        <f>IF($BF240&gt;$Y$7,"",IF(AND($BF240=$Y$7,$BG240=23),"",Entrées!S268-Entrées!S267))</f>
        <v>-298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-110</v>
      </c>
      <c r="CA240" s="32">
        <f>IF($BF240&gt;$Y$7,"",IF(AND($BF240=$Y$7,$BG240=23),"",Entrées!V268-Entrées!V267))</f>
        <v>-182</v>
      </c>
      <c r="CB240" s="4"/>
      <c r="CC240" s="4"/>
      <c r="CD240" s="33">
        <f>IF($BF240&lt;=$Y$7,Entrées!J267/CD$2,"")</f>
        <v>0.46107746656573301</v>
      </c>
      <c r="CE240" s="33">
        <f>IF($BF240&lt;=$Y$7,Entrées!K267/CE$2,"")</f>
        <v>0.30733397037744864</v>
      </c>
      <c r="CF240" s="11">
        <f t="shared" si="242"/>
        <v>7926</v>
      </c>
      <c r="CG240" s="11">
        <f t="shared" si="243"/>
        <v>4186</v>
      </c>
      <c r="CH240" s="52">
        <f t="shared" si="244"/>
        <v>0.27160101910413265</v>
      </c>
      <c r="CI240" s="52">
        <f t="shared" si="245"/>
        <v>9.6170382329218221E-2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40753.5</v>
      </c>
      <c r="F241" s="28">
        <f ca="1">IF($D241&gt;$D$8,"",INDIRECT(ADDRESS(ROW(Entrées!$C$37)+($D241-1)*24+F$11,COLUMN(Entrées!$C$37)+($C241-1),4,TRUE,"Entrées")))</f>
        <v>40685.5</v>
      </c>
      <c r="G241" s="28">
        <f ca="1">IF($D241&gt;$D$8,"",INDIRECT(ADDRESS(ROW(Entrées!$C$37)+($D241-1)*24+G$11,COLUMN(Entrées!$C$37)+($C241-1),4,TRUE,"Entrées")))</f>
        <v>40873</v>
      </c>
      <c r="H241" s="28">
        <f ca="1">IF($D241&gt;$D$8,"",INDIRECT(ADDRESS(ROW(Entrées!$C$37)+($D241-1)*24+H$11,COLUMN(Entrées!$C$37)+($C241-1),4,TRUE,"Entrées")))</f>
        <v>40504</v>
      </c>
      <c r="I241" s="28">
        <f ca="1">IF($D241&gt;$D$8,"",INDIRECT(ADDRESS(ROW(Entrées!$C$37)+($D241-1)*24+I$11,COLUMN(Entrées!$C$37)+($C241-1),4,TRUE,"Entrées")))</f>
        <v>40544</v>
      </c>
      <c r="J241" s="28">
        <f ca="1">IF($D241&gt;$D$8,"",INDIRECT(ADDRESS(ROW(Entrées!$C$37)+($D241-1)*24+J$11,COLUMN(Entrées!$C$37)+($C241-1),4,TRUE,"Entrées")))</f>
        <v>40593.5</v>
      </c>
      <c r="K241" s="28">
        <f ca="1">IF($D241&gt;$D$8,"",INDIRECT(ADDRESS(ROW(Entrées!$C$37)+($D241-1)*24+K$11,COLUMN(Entrées!$C$37)+($C241-1),4,TRUE,"Entrées")))</f>
        <v>40910</v>
      </c>
      <c r="L241" s="28">
        <f ca="1">IF($D241&gt;$D$8,"",INDIRECT(ADDRESS(ROW(Entrées!$C$37)+($D241-1)*24+L$11,COLUMN(Entrées!$C$37)+($C241-1),4,TRUE,"Entrées")))</f>
        <v>41263</v>
      </c>
      <c r="M241" s="28">
        <f ca="1">IF($D241&gt;$D$8,"",INDIRECT(ADDRESS(ROW(Entrées!$C$37)+($D241-1)*24+M$11,COLUMN(Entrées!$C$37)+($C241-1),4,TRUE,"Entrées")))</f>
        <v>41206</v>
      </c>
      <c r="N241" s="28">
        <f ca="1">IF($D241&gt;$D$8,"",INDIRECT(ADDRESS(ROW(Entrées!$C$37)+($D241-1)*24+N$11,COLUMN(Entrées!$C$37)+($C241-1),4,TRUE,"Entrées")))</f>
        <v>41238.5</v>
      </c>
      <c r="O241" s="28">
        <f ca="1">IF($D241&gt;$D$8,"",INDIRECT(ADDRESS(ROW(Entrées!$C$37)+($D241-1)*24+O$11,COLUMN(Entrées!$C$37)+($C241-1),4,TRUE,"Entrées")))</f>
        <v>41184</v>
      </c>
      <c r="P241" s="28">
        <f ca="1">IF($D241&gt;$D$8,"",INDIRECT(ADDRESS(ROW(Entrées!$C$37)+($D241-1)*24+P$11,COLUMN(Entrées!$C$37)+($C241-1),4,TRUE,"Entrées")))</f>
        <v>41246</v>
      </c>
      <c r="Q241" s="28">
        <f ca="1">IF($D241&gt;$D$8,"",INDIRECT(ADDRESS(ROW(Entrées!$C$37)+($D241-1)*24+Q$11,COLUMN(Entrées!$C$37)+($C241-1),4,TRUE,"Entrées")))</f>
        <v>41256</v>
      </c>
      <c r="R241" s="28">
        <f ca="1">IF($D241&gt;$D$8,"",INDIRECT(ADDRESS(ROW(Entrées!$C$37)+($D241-1)*24+R$11,COLUMN(Entrées!$C$37)+($C241-1),4,TRUE,"Entrées")))</f>
        <v>41210.5</v>
      </c>
      <c r="S241" s="28">
        <f ca="1">IF($D241&gt;$D$8,"",INDIRECT(ADDRESS(ROW(Entrées!$C$37)+($D241-1)*24+S$11,COLUMN(Entrées!$C$37)+($C241-1),4,TRUE,"Entrées")))</f>
        <v>41225.5</v>
      </c>
      <c r="T241" s="28">
        <f ca="1">IF($D241&gt;$D$8,"",INDIRECT(ADDRESS(ROW(Entrées!$C$37)+($D241-1)*24+T$11,COLUMN(Entrées!$C$37)+($C241-1),4,TRUE,"Entrées")))</f>
        <v>41090</v>
      </c>
      <c r="U241" s="28">
        <f ca="1">IF($D241&gt;$D$8,"",INDIRECT(ADDRESS(ROW(Entrées!$C$37)+($D241-1)*24+U$11,COLUMN(Entrées!$C$37)+($C241-1),4,TRUE,"Entrées")))</f>
        <v>41093</v>
      </c>
      <c r="V241" s="28">
        <f ca="1">IF($D241&gt;$D$8,"",INDIRECT(ADDRESS(ROW(Entrées!$C$37)+($D241-1)*24+V$11,COLUMN(Entrées!$C$37)+($C241-1),4,TRUE,"Entrées")))</f>
        <v>41100</v>
      </c>
      <c r="W241" s="28">
        <f ca="1">IF($D241&gt;$D$8,"",INDIRECT(ADDRESS(ROW(Entrées!$C$37)+($D241-1)*24+W$11,COLUMN(Entrées!$C$37)+($C241-1),4,TRUE,"Entrées")))</f>
        <v>41168</v>
      </c>
      <c r="X241" s="28">
        <f ca="1">IF($D241&gt;$D$8,"",INDIRECT(ADDRESS(ROW(Entrées!$C$37)+($D241-1)*24+X$11,COLUMN(Entrées!$C$37)+($C241-1),4,TRUE,"Entrées")))</f>
        <v>41255</v>
      </c>
      <c r="Y241" s="28">
        <f ca="1">IF($D241&gt;$D$8,"",INDIRECT(ADDRESS(ROW(Entrées!$C$37)+($D241-1)*24+Y$11,COLUMN(Entrées!$C$37)+($C241-1),4,TRUE,"Entrées")))</f>
        <v>41290</v>
      </c>
      <c r="Z241" s="28">
        <f ca="1">IF($D241&gt;$D$8,"",INDIRECT(ADDRESS(ROW(Entrées!$C$37)+($D241-1)*24+Z$11,COLUMN(Entrées!$C$37)+($C241-1),4,TRUE,"Entrées")))</f>
        <v>41312</v>
      </c>
      <c r="AA241" s="28">
        <f ca="1">IF($D241&gt;$D$8,"",INDIRECT(ADDRESS(ROW(Entrées!$C$37)+($D241-1)*24+AA$11,COLUMN(Entrées!$C$37)+($C241-1),4,TRUE,"Entrées")))</f>
        <v>40417</v>
      </c>
      <c r="AB241" s="28">
        <f ca="1">IF($D241&gt;$D$8,"",INDIRECT(ADDRESS(ROW(Entrées!$C$37)+($D241-1)*24+AB$11,COLUMN(Entrées!$C$37)+($C241-1),4,TRUE,"Entrées")))</f>
        <v>40520.5</v>
      </c>
      <c r="AC241" s="11"/>
      <c r="AD241" s="40">
        <f t="shared" ca="1" si="274"/>
        <v>40997.4375</v>
      </c>
      <c r="AE241" s="40">
        <f t="shared" ca="1" si="276"/>
        <v>41312</v>
      </c>
      <c r="AF241" s="40">
        <f t="shared" ca="1" si="277"/>
        <v>40417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49473.956989247294</v>
      </c>
      <c r="AK241" s="31">
        <f t="shared" ca="1" si="222"/>
        <v>49350.672043010745</v>
      </c>
      <c r="AL241" s="31">
        <f t="shared" ca="1" si="223"/>
        <v>49398.118279569891</v>
      </c>
      <c r="AM241" s="31">
        <f t="shared" ca="1" si="224"/>
        <v>347.55645161290329</v>
      </c>
      <c r="AN241" s="31">
        <f t="shared" ca="1" si="225"/>
        <v>2588.1444892473114</v>
      </c>
      <c r="AO241" s="31">
        <f t="shared" ca="1" si="226"/>
        <v>1503.5463709677417</v>
      </c>
      <c r="AP241" s="31">
        <f t="shared" ca="1" si="227"/>
        <v>41704.171370967742</v>
      </c>
      <c r="AQ241" s="31">
        <f t="shared" ca="1" si="228"/>
        <v>2152.7096774193546</v>
      </c>
      <c r="AR241" s="31">
        <f t="shared" ca="1" si="229"/>
        <v>402.56922043010746</v>
      </c>
      <c r="AS241" s="31">
        <f t="shared" ca="1" si="230"/>
        <v>6508.2741935483891</v>
      </c>
      <c r="AT241" s="31">
        <f t="shared" ca="1" si="231"/>
        <v>-813.07862903225805</v>
      </c>
      <c r="AU241" s="31">
        <f t="shared" ca="1" si="232"/>
        <v>663.5913978494624</v>
      </c>
      <c r="AV241" s="31">
        <f t="shared" ca="1" si="233"/>
        <v>-5583.5161290322567</v>
      </c>
      <c r="AW241" s="31">
        <f t="shared" ca="1" si="234"/>
        <v>65.047043010752674</v>
      </c>
      <c r="AX241" s="31">
        <f t="shared" ca="1" si="235"/>
        <v>1350.5215053763443</v>
      </c>
      <c r="AY241" s="31">
        <f t="shared" ca="1" si="236"/>
        <v>-1174.383064516129</v>
      </c>
      <c r="AZ241" s="31">
        <f t="shared" ca="1" si="237"/>
        <v>-997.34811827956992</v>
      </c>
      <c r="BA241" s="31">
        <f t="shared" ca="1" si="238"/>
        <v>-382.02016129032256</v>
      </c>
      <c r="BB241" s="31">
        <f t="shared" ca="1" si="239"/>
        <v>-2410.5497311827958</v>
      </c>
      <c r="BC241" s="31">
        <f t="shared" ca="1" si="240"/>
        <v>-1597.1438172043011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-1246.5</v>
      </c>
      <c r="BI241" s="32">
        <f>IF($BF241&gt;$Y$7,"",IF(AND($BF241=$Y$7,$BG241=23),"",Entrées!D269-Entrées!D268))</f>
        <v>-1537.5</v>
      </c>
      <c r="BJ241" s="32">
        <f>IF($BF241&gt;$Y$7,"",IF(AND($BF241=$Y$7,$BG241=23),"",Entrées!E269-Entrées!E268))</f>
        <v>-1425</v>
      </c>
      <c r="BK241" s="32">
        <f>IF($BF241&gt;$Y$7,"",IF(AND($BF241=$Y$7,$BG241=23),"",Entrées!F269-Entrées!F268))</f>
        <v>2</v>
      </c>
      <c r="BL241" s="32">
        <f>IF($BF241&gt;$Y$7,"",IF(AND($BF241=$Y$7,$BG241=23),"",Entrées!G269-Entrées!G268))</f>
        <v>-69</v>
      </c>
      <c r="BM241" s="32">
        <f>IF($BF241&gt;$Y$7,"",IF(AND($BF241=$Y$7,$BG241=23),"",Entrées!H269-Entrées!H268))</f>
        <v>19</v>
      </c>
      <c r="BN241" s="32">
        <f>IF($BF241&gt;$Y$7,"",IF(AND($BF241=$Y$7,$BG241=23),"",Entrées!I269-Entrées!I268))</f>
        <v>104</v>
      </c>
      <c r="BO241" s="32">
        <f>IF($BF241&gt;$Y$7,"",IF(AND($BF241=$Y$7,$BG241=23),"",Entrées!J269-Entrées!J268))</f>
        <v>-6</v>
      </c>
      <c r="BP241" s="32">
        <f>IF($BF241&gt;$Y$7,"",IF(AND($BF241=$Y$7,$BG241=23),"",Entrées!K269-Entrées!K268))</f>
        <v>-250</v>
      </c>
      <c r="BQ241" s="32">
        <f>IF($BF241&gt;$Y$7,"",IF(AND($BF241=$Y$7,$BG241=23),"",Entrées!L269-Entrées!L268))</f>
        <v>-302.5</v>
      </c>
      <c r="BR241" s="32">
        <f>IF($BF241&gt;$Y$7,"",IF(AND($BF241=$Y$7,$BG241=23),"",Entrées!M269-Entrées!M268))</f>
        <v>0</v>
      </c>
      <c r="BS241" s="32">
        <f>IF($BF241&gt;$Y$7,"",IF(AND($BF241=$Y$7,$BG241=23),"",Entrées!N269-Entrées!N268))</f>
        <v>-25.5</v>
      </c>
      <c r="BT241" s="32">
        <f>IF($BF241&gt;$Y$7,"",IF(AND($BF241=$Y$7,$BG241=23),"",Entrées!O269-Entrées!O268))</f>
        <v>-716.5</v>
      </c>
      <c r="BU241" s="32">
        <f>IF($BF241&gt;$Y$7,"",IF(AND($BF241=$Y$7,$BG241=23),"",Entrées!P269-Entrées!P268))</f>
        <v>-0.5</v>
      </c>
      <c r="BV241" s="32">
        <f>IF($BF241&gt;$Y$7,"",IF(AND($BF241=$Y$7,$BG241=23),"",Entrées!Q269-Entrées!Q268))</f>
        <v>-463</v>
      </c>
      <c r="BW241" s="32">
        <f>IF($BF241&gt;$Y$7,"",IF(AND($BF241=$Y$7,$BG241=23),"",Entrées!R269-Entrées!R268))</f>
        <v>6</v>
      </c>
      <c r="BX241" s="32">
        <f>IF($BF241&gt;$Y$7,"",IF(AND($BF241=$Y$7,$BG241=23),"",Entrées!S269-Entrées!S268))</f>
        <v>-111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29</v>
      </c>
      <c r="CA241" s="32">
        <f>IF($BF241&gt;$Y$7,"",IF(AND($BF241=$Y$7,$BG241=23),"",Entrées!V269-Entrées!V268))</f>
        <v>-263</v>
      </c>
      <c r="CB241" s="11"/>
      <c r="CD241" s="33">
        <f>IF($BF241&lt;=$Y$7,Entrées!J268/CD$2,"")</f>
        <v>0.49331314660610648</v>
      </c>
      <c r="CE241" s="33">
        <f>IF($BF241&lt;=$Y$7,Entrées!K268/CE$2,"")</f>
        <v>0.28129479216435738</v>
      </c>
      <c r="CF241" s="11">
        <f t="shared" si="242"/>
        <v>7926</v>
      </c>
      <c r="CG241" s="11">
        <f t="shared" si="243"/>
        <v>4186</v>
      </c>
      <c r="CH241" s="52">
        <f t="shared" si="244"/>
        <v>0.27160101910413265</v>
      </c>
      <c r="CI241" s="52">
        <f t="shared" si="245"/>
        <v>9.6170382329218221E-2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40457.5</v>
      </c>
      <c r="F242" s="28">
        <f ca="1">IF($D242&gt;$D$8,"",INDIRECT(ADDRESS(ROW(Entrées!$C$37)+($D242-1)*24+F$11,COLUMN(Entrées!$C$37)+($C242-1),4,TRUE,"Entrées")))</f>
        <v>40631</v>
      </c>
      <c r="G242" s="28">
        <f ca="1">IF($D242&gt;$D$8,"",INDIRECT(ADDRESS(ROW(Entrées!$C$37)+($D242-1)*24+G$11,COLUMN(Entrées!$C$37)+($C242-1),4,TRUE,"Entrées")))</f>
        <v>40594</v>
      </c>
      <c r="H242" s="28">
        <f ca="1">IF($D242&gt;$D$8,"",INDIRECT(ADDRESS(ROW(Entrées!$C$37)+($D242-1)*24+H$11,COLUMN(Entrées!$C$37)+($C242-1),4,TRUE,"Entrées")))</f>
        <v>40348</v>
      </c>
      <c r="I242" s="28">
        <f ca="1">IF($D242&gt;$D$8,"",INDIRECT(ADDRESS(ROW(Entrées!$C$37)+($D242-1)*24+I$11,COLUMN(Entrées!$C$37)+($C242-1),4,TRUE,"Entrées")))</f>
        <v>40292.5</v>
      </c>
      <c r="J242" s="28">
        <f ca="1">IF($D242&gt;$D$8,"",INDIRECT(ADDRESS(ROW(Entrées!$C$37)+($D242-1)*24+J$11,COLUMN(Entrées!$C$37)+($C242-1),4,TRUE,"Entrées")))</f>
        <v>40512</v>
      </c>
      <c r="K242" s="28">
        <f ca="1">IF($D242&gt;$D$8,"",INDIRECT(ADDRESS(ROW(Entrées!$C$37)+($D242-1)*24+K$11,COLUMN(Entrées!$C$37)+($C242-1),4,TRUE,"Entrées")))</f>
        <v>40565</v>
      </c>
      <c r="L242" s="28">
        <f ca="1">IF($D242&gt;$D$8,"",INDIRECT(ADDRESS(ROW(Entrées!$C$37)+($D242-1)*24+L$11,COLUMN(Entrées!$C$37)+($C242-1),4,TRUE,"Entrées")))</f>
        <v>40362</v>
      </c>
      <c r="M242" s="28">
        <f ca="1">IF($D242&gt;$D$8,"",INDIRECT(ADDRESS(ROW(Entrées!$C$37)+($D242-1)*24+M$11,COLUMN(Entrées!$C$37)+($C242-1),4,TRUE,"Entrées")))</f>
        <v>40551.5</v>
      </c>
      <c r="N242" s="28">
        <f ca="1">IF($D242&gt;$D$8,"",INDIRECT(ADDRESS(ROW(Entrées!$C$37)+($D242-1)*24+N$11,COLUMN(Entrées!$C$37)+($C242-1),4,TRUE,"Entrées")))</f>
        <v>40602.5</v>
      </c>
      <c r="O242" s="28">
        <f ca="1">IF($D242&gt;$D$8,"",INDIRECT(ADDRESS(ROW(Entrées!$C$37)+($D242-1)*24+O$11,COLUMN(Entrées!$C$37)+($C242-1),4,TRUE,"Entrées")))</f>
        <v>40582</v>
      </c>
      <c r="P242" s="28">
        <f ca="1">IF($D242&gt;$D$8,"",INDIRECT(ADDRESS(ROW(Entrées!$C$37)+($D242-1)*24+P$11,COLUMN(Entrées!$C$37)+($C242-1),4,TRUE,"Entrées")))</f>
        <v>40547</v>
      </c>
      <c r="Q242" s="28">
        <f ca="1">IF($D242&gt;$D$8,"",INDIRECT(ADDRESS(ROW(Entrées!$C$37)+($D242-1)*24+Q$11,COLUMN(Entrées!$C$37)+($C242-1),4,TRUE,"Entrées")))</f>
        <v>40542.5</v>
      </c>
      <c r="R242" s="28">
        <f ca="1">IF($D242&gt;$D$8,"",INDIRECT(ADDRESS(ROW(Entrées!$C$37)+($D242-1)*24+R$11,COLUMN(Entrées!$C$37)+($C242-1),4,TRUE,"Entrées")))</f>
        <v>40547</v>
      </c>
      <c r="S242" s="28">
        <f ca="1">IF($D242&gt;$D$8,"",INDIRECT(ADDRESS(ROW(Entrées!$C$37)+($D242-1)*24+S$11,COLUMN(Entrées!$C$37)+($C242-1),4,TRUE,"Entrées")))</f>
        <v>40538</v>
      </c>
      <c r="T242" s="28">
        <f ca="1">IF($D242&gt;$D$8,"",INDIRECT(ADDRESS(ROW(Entrées!$C$37)+($D242-1)*24+T$11,COLUMN(Entrées!$C$37)+($C242-1),4,TRUE,"Entrées")))</f>
        <v>40519</v>
      </c>
      <c r="U242" s="28">
        <f ca="1">IF($D242&gt;$D$8,"",INDIRECT(ADDRESS(ROW(Entrées!$C$37)+($D242-1)*24+U$11,COLUMN(Entrées!$C$37)+($C242-1),4,TRUE,"Entrées")))</f>
        <v>40469</v>
      </c>
      <c r="V242" s="28">
        <f ca="1">IF($D242&gt;$D$8,"",INDIRECT(ADDRESS(ROW(Entrées!$C$37)+($D242-1)*24+V$11,COLUMN(Entrées!$C$37)+($C242-1),4,TRUE,"Entrées")))</f>
        <v>40371.5</v>
      </c>
      <c r="W242" s="28">
        <f ca="1">IF($D242&gt;$D$8,"",INDIRECT(ADDRESS(ROW(Entrées!$C$37)+($D242-1)*24+W$11,COLUMN(Entrées!$C$37)+($C242-1),4,TRUE,"Entrées")))</f>
        <v>40299.5</v>
      </c>
      <c r="X242" s="28">
        <f ca="1">IF($D242&gt;$D$8,"",INDIRECT(ADDRESS(ROW(Entrées!$C$37)+($D242-1)*24+X$11,COLUMN(Entrées!$C$37)+($C242-1),4,TRUE,"Entrées")))</f>
        <v>40428.5</v>
      </c>
      <c r="Y242" s="28">
        <f ca="1">IF($D242&gt;$D$8,"",INDIRECT(ADDRESS(ROW(Entrées!$C$37)+($D242-1)*24+Y$11,COLUMN(Entrées!$C$37)+($C242-1),4,TRUE,"Entrées")))</f>
        <v>40446</v>
      </c>
      <c r="Z242" s="28">
        <f ca="1">IF($D242&gt;$D$8,"",INDIRECT(ADDRESS(ROW(Entrées!$C$37)+($D242-1)*24+Z$11,COLUMN(Entrées!$C$37)+($C242-1),4,TRUE,"Entrées")))</f>
        <v>40273.5</v>
      </c>
      <c r="AA242" s="28">
        <f ca="1">IF($D242&gt;$D$8,"",INDIRECT(ADDRESS(ROW(Entrées!$C$37)+($D242-1)*24+AA$11,COLUMN(Entrées!$C$37)+($C242-1),4,TRUE,"Entrées")))</f>
        <v>39807.5</v>
      </c>
      <c r="AB242" s="28">
        <f ca="1">IF($D242&gt;$D$8,"",INDIRECT(ADDRESS(ROW(Entrées!$C$37)+($D242-1)*24+AB$11,COLUMN(Entrées!$C$37)+($C242-1),4,TRUE,"Entrées")))</f>
        <v>39990</v>
      </c>
      <c r="AC242" s="11"/>
      <c r="AD242" s="40">
        <f t="shared" ca="1" si="274"/>
        <v>40428.208333333336</v>
      </c>
      <c r="AE242" s="40">
        <f t="shared" ca="1" si="276"/>
        <v>40631</v>
      </c>
      <c r="AF242" s="40">
        <f t="shared" ca="1" si="277"/>
        <v>39807.5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49473.956989247294</v>
      </c>
      <c r="AK242" s="31">
        <f t="shared" ca="1" si="222"/>
        <v>49350.672043010745</v>
      </c>
      <c r="AL242" s="31">
        <f t="shared" ca="1" si="223"/>
        <v>49398.118279569891</v>
      </c>
      <c r="AM242" s="31">
        <f t="shared" ca="1" si="224"/>
        <v>347.55645161290329</v>
      </c>
      <c r="AN242" s="31">
        <f t="shared" ca="1" si="225"/>
        <v>2588.1444892473114</v>
      </c>
      <c r="AO242" s="31">
        <f t="shared" ca="1" si="226"/>
        <v>1503.5463709677417</v>
      </c>
      <c r="AP242" s="31">
        <f t="shared" ca="1" si="227"/>
        <v>41704.171370967742</v>
      </c>
      <c r="AQ242" s="31">
        <f t="shared" ca="1" si="228"/>
        <v>2152.7096774193546</v>
      </c>
      <c r="AR242" s="31">
        <f t="shared" ca="1" si="229"/>
        <v>402.56922043010746</v>
      </c>
      <c r="AS242" s="31">
        <f t="shared" ca="1" si="230"/>
        <v>6508.2741935483891</v>
      </c>
      <c r="AT242" s="31">
        <f t="shared" ca="1" si="231"/>
        <v>-813.07862903225805</v>
      </c>
      <c r="AU242" s="31">
        <f t="shared" ca="1" si="232"/>
        <v>663.5913978494624</v>
      </c>
      <c r="AV242" s="31">
        <f t="shared" ca="1" si="233"/>
        <v>-5583.5161290322567</v>
      </c>
      <c r="AW242" s="31">
        <f t="shared" ca="1" si="234"/>
        <v>65.047043010752674</v>
      </c>
      <c r="AX242" s="31">
        <f t="shared" ca="1" si="235"/>
        <v>1350.5215053763443</v>
      </c>
      <c r="AY242" s="31">
        <f t="shared" ca="1" si="236"/>
        <v>-1174.383064516129</v>
      </c>
      <c r="AZ242" s="31">
        <f t="shared" ca="1" si="237"/>
        <v>-997.34811827956992</v>
      </c>
      <c r="BA242" s="31">
        <f t="shared" ca="1" si="238"/>
        <v>-382.02016129032256</v>
      </c>
      <c r="BB242" s="31">
        <f t="shared" ca="1" si="239"/>
        <v>-2410.5497311827958</v>
      </c>
      <c r="BC242" s="31">
        <f t="shared" ca="1" si="240"/>
        <v>-1597.1438172043011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-818.5</v>
      </c>
      <c r="BI242" s="32">
        <f>IF($BF242&gt;$Y$7,"",IF(AND($BF242=$Y$7,$BG242=23),"",Entrées!D270-Entrées!D269))</f>
        <v>-775</v>
      </c>
      <c r="BJ242" s="32">
        <f>IF($BF242&gt;$Y$7,"",IF(AND($BF242=$Y$7,$BG242=23),"",Entrées!E270-Entrées!E269))</f>
        <v>-775</v>
      </c>
      <c r="BK242" s="32">
        <f>IF($BF242&gt;$Y$7,"",IF(AND($BF242=$Y$7,$BG242=23),"",Entrées!F270-Entrées!F269))</f>
        <v>0</v>
      </c>
      <c r="BL242" s="32">
        <f>IF($BF242&gt;$Y$7,"",IF(AND($BF242=$Y$7,$BG242=23),"",Entrées!G270-Entrées!G269))</f>
        <v>13.5</v>
      </c>
      <c r="BM242" s="32">
        <f>IF($BF242&gt;$Y$7,"",IF(AND($BF242=$Y$7,$BG242=23),"",Entrées!H270-Entrées!H269))</f>
        <v>1.5</v>
      </c>
      <c r="BN242" s="32">
        <f>IF($BF242&gt;$Y$7,"",IF(AND($BF242=$Y$7,$BG242=23),"",Entrées!I270-Entrées!I269))</f>
        <v>86</v>
      </c>
      <c r="BO242" s="32">
        <f>IF($BF242&gt;$Y$7,"",IF(AND($BF242=$Y$7,$BG242=23),"",Entrées!J270-Entrées!J269))</f>
        <v>-11.5</v>
      </c>
      <c r="BP242" s="32">
        <f>IF($BF242&gt;$Y$7,"",IF(AND($BF242=$Y$7,$BG242=23),"",Entrées!K270-Entrées!K269))</f>
        <v>-250</v>
      </c>
      <c r="BQ242" s="32">
        <f>IF($BF242&gt;$Y$7,"",IF(AND($BF242=$Y$7,$BG242=23),"",Entrées!L270-Entrées!L269))</f>
        <v>86.5</v>
      </c>
      <c r="BR242" s="32">
        <f>IF($BF242&gt;$Y$7,"",IF(AND($BF242=$Y$7,$BG242=23),"",Entrées!M270-Entrées!M269))</f>
        <v>0</v>
      </c>
      <c r="BS242" s="32">
        <f>IF($BF242&gt;$Y$7,"",IF(AND($BF242=$Y$7,$BG242=23),"",Entrées!N270-Entrées!N269))</f>
        <v>33.5</v>
      </c>
      <c r="BT242" s="32">
        <f>IF($BF242&gt;$Y$7,"",IF(AND($BF242=$Y$7,$BG242=23),"",Entrées!O270-Entrées!O269))</f>
        <v>-779</v>
      </c>
      <c r="BU242" s="32">
        <f>IF($BF242&gt;$Y$7,"",IF(AND($BF242=$Y$7,$BG242=23),"",Entrées!P270-Entrées!P269))</f>
        <v>1</v>
      </c>
      <c r="BV242" s="32">
        <f>IF($BF242&gt;$Y$7,"",IF(AND($BF242=$Y$7,$BG242=23),"",Entrées!Q270-Entrées!Q269))</f>
        <v>-136</v>
      </c>
      <c r="BW242" s="32">
        <f>IF($BF242&gt;$Y$7,"",IF(AND($BF242=$Y$7,$BG242=23),"",Entrées!R270-Entrées!R269))</f>
        <v>-300</v>
      </c>
      <c r="BX242" s="32">
        <f>IF($BF242&gt;$Y$7,"",IF(AND($BF242=$Y$7,$BG242=23),"",Entrées!S270-Entrées!S269))</f>
        <v>-238</v>
      </c>
      <c r="BY242" s="32">
        <f>IF($BF242&gt;$Y$7,"",IF(AND($BF242=$Y$7,$BG242=23),"",Entrées!T270-Entrées!T269))</f>
        <v>-1</v>
      </c>
      <c r="BZ242" s="32">
        <f>IF($BF242&gt;$Y$7,"",IF(AND($BF242=$Y$7,$BG242=23),"",Entrées!U270-Entrées!U269))</f>
        <v>21</v>
      </c>
      <c r="CA242" s="32">
        <f>IF($BF242&gt;$Y$7,"",IF(AND($BF242=$Y$7,$BG242=23),"",Entrées!V270-Entrées!V269))</f>
        <v>241</v>
      </c>
      <c r="CB242" s="4"/>
      <c r="CC242" s="4"/>
      <c r="CD242" s="33">
        <f>IF($BF242&lt;=$Y$7,Entrées!J269/CD$2,"")</f>
        <v>0.4925561443350997</v>
      </c>
      <c r="CE242" s="33">
        <f>IF($BF242&lt;=$Y$7,Entrées!K269/CE$2,"")</f>
        <v>0.22157190635451504</v>
      </c>
      <c r="CF242" s="11">
        <f t="shared" si="242"/>
        <v>7926</v>
      </c>
      <c r="CG242" s="11">
        <f t="shared" si="243"/>
        <v>4186</v>
      </c>
      <c r="CH242" s="52">
        <f t="shared" si="244"/>
        <v>0.27160101910413265</v>
      </c>
      <c r="CI242" s="52">
        <f t="shared" si="245"/>
        <v>9.6170382329218221E-2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39907.5</v>
      </c>
      <c r="F243" s="28">
        <f ca="1">IF($D243&gt;$D$8,"",INDIRECT(ADDRESS(ROW(Entrées!$C$37)+($D243-1)*24+F$11,COLUMN(Entrées!$C$37)+($C243-1),4,TRUE,"Entrées")))</f>
        <v>39859.5</v>
      </c>
      <c r="G243" s="28">
        <f ca="1">IF($D243&gt;$D$8,"",INDIRECT(ADDRESS(ROW(Entrées!$C$37)+($D243-1)*24+G$11,COLUMN(Entrées!$C$37)+($C243-1),4,TRUE,"Entrées")))</f>
        <v>39704</v>
      </c>
      <c r="H243" s="28">
        <f ca="1">IF($D243&gt;$D$8,"",INDIRECT(ADDRESS(ROW(Entrées!$C$37)+($D243-1)*24+H$11,COLUMN(Entrées!$C$37)+($C243-1),4,TRUE,"Entrées")))</f>
        <v>39163</v>
      </c>
      <c r="I243" s="28">
        <f ca="1">IF($D243&gt;$D$8,"",INDIRECT(ADDRESS(ROW(Entrées!$C$37)+($D243-1)*24+I$11,COLUMN(Entrées!$C$37)+($C243-1),4,TRUE,"Entrées")))</f>
        <v>39607.5</v>
      </c>
      <c r="J243" s="28">
        <f ca="1">IF($D243&gt;$D$8,"",INDIRECT(ADDRESS(ROW(Entrées!$C$37)+($D243-1)*24+J$11,COLUMN(Entrées!$C$37)+($C243-1),4,TRUE,"Entrées")))</f>
        <v>39705.5</v>
      </c>
      <c r="K243" s="28">
        <f ca="1">IF($D243&gt;$D$8,"",INDIRECT(ADDRESS(ROW(Entrées!$C$37)+($D243-1)*24+K$11,COLUMN(Entrées!$C$37)+($C243-1),4,TRUE,"Entrées")))</f>
        <v>40066.5</v>
      </c>
      <c r="L243" s="28">
        <f ca="1">IF($D243&gt;$D$8,"",INDIRECT(ADDRESS(ROW(Entrées!$C$37)+($D243-1)*24+L$11,COLUMN(Entrées!$C$37)+($C243-1),4,TRUE,"Entrées")))</f>
        <v>40419.5</v>
      </c>
      <c r="M243" s="28">
        <f ca="1">IF($D243&gt;$D$8,"",INDIRECT(ADDRESS(ROW(Entrées!$C$37)+($D243-1)*24+M$11,COLUMN(Entrées!$C$37)+($C243-1),4,TRUE,"Entrées")))</f>
        <v>40722</v>
      </c>
      <c r="N243" s="28">
        <f ca="1">IF($D243&gt;$D$8,"",INDIRECT(ADDRESS(ROW(Entrées!$C$37)+($D243-1)*24+N$11,COLUMN(Entrées!$C$37)+($C243-1),4,TRUE,"Entrées")))</f>
        <v>41188</v>
      </c>
      <c r="O243" s="28">
        <f ca="1">IF($D243&gt;$D$8,"",INDIRECT(ADDRESS(ROW(Entrées!$C$37)+($D243-1)*24+O$11,COLUMN(Entrées!$C$37)+($C243-1),4,TRUE,"Entrées")))</f>
        <v>41357</v>
      </c>
      <c r="P243" s="28">
        <f ca="1">IF($D243&gt;$D$8,"",INDIRECT(ADDRESS(ROW(Entrées!$C$37)+($D243-1)*24+P$11,COLUMN(Entrées!$C$37)+($C243-1),4,TRUE,"Entrées")))</f>
        <v>41345.5</v>
      </c>
      <c r="Q243" s="28">
        <f ca="1">IF($D243&gt;$D$8,"",INDIRECT(ADDRESS(ROW(Entrées!$C$37)+($D243-1)*24+Q$11,COLUMN(Entrées!$C$37)+($C243-1),4,TRUE,"Entrées")))</f>
        <v>41341</v>
      </c>
      <c r="R243" s="28">
        <f ca="1">IF($D243&gt;$D$8,"",INDIRECT(ADDRESS(ROW(Entrées!$C$37)+($D243-1)*24+R$11,COLUMN(Entrées!$C$37)+($C243-1),4,TRUE,"Entrées")))</f>
        <v>41248</v>
      </c>
      <c r="S243" s="28">
        <f ca="1">IF($D243&gt;$D$8,"",INDIRECT(ADDRESS(ROW(Entrées!$C$37)+($D243-1)*24+S$11,COLUMN(Entrées!$C$37)+($C243-1),4,TRUE,"Entrées")))</f>
        <v>41163</v>
      </c>
      <c r="T243" s="28">
        <f ca="1">IF($D243&gt;$D$8,"",INDIRECT(ADDRESS(ROW(Entrées!$C$37)+($D243-1)*24+T$11,COLUMN(Entrées!$C$37)+($C243-1),4,TRUE,"Entrées")))</f>
        <v>41188</v>
      </c>
      <c r="U243" s="28">
        <f ca="1">IF($D243&gt;$D$8,"",INDIRECT(ADDRESS(ROW(Entrées!$C$37)+($D243-1)*24+U$11,COLUMN(Entrées!$C$37)+($C243-1),4,TRUE,"Entrées")))</f>
        <v>41292</v>
      </c>
      <c r="V243" s="28">
        <f ca="1">IF($D243&gt;$D$8,"",INDIRECT(ADDRESS(ROW(Entrées!$C$37)+($D243-1)*24+V$11,COLUMN(Entrées!$C$37)+($C243-1),4,TRUE,"Entrées")))</f>
        <v>41378</v>
      </c>
      <c r="W243" s="28">
        <f ca="1">IF($D243&gt;$D$8,"",INDIRECT(ADDRESS(ROW(Entrées!$C$37)+($D243-1)*24+W$11,COLUMN(Entrées!$C$37)+($C243-1),4,TRUE,"Entrées")))</f>
        <v>41558.5</v>
      </c>
      <c r="X243" s="28">
        <f ca="1">IF($D243&gt;$D$8,"",INDIRECT(ADDRESS(ROW(Entrées!$C$37)+($D243-1)*24+X$11,COLUMN(Entrées!$C$37)+($C243-1),4,TRUE,"Entrées")))</f>
        <v>41611.5</v>
      </c>
      <c r="Y243" s="28">
        <f ca="1">IF($D243&gt;$D$8,"",INDIRECT(ADDRESS(ROW(Entrées!$C$37)+($D243-1)*24+Y$11,COLUMN(Entrées!$C$37)+($C243-1),4,TRUE,"Entrées")))</f>
        <v>41725.5</v>
      </c>
      <c r="Z243" s="28">
        <f ca="1">IF($D243&gt;$D$8,"",INDIRECT(ADDRESS(ROW(Entrées!$C$37)+($D243-1)*24+Z$11,COLUMN(Entrées!$C$37)+($C243-1),4,TRUE,"Entrées")))</f>
        <v>41973</v>
      </c>
      <c r="AA243" s="28">
        <f ca="1">IF($D243&gt;$D$8,"",INDIRECT(ADDRESS(ROW(Entrées!$C$37)+($D243-1)*24+AA$11,COLUMN(Entrées!$C$37)+($C243-1),4,TRUE,"Entrées")))</f>
        <v>41479.5</v>
      </c>
      <c r="AB243" s="28">
        <f ca="1">IF($D243&gt;$D$8,"",INDIRECT(ADDRESS(ROW(Entrées!$C$37)+($D243-1)*24+AB$11,COLUMN(Entrées!$C$37)+($C243-1),4,TRUE,"Entrées")))</f>
        <v>41558.5</v>
      </c>
      <c r="AC243" s="11"/>
      <c r="AD243" s="40">
        <f t="shared" ca="1" si="274"/>
        <v>40856.75</v>
      </c>
      <c r="AE243" s="40">
        <f t="shared" ca="1" si="276"/>
        <v>41973</v>
      </c>
      <c r="AF243" s="40">
        <f t="shared" ca="1" si="277"/>
        <v>39163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49473.956989247294</v>
      </c>
      <c r="AK243" s="31">
        <f t="shared" ca="1" si="222"/>
        <v>49350.672043010745</v>
      </c>
      <c r="AL243" s="31">
        <f t="shared" ca="1" si="223"/>
        <v>49398.118279569891</v>
      </c>
      <c r="AM243" s="31">
        <f t="shared" ca="1" si="224"/>
        <v>347.55645161290329</v>
      </c>
      <c r="AN243" s="31">
        <f t="shared" ca="1" si="225"/>
        <v>2588.1444892473114</v>
      </c>
      <c r="AO243" s="31">
        <f t="shared" ca="1" si="226"/>
        <v>1503.5463709677417</v>
      </c>
      <c r="AP243" s="31">
        <f t="shared" ca="1" si="227"/>
        <v>41704.171370967742</v>
      </c>
      <c r="AQ243" s="31">
        <f t="shared" ca="1" si="228"/>
        <v>2152.7096774193546</v>
      </c>
      <c r="AR243" s="31">
        <f t="shared" ca="1" si="229"/>
        <v>402.56922043010746</v>
      </c>
      <c r="AS243" s="31">
        <f t="shared" ca="1" si="230"/>
        <v>6508.2741935483891</v>
      </c>
      <c r="AT243" s="31">
        <f t="shared" ca="1" si="231"/>
        <v>-813.07862903225805</v>
      </c>
      <c r="AU243" s="31">
        <f t="shared" ca="1" si="232"/>
        <v>663.5913978494624</v>
      </c>
      <c r="AV243" s="31">
        <f t="shared" ca="1" si="233"/>
        <v>-5583.5161290322567</v>
      </c>
      <c r="AW243" s="31">
        <f t="shared" ca="1" si="234"/>
        <v>65.047043010752674</v>
      </c>
      <c r="AX243" s="31">
        <f t="shared" ca="1" si="235"/>
        <v>1350.5215053763443</v>
      </c>
      <c r="AY243" s="31">
        <f t="shared" ca="1" si="236"/>
        <v>-1174.383064516129</v>
      </c>
      <c r="AZ243" s="31">
        <f t="shared" ca="1" si="237"/>
        <v>-997.34811827956992</v>
      </c>
      <c r="BA243" s="31">
        <f t="shared" ca="1" si="238"/>
        <v>-382.02016129032256</v>
      </c>
      <c r="BB243" s="31">
        <f t="shared" ca="1" si="239"/>
        <v>-2410.5497311827958</v>
      </c>
      <c r="BC243" s="31">
        <f t="shared" ca="1" si="240"/>
        <v>-1597.1438172043011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976</v>
      </c>
      <c r="BI243" s="32">
        <f>IF($BF243&gt;$Y$7,"",IF(AND($BF243=$Y$7,$BG243=23),"",Entrées!D271-Entrées!D270))</f>
        <v>2125</v>
      </c>
      <c r="BJ243" s="32">
        <f>IF($BF243&gt;$Y$7,"",IF(AND($BF243=$Y$7,$BG243=23),"",Entrées!E271-Entrées!E270))</f>
        <v>2187.5</v>
      </c>
      <c r="BK243" s="32">
        <f>IF($BF243&gt;$Y$7,"",IF(AND($BF243=$Y$7,$BG243=23),"",Entrées!F271-Entrées!F270))</f>
        <v>0.5</v>
      </c>
      <c r="BL243" s="32">
        <f>IF($BF243&gt;$Y$7,"",IF(AND($BF243=$Y$7,$BG243=23),"",Entrées!G271-Entrées!G270))</f>
        <v>233</v>
      </c>
      <c r="BM243" s="32">
        <f>IF($BF243&gt;$Y$7,"",IF(AND($BF243=$Y$7,$BG243=23),"",Entrées!H271-Entrées!H270))</f>
        <v>58.5</v>
      </c>
      <c r="BN243" s="32">
        <f>IF($BF243&gt;$Y$7,"",IF(AND($BF243=$Y$7,$BG243=23),"",Entrées!I271-Entrées!I270))</f>
        <v>180.5</v>
      </c>
      <c r="BO243" s="32">
        <f>IF($BF243&gt;$Y$7,"",IF(AND($BF243=$Y$7,$BG243=23),"",Entrées!J271-Entrées!J270))</f>
        <v>-406.5</v>
      </c>
      <c r="BP243" s="32">
        <f>IF($BF243&gt;$Y$7,"",IF(AND($BF243=$Y$7,$BG243=23),"",Entrées!K271-Entrées!K270))</f>
        <v>-374</v>
      </c>
      <c r="BQ243" s="32">
        <f>IF($BF243&gt;$Y$7,"",IF(AND($BF243=$Y$7,$BG243=23),"",Entrées!L271-Entrées!L270))</f>
        <v>220.5</v>
      </c>
      <c r="BR243" s="32">
        <f>IF($BF243&gt;$Y$7,"",IF(AND($BF243=$Y$7,$BG243=23),"",Entrées!M271-Entrées!M270))</f>
        <v>0</v>
      </c>
      <c r="BS243" s="32">
        <f>IF($BF243&gt;$Y$7,"",IF(AND($BF243=$Y$7,$BG243=23),"",Entrées!N271-Entrées!N270))</f>
        <v>-2</v>
      </c>
      <c r="BT243" s="32">
        <f>IF($BF243&gt;$Y$7,"",IF(AND($BF243=$Y$7,$BG243=23),"",Entrées!O271-Entrées!O270))</f>
        <v>1066</v>
      </c>
      <c r="BU243" s="32">
        <f>IF($BF243&gt;$Y$7,"",IF(AND($BF243=$Y$7,$BG243=23),"",Entrées!P271-Entrées!P270))</f>
        <v>4</v>
      </c>
      <c r="BV243" s="32">
        <f>IF($BF243&gt;$Y$7,"",IF(AND($BF243=$Y$7,$BG243=23),"",Entrées!Q271-Entrées!Q270))</f>
        <v>440</v>
      </c>
      <c r="BW243" s="32">
        <f>IF($BF243&gt;$Y$7,"",IF(AND($BF243=$Y$7,$BG243=23),"",Entrées!R271-Entrées!R270))</f>
        <v>45</v>
      </c>
      <c r="BX243" s="32">
        <f>IF($BF243&gt;$Y$7,"",IF(AND($BF243=$Y$7,$BG243=23),"",Entrées!S271-Entrées!S270))</f>
        <v>484</v>
      </c>
      <c r="BY243" s="32">
        <f>IF($BF243&gt;$Y$7,"",IF(AND($BF243=$Y$7,$BG243=23),"",Entrées!T271-Entrées!T270))</f>
        <v>1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1010</v>
      </c>
      <c r="CD243" s="33">
        <f>IF($BF243&lt;=$Y$7,Entrées!J270/CD$2,"")</f>
        <v>0.49110522331566997</v>
      </c>
      <c r="CE243" s="33">
        <f>IF($BF243&lt;=$Y$7,Entrées!K270/CE$2,"")</f>
        <v>0.16184902054467271</v>
      </c>
      <c r="CF243" s="11">
        <f t="shared" si="242"/>
        <v>7926</v>
      </c>
      <c r="CG243" s="11">
        <f t="shared" si="243"/>
        <v>4186</v>
      </c>
      <c r="CH243" s="52">
        <f t="shared" si="244"/>
        <v>0.27160101910413265</v>
      </c>
      <c r="CI243" s="52">
        <f t="shared" si="245"/>
        <v>9.6170382329218221E-2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41350.5</v>
      </c>
      <c r="F244" s="28">
        <f ca="1">IF($D244&gt;$D$8,"",INDIRECT(ADDRESS(ROW(Entrées!$C$37)+($D244-1)*24+F$11,COLUMN(Entrées!$C$37)+($C244-1),4,TRUE,"Entrées")))</f>
        <v>41615</v>
      </c>
      <c r="G244" s="28">
        <f ca="1">IF($D244&gt;$D$8,"",INDIRECT(ADDRESS(ROW(Entrées!$C$37)+($D244-1)*24+G$11,COLUMN(Entrées!$C$37)+($C244-1),4,TRUE,"Entrées")))</f>
        <v>41844.5</v>
      </c>
      <c r="H244" s="28">
        <f ca="1">IF($D244&gt;$D$8,"",INDIRECT(ADDRESS(ROW(Entrées!$C$37)+($D244-1)*24+H$11,COLUMN(Entrées!$C$37)+($C244-1),4,TRUE,"Entrées")))</f>
        <v>41489</v>
      </c>
      <c r="I244" s="28">
        <f ca="1">IF($D244&gt;$D$8,"",INDIRECT(ADDRESS(ROW(Entrées!$C$37)+($D244-1)*24+I$11,COLUMN(Entrées!$C$37)+($C244-1),4,TRUE,"Entrées")))</f>
        <v>41378</v>
      </c>
      <c r="J244" s="28">
        <f ca="1">IF($D244&gt;$D$8,"",INDIRECT(ADDRESS(ROW(Entrées!$C$37)+($D244-1)*24+J$11,COLUMN(Entrées!$C$37)+($C244-1),4,TRUE,"Entrées")))</f>
        <v>41449</v>
      </c>
      <c r="K244" s="28">
        <f ca="1">IF($D244&gt;$D$8,"",INDIRECT(ADDRESS(ROW(Entrées!$C$37)+($D244-1)*24+K$11,COLUMN(Entrées!$C$37)+($C244-1),4,TRUE,"Entrées")))</f>
        <v>41783</v>
      </c>
      <c r="L244" s="28">
        <f ca="1">IF($D244&gt;$D$8,"",INDIRECT(ADDRESS(ROW(Entrées!$C$37)+($D244-1)*24+L$11,COLUMN(Entrées!$C$37)+($C244-1),4,TRUE,"Entrées")))</f>
        <v>42266.5</v>
      </c>
      <c r="M244" s="28">
        <f ca="1">IF($D244&gt;$D$8,"",INDIRECT(ADDRESS(ROW(Entrées!$C$37)+($D244-1)*24+M$11,COLUMN(Entrées!$C$37)+($C244-1),4,TRUE,"Entrées")))</f>
        <v>42342</v>
      </c>
      <c r="N244" s="28">
        <f ca="1">IF($D244&gt;$D$8,"",INDIRECT(ADDRESS(ROW(Entrées!$C$37)+($D244-1)*24+N$11,COLUMN(Entrées!$C$37)+($C244-1),4,TRUE,"Entrées")))</f>
        <v>42445.5</v>
      </c>
      <c r="O244" s="28">
        <f ca="1">IF($D244&gt;$D$8,"",INDIRECT(ADDRESS(ROW(Entrées!$C$37)+($D244-1)*24+O$11,COLUMN(Entrées!$C$37)+($C244-1),4,TRUE,"Entrées")))</f>
        <v>42370.5</v>
      </c>
      <c r="P244" s="28">
        <f ca="1">IF($D244&gt;$D$8,"",INDIRECT(ADDRESS(ROW(Entrées!$C$37)+($D244-1)*24+P$11,COLUMN(Entrées!$C$37)+($C244-1),4,TRUE,"Entrées")))</f>
        <v>42447.5</v>
      </c>
      <c r="Q244" s="28">
        <f ca="1">IF($D244&gt;$D$8,"",INDIRECT(ADDRESS(ROW(Entrées!$C$37)+($D244-1)*24+Q$11,COLUMN(Entrées!$C$37)+($C244-1),4,TRUE,"Entrées")))</f>
        <v>42398</v>
      </c>
      <c r="R244" s="28">
        <f ca="1">IF($D244&gt;$D$8,"",INDIRECT(ADDRESS(ROW(Entrées!$C$37)+($D244-1)*24+R$11,COLUMN(Entrées!$C$37)+($C244-1),4,TRUE,"Entrées")))</f>
        <v>42511</v>
      </c>
      <c r="S244" s="28">
        <f ca="1">IF($D244&gt;$D$8,"",INDIRECT(ADDRESS(ROW(Entrées!$C$37)+($D244-1)*24+S$11,COLUMN(Entrées!$C$37)+($C244-1),4,TRUE,"Entrées")))</f>
        <v>42440</v>
      </c>
      <c r="T244" s="28">
        <f ca="1">IF($D244&gt;$D$8,"",INDIRECT(ADDRESS(ROW(Entrées!$C$37)+($D244-1)*24+T$11,COLUMN(Entrées!$C$37)+($C244-1),4,TRUE,"Entrées")))</f>
        <v>42460</v>
      </c>
      <c r="U244" s="28">
        <f ca="1">IF($D244&gt;$D$8,"",INDIRECT(ADDRESS(ROW(Entrées!$C$37)+($D244-1)*24+U$11,COLUMN(Entrées!$C$37)+($C244-1),4,TRUE,"Entrées")))</f>
        <v>42480</v>
      </c>
      <c r="V244" s="28">
        <f ca="1">IF($D244&gt;$D$8,"",INDIRECT(ADDRESS(ROW(Entrées!$C$37)+($D244-1)*24+V$11,COLUMN(Entrées!$C$37)+($C244-1),4,TRUE,"Entrées")))</f>
        <v>42396</v>
      </c>
      <c r="W244" s="28">
        <f ca="1">IF($D244&gt;$D$8,"",INDIRECT(ADDRESS(ROW(Entrées!$C$37)+($D244-1)*24+W$11,COLUMN(Entrées!$C$37)+($C244-1),4,TRUE,"Entrées")))</f>
        <v>42258</v>
      </c>
      <c r="X244" s="28">
        <f ca="1">IF($D244&gt;$D$8,"",INDIRECT(ADDRESS(ROW(Entrées!$C$37)+($D244-1)*24+X$11,COLUMN(Entrées!$C$37)+($C244-1),4,TRUE,"Entrées")))</f>
        <v>42425</v>
      </c>
      <c r="Y244" s="28">
        <f ca="1">IF($D244&gt;$D$8,"",INDIRECT(ADDRESS(ROW(Entrées!$C$37)+($D244-1)*24+Y$11,COLUMN(Entrées!$C$37)+($C244-1),4,TRUE,"Entrées")))</f>
        <v>42657.5</v>
      </c>
      <c r="Z244" s="28">
        <f ca="1">IF($D244&gt;$D$8,"",INDIRECT(ADDRESS(ROW(Entrées!$C$37)+($D244-1)*24+Z$11,COLUMN(Entrées!$C$37)+($C244-1),4,TRUE,"Entrées")))</f>
        <v>42458</v>
      </c>
      <c r="AA244" s="28">
        <f ca="1">IF($D244&gt;$D$8,"",INDIRECT(ADDRESS(ROW(Entrées!$C$37)+($D244-1)*24+AA$11,COLUMN(Entrées!$C$37)+($C244-1),4,TRUE,"Entrées")))</f>
        <v>42278.5</v>
      </c>
      <c r="AB244" s="28">
        <f ca="1">IF($D244&gt;$D$8,"",INDIRECT(ADDRESS(ROW(Entrées!$C$37)+($D244-1)*24+AB$11,COLUMN(Entrées!$C$37)+($C244-1),4,TRUE,"Entrées")))</f>
        <v>42300.5</v>
      </c>
      <c r="AC244" s="11"/>
      <c r="AD244" s="40">
        <f t="shared" ca="1" si="274"/>
        <v>42160.145833333336</v>
      </c>
      <c r="AE244" s="40">
        <f t="shared" ca="1" si="276"/>
        <v>42657.5</v>
      </c>
      <c r="AF244" s="40">
        <f t="shared" ca="1" si="277"/>
        <v>41350.5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49473.956989247294</v>
      </c>
      <c r="AK244" s="31">
        <f t="shared" ca="1" si="222"/>
        <v>49350.672043010745</v>
      </c>
      <c r="AL244" s="31">
        <f t="shared" ca="1" si="223"/>
        <v>49398.118279569891</v>
      </c>
      <c r="AM244" s="31">
        <f t="shared" ca="1" si="224"/>
        <v>347.55645161290329</v>
      </c>
      <c r="AN244" s="31">
        <f t="shared" ca="1" si="225"/>
        <v>2588.1444892473114</v>
      </c>
      <c r="AO244" s="31">
        <f t="shared" ca="1" si="226"/>
        <v>1503.5463709677417</v>
      </c>
      <c r="AP244" s="31">
        <f t="shared" ca="1" si="227"/>
        <v>41704.171370967742</v>
      </c>
      <c r="AQ244" s="31">
        <f t="shared" ca="1" si="228"/>
        <v>2152.7096774193546</v>
      </c>
      <c r="AR244" s="31">
        <f t="shared" ca="1" si="229"/>
        <v>402.56922043010746</v>
      </c>
      <c r="AS244" s="31">
        <f t="shared" ca="1" si="230"/>
        <v>6508.2741935483891</v>
      </c>
      <c r="AT244" s="31">
        <f t="shared" ca="1" si="231"/>
        <v>-813.07862903225805</v>
      </c>
      <c r="AU244" s="31">
        <f t="shared" ca="1" si="232"/>
        <v>663.5913978494624</v>
      </c>
      <c r="AV244" s="31">
        <f t="shared" ca="1" si="233"/>
        <v>-5583.5161290322567</v>
      </c>
      <c r="AW244" s="31">
        <f t="shared" ca="1" si="234"/>
        <v>65.047043010752674</v>
      </c>
      <c r="AX244" s="31">
        <f t="shared" ca="1" si="235"/>
        <v>1350.5215053763443</v>
      </c>
      <c r="AY244" s="31">
        <f t="shared" ca="1" si="236"/>
        <v>-1174.383064516129</v>
      </c>
      <c r="AZ244" s="31">
        <f t="shared" ca="1" si="237"/>
        <v>-997.34811827956992</v>
      </c>
      <c r="BA244" s="31">
        <f t="shared" ca="1" si="238"/>
        <v>-382.02016129032256</v>
      </c>
      <c r="BB244" s="31">
        <f t="shared" ca="1" si="239"/>
        <v>-2410.5497311827958</v>
      </c>
      <c r="BC244" s="31">
        <f t="shared" ca="1" si="240"/>
        <v>-1597.1438172043011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4081</v>
      </c>
      <c r="BI244" s="32">
        <f>IF($BF244&gt;$Y$7,"",IF(AND($BF244=$Y$7,$BG244=23),"",Entrées!D272-Entrées!D271))</f>
        <v>4075</v>
      </c>
      <c r="BJ244" s="32">
        <f>IF($BF244&gt;$Y$7,"",IF(AND($BF244=$Y$7,$BG244=23),"",Entrées!E272-Entrées!E271))</f>
        <v>4112.5</v>
      </c>
      <c r="BK244" s="32">
        <f>IF($BF244&gt;$Y$7,"",IF(AND($BF244=$Y$7,$BG244=23),"",Entrées!F272-Entrées!F271))</f>
        <v>1</v>
      </c>
      <c r="BL244" s="32">
        <f>IF($BF244&gt;$Y$7,"",IF(AND($BF244=$Y$7,$BG244=23),"",Entrées!G272-Entrées!G271))</f>
        <v>306.5</v>
      </c>
      <c r="BM244" s="32">
        <f>IF($BF244&gt;$Y$7,"",IF(AND($BF244=$Y$7,$BG244=23),"",Entrées!H272-Entrées!H271))</f>
        <v>117.5</v>
      </c>
      <c r="BN244" s="32">
        <f>IF($BF244&gt;$Y$7,"",IF(AND($BF244=$Y$7,$BG244=23),"",Entrées!I272-Entrées!I271))</f>
        <v>53</v>
      </c>
      <c r="BO244" s="32">
        <f>IF($BF244&gt;$Y$7,"",IF(AND($BF244=$Y$7,$BG244=23),"",Entrées!J272-Entrées!J271))</f>
        <v>-302</v>
      </c>
      <c r="BP244" s="32">
        <f>IF($BF244&gt;$Y$7,"",IF(AND($BF244=$Y$7,$BG244=23),"",Entrées!K272-Entrées!K271))</f>
        <v>-279</v>
      </c>
      <c r="BQ244" s="32">
        <f>IF($BF244&gt;$Y$7,"",IF(AND($BF244=$Y$7,$BG244=23),"",Entrées!L272-Entrées!L271))</f>
        <v>2077.5</v>
      </c>
      <c r="BR244" s="32">
        <f>IF($BF244&gt;$Y$7,"",IF(AND($BF244=$Y$7,$BG244=23),"",Entrées!M272-Entrées!M271))</f>
        <v>0</v>
      </c>
      <c r="BS244" s="32">
        <f>IF($BF244&gt;$Y$7,"",IF(AND($BF244=$Y$7,$BG244=23),"",Entrées!N272-Entrées!N271))</f>
        <v>5</v>
      </c>
      <c r="BT244" s="32">
        <f>IF($BF244&gt;$Y$7,"",IF(AND($BF244=$Y$7,$BG244=23),"",Entrées!O272-Entrées!O271))</f>
        <v>2101</v>
      </c>
      <c r="BU244" s="32">
        <f>IF($BF244&gt;$Y$7,"",IF(AND($BF244=$Y$7,$BG244=23),"",Entrées!P272-Entrées!P271))</f>
        <v>2.5</v>
      </c>
      <c r="BV244" s="32">
        <f>IF($BF244&gt;$Y$7,"",IF(AND($BF244=$Y$7,$BG244=23),"",Entrées!Q272-Entrées!Q271))</f>
        <v>1178</v>
      </c>
      <c r="BW244" s="32">
        <f>IF($BF244&gt;$Y$7,"",IF(AND($BF244=$Y$7,$BG244=23),"",Entrées!R272-Entrées!R271))</f>
        <v>-107</v>
      </c>
      <c r="BX244" s="32">
        <f>IF($BF244&gt;$Y$7,"",IF(AND($BF244=$Y$7,$BG244=23),"",Entrées!S272-Entrées!S271))</f>
        <v>-31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17</v>
      </c>
      <c r="CA244" s="32">
        <f>IF($BF244&gt;$Y$7,"",IF(AND($BF244=$Y$7,$BG244=23),"",Entrées!V272-Entrées!V271))</f>
        <v>981</v>
      </c>
      <c r="CD244" s="33">
        <f>IF($BF244&lt;=$Y$7,Entrées!J271/CD$2,"")</f>
        <v>0.43981831945495836</v>
      </c>
      <c r="CE244" s="33">
        <f>IF($BF244&lt;=$Y$7,Entrées!K271/CE$2,"")</f>
        <v>7.2503583373148592E-2</v>
      </c>
      <c r="CF244" s="11">
        <f t="shared" si="242"/>
        <v>7926</v>
      </c>
      <c r="CG244" s="11">
        <f t="shared" si="243"/>
        <v>4186</v>
      </c>
      <c r="CH244" s="52">
        <f t="shared" si="244"/>
        <v>0.27160101910413265</v>
      </c>
      <c r="CI244" s="52">
        <f t="shared" si="245"/>
        <v>9.6170382329218221E-2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42155</v>
      </c>
      <c r="F245" s="28">
        <f ca="1">IF($D245&gt;$D$8,"",INDIRECT(ADDRESS(ROW(Entrées!$C$37)+($D245-1)*24+F$11,COLUMN(Entrées!$C$37)+($C245-1),4,TRUE,"Entrées")))</f>
        <v>41251.5</v>
      </c>
      <c r="G245" s="28">
        <f ca="1">IF($D245&gt;$D$8,"",INDIRECT(ADDRESS(ROW(Entrées!$C$37)+($D245-1)*24+G$11,COLUMN(Entrées!$C$37)+($C245-1),4,TRUE,"Entrées")))</f>
        <v>41155.5</v>
      </c>
      <c r="H245" s="28">
        <f ca="1">IF($D245&gt;$D$8,"",INDIRECT(ADDRESS(ROW(Entrées!$C$37)+($D245-1)*24+H$11,COLUMN(Entrées!$C$37)+($C245-1),4,TRUE,"Entrées")))</f>
        <v>40516.5</v>
      </c>
      <c r="I245" s="28">
        <f ca="1">IF($D245&gt;$D$8,"",INDIRECT(ADDRESS(ROW(Entrées!$C$37)+($D245-1)*24+I$11,COLUMN(Entrées!$C$37)+($C245-1),4,TRUE,"Entrées")))</f>
        <v>40179.5</v>
      </c>
      <c r="J245" s="28">
        <f ca="1">IF($D245&gt;$D$8,"",INDIRECT(ADDRESS(ROW(Entrées!$C$37)+($D245-1)*24+J$11,COLUMN(Entrées!$C$37)+($C245-1),4,TRUE,"Entrées")))</f>
        <v>40251</v>
      </c>
      <c r="K245" s="28">
        <f ca="1">IF($D245&gt;$D$8,"",INDIRECT(ADDRESS(ROW(Entrées!$C$37)+($D245-1)*24+K$11,COLUMN(Entrées!$C$37)+($C245-1),4,TRUE,"Entrées")))</f>
        <v>39996.5</v>
      </c>
      <c r="L245" s="28">
        <f ca="1">IF($D245&gt;$D$8,"",INDIRECT(ADDRESS(ROW(Entrées!$C$37)+($D245-1)*24+L$11,COLUMN(Entrées!$C$37)+($C245-1),4,TRUE,"Entrées")))</f>
        <v>40450</v>
      </c>
      <c r="M245" s="28">
        <f ca="1">IF($D245&gt;$D$8,"",INDIRECT(ADDRESS(ROW(Entrées!$C$37)+($D245-1)*24+M$11,COLUMN(Entrées!$C$37)+($C245-1),4,TRUE,"Entrées")))</f>
        <v>40796.5</v>
      </c>
      <c r="N245" s="28">
        <f ca="1">IF($D245&gt;$D$8,"",INDIRECT(ADDRESS(ROW(Entrées!$C$37)+($D245-1)*24+N$11,COLUMN(Entrées!$C$37)+($C245-1),4,TRUE,"Entrées")))</f>
        <v>41246.5</v>
      </c>
      <c r="O245" s="28">
        <f ca="1">IF($D245&gt;$D$8,"",INDIRECT(ADDRESS(ROW(Entrées!$C$37)+($D245-1)*24+O$11,COLUMN(Entrées!$C$37)+($C245-1),4,TRUE,"Entrées")))</f>
        <v>41317.5</v>
      </c>
      <c r="P245" s="28">
        <f ca="1">IF($D245&gt;$D$8,"",INDIRECT(ADDRESS(ROW(Entrées!$C$37)+($D245-1)*24+P$11,COLUMN(Entrées!$C$37)+($C245-1),4,TRUE,"Entrées")))</f>
        <v>41339</v>
      </c>
      <c r="Q245" s="28">
        <f ca="1">IF($D245&gt;$D$8,"",INDIRECT(ADDRESS(ROW(Entrées!$C$37)+($D245-1)*24+Q$11,COLUMN(Entrées!$C$37)+($C245-1),4,TRUE,"Entrées")))</f>
        <v>41176</v>
      </c>
      <c r="R245" s="28">
        <f ca="1">IF($D245&gt;$D$8,"",INDIRECT(ADDRESS(ROW(Entrées!$C$37)+($D245-1)*24+R$11,COLUMN(Entrées!$C$37)+($C245-1),4,TRUE,"Entrées")))</f>
        <v>40840</v>
      </c>
      <c r="S245" s="28">
        <f ca="1">IF($D245&gt;$D$8,"",INDIRECT(ADDRESS(ROW(Entrées!$C$37)+($D245-1)*24+S$11,COLUMN(Entrées!$C$37)+($C245-1),4,TRUE,"Entrées")))</f>
        <v>40713</v>
      </c>
      <c r="T245" s="28">
        <f ca="1">IF($D245&gt;$D$8,"",INDIRECT(ADDRESS(ROW(Entrées!$C$37)+($D245-1)*24+T$11,COLUMN(Entrées!$C$37)+($C245-1),4,TRUE,"Entrées")))</f>
        <v>40643.5</v>
      </c>
      <c r="U245" s="28">
        <f ca="1">IF($D245&gt;$D$8,"",INDIRECT(ADDRESS(ROW(Entrées!$C$37)+($D245-1)*24+U$11,COLUMN(Entrées!$C$37)+($C245-1),4,TRUE,"Entrées")))</f>
        <v>40659</v>
      </c>
      <c r="V245" s="28">
        <f ca="1">IF($D245&gt;$D$8,"",INDIRECT(ADDRESS(ROW(Entrées!$C$37)+($D245-1)*24+V$11,COLUMN(Entrées!$C$37)+($C245-1),4,TRUE,"Entrées")))</f>
        <v>40571.5</v>
      </c>
      <c r="W245" s="28">
        <f ca="1">IF($D245&gt;$D$8,"",INDIRECT(ADDRESS(ROW(Entrées!$C$37)+($D245-1)*24+W$11,COLUMN(Entrées!$C$37)+($C245-1),4,TRUE,"Entrées")))</f>
        <v>40685.5</v>
      </c>
      <c r="X245" s="28">
        <f ca="1">IF($D245&gt;$D$8,"",INDIRECT(ADDRESS(ROW(Entrées!$C$37)+($D245-1)*24+X$11,COLUMN(Entrées!$C$37)+($C245-1),4,TRUE,"Entrées")))</f>
        <v>40783.5</v>
      </c>
      <c r="Y245" s="28">
        <f ca="1">IF($D245&gt;$D$8,"",INDIRECT(ADDRESS(ROW(Entrées!$C$37)+($D245-1)*24+Y$11,COLUMN(Entrées!$C$37)+($C245-1),4,TRUE,"Entrées")))</f>
        <v>40738</v>
      </c>
      <c r="Z245" s="28">
        <f ca="1">IF($D245&gt;$D$8,"",INDIRECT(ADDRESS(ROW(Entrées!$C$37)+($D245-1)*24+Z$11,COLUMN(Entrées!$C$37)+($C245-1),4,TRUE,"Entrées")))</f>
        <v>40581</v>
      </c>
      <c r="AA245" s="28">
        <f ca="1">IF($D245&gt;$D$8,"",INDIRECT(ADDRESS(ROW(Entrées!$C$37)+($D245-1)*24+AA$11,COLUMN(Entrées!$C$37)+($C245-1),4,TRUE,"Entrées")))</f>
        <v>40517</v>
      </c>
      <c r="AB245" s="28">
        <f ca="1">IF($D245&gt;$D$8,"",INDIRECT(ADDRESS(ROW(Entrées!$C$37)+($D245-1)*24+AB$11,COLUMN(Entrées!$C$37)+($C245-1),4,TRUE,"Entrées")))</f>
        <v>40395</v>
      </c>
      <c r="AC245" s="11"/>
      <c r="AD245" s="40">
        <f t="shared" ca="1" si="274"/>
        <v>40789.916666666664</v>
      </c>
      <c r="AE245" s="40">
        <f t="shared" ca="1" si="276"/>
        <v>42155</v>
      </c>
      <c r="AF245" s="40">
        <f t="shared" ca="1" si="277"/>
        <v>39996.5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49473.956989247294</v>
      </c>
      <c r="AK245" s="31">
        <f t="shared" ca="1" si="222"/>
        <v>49350.672043010745</v>
      </c>
      <c r="AL245" s="31">
        <f t="shared" ca="1" si="223"/>
        <v>49398.118279569891</v>
      </c>
      <c r="AM245" s="31">
        <f t="shared" ca="1" si="224"/>
        <v>347.55645161290329</v>
      </c>
      <c r="AN245" s="31">
        <f t="shared" ca="1" si="225"/>
        <v>2588.1444892473114</v>
      </c>
      <c r="AO245" s="31">
        <f t="shared" ca="1" si="226"/>
        <v>1503.5463709677417</v>
      </c>
      <c r="AP245" s="31">
        <f t="shared" ca="1" si="227"/>
        <v>41704.171370967742</v>
      </c>
      <c r="AQ245" s="31">
        <f t="shared" ca="1" si="228"/>
        <v>2152.7096774193546</v>
      </c>
      <c r="AR245" s="31">
        <f t="shared" ca="1" si="229"/>
        <v>402.56922043010746</v>
      </c>
      <c r="AS245" s="31">
        <f t="shared" ca="1" si="230"/>
        <v>6508.2741935483891</v>
      </c>
      <c r="AT245" s="31">
        <f t="shared" ca="1" si="231"/>
        <v>-813.07862903225805</v>
      </c>
      <c r="AU245" s="31">
        <f t="shared" ca="1" si="232"/>
        <v>663.5913978494624</v>
      </c>
      <c r="AV245" s="31">
        <f t="shared" ca="1" si="233"/>
        <v>-5583.5161290322567</v>
      </c>
      <c r="AW245" s="31">
        <f t="shared" ca="1" si="234"/>
        <v>65.047043010752674</v>
      </c>
      <c r="AX245" s="31">
        <f t="shared" ca="1" si="235"/>
        <v>1350.5215053763443</v>
      </c>
      <c r="AY245" s="31">
        <f t="shared" ca="1" si="236"/>
        <v>-1174.383064516129</v>
      </c>
      <c r="AZ245" s="31">
        <f t="shared" ca="1" si="237"/>
        <v>-997.34811827956992</v>
      </c>
      <c r="BA245" s="31">
        <f t="shared" ca="1" si="238"/>
        <v>-382.02016129032256</v>
      </c>
      <c r="BB245" s="31">
        <f t="shared" ca="1" si="239"/>
        <v>-2410.5497311827958</v>
      </c>
      <c r="BC245" s="31">
        <f t="shared" ca="1" si="240"/>
        <v>-1597.1438172043011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25.5</v>
      </c>
      <c r="BI245" s="32">
        <f>IF($BF245&gt;$Y$7,"",IF(AND($BF245=$Y$7,$BG245=23),"",Entrées!D273-Entrées!D272))</f>
        <v>-862.5</v>
      </c>
      <c r="BJ245" s="32">
        <f>IF($BF245&gt;$Y$7,"",IF(AND($BF245=$Y$7,$BG245=23),"",Entrées!E273-Entrées!E272))</f>
        <v>-875</v>
      </c>
      <c r="BK245" s="32">
        <f>IF($BF245&gt;$Y$7,"",IF(AND($BF245=$Y$7,$BG245=23),"",Entrées!F273-Entrées!F272))</f>
        <v>-0.5</v>
      </c>
      <c r="BL245" s="32">
        <f>IF($BF245&gt;$Y$7,"",IF(AND($BF245=$Y$7,$BG245=23),"",Entrées!G273-Entrées!G272))</f>
        <v>-238</v>
      </c>
      <c r="BM245" s="32">
        <f>IF($BF245&gt;$Y$7,"",IF(AND($BF245=$Y$7,$BG245=23),"",Entrées!H273-Entrées!H272))</f>
        <v>-107</v>
      </c>
      <c r="BN245" s="32">
        <f>IF($BF245&gt;$Y$7,"",IF(AND($BF245=$Y$7,$BG245=23),"",Entrées!I273-Entrées!I272))</f>
        <v>114</v>
      </c>
      <c r="BO245" s="32">
        <f>IF($BF245&gt;$Y$7,"",IF(AND($BF245=$Y$7,$BG245=23),"",Entrées!J273-Entrées!J272))</f>
        <v>69</v>
      </c>
      <c r="BP245" s="32">
        <f>IF($BF245&gt;$Y$7,"",IF(AND($BF245=$Y$7,$BG245=23),"",Entrées!K273-Entrées!K272))</f>
        <v>-24.5</v>
      </c>
      <c r="BQ245" s="32">
        <f>IF($BF245&gt;$Y$7,"",IF(AND($BF245=$Y$7,$BG245=23),"",Entrées!L273-Entrées!L272))</f>
        <v>485.5</v>
      </c>
      <c r="BR245" s="32">
        <f>IF($BF245&gt;$Y$7,"",IF(AND($BF245=$Y$7,$BG245=23),"",Entrées!M273-Entrées!M272))</f>
        <v>-1</v>
      </c>
      <c r="BS245" s="32">
        <f>IF($BF245&gt;$Y$7,"",IF(AND($BF245=$Y$7,$BG245=23),"",Entrées!N273-Entrées!N272))</f>
        <v>3</v>
      </c>
      <c r="BT245" s="32">
        <f>IF($BF245&gt;$Y$7,"",IF(AND($BF245=$Y$7,$BG245=23),"",Entrées!O273-Entrées!O272))</f>
        <v>-275.5</v>
      </c>
      <c r="BU245" s="32">
        <f>IF($BF245&gt;$Y$7,"",IF(AND($BF245=$Y$7,$BG245=23),"",Entrées!P273-Entrées!P272))</f>
        <v>-5</v>
      </c>
      <c r="BV245" s="32">
        <f>IF($BF245&gt;$Y$7,"",IF(AND($BF245=$Y$7,$BG245=23),"",Entrées!Q273-Entrées!Q272))</f>
        <v>783</v>
      </c>
      <c r="BW245" s="32">
        <f>IF($BF245&gt;$Y$7,"",IF(AND($BF245=$Y$7,$BG245=23),"",Entrées!R273-Entrées!R272))</f>
        <v>-322</v>
      </c>
      <c r="BX245" s="32">
        <f>IF($BF245&gt;$Y$7,"",IF(AND($BF245=$Y$7,$BG245=23),"",Entrées!S273-Entrées!S272))</f>
        <v>-557</v>
      </c>
      <c r="BY245" s="32">
        <f>IF($BF245&gt;$Y$7,"",IF(AND($BF245=$Y$7,$BG245=23),"",Entrées!T273-Entrées!T272))</f>
        <v>-828</v>
      </c>
      <c r="BZ245" s="32">
        <f>IF($BF245&gt;$Y$7,"",IF(AND($BF245=$Y$7,$BG245=23),"",Entrées!U273-Entrées!U272))</f>
        <v>-67</v>
      </c>
      <c r="CA245" s="32">
        <f>IF($BF245&gt;$Y$7,"",IF(AND($BF245=$Y$7,$BG245=23),"",Entrées!V273-Entrées!V272))</f>
        <v>-962</v>
      </c>
      <c r="CB245" s="11"/>
      <c r="CD245" s="33">
        <f>IF($BF245&lt;=$Y$7,Entrées!J272/CD$2,"")</f>
        <v>0.40171587181428209</v>
      </c>
      <c r="CE245" s="33">
        <f>IF($BF245&lt;=$Y$7,Entrées!K272/CE$2,"")</f>
        <v>5.8528428093645481E-3</v>
      </c>
      <c r="CF245" s="11">
        <f t="shared" si="242"/>
        <v>7926</v>
      </c>
      <c r="CG245" s="11">
        <f t="shared" si="243"/>
        <v>4186</v>
      </c>
      <c r="CH245" s="52">
        <f t="shared" si="244"/>
        <v>0.27160101910413265</v>
      </c>
      <c r="CI245" s="52">
        <f t="shared" si="245"/>
        <v>9.6170382329218221E-2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40333.5</v>
      </c>
      <c r="F246" s="28">
        <f ca="1">IF($D246&gt;$D$8,"",INDIRECT(ADDRESS(ROW(Entrées!$C$37)+($D246-1)*24+F$11,COLUMN(Entrées!$C$37)+($C246-1),4,TRUE,"Entrées")))</f>
        <v>40116</v>
      </c>
      <c r="G246" s="28">
        <f ca="1">IF($D246&gt;$D$8,"",INDIRECT(ADDRESS(ROW(Entrées!$C$37)+($D246-1)*24+G$11,COLUMN(Entrées!$C$37)+($C246-1),4,TRUE,"Entrées")))</f>
        <v>39108</v>
      </c>
      <c r="H246" s="28">
        <f ca="1">IF($D246&gt;$D$8,"",INDIRECT(ADDRESS(ROW(Entrées!$C$37)+($D246-1)*24+H$11,COLUMN(Entrées!$C$37)+($C246-1),4,TRUE,"Entrées")))</f>
        <v>39627.5</v>
      </c>
      <c r="I246" s="28">
        <f ca="1">IF($D246&gt;$D$8,"",INDIRECT(ADDRESS(ROW(Entrées!$C$37)+($D246-1)*24+I$11,COLUMN(Entrées!$C$37)+($C246-1),4,TRUE,"Entrées")))</f>
        <v>39804.5</v>
      </c>
      <c r="J246" s="28">
        <f ca="1">IF($D246&gt;$D$8,"",INDIRECT(ADDRESS(ROW(Entrées!$C$37)+($D246-1)*24+J$11,COLUMN(Entrées!$C$37)+($C246-1),4,TRUE,"Entrées")))</f>
        <v>40194</v>
      </c>
      <c r="K246" s="28">
        <f ca="1">IF($D246&gt;$D$8,"",INDIRECT(ADDRESS(ROW(Entrées!$C$37)+($D246-1)*24+K$11,COLUMN(Entrées!$C$37)+($C246-1),4,TRUE,"Entrées")))</f>
        <v>40275.5</v>
      </c>
      <c r="L246" s="28">
        <f ca="1">IF($D246&gt;$D$8,"",INDIRECT(ADDRESS(ROW(Entrées!$C$37)+($D246-1)*24+L$11,COLUMN(Entrées!$C$37)+($C246-1),4,TRUE,"Entrées")))</f>
        <v>40281.5</v>
      </c>
      <c r="M246" s="28">
        <f ca="1">IF($D246&gt;$D$8,"",INDIRECT(ADDRESS(ROW(Entrées!$C$37)+($D246-1)*24+M$11,COLUMN(Entrées!$C$37)+($C246-1),4,TRUE,"Entrées")))</f>
        <v>40294.5</v>
      </c>
      <c r="N246" s="28">
        <f ca="1">IF($D246&gt;$D$8,"",INDIRECT(ADDRESS(ROW(Entrées!$C$37)+($D246-1)*24+N$11,COLUMN(Entrées!$C$37)+($C246-1),4,TRUE,"Entrées")))</f>
        <v>40803</v>
      </c>
      <c r="O246" s="28">
        <f ca="1">IF($D246&gt;$D$8,"",INDIRECT(ADDRESS(ROW(Entrées!$C$37)+($D246-1)*24+O$11,COLUMN(Entrées!$C$37)+($C246-1),4,TRUE,"Entrées")))</f>
        <v>41257.5</v>
      </c>
      <c r="P246" s="28">
        <f ca="1">IF($D246&gt;$D$8,"",INDIRECT(ADDRESS(ROW(Entrées!$C$37)+($D246-1)*24+P$11,COLUMN(Entrées!$C$37)+($C246-1),4,TRUE,"Entrées")))</f>
        <v>40544</v>
      </c>
      <c r="Q246" s="28">
        <f ca="1">IF($D246&gt;$D$8,"",INDIRECT(ADDRESS(ROW(Entrées!$C$37)+($D246-1)*24+Q$11,COLUMN(Entrées!$C$37)+($C246-1),4,TRUE,"Entrées")))</f>
        <v>40545</v>
      </c>
      <c r="R246" s="28">
        <f ca="1">IF($D246&gt;$D$8,"",INDIRECT(ADDRESS(ROW(Entrées!$C$37)+($D246-1)*24+R$11,COLUMN(Entrées!$C$37)+($C246-1),4,TRUE,"Entrées")))</f>
        <v>40355</v>
      </c>
      <c r="S246" s="28">
        <f ca="1">IF($D246&gt;$D$8,"",INDIRECT(ADDRESS(ROW(Entrées!$C$37)+($D246-1)*24+S$11,COLUMN(Entrées!$C$37)+($C246-1),4,TRUE,"Entrées")))</f>
        <v>40116</v>
      </c>
      <c r="T246" s="28">
        <f ca="1">IF($D246&gt;$D$8,"",INDIRECT(ADDRESS(ROW(Entrées!$C$37)+($D246-1)*24+T$11,COLUMN(Entrées!$C$37)+($C246-1),4,TRUE,"Entrées")))</f>
        <v>40270.5</v>
      </c>
      <c r="U246" s="28">
        <f ca="1">IF($D246&gt;$D$8,"",INDIRECT(ADDRESS(ROW(Entrées!$C$37)+($D246-1)*24+U$11,COLUMN(Entrées!$C$37)+($C246-1),4,TRUE,"Entrées")))</f>
        <v>40062</v>
      </c>
      <c r="V246" s="28">
        <f ca="1">IF($D246&gt;$D$8,"",INDIRECT(ADDRESS(ROW(Entrées!$C$37)+($D246-1)*24+V$11,COLUMN(Entrées!$C$37)+($C246-1),4,TRUE,"Entrées")))</f>
        <v>40573</v>
      </c>
      <c r="W246" s="28">
        <f ca="1">IF($D246&gt;$D$8,"",INDIRECT(ADDRESS(ROW(Entrées!$C$37)+($D246-1)*24+W$11,COLUMN(Entrées!$C$37)+($C246-1),4,TRUE,"Entrées")))</f>
        <v>41865.5</v>
      </c>
      <c r="X246" s="28">
        <f ca="1">IF($D246&gt;$D$8,"",INDIRECT(ADDRESS(ROW(Entrées!$C$37)+($D246-1)*24+X$11,COLUMN(Entrées!$C$37)+($C246-1),4,TRUE,"Entrées")))</f>
        <v>42126</v>
      </c>
      <c r="Y246" s="28">
        <f ca="1">IF($D246&gt;$D$8,"",INDIRECT(ADDRESS(ROW(Entrées!$C$37)+($D246-1)*24+Y$11,COLUMN(Entrées!$C$37)+($C246-1),4,TRUE,"Entrées")))</f>
        <v>41921</v>
      </c>
      <c r="Z246" s="28">
        <f ca="1">IF($D246&gt;$D$8,"",INDIRECT(ADDRESS(ROW(Entrées!$C$37)+($D246-1)*24+Z$11,COLUMN(Entrées!$C$37)+($C246-1),4,TRUE,"Entrées")))</f>
        <v>41398.5</v>
      </c>
      <c r="AA246" s="28">
        <f ca="1">IF($D246&gt;$D$8,"",INDIRECT(ADDRESS(ROW(Entrées!$C$37)+($D246-1)*24+AA$11,COLUMN(Entrées!$C$37)+($C246-1),4,TRUE,"Entrées")))</f>
        <v>41008</v>
      </c>
      <c r="AB246" s="28">
        <f ca="1">IF($D246&gt;$D$8,"",INDIRECT(ADDRESS(ROW(Entrées!$C$37)+($D246-1)*24+AB$11,COLUMN(Entrées!$C$37)+($C246-1),4,TRUE,"Entrées")))</f>
        <v>41604</v>
      </c>
      <c r="AC246" s="11"/>
      <c r="AD246" s="40">
        <f t="shared" ca="1" si="274"/>
        <v>40603.5</v>
      </c>
      <c r="AE246" s="40">
        <f t="shared" ca="1" si="276"/>
        <v>42126</v>
      </c>
      <c r="AF246" s="40">
        <f t="shared" ca="1" si="277"/>
        <v>39108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49473.956989247294</v>
      </c>
      <c r="AK246" s="31">
        <f t="shared" ca="1" si="222"/>
        <v>49350.672043010745</v>
      </c>
      <c r="AL246" s="31">
        <f t="shared" ca="1" si="223"/>
        <v>49398.118279569891</v>
      </c>
      <c r="AM246" s="31">
        <f t="shared" ca="1" si="224"/>
        <v>347.55645161290329</v>
      </c>
      <c r="AN246" s="31">
        <f t="shared" ca="1" si="225"/>
        <v>2588.1444892473114</v>
      </c>
      <c r="AO246" s="31">
        <f t="shared" ca="1" si="226"/>
        <v>1503.5463709677417</v>
      </c>
      <c r="AP246" s="31">
        <f t="shared" ca="1" si="227"/>
        <v>41704.171370967742</v>
      </c>
      <c r="AQ246" s="31">
        <f t="shared" ca="1" si="228"/>
        <v>2152.7096774193546</v>
      </c>
      <c r="AR246" s="31">
        <f t="shared" ca="1" si="229"/>
        <v>402.56922043010746</v>
      </c>
      <c r="AS246" s="31">
        <f t="shared" ca="1" si="230"/>
        <v>6508.2741935483891</v>
      </c>
      <c r="AT246" s="31">
        <f t="shared" ca="1" si="231"/>
        <v>-813.07862903225805</v>
      </c>
      <c r="AU246" s="31">
        <f t="shared" ca="1" si="232"/>
        <v>663.5913978494624</v>
      </c>
      <c r="AV246" s="31">
        <f t="shared" ca="1" si="233"/>
        <v>-5583.5161290322567</v>
      </c>
      <c r="AW246" s="31">
        <f t="shared" ca="1" si="234"/>
        <v>65.047043010752674</v>
      </c>
      <c r="AX246" s="31">
        <f t="shared" ca="1" si="235"/>
        <v>1350.5215053763443</v>
      </c>
      <c r="AY246" s="31">
        <f t="shared" ca="1" si="236"/>
        <v>-1174.383064516129</v>
      </c>
      <c r="AZ246" s="31">
        <f t="shared" ca="1" si="237"/>
        <v>-997.34811827956992</v>
      </c>
      <c r="BA246" s="31">
        <f t="shared" ca="1" si="238"/>
        <v>-382.02016129032256</v>
      </c>
      <c r="BB246" s="31">
        <f t="shared" ca="1" si="239"/>
        <v>-2410.5497311827958</v>
      </c>
      <c r="BC246" s="31">
        <f t="shared" ca="1" si="240"/>
        <v>-1597.1438172043011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-4314.5</v>
      </c>
      <c r="BI246" s="32">
        <f>IF($BF246&gt;$Y$7,"",IF(AND($BF246=$Y$7,$BG246=23),"",Entrées!D274-Entrées!D273))</f>
        <v>-4362.5</v>
      </c>
      <c r="BJ246" s="32">
        <f>IF($BF246&gt;$Y$7,"",IF(AND($BF246=$Y$7,$BG246=23),"",Entrées!E274-Entrées!E273))</f>
        <v>-4425</v>
      </c>
      <c r="BK246" s="32">
        <f>IF($BF246&gt;$Y$7,"",IF(AND($BF246=$Y$7,$BG246=23),"",Entrées!F274-Entrées!F273))</f>
        <v>-8.5</v>
      </c>
      <c r="BL246" s="32">
        <f>IF($BF246&gt;$Y$7,"",IF(AND($BF246=$Y$7,$BG246=23),"",Entrées!G274-Entrées!G273))</f>
        <v>-126</v>
      </c>
      <c r="BM246" s="32">
        <f>IF($BF246&gt;$Y$7,"",IF(AND($BF246=$Y$7,$BG246=23),"",Entrées!H274-Entrées!H273))</f>
        <v>-158</v>
      </c>
      <c r="BN246" s="32">
        <f>IF($BF246&gt;$Y$7,"",IF(AND($BF246=$Y$7,$BG246=23),"",Entrées!I274-Entrées!I273))</f>
        <v>247.5</v>
      </c>
      <c r="BO246" s="32">
        <f>IF($BF246&gt;$Y$7,"",IF(AND($BF246=$Y$7,$BG246=23),"",Entrées!J274-Entrées!J273))</f>
        <v>124</v>
      </c>
      <c r="BP246" s="32">
        <f>IF($BF246&gt;$Y$7,"",IF(AND($BF246=$Y$7,$BG246=23),"",Entrées!K274-Entrées!K273))</f>
        <v>0</v>
      </c>
      <c r="BQ246" s="32">
        <f>IF($BF246&gt;$Y$7,"",IF(AND($BF246=$Y$7,$BG246=23),"",Entrées!L274-Entrées!L273))</f>
        <v>-2328</v>
      </c>
      <c r="BR246" s="32">
        <f>IF($BF246&gt;$Y$7,"",IF(AND($BF246=$Y$7,$BG246=23),"",Entrées!M274-Entrées!M273))</f>
        <v>1.5</v>
      </c>
      <c r="BS246" s="32">
        <f>IF($BF246&gt;$Y$7,"",IF(AND($BF246=$Y$7,$BG246=23),"",Entrées!N274-Entrées!N273))</f>
        <v>10.5</v>
      </c>
      <c r="BT246" s="32">
        <f>IF($BF246&gt;$Y$7,"",IF(AND($BF246=$Y$7,$BG246=23),"",Entrées!O274-Entrées!O273))</f>
        <v>-2076</v>
      </c>
      <c r="BU246" s="32">
        <f>IF($BF246&gt;$Y$7,"",IF(AND($BF246=$Y$7,$BG246=23),"",Entrées!P274-Entrées!P273))</f>
        <v>0.5</v>
      </c>
      <c r="BV246" s="32">
        <f>IF($BF246&gt;$Y$7,"",IF(AND($BF246=$Y$7,$BG246=23),"",Entrées!Q274-Entrées!Q273))</f>
        <v>520</v>
      </c>
      <c r="BW246" s="32">
        <f>IF($BF246&gt;$Y$7,"",IF(AND($BF246=$Y$7,$BG246=23),"",Entrées!R274-Entrées!R273))</f>
        <v>38</v>
      </c>
      <c r="BX246" s="32">
        <f>IF($BF246&gt;$Y$7,"",IF(AND($BF246=$Y$7,$BG246=23),"",Entrées!S274-Entrées!S273))</f>
        <v>-412</v>
      </c>
      <c r="BY246" s="32">
        <f>IF($BF246&gt;$Y$7,"",IF(AND($BF246=$Y$7,$BG246=23),"",Entrées!T274-Entrées!T273))</f>
        <v>-1072</v>
      </c>
      <c r="BZ246" s="32">
        <f>IF($BF246&gt;$Y$7,"",IF(AND($BF246=$Y$7,$BG246=23),"",Entrées!U274-Entrées!U273))</f>
        <v>0</v>
      </c>
      <c r="CA246" s="32">
        <f>IF($BF246&gt;$Y$7,"",IF(AND($BF246=$Y$7,$BG246=23),"",Entrées!V274-Entrées!V273))</f>
        <v>-476</v>
      </c>
      <c r="CB246" s="11"/>
      <c r="CD246" s="33">
        <f>IF($BF246&lt;=$Y$7,Entrées!J273/CD$2,"")</f>
        <v>0.41042139793086047</v>
      </c>
      <c r="CE246" s="33">
        <f>IF($BF246&lt;=$Y$7,Entrées!K273/CE$2,"")</f>
        <v>0</v>
      </c>
      <c r="CF246" s="11">
        <f t="shared" si="242"/>
        <v>7926</v>
      </c>
      <c r="CG246" s="11">
        <f t="shared" si="243"/>
        <v>4186</v>
      </c>
      <c r="CH246" s="52">
        <f t="shared" si="244"/>
        <v>0.27160101910413265</v>
      </c>
      <c r="CI246" s="52">
        <f t="shared" si="245"/>
        <v>9.6170382329218221E-2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41405.5</v>
      </c>
      <c r="F247" s="28">
        <f ca="1">IF($D247&gt;$D$8,"",INDIRECT(ADDRESS(ROW(Entrées!$C$37)+($D247-1)*24+F$11,COLUMN(Entrées!$C$37)+($C247-1),4,TRUE,"Entrées")))</f>
        <v>40550</v>
      </c>
      <c r="G247" s="28">
        <f ca="1">IF($D247&gt;$D$8,"",INDIRECT(ADDRESS(ROW(Entrées!$C$37)+($D247-1)*24+G$11,COLUMN(Entrées!$C$37)+($C247-1),4,TRUE,"Entrées")))</f>
        <v>40587</v>
      </c>
      <c r="H247" s="28">
        <f ca="1">IF($D247&gt;$D$8,"",INDIRECT(ADDRESS(ROW(Entrées!$C$37)+($D247-1)*24+H$11,COLUMN(Entrées!$C$37)+($C247-1),4,TRUE,"Entrées")))</f>
        <v>40507.5</v>
      </c>
      <c r="I247" s="28">
        <f ca="1">IF($D247&gt;$D$8,"",INDIRECT(ADDRESS(ROW(Entrées!$C$37)+($D247-1)*24+I$11,COLUMN(Entrées!$C$37)+($C247-1),4,TRUE,"Entrées")))</f>
        <v>41048</v>
      </c>
      <c r="J247" s="28">
        <f ca="1">IF($D247&gt;$D$8,"",INDIRECT(ADDRESS(ROW(Entrées!$C$37)+($D247-1)*24+J$11,COLUMN(Entrées!$C$37)+($C247-1),4,TRUE,"Entrées")))</f>
        <v>40846</v>
      </c>
      <c r="K247" s="28">
        <f ca="1">IF($D247&gt;$D$8,"",INDIRECT(ADDRESS(ROW(Entrées!$C$37)+($D247-1)*24+K$11,COLUMN(Entrées!$C$37)+($C247-1),4,TRUE,"Entrées")))</f>
        <v>40930</v>
      </c>
      <c r="L247" s="28">
        <f ca="1">IF($D247&gt;$D$8,"",INDIRECT(ADDRESS(ROW(Entrées!$C$37)+($D247-1)*24+L$11,COLUMN(Entrées!$C$37)+($C247-1),4,TRUE,"Entrées")))</f>
        <v>42362</v>
      </c>
      <c r="M247" s="28">
        <f ca="1">IF($D247&gt;$D$8,"",INDIRECT(ADDRESS(ROW(Entrées!$C$37)+($D247-1)*24+M$11,COLUMN(Entrées!$C$37)+($C247-1),4,TRUE,"Entrées")))</f>
        <v>42393.5</v>
      </c>
      <c r="N247" s="28">
        <f ca="1">IF($D247&gt;$D$8,"",INDIRECT(ADDRESS(ROW(Entrées!$C$37)+($D247-1)*24+N$11,COLUMN(Entrées!$C$37)+($C247-1),4,TRUE,"Entrées")))</f>
        <v>42628</v>
      </c>
      <c r="O247" s="28">
        <f ca="1">IF($D247&gt;$D$8,"",INDIRECT(ADDRESS(ROW(Entrées!$C$37)+($D247-1)*24+O$11,COLUMN(Entrées!$C$37)+($C247-1),4,TRUE,"Entrées")))</f>
        <v>42769</v>
      </c>
      <c r="P247" s="28">
        <f ca="1">IF($D247&gt;$D$8,"",INDIRECT(ADDRESS(ROW(Entrées!$C$37)+($D247-1)*24+P$11,COLUMN(Entrées!$C$37)+($C247-1),4,TRUE,"Entrées")))</f>
        <v>42840.5</v>
      </c>
      <c r="Q247" s="28">
        <f ca="1">IF($D247&gt;$D$8,"",INDIRECT(ADDRESS(ROW(Entrées!$C$37)+($D247-1)*24+Q$11,COLUMN(Entrées!$C$37)+($C247-1),4,TRUE,"Entrées")))</f>
        <v>42810.5</v>
      </c>
      <c r="R247" s="28">
        <f ca="1">IF($D247&gt;$D$8,"",INDIRECT(ADDRESS(ROW(Entrées!$C$37)+($D247-1)*24+R$11,COLUMN(Entrées!$C$37)+($C247-1),4,TRUE,"Entrées")))</f>
        <v>42775</v>
      </c>
      <c r="S247" s="28">
        <f ca="1">IF($D247&gt;$D$8,"",INDIRECT(ADDRESS(ROW(Entrées!$C$37)+($D247-1)*24+S$11,COLUMN(Entrées!$C$37)+($C247-1),4,TRUE,"Entrées")))</f>
        <v>42750</v>
      </c>
      <c r="T247" s="28">
        <f ca="1">IF($D247&gt;$D$8,"",INDIRECT(ADDRESS(ROW(Entrées!$C$37)+($D247-1)*24+T$11,COLUMN(Entrées!$C$37)+($C247-1),4,TRUE,"Entrées")))</f>
        <v>42739</v>
      </c>
      <c r="U247" s="28">
        <f ca="1">IF($D247&gt;$D$8,"",INDIRECT(ADDRESS(ROW(Entrées!$C$37)+($D247-1)*24+U$11,COLUMN(Entrées!$C$37)+($C247-1),4,TRUE,"Entrées")))</f>
        <v>42680.5</v>
      </c>
      <c r="V247" s="28">
        <f ca="1">IF($D247&gt;$D$8,"",INDIRECT(ADDRESS(ROW(Entrées!$C$37)+($D247-1)*24+V$11,COLUMN(Entrées!$C$37)+($C247-1),4,TRUE,"Entrées")))</f>
        <v>42684</v>
      </c>
      <c r="W247" s="28">
        <f ca="1">IF($D247&gt;$D$8,"",INDIRECT(ADDRESS(ROW(Entrées!$C$37)+($D247-1)*24+W$11,COLUMN(Entrées!$C$37)+($C247-1),4,TRUE,"Entrées")))</f>
        <v>42733</v>
      </c>
      <c r="X247" s="28">
        <f ca="1">IF($D247&gt;$D$8,"",INDIRECT(ADDRESS(ROW(Entrées!$C$37)+($D247-1)*24+X$11,COLUMN(Entrées!$C$37)+($C247-1),4,TRUE,"Entrées")))</f>
        <v>42723</v>
      </c>
      <c r="Y247" s="28">
        <f ca="1">IF($D247&gt;$D$8,"",INDIRECT(ADDRESS(ROW(Entrées!$C$37)+($D247-1)*24+Y$11,COLUMN(Entrées!$C$37)+($C247-1),4,TRUE,"Entrées")))</f>
        <v>42800.5</v>
      </c>
      <c r="Z247" s="28">
        <f ca="1">IF($D247&gt;$D$8,"",INDIRECT(ADDRESS(ROW(Entrées!$C$37)+($D247-1)*24+Z$11,COLUMN(Entrées!$C$37)+($C247-1),4,TRUE,"Entrées")))</f>
        <v>42765</v>
      </c>
      <c r="AA247" s="28">
        <f ca="1">IF($D247&gt;$D$8,"",INDIRECT(ADDRESS(ROW(Entrées!$C$37)+($D247-1)*24+AA$11,COLUMN(Entrées!$C$37)+($C247-1),4,TRUE,"Entrées")))</f>
        <v>42153.5</v>
      </c>
      <c r="AB247" s="28">
        <f ca="1">IF($D247&gt;$D$8,"",INDIRECT(ADDRESS(ROW(Entrées!$C$37)+($D247-1)*24+AB$11,COLUMN(Entrées!$C$37)+($C247-1),4,TRUE,"Entrées")))</f>
        <v>42079</v>
      </c>
      <c r="AC247" s="11"/>
      <c r="AD247" s="40">
        <f t="shared" ca="1" si="274"/>
        <v>42106.666666666664</v>
      </c>
      <c r="AE247" s="40">
        <f t="shared" ca="1" si="276"/>
        <v>42840.5</v>
      </c>
      <c r="AF247" s="40">
        <f t="shared" ca="1" si="277"/>
        <v>40507.5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49473.956989247294</v>
      </c>
      <c r="AK247" s="31">
        <f t="shared" ca="1" si="222"/>
        <v>49350.672043010745</v>
      </c>
      <c r="AL247" s="31">
        <f t="shared" ca="1" si="223"/>
        <v>49398.118279569891</v>
      </c>
      <c r="AM247" s="31">
        <f t="shared" ca="1" si="224"/>
        <v>347.55645161290329</v>
      </c>
      <c r="AN247" s="31">
        <f t="shared" ca="1" si="225"/>
        <v>2588.1444892473114</v>
      </c>
      <c r="AO247" s="31">
        <f t="shared" ca="1" si="226"/>
        <v>1503.5463709677417</v>
      </c>
      <c r="AP247" s="31">
        <f t="shared" ca="1" si="227"/>
        <v>41704.171370967742</v>
      </c>
      <c r="AQ247" s="31">
        <f t="shared" ca="1" si="228"/>
        <v>2152.7096774193546</v>
      </c>
      <c r="AR247" s="31">
        <f t="shared" ca="1" si="229"/>
        <v>402.56922043010746</v>
      </c>
      <c r="AS247" s="31">
        <f t="shared" ca="1" si="230"/>
        <v>6508.2741935483891</v>
      </c>
      <c r="AT247" s="31">
        <f t="shared" ca="1" si="231"/>
        <v>-813.07862903225805</v>
      </c>
      <c r="AU247" s="31">
        <f t="shared" ca="1" si="232"/>
        <v>663.5913978494624</v>
      </c>
      <c r="AV247" s="31">
        <f t="shared" ca="1" si="233"/>
        <v>-5583.5161290322567</v>
      </c>
      <c r="AW247" s="31">
        <f t="shared" ca="1" si="234"/>
        <v>65.047043010752674</v>
      </c>
      <c r="AX247" s="31">
        <f t="shared" ca="1" si="235"/>
        <v>1350.5215053763443</v>
      </c>
      <c r="AY247" s="31">
        <f t="shared" ca="1" si="236"/>
        <v>-1174.383064516129</v>
      </c>
      <c r="AZ247" s="31">
        <f t="shared" ca="1" si="237"/>
        <v>-997.34811827956992</v>
      </c>
      <c r="BA247" s="31">
        <f t="shared" ca="1" si="238"/>
        <v>-382.02016129032256</v>
      </c>
      <c r="BB247" s="31">
        <f t="shared" ca="1" si="239"/>
        <v>-2410.5497311827958</v>
      </c>
      <c r="BC247" s="31">
        <f t="shared" ca="1" si="240"/>
        <v>-1597.1438172043011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-2883.5</v>
      </c>
      <c r="BI247" s="32">
        <f>IF($BF247&gt;$Y$7,"",IF(AND($BF247=$Y$7,$BG247=23),"",Entrées!D275-Entrées!D274))</f>
        <v>-1725</v>
      </c>
      <c r="BJ247" s="32">
        <f>IF($BF247&gt;$Y$7,"",IF(AND($BF247=$Y$7,$BG247=23),"",Entrées!E275-Entrées!E274))</f>
        <v>-1762.5</v>
      </c>
      <c r="BK247" s="32">
        <f>IF($BF247&gt;$Y$7,"",IF(AND($BF247=$Y$7,$BG247=23),"",Entrées!F275-Entrées!F274))</f>
        <v>-7</v>
      </c>
      <c r="BL247" s="32">
        <f>IF($BF247&gt;$Y$7,"",IF(AND($BF247=$Y$7,$BG247=23),"",Entrées!G275-Entrées!G274))</f>
        <v>-234.5</v>
      </c>
      <c r="BM247" s="32">
        <f>IF($BF247&gt;$Y$7,"",IF(AND($BF247=$Y$7,$BG247=23),"",Entrées!H275-Entrées!H274))</f>
        <v>-341</v>
      </c>
      <c r="BN247" s="32">
        <f>IF($BF247&gt;$Y$7,"",IF(AND($BF247=$Y$7,$BG247=23),"",Entrées!I275-Entrées!I274))</f>
        <v>-493.5</v>
      </c>
      <c r="BO247" s="32">
        <f>IF($BF247&gt;$Y$7,"",IF(AND($BF247=$Y$7,$BG247=23),"",Entrées!J275-Entrées!J274))</f>
        <v>-125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-1755.5</v>
      </c>
      <c r="BR247" s="32">
        <f>IF($BF247&gt;$Y$7,"",IF(AND($BF247=$Y$7,$BG247=23),"",Entrées!M275-Entrées!M274))</f>
        <v>-91.5</v>
      </c>
      <c r="BS247" s="32">
        <f>IF($BF247&gt;$Y$7,"",IF(AND($BF247=$Y$7,$BG247=23),"",Entrées!N275-Entrées!N274))</f>
        <v>0.5</v>
      </c>
      <c r="BT247" s="32">
        <f>IF($BF247&gt;$Y$7,"",IF(AND($BF247=$Y$7,$BG247=23),"",Entrées!O275-Entrées!O274))</f>
        <v>163.5</v>
      </c>
      <c r="BU247" s="32">
        <f>IF($BF247&gt;$Y$7,"",IF(AND($BF247=$Y$7,$BG247=23),"",Entrées!P275-Entrées!P274))</f>
        <v>-1</v>
      </c>
      <c r="BV247" s="32">
        <f>IF($BF247&gt;$Y$7,"",IF(AND($BF247=$Y$7,$BG247=23),"",Entrées!Q275-Entrées!Q274))</f>
        <v>1440</v>
      </c>
      <c r="BW247" s="32">
        <f>IF($BF247&gt;$Y$7,"",IF(AND($BF247=$Y$7,$BG247=23),"",Entrées!R275-Entrées!R274))</f>
        <v>4</v>
      </c>
      <c r="BX247" s="32">
        <f>IF($BF247&gt;$Y$7,"",IF(AND($BF247=$Y$7,$BG247=23),"",Entrées!S275-Entrées!S274))</f>
        <v>-363</v>
      </c>
      <c r="BY247" s="32">
        <f>IF($BF247&gt;$Y$7,"",IF(AND($BF247=$Y$7,$BG247=23),"",Entrées!T275-Entrées!T274))</f>
        <v>900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-50</v>
      </c>
      <c r="CB247" s="11"/>
      <c r="CD247" s="33">
        <f>IF($BF247&lt;=$Y$7,Entrées!J274/CD$2,"")</f>
        <v>0.4260661115316679</v>
      </c>
      <c r="CE247" s="33">
        <f>IF($BF247&lt;=$Y$7,Entrées!K274/CE$2,"")</f>
        <v>0</v>
      </c>
      <c r="CF247" s="11">
        <f t="shared" si="242"/>
        <v>7926</v>
      </c>
      <c r="CG247" s="11">
        <f t="shared" si="243"/>
        <v>4186</v>
      </c>
      <c r="CH247" s="52">
        <f t="shared" si="244"/>
        <v>0.27160101910413265</v>
      </c>
      <c r="CI247" s="52">
        <f t="shared" si="245"/>
        <v>9.6170382329218221E-2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42346.5</v>
      </c>
      <c r="F248" s="28">
        <f ca="1">IF($D248&gt;$D$8,"",INDIRECT(ADDRESS(ROW(Entrées!$C$37)+($D248-1)*24+F$11,COLUMN(Entrées!$C$37)+($C248-1),4,TRUE,"Entrées")))</f>
        <v>42072.5</v>
      </c>
      <c r="G248" s="28">
        <f ca="1">IF($D248&gt;$D$8,"",INDIRECT(ADDRESS(ROW(Entrées!$C$37)+($D248-1)*24+G$11,COLUMN(Entrées!$C$37)+($C248-1),4,TRUE,"Entrées")))</f>
        <v>42101.5</v>
      </c>
      <c r="H248" s="28">
        <f ca="1">IF($D248&gt;$D$8,"",INDIRECT(ADDRESS(ROW(Entrées!$C$37)+($D248-1)*24+H$11,COLUMN(Entrées!$C$37)+($C248-1),4,TRUE,"Entrées")))</f>
        <v>41806</v>
      </c>
      <c r="I248" s="28">
        <f ca="1">IF($D248&gt;$D$8,"",INDIRECT(ADDRESS(ROW(Entrées!$C$37)+($D248-1)*24+I$11,COLUMN(Entrées!$C$37)+($C248-1),4,TRUE,"Entrées")))</f>
        <v>41322.5</v>
      </c>
      <c r="J248" s="28">
        <f ca="1">IF($D248&gt;$D$8,"",INDIRECT(ADDRESS(ROW(Entrées!$C$37)+($D248-1)*24+J$11,COLUMN(Entrées!$C$37)+($C248-1),4,TRUE,"Entrées")))</f>
        <v>41326</v>
      </c>
      <c r="K248" s="28">
        <f ca="1">IF($D248&gt;$D$8,"",INDIRECT(ADDRESS(ROW(Entrées!$C$37)+($D248-1)*24+K$11,COLUMN(Entrées!$C$37)+($C248-1),4,TRUE,"Entrées")))</f>
        <v>42473</v>
      </c>
      <c r="L248" s="28">
        <f ca="1">IF($D248&gt;$D$8,"",INDIRECT(ADDRESS(ROW(Entrées!$C$37)+($D248-1)*24+L$11,COLUMN(Entrées!$C$37)+($C248-1),4,TRUE,"Entrées")))</f>
        <v>42996</v>
      </c>
      <c r="M248" s="28">
        <f ca="1">IF($D248&gt;$D$8,"",INDIRECT(ADDRESS(ROW(Entrées!$C$37)+($D248-1)*24+M$11,COLUMN(Entrées!$C$37)+($C248-1),4,TRUE,"Entrées")))</f>
        <v>43023</v>
      </c>
      <c r="N248" s="28">
        <f ca="1">IF($D248&gt;$D$8,"",INDIRECT(ADDRESS(ROW(Entrées!$C$37)+($D248-1)*24+N$11,COLUMN(Entrées!$C$37)+($C248-1),4,TRUE,"Entrées")))</f>
        <v>43111</v>
      </c>
      <c r="O248" s="28">
        <f ca="1">IF($D248&gt;$D$8,"",INDIRECT(ADDRESS(ROW(Entrées!$C$37)+($D248-1)*24+O$11,COLUMN(Entrées!$C$37)+($C248-1),4,TRUE,"Entrées")))</f>
        <v>43186</v>
      </c>
      <c r="P248" s="28">
        <f ca="1">IF($D248&gt;$D$8,"",INDIRECT(ADDRESS(ROW(Entrées!$C$37)+($D248-1)*24+P$11,COLUMN(Entrées!$C$37)+($C248-1),4,TRUE,"Entrées")))</f>
        <v>43188</v>
      </c>
      <c r="Q248" s="28">
        <f ca="1">IF($D248&gt;$D$8,"",INDIRECT(ADDRESS(ROW(Entrées!$C$37)+($D248-1)*24+Q$11,COLUMN(Entrées!$C$37)+($C248-1),4,TRUE,"Entrées")))</f>
        <v>42871.5</v>
      </c>
      <c r="R248" s="28">
        <f ca="1">IF($D248&gt;$D$8,"",INDIRECT(ADDRESS(ROW(Entrées!$C$37)+($D248-1)*24+R$11,COLUMN(Entrées!$C$37)+($C248-1),4,TRUE,"Entrées")))</f>
        <v>42018</v>
      </c>
      <c r="S248" s="28">
        <f ca="1">IF($D248&gt;$D$8,"",INDIRECT(ADDRESS(ROW(Entrées!$C$37)+($D248-1)*24+S$11,COLUMN(Entrées!$C$37)+($C248-1),4,TRUE,"Entrées")))</f>
        <v>41891.5</v>
      </c>
      <c r="T248" s="28">
        <f ca="1">IF($D248&gt;$D$8,"",INDIRECT(ADDRESS(ROW(Entrées!$C$37)+($D248-1)*24+T$11,COLUMN(Entrées!$C$37)+($C248-1),4,TRUE,"Entrées")))</f>
        <v>41827.5</v>
      </c>
      <c r="U248" s="28">
        <f ca="1">IF($D248&gt;$D$8,"",INDIRECT(ADDRESS(ROW(Entrées!$C$37)+($D248-1)*24+U$11,COLUMN(Entrées!$C$37)+($C248-1),4,TRUE,"Entrées")))</f>
        <v>41858</v>
      </c>
      <c r="V248" s="28">
        <f ca="1">IF($D248&gt;$D$8,"",INDIRECT(ADDRESS(ROW(Entrées!$C$37)+($D248-1)*24+V$11,COLUMN(Entrées!$C$37)+($C248-1),4,TRUE,"Entrées")))</f>
        <v>41941</v>
      </c>
      <c r="W248" s="28">
        <f ca="1">IF($D248&gt;$D$8,"",INDIRECT(ADDRESS(ROW(Entrées!$C$37)+($D248-1)*24+W$11,COLUMN(Entrées!$C$37)+($C248-1),4,TRUE,"Entrées")))</f>
        <v>42033</v>
      </c>
      <c r="X248" s="28">
        <f ca="1">IF($D248&gt;$D$8,"",INDIRECT(ADDRESS(ROW(Entrées!$C$37)+($D248-1)*24+X$11,COLUMN(Entrées!$C$37)+($C248-1),4,TRUE,"Entrées")))</f>
        <v>41961</v>
      </c>
      <c r="Y248" s="28">
        <f ca="1">IF($D248&gt;$D$8,"",INDIRECT(ADDRESS(ROW(Entrées!$C$37)+($D248-1)*24+Y$11,COLUMN(Entrées!$C$37)+($C248-1),4,TRUE,"Entrées")))</f>
        <v>41831.5</v>
      </c>
      <c r="Z248" s="28">
        <f ca="1">IF($D248&gt;$D$8,"",INDIRECT(ADDRESS(ROW(Entrées!$C$37)+($D248-1)*24+Z$11,COLUMN(Entrées!$C$37)+($C248-1),4,TRUE,"Entrées")))</f>
        <v>41829.5</v>
      </c>
      <c r="AA248" s="28">
        <f ca="1">IF($D248&gt;$D$8,"",INDIRECT(ADDRESS(ROW(Entrées!$C$37)+($D248-1)*24+AA$11,COLUMN(Entrées!$C$37)+($C248-1),4,TRUE,"Entrées")))</f>
        <v>41280</v>
      </c>
      <c r="AB248" s="28">
        <f ca="1">IF($D248&gt;$D$8,"",INDIRECT(ADDRESS(ROW(Entrées!$C$37)+($D248-1)*24+AB$11,COLUMN(Entrées!$C$37)+($C248-1),4,TRUE,"Entrées")))</f>
        <v>41827.5</v>
      </c>
      <c r="AC248" s="11"/>
      <c r="AD248" s="40">
        <f t="shared" ca="1" si="274"/>
        <v>42171.75</v>
      </c>
      <c r="AE248" s="40">
        <f t="shared" ca="1" si="276"/>
        <v>43188</v>
      </c>
      <c r="AF248" s="40">
        <f t="shared" ca="1" si="277"/>
        <v>41280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49473.956989247294</v>
      </c>
      <c r="AK248" s="31">
        <f t="shared" ca="1" si="222"/>
        <v>49350.672043010745</v>
      </c>
      <c r="AL248" s="31">
        <f t="shared" ca="1" si="223"/>
        <v>49398.118279569891</v>
      </c>
      <c r="AM248" s="31">
        <f t="shared" ca="1" si="224"/>
        <v>347.55645161290329</v>
      </c>
      <c r="AN248" s="31">
        <f t="shared" ca="1" si="225"/>
        <v>2588.1444892473114</v>
      </c>
      <c r="AO248" s="31">
        <f t="shared" ca="1" si="226"/>
        <v>1503.5463709677417</v>
      </c>
      <c r="AP248" s="31">
        <f t="shared" ca="1" si="227"/>
        <v>41704.171370967742</v>
      </c>
      <c r="AQ248" s="31">
        <f t="shared" ca="1" si="228"/>
        <v>2152.7096774193546</v>
      </c>
      <c r="AR248" s="31">
        <f t="shared" ca="1" si="229"/>
        <v>402.56922043010746</v>
      </c>
      <c r="AS248" s="31">
        <f t="shared" ca="1" si="230"/>
        <v>6508.2741935483891</v>
      </c>
      <c r="AT248" s="31">
        <f t="shared" ca="1" si="231"/>
        <v>-813.07862903225805</v>
      </c>
      <c r="AU248" s="31">
        <f t="shared" ca="1" si="232"/>
        <v>663.5913978494624</v>
      </c>
      <c r="AV248" s="31">
        <f t="shared" ca="1" si="233"/>
        <v>-5583.5161290322567</v>
      </c>
      <c r="AW248" s="31">
        <f t="shared" ca="1" si="234"/>
        <v>65.047043010752674</v>
      </c>
      <c r="AX248" s="31">
        <f t="shared" ca="1" si="235"/>
        <v>1350.5215053763443</v>
      </c>
      <c r="AY248" s="31">
        <f t="shared" ca="1" si="236"/>
        <v>-1174.383064516129</v>
      </c>
      <c r="AZ248" s="31">
        <f t="shared" ca="1" si="237"/>
        <v>-997.34811827956992</v>
      </c>
      <c r="BA248" s="31">
        <f t="shared" ca="1" si="238"/>
        <v>-382.02016129032256</v>
      </c>
      <c r="BB248" s="31">
        <f t="shared" ca="1" si="239"/>
        <v>-2410.5497311827958</v>
      </c>
      <c r="BC248" s="31">
        <f t="shared" ca="1" si="240"/>
        <v>-1597.1438172043011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1822</v>
      </c>
      <c r="BI248" s="32">
        <f>IF($BF248&gt;$Y$7,"",IF(AND($BF248=$Y$7,$BG248=23),"",Entrées!D276-Entrées!D275))</f>
        <v>1200</v>
      </c>
      <c r="BJ248" s="32">
        <f>IF($BF248&gt;$Y$7,"",IF(AND($BF248=$Y$7,$BG248=23),"",Entrées!E276-Entrées!E275))</f>
        <v>1175</v>
      </c>
      <c r="BK248" s="32">
        <f>IF($BF248&gt;$Y$7,"",IF(AND($BF248=$Y$7,$BG248=23),"",Entrées!F276-Entrées!F275))</f>
        <v>0</v>
      </c>
      <c r="BL248" s="32">
        <f>IF($BF248&gt;$Y$7,"",IF(AND($BF248=$Y$7,$BG248=23),"",Entrées!G276-Entrées!G275))</f>
        <v>375</v>
      </c>
      <c r="BM248" s="32">
        <f>IF($BF248&gt;$Y$7,"",IF(AND($BF248=$Y$7,$BG248=23),"",Entrées!H276-Entrées!H275))</f>
        <v>-1362.5</v>
      </c>
      <c r="BN248" s="32">
        <f>IF($BF248&gt;$Y$7,"",IF(AND($BF248=$Y$7,$BG248=23),"",Entrées!I276-Entrées!I275))</f>
        <v>79</v>
      </c>
      <c r="BO248" s="32">
        <f>IF($BF248&gt;$Y$7,"",IF(AND($BF248=$Y$7,$BG248=23),"",Entrées!J276-Entrées!J275))</f>
        <v>-141.5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-29</v>
      </c>
      <c r="BR248" s="32">
        <f>IF($BF248&gt;$Y$7,"",IF(AND($BF248=$Y$7,$BG248=23),"",Entrées!M276-Entrées!M275))</f>
        <v>-277</v>
      </c>
      <c r="BS248" s="32">
        <f>IF($BF248&gt;$Y$7,"",IF(AND($BF248=$Y$7,$BG248=23),"",Entrées!N276-Entrées!N275))</f>
        <v>3</v>
      </c>
      <c r="BT248" s="32">
        <f>IF($BF248&gt;$Y$7,"",IF(AND($BF248=$Y$7,$BG248=23),"",Entrées!O276-Entrées!O275))</f>
        <v>3174.5</v>
      </c>
      <c r="BU248" s="32">
        <f>IF($BF248&gt;$Y$7,"",IF(AND($BF248=$Y$7,$BG248=23),"",Entrées!P276-Entrées!P275))</f>
        <v>-1</v>
      </c>
      <c r="BV248" s="32">
        <f>IF($BF248&gt;$Y$7,"",IF(AND($BF248=$Y$7,$BG248=23),"",Entrées!Q276-Entrées!Q275))</f>
        <v>378</v>
      </c>
      <c r="BW248" s="32">
        <f>IF($BF248&gt;$Y$7,"",IF(AND($BF248=$Y$7,$BG248=23),"",Entrées!R276-Entrées!R275))</f>
        <v>36</v>
      </c>
      <c r="BX248" s="32">
        <f>IF($BF248&gt;$Y$7,"",IF(AND($BF248=$Y$7,$BG248=23),"",Entrées!S276-Entrées!S275))</f>
        <v>978</v>
      </c>
      <c r="BY248" s="32">
        <f>IF($BF248&gt;$Y$7,"",IF(AND($BF248=$Y$7,$BG248=23),"",Entrées!T276-Entrées!T275))</f>
        <v>726</v>
      </c>
      <c r="BZ248" s="32">
        <f>IF($BF248&gt;$Y$7,"",IF(AND($BF248=$Y$7,$BG248=23),"",Entrées!U276-Entrées!U275))</f>
        <v>278</v>
      </c>
      <c r="CA248" s="32">
        <f>IF($BF248&gt;$Y$7,"",IF(AND($BF248=$Y$7,$BG248=23),"",Entrées!V276-Entrées!V275))</f>
        <v>595</v>
      </c>
      <c r="CB248" s="4"/>
      <c r="CC248" s="4"/>
      <c r="CD248" s="33">
        <f>IF($BF248&lt;=$Y$7,Entrées!J275/CD$2,"")</f>
        <v>0.41029523088569264</v>
      </c>
      <c r="CE248" s="33">
        <f>IF($BF248&lt;=$Y$7,Entrées!K275/CE$2,"")</f>
        <v>0</v>
      </c>
      <c r="CF248" s="11">
        <f t="shared" si="242"/>
        <v>7926</v>
      </c>
      <c r="CG248" s="11">
        <f t="shared" si="243"/>
        <v>4186</v>
      </c>
      <c r="CH248" s="52">
        <f t="shared" si="244"/>
        <v>0.27160101910413265</v>
      </c>
      <c r="CI248" s="52">
        <f t="shared" si="245"/>
        <v>9.6170382329218221E-2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41573</v>
      </c>
      <c r="F249" s="28">
        <f ca="1">IF($D249&gt;$D$8,"",INDIRECT(ADDRESS(ROW(Entrées!$C$37)+($D249-1)*24+F$11,COLUMN(Entrées!$C$37)+($C249-1),4,TRUE,"Entrées")))</f>
        <v>41299</v>
      </c>
      <c r="G249" s="28">
        <f ca="1">IF($D249&gt;$D$8,"",INDIRECT(ADDRESS(ROW(Entrées!$C$37)+($D249-1)*24+G$11,COLUMN(Entrées!$C$37)+($C249-1),4,TRUE,"Entrées")))</f>
        <v>41390.5</v>
      </c>
      <c r="H249" s="28">
        <f ca="1">IF($D249&gt;$D$8,"",INDIRECT(ADDRESS(ROW(Entrées!$C$37)+($D249-1)*24+H$11,COLUMN(Entrées!$C$37)+($C249-1),4,TRUE,"Entrées")))</f>
        <v>41268</v>
      </c>
      <c r="I249" s="28">
        <f ca="1">IF($D249&gt;$D$8,"",INDIRECT(ADDRESS(ROW(Entrées!$C$37)+($D249-1)*24+I$11,COLUMN(Entrées!$C$37)+($C249-1),4,TRUE,"Entrées")))</f>
        <v>41260</v>
      </c>
      <c r="J249" s="28">
        <f ca="1">IF($D249&gt;$D$8,"",INDIRECT(ADDRESS(ROW(Entrées!$C$37)+($D249-1)*24+J$11,COLUMN(Entrées!$C$37)+($C249-1),4,TRUE,"Entrées")))</f>
        <v>41465</v>
      </c>
      <c r="K249" s="28">
        <f ca="1">IF($D249&gt;$D$8,"",INDIRECT(ADDRESS(ROW(Entrées!$C$37)+($D249-1)*24+K$11,COLUMN(Entrées!$C$37)+($C249-1),4,TRUE,"Entrées")))</f>
        <v>41924.5</v>
      </c>
      <c r="L249" s="28">
        <f ca="1">IF($D249&gt;$D$8,"",INDIRECT(ADDRESS(ROW(Entrées!$C$37)+($D249-1)*24+L$11,COLUMN(Entrées!$C$37)+($C249-1),4,TRUE,"Entrées")))</f>
        <v>42094.5</v>
      </c>
      <c r="M249" s="28">
        <f ca="1">IF($D249&gt;$D$8,"",INDIRECT(ADDRESS(ROW(Entrées!$C$37)+($D249-1)*24+M$11,COLUMN(Entrées!$C$37)+($C249-1),4,TRUE,"Entrées")))</f>
        <v>42140</v>
      </c>
      <c r="N249" s="28">
        <f ca="1">IF($D249&gt;$D$8,"",INDIRECT(ADDRESS(ROW(Entrées!$C$37)+($D249-1)*24+N$11,COLUMN(Entrées!$C$37)+($C249-1),4,TRUE,"Entrées")))</f>
        <v>42131.5</v>
      </c>
      <c r="O249" s="28">
        <f ca="1">IF($D249&gt;$D$8,"",INDIRECT(ADDRESS(ROW(Entrées!$C$37)+($D249-1)*24+O$11,COLUMN(Entrées!$C$37)+($C249-1),4,TRUE,"Entrées")))</f>
        <v>42026</v>
      </c>
      <c r="P249" s="28">
        <f ca="1">IF($D249&gt;$D$8,"",INDIRECT(ADDRESS(ROW(Entrées!$C$37)+($D249-1)*24+P$11,COLUMN(Entrées!$C$37)+($C249-1),4,TRUE,"Entrées")))</f>
        <v>42033</v>
      </c>
      <c r="Q249" s="28">
        <f ca="1">IF($D249&gt;$D$8,"",INDIRECT(ADDRESS(ROW(Entrées!$C$37)+($D249-1)*24+Q$11,COLUMN(Entrées!$C$37)+($C249-1),4,TRUE,"Entrées")))</f>
        <v>42002.5</v>
      </c>
      <c r="R249" s="28">
        <f ca="1">IF($D249&gt;$D$8,"",INDIRECT(ADDRESS(ROW(Entrées!$C$37)+($D249-1)*24+R$11,COLUMN(Entrées!$C$37)+($C249-1),4,TRUE,"Entrées")))</f>
        <v>41969.5</v>
      </c>
      <c r="S249" s="28">
        <f ca="1">IF($D249&gt;$D$8,"",INDIRECT(ADDRESS(ROW(Entrées!$C$37)+($D249-1)*24+S$11,COLUMN(Entrées!$C$37)+($C249-1),4,TRUE,"Entrées")))</f>
        <v>41935</v>
      </c>
      <c r="T249" s="28">
        <f ca="1">IF($D249&gt;$D$8,"",INDIRECT(ADDRESS(ROW(Entrées!$C$37)+($D249-1)*24+T$11,COLUMN(Entrées!$C$37)+($C249-1),4,TRUE,"Entrées")))</f>
        <v>41800</v>
      </c>
      <c r="U249" s="28">
        <f ca="1">IF($D249&gt;$D$8,"",INDIRECT(ADDRESS(ROW(Entrées!$C$37)+($D249-1)*24+U$11,COLUMN(Entrées!$C$37)+($C249-1),4,TRUE,"Entrées")))</f>
        <v>41686</v>
      </c>
      <c r="V249" s="28">
        <f ca="1">IF($D249&gt;$D$8,"",INDIRECT(ADDRESS(ROW(Entrées!$C$37)+($D249-1)*24+V$11,COLUMN(Entrées!$C$37)+($C249-1),4,TRUE,"Entrées")))</f>
        <v>41677.5</v>
      </c>
      <c r="W249" s="28">
        <f ca="1">IF($D249&gt;$D$8,"",INDIRECT(ADDRESS(ROW(Entrées!$C$37)+($D249-1)*24+W$11,COLUMN(Entrées!$C$37)+($C249-1),4,TRUE,"Entrées")))</f>
        <v>41716.5</v>
      </c>
      <c r="X249" s="28">
        <f ca="1">IF($D249&gt;$D$8,"",INDIRECT(ADDRESS(ROW(Entrées!$C$37)+($D249-1)*24+X$11,COLUMN(Entrées!$C$37)+($C249-1),4,TRUE,"Entrées")))</f>
        <v>41882.5</v>
      </c>
      <c r="Y249" s="28">
        <f ca="1">IF($D249&gt;$D$8,"",INDIRECT(ADDRESS(ROW(Entrées!$C$37)+($D249-1)*24+Y$11,COLUMN(Entrées!$C$37)+($C249-1),4,TRUE,"Entrées")))</f>
        <v>41899</v>
      </c>
      <c r="Z249" s="28">
        <f ca="1">IF($D249&gt;$D$8,"",INDIRECT(ADDRESS(ROW(Entrées!$C$37)+($D249-1)*24+Z$11,COLUMN(Entrées!$C$37)+($C249-1),4,TRUE,"Entrées")))</f>
        <v>41424.5</v>
      </c>
      <c r="AA249" s="28">
        <f ca="1">IF($D249&gt;$D$8,"",INDIRECT(ADDRESS(ROW(Entrées!$C$37)+($D249-1)*24+AA$11,COLUMN(Entrées!$C$37)+($C249-1),4,TRUE,"Entrées")))</f>
        <v>40867</v>
      </c>
      <c r="AB249" s="28">
        <f ca="1">IF($D249&gt;$D$8,"",INDIRECT(ADDRESS(ROW(Entrées!$C$37)+($D249-1)*24+AB$11,COLUMN(Entrées!$C$37)+($C249-1),4,TRUE,"Entrées")))</f>
        <v>40905.5</v>
      </c>
      <c r="AC249" s="11"/>
      <c r="AD249" s="40">
        <f t="shared" ca="1" si="274"/>
        <v>41682.104166666664</v>
      </c>
      <c r="AE249" s="40">
        <f t="shared" ca="1" si="276"/>
        <v>42140</v>
      </c>
      <c r="AF249" s="40">
        <f t="shared" ca="1" si="277"/>
        <v>40867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49473.956989247294</v>
      </c>
      <c r="AK249" s="31">
        <f t="shared" ca="1" si="222"/>
        <v>49350.672043010745</v>
      </c>
      <c r="AL249" s="31">
        <f t="shared" ca="1" si="223"/>
        <v>49398.118279569891</v>
      </c>
      <c r="AM249" s="31">
        <f t="shared" ca="1" si="224"/>
        <v>347.55645161290329</v>
      </c>
      <c r="AN249" s="31">
        <f t="shared" ca="1" si="225"/>
        <v>2588.1444892473114</v>
      </c>
      <c r="AO249" s="31">
        <f t="shared" ca="1" si="226"/>
        <v>1503.5463709677417</v>
      </c>
      <c r="AP249" s="31">
        <f t="shared" ca="1" si="227"/>
        <v>41704.171370967742</v>
      </c>
      <c r="AQ249" s="31">
        <f t="shared" ca="1" si="228"/>
        <v>2152.7096774193546</v>
      </c>
      <c r="AR249" s="31">
        <f t="shared" ca="1" si="229"/>
        <v>402.56922043010746</v>
      </c>
      <c r="AS249" s="31">
        <f t="shared" ca="1" si="230"/>
        <v>6508.2741935483891</v>
      </c>
      <c r="AT249" s="31">
        <f t="shared" ca="1" si="231"/>
        <v>-813.07862903225805</v>
      </c>
      <c r="AU249" s="31">
        <f t="shared" ca="1" si="232"/>
        <v>663.5913978494624</v>
      </c>
      <c r="AV249" s="31">
        <f t="shared" ca="1" si="233"/>
        <v>-5583.5161290322567</v>
      </c>
      <c r="AW249" s="31">
        <f t="shared" ca="1" si="234"/>
        <v>65.047043010752674</v>
      </c>
      <c r="AX249" s="31">
        <f t="shared" ca="1" si="235"/>
        <v>1350.5215053763443</v>
      </c>
      <c r="AY249" s="31">
        <f t="shared" ca="1" si="236"/>
        <v>-1174.383064516129</v>
      </c>
      <c r="AZ249" s="31">
        <f t="shared" ca="1" si="237"/>
        <v>-997.34811827956992</v>
      </c>
      <c r="BA249" s="31">
        <f t="shared" ca="1" si="238"/>
        <v>-382.02016129032256</v>
      </c>
      <c r="BB249" s="31">
        <f t="shared" ca="1" si="239"/>
        <v>-2410.5497311827958</v>
      </c>
      <c r="BC249" s="31">
        <f t="shared" ca="1" si="240"/>
        <v>-1597.1438172043011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-2119</v>
      </c>
      <c r="BI249" s="32">
        <f>IF($BF249&gt;$Y$7,"",IF(AND($BF249=$Y$7,$BG249=23),"",Entrées!D277-Entrées!D276))</f>
        <v>-2637.5</v>
      </c>
      <c r="BJ249" s="32">
        <f>IF($BF249&gt;$Y$7,"",IF(AND($BF249=$Y$7,$BG249=23),"",Entrées!E277-Entrées!E276))</f>
        <v>-3137.5</v>
      </c>
      <c r="BK249" s="32">
        <f>IF($BF249&gt;$Y$7,"",IF(AND($BF249=$Y$7,$BG249=23),"",Entrées!F277-Entrées!F276))</f>
        <v>0</v>
      </c>
      <c r="BL249" s="32">
        <f>IF($BF249&gt;$Y$7,"",IF(AND($BF249=$Y$7,$BG249=23),"",Entrées!G277-Entrées!G276))</f>
        <v>-234</v>
      </c>
      <c r="BM249" s="32">
        <f>IF($BF249&gt;$Y$7,"",IF(AND($BF249=$Y$7,$BG249=23),"",Entrées!H277-Entrées!H276))</f>
        <v>-683.5</v>
      </c>
      <c r="BN249" s="32">
        <f>IF($BF249&gt;$Y$7,"",IF(AND($BF249=$Y$7,$BG249=23),"",Entrées!I277-Entrées!I276))</f>
        <v>-208</v>
      </c>
      <c r="BO249" s="32">
        <f>IF($BF249&gt;$Y$7,"",IF(AND($BF249=$Y$7,$BG249=23),"",Entrées!J277-Entrées!J276))</f>
        <v>-173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-630</v>
      </c>
      <c r="BR249" s="32">
        <f>IF($BF249&gt;$Y$7,"",IF(AND($BF249=$Y$7,$BG249=23),"",Entrées!M277-Entrées!M276))</f>
        <v>-338.5</v>
      </c>
      <c r="BS249" s="32">
        <f>IF($BF249&gt;$Y$7,"",IF(AND($BF249=$Y$7,$BG249=23),"",Entrées!N277-Entrées!N276))</f>
        <v>-9</v>
      </c>
      <c r="BT249" s="32">
        <f>IF($BF249&gt;$Y$7,"",IF(AND($BF249=$Y$7,$BG249=23),"",Entrées!O277-Entrées!O276))</f>
        <v>157</v>
      </c>
      <c r="BU249" s="32">
        <f>IF($BF249&gt;$Y$7,"",IF(AND($BF249=$Y$7,$BG249=23),"",Entrées!P277-Entrées!P276))</f>
        <v>-4.5</v>
      </c>
      <c r="BV249" s="32">
        <f>IF($BF249&gt;$Y$7,"",IF(AND($BF249=$Y$7,$BG249=23),"",Entrées!Q277-Entrées!Q276))</f>
        <v>-612</v>
      </c>
      <c r="BW249" s="32">
        <f>IF($BF249&gt;$Y$7,"",IF(AND($BF249=$Y$7,$BG249=23),"",Entrées!R277-Entrées!R276))</f>
        <v>167</v>
      </c>
      <c r="BX249" s="32">
        <f>IF($BF249&gt;$Y$7,"",IF(AND($BF249=$Y$7,$BG249=23),"",Entrées!S277-Entrées!S276))</f>
        <v>-233</v>
      </c>
      <c r="BY249" s="32">
        <f>IF($BF249&gt;$Y$7,"",IF(AND($BF249=$Y$7,$BG249=23),"",Entrées!T277-Entrées!T276))</f>
        <v>-1401</v>
      </c>
      <c r="BZ249" s="32">
        <f>IF($BF249&gt;$Y$7,"",IF(AND($BF249=$Y$7,$BG249=23),"",Entrées!U277-Entrées!U276))</f>
        <v>-123</v>
      </c>
      <c r="CA249" s="32">
        <f>IF($BF249&gt;$Y$7,"",IF(AND($BF249=$Y$7,$BG249=23),"",Entrées!V277-Entrées!V276))</f>
        <v>114</v>
      </c>
      <c r="CB249" s="4"/>
      <c r="CC249" s="4"/>
      <c r="CD249" s="33">
        <f>IF($BF249&lt;=$Y$7,Entrées!J276/CD$2,"")</f>
        <v>0.39244259399444864</v>
      </c>
      <c r="CE249" s="33">
        <f>IF($BF249&lt;=$Y$7,Entrées!K276/CE$2,"")</f>
        <v>0</v>
      </c>
      <c r="CF249" s="11">
        <f t="shared" si="242"/>
        <v>7926</v>
      </c>
      <c r="CG249" s="11">
        <f t="shared" si="243"/>
        <v>4186</v>
      </c>
      <c r="CH249" s="52">
        <f t="shared" si="244"/>
        <v>0.27160101910413265</v>
      </c>
      <c r="CI249" s="52">
        <f t="shared" si="245"/>
        <v>9.6170382329218221E-2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41212</v>
      </c>
      <c r="F250" s="28">
        <f ca="1">IF($D250&gt;$D$8,"",INDIRECT(ADDRESS(ROW(Entrées!$C$37)+($D250-1)*24+F$11,COLUMN(Entrées!$C$37)+($C250-1),4,TRUE,"Entrées")))</f>
        <v>41109.5</v>
      </c>
      <c r="G250" s="28">
        <f ca="1">IF($D250&gt;$D$8,"",INDIRECT(ADDRESS(ROW(Entrées!$C$37)+($D250-1)*24+G$11,COLUMN(Entrées!$C$37)+($C250-1),4,TRUE,"Entrées")))</f>
        <v>41087.5</v>
      </c>
      <c r="H250" s="28">
        <f ca="1">IF($D250&gt;$D$8,"",INDIRECT(ADDRESS(ROW(Entrées!$C$37)+($D250-1)*24+H$11,COLUMN(Entrées!$C$37)+($C250-1),4,TRUE,"Entrées")))</f>
        <v>40681</v>
      </c>
      <c r="I250" s="28">
        <f ca="1">IF($D250&gt;$D$8,"",INDIRECT(ADDRESS(ROW(Entrées!$C$37)+($D250-1)*24+I$11,COLUMN(Entrées!$C$37)+($C250-1),4,TRUE,"Entrées")))</f>
        <v>40532</v>
      </c>
      <c r="J250" s="28">
        <f ca="1">IF($D250&gt;$D$8,"",INDIRECT(ADDRESS(ROW(Entrées!$C$37)+($D250-1)*24+J$11,COLUMN(Entrées!$C$37)+($C250-1),4,TRUE,"Entrées")))</f>
        <v>40513</v>
      </c>
      <c r="K250" s="28">
        <f ca="1">IF($D250&gt;$D$8,"",INDIRECT(ADDRESS(ROW(Entrées!$C$37)+($D250-1)*24+K$11,COLUMN(Entrées!$C$37)+($C250-1),4,TRUE,"Entrées")))</f>
        <v>40932.5</v>
      </c>
      <c r="L250" s="28">
        <f ca="1">IF($D250&gt;$D$8,"",INDIRECT(ADDRESS(ROW(Entrées!$C$37)+($D250-1)*24+L$11,COLUMN(Entrées!$C$37)+($C250-1),4,TRUE,"Entrées")))</f>
        <v>41861.5</v>
      </c>
      <c r="M250" s="28">
        <f ca="1">IF($D250&gt;$D$8,"",INDIRECT(ADDRESS(ROW(Entrées!$C$37)+($D250-1)*24+M$11,COLUMN(Entrées!$C$37)+($C250-1),4,TRUE,"Entrées")))</f>
        <v>41994.5</v>
      </c>
      <c r="N250" s="28">
        <f ca="1">IF($D250&gt;$D$8,"",INDIRECT(ADDRESS(ROW(Entrées!$C$37)+($D250-1)*24+N$11,COLUMN(Entrées!$C$37)+($C250-1),4,TRUE,"Entrées")))</f>
        <v>42151.5</v>
      </c>
      <c r="O250" s="28">
        <f ca="1">IF($D250&gt;$D$8,"",INDIRECT(ADDRESS(ROW(Entrées!$C$37)+($D250-1)*24+O$11,COLUMN(Entrées!$C$37)+($C250-1),4,TRUE,"Entrées")))</f>
        <v>42115</v>
      </c>
      <c r="P250" s="28">
        <f ca="1">IF($D250&gt;$D$8,"",INDIRECT(ADDRESS(ROW(Entrées!$C$37)+($D250-1)*24+P$11,COLUMN(Entrées!$C$37)+($C250-1),4,TRUE,"Entrées")))</f>
        <v>42022.5</v>
      </c>
      <c r="Q250" s="28">
        <f ca="1">IF($D250&gt;$D$8,"",INDIRECT(ADDRESS(ROW(Entrées!$C$37)+($D250-1)*24+Q$11,COLUMN(Entrées!$C$37)+($C250-1),4,TRUE,"Entrées")))</f>
        <v>41890</v>
      </c>
      <c r="R250" s="28">
        <f ca="1">IF($D250&gt;$D$8,"",INDIRECT(ADDRESS(ROW(Entrées!$C$37)+($D250-1)*24+R$11,COLUMN(Entrées!$C$37)+($C250-1),4,TRUE,"Entrées")))</f>
        <v>41941</v>
      </c>
      <c r="S250" s="28">
        <f ca="1">IF($D250&gt;$D$8,"",INDIRECT(ADDRESS(ROW(Entrées!$C$37)+($D250-1)*24+S$11,COLUMN(Entrées!$C$37)+($C250-1),4,TRUE,"Entrées")))</f>
        <v>41772.5</v>
      </c>
      <c r="T250" s="28">
        <f ca="1">IF($D250&gt;$D$8,"",INDIRECT(ADDRESS(ROW(Entrées!$C$37)+($D250-1)*24+T$11,COLUMN(Entrées!$C$37)+($C250-1),4,TRUE,"Entrées")))</f>
        <v>41628</v>
      </c>
      <c r="U250" s="28">
        <f ca="1">IF($D250&gt;$D$8,"",INDIRECT(ADDRESS(ROW(Entrées!$C$37)+($D250-1)*24+U$11,COLUMN(Entrées!$C$37)+($C250-1),4,TRUE,"Entrées")))</f>
        <v>41807.5</v>
      </c>
      <c r="V250" s="28">
        <f ca="1">IF($D250&gt;$D$8,"",INDIRECT(ADDRESS(ROW(Entrées!$C$37)+($D250-1)*24+V$11,COLUMN(Entrées!$C$37)+($C250-1),4,TRUE,"Entrées")))</f>
        <v>41783</v>
      </c>
      <c r="W250" s="28">
        <f ca="1">IF($D250&gt;$D$8,"",INDIRECT(ADDRESS(ROW(Entrées!$C$37)+($D250-1)*24+W$11,COLUMN(Entrées!$C$37)+($C250-1),4,TRUE,"Entrées")))</f>
        <v>41816.5</v>
      </c>
      <c r="X250" s="28">
        <f ca="1">IF($D250&gt;$D$8,"",INDIRECT(ADDRESS(ROW(Entrées!$C$37)+($D250-1)*24+X$11,COLUMN(Entrées!$C$37)+($C250-1),4,TRUE,"Entrées")))</f>
        <v>41985</v>
      </c>
      <c r="Y250" s="28">
        <f ca="1">IF($D250&gt;$D$8,"",INDIRECT(ADDRESS(ROW(Entrées!$C$37)+($D250-1)*24+Y$11,COLUMN(Entrées!$C$37)+($C250-1),4,TRUE,"Entrées")))</f>
        <v>42031.5</v>
      </c>
      <c r="Z250" s="28">
        <f ca="1">IF($D250&gt;$D$8,"",INDIRECT(ADDRESS(ROW(Entrées!$C$37)+($D250-1)*24+Z$11,COLUMN(Entrées!$C$37)+($C250-1),4,TRUE,"Entrées")))</f>
        <v>41852.5</v>
      </c>
      <c r="AA250" s="28">
        <f ca="1">IF($D250&gt;$D$8,"",INDIRECT(ADDRESS(ROW(Entrées!$C$37)+($D250-1)*24+AA$11,COLUMN(Entrées!$C$37)+($C250-1),4,TRUE,"Entrées")))</f>
        <v>41769</v>
      </c>
      <c r="AB250" s="28">
        <f ca="1">IF($D250&gt;$D$8,"",INDIRECT(ADDRESS(ROW(Entrées!$C$37)+($D250-1)*24+AB$11,COLUMN(Entrées!$C$37)+($C250-1),4,TRUE,"Entrées")))</f>
        <v>42001</v>
      </c>
      <c r="AC250" s="11"/>
      <c r="AD250" s="40">
        <f t="shared" ca="1" si="274"/>
        <v>41603.75</v>
      </c>
      <c r="AE250" s="40">
        <f t="shared" ca="1" si="276"/>
        <v>42151.5</v>
      </c>
      <c r="AF250" s="40">
        <f t="shared" ca="1" si="277"/>
        <v>40513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49473.956989247294</v>
      </c>
      <c r="AK250" s="31">
        <f t="shared" ca="1" si="222"/>
        <v>49350.672043010745</v>
      </c>
      <c r="AL250" s="31">
        <f t="shared" ca="1" si="223"/>
        <v>49398.118279569891</v>
      </c>
      <c r="AM250" s="31">
        <f t="shared" ca="1" si="224"/>
        <v>347.55645161290329</v>
      </c>
      <c r="AN250" s="31">
        <f t="shared" ca="1" si="225"/>
        <v>2588.1444892473114</v>
      </c>
      <c r="AO250" s="31">
        <f t="shared" ca="1" si="226"/>
        <v>1503.5463709677417</v>
      </c>
      <c r="AP250" s="31">
        <f t="shared" ca="1" si="227"/>
        <v>41704.171370967742</v>
      </c>
      <c r="AQ250" s="31">
        <f t="shared" ca="1" si="228"/>
        <v>2152.7096774193546</v>
      </c>
      <c r="AR250" s="31">
        <f t="shared" ca="1" si="229"/>
        <v>402.56922043010746</v>
      </c>
      <c r="AS250" s="31">
        <f t="shared" ca="1" si="230"/>
        <v>6508.2741935483891</v>
      </c>
      <c r="AT250" s="31">
        <f t="shared" ca="1" si="231"/>
        <v>-813.07862903225805</v>
      </c>
      <c r="AU250" s="31">
        <f t="shared" ca="1" si="232"/>
        <v>663.5913978494624</v>
      </c>
      <c r="AV250" s="31">
        <f t="shared" ca="1" si="233"/>
        <v>-5583.5161290322567</v>
      </c>
      <c r="AW250" s="31">
        <f t="shared" ca="1" si="234"/>
        <v>65.047043010752674</v>
      </c>
      <c r="AX250" s="31">
        <f t="shared" ca="1" si="235"/>
        <v>1350.5215053763443</v>
      </c>
      <c r="AY250" s="31">
        <f t="shared" ca="1" si="236"/>
        <v>-1174.383064516129</v>
      </c>
      <c r="AZ250" s="31">
        <f t="shared" ca="1" si="237"/>
        <v>-997.34811827956992</v>
      </c>
      <c r="BA250" s="31">
        <f t="shared" ca="1" si="238"/>
        <v>-382.02016129032256</v>
      </c>
      <c r="BB250" s="31">
        <f t="shared" ca="1" si="239"/>
        <v>-2410.5497311827958</v>
      </c>
      <c r="BC250" s="31">
        <f t="shared" ca="1" si="240"/>
        <v>-1597.1438172043011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-4166.5</v>
      </c>
      <c r="BI250" s="32">
        <f>IF($BF250&gt;$Y$7,"",IF(AND($BF250=$Y$7,$BG250=23),"",Entrées!D278-Entrées!D277))</f>
        <v>-3175</v>
      </c>
      <c r="BJ250" s="32">
        <f>IF($BF250&gt;$Y$7,"",IF(AND($BF250=$Y$7,$BG250=23),"",Entrées!E278-Entrées!E277))</f>
        <v>-3212.5</v>
      </c>
      <c r="BK250" s="32">
        <f>IF($BF250&gt;$Y$7,"",IF(AND($BF250=$Y$7,$BG250=23),"",Entrées!F278-Entrées!F277))</f>
        <v>0.5</v>
      </c>
      <c r="BL250" s="32">
        <f>IF($BF250&gt;$Y$7,"",IF(AND($BF250=$Y$7,$BG250=23),"",Entrées!G278-Entrées!G277))</f>
        <v>-475.5</v>
      </c>
      <c r="BM250" s="32">
        <f>IF($BF250&gt;$Y$7,"",IF(AND($BF250=$Y$7,$BG250=23),"",Entrées!H278-Entrées!H277))</f>
        <v>-440.5</v>
      </c>
      <c r="BN250" s="32">
        <f>IF($BF250&gt;$Y$7,"",IF(AND($BF250=$Y$7,$BG250=23),"",Entrées!I278-Entrées!I277))</f>
        <v>264.5</v>
      </c>
      <c r="BO250" s="32">
        <f>IF($BF250&gt;$Y$7,"",IF(AND($BF250=$Y$7,$BG250=23),"",Entrées!J278-Entrées!J277))</f>
        <v>-202.5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-356</v>
      </c>
      <c r="BR250" s="32">
        <f>IF($BF250&gt;$Y$7,"",IF(AND($BF250=$Y$7,$BG250=23),"",Entrées!M278-Entrées!M277))</f>
        <v>-1733</v>
      </c>
      <c r="BS250" s="32">
        <f>IF($BF250&gt;$Y$7,"",IF(AND($BF250=$Y$7,$BG250=23),"",Entrées!N278-Entrées!N277))</f>
        <v>10.5</v>
      </c>
      <c r="BT250" s="32">
        <f>IF($BF250&gt;$Y$7,"",IF(AND($BF250=$Y$7,$BG250=23),"",Entrées!O278-Entrées!O277))</f>
        <v>-1235</v>
      </c>
      <c r="BU250" s="32">
        <f>IF($BF250&gt;$Y$7,"",IF(AND($BF250=$Y$7,$BG250=23),"",Entrées!P278-Entrées!P277))</f>
        <v>-7</v>
      </c>
      <c r="BV250" s="32">
        <f>IF($BF250&gt;$Y$7,"",IF(AND($BF250=$Y$7,$BG250=23),"",Entrées!Q278-Entrées!Q277))</f>
        <v>-98</v>
      </c>
      <c r="BW250" s="32">
        <f>IF($BF250&gt;$Y$7,"",IF(AND($BF250=$Y$7,$BG250=23),"",Entrées!R278-Entrées!R277))</f>
        <v>-108</v>
      </c>
      <c r="BX250" s="32">
        <f>IF($BF250&gt;$Y$7,"",IF(AND($BF250=$Y$7,$BG250=23),"",Entrées!S278-Entrées!S277))</f>
        <v>-835</v>
      </c>
      <c r="BY250" s="32">
        <f>IF($BF250&gt;$Y$7,"",IF(AND($BF250=$Y$7,$BG250=23),"",Entrées!T278-Entrées!T277))</f>
        <v>660</v>
      </c>
      <c r="BZ250" s="32">
        <f>IF($BF250&gt;$Y$7,"",IF(AND($BF250=$Y$7,$BG250=23),"",Entrées!U278-Entrées!U277))</f>
        <v>80</v>
      </c>
      <c r="CA250" s="32">
        <f>IF($BF250&gt;$Y$7,"",IF(AND($BF250=$Y$7,$BG250=23),"",Entrées!V278-Entrées!V277))</f>
        <v>70</v>
      </c>
      <c r="CB250" s="4"/>
      <c r="CC250" s="4"/>
      <c r="CD250" s="33">
        <f>IF($BF250&lt;=$Y$7,Entrées!J277/CD$2,"")</f>
        <v>0.37061569518041887</v>
      </c>
      <c r="CE250" s="33">
        <f>IF($BF250&lt;=$Y$7,Entrées!K277/CE$2,"")</f>
        <v>0</v>
      </c>
      <c r="CF250" s="11">
        <f t="shared" si="242"/>
        <v>7926</v>
      </c>
      <c r="CG250" s="11">
        <f t="shared" si="243"/>
        <v>4186</v>
      </c>
      <c r="CH250" s="52">
        <f t="shared" si="244"/>
        <v>0.27160101910413265</v>
      </c>
      <c r="CI250" s="52">
        <f t="shared" si="245"/>
        <v>9.6170382329218221E-2</v>
      </c>
      <c r="CK250" s="11"/>
      <c r="CL250" s="4"/>
      <c r="CM250" s="11"/>
      <c r="CN250" s="11"/>
      <c r="CO250" s="4"/>
    </row>
    <row r="251" spans="1:93">
      <c r="A251" s="11">
        <f>A250+$Y$7-1</f>
        <v>264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42039</v>
      </c>
      <c r="F251" s="28">
        <f ca="1">IF($D251&gt;$D$8,"",INDIRECT(ADDRESS(ROW(Entrées!$C$37)+($D251-1)*24+F$11,COLUMN(Entrées!$C$37)+($C251-1),4,TRUE,"Entrées")))</f>
        <v>41913</v>
      </c>
      <c r="G251" s="28">
        <f ca="1">IF($D251&gt;$D$8,"",INDIRECT(ADDRESS(ROW(Entrées!$C$37)+($D251-1)*24+G$11,COLUMN(Entrées!$C$37)+($C251-1),4,TRUE,"Entrées")))</f>
        <v>41995</v>
      </c>
      <c r="H251" s="28">
        <f ca="1">IF($D251&gt;$D$8,"",INDIRECT(ADDRESS(ROW(Entrées!$C$37)+($D251-1)*24+H$11,COLUMN(Entrées!$C$37)+($C251-1),4,TRUE,"Entrées")))</f>
        <v>41228</v>
      </c>
      <c r="I251" s="28">
        <f ca="1">IF($D251&gt;$D$8,"",INDIRECT(ADDRESS(ROW(Entrées!$C$37)+($D251-1)*24+I$11,COLUMN(Entrées!$C$37)+($C251-1),4,TRUE,"Entrées")))</f>
        <v>41014.5</v>
      </c>
      <c r="J251" s="28">
        <f ca="1">IF($D251&gt;$D$8,"",INDIRECT(ADDRESS(ROW(Entrées!$C$37)+($D251-1)*24+J$11,COLUMN(Entrées!$C$37)+($C251-1),4,TRUE,"Entrées")))</f>
        <v>41499</v>
      </c>
      <c r="K251" s="28">
        <f ca="1">IF($D251&gt;$D$8,"",INDIRECT(ADDRESS(ROW(Entrées!$C$37)+($D251-1)*24+K$11,COLUMN(Entrées!$C$37)+($C251-1),4,TRUE,"Entrées")))</f>
        <v>42444.5</v>
      </c>
      <c r="L251" s="28">
        <f ca="1">IF($D251&gt;$D$8,"",INDIRECT(ADDRESS(ROW(Entrées!$C$37)+($D251-1)*24+L$11,COLUMN(Entrées!$C$37)+($C251-1),4,TRUE,"Entrées")))</f>
        <v>42927</v>
      </c>
      <c r="M251" s="28">
        <f ca="1">IF($D251&gt;$D$8,"",INDIRECT(ADDRESS(ROW(Entrées!$C$37)+($D251-1)*24+M$11,COLUMN(Entrées!$C$37)+($C251-1),4,TRUE,"Entrées")))</f>
        <v>43837.5</v>
      </c>
      <c r="N251" s="28">
        <f ca="1">IF($D251&gt;$D$8,"",INDIRECT(ADDRESS(ROW(Entrées!$C$37)+($D251-1)*24+N$11,COLUMN(Entrées!$C$37)+($C251-1),4,TRUE,"Entrées")))</f>
        <v>44261</v>
      </c>
      <c r="O251" s="28">
        <f ca="1">IF($D251&gt;$D$8,"",INDIRECT(ADDRESS(ROW(Entrées!$C$37)+($D251-1)*24+O$11,COLUMN(Entrées!$C$37)+($C251-1),4,TRUE,"Entrées")))</f>
        <v>44255.5</v>
      </c>
      <c r="P251" s="28">
        <f ca="1">IF($D251&gt;$D$8,"",INDIRECT(ADDRESS(ROW(Entrées!$C$37)+($D251-1)*24+P$11,COLUMN(Entrées!$C$37)+($C251-1),4,TRUE,"Entrées")))</f>
        <v>44165.5</v>
      </c>
      <c r="Q251" s="28">
        <f ca="1">IF($D251&gt;$D$8,"",INDIRECT(ADDRESS(ROW(Entrées!$C$37)+($D251-1)*24+Q$11,COLUMN(Entrées!$C$37)+($C251-1),4,TRUE,"Entrées")))</f>
        <v>44052.5</v>
      </c>
      <c r="R251" s="28">
        <f ca="1">IF($D251&gt;$D$8,"",INDIRECT(ADDRESS(ROW(Entrées!$C$37)+($D251-1)*24+R$11,COLUMN(Entrées!$C$37)+($C251-1),4,TRUE,"Entrées")))</f>
        <v>43790</v>
      </c>
      <c r="S251" s="28">
        <f ca="1">IF($D251&gt;$D$8,"",INDIRECT(ADDRESS(ROW(Entrées!$C$37)+($D251-1)*24+S$11,COLUMN(Entrées!$C$37)+($C251-1),4,TRUE,"Entrées")))</f>
        <v>43720.5</v>
      </c>
      <c r="T251" s="28">
        <f ca="1">IF($D251&gt;$D$8,"",INDIRECT(ADDRESS(ROW(Entrées!$C$37)+($D251-1)*24+T$11,COLUMN(Entrées!$C$37)+($C251-1),4,TRUE,"Entrées")))</f>
        <v>43300</v>
      </c>
      <c r="U251" s="28">
        <f ca="1">IF($D251&gt;$D$8,"",INDIRECT(ADDRESS(ROW(Entrées!$C$37)+($D251-1)*24+U$11,COLUMN(Entrées!$C$37)+($C251-1),4,TRUE,"Entrées")))</f>
        <v>43271.5</v>
      </c>
      <c r="V251" s="28">
        <f ca="1">IF($D251&gt;$D$8,"",INDIRECT(ADDRESS(ROW(Entrées!$C$37)+($D251-1)*24+V$11,COLUMN(Entrées!$C$37)+($C251-1),4,TRUE,"Entrées")))</f>
        <v>43411</v>
      </c>
      <c r="W251" s="28">
        <f ca="1">IF($D251&gt;$D$8,"",INDIRECT(ADDRESS(ROW(Entrées!$C$37)+($D251-1)*24+W$11,COLUMN(Entrées!$C$37)+($C251-1),4,TRUE,"Entrées")))</f>
        <v>43736</v>
      </c>
      <c r="X251" s="28">
        <f ca="1">IF($D251&gt;$D$8,"",INDIRECT(ADDRESS(ROW(Entrées!$C$37)+($D251-1)*24+X$11,COLUMN(Entrées!$C$37)+($C251-1),4,TRUE,"Entrées")))</f>
        <v>44093.5</v>
      </c>
      <c r="Y251" s="28">
        <f ca="1">IF($D251&gt;$D$8,"",INDIRECT(ADDRESS(ROW(Entrées!$C$37)+($D251-1)*24+Y$11,COLUMN(Entrées!$C$37)+($C251-1),4,TRUE,"Entrées")))</f>
        <v>44041</v>
      </c>
      <c r="Z251" s="28">
        <f ca="1">IF($D251&gt;$D$8,"",INDIRECT(ADDRESS(ROW(Entrées!$C$37)+($D251-1)*24+Z$11,COLUMN(Entrées!$C$37)+($C251-1),4,TRUE,"Entrées")))</f>
        <v>43738.5</v>
      </c>
      <c r="AA251" s="28">
        <f ca="1">IF($D251&gt;$D$8,"",INDIRECT(ADDRESS(ROW(Entrées!$C$37)+($D251-1)*24+AA$11,COLUMN(Entrées!$C$37)+($C251-1),4,TRUE,"Entrées")))</f>
        <v>42878.5</v>
      </c>
      <c r="AB251" s="28">
        <f ca="1">IF($D251&gt;$D$8,"",INDIRECT(ADDRESS(ROW(Entrées!$C$37)+($D251-1)*24+AB$11,COLUMN(Entrées!$C$37)+($C251-1),4,TRUE,"Entrées")))</f>
        <v>42333.5</v>
      </c>
      <c r="AC251" s="11"/>
      <c r="AD251" s="40">
        <f t="shared" ca="1" si="274"/>
        <v>43081.083333333336</v>
      </c>
      <c r="AE251" s="40">
        <f t="shared" ca="1" si="276"/>
        <v>44261</v>
      </c>
      <c r="AF251" s="40">
        <f t="shared" ca="1" si="277"/>
        <v>41014.5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49473.956989247294</v>
      </c>
      <c r="AK251" s="31">
        <f t="shared" ca="1" si="222"/>
        <v>49350.672043010745</v>
      </c>
      <c r="AL251" s="31">
        <f t="shared" ca="1" si="223"/>
        <v>49398.118279569891</v>
      </c>
      <c r="AM251" s="31">
        <f t="shared" ca="1" si="224"/>
        <v>347.55645161290329</v>
      </c>
      <c r="AN251" s="31">
        <f t="shared" ca="1" si="225"/>
        <v>2588.1444892473114</v>
      </c>
      <c r="AO251" s="31">
        <f t="shared" ca="1" si="226"/>
        <v>1503.5463709677417</v>
      </c>
      <c r="AP251" s="31">
        <f t="shared" ca="1" si="227"/>
        <v>41704.171370967742</v>
      </c>
      <c r="AQ251" s="31">
        <f t="shared" ca="1" si="228"/>
        <v>2152.7096774193546</v>
      </c>
      <c r="AR251" s="31">
        <f t="shared" ca="1" si="229"/>
        <v>402.56922043010746</v>
      </c>
      <c r="AS251" s="31">
        <f t="shared" ca="1" si="230"/>
        <v>6508.2741935483891</v>
      </c>
      <c r="AT251" s="31">
        <f t="shared" ca="1" si="231"/>
        <v>-813.07862903225805</v>
      </c>
      <c r="AU251" s="31">
        <f t="shared" ca="1" si="232"/>
        <v>663.5913978494624</v>
      </c>
      <c r="AV251" s="31">
        <f t="shared" ca="1" si="233"/>
        <v>-5583.5161290322567</v>
      </c>
      <c r="AW251" s="31">
        <f t="shared" ca="1" si="234"/>
        <v>65.047043010752674</v>
      </c>
      <c r="AX251" s="31">
        <f t="shared" ca="1" si="235"/>
        <v>1350.5215053763443</v>
      </c>
      <c r="AY251" s="31">
        <f t="shared" ca="1" si="236"/>
        <v>-1174.383064516129</v>
      </c>
      <c r="AZ251" s="31">
        <f t="shared" ca="1" si="237"/>
        <v>-997.34811827956992</v>
      </c>
      <c r="BA251" s="31">
        <f t="shared" ca="1" si="238"/>
        <v>-382.02016129032256</v>
      </c>
      <c r="BB251" s="31">
        <f t="shared" ca="1" si="239"/>
        <v>-2410.5497311827958</v>
      </c>
      <c r="BC251" s="31">
        <f t="shared" ca="1" si="240"/>
        <v>-1597.1438172043011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-1184.5</v>
      </c>
      <c r="BI251" s="32">
        <f>IF($BF251&gt;$Y$7,"",IF(AND($BF251=$Y$7,$BG251=23),"",Entrées!D279-Entrées!D278))</f>
        <v>-1587.5</v>
      </c>
      <c r="BJ251" s="32">
        <f>IF($BF251&gt;$Y$7,"",IF(AND($BF251=$Y$7,$BG251=23),"",Entrées!E279-Entrées!E278))</f>
        <v>-1400</v>
      </c>
      <c r="BK251" s="32">
        <f>IF($BF251&gt;$Y$7,"",IF(AND($BF251=$Y$7,$BG251=23),"",Entrées!F279-Entrées!F278))</f>
        <v>0</v>
      </c>
      <c r="BL251" s="32">
        <f>IF($BF251&gt;$Y$7,"",IF(AND($BF251=$Y$7,$BG251=23),"",Entrées!G279-Entrées!G278))</f>
        <v>-444</v>
      </c>
      <c r="BM251" s="32">
        <f>IF($BF251&gt;$Y$7,"",IF(AND($BF251=$Y$7,$BG251=23),"",Entrées!H279-Entrées!H278))</f>
        <v>-217</v>
      </c>
      <c r="BN251" s="32">
        <f>IF($BF251&gt;$Y$7,"",IF(AND($BF251=$Y$7,$BG251=23),"",Entrées!I279-Entrées!I278))</f>
        <v>229.5</v>
      </c>
      <c r="BO251" s="32">
        <f>IF($BF251&gt;$Y$7,"",IF(AND($BF251=$Y$7,$BG251=23),"",Entrées!J279-Entrées!J278))</f>
        <v>-194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-190.5</v>
      </c>
      <c r="BR251" s="32">
        <f>IF($BF251&gt;$Y$7,"",IF(AND($BF251=$Y$7,$BG251=23),"",Entrées!M279-Entrées!M278))</f>
        <v>-68.5</v>
      </c>
      <c r="BS251" s="32">
        <f>IF($BF251&gt;$Y$7,"",IF(AND($BF251=$Y$7,$BG251=23),"",Entrées!N279-Entrées!N278))</f>
        <v>2</v>
      </c>
      <c r="BT251" s="32">
        <f>IF($BF251&gt;$Y$7,"",IF(AND($BF251=$Y$7,$BG251=23),"",Entrées!O279-Entrées!O278))</f>
        <v>-301.5</v>
      </c>
      <c r="BU251" s="32">
        <f>IF($BF251&gt;$Y$7,"",IF(AND($BF251=$Y$7,$BG251=23),"",Entrées!P279-Entrées!P278))</f>
        <v>-8.5</v>
      </c>
      <c r="BV251" s="32">
        <f>IF($BF251&gt;$Y$7,"",IF(AND($BF251=$Y$7,$BG251=23),"",Entrées!Q279-Entrées!Q278))</f>
        <v>-432</v>
      </c>
      <c r="BW251" s="32">
        <f>IF($BF251&gt;$Y$7,"",IF(AND($BF251=$Y$7,$BG251=23),"",Entrées!R279-Entrées!R278))</f>
        <v>-63</v>
      </c>
      <c r="BX251" s="32">
        <f>IF($BF251&gt;$Y$7,"",IF(AND($BF251=$Y$7,$BG251=23),"",Entrées!S279-Entrées!S278))</f>
        <v>243</v>
      </c>
      <c r="BY251" s="32">
        <f>IF($BF251&gt;$Y$7,"",IF(AND($BF251=$Y$7,$BG251=23),"",Entrées!T279-Entrées!T278))</f>
        <v>-381</v>
      </c>
      <c r="BZ251" s="32">
        <f>IF($BF251&gt;$Y$7,"",IF(AND($BF251=$Y$7,$BG251=23),"",Entrées!U279-Entrées!U278))</f>
        <v>36</v>
      </c>
      <c r="CA251" s="32">
        <f>IF($BF251&gt;$Y$7,"",IF(AND($BF251=$Y$7,$BG251=23),"",Entrées!V279-Entrées!V278))</f>
        <v>-108</v>
      </c>
      <c r="CB251" s="4"/>
      <c r="CC251" s="4"/>
      <c r="CD251" s="33">
        <f>IF($BF251&lt;=$Y$7,Entrées!J278/CD$2,"")</f>
        <v>0.34506686853393892</v>
      </c>
      <c r="CE251" s="33">
        <f>IF($BF251&lt;=$Y$7,Entrées!K278/CE$2,"")</f>
        <v>0</v>
      </c>
      <c r="CF251" s="11">
        <f t="shared" si="242"/>
        <v>7926</v>
      </c>
      <c r="CG251" s="11">
        <f t="shared" si="243"/>
        <v>4186</v>
      </c>
      <c r="CH251" s="52">
        <f t="shared" si="244"/>
        <v>0.27160101910413265</v>
      </c>
      <c r="CI251" s="52">
        <f t="shared" si="245"/>
        <v>9.6170382329218221E-2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41974</v>
      </c>
      <c r="F252" s="28">
        <f ca="1">IF($D252&gt;$D$8,"",INDIRECT(ADDRESS(ROW(Entrées!$C$37)+($D252-1)*24+F$11,COLUMN(Entrées!$C$37)+($C252-1),4,TRUE,"Entrées")))</f>
        <v>41971.5</v>
      </c>
      <c r="G252" s="28">
        <f ca="1">IF($D252&gt;$D$8,"",INDIRECT(ADDRESS(ROW(Entrées!$C$37)+($D252-1)*24+G$11,COLUMN(Entrées!$C$37)+($C252-1),4,TRUE,"Entrées")))</f>
        <v>41940</v>
      </c>
      <c r="H252" s="28">
        <f ca="1">IF($D252&gt;$D$8,"",INDIRECT(ADDRESS(ROW(Entrées!$C$37)+($D252-1)*24+H$11,COLUMN(Entrées!$C$37)+($C252-1),4,TRUE,"Entrées")))</f>
        <v>41294.5</v>
      </c>
      <c r="I252" s="28">
        <f ca="1">IF($D252&gt;$D$8,"",INDIRECT(ADDRESS(ROW(Entrées!$C$37)+($D252-1)*24+I$11,COLUMN(Entrées!$C$37)+($C252-1),4,TRUE,"Entrées")))</f>
        <v>41937.5</v>
      </c>
      <c r="J252" s="28">
        <f ca="1">IF($D252&gt;$D$8,"",INDIRECT(ADDRESS(ROW(Entrées!$C$37)+($D252-1)*24+J$11,COLUMN(Entrées!$C$37)+($C252-1),4,TRUE,"Entrées")))</f>
        <v>42175.5</v>
      </c>
      <c r="K252" s="28">
        <f ca="1">IF($D252&gt;$D$8,"",INDIRECT(ADDRESS(ROW(Entrées!$C$37)+($D252-1)*24+K$11,COLUMN(Entrées!$C$37)+($C252-1),4,TRUE,"Entrées")))</f>
        <v>41748</v>
      </c>
      <c r="L252" s="28">
        <f ca="1">IF($D252&gt;$D$8,"",INDIRECT(ADDRESS(ROW(Entrées!$C$37)+($D252-1)*24+L$11,COLUMN(Entrées!$C$37)+($C252-1),4,TRUE,"Entrées")))</f>
        <v>40644</v>
      </c>
      <c r="M252" s="28">
        <f ca="1">IF($D252&gt;$D$8,"",INDIRECT(ADDRESS(ROW(Entrées!$C$37)+($D252-1)*24+M$11,COLUMN(Entrées!$C$37)+($C252-1),4,TRUE,"Entrées")))</f>
        <v>40154.5</v>
      </c>
      <c r="N252" s="28">
        <f ca="1">IF($D252&gt;$D$8,"",INDIRECT(ADDRESS(ROW(Entrées!$C$37)+($D252-1)*24+N$11,COLUMN(Entrées!$C$37)+($C252-1),4,TRUE,"Entrées")))</f>
        <v>40538</v>
      </c>
      <c r="O252" s="28">
        <f ca="1">IF($D252&gt;$D$8,"",INDIRECT(ADDRESS(ROW(Entrées!$C$37)+($D252-1)*24+O$11,COLUMN(Entrées!$C$37)+($C252-1),4,TRUE,"Entrées")))</f>
        <v>40446.5</v>
      </c>
      <c r="P252" s="28">
        <f ca="1">IF($D252&gt;$D$8,"",INDIRECT(ADDRESS(ROW(Entrées!$C$37)+($D252-1)*24+P$11,COLUMN(Entrées!$C$37)+($C252-1),4,TRUE,"Entrées")))</f>
        <v>40220</v>
      </c>
      <c r="Q252" s="28">
        <f ca="1">IF($D252&gt;$D$8,"",INDIRECT(ADDRESS(ROW(Entrées!$C$37)+($D252-1)*24+Q$11,COLUMN(Entrées!$C$37)+($C252-1),4,TRUE,"Entrées")))</f>
        <v>40340.5</v>
      </c>
      <c r="R252" s="28">
        <f ca="1">IF($D252&gt;$D$8,"",INDIRECT(ADDRESS(ROW(Entrées!$C$37)+($D252-1)*24+R$11,COLUMN(Entrées!$C$37)+($C252-1),4,TRUE,"Entrées")))</f>
        <v>40339</v>
      </c>
      <c r="S252" s="28">
        <f ca="1">IF($D252&gt;$D$8,"",INDIRECT(ADDRESS(ROW(Entrées!$C$37)+($D252-1)*24+S$11,COLUMN(Entrées!$C$37)+($C252-1),4,TRUE,"Entrées")))</f>
        <v>39884</v>
      </c>
      <c r="T252" s="28">
        <f ca="1">IF($D252&gt;$D$8,"",INDIRECT(ADDRESS(ROW(Entrées!$C$37)+($D252-1)*24+T$11,COLUMN(Entrées!$C$37)+($C252-1),4,TRUE,"Entrées")))</f>
        <v>39535.5</v>
      </c>
      <c r="U252" s="28">
        <f ca="1">IF($D252&gt;$D$8,"",INDIRECT(ADDRESS(ROW(Entrées!$C$37)+($D252-1)*24+U$11,COLUMN(Entrées!$C$37)+($C252-1),4,TRUE,"Entrées")))</f>
        <v>39638</v>
      </c>
      <c r="V252" s="28">
        <f ca="1">IF($D252&gt;$D$8,"",INDIRECT(ADDRESS(ROW(Entrées!$C$37)+($D252-1)*24+V$11,COLUMN(Entrées!$C$37)+($C252-1),4,TRUE,"Entrées")))</f>
        <v>39977</v>
      </c>
      <c r="W252" s="28">
        <f ca="1">IF($D252&gt;$D$8,"",INDIRECT(ADDRESS(ROW(Entrées!$C$37)+($D252-1)*24+W$11,COLUMN(Entrées!$C$37)+($C252-1),4,TRUE,"Entrées")))</f>
        <v>40323.5</v>
      </c>
      <c r="X252" s="28">
        <f ca="1">IF($D252&gt;$D$8,"",INDIRECT(ADDRESS(ROW(Entrées!$C$37)+($D252-1)*24+X$11,COLUMN(Entrées!$C$37)+($C252-1),4,TRUE,"Entrées")))</f>
        <v>40537.5</v>
      </c>
      <c r="Y252" s="28">
        <f ca="1">IF($D252&gt;$D$8,"",INDIRECT(ADDRESS(ROW(Entrées!$C$37)+($D252-1)*24+Y$11,COLUMN(Entrées!$C$37)+($C252-1),4,TRUE,"Entrées")))</f>
        <v>40401</v>
      </c>
      <c r="Z252" s="28">
        <f ca="1">IF($D252&gt;$D$8,"",INDIRECT(ADDRESS(ROW(Entrées!$C$37)+($D252-1)*24+Z$11,COLUMN(Entrées!$C$37)+($C252-1),4,TRUE,"Entrées")))</f>
        <v>39929.5</v>
      </c>
      <c r="AA252" s="28">
        <f ca="1">IF($D252&gt;$D$8,"",INDIRECT(ADDRESS(ROW(Entrées!$C$37)+($D252-1)*24+AA$11,COLUMN(Entrées!$C$37)+($C252-1),4,TRUE,"Entrées")))</f>
        <v>39706.5</v>
      </c>
      <c r="AB252" s="28">
        <f ca="1">IF($D252&gt;$D$8,"",INDIRECT(ADDRESS(ROW(Entrées!$C$37)+($D252-1)*24+AB$11,COLUMN(Entrées!$C$37)+($C252-1),4,TRUE,"Entrées")))</f>
        <v>40197.5</v>
      </c>
      <c r="AC252" s="11"/>
      <c r="AD252" s="40">
        <f t="shared" ca="1" si="274"/>
        <v>40660.5625</v>
      </c>
      <c r="AE252" s="40">
        <f t="shared" ca="1" si="276"/>
        <v>42175.5</v>
      </c>
      <c r="AF252" s="40">
        <f t="shared" ca="1" si="277"/>
        <v>39535.5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49473.956989247294</v>
      </c>
      <c r="AK252" s="31">
        <f t="shared" ca="1" si="222"/>
        <v>49350.672043010745</v>
      </c>
      <c r="AL252" s="31">
        <f t="shared" ca="1" si="223"/>
        <v>49398.118279569891</v>
      </c>
      <c r="AM252" s="31">
        <f t="shared" ca="1" si="224"/>
        <v>347.55645161290329</v>
      </c>
      <c r="AN252" s="31">
        <f t="shared" ca="1" si="225"/>
        <v>2588.1444892473114</v>
      </c>
      <c r="AO252" s="31">
        <f t="shared" ca="1" si="226"/>
        <v>1503.5463709677417</v>
      </c>
      <c r="AP252" s="31">
        <f t="shared" ca="1" si="227"/>
        <v>41704.171370967742</v>
      </c>
      <c r="AQ252" s="31">
        <f t="shared" ca="1" si="228"/>
        <v>2152.7096774193546</v>
      </c>
      <c r="AR252" s="31">
        <f t="shared" ca="1" si="229"/>
        <v>402.56922043010746</v>
      </c>
      <c r="AS252" s="31">
        <f t="shared" ca="1" si="230"/>
        <v>6508.2741935483891</v>
      </c>
      <c r="AT252" s="31">
        <f t="shared" ca="1" si="231"/>
        <v>-813.07862903225805</v>
      </c>
      <c r="AU252" s="31">
        <f t="shared" ca="1" si="232"/>
        <v>663.5913978494624</v>
      </c>
      <c r="AV252" s="31">
        <f t="shared" ca="1" si="233"/>
        <v>-5583.5161290322567</v>
      </c>
      <c r="AW252" s="31">
        <f t="shared" ca="1" si="234"/>
        <v>65.047043010752674</v>
      </c>
      <c r="AX252" s="31">
        <f t="shared" ca="1" si="235"/>
        <v>1350.5215053763443</v>
      </c>
      <c r="AY252" s="31">
        <f t="shared" ca="1" si="236"/>
        <v>-1174.383064516129</v>
      </c>
      <c r="AZ252" s="31">
        <f t="shared" ca="1" si="237"/>
        <v>-997.34811827956992</v>
      </c>
      <c r="BA252" s="31">
        <f t="shared" ca="1" si="238"/>
        <v>-382.02016129032256</v>
      </c>
      <c r="BB252" s="31">
        <f t="shared" ca="1" si="239"/>
        <v>-2410.5497311827958</v>
      </c>
      <c r="BC252" s="31">
        <f t="shared" ca="1" si="240"/>
        <v>-1597.1438172043011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-2433</v>
      </c>
      <c r="BI252" s="32">
        <f>IF($BF252&gt;$Y$7,"",IF(AND($BF252=$Y$7,$BG252=23),"",Entrées!D280-Entrées!D279))</f>
        <v>-2587.5</v>
      </c>
      <c r="BJ252" s="32">
        <f>IF($BF252&gt;$Y$7,"",IF(AND($BF252=$Y$7,$BG252=23),"",Entrées!E280-Entrées!E279))</f>
        <v>-2525</v>
      </c>
      <c r="BK252" s="32">
        <f>IF($BF252&gt;$Y$7,"",IF(AND($BF252=$Y$7,$BG252=23),"",Entrées!F280-Entrées!F279))</f>
        <v>-0.5</v>
      </c>
      <c r="BL252" s="32">
        <f>IF($BF252&gt;$Y$7,"",IF(AND($BF252=$Y$7,$BG252=23),"",Entrées!G280-Entrées!G279))</f>
        <v>-328.5</v>
      </c>
      <c r="BM252" s="32">
        <f>IF($BF252&gt;$Y$7,"",IF(AND($BF252=$Y$7,$BG252=23),"",Entrées!H280-Entrées!H279))</f>
        <v>-1</v>
      </c>
      <c r="BN252" s="32">
        <f>IF($BF252&gt;$Y$7,"",IF(AND($BF252=$Y$7,$BG252=23),"",Entrées!I280-Entrées!I279))</f>
        <v>-355.5</v>
      </c>
      <c r="BO252" s="32">
        <f>IF($BF252&gt;$Y$7,"",IF(AND($BF252=$Y$7,$BG252=23),"",Entrées!J280-Entrées!J279))</f>
        <v>-344.5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-210</v>
      </c>
      <c r="BR252" s="32">
        <f>IF($BF252&gt;$Y$7,"",IF(AND($BF252=$Y$7,$BG252=23),"",Entrées!M280-Entrées!M279))</f>
        <v>24</v>
      </c>
      <c r="BS252" s="32">
        <f>IF($BF252&gt;$Y$7,"",IF(AND($BF252=$Y$7,$BG252=23),"",Entrées!N280-Entrées!N279))</f>
        <v>0.5</v>
      </c>
      <c r="BT252" s="32">
        <f>IF($BF252&gt;$Y$7,"",IF(AND($BF252=$Y$7,$BG252=23),"",Entrées!O280-Entrées!O279))</f>
        <v>-1217</v>
      </c>
      <c r="BU252" s="32">
        <f>IF($BF252&gt;$Y$7,"",IF(AND($BF252=$Y$7,$BG252=23),"",Entrées!P280-Entrées!P279))</f>
        <v>-4.5</v>
      </c>
      <c r="BV252" s="32">
        <f>IF($BF252&gt;$Y$7,"",IF(AND($BF252=$Y$7,$BG252=23),"",Entrées!Q280-Entrées!Q279))</f>
        <v>-241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-1135</v>
      </c>
      <c r="BY252" s="32">
        <f>IF($BF252&gt;$Y$7,"",IF(AND($BF252=$Y$7,$BG252=23),"",Entrées!T280-Entrées!T279))</f>
        <v>23</v>
      </c>
      <c r="BZ252" s="32">
        <f>IF($BF252&gt;$Y$7,"",IF(AND($BF252=$Y$7,$BG252=23),"",Entrées!U280-Entrées!U279))</f>
        <v>-71</v>
      </c>
      <c r="CA252" s="32">
        <f>IF($BF252&gt;$Y$7,"",IF(AND($BF252=$Y$7,$BG252=23),"",Entrées!V280-Entrées!V279))</f>
        <v>8</v>
      </c>
      <c r="CB252" s="4"/>
      <c r="CC252" s="4"/>
      <c r="CD252" s="33">
        <f>IF($BF252&lt;=$Y$7,Entrées!J279/CD$2,"")</f>
        <v>0.32059046177138534</v>
      </c>
      <c r="CE252" s="33">
        <f>IF($BF252&lt;=$Y$7,Entrées!K279/CE$2,"")</f>
        <v>0</v>
      </c>
      <c r="CF252" s="11">
        <f t="shared" si="242"/>
        <v>7926</v>
      </c>
      <c r="CG252" s="11">
        <f t="shared" si="243"/>
        <v>4186</v>
      </c>
      <c r="CH252" s="52">
        <f t="shared" si="244"/>
        <v>0.27160101910413265</v>
      </c>
      <c r="CI252" s="52">
        <f t="shared" si="245"/>
        <v>9.6170382329218221E-2</v>
      </c>
      <c r="CK252" s="11"/>
      <c r="CL252" s="4"/>
      <c r="CM252" s="11"/>
      <c r="CN252" s="11"/>
      <c r="CO252" s="4"/>
    </row>
    <row r="253" spans="1:93">
      <c r="A253" s="11" t="str">
        <f>"AD"&amp;A251</f>
        <v>AD264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39998</v>
      </c>
      <c r="F253" s="28">
        <f ca="1">IF($D253&gt;$D$8,"",INDIRECT(ADDRESS(ROW(Entrées!$C$37)+($D253-1)*24+F$11,COLUMN(Entrées!$C$37)+($C253-1),4,TRUE,"Entrées")))</f>
        <v>38978</v>
      </c>
      <c r="G253" s="28">
        <f ca="1">IF($D253&gt;$D$8,"",INDIRECT(ADDRESS(ROW(Entrées!$C$37)+($D253-1)*24+G$11,COLUMN(Entrées!$C$37)+($C253-1),4,TRUE,"Entrées")))</f>
        <v>38381.5</v>
      </c>
      <c r="H253" s="28">
        <f ca="1">IF($D253&gt;$D$8,"",INDIRECT(ADDRESS(ROW(Entrées!$C$37)+($D253-1)*24+H$11,COLUMN(Entrées!$C$37)+($C253-1),4,TRUE,"Entrées")))</f>
        <v>36228.5</v>
      </c>
      <c r="I253" s="28">
        <f ca="1">IF($D253&gt;$D$8,"",INDIRECT(ADDRESS(ROW(Entrées!$C$37)+($D253-1)*24+I$11,COLUMN(Entrées!$C$37)+($C253-1),4,TRUE,"Entrées")))</f>
        <v>34989</v>
      </c>
      <c r="J253" s="28">
        <f ca="1">IF($D253&gt;$D$8,"",INDIRECT(ADDRESS(ROW(Entrées!$C$37)+($D253-1)*24+J$11,COLUMN(Entrées!$C$37)+($C253-1),4,TRUE,"Entrées")))</f>
        <v>35019.5</v>
      </c>
      <c r="K253" s="28">
        <f ca="1">IF($D253&gt;$D$8,"",INDIRECT(ADDRESS(ROW(Entrées!$C$37)+($D253-1)*24+K$11,COLUMN(Entrées!$C$37)+($C253-1),4,TRUE,"Entrées")))</f>
        <v>36180</v>
      </c>
      <c r="L253" s="28">
        <f ca="1">IF($D253&gt;$D$8,"",INDIRECT(ADDRESS(ROW(Entrées!$C$37)+($D253-1)*24+L$11,COLUMN(Entrées!$C$37)+($C253-1),4,TRUE,"Entrées")))</f>
        <v>38039.5</v>
      </c>
      <c r="M253" s="28">
        <f ca="1">IF($D253&gt;$D$8,"",INDIRECT(ADDRESS(ROW(Entrées!$C$37)+($D253-1)*24+M$11,COLUMN(Entrées!$C$37)+($C253-1),4,TRUE,"Entrées")))</f>
        <v>38544.5</v>
      </c>
      <c r="N253" s="28">
        <f ca="1">IF($D253&gt;$D$8,"",INDIRECT(ADDRESS(ROW(Entrées!$C$37)+($D253-1)*24+N$11,COLUMN(Entrées!$C$37)+($C253-1),4,TRUE,"Entrées")))</f>
        <v>39240.5</v>
      </c>
      <c r="O253" s="28">
        <f ca="1">IF($D253&gt;$D$8,"",INDIRECT(ADDRESS(ROW(Entrées!$C$37)+($D253-1)*24+O$11,COLUMN(Entrées!$C$37)+($C253-1),4,TRUE,"Entrées")))</f>
        <v>40004</v>
      </c>
      <c r="P253" s="28">
        <f ca="1">IF($D253&gt;$D$8,"",INDIRECT(ADDRESS(ROW(Entrées!$C$37)+($D253-1)*24+P$11,COLUMN(Entrées!$C$37)+($C253-1),4,TRUE,"Entrées")))</f>
        <v>40242</v>
      </c>
      <c r="Q253" s="28">
        <f ca="1">IF($D253&gt;$D$8,"",INDIRECT(ADDRESS(ROW(Entrées!$C$37)+($D253-1)*24+Q$11,COLUMN(Entrées!$C$37)+($C253-1),4,TRUE,"Entrées")))</f>
        <v>40216</v>
      </c>
      <c r="R253" s="28">
        <f ca="1">IF($D253&gt;$D$8,"",INDIRECT(ADDRESS(ROW(Entrées!$C$37)+($D253-1)*24+R$11,COLUMN(Entrées!$C$37)+($C253-1),4,TRUE,"Entrées")))</f>
        <v>39830.5</v>
      </c>
      <c r="S253" s="28">
        <f ca="1">IF($D253&gt;$D$8,"",INDIRECT(ADDRESS(ROW(Entrées!$C$37)+($D253-1)*24+S$11,COLUMN(Entrées!$C$37)+($C253-1),4,TRUE,"Entrées")))</f>
        <v>39978</v>
      </c>
      <c r="T253" s="28">
        <f ca="1">IF($D253&gt;$D$8,"",INDIRECT(ADDRESS(ROW(Entrées!$C$37)+($D253-1)*24+T$11,COLUMN(Entrées!$C$37)+($C253-1),4,TRUE,"Entrées")))</f>
        <v>39425.5</v>
      </c>
      <c r="U253" s="28">
        <f ca="1">IF($D253&gt;$D$8,"",INDIRECT(ADDRESS(ROW(Entrées!$C$37)+($D253-1)*24+U$11,COLUMN(Entrées!$C$37)+($C253-1),4,TRUE,"Entrées")))</f>
        <v>39548.5</v>
      </c>
      <c r="V253" s="28">
        <f ca="1">IF($D253&gt;$D$8,"",INDIRECT(ADDRESS(ROW(Entrées!$C$37)+($D253-1)*24+V$11,COLUMN(Entrées!$C$37)+($C253-1),4,TRUE,"Entrées")))</f>
        <v>40095.5</v>
      </c>
      <c r="W253" s="28">
        <f ca="1">IF($D253&gt;$D$8,"",INDIRECT(ADDRESS(ROW(Entrées!$C$37)+($D253-1)*24+W$11,COLUMN(Entrées!$C$37)+($C253-1),4,TRUE,"Entrées")))</f>
        <v>40569</v>
      </c>
      <c r="X253" s="28">
        <f ca="1">IF($D253&gt;$D$8,"",INDIRECT(ADDRESS(ROW(Entrées!$C$37)+($D253-1)*24+X$11,COLUMN(Entrées!$C$37)+($C253-1),4,TRUE,"Entrées")))</f>
        <v>40578</v>
      </c>
      <c r="Y253" s="28">
        <f ca="1">IF($D253&gt;$D$8,"",INDIRECT(ADDRESS(ROW(Entrées!$C$37)+($D253-1)*24+Y$11,COLUMN(Entrées!$C$37)+($C253-1),4,TRUE,"Entrées")))</f>
        <v>40704</v>
      </c>
      <c r="Z253" s="28">
        <f ca="1">IF($D253&gt;$D$8,"",INDIRECT(ADDRESS(ROW(Entrées!$C$37)+($D253-1)*24+Z$11,COLUMN(Entrées!$C$37)+($C253-1),4,TRUE,"Entrées")))</f>
        <v>40331</v>
      </c>
      <c r="AA253" s="28">
        <f ca="1">IF($D253&gt;$D$8,"",INDIRECT(ADDRESS(ROW(Entrées!$C$37)+($D253-1)*24+AA$11,COLUMN(Entrées!$C$37)+($C253-1),4,TRUE,"Entrées")))</f>
        <v>39949</v>
      </c>
      <c r="AB253" s="28">
        <f ca="1">IF($D253&gt;$D$8,"",INDIRECT(ADDRESS(ROW(Entrées!$C$37)+($D253-1)*24+AB$11,COLUMN(Entrées!$C$37)+($C253-1),4,TRUE,"Entrées")))</f>
        <v>40242</v>
      </c>
      <c r="AC253" s="11"/>
      <c r="AD253" s="40">
        <f t="shared" ca="1" si="274"/>
        <v>39054.666666666664</v>
      </c>
      <c r="AE253" s="40">
        <f t="shared" ca="1" si="276"/>
        <v>40704</v>
      </c>
      <c r="AF253" s="40">
        <f t="shared" ca="1" si="277"/>
        <v>34989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49473.956989247294</v>
      </c>
      <c r="AK253" s="31">
        <f t="shared" ca="1" si="222"/>
        <v>49350.672043010745</v>
      </c>
      <c r="AL253" s="31">
        <f t="shared" ca="1" si="223"/>
        <v>49398.118279569891</v>
      </c>
      <c r="AM253" s="31">
        <f t="shared" ca="1" si="224"/>
        <v>347.55645161290329</v>
      </c>
      <c r="AN253" s="31">
        <f t="shared" ca="1" si="225"/>
        <v>2588.1444892473114</v>
      </c>
      <c r="AO253" s="31">
        <f t="shared" ca="1" si="226"/>
        <v>1503.5463709677417</v>
      </c>
      <c r="AP253" s="31">
        <f t="shared" ca="1" si="227"/>
        <v>41704.171370967742</v>
      </c>
      <c r="AQ253" s="31">
        <f t="shared" ca="1" si="228"/>
        <v>2152.7096774193546</v>
      </c>
      <c r="AR253" s="31">
        <f t="shared" ca="1" si="229"/>
        <v>402.56922043010746</v>
      </c>
      <c r="AS253" s="31">
        <f t="shared" ca="1" si="230"/>
        <v>6508.2741935483891</v>
      </c>
      <c r="AT253" s="31">
        <f t="shared" ca="1" si="231"/>
        <v>-813.07862903225805</v>
      </c>
      <c r="AU253" s="31">
        <f t="shared" ca="1" si="232"/>
        <v>663.5913978494624</v>
      </c>
      <c r="AV253" s="31">
        <f t="shared" ca="1" si="233"/>
        <v>-5583.5161290322567</v>
      </c>
      <c r="AW253" s="31">
        <f t="shared" ca="1" si="234"/>
        <v>65.047043010752674</v>
      </c>
      <c r="AX253" s="31">
        <f t="shared" ca="1" si="235"/>
        <v>1350.5215053763443</v>
      </c>
      <c r="AY253" s="31">
        <f t="shared" ca="1" si="236"/>
        <v>-1174.383064516129</v>
      </c>
      <c r="AZ253" s="31">
        <f t="shared" ca="1" si="237"/>
        <v>-997.34811827956992</v>
      </c>
      <c r="BA253" s="31">
        <f t="shared" ca="1" si="238"/>
        <v>-382.02016129032256</v>
      </c>
      <c r="BB253" s="31">
        <f t="shared" ca="1" si="239"/>
        <v>-2410.5497311827958</v>
      </c>
      <c r="BC253" s="31">
        <f t="shared" ca="1" si="240"/>
        <v>-1597.1438172043011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-1296.5</v>
      </c>
      <c r="BI253" s="32">
        <f>IF($BF253&gt;$Y$7,"",IF(AND($BF253=$Y$7,$BG253=23),"",Entrées!D281-Entrées!D280))</f>
        <v>-862.5</v>
      </c>
      <c r="BJ253" s="32">
        <f>IF($BF253&gt;$Y$7,"",IF(AND($BF253=$Y$7,$BG253=23),"",Entrées!E281-Entrées!E280))</f>
        <v>-912.5</v>
      </c>
      <c r="BK253" s="32">
        <f>IF($BF253&gt;$Y$7,"",IF(AND($BF253=$Y$7,$BG253=23),"",Entrées!F281-Entrées!F280))</f>
        <v>0</v>
      </c>
      <c r="BL253" s="32">
        <f>IF($BF253&gt;$Y$7,"",IF(AND($BF253=$Y$7,$BG253=23),"",Entrées!G281-Entrées!G280))</f>
        <v>-150</v>
      </c>
      <c r="BM253" s="32">
        <f>IF($BF253&gt;$Y$7,"",IF(AND($BF253=$Y$7,$BG253=23),"",Entrées!H281-Entrées!H280))</f>
        <v>-9</v>
      </c>
      <c r="BN253" s="32">
        <f>IF($BF253&gt;$Y$7,"",IF(AND($BF253=$Y$7,$BG253=23),"",Entrées!I281-Entrées!I280))</f>
        <v>-111</v>
      </c>
      <c r="BO253" s="32">
        <f>IF($BF253&gt;$Y$7,"",IF(AND($BF253=$Y$7,$BG253=23),"",Entrées!J281-Entrées!J280))</f>
        <v>-364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55</v>
      </c>
      <c r="BR253" s="32">
        <f>IF($BF253&gt;$Y$7,"",IF(AND($BF253=$Y$7,$BG253=23),"",Entrées!M281-Entrées!M280))</f>
        <v>5.5</v>
      </c>
      <c r="BS253" s="32">
        <f>IF($BF253&gt;$Y$7,"",IF(AND($BF253=$Y$7,$BG253=23),"",Entrées!N281-Entrées!N280))</f>
        <v>2.5</v>
      </c>
      <c r="BT253" s="32">
        <f>IF($BF253&gt;$Y$7,"",IF(AND($BF253=$Y$7,$BG253=23),"",Entrées!O281-Entrées!O280))</f>
        <v>-726</v>
      </c>
      <c r="BU253" s="32">
        <f>IF($BF253&gt;$Y$7,"",IF(AND($BF253=$Y$7,$BG253=23),"",Entrées!P281-Entrées!P280))</f>
        <v>-2.5</v>
      </c>
      <c r="BV253" s="32">
        <f>IF($BF253&gt;$Y$7,"",IF(AND($BF253=$Y$7,$BG253=23),"",Entrées!Q281-Entrées!Q280))</f>
        <v>100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19</v>
      </c>
      <c r="BY253" s="32">
        <f>IF($BF253&gt;$Y$7,"",IF(AND($BF253=$Y$7,$BG253=23),"",Entrées!T281-Entrées!T280))</f>
        <v>-151</v>
      </c>
      <c r="BZ253" s="32">
        <f>IF($BF253&gt;$Y$7,"",IF(AND($BF253=$Y$7,$BG253=23),"",Entrées!U281-Entrées!U280))</f>
        <v>-35</v>
      </c>
      <c r="CA253" s="32">
        <f>IF($BF253&gt;$Y$7,"",IF(AND($BF253=$Y$7,$BG253=23),"",Entrées!V281-Entrées!V280))</f>
        <v>-422</v>
      </c>
      <c r="CB253" s="4"/>
      <c r="CC253" s="4"/>
      <c r="CD253" s="33">
        <f>IF($BF253&lt;=$Y$7,Entrées!J280/CD$2,"")</f>
        <v>0.27712591471107745</v>
      </c>
      <c r="CE253" s="33">
        <f>IF($BF253&lt;=$Y$7,Entrées!K280/CE$2,"")</f>
        <v>0</v>
      </c>
      <c r="CF253" s="11">
        <f t="shared" si="242"/>
        <v>7926</v>
      </c>
      <c r="CG253" s="11">
        <f t="shared" si="243"/>
        <v>4186</v>
      </c>
      <c r="CH253" s="52">
        <f t="shared" si="244"/>
        <v>0.27160101910413265</v>
      </c>
      <c r="CI253" s="52">
        <f t="shared" si="245"/>
        <v>9.6170382329218221E-2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40199.5</v>
      </c>
      <c r="F254" s="28">
        <f ca="1">IF($D254&gt;$D$8,"",INDIRECT(ADDRESS(ROW(Entrées!$C$37)+($D254-1)*24+F$11,COLUMN(Entrées!$C$37)+($C254-1),4,TRUE,"Entrées")))</f>
        <v>39826</v>
      </c>
      <c r="G254" s="28">
        <f ca="1">IF($D254&gt;$D$8,"",INDIRECT(ADDRESS(ROW(Entrées!$C$37)+($D254-1)*24+G$11,COLUMN(Entrées!$C$37)+($C254-1),4,TRUE,"Entrées")))</f>
        <v>39527</v>
      </c>
      <c r="H254" s="28">
        <f ca="1">IF($D254&gt;$D$8,"",INDIRECT(ADDRESS(ROW(Entrées!$C$37)+($D254-1)*24+H$11,COLUMN(Entrées!$C$37)+($C254-1),4,TRUE,"Entrées")))</f>
        <v>37181</v>
      </c>
      <c r="I254" s="28">
        <f ca="1">IF($D254&gt;$D$8,"",INDIRECT(ADDRESS(ROW(Entrées!$C$37)+($D254-1)*24+I$11,COLUMN(Entrées!$C$37)+($C254-1),4,TRUE,"Entrées")))</f>
        <v>36838.5</v>
      </c>
      <c r="J254" s="28">
        <f ca="1">IF($D254&gt;$D$8,"",INDIRECT(ADDRESS(ROW(Entrées!$C$37)+($D254-1)*24+J$11,COLUMN(Entrées!$C$37)+($C254-1),4,TRUE,"Entrées")))</f>
        <v>37769</v>
      </c>
      <c r="K254" s="28">
        <f ca="1">IF($D254&gt;$D$8,"",INDIRECT(ADDRESS(ROW(Entrées!$C$37)+($D254-1)*24+K$11,COLUMN(Entrées!$C$37)+($C254-1),4,TRUE,"Entrées")))</f>
        <v>39561.5</v>
      </c>
      <c r="L254" s="28">
        <f ca="1">IF($D254&gt;$D$8,"",INDIRECT(ADDRESS(ROW(Entrées!$C$37)+($D254-1)*24+L$11,COLUMN(Entrées!$C$37)+($C254-1),4,TRUE,"Entrées")))</f>
        <v>40639</v>
      </c>
      <c r="M254" s="28">
        <f ca="1">IF($D254&gt;$D$8,"",INDIRECT(ADDRESS(ROW(Entrées!$C$37)+($D254-1)*24+M$11,COLUMN(Entrées!$C$37)+($C254-1),4,TRUE,"Entrées")))</f>
        <v>40844</v>
      </c>
      <c r="N254" s="28">
        <f ca="1">IF($D254&gt;$D$8,"",INDIRECT(ADDRESS(ROW(Entrées!$C$37)+($D254-1)*24+N$11,COLUMN(Entrées!$C$37)+($C254-1),4,TRUE,"Entrées")))</f>
        <v>41579</v>
      </c>
      <c r="O254" s="28">
        <f ca="1">IF($D254&gt;$D$8,"",INDIRECT(ADDRESS(ROW(Entrées!$C$37)+($D254-1)*24+O$11,COLUMN(Entrées!$C$37)+($C254-1),4,TRUE,"Entrées")))</f>
        <v>42356.5</v>
      </c>
      <c r="P254" s="28">
        <f ca="1">IF($D254&gt;$D$8,"",INDIRECT(ADDRESS(ROW(Entrées!$C$37)+($D254-1)*24+P$11,COLUMN(Entrées!$C$37)+($C254-1),4,TRUE,"Entrées")))</f>
        <v>42685.5</v>
      </c>
      <c r="Q254" s="28">
        <f ca="1">IF($D254&gt;$D$8,"",INDIRECT(ADDRESS(ROW(Entrées!$C$37)+($D254-1)*24+Q$11,COLUMN(Entrées!$C$37)+($C254-1),4,TRUE,"Entrées")))</f>
        <v>42613</v>
      </c>
      <c r="R254" s="28">
        <f ca="1">IF($D254&gt;$D$8,"",INDIRECT(ADDRESS(ROW(Entrées!$C$37)+($D254-1)*24+R$11,COLUMN(Entrées!$C$37)+($C254-1),4,TRUE,"Entrées")))</f>
        <v>42904.5</v>
      </c>
      <c r="S254" s="28">
        <f ca="1">IF($D254&gt;$D$8,"",INDIRECT(ADDRESS(ROW(Entrées!$C$37)+($D254-1)*24+S$11,COLUMN(Entrées!$C$37)+($C254-1),4,TRUE,"Entrées")))</f>
        <v>42931.5</v>
      </c>
      <c r="T254" s="28">
        <f ca="1">IF($D254&gt;$D$8,"",INDIRECT(ADDRESS(ROW(Entrées!$C$37)+($D254-1)*24+T$11,COLUMN(Entrées!$C$37)+($C254-1),4,TRUE,"Entrées")))</f>
        <v>42749</v>
      </c>
      <c r="U254" s="28">
        <f ca="1">IF($D254&gt;$D$8,"",INDIRECT(ADDRESS(ROW(Entrées!$C$37)+($D254-1)*24+U$11,COLUMN(Entrées!$C$37)+($C254-1),4,TRUE,"Entrées")))</f>
        <v>43083.5</v>
      </c>
      <c r="V254" s="28">
        <f ca="1">IF($D254&gt;$D$8,"",INDIRECT(ADDRESS(ROW(Entrées!$C$37)+($D254-1)*24+V$11,COLUMN(Entrées!$C$37)+($C254-1),4,TRUE,"Entrées")))</f>
        <v>43218.5</v>
      </c>
      <c r="W254" s="28">
        <f ca="1">IF($D254&gt;$D$8,"",INDIRECT(ADDRESS(ROW(Entrées!$C$37)+($D254-1)*24+W$11,COLUMN(Entrées!$C$37)+($C254-1),4,TRUE,"Entrées")))</f>
        <v>43253.5</v>
      </c>
      <c r="X254" s="28">
        <f ca="1">IF($D254&gt;$D$8,"",INDIRECT(ADDRESS(ROW(Entrées!$C$37)+($D254-1)*24+X$11,COLUMN(Entrées!$C$37)+($C254-1),4,TRUE,"Entrées")))</f>
        <v>43228.5</v>
      </c>
      <c r="Y254" s="28">
        <f ca="1">IF($D254&gt;$D$8,"",INDIRECT(ADDRESS(ROW(Entrées!$C$37)+($D254-1)*24+Y$11,COLUMN(Entrées!$C$37)+($C254-1),4,TRUE,"Entrées")))</f>
        <v>43322</v>
      </c>
      <c r="Z254" s="28">
        <f ca="1">IF($D254&gt;$D$8,"",INDIRECT(ADDRESS(ROW(Entrées!$C$37)+($D254-1)*24+Z$11,COLUMN(Entrées!$C$37)+($C254-1),4,TRUE,"Entrées")))</f>
        <v>42869.5</v>
      </c>
      <c r="AA254" s="28">
        <f ca="1">IF($D254&gt;$D$8,"",INDIRECT(ADDRESS(ROW(Entrées!$C$37)+($D254-1)*24+AA$11,COLUMN(Entrées!$C$37)+($C254-1),4,TRUE,"Entrées")))</f>
        <v>42353</v>
      </c>
      <c r="AB254" s="28">
        <f ca="1">IF($D254&gt;$D$8,"",INDIRECT(ADDRESS(ROW(Entrées!$C$37)+($D254-1)*24+AB$11,COLUMN(Entrées!$C$37)+($C254-1),4,TRUE,"Entrées")))</f>
        <v>42088.5</v>
      </c>
      <c r="AC254" s="11"/>
      <c r="AD254" s="40">
        <f t="shared" ca="1" si="274"/>
        <v>41400.895833333336</v>
      </c>
      <c r="AE254" s="40">
        <f t="shared" ca="1" si="276"/>
        <v>43322</v>
      </c>
      <c r="AF254" s="40">
        <f t="shared" ca="1" si="277"/>
        <v>36838.5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49473.956989247294</v>
      </c>
      <c r="AK254" s="31">
        <f t="shared" ca="1" si="222"/>
        <v>49350.672043010745</v>
      </c>
      <c r="AL254" s="31">
        <f t="shared" ca="1" si="223"/>
        <v>49398.118279569891</v>
      </c>
      <c r="AM254" s="31">
        <f t="shared" ca="1" si="224"/>
        <v>347.55645161290329</v>
      </c>
      <c r="AN254" s="31">
        <f t="shared" ca="1" si="225"/>
        <v>2588.1444892473114</v>
      </c>
      <c r="AO254" s="31">
        <f t="shared" ca="1" si="226"/>
        <v>1503.5463709677417</v>
      </c>
      <c r="AP254" s="31">
        <f t="shared" ca="1" si="227"/>
        <v>41704.171370967742</v>
      </c>
      <c r="AQ254" s="31">
        <f t="shared" ca="1" si="228"/>
        <v>2152.7096774193546</v>
      </c>
      <c r="AR254" s="31">
        <f t="shared" ca="1" si="229"/>
        <v>402.56922043010746</v>
      </c>
      <c r="AS254" s="31">
        <f t="shared" ca="1" si="230"/>
        <v>6508.2741935483891</v>
      </c>
      <c r="AT254" s="31">
        <f t="shared" ca="1" si="231"/>
        <v>-813.07862903225805</v>
      </c>
      <c r="AU254" s="31">
        <f t="shared" ca="1" si="232"/>
        <v>663.5913978494624</v>
      </c>
      <c r="AV254" s="31">
        <f t="shared" ca="1" si="233"/>
        <v>-5583.5161290322567</v>
      </c>
      <c r="AW254" s="31">
        <f t="shared" ca="1" si="234"/>
        <v>65.047043010752674</v>
      </c>
      <c r="AX254" s="31">
        <f t="shared" ca="1" si="235"/>
        <v>1350.5215053763443</v>
      </c>
      <c r="AY254" s="31">
        <f t="shared" ca="1" si="236"/>
        <v>-1174.383064516129</v>
      </c>
      <c r="AZ254" s="31">
        <f t="shared" ca="1" si="237"/>
        <v>-997.34811827956992</v>
      </c>
      <c r="BA254" s="31">
        <f t="shared" ca="1" si="238"/>
        <v>-382.02016129032256</v>
      </c>
      <c r="BB254" s="31">
        <f t="shared" ca="1" si="239"/>
        <v>-2410.5497311827958</v>
      </c>
      <c r="BC254" s="31">
        <f t="shared" ca="1" si="240"/>
        <v>-1597.1438172043011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1204.5</v>
      </c>
      <c r="BI254" s="32">
        <f>IF($BF254&gt;$Y$7,"",IF(AND($BF254=$Y$7,$BG254=23),"",Entrées!D282-Entrées!D281))</f>
        <v>2012.5</v>
      </c>
      <c r="BJ254" s="32">
        <f>IF($BF254&gt;$Y$7,"",IF(AND($BF254=$Y$7,$BG254=23),"",Entrées!E282-Entrées!E281))</f>
        <v>1887.5</v>
      </c>
      <c r="BK254" s="32">
        <f>IF($BF254&gt;$Y$7,"",IF(AND($BF254=$Y$7,$BG254=23),"",Entrées!F282-Entrées!F281))</f>
        <v>0</v>
      </c>
      <c r="BL254" s="32">
        <f>IF($BF254&gt;$Y$7,"",IF(AND($BF254=$Y$7,$BG254=23),"",Entrées!G282-Entrées!G281))</f>
        <v>317.5</v>
      </c>
      <c r="BM254" s="32">
        <f>IF($BF254&gt;$Y$7,"",IF(AND($BF254=$Y$7,$BG254=23),"",Entrées!H282-Entrées!H281))</f>
        <v>19.5</v>
      </c>
      <c r="BN254" s="32">
        <f>IF($BF254&gt;$Y$7,"",IF(AND($BF254=$Y$7,$BG254=23),"",Entrées!I282-Entrées!I281))</f>
        <v>71</v>
      </c>
      <c r="BO254" s="32">
        <f>IF($BF254&gt;$Y$7,"",IF(AND($BF254=$Y$7,$BG254=23),"",Entrées!J282-Entrées!J281))</f>
        <v>-183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188</v>
      </c>
      <c r="BR254" s="32">
        <f>IF($BF254&gt;$Y$7,"",IF(AND($BF254=$Y$7,$BG254=23),"",Entrées!M282-Entrées!M281))</f>
        <v>6</v>
      </c>
      <c r="BS254" s="32">
        <f>IF($BF254&gt;$Y$7,"",IF(AND($BF254=$Y$7,$BG254=23),"",Entrées!N282-Entrées!N281))</f>
        <v>3.5</v>
      </c>
      <c r="BT254" s="32">
        <f>IF($BF254&gt;$Y$7,"",IF(AND($BF254=$Y$7,$BG254=23),"",Entrées!O282-Entrées!O281))</f>
        <v>782</v>
      </c>
      <c r="BU254" s="32">
        <f>IF($BF254&gt;$Y$7,"",IF(AND($BF254=$Y$7,$BG254=23),"",Entrées!P282-Entrées!P281))</f>
        <v>6</v>
      </c>
      <c r="BV254" s="32">
        <f>IF($BF254&gt;$Y$7,"",IF(AND($BF254=$Y$7,$BG254=23),"",Entrées!Q282-Entrées!Q281))</f>
        <v>633</v>
      </c>
      <c r="BW254" s="32">
        <f>IF($BF254&gt;$Y$7,"",IF(AND($BF254=$Y$7,$BG254=23),"",Entrées!R282-Entrées!R281))</f>
        <v>3</v>
      </c>
      <c r="BX254" s="32">
        <f>IF($BF254&gt;$Y$7,"",IF(AND($BF254=$Y$7,$BG254=23),"",Entrées!S282-Entrées!S281))</f>
        <v>1249</v>
      </c>
      <c r="BY254" s="32">
        <f>IF($BF254&gt;$Y$7,"",IF(AND($BF254=$Y$7,$BG254=23),"",Entrées!T282-Entrées!T281))</f>
        <v>-24</v>
      </c>
      <c r="BZ254" s="32">
        <f>IF($BF254&gt;$Y$7,"",IF(AND($BF254=$Y$7,$BG254=23),"",Entrées!U282-Entrées!U281))</f>
        <v>-10</v>
      </c>
      <c r="CA254" s="32">
        <f>IF($BF254&gt;$Y$7,"",IF(AND($BF254=$Y$7,$BG254=23),"",Entrées!V282-Entrées!V281))</f>
        <v>162</v>
      </c>
      <c r="CB254" s="4"/>
      <c r="CC254" s="4"/>
      <c r="CD254" s="33">
        <f>IF($BF254&lt;=$Y$7,Entrées!J281/CD$2,"")</f>
        <v>0.23120111026999748</v>
      </c>
      <c r="CE254" s="33">
        <f>IF($BF254&lt;=$Y$7,Entrées!K281/CE$2,"")</f>
        <v>0</v>
      </c>
      <c r="CF254" s="11">
        <f t="shared" si="242"/>
        <v>7926</v>
      </c>
      <c r="CG254" s="11">
        <f t="shared" si="243"/>
        <v>4186</v>
      </c>
      <c r="CH254" s="52">
        <f t="shared" si="244"/>
        <v>0.27160101910413265</v>
      </c>
      <c r="CI254" s="52">
        <f t="shared" si="245"/>
        <v>9.6170382329218221E-2</v>
      </c>
      <c r="CK254" s="11"/>
      <c r="CL254" s="4"/>
      <c r="CM254" s="11"/>
      <c r="CN254" s="11"/>
      <c r="CO254" s="4"/>
    </row>
    <row r="255" spans="1:93">
      <c r="A255" s="11" t="str">
        <f>"AE"&amp;A251</f>
        <v>AE264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41681</v>
      </c>
      <c r="F255" s="28">
        <f ca="1">IF($D255&gt;$D$8,"",INDIRECT(ADDRESS(ROW(Entrées!$C$37)+($D255-1)*24+F$11,COLUMN(Entrées!$C$37)+($C255-1),4,TRUE,"Entrées")))</f>
        <v>41368</v>
      </c>
      <c r="G255" s="28">
        <f ca="1">IF($D255&gt;$D$8,"",INDIRECT(ADDRESS(ROW(Entrées!$C$37)+($D255-1)*24+G$11,COLUMN(Entrées!$C$37)+($C255-1),4,TRUE,"Entrées")))</f>
        <v>41306</v>
      </c>
      <c r="H255" s="28">
        <f ca="1">IF($D255&gt;$D$8,"",INDIRECT(ADDRESS(ROW(Entrées!$C$37)+($D255-1)*24+H$11,COLUMN(Entrées!$C$37)+($C255-1),4,TRUE,"Entrées")))</f>
        <v>39627.5</v>
      </c>
      <c r="I255" s="28">
        <f ca="1">IF($D255&gt;$D$8,"",INDIRECT(ADDRESS(ROW(Entrées!$C$37)+($D255-1)*24+I$11,COLUMN(Entrées!$C$37)+($C255-1),4,TRUE,"Entrées")))</f>
        <v>38638.5</v>
      </c>
      <c r="J255" s="28">
        <f ca="1">IF($D255&gt;$D$8,"",INDIRECT(ADDRESS(ROW(Entrées!$C$37)+($D255-1)*24+J$11,COLUMN(Entrées!$C$37)+($C255-1),4,TRUE,"Entrées")))</f>
        <v>39573</v>
      </c>
      <c r="K255" s="28">
        <f ca="1">IF($D255&gt;$D$8,"",INDIRECT(ADDRESS(ROW(Entrées!$C$37)+($D255-1)*24+K$11,COLUMN(Entrées!$C$37)+($C255-1),4,TRUE,"Entrées")))</f>
        <v>41526.5</v>
      </c>
      <c r="L255" s="28">
        <f ca="1">IF($D255&gt;$D$8,"",INDIRECT(ADDRESS(ROW(Entrées!$C$37)+($D255-1)*24+L$11,COLUMN(Entrées!$C$37)+($C255-1),4,TRUE,"Entrées")))</f>
        <v>42858.5</v>
      </c>
      <c r="M255" s="28">
        <f ca="1">IF($D255&gt;$D$8,"",INDIRECT(ADDRESS(ROW(Entrées!$C$37)+($D255-1)*24+M$11,COLUMN(Entrées!$C$37)+($C255-1),4,TRUE,"Entrées")))</f>
        <v>43193.5</v>
      </c>
      <c r="N255" s="28">
        <f ca="1">IF($D255&gt;$D$8,"",INDIRECT(ADDRESS(ROW(Entrées!$C$37)+($D255-1)*24+N$11,COLUMN(Entrées!$C$37)+($C255-1),4,TRUE,"Entrées")))</f>
        <v>43291.5</v>
      </c>
      <c r="O255" s="28">
        <f ca="1">IF($D255&gt;$D$8,"",INDIRECT(ADDRESS(ROW(Entrées!$C$37)+($D255-1)*24+O$11,COLUMN(Entrées!$C$37)+($C255-1),4,TRUE,"Entrées")))</f>
        <v>43273.5</v>
      </c>
      <c r="P255" s="28">
        <f ca="1">IF($D255&gt;$D$8,"",INDIRECT(ADDRESS(ROW(Entrées!$C$37)+($D255-1)*24+P$11,COLUMN(Entrées!$C$37)+($C255-1),4,TRUE,"Entrées")))</f>
        <v>43152</v>
      </c>
      <c r="Q255" s="28">
        <f ca="1">IF($D255&gt;$D$8,"",INDIRECT(ADDRESS(ROW(Entrées!$C$37)+($D255-1)*24+Q$11,COLUMN(Entrées!$C$37)+($C255-1),4,TRUE,"Entrées")))</f>
        <v>43089</v>
      </c>
      <c r="R255" s="28">
        <f ca="1">IF($D255&gt;$D$8,"",INDIRECT(ADDRESS(ROW(Entrées!$C$37)+($D255-1)*24+R$11,COLUMN(Entrées!$C$37)+($C255-1),4,TRUE,"Entrées")))</f>
        <v>42846.5</v>
      </c>
      <c r="S255" s="28">
        <f ca="1">IF($D255&gt;$D$8,"",INDIRECT(ADDRESS(ROW(Entrées!$C$37)+($D255-1)*24+S$11,COLUMN(Entrées!$C$37)+($C255-1),4,TRUE,"Entrées")))</f>
        <v>43116</v>
      </c>
      <c r="T255" s="28">
        <f ca="1">IF($D255&gt;$D$8,"",INDIRECT(ADDRESS(ROW(Entrées!$C$37)+($D255-1)*24+T$11,COLUMN(Entrées!$C$37)+($C255-1),4,TRUE,"Entrées")))</f>
        <v>43024.5</v>
      </c>
      <c r="U255" s="28">
        <f ca="1">IF($D255&gt;$D$8,"",INDIRECT(ADDRESS(ROW(Entrées!$C$37)+($D255-1)*24+U$11,COLUMN(Entrées!$C$37)+($C255-1),4,TRUE,"Entrées")))</f>
        <v>43109</v>
      </c>
      <c r="V255" s="28">
        <f ca="1">IF($D255&gt;$D$8,"",INDIRECT(ADDRESS(ROW(Entrées!$C$37)+($D255-1)*24+V$11,COLUMN(Entrées!$C$37)+($C255-1),4,TRUE,"Entrées")))</f>
        <v>43129.5</v>
      </c>
      <c r="W255" s="28">
        <f ca="1">IF($D255&gt;$D$8,"",INDIRECT(ADDRESS(ROW(Entrées!$C$37)+($D255-1)*24+W$11,COLUMN(Entrées!$C$37)+($C255-1),4,TRUE,"Entrées")))</f>
        <v>43360</v>
      </c>
      <c r="X255" s="28">
        <f ca="1">IF($D255&gt;$D$8,"",INDIRECT(ADDRESS(ROW(Entrées!$C$37)+($D255-1)*24+X$11,COLUMN(Entrées!$C$37)+($C255-1),4,TRUE,"Entrées")))</f>
        <v>43533.5</v>
      </c>
      <c r="Y255" s="28">
        <f ca="1">IF($D255&gt;$D$8,"",INDIRECT(ADDRESS(ROW(Entrées!$C$37)+($D255-1)*24+Y$11,COLUMN(Entrées!$C$37)+($C255-1),4,TRUE,"Entrées")))</f>
        <v>43378</v>
      </c>
      <c r="Z255" s="28">
        <f ca="1">IF($D255&gt;$D$8,"",INDIRECT(ADDRESS(ROW(Entrées!$C$37)+($D255-1)*24+Z$11,COLUMN(Entrées!$C$37)+($C255-1),4,TRUE,"Entrées")))</f>
        <v>42760</v>
      </c>
      <c r="AA255" s="28">
        <f ca="1">IF($D255&gt;$D$8,"",INDIRECT(ADDRESS(ROW(Entrées!$C$37)+($D255-1)*24+AA$11,COLUMN(Entrées!$C$37)+($C255-1),4,TRUE,"Entrées")))</f>
        <v>42155.5</v>
      </c>
      <c r="AB255" s="28">
        <f ca="1">IF($D255&gt;$D$8,"",INDIRECT(ADDRESS(ROW(Entrées!$C$37)+($D255-1)*24+AB$11,COLUMN(Entrées!$C$37)+($C255-1),4,TRUE,"Entrées")))</f>
        <v>42735</v>
      </c>
      <c r="AC255" s="11"/>
      <c r="AD255" s="40">
        <f t="shared" ca="1" si="274"/>
        <v>42321.916666666664</v>
      </c>
      <c r="AE255" s="40">
        <f t="shared" ca="1" si="276"/>
        <v>43533.5</v>
      </c>
      <c r="AF255" s="40">
        <f t="shared" ca="1" si="277"/>
        <v>38638.5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49473.956989247294</v>
      </c>
      <c r="AK255" s="31">
        <f t="shared" ca="1" si="222"/>
        <v>49350.672043010745</v>
      </c>
      <c r="AL255" s="31">
        <f t="shared" ca="1" si="223"/>
        <v>49398.118279569891</v>
      </c>
      <c r="AM255" s="31">
        <f t="shared" ca="1" si="224"/>
        <v>347.55645161290329</v>
      </c>
      <c r="AN255" s="31">
        <f t="shared" ca="1" si="225"/>
        <v>2588.1444892473114</v>
      </c>
      <c r="AO255" s="31">
        <f t="shared" ca="1" si="226"/>
        <v>1503.5463709677417</v>
      </c>
      <c r="AP255" s="31">
        <f t="shared" ca="1" si="227"/>
        <v>41704.171370967742</v>
      </c>
      <c r="AQ255" s="31">
        <f t="shared" ca="1" si="228"/>
        <v>2152.7096774193546</v>
      </c>
      <c r="AR255" s="31">
        <f t="shared" ca="1" si="229"/>
        <v>402.56922043010746</v>
      </c>
      <c r="AS255" s="31">
        <f t="shared" ca="1" si="230"/>
        <v>6508.2741935483891</v>
      </c>
      <c r="AT255" s="31">
        <f t="shared" ca="1" si="231"/>
        <v>-813.07862903225805</v>
      </c>
      <c r="AU255" s="31">
        <f t="shared" ca="1" si="232"/>
        <v>663.5913978494624</v>
      </c>
      <c r="AV255" s="31">
        <f t="shared" ca="1" si="233"/>
        <v>-5583.5161290322567</v>
      </c>
      <c r="AW255" s="31">
        <f t="shared" ca="1" si="234"/>
        <v>65.047043010752674</v>
      </c>
      <c r="AX255" s="31">
        <f t="shared" ca="1" si="235"/>
        <v>1350.5215053763443</v>
      </c>
      <c r="AY255" s="31">
        <f t="shared" ca="1" si="236"/>
        <v>-1174.383064516129</v>
      </c>
      <c r="AZ255" s="31">
        <f t="shared" ca="1" si="237"/>
        <v>-997.34811827956992</v>
      </c>
      <c r="BA255" s="31">
        <f t="shared" ca="1" si="238"/>
        <v>-382.02016129032256</v>
      </c>
      <c r="BB255" s="31">
        <f t="shared" ca="1" si="239"/>
        <v>-2410.5497311827958</v>
      </c>
      <c r="BC255" s="31">
        <f t="shared" ca="1" si="240"/>
        <v>-1597.1438172043011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4435</v>
      </c>
      <c r="BI255" s="32">
        <f>IF($BF255&gt;$Y$7,"",IF(AND($BF255=$Y$7,$BG255=23),"",Entrées!D283-Entrées!D282))</f>
        <v>4862.5</v>
      </c>
      <c r="BJ255" s="32">
        <f>IF($BF255&gt;$Y$7,"",IF(AND($BF255=$Y$7,$BG255=23),"",Entrées!E283-Entrées!E282))</f>
        <v>5237.5</v>
      </c>
      <c r="BK255" s="32">
        <f>IF($BF255&gt;$Y$7,"",IF(AND($BF255=$Y$7,$BG255=23),"",Entrées!F283-Entrées!F282))</f>
        <v>12.5</v>
      </c>
      <c r="BL255" s="32">
        <f>IF($BF255&gt;$Y$7,"",IF(AND($BF255=$Y$7,$BG255=23),"",Entrées!G283-Entrées!G282))</f>
        <v>793</v>
      </c>
      <c r="BM255" s="32">
        <f>IF($BF255&gt;$Y$7,"",IF(AND($BF255=$Y$7,$BG255=23),"",Entrées!H283-Entrées!H282))</f>
        <v>335.5</v>
      </c>
      <c r="BN255" s="32">
        <f>IF($BF255&gt;$Y$7,"",IF(AND($BF255=$Y$7,$BG255=23),"",Entrées!I283-Entrées!I282))</f>
        <v>334</v>
      </c>
      <c r="BO255" s="32">
        <f>IF($BF255&gt;$Y$7,"",IF(AND($BF255=$Y$7,$BG255=23),"",Entrées!J283-Entrées!J282))</f>
        <v>-131.5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544</v>
      </c>
      <c r="BR255" s="32">
        <f>IF($BF255&gt;$Y$7,"",IF(AND($BF255=$Y$7,$BG255=23),"",Entrées!M283-Entrées!M282))</f>
        <v>656</v>
      </c>
      <c r="BS255" s="32">
        <f>IF($BF255&gt;$Y$7,"",IF(AND($BF255=$Y$7,$BG255=23),"",Entrées!N283-Entrées!N282))</f>
        <v>-6</v>
      </c>
      <c r="BT255" s="32">
        <f>IF($BF255&gt;$Y$7,"",IF(AND($BF255=$Y$7,$BG255=23),"",Entrées!O283-Entrées!O282))</f>
        <v>1898</v>
      </c>
      <c r="BU255" s="32">
        <f>IF($BF255&gt;$Y$7,"",IF(AND($BF255=$Y$7,$BG255=23),"",Entrées!P283-Entrées!P282))</f>
        <v>14</v>
      </c>
      <c r="BV255" s="32">
        <f>IF($BF255&gt;$Y$7,"",IF(AND($BF255=$Y$7,$BG255=23),"",Entrées!Q283-Entrées!Q282))</f>
        <v>-447</v>
      </c>
      <c r="BW255" s="32">
        <f>IF($BF255&gt;$Y$7,"",IF(AND($BF255=$Y$7,$BG255=23),"",Entrées!R283-Entrées!R282))</f>
        <v>847</v>
      </c>
      <c r="BX255" s="32">
        <f>IF($BF255&gt;$Y$7,"",IF(AND($BF255=$Y$7,$BG255=23),"",Entrées!S283-Entrées!S282))</f>
        <v>692</v>
      </c>
      <c r="BY255" s="32">
        <f>IF($BF255&gt;$Y$7,"",IF(AND($BF255=$Y$7,$BG255=23),"",Entrées!T283-Entrées!T282))</f>
        <v>307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-251</v>
      </c>
      <c r="CB255" s="4"/>
      <c r="CC255" s="4"/>
      <c r="CD255" s="33">
        <f>IF($BF255&lt;=$Y$7,Entrées!J282/CD$2,"")</f>
        <v>0.20811254100428969</v>
      </c>
      <c r="CE255" s="33">
        <f>IF($BF255&lt;=$Y$7,Entrées!K282/CE$2,"")</f>
        <v>0</v>
      </c>
      <c r="CF255" s="11">
        <f t="shared" si="242"/>
        <v>7926</v>
      </c>
      <c r="CG255" s="11">
        <f t="shared" si="243"/>
        <v>4186</v>
      </c>
      <c r="CH255" s="52">
        <f t="shared" si="244"/>
        <v>0.27160101910413265</v>
      </c>
      <c r="CI255" s="52">
        <f t="shared" si="245"/>
        <v>9.6170382329218221E-2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42086.5</v>
      </c>
      <c r="F256" s="28">
        <f ca="1">IF($D256&gt;$D$8,"",INDIRECT(ADDRESS(ROW(Entrées!$C$37)+($D256-1)*24+F$11,COLUMN(Entrées!$C$37)+($C256-1),4,TRUE,"Entrées")))</f>
        <v>41901</v>
      </c>
      <c r="G256" s="28">
        <f ca="1">IF($D256&gt;$D$8,"",INDIRECT(ADDRESS(ROW(Entrées!$C$37)+($D256-1)*24+G$11,COLUMN(Entrées!$C$37)+($C256-1),4,TRUE,"Entrées")))</f>
        <v>41176</v>
      </c>
      <c r="H256" s="28">
        <f ca="1">IF($D256&gt;$D$8,"",INDIRECT(ADDRESS(ROW(Entrées!$C$37)+($D256-1)*24+H$11,COLUMN(Entrées!$C$37)+($C256-1),4,TRUE,"Entrées")))</f>
        <v>38712</v>
      </c>
      <c r="I256" s="28">
        <f ca="1">IF($D256&gt;$D$8,"",INDIRECT(ADDRESS(ROW(Entrées!$C$37)+($D256-1)*24+I$11,COLUMN(Entrées!$C$37)+($C256-1),4,TRUE,"Entrées")))</f>
        <v>37800</v>
      </c>
      <c r="J256" s="28">
        <f ca="1">IF($D256&gt;$D$8,"",INDIRECT(ADDRESS(ROW(Entrées!$C$37)+($D256-1)*24+J$11,COLUMN(Entrées!$C$37)+($C256-1),4,TRUE,"Entrées")))</f>
        <v>38670</v>
      </c>
      <c r="K256" s="28">
        <f ca="1">IF($D256&gt;$D$8,"",INDIRECT(ADDRESS(ROW(Entrées!$C$37)+($D256-1)*24+K$11,COLUMN(Entrées!$C$37)+($C256-1),4,TRUE,"Entrées")))</f>
        <v>42052</v>
      </c>
      <c r="L256" s="28">
        <f ca="1">IF($D256&gt;$D$8,"",INDIRECT(ADDRESS(ROW(Entrées!$C$37)+($D256-1)*24+L$11,COLUMN(Entrées!$C$37)+($C256-1),4,TRUE,"Entrées")))</f>
        <v>42663</v>
      </c>
      <c r="M256" s="28">
        <f ca="1">IF($D256&gt;$D$8,"",INDIRECT(ADDRESS(ROW(Entrées!$C$37)+($D256-1)*24+M$11,COLUMN(Entrées!$C$37)+($C256-1),4,TRUE,"Entrées")))</f>
        <v>43271</v>
      </c>
      <c r="N256" s="28">
        <f ca="1">IF($D256&gt;$D$8,"",INDIRECT(ADDRESS(ROW(Entrées!$C$37)+($D256-1)*24+N$11,COLUMN(Entrées!$C$37)+($C256-1),4,TRUE,"Entrées")))</f>
        <v>43393.5</v>
      </c>
      <c r="O256" s="28">
        <f ca="1">IF($D256&gt;$D$8,"",INDIRECT(ADDRESS(ROW(Entrées!$C$37)+($D256-1)*24+O$11,COLUMN(Entrées!$C$37)+($C256-1),4,TRUE,"Entrées")))</f>
        <v>43611.5</v>
      </c>
      <c r="P256" s="28">
        <f ca="1">IF($D256&gt;$D$8,"",INDIRECT(ADDRESS(ROW(Entrées!$C$37)+($D256-1)*24+P$11,COLUMN(Entrées!$C$37)+($C256-1),4,TRUE,"Entrées")))</f>
        <v>43645.5</v>
      </c>
      <c r="Q256" s="28">
        <f ca="1">IF($D256&gt;$D$8,"",INDIRECT(ADDRESS(ROW(Entrées!$C$37)+($D256-1)*24+Q$11,COLUMN(Entrées!$C$37)+($C256-1),4,TRUE,"Entrées")))</f>
        <v>43547</v>
      </c>
      <c r="R256" s="28">
        <f ca="1">IF($D256&gt;$D$8,"",INDIRECT(ADDRESS(ROW(Entrées!$C$37)+($D256-1)*24+R$11,COLUMN(Entrées!$C$37)+($C256-1),4,TRUE,"Entrées")))</f>
        <v>43391.5</v>
      </c>
      <c r="S256" s="28">
        <f ca="1">IF($D256&gt;$D$8,"",INDIRECT(ADDRESS(ROW(Entrées!$C$37)+($D256-1)*24+S$11,COLUMN(Entrées!$C$37)+($C256-1),4,TRUE,"Entrées")))</f>
        <v>43322</v>
      </c>
      <c r="T256" s="28">
        <f ca="1">IF($D256&gt;$D$8,"",INDIRECT(ADDRESS(ROW(Entrées!$C$37)+($D256-1)*24+T$11,COLUMN(Entrées!$C$37)+($C256-1),4,TRUE,"Entrées")))</f>
        <v>43157.5</v>
      </c>
      <c r="U256" s="28">
        <f ca="1">IF($D256&gt;$D$8,"",INDIRECT(ADDRESS(ROW(Entrées!$C$37)+($D256-1)*24+U$11,COLUMN(Entrées!$C$37)+($C256-1),4,TRUE,"Entrées")))</f>
        <v>42879.5</v>
      </c>
      <c r="V256" s="28">
        <f ca="1">IF($D256&gt;$D$8,"",INDIRECT(ADDRESS(ROW(Entrées!$C$37)+($D256-1)*24+V$11,COLUMN(Entrées!$C$37)+($C256-1),4,TRUE,"Entrées")))</f>
        <v>42797.5</v>
      </c>
      <c r="W256" s="28">
        <f ca="1">IF($D256&gt;$D$8,"",INDIRECT(ADDRESS(ROW(Entrées!$C$37)+($D256-1)*24+W$11,COLUMN(Entrées!$C$37)+($C256-1),4,TRUE,"Entrées")))</f>
        <v>43080.5</v>
      </c>
      <c r="X256" s="28">
        <f ca="1">IF($D256&gt;$D$8,"",INDIRECT(ADDRESS(ROW(Entrées!$C$37)+($D256-1)*24+X$11,COLUMN(Entrées!$C$37)+($C256-1),4,TRUE,"Entrées")))</f>
        <v>43605.5</v>
      </c>
      <c r="Y256" s="28">
        <f ca="1">IF($D256&gt;$D$8,"",INDIRECT(ADDRESS(ROW(Entrées!$C$37)+($D256-1)*24+Y$11,COLUMN(Entrées!$C$37)+($C256-1),4,TRUE,"Entrées")))</f>
        <v>43562</v>
      </c>
      <c r="Z256" s="28">
        <f ca="1">IF($D256&gt;$D$8,"",INDIRECT(ADDRESS(ROW(Entrées!$C$37)+($D256-1)*24+Z$11,COLUMN(Entrées!$C$37)+($C256-1),4,TRUE,"Entrées")))</f>
        <v>43270.5</v>
      </c>
      <c r="AA256" s="28">
        <f ca="1">IF($D256&gt;$D$8,"",INDIRECT(ADDRESS(ROW(Entrées!$C$37)+($D256-1)*24+AA$11,COLUMN(Entrées!$C$37)+($C256-1),4,TRUE,"Entrées")))</f>
        <v>43130.5</v>
      </c>
      <c r="AB256" s="28">
        <f ca="1">IF($D256&gt;$D$8,"",INDIRECT(ADDRESS(ROW(Entrées!$C$37)+($D256-1)*24+AB$11,COLUMN(Entrées!$C$37)+($C256-1),4,TRUE,"Entrées")))</f>
        <v>43498.5</v>
      </c>
      <c r="AC256" s="11"/>
      <c r="AD256" s="40">
        <f t="shared" ca="1" si="274"/>
        <v>42426.020833333336</v>
      </c>
      <c r="AE256" s="40">
        <f t="shared" ca="1" si="276"/>
        <v>43645.5</v>
      </c>
      <c r="AF256" s="40">
        <f t="shared" ca="1" si="277"/>
        <v>37800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49473.956989247294</v>
      </c>
      <c r="AK256" s="31">
        <f t="shared" ca="1" si="222"/>
        <v>49350.672043010745</v>
      </c>
      <c r="AL256" s="31">
        <f t="shared" ca="1" si="223"/>
        <v>49398.118279569891</v>
      </c>
      <c r="AM256" s="31">
        <f t="shared" ca="1" si="224"/>
        <v>347.55645161290329</v>
      </c>
      <c r="AN256" s="31">
        <f t="shared" ca="1" si="225"/>
        <v>2588.1444892473114</v>
      </c>
      <c r="AO256" s="31">
        <f t="shared" ca="1" si="226"/>
        <v>1503.5463709677417</v>
      </c>
      <c r="AP256" s="31">
        <f t="shared" ca="1" si="227"/>
        <v>41704.171370967742</v>
      </c>
      <c r="AQ256" s="31">
        <f t="shared" ca="1" si="228"/>
        <v>2152.7096774193546</v>
      </c>
      <c r="AR256" s="31">
        <f t="shared" ca="1" si="229"/>
        <v>402.56922043010746</v>
      </c>
      <c r="AS256" s="31">
        <f t="shared" ca="1" si="230"/>
        <v>6508.2741935483891</v>
      </c>
      <c r="AT256" s="31">
        <f t="shared" ca="1" si="231"/>
        <v>-813.07862903225805</v>
      </c>
      <c r="AU256" s="31">
        <f t="shared" ca="1" si="232"/>
        <v>663.5913978494624</v>
      </c>
      <c r="AV256" s="31">
        <f t="shared" ca="1" si="233"/>
        <v>-5583.5161290322567</v>
      </c>
      <c r="AW256" s="31">
        <f t="shared" ca="1" si="234"/>
        <v>65.047043010752674</v>
      </c>
      <c r="AX256" s="31">
        <f t="shared" ca="1" si="235"/>
        <v>1350.5215053763443</v>
      </c>
      <c r="AY256" s="31">
        <f t="shared" ca="1" si="236"/>
        <v>-1174.383064516129</v>
      </c>
      <c r="AZ256" s="31">
        <f t="shared" ca="1" si="237"/>
        <v>-997.34811827956992</v>
      </c>
      <c r="BA256" s="31">
        <f t="shared" ca="1" si="238"/>
        <v>-382.02016129032256</v>
      </c>
      <c r="BB256" s="31">
        <f t="shared" ca="1" si="239"/>
        <v>-2410.5497311827958</v>
      </c>
      <c r="BC256" s="31">
        <f t="shared" ca="1" si="240"/>
        <v>-1597.1438172043011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7443</v>
      </c>
      <c r="BI256" s="32">
        <f>IF($BF256&gt;$Y$7,"",IF(AND($BF256=$Y$7,$BG256=23),"",Entrées!D284-Entrées!D283))</f>
        <v>6975</v>
      </c>
      <c r="BJ256" s="32">
        <f>IF($BF256&gt;$Y$7,"",IF(AND($BF256=$Y$7,$BG256=23),"",Entrées!E284-Entrées!E283))</f>
        <v>6862.5</v>
      </c>
      <c r="BK256" s="32">
        <f>IF($BF256&gt;$Y$7,"",IF(AND($BF256=$Y$7,$BG256=23),"",Entrées!F284-Entrées!F283))</f>
        <v>2</v>
      </c>
      <c r="BL256" s="32">
        <f>IF($BF256&gt;$Y$7,"",IF(AND($BF256=$Y$7,$BG256=23),"",Entrées!G284-Entrées!G283))</f>
        <v>721</v>
      </c>
      <c r="BM256" s="32">
        <f>IF($BF256&gt;$Y$7,"",IF(AND($BF256=$Y$7,$BG256=23),"",Entrées!H284-Entrées!H283))</f>
        <v>1069.5</v>
      </c>
      <c r="BN256" s="32">
        <f>IF($BF256&gt;$Y$7,"",IF(AND($BF256=$Y$7,$BG256=23),"",Entrées!I284-Entrées!I283))</f>
        <v>483.5</v>
      </c>
      <c r="BO256" s="32">
        <f>IF($BF256&gt;$Y$7,"",IF(AND($BF256=$Y$7,$BG256=23),"",Entrées!J284-Entrées!J283))</f>
        <v>-84.5</v>
      </c>
      <c r="BP256" s="32">
        <f>IF($BF256&gt;$Y$7,"",IF(AND($BF256=$Y$7,$BG256=23),"",Entrées!K284-Entrées!K283))</f>
        <v>0.5</v>
      </c>
      <c r="BQ256" s="32">
        <f>IF($BF256&gt;$Y$7,"",IF(AND($BF256=$Y$7,$BG256=23),"",Entrées!L284-Entrées!L283))</f>
        <v>2340.5</v>
      </c>
      <c r="BR256" s="32">
        <f>IF($BF256&gt;$Y$7,"",IF(AND($BF256=$Y$7,$BG256=23),"",Entrées!M284-Entrées!M283))</f>
        <v>1815</v>
      </c>
      <c r="BS256" s="32">
        <f>IF($BF256&gt;$Y$7,"",IF(AND($BF256=$Y$7,$BG256=23),"",Entrées!N284-Entrées!N283))</f>
        <v>-10.5</v>
      </c>
      <c r="BT256" s="32">
        <f>IF($BF256&gt;$Y$7,"",IF(AND($BF256=$Y$7,$BG256=23),"",Entrées!O284-Entrées!O283))</f>
        <v>1105.5</v>
      </c>
      <c r="BU256" s="32">
        <f>IF($BF256&gt;$Y$7,"",IF(AND($BF256=$Y$7,$BG256=23),"",Entrées!P284-Entrées!P283))</f>
        <v>9</v>
      </c>
      <c r="BV256" s="32">
        <f>IF($BF256&gt;$Y$7,"",IF(AND($BF256=$Y$7,$BG256=23),"",Entrées!Q284-Entrées!Q283))</f>
        <v>418</v>
      </c>
      <c r="BW256" s="32">
        <f>IF($BF256&gt;$Y$7,"",IF(AND($BF256=$Y$7,$BG256=23),"",Entrées!R284-Entrées!R283))</f>
        <v>186</v>
      </c>
      <c r="BX256" s="32">
        <f>IF($BF256&gt;$Y$7,"",IF(AND($BF256=$Y$7,$BG256=23),"",Entrées!S284-Entrées!S283))</f>
        <v>182</v>
      </c>
      <c r="BY256" s="32">
        <f>IF($BF256&gt;$Y$7,"",IF(AND($BF256=$Y$7,$BG256=23),"",Entrées!T284-Entrées!T283))</f>
        <v>661</v>
      </c>
      <c r="BZ256" s="32">
        <f>IF($BF256&gt;$Y$7,"",IF(AND($BF256=$Y$7,$BG256=23),"",Entrées!U284-Entrées!U283))</f>
        <v>-105</v>
      </c>
      <c r="CA256" s="32">
        <f>IF($BF256&gt;$Y$7,"",IF(AND($BF256=$Y$7,$BG256=23),"",Entrées!V284-Entrées!V283))</f>
        <v>86</v>
      </c>
      <c r="CB256" s="4"/>
      <c r="CC256" s="4"/>
      <c r="CD256" s="33">
        <f>IF($BF256&lt;=$Y$7,Entrées!J283/CD$2,"")</f>
        <v>0.19152157456472368</v>
      </c>
      <c r="CE256" s="33">
        <f>IF($BF256&lt;=$Y$7,Entrées!K283/CE$2,"")</f>
        <v>0</v>
      </c>
      <c r="CF256" s="11">
        <f t="shared" si="242"/>
        <v>7926</v>
      </c>
      <c r="CG256" s="11">
        <f t="shared" si="243"/>
        <v>4186</v>
      </c>
      <c r="CH256" s="52">
        <f t="shared" si="244"/>
        <v>0.27160101910413265</v>
      </c>
      <c r="CI256" s="52">
        <f t="shared" si="245"/>
        <v>9.6170382329218221E-2</v>
      </c>
      <c r="CK256" s="11"/>
      <c r="CL256" s="4"/>
      <c r="CM256" s="11"/>
      <c r="CN256" s="11"/>
      <c r="CO256" s="4"/>
    </row>
    <row r="257" spans="1:93">
      <c r="A257" s="11" t="str">
        <f>"AF"&amp;A251</f>
        <v>AF264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43174</v>
      </c>
      <c r="F257" s="28">
        <f ca="1">IF($D257&gt;$D$8,"",INDIRECT(ADDRESS(ROW(Entrées!$C$37)+($D257-1)*24+F$11,COLUMN(Entrées!$C$37)+($C257-1),4,TRUE,"Entrées")))</f>
        <v>42557.5</v>
      </c>
      <c r="G257" s="28">
        <f ca="1">IF($D257&gt;$D$8,"",INDIRECT(ADDRESS(ROW(Entrées!$C$37)+($D257-1)*24+G$11,COLUMN(Entrées!$C$37)+($C257-1),4,TRUE,"Entrées")))</f>
        <v>42433.5</v>
      </c>
      <c r="H257" s="28">
        <f ca="1">IF($D257&gt;$D$8,"",INDIRECT(ADDRESS(ROW(Entrées!$C$37)+($D257-1)*24+H$11,COLUMN(Entrées!$C$37)+($C257-1),4,TRUE,"Entrées")))</f>
        <v>41473.5</v>
      </c>
      <c r="I257" s="28">
        <f ca="1">IF($D257&gt;$D$8,"",INDIRECT(ADDRESS(ROW(Entrées!$C$37)+($D257-1)*24+I$11,COLUMN(Entrées!$C$37)+($C257-1),4,TRUE,"Entrées")))</f>
        <v>41039</v>
      </c>
      <c r="J257" s="28">
        <f ca="1">IF($D257&gt;$D$8,"",INDIRECT(ADDRESS(ROW(Entrées!$C$37)+($D257-1)*24+J$11,COLUMN(Entrées!$C$37)+($C257-1),4,TRUE,"Entrées")))</f>
        <v>41039.5</v>
      </c>
      <c r="K257" s="28">
        <f ca="1">IF($D257&gt;$D$8,"",INDIRECT(ADDRESS(ROW(Entrées!$C$37)+($D257-1)*24+K$11,COLUMN(Entrées!$C$37)+($C257-1),4,TRUE,"Entrées")))</f>
        <v>41788</v>
      </c>
      <c r="L257" s="28">
        <f ca="1">IF($D257&gt;$D$8,"",INDIRECT(ADDRESS(ROW(Entrées!$C$37)+($D257-1)*24+L$11,COLUMN(Entrées!$C$37)+($C257-1),4,TRUE,"Entrées")))</f>
        <v>43116.5</v>
      </c>
      <c r="M257" s="28">
        <f ca="1">IF($D257&gt;$D$8,"",INDIRECT(ADDRESS(ROW(Entrées!$C$37)+($D257-1)*24+M$11,COLUMN(Entrées!$C$37)+($C257-1),4,TRUE,"Entrées")))</f>
        <v>43396</v>
      </c>
      <c r="N257" s="28">
        <f ca="1">IF($D257&gt;$D$8,"",INDIRECT(ADDRESS(ROW(Entrées!$C$37)+($D257-1)*24+N$11,COLUMN(Entrées!$C$37)+($C257-1),4,TRUE,"Entrées")))</f>
        <v>43403</v>
      </c>
      <c r="O257" s="28">
        <f ca="1">IF($D257&gt;$D$8,"",INDIRECT(ADDRESS(ROW(Entrées!$C$37)+($D257-1)*24+O$11,COLUMN(Entrées!$C$37)+($C257-1),4,TRUE,"Entrées")))</f>
        <v>43420.5</v>
      </c>
      <c r="P257" s="28">
        <f ca="1">IF($D257&gt;$D$8,"",INDIRECT(ADDRESS(ROW(Entrées!$C$37)+($D257-1)*24+P$11,COLUMN(Entrées!$C$37)+($C257-1),4,TRUE,"Entrées")))</f>
        <v>43357.5</v>
      </c>
      <c r="Q257" s="28">
        <f ca="1">IF($D257&gt;$D$8,"",INDIRECT(ADDRESS(ROW(Entrées!$C$37)+($D257-1)*24+Q$11,COLUMN(Entrées!$C$37)+($C257-1),4,TRUE,"Entrées")))</f>
        <v>43394</v>
      </c>
      <c r="R257" s="28">
        <f ca="1">IF($D257&gt;$D$8,"",INDIRECT(ADDRESS(ROW(Entrées!$C$37)+($D257-1)*24+R$11,COLUMN(Entrées!$C$37)+($C257-1),4,TRUE,"Entrées")))</f>
        <v>43345.5</v>
      </c>
      <c r="S257" s="28">
        <f ca="1">IF($D257&gt;$D$8,"",INDIRECT(ADDRESS(ROW(Entrées!$C$37)+($D257-1)*24+S$11,COLUMN(Entrées!$C$37)+($C257-1),4,TRUE,"Entrées")))</f>
        <v>43276.5</v>
      </c>
      <c r="T257" s="28">
        <f ca="1">IF($D257&gt;$D$8,"",INDIRECT(ADDRESS(ROW(Entrées!$C$37)+($D257-1)*24+T$11,COLUMN(Entrées!$C$37)+($C257-1),4,TRUE,"Entrées")))</f>
        <v>43146.5</v>
      </c>
      <c r="U257" s="28">
        <f ca="1">IF($D257&gt;$D$8,"",INDIRECT(ADDRESS(ROW(Entrées!$C$37)+($D257-1)*24+U$11,COLUMN(Entrées!$C$37)+($C257-1),4,TRUE,"Entrées")))</f>
        <v>42944.5</v>
      </c>
      <c r="V257" s="28">
        <f ca="1">IF($D257&gt;$D$8,"",INDIRECT(ADDRESS(ROW(Entrées!$C$37)+($D257-1)*24+V$11,COLUMN(Entrées!$C$37)+($C257-1),4,TRUE,"Entrées")))</f>
        <v>43033</v>
      </c>
      <c r="W257" s="28">
        <f ca="1">IF($D257&gt;$D$8,"",INDIRECT(ADDRESS(ROW(Entrées!$C$37)+($D257-1)*24+W$11,COLUMN(Entrées!$C$37)+($C257-1),4,TRUE,"Entrées")))</f>
        <v>43481.5</v>
      </c>
      <c r="X257" s="28">
        <f ca="1">IF($D257&gt;$D$8,"",INDIRECT(ADDRESS(ROW(Entrées!$C$37)+($D257-1)*24+X$11,COLUMN(Entrées!$C$37)+($C257-1),4,TRUE,"Entrées")))</f>
        <v>43778</v>
      </c>
      <c r="Y257" s="28">
        <f ca="1">IF($D257&gt;$D$8,"",INDIRECT(ADDRESS(ROW(Entrées!$C$37)+($D257-1)*24+Y$11,COLUMN(Entrées!$C$37)+($C257-1),4,TRUE,"Entrées")))</f>
        <v>44051</v>
      </c>
      <c r="Z257" s="28">
        <f ca="1">IF($D257&gt;$D$8,"",INDIRECT(ADDRESS(ROW(Entrées!$C$37)+($D257-1)*24+Z$11,COLUMN(Entrées!$C$37)+($C257-1),4,TRUE,"Entrées")))</f>
        <v>43971.5</v>
      </c>
      <c r="AA257" s="28">
        <f ca="1">IF($D257&gt;$D$8,"",INDIRECT(ADDRESS(ROW(Entrées!$C$37)+($D257-1)*24+AA$11,COLUMN(Entrées!$C$37)+($C257-1),4,TRUE,"Entrées")))</f>
        <v>43115.5</v>
      </c>
      <c r="AB257" s="28">
        <f ca="1">IF($D257&gt;$D$8,"",INDIRECT(ADDRESS(ROW(Entrées!$C$37)+($D257-1)*24+AB$11,COLUMN(Entrées!$C$37)+($C257-1),4,TRUE,"Entrées")))</f>
        <v>43510.5</v>
      </c>
      <c r="AC257" s="11"/>
      <c r="AD257" s="40">
        <f t="shared" ca="1" si="274"/>
        <v>42968.604166666664</v>
      </c>
      <c r="AE257" s="40">
        <f t="shared" ca="1" si="276"/>
        <v>44051</v>
      </c>
      <c r="AF257" s="40">
        <f t="shared" ca="1" si="277"/>
        <v>41039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49473.956989247294</v>
      </c>
      <c r="AK257" s="31">
        <f t="shared" ca="1" si="222"/>
        <v>49350.672043010745</v>
      </c>
      <c r="AL257" s="31">
        <f t="shared" ca="1" si="223"/>
        <v>49398.118279569891</v>
      </c>
      <c r="AM257" s="31">
        <f t="shared" ca="1" si="224"/>
        <v>347.55645161290329</v>
      </c>
      <c r="AN257" s="31">
        <f t="shared" ca="1" si="225"/>
        <v>2588.1444892473114</v>
      </c>
      <c r="AO257" s="31">
        <f t="shared" ca="1" si="226"/>
        <v>1503.5463709677417</v>
      </c>
      <c r="AP257" s="31">
        <f t="shared" ca="1" si="227"/>
        <v>41704.171370967742</v>
      </c>
      <c r="AQ257" s="31">
        <f t="shared" ca="1" si="228"/>
        <v>2152.7096774193546</v>
      </c>
      <c r="AR257" s="31">
        <f t="shared" ca="1" si="229"/>
        <v>402.56922043010746</v>
      </c>
      <c r="AS257" s="31">
        <f t="shared" ca="1" si="230"/>
        <v>6508.2741935483891</v>
      </c>
      <c r="AT257" s="31">
        <f t="shared" ca="1" si="231"/>
        <v>-813.07862903225805</v>
      </c>
      <c r="AU257" s="31">
        <f t="shared" ca="1" si="232"/>
        <v>663.5913978494624</v>
      </c>
      <c r="AV257" s="31">
        <f t="shared" ca="1" si="233"/>
        <v>-5583.5161290322567</v>
      </c>
      <c r="AW257" s="31">
        <f t="shared" ca="1" si="234"/>
        <v>65.047043010752674</v>
      </c>
      <c r="AX257" s="31">
        <f t="shared" ca="1" si="235"/>
        <v>1350.5215053763443</v>
      </c>
      <c r="AY257" s="31">
        <f t="shared" ca="1" si="236"/>
        <v>-1174.383064516129</v>
      </c>
      <c r="AZ257" s="31">
        <f t="shared" ca="1" si="237"/>
        <v>-997.34811827956992</v>
      </c>
      <c r="BA257" s="31">
        <f t="shared" ca="1" si="238"/>
        <v>-382.02016129032256</v>
      </c>
      <c r="BB257" s="31">
        <f t="shared" ca="1" si="239"/>
        <v>-2410.5497311827958</v>
      </c>
      <c r="BC257" s="31">
        <f t="shared" ca="1" si="240"/>
        <v>-1597.1438172043011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3145</v>
      </c>
      <c r="BI257" s="32">
        <f>IF($BF257&gt;$Y$7,"",IF(AND($BF257=$Y$7,$BG257=23),"",Entrées!D285-Entrées!D284))</f>
        <v>2425</v>
      </c>
      <c r="BJ257" s="32">
        <f>IF($BF257&gt;$Y$7,"",IF(AND($BF257=$Y$7,$BG257=23),"",Entrées!E285-Entrées!E284))</f>
        <v>1987.5</v>
      </c>
      <c r="BK257" s="32">
        <f>IF($BF257&gt;$Y$7,"",IF(AND($BF257=$Y$7,$BG257=23),"",Entrées!F285-Entrées!F284))</f>
        <v>0</v>
      </c>
      <c r="BL257" s="32">
        <f>IF($BF257&gt;$Y$7,"",IF(AND($BF257=$Y$7,$BG257=23),"",Entrées!G285-Entrées!G284))</f>
        <v>95</v>
      </c>
      <c r="BM257" s="32">
        <f>IF($BF257&gt;$Y$7,"",IF(AND($BF257=$Y$7,$BG257=23),"",Entrées!H285-Entrées!H284))</f>
        <v>532</v>
      </c>
      <c r="BN257" s="32">
        <f>IF($BF257&gt;$Y$7,"",IF(AND($BF257=$Y$7,$BG257=23),"",Entrées!I285-Entrées!I284))</f>
        <v>75.5</v>
      </c>
      <c r="BO257" s="32">
        <f>IF($BF257&gt;$Y$7,"",IF(AND($BF257=$Y$7,$BG257=23),"",Entrées!J285-Entrées!J284))</f>
        <v>102.5</v>
      </c>
      <c r="BP257" s="32">
        <f>IF($BF257&gt;$Y$7,"",IF(AND($BF257=$Y$7,$BG257=23),"",Entrées!K285-Entrées!K284))</f>
        <v>27.5</v>
      </c>
      <c r="BQ257" s="32">
        <f>IF($BF257&gt;$Y$7,"",IF(AND($BF257=$Y$7,$BG257=23),"",Entrées!L285-Entrées!L284))</f>
        <v>1064</v>
      </c>
      <c r="BR257" s="32">
        <f>IF($BF257&gt;$Y$7,"",IF(AND($BF257=$Y$7,$BG257=23),"",Entrées!M285-Entrées!M284))</f>
        <v>-0.5</v>
      </c>
      <c r="BS257" s="32">
        <f>IF($BF257&gt;$Y$7,"",IF(AND($BF257=$Y$7,$BG257=23),"",Entrées!N285-Entrées!N284))</f>
        <v>-1.5</v>
      </c>
      <c r="BT257" s="32">
        <f>IF($BF257&gt;$Y$7,"",IF(AND($BF257=$Y$7,$BG257=23),"",Entrées!O285-Entrées!O284))</f>
        <v>1250</v>
      </c>
      <c r="BU257" s="32">
        <f>IF($BF257&gt;$Y$7,"",IF(AND($BF257=$Y$7,$BG257=23),"",Entrées!P285-Entrées!P284))</f>
        <v>2</v>
      </c>
      <c r="BV257" s="32">
        <f>IF($BF257&gt;$Y$7,"",IF(AND($BF257=$Y$7,$BG257=23),"",Entrées!Q285-Entrées!Q284))</f>
        <v>-151</v>
      </c>
      <c r="BW257" s="32">
        <f>IF($BF257&gt;$Y$7,"",IF(AND($BF257=$Y$7,$BG257=23),"",Entrées!R285-Entrées!R284))</f>
        <v>-301</v>
      </c>
      <c r="BX257" s="32">
        <f>IF($BF257&gt;$Y$7,"",IF(AND($BF257=$Y$7,$BG257=23),"",Entrées!S285-Entrées!S284))</f>
        <v>446</v>
      </c>
      <c r="BY257" s="32">
        <f>IF($BF257&gt;$Y$7,"",IF(AND($BF257=$Y$7,$BG257=23),"",Entrées!T285-Entrées!T284))</f>
        <v>239</v>
      </c>
      <c r="BZ257" s="32">
        <f>IF($BF257&gt;$Y$7,"",IF(AND($BF257=$Y$7,$BG257=23),"",Entrées!U285-Entrées!U284))</f>
        <v>-50</v>
      </c>
      <c r="CA257" s="32">
        <f>IF($BF257&gt;$Y$7,"",IF(AND($BF257=$Y$7,$BG257=23),"",Entrées!V285-Entrées!V284))</f>
        <v>1200</v>
      </c>
      <c r="CB257" s="4"/>
      <c r="CC257" s="4"/>
      <c r="CD257" s="33">
        <f>IF($BF257&lt;=$Y$7,Entrées!J284/CD$2,"")</f>
        <v>0.18086045924804442</v>
      </c>
      <c r="CE257" s="33">
        <f>IF($BF257&lt;=$Y$7,Entrées!K284/CE$2,"")</f>
        <v>1.1944577161968466E-4</v>
      </c>
      <c r="CF257" s="11">
        <f t="shared" si="242"/>
        <v>7926</v>
      </c>
      <c r="CG257" s="11">
        <f t="shared" si="243"/>
        <v>4186</v>
      </c>
      <c r="CH257" s="52">
        <f t="shared" si="244"/>
        <v>0.27160101910413265</v>
      </c>
      <c r="CI257" s="52">
        <f t="shared" si="245"/>
        <v>9.6170382329218221E-2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43643</v>
      </c>
      <c r="F258" s="28">
        <f ca="1">IF($D258&gt;$D$8,"",INDIRECT(ADDRESS(ROW(Entrées!$C$37)+($D258-1)*24+F$11,COLUMN(Entrées!$C$37)+($C258-1),4,TRUE,"Entrées")))</f>
        <v>42807.5</v>
      </c>
      <c r="G258" s="28">
        <f ca="1">IF($D258&gt;$D$8,"",INDIRECT(ADDRESS(ROW(Entrées!$C$37)+($D258-1)*24+G$11,COLUMN(Entrées!$C$37)+($C258-1),4,TRUE,"Entrées")))</f>
        <v>42826</v>
      </c>
      <c r="H258" s="28">
        <f ca="1">IF($D258&gt;$D$8,"",INDIRECT(ADDRESS(ROW(Entrées!$C$37)+($D258-1)*24+H$11,COLUMN(Entrées!$C$37)+($C258-1),4,TRUE,"Entrées")))</f>
        <v>41736</v>
      </c>
      <c r="I258" s="28">
        <f ca="1">IF($D258&gt;$D$8,"",INDIRECT(ADDRESS(ROW(Entrées!$C$37)+($D258-1)*24+I$11,COLUMN(Entrées!$C$37)+($C258-1),4,TRUE,"Entrées")))</f>
        <v>41454.5</v>
      </c>
      <c r="J258" s="28">
        <f ca="1">IF($D258&gt;$D$8,"",INDIRECT(ADDRESS(ROW(Entrées!$C$37)+($D258-1)*24+J$11,COLUMN(Entrées!$C$37)+($C258-1),4,TRUE,"Entrées")))</f>
        <v>41538</v>
      </c>
      <c r="K258" s="28">
        <f ca="1">IF($D258&gt;$D$8,"",INDIRECT(ADDRESS(ROW(Entrées!$C$37)+($D258-1)*24+K$11,COLUMN(Entrées!$C$37)+($C258-1),4,TRUE,"Entrées")))</f>
        <v>43364</v>
      </c>
      <c r="L258" s="28">
        <f ca="1">IF($D258&gt;$D$8,"",INDIRECT(ADDRESS(ROW(Entrées!$C$37)+($D258-1)*24+L$11,COLUMN(Entrées!$C$37)+($C258-1),4,TRUE,"Entrées")))</f>
        <v>44377</v>
      </c>
      <c r="M258" s="28">
        <f ca="1">IF($D258&gt;$D$8,"",INDIRECT(ADDRESS(ROW(Entrées!$C$37)+($D258-1)*24+M$11,COLUMN(Entrées!$C$37)+($C258-1),4,TRUE,"Entrées")))</f>
        <v>44562.5</v>
      </c>
      <c r="N258" s="28">
        <f ca="1">IF($D258&gt;$D$8,"",INDIRECT(ADDRESS(ROW(Entrées!$C$37)+($D258-1)*24+N$11,COLUMN(Entrées!$C$37)+($C258-1),4,TRUE,"Entrées")))</f>
        <v>44627</v>
      </c>
      <c r="O258" s="28">
        <f ca="1">IF($D258&gt;$D$8,"",INDIRECT(ADDRESS(ROW(Entrées!$C$37)+($D258-1)*24+O$11,COLUMN(Entrées!$C$37)+($C258-1),4,TRUE,"Entrées")))</f>
        <v>44459.5</v>
      </c>
      <c r="P258" s="28">
        <f ca="1">IF($D258&gt;$D$8,"",INDIRECT(ADDRESS(ROW(Entrées!$C$37)+($D258-1)*24+P$11,COLUMN(Entrées!$C$37)+($C258-1),4,TRUE,"Entrées")))</f>
        <v>44470.5</v>
      </c>
      <c r="Q258" s="28">
        <f ca="1">IF($D258&gt;$D$8,"",INDIRECT(ADDRESS(ROW(Entrées!$C$37)+($D258-1)*24+Q$11,COLUMN(Entrées!$C$37)+($C258-1),4,TRUE,"Entrées")))</f>
        <v>44413</v>
      </c>
      <c r="R258" s="28">
        <f ca="1">IF($D258&gt;$D$8,"",INDIRECT(ADDRESS(ROW(Entrées!$C$37)+($D258-1)*24+R$11,COLUMN(Entrées!$C$37)+($C258-1),4,TRUE,"Entrées")))</f>
        <v>44327.5</v>
      </c>
      <c r="S258" s="28">
        <f ca="1">IF($D258&gt;$D$8,"",INDIRECT(ADDRESS(ROW(Entrées!$C$37)+($D258-1)*24+S$11,COLUMN(Entrées!$C$37)+($C258-1),4,TRUE,"Entrées")))</f>
        <v>44277</v>
      </c>
      <c r="T258" s="28">
        <f ca="1">IF($D258&gt;$D$8,"",INDIRECT(ADDRESS(ROW(Entrées!$C$37)+($D258-1)*24+T$11,COLUMN(Entrées!$C$37)+($C258-1),4,TRUE,"Entrées")))</f>
        <v>44212.5</v>
      </c>
      <c r="U258" s="28">
        <f ca="1">IF($D258&gt;$D$8,"",INDIRECT(ADDRESS(ROW(Entrées!$C$37)+($D258-1)*24+U$11,COLUMN(Entrées!$C$37)+($C258-1),4,TRUE,"Entrées")))</f>
        <v>44126.5</v>
      </c>
      <c r="V258" s="28">
        <f ca="1">IF($D258&gt;$D$8,"",INDIRECT(ADDRESS(ROW(Entrées!$C$37)+($D258-1)*24+V$11,COLUMN(Entrées!$C$37)+($C258-1),4,TRUE,"Entrées")))</f>
        <v>43724</v>
      </c>
      <c r="W258" s="28">
        <f ca="1">IF($D258&gt;$D$8,"",INDIRECT(ADDRESS(ROW(Entrées!$C$37)+($D258-1)*24+W$11,COLUMN(Entrées!$C$37)+($C258-1),4,TRUE,"Entrées")))</f>
        <v>43944.5</v>
      </c>
      <c r="X258" s="28">
        <f ca="1">IF($D258&gt;$D$8,"",INDIRECT(ADDRESS(ROW(Entrées!$C$37)+($D258-1)*24+X$11,COLUMN(Entrées!$C$37)+($C258-1),4,TRUE,"Entrées")))</f>
        <v>43972.5</v>
      </c>
      <c r="Y258" s="28">
        <f ca="1">IF($D258&gt;$D$8,"",INDIRECT(ADDRESS(ROW(Entrées!$C$37)+($D258-1)*24+Y$11,COLUMN(Entrées!$C$37)+($C258-1),4,TRUE,"Entrées")))</f>
        <v>43972.5</v>
      </c>
      <c r="Z258" s="28">
        <f ca="1">IF($D258&gt;$D$8,"",INDIRECT(ADDRESS(ROW(Entrées!$C$37)+($D258-1)*24+Z$11,COLUMN(Entrées!$C$37)+($C258-1),4,TRUE,"Entrées")))</f>
        <v>43678.5</v>
      </c>
      <c r="AA258" s="28">
        <f ca="1">IF($D258&gt;$D$8,"",INDIRECT(ADDRESS(ROW(Entrées!$C$37)+($D258-1)*24+AA$11,COLUMN(Entrées!$C$37)+($C258-1),4,TRUE,"Entrées")))</f>
        <v>43095.5</v>
      </c>
      <c r="AB258" s="28">
        <f ca="1">IF($D258&gt;$D$8,"",INDIRECT(ADDRESS(ROW(Entrées!$C$37)+($D258-1)*24+AB$11,COLUMN(Entrées!$C$37)+($C258-1),4,TRUE,"Entrées")))</f>
        <v>43228.5</v>
      </c>
      <c r="AC258" s="11"/>
      <c r="AD258" s="40">
        <f t="shared" ca="1" si="274"/>
        <v>43618.25</v>
      </c>
      <c r="AE258" s="40">
        <f t="shared" ca="1" si="276"/>
        <v>44627</v>
      </c>
      <c r="AF258" s="40">
        <f t="shared" ca="1" si="277"/>
        <v>41454.5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49473.956989247294</v>
      </c>
      <c r="AK258" s="31">
        <f t="shared" ca="1" si="222"/>
        <v>49350.672043010745</v>
      </c>
      <c r="AL258" s="31">
        <f t="shared" ca="1" si="223"/>
        <v>49398.118279569891</v>
      </c>
      <c r="AM258" s="31">
        <f t="shared" ca="1" si="224"/>
        <v>347.55645161290329</v>
      </c>
      <c r="AN258" s="31">
        <f t="shared" ca="1" si="225"/>
        <v>2588.1444892473114</v>
      </c>
      <c r="AO258" s="31">
        <f t="shared" ca="1" si="226"/>
        <v>1503.5463709677417</v>
      </c>
      <c r="AP258" s="31">
        <f t="shared" ca="1" si="227"/>
        <v>41704.171370967742</v>
      </c>
      <c r="AQ258" s="31">
        <f t="shared" ca="1" si="228"/>
        <v>2152.7096774193546</v>
      </c>
      <c r="AR258" s="31">
        <f t="shared" ca="1" si="229"/>
        <v>402.56922043010746</v>
      </c>
      <c r="AS258" s="31">
        <f t="shared" ca="1" si="230"/>
        <v>6508.2741935483891</v>
      </c>
      <c r="AT258" s="31">
        <f t="shared" ca="1" si="231"/>
        <v>-813.07862903225805</v>
      </c>
      <c r="AU258" s="31">
        <f t="shared" ca="1" si="232"/>
        <v>663.5913978494624</v>
      </c>
      <c r="AV258" s="31">
        <f t="shared" ca="1" si="233"/>
        <v>-5583.5161290322567</v>
      </c>
      <c r="AW258" s="31">
        <f t="shared" ca="1" si="234"/>
        <v>65.047043010752674</v>
      </c>
      <c r="AX258" s="31">
        <f t="shared" ca="1" si="235"/>
        <v>1350.5215053763443</v>
      </c>
      <c r="AY258" s="31">
        <f t="shared" ca="1" si="236"/>
        <v>-1174.383064516129</v>
      </c>
      <c r="AZ258" s="31">
        <f t="shared" ca="1" si="237"/>
        <v>-997.34811827956992</v>
      </c>
      <c r="BA258" s="31">
        <f t="shared" ca="1" si="238"/>
        <v>-382.02016129032256</v>
      </c>
      <c r="BB258" s="31">
        <f t="shared" ca="1" si="239"/>
        <v>-2410.5497311827958</v>
      </c>
      <c r="BC258" s="31">
        <f t="shared" ca="1" si="240"/>
        <v>-1597.1438172043011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840.5</v>
      </c>
      <c r="BI258" s="32">
        <f>IF($BF258&gt;$Y$7,"",IF(AND($BF258=$Y$7,$BG258=23),"",Entrées!D286-Entrées!D285))</f>
        <v>1125</v>
      </c>
      <c r="BJ258" s="32">
        <f>IF($BF258&gt;$Y$7,"",IF(AND($BF258=$Y$7,$BG258=23),"",Entrées!E286-Entrées!E285))</f>
        <v>775</v>
      </c>
      <c r="BK258" s="32">
        <f>IF($BF258&gt;$Y$7,"",IF(AND($BF258=$Y$7,$BG258=23),"",Entrées!F286-Entrées!F285))</f>
        <v>-0.5</v>
      </c>
      <c r="BL258" s="32">
        <f>IF($BF258&gt;$Y$7,"",IF(AND($BF258=$Y$7,$BG258=23),"",Entrées!G286-Entrées!G285))</f>
        <v>-60.5</v>
      </c>
      <c r="BM258" s="32">
        <f>IF($BF258&gt;$Y$7,"",IF(AND($BF258=$Y$7,$BG258=23),"",Entrées!H286-Entrées!H285))</f>
        <v>145</v>
      </c>
      <c r="BN258" s="32">
        <f>IF($BF258&gt;$Y$7,"",IF(AND($BF258=$Y$7,$BG258=23),"",Entrées!I286-Entrées!I285))</f>
        <v>103.5</v>
      </c>
      <c r="BO258" s="32">
        <f>IF($BF258&gt;$Y$7,"",IF(AND($BF258=$Y$7,$BG258=23),"",Entrées!J286-Entrées!J285))</f>
        <v>28.5</v>
      </c>
      <c r="BP258" s="32">
        <f>IF($BF258&gt;$Y$7,"",IF(AND($BF258=$Y$7,$BG258=23),"",Entrées!K286-Entrées!K285))</f>
        <v>348</v>
      </c>
      <c r="BQ258" s="32">
        <f>IF($BF258&gt;$Y$7,"",IF(AND($BF258=$Y$7,$BG258=23),"",Entrées!L286-Entrées!L285))</f>
        <v>-416</v>
      </c>
      <c r="BR258" s="32">
        <f>IF($BF258&gt;$Y$7,"",IF(AND($BF258=$Y$7,$BG258=23),"",Entrées!M286-Entrées!M285))</f>
        <v>-1.5</v>
      </c>
      <c r="BS258" s="32">
        <f>IF($BF258&gt;$Y$7,"",IF(AND($BF258=$Y$7,$BG258=23),"",Entrées!N286-Entrées!N285))</f>
        <v>-19.5</v>
      </c>
      <c r="BT258" s="32">
        <f>IF($BF258&gt;$Y$7,"",IF(AND($BF258=$Y$7,$BG258=23),"",Entrées!O286-Entrées!O285))</f>
        <v>714</v>
      </c>
      <c r="BU258" s="32">
        <f>IF($BF258&gt;$Y$7,"",IF(AND($BF258=$Y$7,$BG258=23),"",Entrées!P286-Entrées!P285))</f>
        <v>-0.5</v>
      </c>
      <c r="BV258" s="32">
        <f>IF($BF258&gt;$Y$7,"",IF(AND($BF258=$Y$7,$BG258=23),"",Entrées!Q286-Entrées!Q285))</f>
        <v>-103</v>
      </c>
      <c r="BW258" s="32">
        <f>IF($BF258&gt;$Y$7,"",IF(AND($BF258=$Y$7,$BG258=23),"",Entrées!R286-Entrées!R285))</f>
        <v>-517</v>
      </c>
      <c r="BX258" s="32">
        <f>IF($BF258&gt;$Y$7,"",IF(AND($BF258=$Y$7,$BG258=23),"",Entrées!S286-Entrées!S285))</f>
        <v>-123</v>
      </c>
      <c r="BY258" s="32">
        <f>IF($BF258&gt;$Y$7,"",IF(AND($BF258=$Y$7,$BG258=23),"",Entrées!T286-Entrées!T285))</f>
        <v>281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418</v>
      </c>
      <c r="CB258" s="4"/>
      <c r="CC258" s="4"/>
      <c r="CD258" s="33">
        <f>IF($BF258&lt;=$Y$7,Entrées!J285/CD$2,"")</f>
        <v>0.19379258137774413</v>
      </c>
      <c r="CE258" s="33">
        <f>IF($BF258&lt;=$Y$7,Entrées!K285/CE$2,"")</f>
        <v>6.688963210702341E-3</v>
      </c>
      <c r="CF258" s="11">
        <f t="shared" si="242"/>
        <v>7926</v>
      </c>
      <c r="CG258" s="11">
        <f t="shared" si="243"/>
        <v>4186</v>
      </c>
      <c r="CH258" s="52">
        <f t="shared" si="244"/>
        <v>0.27160101910413265</v>
      </c>
      <c r="CI258" s="52">
        <f t="shared" si="245"/>
        <v>9.6170382329218221E-2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43356.5</v>
      </c>
      <c r="F259" s="28">
        <f ca="1">IF($D259&gt;$D$8,"",INDIRECT(ADDRESS(ROW(Entrées!$C$37)+($D259-1)*24+F$11,COLUMN(Entrées!$C$37)+($C259-1),4,TRUE,"Entrées")))</f>
        <v>42820.5</v>
      </c>
      <c r="G259" s="28">
        <f ca="1">IF($D259&gt;$D$8,"",INDIRECT(ADDRESS(ROW(Entrées!$C$37)+($D259-1)*24+G$11,COLUMN(Entrées!$C$37)+($C259-1),4,TRUE,"Entrées")))</f>
        <v>43283.5</v>
      </c>
      <c r="H259" s="28">
        <f ca="1">IF($D259&gt;$D$8,"",INDIRECT(ADDRESS(ROW(Entrées!$C$37)+($D259-1)*24+H$11,COLUMN(Entrées!$C$37)+($C259-1),4,TRUE,"Entrées")))</f>
        <v>43015</v>
      </c>
      <c r="I259" s="28">
        <f ca="1">IF($D259&gt;$D$8,"",INDIRECT(ADDRESS(ROW(Entrées!$C$37)+($D259-1)*24+I$11,COLUMN(Entrées!$C$37)+($C259-1),4,TRUE,"Entrées")))</f>
        <v>42209</v>
      </c>
      <c r="J259" s="28">
        <f ca="1">IF($D259&gt;$D$8,"",INDIRECT(ADDRESS(ROW(Entrées!$C$37)+($D259-1)*24+J$11,COLUMN(Entrées!$C$37)+($C259-1),4,TRUE,"Entrées")))</f>
        <v>41752</v>
      </c>
      <c r="K259" s="28">
        <f ca="1">IF($D259&gt;$D$8,"",INDIRECT(ADDRESS(ROW(Entrées!$C$37)+($D259-1)*24+K$11,COLUMN(Entrées!$C$37)+($C259-1),4,TRUE,"Entrées")))</f>
        <v>42477</v>
      </c>
      <c r="L259" s="28">
        <f ca="1">IF($D259&gt;$D$8,"",INDIRECT(ADDRESS(ROW(Entrées!$C$37)+($D259-1)*24+L$11,COLUMN(Entrées!$C$37)+($C259-1),4,TRUE,"Entrées")))</f>
        <v>43208.5</v>
      </c>
      <c r="M259" s="28">
        <f ca="1">IF($D259&gt;$D$8,"",INDIRECT(ADDRESS(ROW(Entrées!$C$37)+($D259-1)*24+M$11,COLUMN(Entrées!$C$37)+($C259-1),4,TRUE,"Entrées")))</f>
        <v>43301</v>
      </c>
      <c r="N259" s="28">
        <f ca="1">IF($D259&gt;$D$8,"",INDIRECT(ADDRESS(ROW(Entrées!$C$37)+($D259-1)*24+N$11,COLUMN(Entrées!$C$37)+($C259-1),4,TRUE,"Entrées")))</f>
        <v>42990</v>
      </c>
      <c r="O259" s="28">
        <f ca="1">IF($D259&gt;$D$8,"",INDIRECT(ADDRESS(ROW(Entrées!$C$37)+($D259-1)*24+O$11,COLUMN(Entrées!$C$37)+($C259-1),4,TRUE,"Entrées")))</f>
        <v>43378.5</v>
      </c>
      <c r="P259" s="28">
        <f ca="1">IF($D259&gt;$D$8,"",INDIRECT(ADDRESS(ROW(Entrées!$C$37)+($D259-1)*24+P$11,COLUMN(Entrées!$C$37)+($C259-1),4,TRUE,"Entrées")))</f>
        <v>43431</v>
      </c>
      <c r="Q259" s="28">
        <f ca="1">IF($D259&gt;$D$8,"",INDIRECT(ADDRESS(ROW(Entrées!$C$37)+($D259-1)*24+Q$11,COLUMN(Entrées!$C$37)+($C259-1),4,TRUE,"Entrées")))</f>
        <v>43306.5</v>
      </c>
      <c r="R259" s="28">
        <f ca="1">IF($D259&gt;$D$8,"",INDIRECT(ADDRESS(ROW(Entrées!$C$37)+($D259-1)*24+R$11,COLUMN(Entrées!$C$37)+($C259-1),4,TRUE,"Entrées")))</f>
        <v>42858.5</v>
      </c>
      <c r="S259" s="28">
        <f ca="1">IF($D259&gt;$D$8,"",INDIRECT(ADDRESS(ROW(Entrées!$C$37)+($D259-1)*24+S$11,COLUMN(Entrées!$C$37)+($C259-1),4,TRUE,"Entrées")))</f>
        <v>42054.5</v>
      </c>
      <c r="T259" s="28">
        <f ca="1">IF($D259&gt;$D$8,"",INDIRECT(ADDRESS(ROW(Entrées!$C$37)+($D259-1)*24+T$11,COLUMN(Entrées!$C$37)+($C259-1),4,TRUE,"Entrées")))</f>
        <v>41821.5</v>
      </c>
      <c r="U259" s="28">
        <f ca="1">IF($D259&gt;$D$8,"",INDIRECT(ADDRESS(ROW(Entrées!$C$37)+($D259-1)*24+U$11,COLUMN(Entrées!$C$37)+($C259-1),4,TRUE,"Entrées")))</f>
        <v>41839</v>
      </c>
      <c r="V259" s="28">
        <f ca="1">IF($D259&gt;$D$8,"",INDIRECT(ADDRESS(ROW(Entrées!$C$37)+($D259-1)*24+V$11,COLUMN(Entrées!$C$37)+($C259-1),4,TRUE,"Entrées")))</f>
        <v>41893.5</v>
      </c>
      <c r="W259" s="28">
        <f ca="1">IF($D259&gt;$D$8,"",INDIRECT(ADDRESS(ROW(Entrées!$C$37)+($D259-1)*24+W$11,COLUMN(Entrées!$C$37)+($C259-1),4,TRUE,"Entrées")))</f>
        <v>42828</v>
      </c>
      <c r="X259" s="28">
        <f ca="1">IF($D259&gt;$D$8,"",INDIRECT(ADDRESS(ROW(Entrées!$C$37)+($D259-1)*24+X$11,COLUMN(Entrées!$C$37)+($C259-1),4,TRUE,"Entrées")))</f>
        <v>44065</v>
      </c>
      <c r="Y259" s="28">
        <f ca="1">IF($D259&gt;$D$8,"",INDIRECT(ADDRESS(ROW(Entrées!$C$37)+($D259-1)*24+Y$11,COLUMN(Entrées!$C$37)+($C259-1),4,TRUE,"Entrées")))</f>
        <v>43888.5</v>
      </c>
      <c r="Z259" s="28">
        <f ca="1">IF($D259&gt;$D$8,"",INDIRECT(ADDRESS(ROW(Entrées!$C$37)+($D259-1)*24+Z$11,COLUMN(Entrées!$C$37)+($C259-1),4,TRUE,"Entrées")))</f>
        <v>43514.5</v>
      </c>
      <c r="AA259" s="28">
        <f ca="1">IF($D259&gt;$D$8,"",INDIRECT(ADDRESS(ROW(Entrées!$C$37)+($D259-1)*24+AA$11,COLUMN(Entrées!$C$37)+($C259-1),4,TRUE,"Entrées")))</f>
        <v>42919</v>
      </c>
      <c r="AB259" s="28">
        <f ca="1">IF($D259&gt;$D$8,"",INDIRECT(ADDRESS(ROW(Entrées!$C$37)+($D259-1)*24+AB$11,COLUMN(Entrées!$C$37)+($C259-1),4,TRUE,"Entrées")))</f>
        <v>43083</v>
      </c>
      <c r="AC259" s="11"/>
      <c r="AD259" s="40">
        <f t="shared" ca="1" si="274"/>
        <v>42887.25</v>
      </c>
      <c r="AE259" s="40">
        <f t="shared" ca="1" si="276"/>
        <v>44065</v>
      </c>
      <c r="AF259" s="40">
        <f t="shared" ca="1" si="277"/>
        <v>41752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49473.956989247294</v>
      </c>
      <c r="AK259" s="31">
        <f t="shared" ca="1" si="222"/>
        <v>49350.672043010745</v>
      </c>
      <c r="AL259" s="31">
        <f t="shared" ca="1" si="223"/>
        <v>49398.118279569891</v>
      </c>
      <c r="AM259" s="31">
        <f t="shared" ca="1" si="224"/>
        <v>347.55645161290329</v>
      </c>
      <c r="AN259" s="31">
        <f t="shared" ca="1" si="225"/>
        <v>2588.1444892473114</v>
      </c>
      <c r="AO259" s="31">
        <f t="shared" ca="1" si="226"/>
        <v>1503.5463709677417</v>
      </c>
      <c r="AP259" s="31">
        <f t="shared" ca="1" si="227"/>
        <v>41704.171370967742</v>
      </c>
      <c r="AQ259" s="31">
        <f t="shared" ca="1" si="228"/>
        <v>2152.7096774193546</v>
      </c>
      <c r="AR259" s="31">
        <f t="shared" ca="1" si="229"/>
        <v>402.56922043010746</v>
      </c>
      <c r="AS259" s="31">
        <f t="shared" ca="1" si="230"/>
        <v>6508.2741935483891</v>
      </c>
      <c r="AT259" s="31">
        <f t="shared" ca="1" si="231"/>
        <v>-813.07862903225805</v>
      </c>
      <c r="AU259" s="31">
        <f t="shared" ca="1" si="232"/>
        <v>663.5913978494624</v>
      </c>
      <c r="AV259" s="31">
        <f t="shared" ca="1" si="233"/>
        <v>-5583.5161290322567</v>
      </c>
      <c r="AW259" s="31">
        <f t="shared" ca="1" si="234"/>
        <v>65.047043010752674</v>
      </c>
      <c r="AX259" s="31">
        <f t="shared" ca="1" si="235"/>
        <v>1350.5215053763443</v>
      </c>
      <c r="AY259" s="31">
        <f t="shared" ca="1" si="236"/>
        <v>-1174.383064516129</v>
      </c>
      <c r="AZ259" s="31">
        <f t="shared" ca="1" si="237"/>
        <v>-997.34811827956992</v>
      </c>
      <c r="BA259" s="31">
        <f t="shared" ca="1" si="238"/>
        <v>-382.02016129032256</v>
      </c>
      <c r="BB259" s="31">
        <f t="shared" ca="1" si="239"/>
        <v>-2410.5497311827958</v>
      </c>
      <c r="BC259" s="31">
        <f t="shared" ca="1" si="240"/>
        <v>-1597.1438172043011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570.5</v>
      </c>
      <c r="BI259" s="32">
        <f>IF($BF259&gt;$Y$7,"",IF(AND($BF259=$Y$7,$BG259=23),"",Entrées!D287-Entrées!D286))</f>
        <v>550</v>
      </c>
      <c r="BJ259" s="32">
        <f>IF($BF259&gt;$Y$7,"",IF(AND($BF259=$Y$7,$BG259=23),"",Entrées!E287-Entrées!E286))</f>
        <v>462.5</v>
      </c>
      <c r="BK259" s="32">
        <f>IF($BF259&gt;$Y$7,"",IF(AND($BF259=$Y$7,$BG259=23),"",Entrées!F287-Entrées!F286))</f>
        <v>0</v>
      </c>
      <c r="BL259" s="32">
        <f>IF($BF259&gt;$Y$7,"",IF(AND($BF259=$Y$7,$BG259=23),"",Entrées!G287-Entrées!G286))</f>
        <v>-21.5</v>
      </c>
      <c r="BM259" s="32">
        <f>IF($BF259&gt;$Y$7,"",IF(AND($BF259=$Y$7,$BG259=23),"",Entrées!H287-Entrées!H286))</f>
        <v>360</v>
      </c>
      <c r="BN259" s="32">
        <f>IF($BF259&gt;$Y$7,"",IF(AND($BF259=$Y$7,$BG259=23),"",Entrées!I287-Entrées!I286))</f>
        <v>-75</v>
      </c>
      <c r="BO259" s="32">
        <f>IF($BF259&gt;$Y$7,"",IF(AND($BF259=$Y$7,$BG259=23),"",Entrées!J287-Entrées!J286))</f>
        <v>-278</v>
      </c>
      <c r="BP259" s="32">
        <f>IF($BF259&gt;$Y$7,"",IF(AND($BF259=$Y$7,$BG259=23),"",Entrées!K287-Entrées!K286))</f>
        <v>524</v>
      </c>
      <c r="BQ259" s="32">
        <f>IF($BF259&gt;$Y$7,"",IF(AND($BF259=$Y$7,$BG259=23),"",Entrées!L287-Entrées!L286))</f>
        <v>59.5</v>
      </c>
      <c r="BR259" s="32">
        <f>IF($BF259&gt;$Y$7,"",IF(AND($BF259=$Y$7,$BG259=23),"",Entrées!M287-Entrées!M286))</f>
        <v>0.5</v>
      </c>
      <c r="BS259" s="32">
        <f>IF($BF259&gt;$Y$7,"",IF(AND($BF259=$Y$7,$BG259=23),"",Entrées!N287-Entrées!N286))</f>
        <v>-3.5</v>
      </c>
      <c r="BT259" s="32">
        <f>IF($BF259&gt;$Y$7,"",IF(AND($BF259=$Y$7,$BG259=23),"",Entrées!O287-Entrées!O286))</f>
        <v>4.5</v>
      </c>
      <c r="BU259" s="32">
        <f>IF($BF259&gt;$Y$7,"",IF(AND($BF259=$Y$7,$BG259=23),"",Entrées!P287-Entrées!P286))</f>
        <v>1</v>
      </c>
      <c r="BV259" s="32">
        <f>IF($BF259&gt;$Y$7,"",IF(AND($BF259=$Y$7,$BG259=23),"",Entrées!Q287-Entrées!Q286))</f>
        <v>433</v>
      </c>
      <c r="BW259" s="32">
        <f>IF($BF259&gt;$Y$7,"",IF(AND($BF259=$Y$7,$BG259=23),"",Entrées!R287-Entrées!R286))</f>
        <v>-116</v>
      </c>
      <c r="BX259" s="32">
        <f>IF($BF259&gt;$Y$7,"",IF(AND($BF259=$Y$7,$BG259=23),"",Entrées!S287-Entrées!S286))</f>
        <v>-328</v>
      </c>
      <c r="BY259" s="32">
        <f>IF($BF259&gt;$Y$7,"",IF(AND($BF259=$Y$7,$BG259=23),"",Entrées!T287-Entrées!T286))</f>
        <v>0</v>
      </c>
      <c r="BZ259" s="32">
        <f>IF($BF259&gt;$Y$7,"",IF(AND($BF259=$Y$7,$BG259=23),"",Entrées!U287-Entrées!U286))</f>
        <v>190</v>
      </c>
      <c r="CA259" s="32">
        <f>IF($BF259&gt;$Y$7,"",IF(AND($BF259=$Y$7,$BG259=23),"",Entrées!V287-Entrées!V286))</f>
        <v>-284</v>
      </c>
      <c r="CB259" s="4"/>
      <c r="CC259" s="4"/>
      <c r="CD259" s="33">
        <f>IF($BF259&lt;=$Y$7,Entrées!J286/CD$2,"")</f>
        <v>0.19738834216502649</v>
      </c>
      <c r="CE259" s="33">
        <f>IF($BF259&lt;=$Y$7,Entrées!K286/CE$2,"")</f>
        <v>8.9823220258002864E-2</v>
      </c>
      <c r="CF259" s="11">
        <f t="shared" si="242"/>
        <v>7926</v>
      </c>
      <c r="CG259" s="11">
        <f t="shared" si="243"/>
        <v>4186</v>
      </c>
      <c r="CH259" s="52">
        <f t="shared" si="244"/>
        <v>0.27160101910413265</v>
      </c>
      <c r="CI259" s="52">
        <f t="shared" si="245"/>
        <v>9.6170382329218221E-2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42638.5</v>
      </c>
      <c r="F260" s="28">
        <f ca="1">IF($D260&gt;$D$8,"",INDIRECT(ADDRESS(ROW(Entrées!$C$37)+($D260-1)*24+F$11,COLUMN(Entrées!$C$37)+($C260-1),4,TRUE,"Entrées")))</f>
        <v>41088</v>
      </c>
      <c r="G260" s="28">
        <f ca="1">IF($D260&gt;$D$8,"",INDIRECT(ADDRESS(ROW(Entrées!$C$37)+($D260-1)*24+G$11,COLUMN(Entrées!$C$37)+($C260-1),4,TRUE,"Entrées")))</f>
        <v>36470.5</v>
      </c>
      <c r="H260" s="28">
        <f ca="1">IF($D260&gt;$D$8,"",INDIRECT(ADDRESS(ROW(Entrées!$C$37)+($D260-1)*24+H$11,COLUMN(Entrées!$C$37)+($C260-1),4,TRUE,"Entrées")))</f>
        <v>33039</v>
      </c>
      <c r="I260" s="28">
        <f ca="1">IF($D260&gt;$D$8,"",INDIRECT(ADDRESS(ROW(Entrées!$C$37)+($D260-1)*24+I$11,COLUMN(Entrées!$C$37)+($C260-1),4,TRUE,"Entrées")))</f>
        <v>32521</v>
      </c>
      <c r="J260" s="28">
        <f ca="1">IF($D260&gt;$D$8,"",INDIRECT(ADDRESS(ROW(Entrées!$C$37)+($D260-1)*24+J$11,COLUMN(Entrées!$C$37)+($C260-1),4,TRUE,"Entrées")))</f>
        <v>32478</v>
      </c>
      <c r="K260" s="28">
        <f ca="1">IF($D260&gt;$D$8,"",INDIRECT(ADDRESS(ROW(Entrées!$C$37)+($D260-1)*24+K$11,COLUMN(Entrées!$C$37)+($C260-1),4,TRUE,"Entrées")))</f>
        <v>32660.5</v>
      </c>
      <c r="L260" s="28">
        <f ca="1">IF($D260&gt;$D$8,"",INDIRECT(ADDRESS(ROW(Entrées!$C$37)+($D260-1)*24+L$11,COLUMN(Entrées!$C$37)+($C260-1),4,TRUE,"Entrées")))</f>
        <v>33344</v>
      </c>
      <c r="M260" s="28">
        <f ca="1">IF($D260&gt;$D$8,"",INDIRECT(ADDRESS(ROW(Entrées!$C$37)+($D260-1)*24+M$11,COLUMN(Entrées!$C$37)+($C260-1),4,TRUE,"Entrées")))</f>
        <v>35342.5</v>
      </c>
      <c r="N260" s="28">
        <f ca="1">IF($D260&gt;$D$8,"",INDIRECT(ADDRESS(ROW(Entrées!$C$37)+($D260-1)*24+N$11,COLUMN(Entrées!$C$37)+($C260-1),4,TRUE,"Entrées")))</f>
        <v>38399.5</v>
      </c>
      <c r="O260" s="28">
        <f ca="1">IF($D260&gt;$D$8,"",INDIRECT(ADDRESS(ROW(Entrées!$C$37)+($D260-1)*24+O$11,COLUMN(Entrées!$C$37)+($C260-1),4,TRUE,"Entrées")))</f>
        <v>39456</v>
      </c>
      <c r="P260" s="28">
        <f ca="1">IF($D260&gt;$D$8,"",INDIRECT(ADDRESS(ROW(Entrées!$C$37)+($D260-1)*24+P$11,COLUMN(Entrées!$C$37)+($C260-1),4,TRUE,"Entrées")))</f>
        <v>39249</v>
      </c>
      <c r="Q260" s="28">
        <f ca="1">IF($D260&gt;$D$8,"",INDIRECT(ADDRESS(ROW(Entrées!$C$37)+($D260-1)*24+Q$11,COLUMN(Entrées!$C$37)+($C260-1),4,TRUE,"Entrées")))</f>
        <v>39210</v>
      </c>
      <c r="R260" s="28">
        <f ca="1">IF($D260&gt;$D$8,"",INDIRECT(ADDRESS(ROW(Entrées!$C$37)+($D260-1)*24+R$11,COLUMN(Entrées!$C$37)+($C260-1),4,TRUE,"Entrées")))</f>
        <v>39481</v>
      </c>
      <c r="S260" s="28">
        <f ca="1">IF($D260&gt;$D$8,"",INDIRECT(ADDRESS(ROW(Entrées!$C$37)+($D260-1)*24+S$11,COLUMN(Entrées!$C$37)+($C260-1),4,TRUE,"Entrées")))</f>
        <v>38516</v>
      </c>
      <c r="T260" s="28">
        <f ca="1">IF($D260&gt;$D$8,"",INDIRECT(ADDRESS(ROW(Entrées!$C$37)+($D260-1)*24+T$11,COLUMN(Entrées!$C$37)+($C260-1),4,TRUE,"Entrées")))</f>
        <v>38348.5</v>
      </c>
      <c r="U260" s="28">
        <f ca="1">IF($D260&gt;$D$8,"",INDIRECT(ADDRESS(ROW(Entrées!$C$37)+($D260-1)*24+U$11,COLUMN(Entrées!$C$37)+($C260-1),4,TRUE,"Entrées")))</f>
        <v>38790.5</v>
      </c>
      <c r="V260" s="28">
        <f ca="1">IF($D260&gt;$D$8,"",INDIRECT(ADDRESS(ROW(Entrées!$C$37)+($D260-1)*24+V$11,COLUMN(Entrées!$C$37)+($C260-1),4,TRUE,"Entrées")))</f>
        <v>41042</v>
      </c>
      <c r="W260" s="28">
        <f ca="1">IF($D260&gt;$D$8,"",INDIRECT(ADDRESS(ROW(Entrées!$C$37)+($D260-1)*24+W$11,COLUMN(Entrées!$C$37)+($C260-1),4,TRUE,"Entrées")))</f>
        <v>43407.5</v>
      </c>
      <c r="X260" s="28">
        <f ca="1">IF($D260&gt;$D$8,"",INDIRECT(ADDRESS(ROW(Entrées!$C$37)+($D260-1)*24+X$11,COLUMN(Entrées!$C$37)+($C260-1),4,TRUE,"Entrées")))</f>
        <v>43582</v>
      </c>
      <c r="Y260" s="28">
        <f ca="1">IF($D260&gt;$D$8,"",INDIRECT(ADDRESS(ROW(Entrées!$C$37)+($D260-1)*24+Y$11,COLUMN(Entrées!$C$37)+($C260-1),4,TRUE,"Entrées")))</f>
        <v>43473</v>
      </c>
      <c r="Z260" s="28">
        <f ca="1">IF($D260&gt;$D$8,"",INDIRECT(ADDRESS(ROW(Entrées!$C$37)+($D260-1)*24+Z$11,COLUMN(Entrées!$C$37)+($C260-1),4,TRUE,"Entrées")))</f>
        <v>43104.5</v>
      </c>
      <c r="AA260" s="28">
        <f ca="1">IF($D260&gt;$D$8,"",INDIRECT(ADDRESS(ROW(Entrées!$C$37)+($D260-1)*24+AA$11,COLUMN(Entrées!$C$37)+($C260-1),4,TRUE,"Entrées")))</f>
        <v>42116.5</v>
      </c>
      <c r="AB260" s="28">
        <f ca="1">IF($D260&gt;$D$8,"",INDIRECT(ADDRESS(ROW(Entrées!$C$37)+($D260-1)*24+AB$11,COLUMN(Entrées!$C$37)+($C260-1),4,TRUE,"Entrées")))</f>
        <v>42128</v>
      </c>
      <c r="AC260" s="11"/>
      <c r="AD260" s="40">
        <f t="shared" ca="1" si="274"/>
        <v>38745.25</v>
      </c>
      <c r="AE260" s="40">
        <f t="shared" ca="1" si="276"/>
        <v>43582</v>
      </c>
      <c r="AF260" s="40">
        <f t="shared" ca="1" si="277"/>
        <v>32478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49473.956989247294</v>
      </c>
      <c r="AK260" s="31">
        <f t="shared" ca="1" si="222"/>
        <v>49350.672043010745</v>
      </c>
      <c r="AL260" s="31">
        <f t="shared" ca="1" si="223"/>
        <v>49398.118279569891</v>
      </c>
      <c r="AM260" s="31">
        <f t="shared" ca="1" si="224"/>
        <v>347.55645161290329</v>
      </c>
      <c r="AN260" s="31">
        <f t="shared" ca="1" si="225"/>
        <v>2588.1444892473114</v>
      </c>
      <c r="AO260" s="31">
        <f t="shared" ca="1" si="226"/>
        <v>1503.5463709677417</v>
      </c>
      <c r="AP260" s="31">
        <f t="shared" ca="1" si="227"/>
        <v>41704.171370967742</v>
      </c>
      <c r="AQ260" s="31">
        <f t="shared" ca="1" si="228"/>
        <v>2152.7096774193546</v>
      </c>
      <c r="AR260" s="31">
        <f t="shared" ca="1" si="229"/>
        <v>402.56922043010746</v>
      </c>
      <c r="AS260" s="31">
        <f t="shared" ca="1" si="230"/>
        <v>6508.2741935483891</v>
      </c>
      <c r="AT260" s="31">
        <f t="shared" ca="1" si="231"/>
        <v>-813.07862903225805</v>
      </c>
      <c r="AU260" s="31">
        <f t="shared" ca="1" si="232"/>
        <v>663.5913978494624</v>
      </c>
      <c r="AV260" s="31">
        <f t="shared" ca="1" si="233"/>
        <v>-5583.5161290322567</v>
      </c>
      <c r="AW260" s="31">
        <f t="shared" ca="1" si="234"/>
        <v>65.047043010752674</v>
      </c>
      <c r="AX260" s="31">
        <f t="shared" ca="1" si="235"/>
        <v>1350.5215053763443</v>
      </c>
      <c r="AY260" s="31">
        <f t="shared" ca="1" si="236"/>
        <v>-1174.383064516129</v>
      </c>
      <c r="AZ260" s="31">
        <f t="shared" ca="1" si="237"/>
        <v>-997.34811827956992</v>
      </c>
      <c r="BA260" s="31">
        <f t="shared" ca="1" si="238"/>
        <v>-382.02016129032256</v>
      </c>
      <c r="BB260" s="31">
        <f t="shared" ca="1" si="239"/>
        <v>-2410.5497311827958</v>
      </c>
      <c r="BC260" s="31">
        <f t="shared" ca="1" si="240"/>
        <v>-1597.1438172043011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247.5</v>
      </c>
      <c r="BI260" s="32">
        <f>IF($BF260&gt;$Y$7,"",IF(AND($BF260=$Y$7,$BG260=23),"",Entrées!D288-Entrées!D287))</f>
        <v>262.5</v>
      </c>
      <c r="BJ260" s="32">
        <f>IF($BF260&gt;$Y$7,"",IF(AND($BF260=$Y$7,$BG260=23),"",Entrées!E288-Entrées!E287))</f>
        <v>137.5</v>
      </c>
      <c r="BK260" s="32">
        <f>IF($BF260&gt;$Y$7,"",IF(AND($BF260=$Y$7,$BG260=23),"",Entrées!F288-Entrées!F287))</f>
        <v>4.5</v>
      </c>
      <c r="BL260" s="32">
        <f>IF($BF260&gt;$Y$7,"",IF(AND($BF260=$Y$7,$BG260=23),"",Entrées!G288-Entrées!G287))</f>
        <v>11</v>
      </c>
      <c r="BM260" s="32">
        <f>IF($BF260&gt;$Y$7,"",IF(AND($BF260=$Y$7,$BG260=23),"",Entrées!H288-Entrées!H287))</f>
        <v>-96.5</v>
      </c>
      <c r="BN260" s="32">
        <f>IF($BF260&gt;$Y$7,"",IF(AND($BF260=$Y$7,$BG260=23),"",Entrées!I288-Entrées!I287))</f>
        <v>77</v>
      </c>
      <c r="BO260" s="32">
        <f>IF($BF260&gt;$Y$7,"",IF(AND($BF260=$Y$7,$BG260=23),"",Entrées!J288-Entrées!J287))</f>
        <v>-22.5</v>
      </c>
      <c r="BP260" s="32">
        <f>IF($BF260&gt;$Y$7,"",IF(AND($BF260=$Y$7,$BG260=23),"",Entrées!K288-Entrées!K287))</f>
        <v>396.5</v>
      </c>
      <c r="BQ260" s="32">
        <f>IF($BF260&gt;$Y$7,"",IF(AND($BF260=$Y$7,$BG260=23),"",Entrées!L288-Entrées!L287))</f>
        <v>68.5</v>
      </c>
      <c r="BR260" s="32">
        <f>IF($BF260&gt;$Y$7,"",IF(AND($BF260=$Y$7,$BG260=23),"",Entrées!M288-Entrées!M287))</f>
        <v>0</v>
      </c>
      <c r="BS260" s="32">
        <f>IF($BF260&gt;$Y$7,"",IF(AND($BF260=$Y$7,$BG260=23),"",Entrées!N288-Entrées!N287))</f>
        <v>-4.5</v>
      </c>
      <c r="BT260" s="32">
        <f>IF($BF260&gt;$Y$7,"",IF(AND($BF260=$Y$7,$BG260=23),"",Entrées!O288-Entrées!O287))</f>
        <v>-186</v>
      </c>
      <c r="BU260" s="32">
        <f>IF($BF260&gt;$Y$7,"",IF(AND($BF260=$Y$7,$BG260=23),"",Entrées!P288-Entrées!P287))</f>
        <v>-1</v>
      </c>
      <c r="BV260" s="32">
        <f>IF($BF260&gt;$Y$7,"",IF(AND($BF260=$Y$7,$BG260=23),"",Entrées!Q288-Entrées!Q287))</f>
        <v>-22</v>
      </c>
      <c r="BW260" s="32">
        <f>IF($BF260&gt;$Y$7,"",IF(AND($BF260=$Y$7,$BG260=23),"",Entrées!R288-Entrées!R287))</f>
        <v>385</v>
      </c>
      <c r="BX260" s="32">
        <f>IF($BF260&gt;$Y$7,"",IF(AND($BF260=$Y$7,$BG260=23),"",Entrées!S288-Entrées!S287))</f>
        <v>-137</v>
      </c>
      <c r="BY260" s="32">
        <f>IF($BF260&gt;$Y$7,"",IF(AND($BF260=$Y$7,$BG260=23),"",Entrées!T288-Entrées!T287))</f>
        <v>60</v>
      </c>
      <c r="BZ260" s="32">
        <f>IF($BF260&gt;$Y$7,"",IF(AND($BF260=$Y$7,$BG260=23),"",Entrées!U288-Entrées!U287))</f>
        <v>178</v>
      </c>
      <c r="CA260" s="32">
        <f>IF($BF260&gt;$Y$7,"",IF(AND($BF260=$Y$7,$BG260=23),"",Entrées!V288-Entrées!V287))</f>
        <v>-386</v>
      </c>
      <c r="CB260" s="4"/>
      <c r="CC260" s="4"/>
      <c r="CD260" s="33">
        <f>IF($BF260&lt;=$Y$7,Entrées!J287/CD$2,"")</f>
        <v>0.1623139036083775</v>
      </c>
      <c r="CE260" s="33">
        <f>IF($BF260&lt;=$Y$7,Entrées!K287/CE$2,"")</f>
        <v>0.21500238891543239</v>
      </c>
      <c r="CF260" s="11">
        <f t="shared" si="242"/>
        <v>7926</v>
      </c>
      <c r="CG260" s="11">
        <f t="shared" si="243"/>
        <v>4186</v>
      </c>
      <c r="CH260" s="52">
        <f t="shared" si="244"/>
        <v>0.27160101910413265</v>
      </c>
      <c r="CI260" s="52">
        <f t="shared" si="245"/>
        <v>9.6170382329218221E-2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40606.5</v>
      </c>
      <c r="F261" s="28">
        <f ca="1">IF($D261&gt;$D$8,"",INDIRECT(ADDRESS(ROW(Entrées!$C$37)+($D261-1)*24+F$11,COLUMN(Entrées!$C$37)+($C261-1),4,TRUE,"Entrées")))</f>
        <v>37542.5</v>
      </c>
      <c r="G261" s="28">
        <f ca="1">IF($D261&gt;$D$8,"",INDIRECT(ADDRESS(ROW(Entrées!$C$37)+($D261-1)*24+G$11,COLUMN(Entrées!$C$37)+($C261-1),4,TRUE,"Entrées")))</f>
        <v>36018.5</v>
      </c>
      <c r="H261" s="28">
        <f ca="1">IF($D261&gt;$D$8,"",INDIRECT(ADDRESS(ROW(Entrées!$C$37)+($D261-1)*24+H$11,COLUMN(Entrées!$C$37)+($C261-1),4,TRUE,"Entrées")))</f>
        <v>34454.5</v>
      </c>
      <c r="I261" s="28">
        <f ca="1">IF($D261&gt;$D$8,"",INDIRECT(ADDRESS(ROW(Entrées!$C$37)+($D261-1)*24+I$11,COLUMN(Entrées!$C$37)+($C261-1),4,TRUE,"Entrées")))</f>
        <v>34210.5</v>
      </c>
      <c r="J261" s="28">
        <f ca="1">IF($D261&gt;$D$8,"",INDIRECT(ADDRESS(ROW(Entrées!$C$37)+($D261-1)*24+J$11,COLUMN(Entrées!$C$37)+($C261-1),4,TRUE,"Entrées")))</f>
        <v>35708.5</v>
      </c>
      <c r="K261" s="28">
        <f ca="1">IF($D261&gt;$D$8,"",INDIRECT(ADDRESS(ROW(Entrées!$C$37)+($D261-1)*24+K$11,COLUMN(Entrées!$C$37)+($C261-1),4,TRUE,"Entrées")))</f>
        <v>39757.5</v>
      </c>
      <c r="L261" s="28">
        <f ca="1">IF($D261&gt;$D$8,"",INDIRECT(ADDRESS(ROW(Entrées!$C$37)+($D261-1)*24+L$11,COLUMN(Entrées!$C$37)+($C261-1),4,TRUE,"Entrées")))</f>
        <v>43664</v>
      </c>
      <c r="M261" s="28">
        <f ca="1">IF($D261&gt;$D$8,"",INDIRECT(ADDRESS(ROW(Entrées!$C$37)+($D261-1)*24+M$11,COLUMN(Entrées!$C$37)+($C261-1),4,TRUE,"Entrées")))</f>
        <v>44284.5</v>
      </c>
      <c r="N261" s="28">
        <f ca="1">IF($D261&gt;$D$8,"",INDIRECT(ADDRESS(ROW(Entrées!$C$37)+($D261-1)*24+N$11,COLUMN(Entrées!$C$37)+($C261-1),4,TRUE,"Entrées")))</f>
        <v>44895.5</v>
      </c>
      <c r="O261" s="28">
        <f ca="1">IF($D261&gt;$D$8,"",INDIRECT(ADDRESS(ROW(Entrées!$C$37)+($D261-1)*24+O$11,COLUMN(Entrées!$C$37)+($C261-1),4,TRUE,"Entrées")))</f>
        <v>45149</v>
      </c>
      <c r="P261" s="28">
        <f ca="1">IF($D261&gt;$D$8,"",INDIRECT(ADDRESS(ROW(Entrées!$C$37)+($D261-1)*24+P$11,COLUMN(Entrées!$C$37)+($C261-1),4,TRUE,"Entrées")))</f>
        <v>45280</v>
      </c>
      <c r="Q261" s="28">
        <f ca="1">IF($D261&gt;$D$8,"",INDIRECT(ADDRESS(ROW(Entrées!$C$37)+($D261-1)*24+Q$11,COLUMN(Entrées!$C$37)+($C261-1),4,TRUE,"Entrées")))</f>
        <v>45338</v>
      </c>
      <c r="R261" s="28">
        <f ca="1">IF($D261&gt;$D$8,"",INDIRECT(ADDRESS(ROW(Entrées!$C$37)+($D261-1)*24+R$11,COLUMN(Entrées!$C$37)+($C261-1),4,TRUE,"Entrées")))</f>
        <v>45299</v>
      </c>
      <c r="S261" s="28">
        <f ca="1">IF($D261&gt;$D$8,"",INDIRECT(ADDRESS(ROW(Entrées!$C$37)+($D261-1)*24+S$11,COLUMN(Entrées!$C$37)+($C261-1),4,TRUE,"Entrées")))</f>
        <v>45367.5</v>
      </c>
      <c r="T261" s="28">
        <f ca="1">IF($D261&gt;$D$8,"",INDIRECT(ADDRESS(ROW(Entrées!$C$37)+($D261-1)*24+T$11,COLUMN(Entrées!$C$37)+($C261-1),4,TRUE,"Entrées")))</f>
        <v>45407.5</v>
      </c>
      <c r="U261" s="28">
        <f ca="1">IF($D261&gt;$D$8,"",INDIRECT(ADDRESS(ROW(Entrées!$C$37)+($D261-1)*24+U$11,COLUMN(Entrées!$C$37)+($C261-1),4,TRUE,"Entrées")))</f>
        <v>45540</v>
      </c>
      <c r="V261" s="28">
        <f ca="1">IF($D261&gt;$D$8,"",INDIRECT(ADDRESS(ROW(Entrées!$C$37)+($D261-1)*24+V$11,COLUMN(Entrées!$C$37)+($C261-1),4,TRUE,"Entrées")))</f>
        <v>45539</v>
      </c>
      <c r="W261" s="28">
        <f ca="1">IF($D261&gt;$D$8,"",INDIRECT(ADDRESS(ROW(Entrées!$C$37)+($D261-1)*24+W$11,COLUMN(Entrées!$C$37)+($C261-1),4,TRUE,"Entrées")))</f>
        <v>45615.5</v>
      </c>
      <c r="X261" s="28">
        <f ca="1">IF($D261&gt;$D$8,"",INDIRECT(ADDRESS(ROW(Entrées!$C$37)+($D261-1)*24+X$11,COLUMN(Entrées!$C$37)+($C261-1),4,TRUE,"Entrées")))</f>
        <v>45835</v>
      </c>
      <c r="Y261" s="28">
        <f ca="1">IF($D261&gt;$D$8,"",INDIRECT(ADDRESS(ROW(Entrées!$C$37)+($D261-1)*24+Y$11,COLUMN(Entrées!$C$37)+($C261-1),4,TRUE,"Entrées")))</f>
        <v>45588.5</v>
      </c>
      <c r="Z261" s="28">
        <f ca="1">IF($D261&gt;$D$8,"",INDIRECT(ADDRESS(ROW(Entrées!$C$37)+($D261-1)*24+Z$11,COLUMN(Entrées!$C$37)+($C261-1),4,TRUE,"Entrées")))</f>
        <v>44849</v>
      </c>
      <c r="AA261" s="28">
        <f ca="1">IF($D261&gt;$D$8,"",INDIRECT(ADDRESS(ROW(Entrées!$C$37)+($D261-1)*24+AA$11,COLUMN(Entrées!$C$37)+($C261-1),4,TRUE,"Entrées")))</f>
        <v>44426.5</v>
      </c>
      <c r="AB261" s="28">
        <f ca="1">IF($D261&gt;$D$8,"",INDIRECT(ADDRESS(ROW(Entrées!$C$37)+($D261-1)*24+AB$11,COLUMN(Entrées!$C$37)+($C261-1),4,TRUE,"Entrées")))</f>
        <v>44454</v>
      </c>
      <c r="AC261" s="11"/>
      <c r="AD261" s="40">
        <f t="shared" ca="1" si="274"/>
        <v>42701.291666666664</v>
      </c>
      <c r="AE261" s="40">
        <f t="shared" ca="1" si="276"/>
        <v>45835</v>
      </c>
      <c r="AF261" s="40">
        <f t="shared" ca="1" si="277"/>
        <v>34210.5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49473.956989247294</v>
      </c>
      <c r="AK261" s="31">
        <f t="shared" ca="1" si="222"/>
        <v>49350.672043010745</v>
      </c>
      <c r="AL261" s="31">
        <f t="shared" ca="1" si="223"/>
        <v>49398.118279569891</v>
      </c>
      <c r="AM261" s="31">
        <f t="shared" ca="1" si="224"/>
        <v>347.55645161290329</v>
      </c>
      <c r="AN261" s="31">
        <f t="shared" ca="1" si="225"/>
        <v>2588.1444892473114</v>
      </c>
      <c r="AO261" s="31">
        <f t="shared" ca="1" si="226"/>
        <v>1503.5463709677417</v>
      </c>
      <c r="AP261" s="31">
        <f t="shared" ca="1" si="227"/>
        <v>41704.171370967742</v>
      </c>
      <c r="AQ261" s="31">
        <f t="shared" ca="1" si="228"/>
        <v>2152.7096774193546</v>
      </c>
      <c r="AR261" s="31">
        <f t="shared" ca="1" si="229"/>
        <v>402.56922043010746</v>
      </c>
      <c r="AS261" s="31">
        <f t="shared" ca="1" si="230"/>
        <v>6508.2741935483891</v>
      </c>
      <c r="AT261" s="31">
        <f t="shared" ca="1" si="231"/>
        <v>-813.07862903225805</v>
      </c>
      <c r="AU261" s="31">
        <f t="shared" ca="1" si="232"/>
        <v>663.5913978494624</v>
      </c>
      <c r="AV261" s="31">
        <f t="shared" ca="1" si="233"/>
        <v>-5583.5161290322567</v>
      </c>
      <c r="AW261" s="31">
        <f t="shared" ca="1" si="234"/>
        <v>65.047043010752674</v>
      </c>
      <c r="AX261" s="31">
        <f t="shared" ca="1" si="235"/>
        <v>1350.5215053763443</v>
      </c>
      <c r="AY261" s="31">
        <f t="shared" ca="1" si="236"/>
        <v>-1174.383064516129</v>
      </c>
      <c r="AZ261" s="31">
        <f t="shared" ca="1" si="237"/>
        <v>-997.34811827956992</v>
      </c>
      <c r="BA261" s="31">
        <f t="shared" ca="1" si="238"/>
        <v>-382.02016129032256</v>
      </c>
      <c r="BB261" s="31">
        <f t="shared" ca="1" si="239"/>
        <v>-2410.5497311827958</v>
      </c>
      <c r="BC261" s="31">
        <f t="shared" ca="1" si="240"/>
        <v>-1597.1438172043011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49</v>
      </c>
      <c r="BI261" s="32">
        <f>IF($BF261&gt;$Y$7,"",IF(AND($BF261=$Y$7,$BG261=23),"",Entrées!D289-Entrées!D288))</f>
        <v>-225</v>
      </c>
      <c r="BJ261" s="32">
        <f>IF($BF261&gt;$Y$7,"",IF(AND($BF261=$Y$7,$BG261=23),"",Entrées!E289-Entrées!E288))</f>
        <v>75</v>
      </c>
      <c r="BK261" s="32">
        <f>IF($BF261&gt;$Y$7,"",IF(AND($BF261=$Y$7,$BG261=23),"",Entrées!F289-Entrées!F288))</f>
        <v>-5.5</v>
      </c>
      <c r="BL261" s="32">
        <f>IF($BF261&gt;$Y$7,"",IF(AND($BF261=$Y$7,$BG261=23),"",Entrées!G289-Entrées!G288))</f>
        <v>-99</v>
      </c>
      <c r="BM261" s="32">
        <f>IF($BF261&gt;$Y$7,"",IF(AND($BF261=$Y$7,$BG261=23),"",Entrées!H289-Entrées!H288))</f>
        <v>-61</v>
      </c>
      <c r="BN261" s="32">
        <f>IF($BF261&gt;$Y$7,"",IF(AND($BF261=$Y$7,$BG261=23),"",Entrées!I289-Entrées!I288))</f>
        <v>-49.5</v>
      </c>
      <c r="BO261" s="32">
        <f>IF($BF261&gt;$Y$7,"",IF(AND($BF261=$Y$7,$BG261=23),"",Entrées!J289-Entrées!J288))</f>
        <v>-122.5</v>
      </c>
      <c r="BP261" s="32">
        <f>IF($BF261&gt;$Y$7,"",IF(AND($BF261=$Y$7,$BG261=23),"",Entrées!K289-Entrées!K288))</f>
        <v>328</v>
      </c>
      <c r="BQ261" s="32">
        <f>IF($BF261&gt;$Y$7,"",IF(AND($BF261=$Y$7,$BG261=23),"",Entrées!L289-Entrées!L288))</f>
        <v>-59</v>
      </c>
      <c r="BR261" s="32">
        <f>IF($BF261&gt;$Y$7,"",IF(AND($BF261=$Y$7,$BG261=23),"",Entrées!M289-Entrées!M288))</f>
        <v>-11</v>
      </c>
      <c r="BS261" s="32">
        <f>IF($BF261&gt;$Y$7,"",IF(AND($BF261=$Y$7,$BG261=23),"",Entrées!N289-Entrées!N288))</f>
        <v>10</v>
      </c>
      <c r="BT261" s="32">
        <f>IF($BF261&gt;$Y$7,"",IF(AND($BF261=$Y$7,$BG261=23),"",Entrées!O289-Entrées!O288))</f>
        <v>118</v>
      </c>
      <c r="BU261" s="32">
        <f>IF($BF261&gt;$Y$7,"",IF(AND($BF261=$Y$7,$BG261=23),"",Entrées!P289-Entrées!P288))</f>
        <v>-1.5</v>
      </c>
      <c r="BV261" s="32">
        <f>IF($BF261&gt;$Y$7,"",IF(AND($BF261=$Y$7,$BG261=23),"",Entrées!Q289-Entrées!Q288))</f>
        <v>-118</v>
      </c>
      <c r="BW261" s="32">
        <f>IF($BF261&gt;$Y$7,"",IF(AND($BF261=$Y$7,$BG261=23),"",Entrées!R289-Entrées!R288))</f>
        <v>-79</v>
      </c>
      <c r="BX261" s="32">
        <f>IF($BF261&gt;$Y$7,"",IF(AND($BF261=$Y$7,$BG261=23),"",Entrées!S289-Entrées!S288))</f>
        <v>-35</v>
      </c>
      <c r="BY261" s="32">
        <f>IF($BF261&gt;$Y$7,"",IF(AND($BF261=$Y$7,$BG261=23),"",Entrées!T289-Entrées!T288))</f>
        <v>-50</v>
      </c>
      <c r="BZ261" s="32">
        <f>IF($BF261&gt;$Y$7,"",IF(AND($BF261=$Y$7,$BG261=23),"",Entrées!U289-Entrées!U288))</f>
        <v>396</v>
      </c>
      <c r="CA261" s="32">
        <f>IF($BF261&gt;$Y$7,"",IF(AND($BF261=$Y$7,$BG261=23),"",Entrées!V289-Entrées!V288))</f>
        <v>-277</v>
      </c>
      <c r="CB261" s="4"/>
      <c r="CC261" s="4"/>
      <c r="CD261" s="33">
        <f>IF($BF261&lt;=$Y$7,Entrées!J288/CD$2,"")</f>
        <v>0.15947514509210195</v>
      </c>
      <c r="CE261" s="33">
        <f>IF($BF261&lt;=$Y$7,Entrées!K288/CE$2,"")</f>
        <v>0.30972288580984231</v>
      </c>
      <c r="CF261" s="11">
        <f t="shared" si="242"/>
        <v>7926</v>
      </c>
      <c r="CG261" s="11">
        <f t="shared" si="243"/>
        <v>4186</v>
      </c>
      <c r="CH261" s="52">
        <f t="shared" si="244"/>
        <v>0.27160101910413265</v>
      </c>
      <c r="CI261" s="52">
        <f t="shared" si="245"/>
        <v>9.6170382329218221E-2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43833.5</v>
      </c>
      <c r="F262" s="28">
        <f ca="1">IF($D262&gt;$D$8,"",INDIRECT(ADDRESS(ROW(Entrées!$C$37)+($D262-1)*24+F$11,COLUMN(Entrées!$C$37)+($C262-1),4,TRUE,"Entrées")))</f>
        <v>43361.5</v>
      </c>
      <c r="G262" s="28">
        <f ca="1">IF($D262&gt;$D$8,"",INDIRECT(ADDRESS(ROW(Entrées!$C$37)+($D262-1)*24+G$11,COLUMN(Entrées!$C$37)+($C262-1),4,TRUE,"Entrées")))</f>
        <v>43016.5</v>
      </c>
      <c r="H262" s="28">
        <f ca="1">IF($D262&gt;$D$8,"",INDIRECT(ADDRESS(ROW(Entrées!$C$37)+($D262-1)*24+H$11,COLUMN(Entrées!$C$37)+($C262-1),4,TRUE,"Entrées")))</f>
        <v>41682</v>
      </c>
      <c r="I262" s="28">
        <f ca="1">IF($D262&gt;$D$8,"",INDIRECT(ADDRESS(ROW(Entrées!$C$37)+($D262-1)*24+I$11,COLUMN(Entrées!$C$37)+($C262-1),4,TRUE,"Entrées")))</f>
        <v>41591.5</v>
      </c>
      <c r="J262" s="28">
        <f ca="1">IF($D262&gt;$D$8,"",INDIRECT(ADDRESS(ROW(Entrées!$C$37)+($D262-1)*24+J$11,COLUMN(Entrées!$C$37)+($C262-1),4,TRUE,"Entrées")))</f>
        <v>43153.5</v>
      </c>
      <c r="K262" s="28">
        <f ca="1">IF($D262&gt;$D$8,"",INDIRECT(ADDRESS(ROW(Entrées!$C$37)+($D262-1)*24+K$11,COLUMN(Entrées!$C$37)+($C262-1),4,TRUE,"Entrées")))</f>
        <v>44372</v>
      </c>
      <c r="L262" s="28">
        <f ca="1">IF($D262&gt;$D$8,"",INDIRECT(ADDRESS(ROW(Entrées!$C$37)+($D262-1)*24+L$11,COLUMN(Entrées!$C$37)+($C262-1),4,TRUE,"Entrées")))</f>
        <v>44988</v>
      </c>
      <c r="M262" s="28">
        <f ca="1">IF($D262&gt;$D$8,"",INDIRECT(ADDRESS(ROW(Entrées!$C$37)+($D262-1)*24+M$11,COLUMN(Entrées!$C$37)+($C262-1),4,TRUE,"Entrées")))</f>
        <v>45281</v>
      </c>
      <c r="N262" s="28">
        <f ca="1">IF($D262&gt;$D$8,"",INDIRECT(ADDRESS(ROW(Entrées!$C$37)+($D262-1)*24+N$11,COLUMN(Entrées!$C$37)+($C262-1),4,TRUE,"Entrées")))</f>
        <v>45218</v>
      </c>
      <c r="O262" s="28">
        <f ca="1">IF($D262&gt;$D$8,"",INDIRECT(ADDRESS(ROW(Entrées!$C$37)+($D262-1)*24+O$11,COLUMN(Entrées!$C$37)+($C262-1),4,TRUE,"Entrées")))</f>
        <v>45168.5</v>
      </c>
      <c r="P262" s="28">
        <f ca="1">IF($D262&gt;$D$8,"",INDIRECT(ADDRESS(ROW(Entrées!$C$37)+($D262-1)*24+P$11,COLUMN(Entrées!$C$37)+($C262-1),4,TRUE,"Entrées")))</f>
        <v>45345</v>
      </c>
      <c r="Q262" s="28">
        <f ca="1">IF($D262&gt;$D$8,"",INDIRECT(ADDRESS(ROW(Entrées!$C$37)+($D262-1)*24+Q$11,COLUMN(Entrées!$C$37)+($C262-1),4,TRUE,"Entrées")))</f>
        <v>45352.5</v>
      </c>
      <c r="R262" s="28">
        <f ca="1">IF($D262&gt;$D$8,"",INDIRECT(ADDRESS(ROW(Entrées!$C$37)+($D262-1)*24+R$11,COLUMN(Entrées!$C$37)+($C262-1),4,TRUE,"Entrées")))</f>
        <v>45266</v>
      </c>
      <c r="S262" s="28">
        <f ca="1">IF($D262&gt;$D$8,"",INDIRECT(ADDRESS(ROW(Entrées!$C$37)+($D262-1)*24+S$11,COLUMN(Entrées!$C$37)+($C262-1),4,TRUE,"Entrées")))</f>
        <v>45163.5</v>
      </c>
      <c r="T262" s="28">
        <f ca="1">IF($D262&gt;$D$8,"",INDIRECT(ADDRESS(ROW(Entrées!$C$37)+($D262-1)*24+T$11,COLUMN(Entrées!$C$37)+($C262-1),4,TRUE,"Entrées")))</f>
        <v>45116</v>
      </c>
      <c r="U262" s="28">
        <f ca="1">IF($D262&gt;$D$8,"",INDIRECT(ADDRESS(ROW(Entrées!$C$37)+($D262-1)*24+U$11,COLUMN(Entrées!$C$37)+($C262-1),4,TRUE,"Entrées")))</f>
        <v>45242.5</v>
      </c>
      <c r="V262" s="28">
        <f ca="1">IF($D262&gt;$D$8,"",INDIRECT(ADDRESS(ROW(Entrées!$C$37)+($D262-1)*24+V$11,COLUMN(Entrées!$C$37)+($C262-1),4,TRUE,"Entrées")))</f>
        <v>45634</v>
      </c>
      <c r="W262" s="28">
        <f ca="1">IF($D262&gt;$D$8,"",INDIRECT(ADDRESS(ROW(Entrées!$C$37)+($D262-1)*24+W$11,COLUMN(Entrées!$C$37)+($C262-1),4,TRUE,"Entrées")))</f>
        <v>45770.5</v>
      </c>
      <c r="X262" s="28">
        <f ca="1">IF($D262&gt;$D$8,"",INDIRECT(ADDRESS(ROW(Entrées!$C$37)+($D262-1)*24+X$11,COLUMN(Entrées!$C$37)+($C262-1),4,TRUE,"Entrées")))</f>
        <v>45661.5</v>
      </c>
      <c r="Y262" s="28">
        <f ca="1">IF($D262&gt;$D$8,"",INDIRECT(ADDRESS(ROW(Entrées!$C$37)+($D262-1)*24+Y$11,COLUMN(Entrées!$C$37)+($C262-1),4,TRUE,"Entrées")))</f>
        <v>45811.5</v>
      </c>
      <c r="Z262" s="28">
        <f ca="1">IF($D262&gt;$D$8,"",INDIRECT(ADDRESS(ROW(Entrées!$C$37)+($D262-1)*24+Z$11,COLUMN(Entrées!$C$37)+($C262-1),4,TRUE,"Entrées")))</f>
        <v>45574.5</v>
      </c>
      <c r="AA262" s="28">
        <f ca="1">IF($D262&gt;$D$8,"",INDIRECT(ADDRESS(ROW(Entrées!$C$37)+($D262-1)*24+AA$11,COLUMN(Entrées!$C$37)+($C262-1),4,TRUE,"Entrées")))</f>
        <v>45427.5</v>
      </c>
      <c r="AB262" s="28">
        <f ca="1">IF($D262&gt;$D$8,"",INDIRECT(ADDRESS(ROW(Entrées!$C$37)+($D262-1)*24+AB$11,COLUMN(Entrées!$C$37)+($C262-1),4,TRUE,"Entrées")))</f>
        <v>45499.5</v>
      </c>
      <c r="AC262" s="11"/>
      <c r="AD262" s="40">
        <f t="shared" ca="1" si="274"/>
        <v>44688.770833333336</v>
      </c>
      <c r="AE262" s="40">
        <f t="shared" ca="1" si="276"/>
        <v>45811.5</v>
      </c>
      <c r="AF262" s="40">
        <f t="shared" ca="1" si="277"/>
        <v>41591.5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49473.956989247294</v>
      </c>
      <c r="AK262" s="31">
        <f t="shared" ca="1" si="222"/>
        <v>49350.672043010745</v>
      </c>
      <c r="AL262" s="31">
        <f t="shared" ca="1" si="223"/>
        <v>49398.118279569891</v>
      </c>
      <c r="AM262" s="31">
        <f t="shared" ca="1" si="224"/>
        <v>347.55645161290329</v>
      </c>
      <c r="AN262" s="31">
        <f t="shared" ca="1" si="225"/>
        <v>2588.1444892473114</v>
      </c>
      <c r="AO262" s="31">
        <f t="shared" ca="1" si="226"/>
        <v>1503.5463709677417</v>
      </c>
      <c r="AP262" s="31">
        <f t="shared" ca="1" si="227"/>
        <v>41704.171370967742</v>
      </c>
      <c r="AQ262" s="31">
        <f t="shared" ca="1" si="228"/>
        <v>2152.7096774193546</v>
      </c>
      <c r="AR262" s="31">
        <f t="shared" ca="1" si="229"/>
        <v>402.56922043010746</v>
      </c>
      <c r="AS262" s="31">
        <f t="shared" ca="1" si="230"/>
        <v>6508.2741935483891</v>
      </c>
      <c r="AT262" s="31">
        <f t="shared" ca="1" si="231"/>
        <v>-813.07862903225805</v>
      </c>
      <c r="AU262" s="31">
        <f t="shared" ca="1" si="232"/>
        <v>663.5913978494624</v>
      </c>
      <c r="AV262" s="31">
        <f t="shared" ca="1" si="233"/>
        <v>-5583.5161290322567</v>
      </c>
      <c r="AW262" s="31">
        <f t="shared" ca="1" si="234"/>
        <v>65.047043010752674</v>
      </c>
      <c r="AX262" s="31">
        <f t="shared" ca="1" si="235"/>
        <v>1350.5215053763443</v>
      </c>
      <c r="AY262" s="31">
        <f t="shared" ca="1" si="236"/>
        <v>-1174.383064516129</v>
      </c>
      <c r="AZ262" s="31">
        <f t="shared" ca="1" si="237"/>
        <v>-997.34811827956992</v>
      </c>
      <c r="BA262" s="31">
        <f t="shared" ca="1" si="238"/>
        <v>-382.02016129032256</v>
      </c>
      <c r="BB262" s="31">
        <f t="shared" ca="1" si="239"/>
        <v>-2410.5497311827958</v>
      </c>
      <c r="BC262" s="31">
        <f t="shared" ca="1" si="240"/>
        <v>-1597.1438172043011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-732</v>
      </c>
      <c r="BI262" s="32">
        <f>IF($BF262&gt;$Y$7,"",IF(AND($BF262=$Y$7,$BG262=23),"",Entrées!D290-Entrées!D289))</f>
        <v>-987.5</v>
      </c>
      <c r="BJ262" s="32">
        <f>IF($BF262&gt;$Y$7,"",IF(AND($BF262=$Y$7,$BG262=23),"",Entrées!E290-Entrées!E289))</f>
        <v>-437.5</v>
      </c>
      <c r="BK262" s="32">
        <f>IF($BF262&gt;$Y$7,"",IF(AND($BF262=$Y$7,$BG262=23),"",Entrées!F290-Entrées!F289))</f>
        <v>-1</v>
      </c>
      <c r="BL262" s="32">
        <f>IF($BF262&gt;$Y$7,"",IF(AND($BF262=$Y$7,$BG262=23),"",Entrées!G290-Entrées!G289))</f>
        <v>-45.5</v>
      </c>
      <c r="BM262" s="32">
        <f>IF($BF262&gt;$Y$7,"",IF(AND($BF262=$Y$7,$BG262=23),"",Entrées!H290-Entrées!H289))</f>
        <v>11</v>
      </c>
      <c r="BN262" s="32">
        <f>IF($BF262&gt;$Y$7,"",IF(AND($BF262=$Y$7,$BG262=23),"",Entrées!I290-Entrées!I289))</f>
        <v>113</v>
      </c>
      <c r="BO262" s="32">
        <f>IF($BF262&gt;$Y$7,"",IF(AND($BF262=$Y$7,$BG262=23),"",Entrées!J290-Entrées!J289))</f>
        <v>-206</v>
      </c>
      <c r="BP262" s="32">
        <f>IF($BF262&gt;$Y$7,"",IF(AND($BF262=$Y$7,$BG262=23),"",Entrées!K290-Entrées!K289))</f>
        <v>52.5</v>
      </c>
      <c r="BQ262" s="32">
        <f>IF($BF262&gt;$Y$7,"",IF(AND($BF262=$Y$7,$BG262=23),"",Entrées!L290-Entrées!L289))</f>
        <v>175</v>
      </c>
      <c r="BR262" s="32">
        <f>IF($BF262&gt;$Y$7,"",IF(AND($BF262=$Y$7,$BG262=23),"",Entrées!M290-Entrées!M289))</f>
        <v>-38</v>
      </c>
      <c r="BS262" s="32">
        <f>IF($BF262&gt;$Y$7,"",IF(AND($BF262=$Y$7,$BG262=23),"",Entrées!N290-Entrées!N289))</f>
        <v>11</v>
      </c>
      <c r="BT262" s="32">
        <f>IF($BF262&gt;$Y$7,"",IF(AND($BF262=$Y$7,$BG262=23),"",Entrées!O290-Entrées!O289))</f>
        <v>-804</v>
      </c>
      <c r="BU262" s="32">
        <f>IF($BF262&gt;$Y$7,"",IF(AND($BF262=$Y$7,$BG262=23),"",Entrées!P290-Entrées!P289))</f>
        <v>-1</v>
      </c>
      <c r="BV262" s="32">
        <f>IF($BF262&gt;$Y$7,"",IF(AND($BF262=$Y$7,$BG262=23),"",Entrées!Q290-Entrées!Q289))</f>
        <v>-809</v>
      </c>
      <c r="BW262" s="32">
        <f>IF($BF262&gt;$Y$7,"",IF(AND($BF262=$Y$7,$BG262=23),"",Entrées!R290-Entrées!R289))</f>
        <v>119</v>
      </c>
      <c r="BX262" s="32">
        <f>IF($BF262&gt;$Y$7,"",IF(AND($BF262=$Y$7,$BG262=23),"",Entrées!S290-Entrées!S289))</f>
        <v>196</v>
      </c>
      <c r="BY262" s="32">
        <f>IF($BF262&gt;$Y$7,"",IF(AND($BF262=$Y$7,$BG262=23),"",Entrées!T290-Entrées!T289))</f>
        <v>-434</v>
      </c>
      <c r="BZ262" s="32">
        <f>IF($BF262&gt;$Y$7,"",IF(AND($BF262=$Y$7,$BG262=23),"",Entrées!U290-Entrées!U289))</f>
        <v>-21</v>
      </c>
      <c r="CA262" s="32">
        <f>IF($BF262&gt;$Y$7,"",IF(AND($BF262=$Y$7,$BG262=23),"",Entrées!V290-Entrées!V289))</f>
        <v>-132</v>
      </c>
      <c r="CB262" s="4"/>
      <c r="CC262" s="4"/>
      <c r="CD262" s="33">
        <f>IF($BF262&lt;=$Y$7,Entrées!J289/CD$2,"")</f>
        <v>0.14401968205904617</v>
      </c>
      <c r="CE262" s="33">
        <f>IF($BF262&lt;=$Y$7,Entrées!K289/CE$2,"")</f>
        <v>0.38807931199235546</v>
      </c>
      <c r="CF262" s="11">
        <f t="shared" si="242"/>
        <v>7926</v>
      </c>
      <c r="CG262" s="11">
        <f t="shared" si="243"/>
        <v>4186</v>
      </c>
      <c r="CH262" s="52">
        <f t="shared" si="244"/>
        <v>0.27160101910413265</v>
      </c>
      <c r="CI262" s="52">
        <f t="shared" si="245"/>
        <v>9.6170382329218221E-2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45499.5</v>
      </c>
      <c r="F263" s="28">
        <f ca="1">IF($D263&gt;$D$8,"",INDIRECT(ADDRESS(ROW(Entrées!$C$37)+($D263-1)*24+F$11,COLUMN(Entrées!$C$37)+($C263-1),4,TRUE,"Entrées")))</f>
        <v>44903.5</v>
      </c>
      <c r="G263" s="28">
        <f ca="1">IF($D263&gt;$D$8,"",INDIRECT(ADDRESS(ROW(Entrées!$C$37)+($D263-1)*24+G$11,COLUMN(Entrées!$C$37)+($C263-1),4,TRUE,"Entrées")))</f>
        <v>45317.5</v>
      </c>
      <c r="H263" s="28">
        <f ca="1">IF($D263&gt;$D$8,"",INDIRECT(ADDRESS(ROW(Entrées!$C$37)+($D263-1)*24+H$11,COLUMN(Entrées!$C$37)+($C263-1),4,TRUE,"Entrées")))</f>
        <v>45159.5</v>
      </c>
      <c r="I263" s="28">
        <f ca="1">IF($D263&gt;$D$8,"",INDIRECT(ADDRESS(ROW(Entrées!$C$37)+($D263-1)*24+I$11,COLUMN(Entrées!$C$37)+($C263-1),4,TRUE,"Entrées")))</f>
        <v>45473.5</v>
      </c>
      <c r="J263" s="28">
        <f ca="1">IF($D263&gt;$D$8,"",INDIRECT(ADDRESS(ROW(Entrées!$C$37)+($D263-1)*24+J$11,COLUMN(Entrées!$C$37)+($C263-1),4,TRUE,"Entrées")))</f>
        <v>45418</v>
      </c>
      <c r="K263" s="28">
        <f ca="1">IF($D263&gt;$D$8,"",INDIRECT(ADDRESS(ROW(Entrées!$C$37)+($D263-1)*24+K$11,COLUMN(Entrées!$C$37)+($C263-1),4,TRUE,"Entrées")))</f>
        <v>45640</v>
      </c>
      <c r="L263" s="28">
        <f ca="1">IF($D263&gt;$D$8,"",INDIRECT(ADDRESS(ROW(Entrées!$C$37)+($D263-1)*24+L$11,COLUMN(Entrées!$C$37)+($C263-1),4,TRUE,"Entrées")))</f>
        <v>45989</v>
      </c>
      <c r="M263" s="28">
        <f ca="1">IF($D263&gt;$D$8,"",INDIRECT(ADDRESS(ROW(Entrées!$C$37)+($D263-1)*24+M$11,COLUMN(Entrées!$C$37)+($C263-1),4,TRUE,"Entrées")))</f>
        <v>46026</v>
      </c>
      <c r="N263" s="28">
        <f ca="1">IF($D263&gt;$D$8,"",INDIRECT(ADDRESS(ROW(Entrées!$C$37)+($D263-1)*24+N$11,COLUMN(Entrées!$C$37)+($C263-1),4,TRUE,"Entrées")))</f>
        <v>46001</v>
      </c>
      <c r="O263" s="28">
        <f ca="1">IF($D263&gt;$D$8,"",INDIRECT(ADDRESS(ROW(Entrées!$C$37)+($D263-1)*24+O$11,COLUMN(Entrées!$C$37)+($C263-1),4,TRUE,"Entrées")))</f>
        <v>45883.5</v>
      </c>
      <c r="P263" s="28">
        <f ca="1">IF($D263&gt;$D$8,"",INDIRECT(ADDRESS(ROW(Entrées!$C$37)+($D263-1)*24+P$11,COLUMN(Entrées!$C$37)+($C263-1),4,TRUE,"Entrées")))</f>
        <v>45760.5</v>
      </c>
      <c r="Q263" s="28">
        <f ca="1">IF($D263&gt;$D$8,"",INDIRECT(ADDRESS(ROW(Entrées!$C$37)+($D263-1)*24+Q$11,COLUMN(Entrées!$C$37)+($C263-1),4,TRUE,"Entrées")))</f>
        <v>45686</v>
      </c>
      <c r="R263" s="28">
        <f ca="1">IF($D263&gt;$D$8,"",INDIRECT(ADDRESS(ROW(Entrées!$C$37)+($D263-1)*24+R$11,COLUMN(Entrées!$C$37)+($C263-1),4,TRUE,"Entrées")))</f>
        <v>45016.5</v>
      </c>
      <c r="S263" s="28">
        <f ca="1">IF($D263&gt;$D$8,"",INDIRECT(ADDRESS(ROW(Entrées!$C$37)+($D263-1)*24+S$11,COLUMN(Entrées!$C$37)+($C263-1),4,TRUE,"Entrées")))</f>
        <v>44716</v>
      </c>
      <c r="T263" s="28">
        <f ca="1">IF($D263&gt;$D$8,"",INDIRECT(ADDRESS(ROW(Entrées!$C$37)+($D263-1)*24+T$11,COLUMN(Entrées!$C$37)+($C263-1),4,TRUE,"Entrées")))</f>
        <v>44777.5</v>
      </c>
      <c r="U263" s="28">
        <f ca="1">IF($D263&gt;$D$8,"",INDIRECT(ADDRESS(ROW(Entrées!$C$37)+($D263-1)*24+U$11,COLUMN(Entrées!$C$37)+($C263-1),4,TRUE,"Entrées")))</f>
        <v>44712.5</v>
      </c>
      <c r="V263" s="28">
        <f ca="1">IF($D263&gt;$D$8,"",INDIRECT(ADDRESS(ROW(Entrées!$C$37)+($D263-1)*24+V$11,COLUMN(Entrées!$C$37)+($C263-1),4,TRUE,"Entrées")))</f>
        <v>44843</v>
      </c>
      <c r="W263" s="28">
        <f ca="1">IF($D263&gt;$D$8,"",INDIRECT(ADDRESS(ROW(Entrées!$C$37)+($D263-1)*24+W$11,COLUMN(Entrées!$C$37)+($C263-1),4,TRUE,"Entrées")))</f>
        <v>45175.5</v>
      </c>
      <c r="X263" s="28">
        <f ca="1">IF($D263&gt;$D$8,"",INDIRECT(ADDRESS(ROW(Entrées!$C$37)+($D263-1)*24+X$11,COLUMN(Entrées!$C$37)+($C263-1),4,TRUE,"Entrées")))</f>
        <v>45370.5</v>
      </c>
      <c r="Y263" s="28">
        <f ca="1">IF($D263&gt;$D$8,"",INDIRECT(ADDRESS(ROW(Entrées!$C$37)+($D263-1)*24+Y$11,COLUMN(Entrées!$C$37)+($C263-1),4,TRUE,"Entrées")))</f>
        <v>45403.5</v>
      </c>
      <c r="Z263" s="28">
        <f ca="1">IF($D263&gt;$D$8,"",INDIRECT(ADDRESS(ROW(Entrées!$C$37)+($D263-1)*24+Z$11,COLUMN(Entrées!$C$37)+($C263-1),4,TRUE,"Entrées")))</f>
        <v>45380.5</v>
      </c>
      <c r="AA263" s="28">
        <f ca="1">IF($D263&gt;$D$8,"",INDIRECT(ADDRESS(ROW(Entrées!$C$37)+($D263-1)*24+AA$11,COLUMN(Entrées!$C$37)+($C263-1),4,TRUE,"Entrées")))</f>
        <v>45239.5</v>
      </c>
      <c r="AB263" s="28">
        <f ca="1">IF($D263&gt;$D$8,"",INDIRECT(ADDRESS(ROW(Entrées!$C$37)+($D263-1)*24+AB$11,COLUMN(Entrées!$C$37)+($C263-1),4,TRUE,"Entrées")))</f>
        <v>45084</v>
      </c>
      <c r="AC263" s="11"/>
      <c r="AD263" s="40">
        <f t="shared" ca="1" si="274"/>
        <v>45353.1875</v>
      </c>
      <c r="AE263" s="40">
        <f t="shared" ca="1" si="276"/>
        <v>46026</v>
      </c>
      <c r="AF263" s="40">
        <f t="shared" ca="1" si="277"/>
        <v>44712.5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49473.956989247294</v>
      </c>
      <c r="AK263" s="31">
        <f t="shared" ca="1" si="222"/>
        <v>49350.672043010745</v>
      </c>
      <c r="AL263" s="31">
        <f t="shared" ca="1" si="223"/>
        <v>49398.118279569891</v>
      </c>
      <c r="AM263" s="31">
        <f t="shared" ca="1" si="224"/>
        <v>347.55645161290329</v>
      </c>
      <c r="AN263" s="31">
        <f t="shared" ca="1" si="225"/>
        <v>2588.1444892473114</v>
      </c>
      <c r="AO263" s="31">
        <f t="shared" ca="1" si="226"/>
        <v>1503.5463709677417</v>
      </c>
      <c r="AP263" s="31">
        <f t="shared" ca="1" si="227"/>
        <v>41704.171370967742</v>
      </c>
      <c r="AQ263" s="31">
        <f t="shared" ca="1" si="228"/>
        <v>2152.7096774193546</v>
      </c>
      <c r="AR263" s="31">
        <f t="shared" ca="1" si="229"/>
        <v>402.56922043010746</v>
      </c>
      <c r="AS263" s="31">
        <f t="shared" ca="1" si="230"/>
        <v>6508.2741935483891</v>
      </c>
      <c r="AT263" s="31">
        <f t="shared" ca="1" si="231"/>
        <v>-813.07862903225805</v>
      </c>
      <c r="AU263" s="31">
        <f t="shared" ca="1" si="232"/>
        <v>663.5913978494624</v>
      </c>
      <c r="AV263" s="31">
        <f t="shared" ca="1" si="233"/>
        <v>-5583.5161290322567</v>
      </c>
      <c r="AW263" s="31">
        <f t="shared" ca="1" si="234"/>
        <v>65.047043010752674</v>
      </c>
      <c r="AX263" s="31">
        <f t="shared" ca="1" si="235"/>
        <v>1350.5215053763443</v>
      </c>
      <c r="AY263" s="31">
        <f t="shared" ca="1" si="236"/>
        <v>-1174.383064516129</v>
      </c>
      <c r="AZ263" s="31">
        <f t="shared" ca="1" si="237"/>
        <v>-997.34811827956992</v>
      </c>
      <c r="BA263" s="31">
        <f t="shared" ca="1" si="238"/>
        <v>-382.02016129032256</v>
      </c>
      <c r="BB263" s="31">
        <f t="shared" ca="1" si="239"/>
        <v>-2410.5497311827958</v>
      </c>
      <c r="BC263" s="31">
        <f t="shared" ca="1" si="240"/>
        <v>-1597.1438172043011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-1385</v>
      </c>
      <c r="BI263" s="32">
        <f>IF($BF263&gt;$Y$7,"",IF(AND($BF263=$Y$7,$BG263=23),"",Entrées!D291-Entrées!D290))</f>
        <v>-1250</v>
      </c>
      <c r="BJ263" s="32">
        <f>IF($BF263&gt;$Y$7,"",IF(AND($BF263=$Y$7,$BG263=23),"",Entrées!E291-Entrées!E290))</f>
        <v>-1662.5</v>
      </c>
      <c r="BK263" s="32">
        <f>IF($BF263&gt;$Y$7,"",IF(AND($BF263=$Y$7,$BG263=23),"",Entrées!F291-Entrées!F290))</f>
        <v>0</v>
      </c>
      <c r="BL263" s="32">
        <f>IF($BF263&gt;$Y$7,"",IF(AND($BF263=$Y$7,$BG263=23),"",Entrées!G291-Entrées!G290))</f>
        <v>176</v>
      </c>
      <c r="BM263" s="32">
        <f>IF($BF263&gt;$Y$7,"",IF(AND($BF263=$Y$7,$BG263=23),"",Entrées!H291-Entrées!H290))</f>
        <v>47.5</v>
      </c>
      <c r="BN263" s="32">
        <f>IF($BF263&gt;$Y$7,"",IF(AND($BF263=$Y$7,$BG263=23),"",Entrées!I291-Entrées!I290))</f>
        <v>-71</v>
      </c>
      <c r="BO263" s="32">
        <f>IF($BF263&gt;$Y$7,"",IF(AND($BF263=$Y$7,$BG263=23),"",Entrées!J291-Entrées!J290))</f>
        <v>-86</v>
      </c>
      <c r="BP263" s="32">
        <f>IF($BF263&gt;$Y$7,"",IF(AND($BF263=$Y$7,$BG263=23),"",Entrées!K291-Entrées!K290))</f>
        <v>-82</v>
      </c>
      <c r="BQ263" s="32">
        <f>IF($BF263&gt;$Y$7,"",IF(AND($BF263=$Y$7,$BG263=23),"",Entrées!L291-Entrées!L290))</f>
        <v>-604.5</v>
      </c>
      <c r="BR263" s="32">
        <f>IF($BF263&gt;$Y$7,"",IF(AND($BF263=$Y$7,$BG263=23),"",Entrées!M291-Entrées!M290))</f>
        <v>-3</v>
      </c>
      <c r="BS263" s="32">
        <f>IF($BF263&gt;$Y$7,"",IF(AND($BF263=$Y$7,$BG263=23),"",Entrées!N291-Entrées!N290))</f>
        <v>6</v>
      </c>
      <c r="BT263" s="32">
        <f>IF($BF263&gt;$Y$7,"",IF(AND($BF263=$Y$7,$BG263=23),"",Entrées!O291-Entrées!O290))</f>
        <v>-768</v>
      </c>
      <c r="BU263" s="32">
        <f>IF($BF263&gt;$Y$7,"",IF(AND($BF263=$Y$7,$BG263=23),"",Entrées!P291-Entrées!P290))</f>
        <v>4</v>
      </c>
      <c r="BV263" s="32">
        <f>IF($BF263&gt;$Y$7,"",IF(AND($BF263=$Y$7,$BG263=23),"",Entrées!Q291-Entrées!Q290))</f>
        <v>249</v>
      </c>
      <c r="BW263" s="32">
        <f>IF($BF263&gt;$Y$7,"",IF(AND($BF263=$Y$7,$BG263=23),"",Entrées!R291-Entrées!R290))</f>
        <v>133</v>
      </c>
      <c r="BX263" s="32">
        <f>IF($BF263&gt;$Y$7,"",IF(AND($BF263=$Y$7,$BG263=23),"",Entrées!S291-Entrées!S290))</f>
        <v>-24</v>
      </c>
      <c r="BY263" s="32">
        <f>IF($BF263&gt;$Y$7,"",IF(AND($BF263=$Y$7,$BG263=23),"",Entrées!T291-Entrées!T290))</f>
        <v>175</v>
      </c>
      <c r="BZ263" s="32">
        <f>IF($BF263&gt;$Y$7,"",IF(AND($BF263=$Y$7,$BG263=23),"",Entrées!U291-Entrées!U290))</f>
        <v>-718</v>
      </c>
      <c r="CA263" s="32">
        <f>IF($BF263&gt;$Y$7,"",IF(AND($BF263=$Y$7,$BG263=23),"",Entrées!V291-Entrées!V290))</f>
        <v>-366</v>
      </c>
      <c r="CB263" s="4"/>
      <c r="CC263" s="4"/>
      <c r="CD263" s="33">
        <f>IF($BF263&lt;=$Y$7,Entrées!J290/CD$2,"")</f>
        <v>0.11802927075447893</v>
      </c>
      <c r="CE263" s="33">
        <f>IF($BF263&lt;=$Y$7,Entrées!K290/CE$2,"")</f>
        <v>0.40062111801242234</v>
      </c>
      <c r="CF263" s="11">
        <f t="shared" si="242"/>
        <v>7926</v>
      </c>
      <c r="CG263" s="11">
        <f t="shared" si="243"/>
        <v>4186</v>
      </c>
      <c r="CH263" s="52">
        <f t="shared" si="244"/>
        <v>0.27160101910413265</v>
      </c>
      <c r="CI263" s="52">
        <f t="shared" si="245"/>
        <v>9.6170382329218221E-2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>
        <f ca="1">IF($D264&gt;$D$8,"",INDIRECT(ADDRESS(ROW(Entrées!$C$37)+($D264-1)*24+E$11,COLUMN(Entrées!$C$37)+($C264-1),4,TRUE,"Entrées")))</f>
        <v>45080</v>
      </c>
      <c r="F264" s="28">
        <f ca="1">IF($D264&gt;$D$8,"",INDIRECT(ADDRESS(ROW(Entrées!$C$37)+($D264-1)*24+F$11,COLUMN(Entrées!$C$37)+($C264-1),4,TRUE,"Entrées")))</f>
        <v>44709.5</v>
      </c>
      <c r="G264" s="28">
        <f ca="1">IF($D264&gt;$D$8,"",INDIRECT(ADDRESS(ROW(Entrées!$C$37)+($D264-1)*24+G$11,COLUMN(Entrées!$C$37)+($C264-1),4,TRUE,"Entrées")))</f>
        <v>44981.5</v>
      </c>
      <c r="H264" s="28">
        <f ca="1">IF($D264&gt;$D$8,"",INDIRECT(ADDRESS(ROW(Entrées!$C$37)+($D264-1)*24+H$11,COLUMN(Entrées!$C$37)+($C264-1),4,TRUE,"Entrées")))</f>
        <v>44907</v>
      </c>
      <c r="I264" s="28">
        <f ca="1">IF($D264&gt;$D$8,"",INDIRECT(ADDRESS(ROW(Entrées!$C$37)+($D264-1)*24+I$11,COLUMN(Entrées!$C$37)+($C264-1),4,TRUE,"Entrées")))</f>
        <v>44364.5</v>
      </c>
      <c r="J264" s="28">
        <f ca="1">IF($D264&gt;$D$8,"",INDIRECT(ADDRESS(ROW(Entrées!$C$37)+($D264-1)*24+J$11,COLUMN(Entrées!$C$37)+($C264-1),4,TRUE,"Entrées")))</f>
        <v>44596</v>
      </c>
      <c r="K264" s="28">
        <f ca="1">IF($D264&gt;$D$8,"",INDIRECT(ADDRESS(ROW(Entrées!$C$37)+($D264-1)*24+K$11,COLUMN(Entrées!$C$37)+($C264-1),4,TRUE,"Entrées")))</f>
        <v>45090</v>
      </c>
      <c r="L264" s="28">
        <f ca="1">IF($D264&gt;$D$8,"",INDIRECT(ADDRESS(ROW(Entrées!$C$37)+($D264-1)*24+L$11,COLUMN(Entrées!$C$37)+($C264-1),4,TRUE,"Entrées")))</f>
        <v>45550.5</v>
      </c>
      <c r="M264" s="28">
        <f ca="1">IF($D264&gt;$D$8,"",INDIRECT(ADDRESS(ROW(Entrées!$C$37)+($D264-1)*24+M$11,COLUMN(Entrées!$C$37)+($C264-1),4,TRUE,"Entrées")))</f>
        <v>45643.5</v>
      </c>
      <c r="N264" s="28">
        <f ca="1">IF($D264&gt;$D$8,"",INDIRECT(ADDRESS(ROW(Entrées!$C$37)+($D264-1)*24+N$11,COLUMN(Entrées!$C$37)+($C264-1),4,TRUE,"Entrées")))</f>
        <v>45721.5</v>
      </c>
      <c r="O264" s="28">
        <f ca="1">IF($D264&gt;$D$8,"",INDIRECT(ADDRESS(ROW(Entrées!$C$37)+($D264-1)*24+O$11,COLUMN(Entrées!$C$37)+($C264-1),4,TRUE,"Entrées")))</f>
        <v>45694.5</v>
      </c>
      <c r="P264" s="28">
        <f ca="1">IF($D264&gt;$D$8,"",INDIRECT(ADDRESS(ROW(Entrées!$C$37)+($D264-1)*24+P$11,COLUMN(Entrées!$C$37)+($C264-1),4,TRUE,"Entrées")))</f>
        <v>45642.5</v>
      </c>
      <c r="Q264" s="28">
        <f ca="1">IF($D264&gt;$D$8,"",INDIRECT(ADDRESS(ROW(Entrées!$C$37)+($D264-1)*24+Q$11,COLUMN(Entrées!$C$37)+($C264-1),4,TRUE,"Entrées")))</f>
        <v>45601</v>
      </c>
      <c r="R264" s="28">
        <f ca="1">IF($D264&gt;$D$8,"",INDIRECT(ADDRESS(ROW(Entrées!$C$37)+($D264-1)*24+R$11,COLUMN(Entrées!$C$37)+($C264-1),4,TRUE,"Entrées")))</f>
        <v>45628</v>
      </c>
      <c r="S264" s="28">
        <f ca="1">IF($D264&gt;$D$8,"",INDIRECT(ADDRESS(ROW(Entrées!$C$37)+($D264-1)*24+S$11,COLUMN(Entrées!$C$37)+($C264-1),4,TRUE,"Entrées")))</f>
        <v>45565</v>
      </c>
      <c r="T264" s="28">
        <f ca="1">IF($D264&gt;$D$8,"",INDIRECT(ADDRESS(ROW(Entrées!$C$37)+($D264-1)*24+T$11,COLUMN(Entrées!$C$37)+($C264-1),4,TRUE,"Entrées")))</f>
        <v>45364.5</v>
      </c>
      <c r="U264" s="28">
        <f ca="1">IF($D264&gt;$D$8,"",INDIRECT(ADDRESS(ROW(Entrées!$C$37)+($D264-1)*24+U$11,COLUMN(Entrées!$C$37)+($C264-1),4,TRUE,"Entrées")))</f>
        <v>45246</v>
      </c>
      <c r="V264" s="28">
        <f ca="1">IF($D264&gt;$D$8,"",INDIRECT(ADDRESS(ROW(Entrées!$C$37)+($D264-1)*24+V$11,COLUMN(Entrées!$C$37)+($C264-1),4,TRUE,"Entrées")))</f>
        <v>45585.5</v>
      </c>
      <c r="W264" s="28">
        <f ca="1">IF($D264&gt;$D$8,"",INDIRECT(ADDRESS(ROW(Entrées!$C$37)+($D264-1)*24+W$11,COLUMN(Entrées!$C$37)+($C264-1),4,TRUE,"Entrées")))</f>
        <v>45680.5</v>
      </c>
      <c r="X264" s="28">
        <f ca="1">IF($D264&gt;$D$8,"",INDIRECT(ADDRESS(ROW(Entrées!$C$37)+($D264-1)*24+X$11,COLUMN(Entrées!$C$37)+($C264-1),4,TRUE,"Entrées")))</f>
        <v>45331.5</v>
      </c>
      <c r="Y264" s="28">
        <f ca="1">IF($D264&gt;$D$8,"",INDIRECT(ADDRESS(ROW(Entrées!$C$37)+($D264-1)*24+Y$11,COLUMN(Entrées!$C$37)+($C264-1),4,TRUE,"Entrées")))</f>
        <v>44824</v>
      </c>
      <c r="Z264" s="28">
        <f ca="1">IF($D264&gt;$D$8,"",INDIRECT(ADDRESS(ROW(Entrées!$C$37)+($D264-1)*24+Z$11,COLUMN(Entrées!$C$37)+($C264-1),4,TRUE,"Entrées")))</f>
        <v>44396.5</v>
      </c>
      <c r="AA264" s="28">
        <f ca="1">IF($D264&gt;$D$8,"",INDIRECT(ADDRESS(ROW(Entrées!$C$37)+($D264-1)*24+AA$11,COLUMN(Entrées!$C$37)+($C264-1),4,TRUE,"Entrées")))</f>
        <v>44223.5</v>
      </c>
      <c r="AB264" s="28">
        <f ca="1">IF($D264&gt;$D$8,"",INDIRECT(ADDRESS(ROW(Entrées!$C$37)+($D264-1)*24+AB$11,COLUMN(Entrées!$C$37)+($C264-1),4,TRUE,"Entrées")))</f>
        <v>44385.5</v>
      </c>
      <c r="AC264" s="11"/>
      <c r="AD264" s="40">
        <f t="shared" ca="1" si="274"/>
        <v>45158.854166666664</v>
      </c>
      <c r="AE264" s="40">
        <f t="shared" ca="1" si="276"/>
        <v>45721.5</v>
      </c>
      <c r="AF264" s="40">
        <f t="shared" ca="1" si="277"/>
        <v>44223.5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49473.956989247294</v>
      </c>
      <c r="AK264" s="31">
        <f t="shared" ca="1" si="222"/>
        <v>49350.672043010745</v>
      </c>
      <c r="AL264" s="31">
        <f t="shared" ca="1" si="223"/>
        <v>49398.118279569891</v>
      </c>
      <c r="AM264" s="31">
        <f t="shared" ca="1" si="224"/>
        <v>347.55645161290329</v>
      </c>
      <c r="AN264" s="31">
        <f t="shared" ca="1" si="225"/>
        <v>2588.1444892473114</v>
      </c>
      <c r="AO264" s="31">
        <f t="shared" ca="1" si="226"/>
        <v>1503.5463709677417</v>
      </c>
      <c r="AP264" s="31">
        <f t="shared" ca="1" si="227"/>
        <v>41704.171370967742</v>
      </c>
      <c r="AQ264" s="31">
        <f t="shared" ca="1" si="228"/>
        <v>2152.7096774193546</v>
      </c>
      <c r="AR264" s="31">
        <f t="shared" ca="1" si="229"/>
        <v>402.56922043010746</v>
      </c>
      <c r="AS264" s="31">
        <f t="shared" ca="1" si="230"/>
        <v>6508.2741935483891</v>
      </c>
      <c r="AT264" s="31">
        <f t="shared" ca="1" si="231"/>
        <v>-813.07862903225805</v>
      </c>
      <c r="AU264" s="31">
        <f t="shared" ca="1" si="232"/>
        <v>663.5913978494624</v>
      </c>
      <c r="AV264" s="31">
        <f t="shared" ca="1" si="233"/>
        <v>-5583.5161290322567</v>
      </c>
      <c r="AW264" s="31">
        <f t="shared" ca="1" si="234"/>
        <v>65.047043010752674</v>
      </c>
      <c r="AX264" s="31">
        <f t="shared" ca="1" si="235"/>
        <v>1350.5215053763443</v>
      </c>
      <c r="AY264" s="31">
        <f t="shared" ca="1" si="236"/>
        <v>-1174.383064516129</v>
      </c>
      <c r="AZ264" s="31">
        <f t="shared" ca="1" si="237"/>
        <v>-997.34811827956992</v>
      </c>
      <c r="BA264" s="31">
        <f t="shared" ca="1" si="238"/>
        <v>-382.02016129032256</v>
      </c>
      <c r="BB264" s="31">
        <f t="shared" ca="1" si="239"/>
        <v>-2410.5497311827958</v>
      </c>
      <c r="BC264" s="31">
        <f t="shared" ca="1" si="240"/>
        <v>-1597.1438172043011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-2064</v>
      </c>
      <c r="BI264" s="32">
        <f>IF($BF264&gt;$Y$7,"",IF(AND($BF264=$Y$7,$BG264=23),"",Entrées!D292-Entrées!D291))</f>
        <v>-2237.5</v>
      </c>
      <c r="BJ264" s="32">
        <f>IF($BF264&gt;$Y$7,"",IF(AND($BF264=$Y$7,$BG264=23),"",Entrées!E292-Entrées!E291))</f>
        <v>-2262.5</v>
      </c>
      <c r="BK264" s="32">
        <f>IF($BF264&gt;$Y$7,"",IF(AND($BF264=$Y$7,$BG264=23),"",Entrées!F292-Entrées!F291))</f>
        <v>-3</v>
      </c>
      <c r="BL264" s="32">
        <f>IF($BF264&gt;$Y$7,"",IF(AND($BF264=$Y$7,$BG264=23),"",Entrées!G292-Entrées!G291))</f>
        <v>-486</v>
      </c>
      <c r="BM264" s="32">
        <f>IF($BF264&gt;$Y$7,"",IF(AND($BF264=$Y$7,$BG264=23),"",Entrées!H292-Entrées!H291))</f>
        <v>-80.5</v>
      </c>
      <c r="BN264" s="32">
        <f>IF($BF264&gt;$Y$7,"",IF(AND($BF264=$Y$7,$BG264=23),"",Entrées!I292-Entrées!I291))</f>
        <v>20</v>
      </c>
      <c r="BO264" s="32">
        <f>IF($BF264&gt;$Y$7,"",IF(AND($BF264=$Y$7,$BG264=23),"",Entrées!J292-Entrées!J291))</f>
        <v>-56</v>
      </c>
      <c r="BP264" s="32">
        <f>IF($BF264&gt;$Y$7,"",IF(AND($BF264=$Y$7,$BG264=23),"",Entrées!K292-Entrées!K291))</f>
        <v>-196</v>
      </c>
      <c r="BQ264" s="32">
        <f>IF($BF264&gt;$Y$7,"",IF(AND($BF264=$Y$7,$BG264=23),"",Entrées!L292-Entrées!L291))</f>
        <v>-697.5</v>
      </c>
      <c r="BR264" s="32">
        <f>IF($BF264&gt;$Y$7,"",IF(AND($BF264=$Y$7,$BG264=23),"",Entrées!M292-Entrées!M291))</f>
        <v>52.5</v>
      </c>
      <c r="BS264" s="32">
        <f>IF($BF264&gt;$Y$7,"",IF(AND($BF264=$Y$7,$BG264=23),"",Entrées!N292-Entrées!N291))</f>
        <v>3.5</v>
      </c>
      <c r="BT264" s="32">
        <f>IF($BF264&gt;$Y$7,"",IF(AND($BF264=$Y$7,$BG264=23),"",Entrées!O292-Entrées!O291))</f>
        <v>-620</v>
      </c>
      <c r="BU264" s="32">
        <f>IF($BF264&gt;$Y$7,"",IF(AND($BF264=$Y$7,$BG264=23),"",Entrées!P292-Entrées!P291))</f>
        <v>-6</v>
      </c>
      <c r="BV264" s="32">
        <f>IF($BF264&gt;$Y$7,"",IF(AND($BF264=$Y$7,$BG264=23),"",Entrées!Q292-Entrées!Q291))</f>
        <v>0</v>
      </c>
      <c r="BW264" s="32">
        <f>IF($BF264&gt;$Y$7,"",IF(AND($BF264=$Y$7,$BG264=23),"",Entrées!R292-Entrées!R291))</f>
        <v>89</v>
      </c>
      <c r="BX264" s="32">
        <f>IF($BF264&gt;$Y$7,"",IF(AND($BF264=$Y$7,$BG264=23),"",Entrées!S292-Entrées!S291))</f>
        <v>-139</v>
      </c>
      <c r="BY264" s="32">
        <f>IF($BF264&gt;$Y$7,"",IF(AND($BF264=$Y$7,$BG264=23),"",Entrées!T292-Entrées!T291))</f>
        <v>-171</v>
      </c>
      <c r="BZ264" s="32">
        <f>IF($BF264&gt;$Y$7,"",IF(AND($BF264=$Y$7,$BG264=23),"",Entrées!U292-Entrées!U291))</f>
        <v>-25</v>
      </c>
      <c r="CA264" s="32">
        <f>IF($BF264&gt;$Y$7,"",IF(AND($BF264=$Y$7,$BG264=23),"",Entrées!V292-Entrées!V291))</f>
        <v>-430</v>
      </c>
      <c r="CB264" s="4"/>
      <c r="CC264" s="4"/>
      <c r="CD264" s="33">
        <f>IF($BF264&lt;=$Y$7,Entrées!J291/CD$2,"")</f>
        <v>0.10717890487004794</v>
      </c>
      <c r="CE264" s="33">
        <f>IF($BF264&lt;=$Y$7,Entrées!K291/CE$2,"")</f>
        <v>0.38103201146679405</v>
      </c>
      <c r="CF264" s="11">
        <f t="shared" si="242"/>
        <v>7926</v>
      </c>
      <c r="CG264" s="11">
        <f t="shared" si="243"/>
        <v>4186</v>
      </c>
      <c r="CH264" s="52">
        <f t="shared" si="244"/>
        <v>0.27160101910413265</v>
      </c>
      <c r="CI264" s="52">
        <f t="shared" si="245"/>
        <v>9.6170382329218221E-2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41599.919354838712</v>
      </c>
      <c r="F265" s="30">
        <f t="shared" ref="F265" ca="1" si="279">SUM(F234:F264)/$D$8</f>
        <v>41096.403225806454</v>
      </c>
      <c r="G265" s="30">
        <f t="shared" ref="G265" ca="1" si="280">SUM(G234:G264)/$D$8</f>
        <v>40864.096774193546</v>
      </c>
      <c r="H265" s="30">
        <f t="shared" ref="H265" ca="1" si="281">SUM(H234:H264)/$D$8</f>
        <v>40042.370967741932</v>
      </c>
      <c r="I265" s="30">
        <f t="shared" ref="I265" ca="1" si="282">SUM(I234:I264)/$D$8</f>
        <v>39885.919354838712</v>
      </c>
      <c r="J265" s="30">
        <f t="shared" ref="J265" ca="1" si="283">SUM(J234:J264)/$D$8</f>
        <v>40158.419354838712</v>
      </c>
      <c r="K265" s="30">
        <f t="shared" ref="K265" ca="1" si="284">SUM(K234:K264)/$D$8</f>
        <v>40991.387096774197</v>
      </c>
      <c r="L265" s="30">
        <f t="shared" ref="L265" ca="1" si="285">SUM(L234:L264)/$D$8</f>
        <v>41687.951612903227</v>
      </c>
      <c r="M265" s="30">
        <f t="shared" ref="M265" ca="1" si="286">SUM(M234:M264)/$D$8</f>
        <v>41929.806451612902</v>
      </c>
      <c r="N265" s="30">
        <f t="shared" ref="N265" ca="1" si="287">SUM(N234:N264)/$D$8</f>
        <v>42244.112903225803</v>
      </c>
      <c r="O265" s="30">
        <f t="shared" ref="O265" ca="1" si="288">SUM(O234:O264)/$D$8</f>
        <v>42387.951612903227</v>
      </c>
      <c r="P265" s="30">
        <f t="shared" ref="P265" ca="1" si="289">SUM(P234:P264)/$D$8</f>
        <v>42337.5</v>
      </c>
      <c r="Q265" s="30">
        <f t="shared" ref="Q265" ca="1" si="290">SUM(Q234:Q264)/$D$8</f>
        <v>42285</v>
      </c>
      <c r="R265" s="30">
        <f t="shared" ref="R265" ca="1" si="291">SUM(R234:R264)/$D$8</f>
        <v>42147.06451612903</v>
      </c>
      <c r="S265" s="30">
        <f t="shared" ref="S265" ca="1" si="292">SUM(S234:S264)/$D$8</f>
        <v>42018.290322580644</v>
      </c>
      <c r="T265" s="30">
        <f t="shared" ref="T265" ca="1" si="293">SUM(T234:T264)/$D$8</f>
        <v>41917.209677419356</v>
      </c>
      <c r="U265" s="30">
        <f t="shared" ref="U265" ca="1" si="294">SUM(U234:U264)/$D$8</f>
        <v>41890.612903225803</v>
      </c>
      <c r="V265" s="30">
        <f t="shared" ref="V265" ca="1" si="295">SUM(V234:V264)/$D$8</f>
        <v>42060.693548387098</v>
      </c>
      <c r="W265" s="30">
        <f t="shared" ref="W265" ca="1" si="296">SUM(W234:W264)/$D$8</f>
        <v>42365.112903225803</v>
      </c>
      <c r="X265" s="30">
        <f t="shared" ref="X265" ca="1" si="297">SUM(X234:X264)/$D$8</f>
        <v>42522.596774193546</v>
      </c>
      <c r="Y265" s="30">
        <f t="shared" ref="Y265" ca="1" si="298">SUM(Y234:Y264)/$D$8</f>
        <v>42517.483870967742</v>
      </c>
      <c r="Z265" s="30">
        <f t="shared" ref="Z265" ca="1" si="299">SUM(Z234:Z264)/$D$8</f>
        <v>42249.806451612902</v>
      </c>
      <c r="AA265" s="30">
        <f t="shared" ref="AA265" ca="1" si="300">SUM(AA234:AA264)/$D$8</f>
        <v>41780.629032258068</v>
      </c>
      <c r="AB265" s="30">
        <f t="shared" ref="AB265" ca="1" si="301">SUM(AB234:AB264)/$D$8</f>
        <v>41919.774193548386</v>
      </c>
      <c r="AC265" s="41"/>
      <c r="AD265" s="42">
        <f ca="1">SUM(INDIRECT(A252):INDIRECT(A253))/$D$8</f>
        <v>41704.171370967742</v>
      </c>
      <c r="AE265" s="42">
        <f ca="1">MAX(INDIRECT(A254):INDIRECT(A255))</f>
        <v>46026</v>
      </c>
      <c r="AF265" s="42">
        <f ca="1">MIN(INDIRECT(A256):INDIRECT(A257))</f>
        <v>32478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49473.956989247294</v>
      </c>
      <c r="AK265" s="31">
        <f t="shared" ca="1" si="222"/>
        <v>49350.672043010745</v>
      </c>
      <c r="AL265" s="31">
        <f t="shared" ca="1" si="223"/>
        <v>49398.118279569891</v>
      </c>
      <c r="AM265" s="31">
        <f t="shared" ca="1" si="224"/>
        <v>347.55645161290329</v>
      </c>
      <c r="AN265" s="31">
        <f t="shared" ca="1" si="225"/>
        <v>2588.1444892473114</v>
      </c>
      <c r="AO265" s="31">
        <f t="shared" ca="1" si="226"/>
        <v>1503.5463709677417</v>
      </c>
      <c r="AP265" s="31">
        <f t="shared" ca="1" si="227"/>
        <v>41704.171370967742</v>
      </c>
      <c r="AQ265" s="31">
        <f t="shared" ca="1" si="228"/>
        <v>2152.7096774193546</v>
      </c>
      <c r="AR265" s="31">
        <f t="shared" ca="1" si="229"/>
        <v>402.56922043010746</v>
      </c>
      <c r="AS265" s="31">
        <f t="shared" ca="1" si="230"/>
        <v>6508.2741935483891</v>
      </c>
      <c r="AT265" s="31">
        <f t="shared" ca="1" si="231"/>
        <v>-813.07862903225805</v>
      </c>
      <c r="AU265" s="31">
        <f t="shared" ca="1" si="232"/>
        <v>663.5913978494624</v>
      </c>
      <c r="AV265" s="31">
        <f t="shared" ca="1" si="233"/>
        <v>-5583.5161290322567</v>
      </c>
      <c r="AW265" s="31">
        <f t="shared" ca="1" si="234"/>
        <v>65.047043010752674</v>
      </c>
      <c r="AX265" s="31">
        <f t="shared" ca="1" si="235"/>
        <v>1350.5215053763443</v>
      </c>
      <c r="AY265" s="31">
        <f t="shared" ca="1" si="236"/>
        <v>-1174.383064516129</v>
      </c>
      <c r="AZ265" s="31">
        <f t="shared" ca="1" si="237"/>
        <v>-997.34811827956992</v>
      </c>
      <c r="BA265" s="31">
        <f t="shared" ca="1" si="238"/>
        <v>-382.02016129032256</v>
      </c>
      <c r="BB265" s="31">
        <f t="shared" ca="1" si="239"/>
        <v>-2410.5497311827958</v>
      </c>
      <c r="BC265" s="31">
        <f t="shared" ca="1" si="240"/>
        <v>-1597.1438172043011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-1519</v>
      </c>
      <c r="BI265" s="32">
        <f>IF($BF265&gt;$Y$7,"",IF(AND($BF265=$Y$7,$BG265=23),"",Entrées!D293-Entrées!D292))</f>
        <v>-1650</v>
      </c>
      <c r="BJ265" s="32">
        <f>IF($BF265&gt;$Y$7,"",IF(AND($BF265=$Y$7,$BG265=23),"",Entrées!E293-Entrées!E292))</f>
        <v>-1450</v>
      </c>
      <c r="BK265" s="32">
        <f>IF($BF265&gt;$Y$7,"",IF(AND($BF265=$Y$7,$BG265=23),"",Entrées!F293-Entrées!F292))</f>
        <v>-2.5</v>
      </c>
      <c r="BL265" s="32">
        <f>IF($BF265&gt;$Y$7,"",IF(AND($BF265=$Y$7,$BG265=23),"",Entrées!G293-Entrées!G292))</f>
        <v>-101.5</v>
      </c>
      <c r="BM265" s="32">
        <f>IF($BF265&gt;$Y$7,"",IF(AND($BF265=$Y$7,$BG265=23),"",Entrées!H293-Entrées!H292))</f>
        <v>-262.5</v>
      </c>
      <c r="BN265" s="32">
        <f>IF($BF265&gt;$Y$7,"",IF(AND($BF265=$Y$7,$BG265=23),"",Entrées!I293-Entrées!I292))</f>
        <v>20</v>
      </c>
      <c r="BO265" s="32">
        <f>IF($BF265&gt;$Y$7,"",IF(AND($BF265=$Y$7,$BG265=23),"",Entrées!J293-Entrées!J292))</f>
        <v>-89.5</v>
      </c>
      <c r="BP265" s="32">
        <f>IF($BF265&gt;$Y$7,"",IF(AND($BF265=$Y$7,$BG265=23),"",Entrées!K293-Entrées!K292))</f>
        <v>-336</v>
      </c>
      <c r="BQ265" s="32">
        <f>IF($BF265&gt;$Y$7,"",IF(AND($BF265=$Y$7,$BG265=23),"",Entrées!L293-Entrées!L292))</f>
        <v>-483.5</v>
      </c>
      <c r="BR265" s="32">
        <f>IF($BF265&gt;$Y$7,"",IF(AND($BF265=$Y$7,$BG265=23),"",Entrées!M293-Entrées!M292))</f>
        <v>-1.5</v>
      </c>
      <c r="BS265" s="32">
        <f>IF($BF265&gt;$Y$7,"",IF(AND($BF265=$Y$7,$BG265=23),"",Entrées!N293-Entrées!N292))</f>
        <v>2.5</v>
      </c>
      <c r="BT265" s="32">
        <f>IF($BF265&gt;$Y$7,"",IF(AND($BF265=$Y$7,$BG265=23),"",Entrées!O293-Entrées!O292))</f>
        <v>-266.5</v>
      </c>
      <c r="BU265" s="32">
        <f>IF($BF265&gt;$Y$7,"",IF(AND($BF265=$Y$7,$BG265=23),"",Entrées!P293-Entrées!P292))</f>
        <v>-1.5</v>
      </c>
      <c r="BV265" s="32">
        <f>IF($BF265&gt;$Y$7,"",IF(AND($BF265=$Y$7,$BG265=23),"",Entrées!Q293-Entrées!Q292))</f>
        <v>-26</v>
      </c>
      <c r="BW265" s="32">
        <f>IF($BF265&gt;$Y$7,"",IF(AND($BF265=$Y$7,$BG265=23),"",Entrées!R293-Entrées!R292))</f>
        <v>-176</v>
      </c>
      <c r="BX265" s="32">
        <f>IF($BF265&gt;$Y$7,"",IF(AND($BF265=$Y$7,$BG265=23),"",Entrées!S293-Entrées!S292))</f>
        <v>-12</v>
      </c>
      <c r="BY265" s="32">
        <f>IF($BF265&gt;$Y$7,"",IF(AND($BF265=$Y$7,$BG265=23),"",Entrées!T293-Entrées!T292))</f>
        <v>121</v>
      </c>
      <c r="BZ265" s="32">
        <f>IF($BF265&gt;$Y$7,"",IF(AND($BF265=$Y$7,$BG265=23),"",Entrées!U293-Entrées!U292))</f>
        <v>227</v>
      </c>
      <c r="CA265" s="32">
        <f>IF($BF265&gt;$Y$7,"",IF(AND($BF265=$Y$7,$BG265=23),"",Entrées!V293-Entrées!V292))</f>
        <v>-32</v>
      </c>
      <c r="CB265" s="4"/>
      <c r="CC265" s="4"/>
      <c r="CD265" s="33">
        <f>IF($BF265&lt;=$Y$7,Entrées!J292/CD$2,"")</f>
        <v>0.10011355034065102</v>
      </c>
      <c r="CE265" s="33">
        <f>IF($BF265&lt;=$Y$7,Entrées!K292/CE$2,"")</f>
        <v>0.33420926899187769</v>
      </c>
      <c r="CF265" s="11">
        <f t="shared" si="242"/>
        <v>7926</v>
      </c>
      <c r="CG265" s="11">
        <f t="shared" si="243"/>
        <v>4186</v>
      </c>
      <c r="CH265" s="52">
        <f t="shared" si="244"/>
        <v>0.27160101910413265</v>
      </c>
      <c r="CI265" s="52">
        <f t="shared" si="245"/>
        <v>9.6170382329218221E-2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45499.5</v>
      </c>
      <c r="F266" s="30">
        <f t="shared" ref="F266:AB266" ca="1" si="302">MAX(F234:F264)</f>
        <v>44903.5</v>
      </c>
      <c r="G266" s="30">
        <f t="shared" ca="1" si="302"/>
        <v>45317.5</v>
      </c>
      <c r="H266" s="30">
        <f t="shared" ca="1" si="302"/>
        <v>45159.5</v>
      </c>
      <c r="I266" s="30">
        <f t="shared" ca="1" si="302"/>
        <v>45473.5</v>
      </c>
      <c r="J266" s="30">
        <f t="shared" ca="1" si="302"/>
        <v>45418</v>
      </c>
      <c r="K266" s="30">
        <f t="shared" ca="1" si="302"/>
        <v>45640</v>
      </c>
      <c r="L266" s="30">
        <f t="shared" ca="1" si="302"/>
        <v>45989</v>
      </c>
      <c r="M266" s="30">
        <f t="shared" ca="1" si="302"/>
        <v>46026</v>
      </c>
      <c r="N266" s="30">
        <f t="shared" ca="1" si="302"/>
        <v>46001</v>
      </c>
      <c r="O266" s="30">
        <f t="shared" ca="1" si="302"/>
        <v>45883.5</v>
      </c>
      <c r="P266" s="30">
        <f t="shared" ca="1" si="302"/>
        <v>45760.5</v>
      </c>
      <c r="Q266" s="30">
        <f t="shared" ca="1" si="302"/>
        <v>45686</v>
      </c>
      <c r="R266" s="30">
        <f t="shared" ca="1" si="302"/>
        <v>45628</v>
      </c>
      <c r="S266" s="30">
        <f t="shared" ca="1" si="302"/>
        <v>45565</v>
      </c>
      <c r="T266" s="30">
        <f t="shared" ca="1" si="302"/>
        <v>45407.5</v>
      </c>
      <c r="U266" s="30">
        <f t="shared" ca="1" si="302"/>
        <v>45540</v>
      </c>
      <c r="V266" s="30">
        <f t="shared" ca="1" si="302"/>
        <v>45634</v>
      </c>
      <c r="W266" s="30">
        <f t="shared" ca="1" si="302"/>
        <v>45770.5</v>
      </c>
      <c r="X266" s="30">
        <f t="shared" ca="1" si="302"/>
        <v>45835</v>
      </c>
      <c r="Y266" s="30">
        <f t="shared" ca="1" si="302"/>
        <v>45811.5</v>
      </c>
      <c r="Z266" s="30">
        <f t="shared" ca="1" si="302"/>
        <v>45574.5</v>
      </c>
      <c r="AA266" s="30">
        <f t="shared" ca="1" si="302"/>
        <v>45427.5</v>
      </c>
      <c r="AB266" s="30">
        <f t="shared" ca="1" si="302"/>
        <v>45499.5</v>
      </c>
      <c r="AC266" s="41" t="s">
        <v>142</v>
      </c>
      <c r="AD266" s="42">
        <f ca="1">SUM(E265:AB265)/24</f>
        <v>41704.171370967735</v>
      </c>
      <c r="AE266" s="42">
        <f ca="1">MAX(E266:AB266)</f>
        <v>46026</v>
      </c>
      <c r="AF266" s="42">
        <f ca="1">MIN(E267:AB267)</f>
        <v>32478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49473.956989247294</v>
      </c>
      <c r="AK266" s="31">
        <f t="shared" ca="1" si="222"/>
        <v>49350.672043010745</v>
      </c>
      <c r="AL266" s="31">
        <f t="shared" ca="1" si="223"/>
        <v>49398.118279569891</v>
      </c>
      <c r="AM266" s="31">
        <f t="shared" ca="1" si="224"/>
        <v>347.55645161290329</v>
      </c>
      <c r="AN266" s="31">
        <f t="shared" ca="1" si="225"/>
        <v>2588.1444892473114</v>
      </c>
      <c r="AO266" s="31">
        <f t="shared" ca="1" si="226"/>
        <v>1503.5463709677417</v>
      </c>
      <c r="AP266" s="31">
        <f t="shared" ca="1" si="227"/>
        <v>41704.171370967742</v>
      </c>
      <c r="AQ266" s="31">
        <f t="shared" ca="1" si="228"/>
        <v>2152.7096774193546</v>
      </c>
      <c r="AR266" s="31">
        <f t="shared" ca="1" si="229"/>
        <v>402.56922043010746</v>
      </c>
      <c r="AS266" s="31">
        <f t="shared" ca="1" si="230"/>
        <v>6508.2741935483891</v>
      </c>
      <c r="AT266" s="31">
        <f t="shared" ca="1" si="231"/>
        <v>-813.07862903225805</v>
      </c>
      <c r="AU266" s="31">
        <f t="shared" ca="1" si="232"/>
        <v>663.5913978494624</v>
      </c>
      <c r="AV266" s="31">
        <f t="shared" ca="1" si="233"/>
        <v>-5583.5161290322567</v>
      </c>
      <c r="AW266" s="31">
        <f t="shared" ca="1" si="234"/>
        <v>65.047043010752674</v>
      </c>
      <c r="AX266" s="31">
        <f t="shared" ca="1" si="235"/>
        <v>1350.5215053763443</v>
      </c>
      <c r="AY266" s="31">
        <f t="shared" ca="1" si="236"/>
        <v>-1174.383064516129</v>
      </c>
      <c r="AZ266" s="31">
        <f t="shared" ca="1" si="237"/>
        <v>-997.34811827956992</v>
      </c>
      <c r="BA266" s="31">
        <f t="shared" ca="1" si="238"/>
        <v>-382.02016129032256</v>
      </c>
      <c r="BB266" s="31">
        <f t="shared" ca="1" si="239"/>
        <v>-2410.5497311827958</v>
      </c>
      <c r="BC266" s="31">
        <f t="shared" ca="1" si="240"/>
        <v>-1597.1438172043011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-730</v>
      </c>
      <c r="BI266" s="32">
        <f>IF($BF266&gt;$Y$7,"",IF(AND($BF266=$Y$7,$BG266=23),"",Entrées!D294-Entrées!D293))</f>
        <v>-350</v>
      </c>
      <c r="BJ266" s="32">
        <f>IF($BF266&gt;$Y$7,"",IF(AND($BF266=$Y$7,$BG266=23),"",Entrées!E294-Entrées!E293))</f>
        <v>-287.5</v>
      </c>
      <c r="BK266" s="32">
        <f>IF($BF266&gt;$Y$7,"",IF(AND($BF266=$Y$7,$BG266=23),"",Entrées!F294-Entrées!F293))</f>
        <v>11.5</v>
      </c>
      <c r="BL266" s="32">
        <f>IF($BF266&gt;$Y$7,"",IF(AND($BF266=$Y$7,$BG266=23),"",Entrées!G294-Entrées!G293))</f>
        <v>-173</v>
      </c>
      <c r="BM266" s="32">
        <f>IF($BF266&gt;$Y$7,"",IF(AND($BF266=$Y$7,$BG266=23),"",Entrées!H294-Entrées!H293))</f>
        <v>65.5</v>
      </c>
      <c r="BN266" s="32">
        <f>IF($BF266&gt;$Y$7,"",IF(AND($BF266=$Y$7,$BG266=23),"",Entrées!I294-Entrées!I293))</f>
        <v>-84</v>
      </c>
      <c r="BO266" s="32">
        <f>IF($BF266&gt;$Y$7,"",IF(AND($BF266=$Y$7,$BG266=23),"",Entrées!J294-Entrées!J293))</f>
        <v>-39.5</v>
      </c>
      <c r="BP266" s="32">
        <f>IF($BF266&gt;$Y$7,"",IF(AND($BF266=$Y$7,$BG266=23),"",Entrées!K294-Entrées!K293))</f>
        <v>-354</v>
      </c>
      <c r="BQ266" s="32">
        <f>IF($BF266&gt;$Y$7,"",IF(AND($BF266=$Y$7,$BG266=23),"",Entrées!L294-Entrées!L293))</f>
        <v>-127.5</v>
      </c>
      <c r="BR266" s="32">
        <f>IF($BF266&gt;$Y$7,"",IF(AND($BF266=$Y$7,$BG266=23),"",Entrées!M294-Entrées!M293))</f>
        <v>2.5</v>
      </c>
      <c r="BS266" s="32">
        <f>IF($BF266&gt;$Y$7,"",IF(AND($BF266=$Y$7,$BG266=23),"",Entrées!N294-Entrées!N293))</f>
        <v>-5</v>
      </c>
      <c r="BT266" s="32">
        <f>IF($BF266&gt;$Y$7,"",IF(AND($BF266=$Y$7,$BG266=23),"",Entrées!O294-Entrées!O293))</f>
        <v>-26</v>
      </c>
      <c r="BU266" s="32">
        <f>IF($BF266&gt;$Y$7,"",IF(AND($BF266=$Y$7,$BG266=23),"",Entrées!P294-Entrées!P293))</f>
        <v>-1.5</v>
      </c>
      <c r="BV266" s="32">
        <f>IF($BF266&gt;$Y$7,"",IF(AND($BF266=$Y$7,$BG266=23),"",Entrées!Q294-Entrées!Q293))</f>
        <v>26</v>
      </c>
      <c r="BW266" s="32">
        <f>IF($BF266&gt;$Y$7,"",IF(AND($BF266=$Y$7,$BG266=23),"",Entrées!R294-Entrées!R293))</f>
        <v>-539</v>
      </c>
      <c r="BX266" s="32">
        <f>IF($BF266&gt;$Y$7,"",IF(AND($BF266=$Y$7,$BG266=23),"",Entrées!S294-Entrées!S293))</f>
        <v>-207</v>
      </c>
      <c r="BY266" s="32">
        <f>IF($BF266&gt;$Y$7,"",IF(AND($BF266=$Y$7,$BG266=23),"",Entrées!T294-Entrées!T293))</f>
        <v>358</v>
      </c>
      <c r="BZ266" s="32">
        <f>IF($BF266&gt;$Y$7,"",IF(AND($BF266=$Y$7,$BG266=23),"",Entrées!U294-Entrées!U293))</f>
        <v>-177</v>
      </c>
      <c r="CA266" s="32">
        <f>IF($BF266&gt;$Y$7,"",IF(AND($BF266=$Y$7,$BG266=23),"",Entrées!V294-Entrées!V293))</f>
        <v>361</v>
      </c>
      <c r="CB266" s="4"/>
      <c r="CC266" s="4"/>
      <c r="CD266" s="33">
        <f>IF($BF266&lt;=$Y$7,Entrées!J293/CD$2,"")</f>
        <v>8.8821599798132728E-2</v>
      </c>
      <c r="CE266" s="33">
        <f>IF($BF266&lt;=$Y$7,Entrées!K293/CE$2,"")</f>
        <v>0.2539417104634496</v>
      </c>
      <c r="CF266" s="11">
        <f t="shared" si="242"/>
        <v>7926</v>
      </c>
      <c r="CG266" s="11">
        <f t="shared" si="243"/>
        <v>4186</v>
      </c>
      <c r="CH266" s="52">
        <f t="shared" si="244"/>
        <v>0.27160101910413265</v>
      </c>
      <c r="CI266" s="52">
        <f t="shared" si="245"/>
        <v>9.6170382329218221E-2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38560.5</v>
      </c>
      <c r="F267" s="30">
        <f t="shared" ref="F267:AB267" ca="1" si="303">MIN(F234:F264)</f>
        <v>37542.5</v>
      </c>
      <c r="G267" s="30">
        <f t="shared" ca="1" si="303"/>
        <v>36018.5</v>
      </c>
      <c r="H267" s="30">
        <f t="shared" ca="1" si="303"/>
        <v>33039</v>
      </c>
      <c r="I267" s="30">
        <f t="shared" ca="1" si="303"/>
        <v>32521</v>
      </c>
      <c r="J267" s="30">
        <f t="shared" ca="1" si="303"/>
        <v>32478</v>
      </c>
      <c r="K267" s="30">
        <f t="shared" ca="1" si="303"/>
        <v>32660.5</v>
      </c>
      <c r="L267" s="30">
        <f t="shared" ca="1" si="303"/>
        <v>33344</v>
      </c>
      <c r="M267" s="30">
        <f t="shared" ca="1" si="303"/>
        <v>35342.5</v>
      </c>
      <c r="N267" s="30">
        <f t="shared" ca="1" si="303"/>
        <v>38399.5</v>
      </c>
      <c r="O267" s="30">
        <f t="shared" ca="1" si="303"/>
        <v>39244.5</v>
      </c>
      <c r="P267" s="30">
        <f t="shared" ca="1" si="303"/>
        <v>39249</v>
      </c>
      <c r="Q267" s="30">
        <f t="shared" ca="1" si="303"/>
        <v>39210</v>
      </c>
      <c r="R267" s="30">
        <f t="shared" ca="1" si="303"/>
        <v>38941</v>
      </c>
      <c r="S267" s="30">
        <f t="shared" ca="1" si="303"/>
        <v>38516</v>
      </c>
      <c r="T267" s="30">
        <f t="shared" ca="1" si="303"/>
        <v>38287</v>
      </c>
      <c r="U267" s="30">
        <f t="shared" ca="1" si="303"/>
        <v>38186.5</v>
      </c>
      <c r="V267" s="30">
        <f t="shared" ca="1" si="303"/>
        <v>38416.5</v>
      </c>
      <c r="W267" s="30">
        <f t="shared" ca="1" si="303"/>
        <v>38670.5</v>
      </c>
      <c r="X267" s="30">
        <f t="shared" ca="1" si="303"/>
        <v>38964.5</v>
      </c>
      <c r="Y267" s="30">
        <f t="shared" ca="1" si="303"/>
        <v>38950.5</v>
      </c>
      <c r="Z267" s="30">
        <f t="shared" ca="1" si="303"/>
        <v>38385.5</v>
      </c>
      <c r="AA267" s="30">
        <f t="shared" ca="1" si="303"/>
        <v>37845.5</v>
      </c>
      <c r="AB267" s="30">
        <f t="shared" ca="1" si="303"/>
        <v>38414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41704.171370967742</v>
      </c>
      <c r="AE267" s="42">
        <f ca="1">MAX(INDIRECT(ADDRESS(ROW($C$37),COLUMN($C$37)+($C233-1),4, TRUE,"Entrées")):INDIRECT(ADDRESS(ROW(INDIRECT($A$42)),COLUMN($C$37)+($C233-1),4,TRUE,"Entrées")))</f>
        <v>46026</v>
      </c>
      <c r="AF267" s="42">
        <f ca="1">MIN(INDIRECT(ADDRESS(ROW($C$37),COLUMN($C$37)+($C233-1),4, TRUE,"Entrées")):INDIRECT(ADDRESS(ROW(INDIRECT($A$42)),COLUMN($C$37)+($C233-1),4,TRUE,"Entrées")))</f>
        <v>32478</v>
      </c>
      <c r="AH267" s="11">
        <f>Entrées!A294</f>
        <v>11</v>
      </c>
      <c r="AI267" s="13">
        <f>Entrées!B294</f>
        <v>17</v>
      </c>
      <c r="AJ267" s="31">
        <f t="shared" ca="1" si="246"/>
        <v>49473.956989247294</v>
      </c>
      <c r="AK267" s="31">
        <f t="shared" ref="AK267:AK330" ca="1" si="304">IF($AH267&gt;$Y$7,"",AK266)</f>
        <v>49350.672043010745</v>
      </c>
      <c r="AL267" s="31">
        <f t="shared" ref="AL267:AL330" ca="1" si="305">IF($AH267&gt;$Y$7,"",AL266)</f>
        <v>49398.118279569891</v>
      </c>
      <c r="AM267" s="31">
        <f t="shared" ref="AM267:AM330" ca="1" si="306">IF($AH267&gt;$Y$7,"",AM266)</f>
        <v>347.55645161290329</v>
      </c>
      <c r="AN267" s="31">
        <f t="shared" ref="AN267:AN330" ca="1" si="307">IF($AH267&gt;$Y$7,"",AN266)</f>
        <v>2588.1444892473114</v>
      </c>
      <c r="AO267" s="31">
        <f t="shared" ref="AO267:AO330" ca="1" si="308">IF($AH267&gt;$Y$7,"",AO266)</f>
        <v>1503.5463709677417</v>
      </c>
      <c r="AP267" s="31">
        <f t="shared" ref="AP267:AP330" ca="1" si="309">IF($AH267&gt;$Y$7,"",AP266)</f>
        <v>41704.171370967742</v>
      </c>
      <c r="AQ267" s="31">
        <f t="shared" ref="AQ267:AQ330" ca="1" si="310">IF($AH267&gt;$Y$7,"",AQ266)</f>
        <v>2152.7096774193546</v>
      </c>
      <c r="AR267" s="31">
        <f t="shared" ref="AR267:AR330" ca="1" si="311">IF($AH267&gt;$Y$7,"",AR266)</f>
        <v>402.56922043010746</v>
      </c>
      <c r="AS267" s="31">
        <f t="shared" ref="AS267:AS330" ca="1" si="312">IF($AH267&gt;$Y$7,"",AS266)</f>
        <v>6508.2741935483891</v>
      </c>
      <c r="AT267" s="31">
        <f t="shared" ref="AT267:AT330" ca="1" si="313">IF($AH267&gt;$Y$7,"",AT266)</f>
        <v>-813.07862903225805</v>
      </c>
      <c r="AU267" s="31">
        <f t="shared" ref="AU267:AU330" ca="1" si="314">IF($AH267&gt;$Y$7,"",AU266)</f>
        <v>663.5913978494624</v>
      </c>
      <c r="AV267" s="31">
        <f t="shared" ref="AV267:AV330" ca="1" si="315">IF($AH267&gt;$Y$7,"",AV266)</f>
        <v>-5583.5161290322567</v>
      </c>
      <c r="AW267" s="31">
        <f t="shared" ref="AW267:AW330" ca="1" si="316">IF($AH267&gt;$Y$7,"",AW266)</f>
        <v>65.047043010752674</v>
      </c>
      <c r="AX267" s="31">
        <f t="shared" ref="AX267:AX330" ca="1" si="317">IF($AH267&gt;$Y$7,"",AX266)</f>
        <v>1350.5215053763443</v>
      </c>
      <c r="AY267" s="31">
        <f t="shared" ref="AY267:AY330" ca="1" si="318">IF($AH267&gt;$Y$7,"",AY266)</f>
        <v>-1174.383064516129</v>
      </c>
      <c r="AZ267" s="31">
        <f t="shared" ref="AZ267:AZ330" ca="1" si="319">IF($AH267&gt;$Y$7,"",AZ266)</f>
        <v>-997.34811827956992</v>
      </c>
      <c r="BA267" s="31">
        <f t="shared" ref="BA267:BA330" ca="1" si="320">IF($AH267&gt;$Y$7,"",BA266)</f>
        <v>-382.02016129032256</v>
      </c>
      <c r="BB267" s="31">
        <f t="shared" ref="BB267:BB330" ca="1" si="321">IF($AH267&gt;$Y$7,"",BB266)</f>
        <v>-2410.5497311827958</v>
      </c>
      <c r="BC267" s="31">
        <f t="shared" ref="BC267:BC330" ca="1" si="322">IF($AH267&gt;$Y$7,"",BC266)</f>
        <v>-1597.1438172043011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1111.5</v>
      </c>
      <c r="BI267" s="32">
        <f>IF($BF267&gt;$Y$7,"",IF(AND($BF267=$Y$7,$BG267=23),"",Entrées!D295-Entrées!D294))</f>
        <v>2462.5</v>
      </c>
      <c r="BJ267" s="32">
        <f>IF($BF267&gt;$Y$7,"",IF(AND($BF267=$Y$7,$BG267=23),"",Entrées!E295-Entrées!E294))</f>
        <v>2350</v>
      </c>
      <c r="BK267" s="32">
        <f>IF($BF267&gt;$Y$7,"",IF(AND($BF267=$Y$7,$BG267=23),"",Entrées!F295-Entrées!F294))</f>
        <v>-10.5</v>
      </c>
      <c r="BL267" s="32">
        <f>IF($BF267&gt;$Y$7,"",IF(AND($BF267=$Y$7,$BG267=23),"",Entrées!G295-Entrées!G294))</f>
        <v>357</v>
      </c>
      <c r="BM267" s="32">
        <f>IF($BF267&gt;$Y$7,"",IF(AND($BF267=$Y$7,$BG267=23),"",Entrées!H295-Entrées!H294))</f>
        <v>181.5</v>
      </c>
      <c r="BN267" s="32">
        <f>IF($BF267&gt;$Y$7,"",IF(AND($BF267=$Y$7,$BG267=23),"",Entrées!I295-Entrées!I294))</f>
        <v>-138</v>
      </c>
      <c r="BO267" s="32">
        <f>IF($BF267&gt;$Y$7,"",IF(AND($BF267=$Y$7,$BG267=23),"",Entrées!J295-Entrées!J294))</f>
        <v>-26.5</v>
      </c>
      <c r="BP267" s="32">
        <f>IF($BF267&gt;$Y$7,"",IF(AND($BF267=$Y$7,$BG267=23),"",Entrées!K295-Entrées!K294))</f>
        <v>-430</v>
      </c>
      <c r="BQ267" s="32">
        <f>IF($BF267&gt;$Y$7,"",IF(AND($BF267=$Y$7,$BG267=23),"",Entrées!L295-Entrées!L294))</f>
        <v>650</v>
      </c>
      <c r="BR267" s="32">
        <f>IF($BF267&gt;$Y$7,"",IF(AND($BF267=$Y$7,$BG267=23),"",Entrées!M295-Entrées!M294))</f>
        <v>1</v>
      </c>
      <c r="BS267" s="32">
        <f>IF($BF267&gt;$Y$7,"",IF(AND($BF267=$Y$7,$BG267=23),"",Entrées!N295-Entrées!N294))</f>
        <v>3.5</v>
      </c>
      <c r="BT267" s="32">
        <f>IF($BF267&gt;$Y$7,"",IF(AND($BF267=$Y$7,$BG267=23),"",Entrées!O295-Entrées!O294))</f>
        <v>525</v>
      </c>
      <c r="BU267" s="32">
        <f>IF($BF267&gt;$Y$7,"",IF(AND($BF267=$Y$7,$BG267=23),"",Entrées!P295-Entrées!P294))</f>
        <v>6.5</v>
      </c>
      <c r="BV267" s="32">
        <f>IF($BF267&gt;$Y$7,"",IF(AND($BF267=$Y$7,$BG267=23),"",Entrées!Q295-Entrées!Q294))</f>
        <v>-56</v>
      </c>
      <c r="BW267" s="32">
        <f>IF($BF267&gt;$Y$7,"",IF(AND($BF267=$Y$7,$BG267=23),"",Entrées!R295-Entrées!R294))</f>
        <v>370</v>
      </c>
      <c r="BX267" s="32">
        <f>IF($BF267&gt;$Y$7,"",IF(AND($BF267=$Y$7,$BG267=23),"",Entrées!S295-Entrées!S294))</f>
        <v>523</v>
      </c>
      <c r="BY267" s="32">
        <f>IF($BF267&gt;$Y$7,"",IF(AND($BF267=$Y$7,$BG267=23),"",Entrées!T295-Entrées!T294))</f>
        <v>1</v>
      </c>
      <c r="BZ267" s="32">
        <f>IF($BF267&gt;$Y$7,"",IF(AND($BF267=$Y$7,$BG267=23),"",Entrées!U295-Entrées!U294))</f>
        <v>-50</v>
      </c>
      <c r="CA267" s="32">
        <f>IF($BF267&gt;$Y$7,"",IF(AND($BF267=$Y$7,$BG267=23),"",Entrées!V295-Entrées!V294))</f>
        <v>305</v>
      </c>
      <c r="CB267" s="4"/>
      <c r="CC267" s="4"/>
      <c r="CD267" s="33">
        <f>IF($BF267&lt;=$Y$7,Entrées!J294/CD$2,"")</f>
        <v>8.3838001514004543E-2</v>
      </c>
      <c r="CE267" s="33">
        <f>IF($BF267&lt;=$Y$7,Entrées!K294/CE$2,"")</f>
        <v>0.16937410415671286</v>
      </c>
      <c r="CF267" s="11">
        <f t="shared" ref="CF267:CF330" si="324">CD$2</f>
        <v>7926</v>
      </c>
      <c r="CG267" s="11">
        <f t="shared" ref="CG267:CG330" si="325">CE$2</f>
        <v>4186</v>
      </c>
      <c r="CH267" s="52">
        <f t="shared" ref="CH267:CH330" si="326">CD$4</f>
        <v>0.27160101910413265</v>
      </c>
      <c r="CI267" s="52">
        <f t="shared" ref="CI267:CI330" si="327">CE$4</f>
        <v>9.6170382329218221E-2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49473.956989247294</v>
      </c>
      <c r="AK268" s="31">
        <f t="shared" ca="1" si="304"/>
        <v>49350.672043010745</v>
      </c>
      <c r="AL268" s="31">
        <f t="shared" ca="1" si="305"/>
        <v>49398.118279569891</v>
      </c>
      <c r="AM268" s="31">
        <f t="shared" ca="1" si="306"/>
        <v>347.55645161290329</v>
      </c>
      <c r="AN268" s="31">
        <f t="shared" ca="1" si="307"/>
        <v>2588.1444892473114</v>
      </c>
      <c r="AO268" s="31">
        <f t="shared" ca="1" si="308"/>
        <v>1503.5463709677417</v>
      </c>
      <c r="AP268" s="31">
        <f t="shared" ca="1" si="309"/>
        <v>41704.171370967742</v>
      </c>
      <c r="AQ268" s="31">
        <f t="shared" ca="1" si="310"/>
        <v>2152.7096774193546</v>
      </c>
      <c r="AR268" s="31">
        <f t="shared" ca="1" si="311"/>
        <v>402.56922043010746</v>
      </c>
      <c r="AS268" s="31">
        <f t="shared" ca="1" si="312"/>
        <v>6508.2741935483891</v>
      </c>
      <c r="AT268" s="31">
        <f t="shared" ca="1" si="313"/>
        <v>-813.07862903225805</v>
      </c>
      <c r="AU268" s="31">
        <f t="shared" ca="1" si="314"/>
        <v>663.5913978494624</v>
      </c>
      <c r="AV268" s="31">
        <f t="shared" ca="1" si="315"/>
        <v>-5583.5161290322567</v>
      </c>
      <c r="AW268" s="31">
        <f t="shared" ca="1" si="316"/>
        <v>65.047043010752674</v>
      </c>
      <c r="AX268" s="31">
        <f t="shared" ca="1" si="317"/>
        <v>1350.5215053763443</v>
      </c>
      <c r="AY268" s="31">
        <f t="shared" ca="1" si="318"/>
        <v>-1174.383064516129</v>
      </c>
      <c r="AZ268" s="31">
        <f t="shared" ca="1" si="319"/>
        <v>-997.34811827956992</v>
      </c>
      <c r="BA268" s="31">
        <f t="shared" ca="1" si="320"/>
        <v>-382.02016129032256</v>
      </c>
      <c r="BB268" s="31">
        <f t="shared" ca="1" si="321"/>
        <v>-2410.5497311827958</v>
      </c>
      <c r="BC268" s="31">
        <f t="shared" ca="1" si="322"/>
        <v>-1597.1438172043011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3914</v>
      </c>
      <c r="BI268" s="32">
        <f>IF($BF268&gt;$Y$7,"",IF(AND($BF268=$Y$7,$BG268=23),"",Entrées!D296-Entrées!D295))</f>
        <v>3687.5</v>
      </c>
      <c r="BJ268" s="32">
        <f>IF($BF268&gt;$Y$7,"",IF(AND($BF268=$Y$7,$BG268=23),"",Entrées!E296-Entrées!E295))</f>
        <v>3550</v>
      </c>
      <c r="BK268" s="32">
        <f>IF($BF268&gt;$Y$7,"",IF(AND($BF268=$Y$7,$BG268=23),"",Entrées!F296-Entrées!F295))</f>
        <v>-1.5</v>
      </c>
      <c r="BL268" s="32">
        <f>IF($BF268&gt;$Y$7,"",IF(AND($BF268=$Y$7,$BG268=23),"",Entrées!G296-Entrées!G295))</f>
        <v>133.5</v>
      </c>
      <c r="BM268" s="32">
        <f>IF($BF268&gt;$Y$7,"",IF(AND($BF268=$Y$7,$BG268=23),"",Entrées!H296-Entrées!H295))</f>
        <v>239</v>
      </c>
      <c r="BN268" s="32">
        <f>IF($BF268&gt;$Y$7,"",IF(AND($BF268=$Y$7,$BG268=23),"",Entrées!I296-Entrées!I295))</f>
        <v>167</v>
      </c>
      <c r="BO268" s="32">
        <f>IF($BF268&gt;$Y$7,"",IF(AND($BF268=$Y$7,$BG268=23),"",Entrées!J296-Entrées!J295))</f>
        <v>-90</v>
      </c>
      <c r="BP268" s="32">
        <f>IF($BF268&gt;$Y$7,"",IF(AND($BF268=$Y$7,$BG268=23),"",Entrées!K296-Entrées!K295))</f>
        <v>-260.5</v>
      </c>
      <c r="BQ268" s="32">
        <f>IF($BF268&gt;$Y$7,"",IF(AND($BF268=$Y$7,$BG268=23),"",Entrées!L296-Entrées!L295))</f>
        <v>2195</v>
      </c>
      <c r="BR268" s="32">
        <f>IF($BF268&gt;$Y$7,"",IF(AND($BF268=$Y$7,$BG268=23),"",Entrées!M296-Entrées!M295))</f>
        <v>0</v>
      </c>
      <c r="BS268" s="32">
        <f>IF($BF268&gt;$Y$7,"",IF(AND($BF268=$Y$7,$BG268=23),"",Entrées!N296-Entrées!N295))</f>
        <v>-4.5</v>
      </c>
      <c r="BT268" s="32">
        <f>IF($BF268&gt;$Y$7,"",IF(AND($BF268=$Y$7,$BG268=23),"",Entrées!O296-Entrées!O295))</f>
        <v>1535</v>
      </c>
      <c r="BU268" s="32">
        <f>IF($BF268&gt;$Y$7,"",IF(AND($BF268=$Y$7,$BG268=23),"",Entrées!P296-Entrées!P295))</f>
        <v>0</v>
      </c>
      <c r="BV268" s="32">
        <f>IF($BF268&gt;$Y$7,"",IF(AND($BF268=$Y$7,$BG268=23),"",Entrées!Q296-Entrées!Q295))</f>
        <v>56</v>
      </c>
      <c r="BW268" s="32">
        <f>IF($BF268&gt;$Y$7,"",IF(AND($BF268=$Y$7,$BG268=23),"",Entrées!R296-Entrées!R295))</f>
        <v>-465</v>
      </c>
      <c r="BX268" s="32">
        <f>IF($BF268&gt;$Y$7,"",IF(AND($BF268=$Y$7,$BG268=23),"",Entrées!S296-Entrées!S295))</f>
        <v>528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0</v>
      </c>
      <c r="CA268" s="32">
        <f>IF($BF268&gt;$Y$7,"",IF(AND($BF268=$Y$7,$BG268=23),"",Entrées!V296-Entrées!V295))</f>
        <v>1901</v>
      </c>
      <c r="CB268" s="4"/>
      <c r="CC268" s="4"/>
      <c r="CD268" s="33">
        <f>IF($BF268&lt;=$Y$7,Entrées!J295/CD$2,"")</f>
        <v>8.0494574817057782E-2</v>
      </c>
      <c r="CE268" s="33">
        <f>IF($BF268&lt;=$Y$7,Entrées!K295/CE$2,"")</f>
        <v>6.6650740563784047E-2</v>
      </c>
      <c r="CF268" s="11">
        <f t="shared" si="324"/>
        <v>7926</v>
      </c>
      <c r="CG268" s="11">
        <f t="shared" si="325"/>
        <v>4186</v>
      </c>
      <c r="CH268" s="52">
        <f t="shared" si="326"/>
        <v>0.27160101910413265</v>
      </c>
      <c r="CI268" s="52">
        <f t="shared" si="327"/>
        <v>9.6170382329218221E-2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49473.956989247294</v>
      </c>
      <c r="AK269" s="31">
        <f t="shared" ca="1" si="304"/>
        <v>49350.672043010745</v>
      </c>
      <c r="AL269" s="31">
        <f t="shared" ca="1" si="305"/>
        <v>49398.118279569891</v>
      </c>
      <c r="AM269" s="31">
        <f t="shared" ca="1" si="306"/>
        <v>347.55645161290329</v>
      </c>
      <c r="AN269" s="31">
        <f t="shared" ca="1" si="307"/>
        <v>2588.1444892473114</v>
      </c>
      <c r="AO269" s="31">
        <f t="shared" ca="1" si="308"/>
        <v>1503.5463709677417</v>
      </c>
      <c r="AP269" s="31">
        <f t="shared" ca="1" si="309"/>
        <v>41704.171370967742</v>
      </c>
      <c r="AQ269" s="31">
        <f t="shared" ca="1" si="310"/>
        <v>2152.7096774193546</v>
      </c>
      <c r="AR269" s="31">
        <f t="shared" ca="1" si="311"/>
        <v>402.56922043010746</v>
      </c>
      <c r="AS269" s="31">
        <f t="shared" ca="1" si="312"/>
        <v>6508.2741935483891</v>
      </c>
      <c r="AT269" s="31">
        <f t="shared" ca="1" si="313"/>
        <v>-813.07862903225805</v>
      </c>
      <c r="AU269" s="31">
        <f t="shared" ca="1" si="314"/>
        <v>663.5913978494624</v>
      </c>
      <c r="AV269" s="31">
        <f t="shared" ca="1" si="315"/>
        <v>-5583.5161290322567</v>
      </c>
      <c r="AW269" s="31">
        <f t="shared" ca="1" si="316"/>
        <v>65.047043010752674</v>
      </c>
      <c r="AX269" s="31">
        <f t="shared" ca="1" si="317"/>
        <v>1350.5215053763443</v>
      </c>
      <c r="AY269" s="31">
        <f t="shared" ca="1" si="318"/>
        <v>-1174.383064516129</v>
      </c>
      <c r="AZ269" s="31">
        <f t="shared" ca="1" si="319"/>
        <v>-997.34811827956992</v>
      </c>
      <c r="BA269" s="31">
        <f t="shared" ca="1" si="320"/>
        <v>-382.02016129032256</v>
      </c>
      <c r="BB269" s="31">
        <f t="shared" ca="1" si="321"/>
        <v>-2410.5497311827958</v>
      </c>
      <c r="BC269" s="31">
        <f t="shared" ca="1" si="322"/>
        <v>-1597.1438172043011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407</v>
      </c>
      <c r="BI269" s="32">
        <f>IF($BF269&gt;$Y$7,"",IF(AND($BF269=$Y$7,$BG269=23),"",Entrées!D297-Entrées!D296))</f>
        <v>-475</v>
      </c>
      <c r="BJ269" s="32">
        <f>IF($BF269&gt;$Y$7,"",IF(AND($BF269=$Y$7,$BG269=23),"",Entrées!E297-Entrées!E296))</f>
        <v>-562.5</v>
      </c>
      <c r="BK269" s="32">
        <f>IF($BF269&gt;$Y$7,"",IF(AND($BF269=$Y$7,$BG269=23),"",Entrées!F297-Entrées!F296))</f>
        <v>1.5</v>
      </c>
      <c r="BL269" s="32">
        <f>IF($BF269&gt;$Y$7,"",IF(AND($BF269=$Y$7,$BG269=23),"",Entrées!G297-Entrées!G296))</f>
        <v>-155.5</v>
      </c>
      <c r="BM269" s="32">
        <f>IF($BF269&gt;$Y$7,"",IF(AND($BF269=$Y$7,$BG269=23),"",Entrées!H297-Entrées!H296))</f>
        <v>-31</v>
      </c>
      <c r="BN269" s="32">
        <f>IF($BF269&gt;$Y$7,"",IF(AND($BF269=$Y$7,$BG269=23),"",Entrées!I297-Entrées!I296))</f>
        <v>232.5</v>
      </c>
      <c r="BO269" s="32">
        <f>IF($BF269&gt;$Y$7,"",IF(AND($BF269=$Y$7,$BG269=23),"",Entrées!J297-Entrées!J296))</f>
        <v>14.5</v>
      </c>
      <c r="BP269" s="32">
        <f>IF($BF269&gt;$Y$7,"",IF(AND($BF269=$Y$7,$BG269=23),"",Entrées!K297-Entrées!K296))</f>
        <v>-18.5</v>
      </c>
      <c r="BQ269" s="32">
        <f>IF($BF269&gt;$Y$7,"",IF(AND($BF269=$Y$7,$BG269=23),"",Entrées!L297-Entrées!L296))</f>
        <v>136.5</v>
      </c>
      <c r="BR269" s="32">
        <f>IF($BF269&gt;$Y$7,"",IF(AND($BF269=$Y$7,$BG269=23),"",Entrées!M297-Entrées!M296))</f>
        <v>0.5</v>
      </c>
      <c r="BS269" s="32">
        <f>IF($BF269&gt;$Y$7,"",IF(AND($BF269=$Y$7,$BG269=23),"",Entrées!N297-Entrées!N296))</f>
        <v>7</v>
      </c>
      <c r="BT269" s="32">
        <f>IF($BF269&gt;$Y$7,"",IF(AND($BF269=$Y$7,$BG269=23),"",Entrées!O297-Entrées!O296))</f>
        <v>220</v>
      </c>
      <c r="BU269" s="32">
        <f>IF($BF269&gt;$Y$7,"",IF(AND($BF269=$Y$7,$BG269=23),"",Entrées!P297-Entrées!P296))</f>
        <v>-3.5</v>
      </c>
      <c r="BV269" s="32">
        <f>IF($BF269&gt;$Y$7,"",IF(AND($BF269=$Y$7,$BG269=23),"",Entrées!Q297-Entrées!Q296))</f>
        <v>0</v>
      </c>
      <c r="BW269" s="32">
        <f>IF($BF269&gt;$Y$7,"",IF(AND($BF269=$Y$7,$BG269=23),"",Entrées!R297-Entrées!R296))</f>
        <v>-13</v>
      </c>
      <c r="BX269" s="32">
        <f>IF($BF269&gt;$Y$7,"",IF(AND($BF269=$Y$7,$BG269=23),"",Entrées!S297-Entrées!S296))</f>
        <v>-614</v>
      </c>
      <c r="BY269" s="32">
        <f>IF($BF269&gt;$Y$7,"",IF(AND($BF269=$Y$7,$BG269=23),"",Entrées!T297-Entrées!T296))</f>
        <v>-239</v>
      </c>
      <c r="BZ269" s="32">
        <f>IF($BF269&gt;$Y$7,"",IF(AND($BF269=$Y$7,$BG269=23),"",Entrées!U297-Entrées!U296))</f>
        <v>221</v>
      </c>
      <c r="CA269" s="32">
        <f>IF($BF269&gt;$Y$7,"",IF(AND($BF269=$Y$7,$BG269=23),"",Entrées!V297-Entrées!V296))</f>
        <v>-700</v>
      </c>
      <c r="CB269" s="4"/>
      <c r="CC269" s="4"/>
      <c r="CD269" s="33">
        <f>IF($BF269&lt;=$Y$7,Entrées!J296/CD$2,"")</f>
        <v>6.9139540751955594E-2</v>
      </c>
      <c r="CE269" s="33">
        <f>IF($BF269&lt;=$Y$7,Entrées!K296/CE$2,"")</f>
        <v>4.4194935499283329E-3</v>
      </c>
      <c r="CF269" s="11">
        <f t="shared" si="324"/>
        <v>7926</v>
      </c>
      <c r="CG269" s="11">
        <f t="shared" si="325"/>
        <v>4186</v>
      </c>
      <c r="CH269" s="52">
        <f t="shared" si="326"/>
        <v>0.27160101910413265</v>
      </c>
      <c r="CI269" s="52">
        <f t="shared" si="327"/>
        <v>9.6170382329218221E-2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49473.956989247294</v>
      </c>
      <c r="AK270" s="31">
        <f t="shared" ca="1" si="304"/>
        <v>49350.672043010745</v>
      </c>
      <c r="AL270" s="31">
        <f t="shared" ca="1" si="305"/>
        <v>49398.118279569891</v>
      </c>
      <c r="AM270" s="31">
        <f t="shared" ca="1" si="306"/>
        <v>347.55645161290329</v>
      </c>
      <c r="AN270" s="31">
        <f t="shared" ca="1" si="307"/>
        <v>2588.1444892473114</v>
      </c>
      <c r="AO270" s="31">
        <f t="shared" ca="1" si="308"/>
        <v>1503.5463709677417</v>
      </c>
      <c r="AP270" s="31">
        <f t="shared" ca="1" si="309"/>
        <v>41704.171370967742</v>
      </c>
      <c r="AQ270" s="31">
        <f t="shared" ca="1" si="310"/>
        <v>2152.7096774193546</v>
      </c>
      <c r="AR270" s="31">
        <f t="shared" ca="1" si="311"/>
        <v>402.56922043010746</v>
      </c>
      <c r="AS270" s="31">
        <f t="shared" ca="1" si="312"/>
        <v>6508.2741935483891</v>
      </c>
      <c r="AT270" s="31">
        <f t="shared" ca="1" si="313"/>
        <v>-813.07862903225805</v>
      </c>
      <c r="AU270" s="31">
        <f t="shared" ca="1" si="314"/>
        <v>663.5913978494624</v>
      </c>
      <c r="AV270" s="31">
        <f t="shared" ca="1" si="315"/>
        <v>-5583.5161290322567</v>
      </c>
      <c r="AW270" s="31">
        <f t="shared" ca="1" si="316"/>
        <v>65.047043010752674</v>
      </c>
      <c r="AX270" s="31">
        <f t="shared" ca="1" si="317"/>
        <v>1350.5215053763443</v>
      </c>
      <c r="AY270" s="31">
        <f t="shared" ca="1" si="318"/>
        <v>-1174.383064516129</v>
      </c>
      <c r="AZ270" s="31">
        <f t="shared" ca="1" si="319"/>
        <v>-997.34811827956992</v>
      </c>
      <c r="BA270" s="31">
        <f t="shared" ca="1" si="320"/>
        <v>-382.02016129032256</v>
      </c>
      <c r="BB270" s="31">
        <f t="shared" ca="1" si="321"/>
        <v>-2410.5497311827958</v>
      </c>
      <c r="BC270" s="31">
        <f t="shared" ca="1" si="322"/>
        <v>-1597.1438172043011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-3894</v>
      </c>
      <c r="BI270" s="32">
        <f>IF($BF270&gt;$Y$7,"",IF(AND($BF270=$Y$7,$BG270=23),"",Entrées!D298-Entrées!D297))</f>
        <v>-4112.5</v>
      </c>
      <c r="BJ270" s="32">
        <f>IF($BF270&gt;$Y$7,"",IF(AND($BF270=$Y$7,$BG270=23),"",Entrées!E298-Entrées!E297))</f>
        <v>-4050</v>
      </c>
      <c r="BK270" s="32">
        <f>IF($BF270&gt;$Y$7,"",IF(AND($BF270=$Y$7,$BG270=23),"",Entrées!F298-Entrées!F297))</f>
        <v>-7.5</v>
      </c>
      <c r="BL270" s="32">
        <f>IF($BF270&gt;$Y$7,"",IF(AND($BF270=$Y$7,$BG270=23),"",Entrées!G298-Entrées!G297))</f>
        <v>-109</v>
      </c>
      <c r="BM270" s="32">
        <f>IF($BF270&gt;$Y$7,"",IF(AND($BF270=$Y$7,$BG270=23),"",Entrées!H298-Entrées!H297))</f>
        <v>11.5</v>
      </c>
      <c r="BN270" s="32">
        <f>IF($BF270&gt;$Y$7,"",IF(AND($BF270=$Y$7,$BG270=23),"",Entrées!I298-Entrées!I297))</f>
        <v>-199.5</v>
      </c>
      <c r="BO270" s="32">
        <f>IF($BF270&gt;$Y$7,"",IF(AND($BF270=$Y$7,$BG270=23),"",Entrées!J298-Entrées!J297))</f>
        <v>-4</v>
      </c>
      <c r="BP270" s="32">
        <f>IF($BF270&gt;$Y$7,"",IF(AND($BF270=$Y$7,$BG270=23),"",Entrées!K298-Entrées!K297))</f>
        <v>0</v>
      </c>
      <c r="BQ270" s="32">
        <f>IF($BF270&gt;$Y$7,"",IF(AND($BF270=$Y$7,$BG270=23),"",Entrées!L298-Entrées!L297))</f>
        <v>-1703.5</v>
      </c>
      <c r="BR270" s="32">
        <f>IF($BF270&gt;$Y$7,"",IF(AND($BF270=$Y$7,$BG270=23),"",Entrées!M298-Entrées!M297))</f>
        <v>-2.5</v>
      </c>
      <c r="BS270" s="32">
        <f>IF($BF270&gt;$Y$7,"",IF(AND($BF270=$Y$7,$BG270=23),"",Entrées!N298-Entrées!N297))</f>
        <v>0.5</v>
      </c>
      <c r="BT270" s="32">
        <f>IF($BF270&gt;$Y$7,"",IF(AND($BF270=$Y$7,$BG270=23),"",Entrées!O298-Entrées!O297))</f>
        <v>-1880</v>
      </c>
      <c r="BU270" s="32">
        <f>IF($BF270&gt;$Y$7,"",IF(AND($BF270=$Y$7,$BG270=23),"",Entrées!P298-Entrées!P297))</f>
        <v>1.5</v>
      </c>
      <c r="BV270" s="32">
        <f>IF($BF270&gt;$Y$7,"",IF(AND($BF270=$Y$7,$BG270=23),"",Entrées!Q298-Entrées!Q297))</f>
        <v>0</v>
      </c>
      <c r="BW270" s="32">
        <f>IF($BF270&gt;$Y$7,"",IF(AND($BF270=$Y$7,$BG270=23),"",Entrées!R298-Entrées!R297))</f>
        <v>479</v>
      </c>
      <c r="BX270" s="32">
        <f>IF($BF270&gt;$Y$7,"",IF(AND($BF270=$Y$7,$BG270=23),"",Entrées!S298-Entrées!S297))</f>
        <v>-155</v>
      </c>
      <c r="BY270" s="32">
        <f>IF($BF270&gt;$Y$7,"",IF(AND($BF270=$Y$7,$BG270=23),"",Entrées!T298-Entrées!T297))</f>
        <v>-1375</v>
      </c>
      <c r="BZ270" s="32">
        <f>IF($BF270&gt;$Y$7,"",IF(AND($BF270=$Y$7,$BG270=23),"",Entrées!U298-Entrées!U297))</f>
        <v>215</v>
      </c>
      <c r="CA270" s="32">
        <f>IF($BF270&gt;$Y$7,"",IF(AND($BF270=$Y$7,$BG270=23),"",Entrées!V298-Entrées!V297))</f>
        <v>-1266</v>
      </c>
      <c r="CB270" s="4"/>
      <c r="CC270" s="4"/>
      <c r="CD270" s="33">
        <f>IF($BF270&lt;=$Y$7,Entrées!J297/CD$2,"")</f>
        <v>7.0968962906888727E-2</v>
      </c>
      <c r="CE270" s="33">
        <f>IF($BF270&lt;=$Y$7,Entrées!K297/CE$2,"")</f>
        <v>0</v>
      </c>
      <c r="CF270" s="11">
        <f t="shared" si="324"/>
        <v>7926</v>
      </c>
      <c r="CG270" s="11">
        <f t="shared" si="325"/>
        <v>4186</v>
      </c>
      <c r="CH270" s="52">
        <f t="shared" si="326"/>
        <v>0.27160101910413265</v>
      </c>
      <c r="CI270" s="52">
        <f t="shared" si="327"/>
        <v>9.6170382329218221E-2</v>
      </c>
      <c r="CK270" s="11"/>
      <c r="CL270" s="4"/>
      <c r="CM270" s="11"/>
      <c r="CN270" s="11"/>
      <c r="CO270" s="4"/>
    </row>
    <row r="271" spans="1:93">
      <c r="B271">
        <f>CD$2</f>
        <v>7926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721</v>
      </c>
      <c r="F271" s="28">
        <f ca="1">IF($D271&gt;$D$8,"",INDIRECT(ADDRESS(ROW(Entrées!$C$37)+($D271-1)*24+F$11,COLUMN(Entrées!$C$37)+($C271-1),4,TRUE,"Entrées")))</f>
        <v>803.5</v>
      </c>
      <c r="G271" s="28">
        <f ca="1">IF($D271&gt;$D$8,"",INDIRECT(ADDRESS(ROW(Entrées!$C$37)+($D271-1)*24+G$11,COLUMN(Entrées!$C$37)+($C271-1),4,TRUE,"Entrées")))</f>
        <v>762.5</v>
      </c>
      <c r="H271" s="28">
        <f ca="1">IF($D271&gt;$D$8,"",INDIRECT(ADDRESS(ROW(Entrées!$C$37)+($D271-1)*24+H$11,COLUMN(Entrées!$C$37)+($C271-1),4,TRUE,"Entrées")))</f>
        <v>717</v>
      </c>
      <c r="I271" s="28">
        <f ca="1">IF($D271&gt;$D$8,"",INDIRECT(ADDRESS(ROW(Entrées!$C$37)+($D271-1)*24+I$11,COLUMN(Entrées!$C$37)+($C271-1),4,TRUE,"Entrées")))</f>
        <v>671.5</v>
      </c>
      <c r="J271" s="28">
        <f ca="1">IF($D271&gt;$D$8,"",INDIRECT(ADDRESS(ROW(Entrées!$C$37)+($D271-1)*24+J$11,COLUMN(Entrées!$C$37)+($C271-1),4,TRUE,"Entrées")))</f>
        <v>618.5</v>
      </c>
      <c r="K271" s="28">
        <f ca="1">IF($D271&gt;$D$8,"",INDIRECT(ADDRESS(ROW(Entrées!$C$37)+($D271-1)*24+K$11,COLUMN(Entrées!$C$37)+($C271-1),4,TRUE,"Entrées")))</f>
        <v>582.5</v>
      </c>
      <c r="L271" s="28">
        <f ca="1">IF($D271&gt;$D$8,"",INDIRECT(ADDRESS(ROW(Entrées!$C$37)+($D271-1)*24+L$11,COLUMN(Entrées!$C$37)+($C271-1),4,TRUE,"Entrées")))</f>
        <v>643.5</v>
      </c>
      <c r="M271" s="28">
        <f ca="1">IF($D271&gt;$D$8,"",INDIRECT(ADDRESS(ROW(Entrées!$C$37)+($D271-1)*24+M$11,COLUMN(Entrées!$C$37)+($C271-1),4,TRUE,"Entrées")))</f>
        <v>682</v>
      </c>
      <c r="N271" s="28">
        <f ca="1">IF($D271&gt;$D$8,"",INDIRECT(ADDRESS(ROW(Entrées!$C$37)+($D271-1)*24+N$11,COLUMN(Entrées!$C$37)+($C271-1),4,TRUE,"Entrées")))</f>
        <v>618</v>
      </c>
      <c r="O271" s="28">
        <f ca="1">IF($D271&gt;$D$8,"",INDIRECT(ADDRESS(ROW(Entrées!$C$37)+($D271-1)*24+O$11,COLUMN(Entrées!$C$37)+($C271-1),4,TRUE,"Entrées")))</f>
        <v>517.5</v>
      </c>
      <c r="P271" s="28">
        <f ca="1">IF($D271&gt;$D$8,"",INDIRECT(ADDRESS(ROW(Entrées!$C$37)+($D271-1)*24+P$11,COLUMN(Entrées!$C$37)+($C271-1),4,TRUE,"Entrées")))</f>
        <v>460</v>
      </c>
      <c r="Q271" s="28">
        <f ca="1">IF($D271&gt;$D$8,"",INDIRECT(ADDRESS(ROW(Entrées!$C$37)+($D271-1)*24+Q$11,COLUMN(Entrées!$C$37)+($C271-1),4,TRUE,"Entrées")))</f>
        <v>449</v>
      </c>
      <c r="R271" s="28">
        <f ca="1">IF($D271&gt;$D$8,"",INDIRECT(ADDRESS(ROW(Entrées!$C$37)+($D271-1)*24+R$11,COLUMN(Entrées!$C$37)+($C271-1),4,TRUE,"Entrées")))</f>
        <v>446.5</v>
      </c>
      <c r="S271" s="28">
        <f ca="1">IF($D271&gt;$D$8,"",INDIRECT(ADDRESS(ROW(Entrées!$C$37)+($D271-1)*24+S$11,COLUMN(Entrées!$C$37)+($C271-1),4,TRUE,"Entrées")))</f>
        <v>437</v>
      </c>
      <c r="T271" s="28">
        <f ca="1">IF($D271&gt;$D$8,"",INDIRECT(ADDRESS(ROW(Entrées!$C$37)+($D271-1)*24+T$11,COLUMN(Entrées!$C$37)+($C271-1),4,TRUE,"Entrées")))</f>
        <v>417</v>
      </c>
      <c r="U271" s="28">
        <f ca="1">IF($D271&gt;$D$8,"",INDIRECT(ADDRESS(ROW(Entrées!$C$37)+($D271-1)*24+U$11,COLUMN(Entrées!$C$37)+($C271-1),4,TRUE,"Entrées")))</f>
        <v>441.5</v>
      </c>
      <c r="V271" s="28">
        <f ca="1">IF($D271&gt;$D$8,"",INDIRECT(ADDRESS(ROW(Entrées!$C$37)+($D271-1)*24+V$11,COLUMN(Entrées!$C$37)+($C271-1),4,TRUE,"Entrées")))</f>
        <v>469</v>
      </c>
      <c r="W271" s="28">
        <f ca="1">IF($D271&gt;$D$8,"",INDIRECT(ADDRESS(ROW(Entrées!$C$37)+($D271-1)*24+W$11,COLUMN(Entrées!$C$37)+($C271-1),4,TRUE,"Entrées")))</f>
        <v>523</v>
      </c>
      <c r="X271" s="28">
        <f ca="1">IF($D271&gt;$D$8,"",INDIRECT(ADDRESS(ROW(Entrées!$C$37)+($D271-1)*24+X$11,COLUMN(Entrées!$C$37)+($C271-1),4,TRUE,"Entrées")))</f>
        <v>695.5</v>
      </c>
      <c r="Y271" s="28">
        <f ca="1">IF($D271&gt;$D$8,"",INDIRECT(ADDRESS(ROW(Entrées!$C$37)+($D271-1)*24+Y$11,COLUMN(Entrées!$C$37)+($C271-1),4,TRUE,"Entrées")))</f>
        <v>1006</v>
      </c>
      <c r="Z271" s="28">
        <f ca="1">IF($D271&gt;$D$8,"",INDIRECT(ADDRESS(ROW(Entrées!$C$37)+($D271-1)*24+Z$11,COLUMN(Entrées!$C$37)+($C271-1),4,TRUE,"Entrées")))</f>
        <v>1141.5</v>
      </c>
      <c r="AA271" s="28">
        <f ca="1">IF($D271&gt;$D$8,"",INDIRECT(ADDRESS(ROW(Entrées!$C$37)+($D271-1)*24+AA$11,COLUMN(Entrées!$C$37)+($C271-1),4,TRUE,"Entrées")))</f>
        <v>1248.5</v>
      </c>
      <c r="AB271" s="28">
        <f ca="1">IF($D271&gt;$D$8,"",INDIRECT(ADDRESS(ROW(Entrées!$C$37)+($D271-1)*24+AB$11,COLUMN(Entrées!$C$37)+($C271-1),4,TRUE,"Entrées")))</f>
        <v>1319</v>
      </c>
      <c r="AC271" s="11"/>
      <c r="AD271" s="40">
        <f t="shared" ref="AD271:AD301" ca="1" si="330">SUM(E271:AB271)/24</f>
        <v>682.95833333333337</v>
      </c>
      <c r="AE271" s="40">
        <f ca="1">MAX(E271:AB271)</f>
        <v>1319</v>
      </c>
      <c r="AF271" s="40">
        <f ca="1">MIN(E271:AB271)</f>
        <v>417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49473.956989247294</v>
      </c>
      <c r="AK271" s="31">
        <f t="shared" ca="1" si="304"/>
        <v>49350.672043010745</v>
      </c>
      <c r="AL271" s="31">
        <f t="shared" ca="1" si="305"/>
        <v>49398.118279569891</v>
      </c>
      <c r="AM271" s="31">
        <f t="shared" ca="1" si="306"/>
        <v>347.55645161290329</v>
      </c>
      <c r="AN271" s="31">
        <f t="shared" ca="1" si="307"/>
        <v>2588.1444892473114</v>
      </c>
      <c r="AO271" s="31">
        <f t="shared" ca="1" si="308"/>
        <v>1503.5463709677417</v>
      </c>
      <c r="AP271" s="31">
        <f t="shared" ca="1" si="309"/>
        <v>41704.171370967742</v>
      </c>
      <c r="AQ271" s="31">
        <f t="shared" ca="1" si="310"/>
        <v>2152.7096774193546</v>
      </c>
      <c r="AR271" s="31">
        <f t="shared" ca="1" si="311"/>
        <v>402.56922043010746</v>
      </c>
      <c r="AS271" s="31">
        <f t="shared" ca="1" si="312"/>
        <v>6508.2741935483891</v>
      </c>
      <c r="AT271" s="31">
        <f t="shared" ca="1" si="313"/>
        <v>-813.07862903225805</v>
      </c>
      <c r="AU271" s="31">
        <f t="shared" ca="1" si="314"/>
        <v>663.5913978494624</v>
      </c>
      <c r="AV271" s="31">
        <f t="shared" ca="1" si="315"/>
        <v>-5583.5161290322567</v>
      </c>
      <c r="AW271" s="31">
        <f t="shared" ca="1" si="316"/>
        <v>65.047043010752674</v>
      </c>
      <c r="AX271" s="31">
        <f t="shared" ca="1" si="317"/>
        <v>1350.5215053763443</v>
      </c>
      <c r="AY271" s="31">
        <f t="shared" ca="1" si="318"/>
        <v>-1174.383064516129</v>
      </c>
      <c r="AZ271" s="31">
        <f t="shared" ca="1" si="319"/>
        <v>-997.34811827956992</v>
      </c>
      <c r="BA271" s="31">
        <f t="shared" ca="1" si="320"/>
        <v>-382.02016129032256</v>
      </c>
      <c r="BB271" s="31">
        <f t="shared" ca="1" si="321"/>
        <v>-2410.5497311827958</v>
      </c>
      <c r="BC271" s="31">
        <f t="shared" ca="1" si="322"/>
        <v>-1597.1438172043011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-2314</v>
      </c>
      <c r="BI271" s="32">
        <f>IF($BF271&gt;$Y$7,"",IF(AND($BF271=$Y$7,$BG271=23),"",Entrées!D299-Entrées!D298))</f>
        <v>-1350</v>
      </c>
      <c r="BJ271" s="32">
        <f>IF($BF271&gt;$Y$7,"",IF(AND($BF271=$Y$7,$BG271=23),"",Entrées!E299-Entrées!E298))</f>
        <v>-1312.5</v>
      </c>
      <c r="BK271" s="32">
        <f>IF($BF271&gt;$Y$7,"",IF(AND($BF271=$Y$7,$BG271=23),"",Entrées!F299-Entrées!F298))</f>
        <v>-2</v>
      </c>
      <c r="BL271" s="32">
        <f>IF($BF271&gt;$Y$7,"",IF(AND($BF271=$Y$7,$BG271=23),"",Entrées!G299-Entrées!G298))</f>
        <v>-241.5</v>
      </c>
      <c r="BM271" s="32">
        <f>IF($BF271&gt;$Y$7,"",IF(AND($BF271=$Y$7,$BG271=23),"",Entrées!H299-Entrées!H298))</f>
        <v>-435.5</v>
      </c>
      <c r="BN271" s="32">
        <f>IF($BF271&gt;$Y$7,"",IF(AND($BF271=$Y$7,$BG271=23),"",Entrées!I299-Entrées!I298))</f>
        <v>-179.5</v>
      </c>
      <c r="BO271" s="32">
        <f>IF($BF271&gt;$Y$7,"",IF(AND($BF271=$Y$7,$BG271=23),"",Entrées!J299-Entrées!J298))</f>
        <v>70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-848</v>
      </c>
      <c r="BR271" s="32">
        <f>IF($BF271&gt;$Y$7,"",IF(AND($BF271=$Y$7,$BG271=23),"",Entrées!M299-Entrées!M298))</f>
        <v>-325</v>
      </c>
      <c r="BS271" s="32">
        <f>IF($BF271&gt;$Y$7,"",IF(AND($BF271=$Y$7,$BG271=23),"",Entrées!N299-Entrées!N298))</f>
        <v>4.5</v>
      </c>
      <c r="BT271" s="32">
        <f>IF($BF271&gt;$Y$7,"",IF(AND($BF271=$Y$7,$BG271=23),"",Entrées!O299-Entrées!O298))</f>
        <v>-358</v>
      </c>
      <c r="BU271" s="32">
        <f>IF($BF271&gt;$Y$7,"",IF(AND($BF271=$Y$7,$BG271=23),"",Entrées!P299-Entrées!P298))</f>
        <v>-3.5</v>
      </c>
      <c r="BV271" s="32">
        <f>IF($BF271&gt;$Y$7,"",IF(AND($BF271=$Y$7,$BG271=23),"",Entrées!Q299-Entrées!Q298))</f>
        <v>0</v>
      </c>
      <c r="BW271" s="32">
        <f>IF($BF271&gt;$Y$7,"",IF(AND($BF271=$Y$7,$BG271=23),"",Entrées!R299-Entrées!R298))</f>
        <v>-345</v>
      </c>
      <c r="BX271" s="32">
        <f>IF($BF271&gt;$Y$7,"",IF(AND($BF271=$Y$7,$BG271=23),"",Entrées!S299-Entrées!S298))</f>
        <v>22</v>
      </c>
      <c r="BY271" s="32">
        <f>IF($BF271&gt;$Y$7,"",IF(AND($BF271=$Y$7,$BG271=23),"",Entrées!T299-Entrées!T298))</f>
        <v>868</v>
      </c>
      <c r="BZ271" s="32">
        <f>IF($BF271&gt;$Y$7,"",IF(AND($BF271=$Y$7,$BG271=23),"",Entrées!U299-Entrées!U298))</f>
        <v>474</v>
      </c>
      <c r="CA271" s="32">
        <f>IF($BF271&gt;$Y$7,"",IF(AND($BF271=$Y$7,$BG271=23),"",Entrées!V299-Entrées!V298))</f>
        <v>-114</v>
      </c>
      <c r="CB271" s="4"/>
      <c r="CC271" s="4"/>
      <c r="CD271" s="33">
        <f>IF($BF271&lt;=$Y$7,Entrées!J298/CD$2,"")</f>
        <v>7.0464294726217513E-2</v>
      </c>
      <c r="CE271" s="33">
        <f>IF($BF271&lt;=$Y$7,Entrées!K298/CE$2,"")</f>
        <v>0</v>
      </c>
      <c r="CF271" s="11">
        <f t="shared" si="324"/>
        <v>7926</v>
      </c>
      <c r="CG271" s="11">
        <f t="shared" si="325"/>
        <v>4186</v>
      </c>
      <c r="CH271" s="52">
        <f t="shared" si="326"/>
        <v>0.27160101910413265</v>
      </c>
      <c r="CI271" s="52">
        <f t="shared" si="327"/>
        <v>9.6170382329218221E-2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7926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1411.5</v>
      </c>
      <c r="F272" s="28">
        <f ca="1">IF($D272&gt;$D$8,"",INDIRECT(ADDRESS(ROW(Entrées!$C$37)+($D272-1)*24+F$11,COLUMN(Entrées!$C$37)+($C272-1),4,TRUE,"Entrées")))</f>
        <v>1465.5</v>
      </c>
      <c r="G272" s="28">
        <f ca="1">IF($D272&gt;$D$8,"",INDIRECT(ADDRESS(ROW(Entrées!$C$37)+($D272-1)*24+G$11,COLUMN(Entrées!$C$37)+($C272-1),4,TRUE,"Entrées")))</f>
        <v>1363</v>
      </c>
      <c r="H272" s="28">
        <f ca="1">IF($D272&gt;$D$8,"",INDIRECT(ADDRESS(ROW(Entrées!$C$37)+($D272-1)*24+H$11,COLUMN(Entrées!$C$37)+($C272-1),4,TRUE,"Entrées")))</f>
        <v>1238.5</v>
      </c>
      <c r="I272" s="28">
        <f ca="1">IF($D272&gt;$D$8,"",INDIRECT(ADDRESS(ROW(Entrées!$C$37)+($D272-1)*24+I$11,COLUMN(Entrées!$C$37)+($C272-1),4,TRUE,"Entrées")))</f>
        <v>1222</v>
      </c>
      <c r="J272" s="28">
        <f ca="1">IF($D272&gt;$D$8,"",INDIRECT(ADDRESS(ROW(Entrées!$C$37)+($D272-1)*24+J$11,COLUMN(Entrées!$C$37)+($C272-1),4,TRUE,"Entrées")))</f>
        <v>1169.5</v>
      </c>
      <c r="K272" s="28">
        <f ca="1">IF($D272&gt;$D$8,"",INDIRECT(ADDRESS(ROW(Entrées!$C$37)+($D272-1)*24+K$11,COLUMN(Entrées!$C$37)+($C272-1),4,TRUE,"Entrées")))</f>
        <v>1202.5</v>
      </c>
      <c r="L272" s="28">
        <f ca="1">IF($D272&gt;$D$8,"",INDIRECT(ADDRESS(ROW(Entrées!$C$37)+($D272-1)*24+L$11,COLUMN(Entrées!$C$37)+($C272-1),4,TRUE,"Entrées")))</f>
        <v>1183.5</v>
      </c>
      <c r="M272" s="28">
        <f ca="1">IF($D272&gt;$D$8,"",INDIRECT(ADDRESS(ROW(Entrées!$C$37)+($D272-1)*24+M$11,COLUMN(Entrées!$C$37)+($C272-1),4,TRUE,"Entrées")))</f>
        <v>1182</v>
      </c>
      <c r="N272" s="28">
        <f ca="1">IF($D272&gt;$D$8,"",INDIRECT(ADDRESS(ROW(Entrées!$C$37)+($D272-1)*24+N$11,COLUMN(Entrées!$C$37)+($C272-1),4,TRUE,"Entrées")))</f>
        <v>1043.5</v>
      </c>
      <c r="O272" s="28">
        <f ca="1">IF($D272&gt;$D$8,"",INDIRECT(ADDRESS(ROW(Entrées!$C$37)+($D272-1)*24+O$11,COLUMN(Entrées!$C$37)+($C272-1),4,TRUE,"Entrées")))</f>
        <v>802.5</v>
      </c>
      <c r="P272" s="28">
        <f ca="1">IF($D272&gt;$D$8,"",INDIRECT(ADDRESS(ROW(Entrées!$C$37)+($D272-1)*24+P$11,COLUMN(Entrées!$C$37)+($C272-1),4,TRUE,"Entrées")))</f>
        <v>694</v>
      </c>
      <c r="Q272" s="28">
        <f ca="1">IF($D272&gt;$D$8,"",INDIRECT(ADDRESS(ROW(Entrées!$C$37)+($D272-1)*24+Q$11,COLUMN(Entrées!$C$37)+($C272-1),4,TRUE,"Entrées")))</f>
        <v>700</v>
      </c>
      <c r="R272" s="28">
        <f ca="1">IF($D272&gt;$D$8,"",INDIRECT(ADDRESS(ROW(Entrées!$C$37)+($D272-1)*24+R$11,COLUMN(Entrées!$C$37)+($C272-1),4,TRUE,"Entrées")))</f>
        <v>695.5</v>
      </c>
      <c r="S272" s="28">
        <f ca="1">IF($D272&gt;$D$8,"",INDIRECT(ADDRESS(ROW(Entrées!$C$37)+($D272-1)*24+S$11,COLUMN(Entrées!$C$37)+($C272-1),4,TRUE,"Entrées")))</f>
        <v>721.5</v>
      </c>
      <c r="T272" s="28">
        <f ca="1">IF($D272&gt;$D$8,"",INDIRECT(ADDRESS(ROW(Entrées!$C$37)+($D272-1)*24+T$11,COLUMN(Entrées!$C$37)+($C272-1),4,TRUE,"Entrées")))</f>
        <v>779.5</v>
      </c>
      <c r="U272" s="28">
        <f ca="1">IF($D272&gt;$D$8,"",INDIRECT(ADDRESS(ROW(Entrées!$C$37)+($D272-1)*24+U$11,COLUMN(Entrées!$C$37)+($C272-1),4,TRUE,"Entrées")))</f>
        <v>859</v>
      </c>
      <c r="V272" s="28">
        <f ca="1">IF($D272&gt;$D$8,"",INDIRECT(ADDRESS(ROW(Entrées!$C$37)+($D272-1)*24+V$11,COLUMN(Entrées!$C$37)+($C272-1),4,TRUE,"Entrées")))</f>
        <v>953</v>
      </c>
      <c r="W272" s="28">
        <f ca="1">IF($D272&gt;$D$8,"",INDIRECT(ADDRESS(ROW(Entrées!$C$37)+($D272-1)*24+W$11,COLUMN(Entrées!$C$37)+($C272-1),4,TRUE,"Entrées")))</f>
        <v>1064</v>
      </c>
      <c r="X272" s="28">
        <f ca="1">IF($D272&gt;$D$8,"",INDIRECT(ADDRESS(ROW(Entrées!$C$37)+($D272-1)*24+X$11,COLUMN(Entrées!$C$37)+($C272-1),4,TRUE,"Entrées")))</f>
        <v>1387.5</v>
      </c>
      <c r="Y272" s="28">
        <f ca="1">IF($D272&gt;$D$8,"",INDIRECT(ADDRESS(ROW(Entrées!$C$37)+($D272-1)*24+Y$11,COLUMN(Entrées!$C$37)+($C272-1),4,TRUE,"Entrées")))</f>
        <v>1815</v>
      </c>
      <c r="Z272" s="28">
        <f ca="1">IF($D272&gt;$D$8,"",INDIRECT(ADDRESS(ROW(Entrées!$C$37)+($D272-1)*24+Z$11,COLUMN(Entrées!$C$37)+($C272-1),4,TRUE,"Entrées")))</f>
        <v>2098.5</v>
      </c>
      <c r="AA272" s="28">
        <f ca="1">IF($D272&gt;$D$8,"",INDIRECT(ADDRESS(ROW(Entrées!$C$37)+($D272-1)*24+AA$11,COLUMN(Entrées!$C$37)+($C272-1),4,TRUE,"Entrées")))</f>
        <v>2284.5</v>
      </c>
      <c r="AB272" s="28">
        <f ca="1">IF($D272&gt;$D$8,"",INDIRECT(ADDRESS(ROW(Entrées!$C$37)+($D272-1)*24+AB$11,COLUMN(Entrées!$C$37)+($C272-1),4,TRUE,"Entrées")))</f>
        <v>2417.5</v>
      </c>
      <c r="AC272" s="11"/>
      <c r="AD272" s="40">
        <f t="shared" ca="1" si="330"/>
        <v>1239.7291666666667</v>
      </c>
      <c r="AE272" s="40">
        <f t="shared" ref="AE272:AE301" ca="1" si="333">MAX(E272:AB272)</f>
        <v>2417.5</v>
      </c>
      <c r="AF272" s="40">
        <f t="shared" ref="AF272:AF301" ca="1" si="334">MIN(E272:AB272)</f>
        <v>694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49473.956989247294</v>
      </c>
      <c r="AK272" s="31">
        <f t="shared" ca="1" si="304"/>
        <v>49350.672043010745</v>
      </c>
      <c r="AL272" s="31">
        <f t="shared" ca="1" si="305"/>
        <v>49398.118279569891</v>
      </c>
      <c r="AM272" s="31">
        <f t="shared" ca="1" si="306"/>
        <v>347.55645161290329</v>
      </c>
      <c r="AN272" s="31">
        <f t="shared" ca="1" si="307"/>
        <v>2588.1444892473114</v>
      </c>
      <c r="AO272" s="31">
        <f t="shared" ca="1" si="308"/>
        <v>1503.5463709677417</v>
      </c>
      <c r="AP272" s="31">
        <f t="shared" ca="1" si="309"/>
        <v>41704.171370967742</v>
      </c>
      <c r="AQ272" s="31">
        <f t="shared" ca="1" si="310"/>
        <v>2152.7096774193546</v>
      </c>
      <c r="AR272" s="31">
        <f t="shared" ca="1" si="311"/>
        <v>402.56922043010746</v>
      </c>
      <c r="AS272" s="31">
        <f t="shared" ca="1" si="312"/>
        <v>6508.2741935483891</v>
      </c>
      <c r="AT272" s="31">
        <f t="shared" ca="1" si="313"/>
        <v>-813.07862903225805</v>
      </c>
      <c r="AU272" s="31">
        <f t="shared" ca="1" si="314"/>
        <v>663.5913978494624</v>
      </c>
      <c r="AV272" s="31">
        <f t="shared" ca="1" si="315"/>
        <v>-5583.5161290322567</v>
      </c>
      <c r="AW272" s="31">
        <f t="shared" ca="1" si="316"/>
        <v>65.047043010752674</v>
      </c>
      <c r="AX272" s="31">
        <f t="shared" ca="1" si="317"/>
        <v>1350.5215053763443</v>
      </c>
      <c r="AY272" s="31">
        <f t="shared" ca="1" si="318"/>
        <v>-1174.383064516129</v>
      </c>
      <c r="AZ272" s="31">
        <f t="shared" ca="1" si="319"/>
        <v>-997.34811827956992</v>
      </c>
      <c r="BA272" s="31">
        <f t="shared" ca="1" si="320"/>
        <v>-382.02016129032256</v>
      </c>
      <c r="BB272" s="31">
        <f t="shared" ca="1" si="321"/>
        <v>-2410.5497311827958</v>
      </c>
      <c r="BC272" s="31">
        <f t="shared" ca="1" si="322"/>
        <v>-1597.1438172043011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1940.5</v>
      </c>
      <c r="BI272" s="32">
        <f>IF($BF272&gt;$Y$7,"",IF(AND($BF272=$Y$7,$BG272=23),"",Entrées!D300-Entrées!D299))</f>
        <v>1387.5</v>
      </c>
      <c r="BJ272" s="32">
        <f>IF($BF272&gt;$Y$7,"",IF(AND($BF272=$Y$7,$BG272=23),"",Entrées!E300-Entrées!E299))</f>
        <v>1512.5</v>
      </c>
      <c r="BK272" s="32">
        <f>IF($BF272&gt;$Y$7,"",IF(AND($BF272=$Y$7,$BG272=23),"",Entrées!F300-Entrées!F299))</f>
        <v>0</v>
      </c>
      <c r="BL272" s="32">
        <f>IF($BF272&gt;$Y$7,"",IF(AND($BF272=$Y$7,$BG272=23),"",Entrées!G300-Entrées!G299))</f>
        <v>230.5</v>
      </c>
      <c r="BM272" s="32">
        <f>IF($BF272&gt;$Y$7,"",IF(AND($BF272=$Y$7,$BG272=23),"",Entrées!H300-Entrées!H299))</f>
        <v>-314</v>
      </c>
      <c r="BN272" s="32">
        <f>IF($BF272&gt;$Y$7,"",IF(AND($BF272=$Y$7,$BG272=23),"",Entrées!I300-Entrées!I299))</f>
        <v>22</v>
      </c>
      <c r="BO272" s="32">
        <f>IF($BF272&gt;$Y$7,"",IF(AND($BF272=$Y$7,$BG272=23),"",Entrées!J300-Entrées!J299))</f>
        <v>83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354.5</v>
      </c>
      <c r="BR272" s="32">
        <f>IF($BF272&gt;$Y$7,"",IF(AND($BF272=$Y$7,$BG272=23),"",Entrées!M300-Entrées!M299))</f>
        <v>325.5</v>
      </c>
      <c r="BS272" s="32">
        <f>IF($BF272&gt;$Y$7,"",IF(AND($BF272=$Y$7,$BG272=23),"",Entrées!N300-Entrées!N299))</f>
        <v>3</v>
      </c>
      <c r="BT272" s="32">
        <f>IF($BF272&gt;$Y$7,"",IF(AND($BF272=$Y$7,$BG272=23),"",Entrées!O300-Entrées!O299))</f>
        <v>1235.5</v>
      </c>
      <c r="BU272" s="32">
        <f>IF($BF272&gt;$Y$7,"",IF(AND($BF272=$Y$7,$BG272=23),"",Entrées!P300-Entrées!P299))</f>
        <v>1</v>
      </c>
      <c r="BV272" s="32">
        <f>IF($BF272&gt;$Y$7,"",IF(AND($BF272=$Y$7,$BG272=23),"",Entrées!Q300-Entrées!Q299))</f>
        <v>0</v>
      </c>
      <c r="BW272" s="32">
        <f>IF($BF272&gt;$Y$7,"",IF(AND($BF272=$Y$7,$BG272=23),"",Entrées!R300-Entrées!R299))</f>
        <v>504</v>
      </c>
      <c r="BX272" s="32">
        <f>IF($BF272&gt;$Y$7,"",IF(AND($BF272=$Y$7,$BG272=23),"",Entrées!S300-Entrées!S299))</f>
        <v>172</v>
      </c>
      <c r="BY272" s="32">
        <f>IF($BF272&gt;$Y$7,"",IF(AND($BF272=$Y$7,$BG272=23),"",Entrées!T300-Entrées!T299))</f>
        <v>-5</v>
      </c>
      <c r="BZ272" s="32">
        <f>IF($BF272&gt;$Y$7,"",IF(AND($BF272=$Y$7,$BG272=23),"",Entrées!U300-Entrées!U299))</f>
        <v>372</v>
      </c>
      <c r="CA272" s="32">
        <f>IF($BF272&gt;$Y$7,"",IF(AND($BF272=$Y$7,$BG272=23),"",Entrées!V300-Entrées!V299))</f>
        <v>450</v>
      </c>
      <c r="CB272" s="4"/>
      <c r="CC272" s="4"/>
      <c r="CD272" s="33">
        <f>IF($BF272&lt;=$Y$7,Entrées!J299/CD$2,"")</f>
        <v>7.9295987887963659E-2</v>
      </c>
      <c r="CE272" s="33">
        <f>IF($BF272&lt;=$Y$7,Entrées!K299/CE$2,"")</f>
        <v>0</v>
      </c>
      <c r="CF272" s="11">
        <f t="shared" si="324"/>
        <v>7926</v>
      </c>
      <c r="CG272" s="11">
        <f t="shared" si="325"/>
        <v>4186</v>
      </c>
      <c r="CH272" s="52">
        <f t="shared" si="326"/>
        <v>0.27160101910413265</v>
      </c>
      <c r="CI272" s="52">
        <f t="shared" si="327"/>
        <v>9.6170382329218221E-2</v>
      </c>
      <c r="CK272" s="11"/>
      <c r="CL272" s="4"/>
      <c r="CM272" s="11"/>
      <c r="CN272" s="11"/>
      <c r="CO272" s="4"/>
    </row>
    <row r="273" spans="1:93">
      <c r="B273" s="11">
        <f t="shared" si="331"/>
        <v>7926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2447</v>
      </c>
      <c r="F273" s="28">
        <f ca="1">IF($D273&gt;$D$8,"",INDIRECT(ADDRESS(ROW(Entrées!$C$37)+($D273-1)*24+F$11,COLUMN(Entrées!$C$37)+($C273-1),4,TRUE,"Entrées")))</f>
        <v>2568</v>
      </c>
      <c r="G273" s="28">
        <f ca="1">IF($D273&gt;$D$8,"",INDIRECT(ADDRESS(ROW(Entrées!$C$37)+($D273-1)*24+G$11,COLUMN(Entrées!$C$37)+($C273-1),4,TRUE,"Entrées")))</f>
        <v>2687</v>
      </c>
      <c r="H273" s="28">
        <f ca="1">IF($D273&gt;$D$8,"",INDIRECT(ADDRESS(ROW(Entrées!$C$37)+($D273-1)*24+H$11,COLUMN(Entrées!$C$37)+($C273-1),4,TRUE,"Entrées")))</f>
        <v>2818.5</v>
      </c>
      <c r="I273" s="28">
        <f ca="1">IF($D273&gt;$D$8,"",INDIRECT(ADDRESS(ROW(Entrées!$C$37)+($D273-1)*24+I$11,COLUMN(Entrées!$C$37)+($C273-1),4,TRUE,"Entrées")))</f>
        <v>2928</v>
      </c>
      <c r="J273" s="28">
        <f ca="1">IF($D273&gt;$D$8,"",INDIRECT(ADDRESS(ROW(Entrées!$C$37)+($D273-1)*24+J$11,COLUMN(Entrées!$C$37)+($C273-1),4,TRUE,"Entrées")))</f>
        <v>3032.5</v>
      </c>
      <c r="K273" s="28">
        <f ca="1">IF($D273&gt;$D$8,"",INDIRECT(ADDRESS(ROW(Entrées!$C$37)+($D273-1)*24+K$11,COLUMN(Entrées!$C$37)+($C273-1),4,TRUE,"Entrées")))</f>
        <v>3082</v>
      </c>
      <c r="L273" s="28">
        <f ca="1">IF($D273&gt;$D$8,"",INDIRECT(ADDRESS(ROW(Entrées!$C$37)+($D273-1)*24+L$11,COLUMN(Entrées!$C$37)+($C273-1),4,TRUE,"Entrées")))</f>
        <v>3172.5</v>
      </c>
      <c r="M273" s="28">
        <f ca="1">IF($D273&gt;$D$8,"",INDIRECT(ADDRESS(ROW(Entrées!$C$37)+($D273-1)*24+M$11,COLUMN(Entrées!$C$37)+($C273-1),4,TRUE,"Entrées")))</f>
        <v>3306</v>
      </c>
      <c r="N273" s="28">
        <f ca="1">IF($D273&gt;$D$8,"",INDIRECT(ADDRESS(ROW(Entrées!$C$37)+($D273-1)*24+N$11,COLUMN(Entrées!$C$37)+($C273-1),4,TRUE,"Entrées")))</f>
        <v>3338</v>
      </c>
      <c r="O273" s="28">
        <f ca="1">IF($D273&gt;$D$8,"",INDIRECT(ADDRESS(ROW(Entrées!$C$37)+($D273-1)*24+O$11,COLUMN(Entrées!$C$37)+($C273-1),4,TRUE,"Entrées")))</f>
        <v>3013</v>
      </c>
      <c r="P273" s="28">
        <f ca="1">IF($D273&gt;$D$8,"",INDIRECT(ADDRESS(ROW(Entrées!$C$37)+($D273-1)*24+P$11,COLUMN(Entrées!$C$37)+($C273-1),4,TRUE,"Entrées")))</f>
        <v>2772.5</v>
      </c>
      <c r="Q273" s="28">
        <f ca="1">IF($D273&gt;$D$8,"",INDIRECT(ADDRESS(ROW(Entrées!$C$37)+($D273-1)*24+Q$11,COLUMN(Entrées!$C$37)+($C273-1),4,TRUE,"Entrées")))</f>
        <v>2810.5</v>
      </c>
      <c r="R273" s="28">
        <f ca="1">IF($D273&gt;$D$8,"",INDIRECT(ADDRESS(ROW(Entrées!$C$37)+($D273-1)*24+R$11,COLUMN(Entrées!$C$37)+($C273-1),4,TRUE,"Entrées")))</f>
        <v>3010.5</v>
      </c>
      <c r="S273" s="28">
        <f ca="1">IF($D273&gt;$D$8,"",INDIRECT(ADDRESS(ROW(Entrées!$C$37)+($D273-1)*24+S$11,COLUMN(Entrées!$C$37)+($C273-1),4,TRUE,"Entrées")))</f>
        <v>2798</v>
      </c>
      <c r="T273" s="28">
        <f ca="1">IF($D273&gt;$D$8,"",INDIRECT(ADDRESS(ROW(Entrées!$C$37)+($D273-1)*24+T$11,COLUMN(Entrées!$C$37)+($C273-1),4,TRUE,"Entrées")))</f>
        <v>2605</v>
      </c>
      <c r="U273" s="28">
        <f ca="1">IF($D273&gt;$D$8,"",INDIRECT(ADDRESS(ROW(Entrées!$C$37)+($D273-1)*24+U$11,COLUMN(Entrées!$C$37)+($C273-1),4,TRUE,"Entrées")))</f>
        <v>2697</v>
      </c>
      <c r="V273" s="28">
        <f ca="1">IF($D273&gt;$D$8,"",INDIRECT(ADDRESS(ROW(Entrées!$C$37)+($D273-1)*24+V$11,COLUMN(Entrées!$C$37)+($C273-1),4,TRUE,"Entrées")))</f>
        <v>2660.5</v>
      </c>
      <c r="W273" s="28">
        <f ca="1">IF($D273&gt;$D$8,"",INDIRECT(ADDRESS(ROW(Entrées!$C$37)+($D273-1)*24+W$11,COLUMN(Entrées!$C$37)+($C273-1),4,TRUE,"Entrées")))</f>
        <v>2797.5</v>
      </c>
      <c r="X273" s="28">
        <f ca="1">IF($D273&gt;$D$8,"",INDIRECT(ADDRESS(ROW(Entrées!$C$37)+($D273-1)*24+X$11,COLUMN(Entrées!$C$37)+($C273-1),4,TRUE,"Entrées")))</f>
        <v>3031</v>
      </c>
      <c r="Y273" s="28">
        <f ca="1">IF($D273&gt;$D$8,"",INDIRECT(ADDRESS(ROW(Entrées!$C$37)+($D273-1)*24+Y$11,COLUMN(Entrées!$C$37)+($C273-1),4,TRUE,"Entrées")))</f>
        <v>3346.5</v>
      </c>
      <c r="Z273" s="28">
        <f ca="1">IF($D273&gt;$D$8,"",INDIRECT(ADDRESS(ROW(Entrées!$C$37)+($D273-1)*24+Z$11,COLUMN(Entrées!$C$37)+($C273-1),4,TRUE,"Entrées")))</f>
        <v>3435</v>
      </c>
      <c r="AA273" s="28">
        <f ca="1">IF($D273&gt;$D$8,"",INDIRECT(ADDRESS(ROW(Entrées!$C$37)+($D273-1)*24+AA$11,COLUMN(Entrées!$C$37)+($C273-1),4,TRUE,"Entrées")))</f>
        <v>3445</v>
      </c>
      <c r="AB273" s="28">
        <f ca="1">IF($D273&gt;$D$8,"",INDIRECT(ADDRESS(ROW(Entrées!$C$37)+($D273-1)*24+AB$11,COLUMN(Entrées!$C$37)+($C273-1),4,TRUE,"Entrées")))</f>
        <v>3312</v>
      </c>
      <c r="AC273" s="11"/>
      <c r="AD273" s="40">
        <f t="shared" ca="1" si="330"/>
        <v>2963.0625</v>
      </c>
      <c r="AE273" s="40">
        <f t="shared" ca="1" si="333"/>
        <v>3445</v>
      </c>
      <c r="AF273" s="40">
        <f t="shared" ca="1" si="334"/>
        <v>2447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49473.956989247294</v>
      </c>
      <c r="AK273" s="31">
        <f t="shared" ca="1" si="304"/>
        <v>49350.672043010745</v>
      </c>
      <c r="AL273" s="31">
        <f t="shared" ca="1" si="305"/>
        <v>49398.118279569891</v>
      </c>
      <c r="AM273" s="31">
        <f t="shared" ca="1" si="306"/>
        <v>347.55645161290329</v>
      </c>
      <c r="AN273" s="31">
        <f t="shared" ca="1" si="307"/>
        <v>2588.1444892473114</v>
      </c>
      <c r="AO273" s="31">
        <f t="shared" ca="1" si="308"/>
        <v>1503.5463709677417</v>
      </c>
      <c r="AP273" s="31">
        <f t="shared" ca="1" si="309"/>
        <v>41704.171370967742</v>
      </c>
      <c r="AQ273" s="31">
        <f t="shared" ca="1" si="310"/>
        <v>2152.7096774193546</v>
      </c>
      <c r="AR273" s="31">
        <f t="shared" ca="1" si="311"/>
        <v>402.56922043010746</v>
      </c>
      <c r="AS273" s="31">
        <f t="shared" ca="1" si="312"/>
        <v>6508.2741935483891</v>
      </c>
      <c r="AT273" s="31">
        <f t="shared" ca="1" si="313"/>
        <v>-813.07862903225805</v>
      </c>
      <c r="AU273" s="31">
        <f t="shared" ca="1" si="314"/>
        <v>663.5913978494624</v>
      </c>
      <c r="AV273" s="31">
        <f t="shared" ca="1" si="315"/>
        <v>-5583.5161290322567</v>
      </c>
      <c r="AW273" s="31">
        <f t="shared" ca="1" si="316"/>
        <v>65.047043010752674</v>
      </c>
      <c r="AX273" s="31">
        <f t="shared" ca="1" si="317"/>
        <v>1350.5215053763443</v>
      </c>
      <c r="AY273" s="31">
        <f t="shared" ca="1" si="318"/>
        <v>-1174.383064516129</v>
      </c>
      <c r="AZ273" s="31">
        <f t="shared" ca="1" si="319"/>
        <v>-997.34811827956992</v>
      </c>
      <c r="BA273" s="31">
        <f t="shared" ca="1" si="320"/>
        <v>-382.02016129032256</v>
      </c>
      <c r="BB273" s="31">
        <f t="shared" ca="1" si="321"/>
        <v>-2410.5497311827958</v>
      </c>
      <c r="BC273" s="31">
        <f t="shared" ca="1" si="322"/>
        <v>-1597.1438172043011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-2431</v>
      </c>
      <c r="BI273" s="32">
        <f>IF($BF273&gt;$Y$7,"",IF(AND($BF273=$Y$7,$BG273=23),"",Entrées!D301-Entrées!D300))</f>
        <v>-3162.5</v>
      </c>
      <c r="BJ273" s="32">
        <f>IF($BF273&gt;$Y$7,"",IF(AND($BF273=$Y$7,$BG273=23),"",Entrées!E301-Entrées!E300))</f>
        <v>-3762.5</v>
      </c>
      <c r="BK273" s="32">
        <f>IF($BF273&gt;$Y$7,"",IF(AND($BF273=$Y$7,$BG273=23),"",Entrées!F301-Entrées!F300))</f>
        <v>1.5</v>
      </c>
      <c r="BL273" s="32">
        <f>IF($BF273&gt;$Y$7,"",IF(AND($BF273=$Y$7,$BG273=23),"",Entrées!G301-Entrées!G300))</f>
        <v>-139.5</v>
      </c>
      <c r="BM273" s="32">
        <f>IF($BF273&gt;$Y$7,"",IF(AND($BF273=$Y$7,$BG273=23),"",Entrées!H301-Entrées!H300))</f>
        <v>-958.5</v>
      </c>
      <c r="BN273" s="32">
        <f>IF($BF273&gt;$Y$7,"",IF(AND($BF273=$Y$7,$BG273=23),"",Entrées!I301-Entrées!I300))</f>
        <v>-145.5</v>
      </c>
      <c r="BO273" s="32">
        <f>IF($BF273&gt;$Y$7,"",IF(AND($BF273=$Y$7,$BG273=23),"",Entrées!J301-Entrées!J300))</f>
        <v>14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-885</v>
      </c>
      <c r="BR273" s="32">
        <f>IF($BF273&gt;$Y$7,"",IF(AND($BF273=$Y$7,$BG273=23),"",Entrées!M301-Entrées!M300))</f>
        <v>-184.5</v>
      </c>
      <c r="BS273" s="32">
        <f>IF($BF273&gt;$Y$7,"",IF(AND($BF273=$Y$7,$BG273=23),"",Entrées!N301-Entrées!N300))</f>
        <v>-1.5</v>
      </c>
      <c r="BT273" s="32">
        <f>IF($BF273&gt;$Y$7,"",IF(AND($BF273=$Y$7,$BG273=23),"",Entrées!O301-Entrées!O300))</f>
        <v>-131.5</v>
      </c>
      <c r="BU273" s="32">
        <f>IF($BF273&gt;$Y$7,"",IF(AND($BF273=$Y$7,$BG273=23),"",Entrées!P301-Entrées!P300))</f>
        <v>-5.5</v>
      </c>
      <c r="BV273" s="32">
        <f>IF($BF273&gt;$Y$7,"",IF(AND($BF273=$Y$7,$BG273=23),"",Entrées!Q301-Entrées!Q300))</f>
        <v>700</v>
      </c>
      <c r="BW273" s="32">
        <f>IF($BF273&gt;$Y$7,"",IF(AND($BF273=$Y$7,$BG273=23),"",Entrées!R301-Entrées!R300))</f>
        <v>-638</v>
      </c>
      <c r="BX273" s="32">
        <f>IF($BF273&gt;$Y$7,"",IF(AND($BF273=$Y$7,$BG273=23),"",Entrées!S301-Entrées!S300))</f>
        <v>-1238</v>
      </c>
      <c r="BY273" s="32">
        <f>IF($BF273&gt;$Y$7,"",IF(AND($BF273=$Y$7,$BG273=23),"",Entrées!T301-Entrées!T300))</f>
        <v>-974</v>
      </c>
      <c r="BZ273" s="32">
        <f>IF($BF273&gt;$Y$7,"",IF(AND($BF273=$Y$7,$BG273=23),"",Entrées!U301-Entrées!U300))</f>
        <v>428</v>
      </c>
      <c r="CA273" s="32">
        <f>IF($BF273&gt;$Y$7,"",IF(AND($BF273=$Y$7,$BG273=23),"",Entrées!V301-Entrées!V300))</f>
        <v>491</v>
      </c>
      <c r="CB273" s="4"/>
      <c r="CC273" s="4"/>
      <c r="CD273" s="33">
        <f>IF($BF273&lt;=$Y$7,Entrées!J300/CD$2,"")</f>
        <v>8.9767852636891243E-2</v>
      </c>
      <c r="CE273" s="33">
        <f>IF($BF273&lt;=$Y$7,Entrées!K300/CE$2,"")</f>
        <v>0</v>
      </c>
      <c r="CF273" s="11">
        <f t="shared" si="324"/>
        <v>7926</v>
      </c>
      <c r="CG273" s="11">
        <f t="shared" si="325"/>
        <v>4186</v>
      </c>
      <c r="CH273" s="52">
        <f t="shared" si="326"/>
        <v>0.27160101910413265</v>
      </c>
      <c r="CI273" s="52">
        <f t="shared" si="327"/>
        <v>9.6170382329218221E-2</v>
      </c>
      <c r="CK273" s="11"/>
      <c r="CL273" s="4"/>
      <c r="CM273" s="11"/>
      <c r="CN273" s="11"/>
      <c r="CO273" s="4"/>
    </row>
    <row r="274" spans="1:93">
      <c r="B274" s="11">
        <f t="shared" si="331"/>
        <v>7926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3230</v>
      </c>
      <c r="F274" s="28">
        <f ca="1">IF($D274&gt;$D$8,"",INDIRECT(ADDRESS(ROW(Entrées!$C$37)+($D274-1)*24+F$11,COLUMN(Entrées!$C$37)+($C274-1),4,TRUE,"Entrées")))</f>
        <v>3202.5</v>
      </c>
      <c r="G274" s="28">
        <f ca="1">IF($D274&gt;$D$8,"",INDIRECT(ADDRESS(ROW(Entrées!$C$37)+($D274-1)*24+G$11,COLUMN(Entrées!$C$37)+($C274-1),4,TRUE,"Entrées")))</f>
        <v>3328</v>
      </c>
      <c r="H274" s="28">
        <f ca="1">IF($D274&gt;$D$8,"",INDIRECT(ADDRESS(ROW(Entrées!$C$37)+($D274-1)*24+H$11,COLUMN(Entrées!$C$37)+($C274-1),4,TRUE,"Entrées")))</f>
        <v>3491.5</v>
      </c>
      <c r="I274" s="28">
        <f ca="1">IF($D274&gt;$D$8,"",INDIRECT(ADDRESS(ROW(Entrées!$C$37)+($D274-1)*24+I$11,COLUMN(Entrées!$C$37)+($C274-1),4,TRUE,"Entrées")))</f>
        <v>3198.5</v>
      </c>
      <c r="J274" s="28">
        <f ca="1">IF($D274&gt;$D$8,"",INDIRECT(ADDRESS(ROW(Entrées!$C$37)+($D274-1)*24+J$11,COLUMN(Entrées!$C$37)+($C274-1),4,TRUE,"Entrées")))</f>
        <v>2920</v>
      </c>
      <c r="K274" s="28">
        <f ca="1">IF($D274&gt;$D$8,"",INDIRECT(ADDRESS(ROW(Entrées!$C$37)+($D274-1)*24+K$11,COLUMN(Entrées!$C$37)+($C274-1),4,TRUE,"Entrées")))</f>
        <v>2738</v>
      </c>
      <c r="L274" s="28">
        <f ca="1">IF($D274&gt;$D$8,"",INDIRECT(ADDRESS(ROW(Entrées!$C$37)+($D274-1)*24+L$11,COLUMN(Entrées!$C$37)+($C274-1),4,TRUE,"Entrées")))</f>
        <v>2634.5</v>
      </c>
      <c r="M274" s="28">
        <f ca="1">IF($D274&gt;$D$8,"",INDIRECT(ADDRESS(ROW(Entrées!$C$37)+($D274-1)*24+M$11,COLUMN(Entrées!$C$37)+($C274-1),4,TRUE,"Entrées")))</f>
        <v>2582.5</v>
      </c>
      <c r="N274" s="28">
        <f ca="1">IF($D274&gt;$D$8,"",INDIRECT(ADDRESS(ROW(Entrées!$C$37)+($D274-1)*24+N$11,COLUMN(Entrées!$C$37)+($C274-1),4,TRUE,"Entrées")))</f>
        <v>2445</v>
      </c>
      <c r="O274" s="28">
        <f ca="1">IF($D274&gt;$D$8,"",INDIRECT(ADDRESS(ROW(Entrées!$C$37)+($D274-1)*24+O$11,COLUMN(Entrées!$C$37)+($C274-1),4,TRUE,"Entrées")))</f>
        <v>2302.5</v>
      </c>
      <c r="P274" s="28">
        <f ca="1">IF($D274&gt;$D$8,"",INDIRECT(ADDRESS(ROW(Entrées!$C$37)+($D274-1)*24+P$11,COLUMN(Entrées!$C$37)+($C274-1),4,TRUE,"Entrées")))</f>
        <v>2199</v>
      </c>
      <c r="Q274" s="28">
        <f ca="1">IF($D274&gt;$D$8,"",INDIRECT(ADDRESS(ROW(Entrées!$C$37)+($D274-1)*24+Q$11,COLUMN(Entrées!$C$37)+($C274-1),4,TRUE,"Entrées")))</f>
        <v>2173</v>
      </c>
      <c r="R274" s="28">
        <f ca="1">IF($D274&gt;$D$8,"",INDIRECT(ADDRESS(ROW(Entrées!$C$37)+($D274-1)*24+R$11,COLUMN(Entrées!$C$37)+($C274-1),4,TRUE,"Entrées")))</f>
        <v>2184</v>
      </c>
      <c r="S274" s="28">
        <f ca="1">IF($D274&gt;$D$8,"",INDIRECT(ADDRESS(ROW(Entrées!$C$37)+($D274-1)*24+S$11,COLUMN(Entrées!$C$37)+($C274-1),4,TRUE,"Entrées")))</f>
        <v>1864.5</v>
      </c>
      <c r="T274" s="28">
        <f ca="1">IF($D274&gt;$D$8,"",INDIRECT(ADDRESS(ROW(Entrées!$C$37)+($D274-1)*24+T$11,COLUMN(Entrées!$C$37)+($C274-1),4,TRUE,"Entrées")))</f>
        <v>1499</v>
      </c>
      <c r="U274" s="28">
        <f ca="1">IF($D274&gt;$D$8,"",INDIRECT(ADDRESS(ROW(Entrées!$C$37)+($D274-1)*24+U$11,COLUMN(Entrées!$C$37)+($C274-1),4,TRUE,"Entrées")))</f>
        <v>1009</v>
      </c>
      <c r="V274" s="28">
        <f ca="1">IF($D274&gt;$D$8,"",INDIRECT(ADDRESS(ROW(Entrées!$C$37)+($D274-1)*24+V$11,COLUMN(Entrées!$C$37)+($C274-1),4,TRUE,"Entrées")))</f>
        <v>671.5</v>
      </c>
      <c r="W274" s="28">
        <f ca="1">IF($D274&gt;$D$8,"",INDIRECT(ADDRESS(ROW(Entrées!$C$37)+($D274-1)*24+W$11,COLUMN(Entrées!$C$37)+($C274-1),4,TRUE,"Entrées")))</f>
        <v>512</v>
      </c>
      <c r="X274" s="28">
        <f ca="1">IF($D274&gt;$D$8,"",INDIRECT(ADDRESS(ROW(Entrées!$C$37)+($D274-1)*24+X$11,COLUMN(Entrées!$C$37)+($C274-1),4,TRUE,"Entrées")))</f>
        <v>554.5</v>
      </c>
      <c r="Y274" s="28">
        <f ca="1">IF($D274&gt;$D$8,"",INDIRECT(ADDRESS(ROW(Entrées!$C$37)+($D274-1)*24+Y$11,COLUMN(Entrées!$C$37)+($C274-1),4,TRUE,"Entrées")))</f>
        <v>562.5</v>
      </c>
      <c r="Z274" s="28">
        <f ca="1">IF($D274&gt;$D$8,"",INDIRECT(ADDRESS(ROW(Entrées!$C$37)+($D274-1)*24+Z$11,COLUMN(Entrées!$C$37)+($C274-1),4,TRUE,"Entrées")))</f>
        <v>405</v>
      </c>
      <c r="AA274" s="28">
        <f ca="1">IF($D274&gt;$D$8,"",INDIRECT(ADDRESS(ROW(Entrées!$C$37)+($D274-1)*24+AA$11,COLUMN(Entrées!$C$37)+($C274-1),4,TRUE,"Entrées")))</f>
        <v>390.5</v>
      </c>
      <c r="AB274" s="28">
        <f ca="1">IF($D274&gt;$D$8,"",INDIRECT(ADDRESS(ROW(Entrées!$C$37)+($D274-1)*24+AB$11,COLUMN(Entrées!$C$37)+($C274-1),4,TRUE,"Entrées")))</f>
        <v>351.5</v>
      </c>
      <c r="AC274" s="11"/>
      <c r="AD274" s="40">
        <f t="shared" ca="1" si="330"/>
        <v>1935.375</v>
      </c>
      <c r="AE274" s="40">
        <f t="shared" ca="1" si="333"/>
        <v>3491.5</v>
      </c>
      <c r="AF274" s="40">
        <f t="shared" ca="1" si="334"/>
        <v>351.5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49473.956989247294</v>
      </c>
      <c r="AK274" s="31">
        <f t="shared" ca="1" si="304"/>
        <v>49350.672043010745</v>
      </c>
      <c r="AL274" s="31">
        <f t="shared" ca="1" si="305"/>
        <v>49398.118279569891</v>
      </c>
      <c r="AM274" s="31">
        <f t="shared" ca="1" si="306"/>
        <v>347.55645161290329</v>
      </c>
      <c r="AN274" s="31">
        <f t="shared" ca="1" si="307"/>
        <v>2588.1444892473114</v>
      </c>
      <c r="AO274" s="31">
        <f t="shared" ca="1" si="308"/>
        <v>1503.5463709677417</v>
      </c>
      <c r="AP274" s="31">
        <f t="shared" ca="1" si="309"/>
        <v>41704.171370967742</v>
      </c>
      <c r="AQ274" s="31">
        <f t="shared" ca="1" si="310"/>
        <v>2152.7096774193546</v>
      </c>
      <c r="AR274" s="31">
        <f t="shared" ca="1" si="311"/>
        <v>402.56922043010746</v>
      </c>
      <c r="AS274" s="31">
        <f t="shared" ca="1" si="312"/>
        <v>6508.2741935483891</v>
      </c>
      <c r="AT274" s="31">
        <f t="shared" ca="1" si="313"/>
        <v>-813.07862903225805</v>
      </c>
      <c r="AU274" s="31">
        <f t="shared" ca="1" si="314"/>
        <v>663.5913978494624</v>
      </c>
      <c r="AV274" s="31">
        <f t="shared" ca="1" si="315"/>
        <v>-5583.5161290322567</v>
      </c>
      <c r="AW274" s="31">
        <f t="shared" ca="1" si="316"/>
        <v>65.047043010752674</v>
      </c>
      <c r="AX274" s="31">
        <f t="shared" ca="1" si="317"/>
        <v>1350.5215053763443</v>
      </c>
      <c r="AY274" s="31">
        <f t="shared" ca="1" si="318"/>
        <v>-1174.383064516129</v>
      </c>
      <c r="AZ274" s="31">
        <f t="shared" ca="1" si="319"/>
        <v>-997.34811827956992</v>
      </c>
      <c r="BA274" s="31">
        <f t="shared" ca="1" si="320"/>
        <v>-382.02016129032256</v>
      </c>
      <c r="BB274" s="31">
        <f t="shared" ca="1" si="321"/>
        <v>-2410.5497311827958</v>
      </c>
      <c r="BC274" s="31">
        <f t="shared" ca="1" si="322"/>
        <v>-1597.1438172043011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-4547.5</v>
      </c>
      <c r="BI274" s="32">
        <f>IF($BF274&gt;$Y$7,"",IF(AND($BF274=$Y$7,$BG274=23),"",Entrées!D302-Entrées!D301))</f>
        <v>-3412.5</v>
      </c>
      <c r="BJ274" s="32">
        <f>IF($BF274&gt;$Y$7,"",IF(AND($BF274=$Y$7,$BG274=23),"",Entrées!E302-Entrées!E301))</f>
        <v>-3525</v>
      </c>
      <c r="BK274" s="32">
        <f>IF($BF274&gt;$Y$7,"",IF(AND($BF274=$Y$7,$BG274=23),"",Entrées!F302-Entrées!F301))</f>
        <v>-1.5</v>
      </c>
      <c r="BL274" s="32">
        <f>IF($BF274&gt;$Y$7,"",IF(AND($BF274=$Y$7,$BG274=23),"",Entrées!G302-Entrées!G301))</f>
        <v>-98.5</v>
      </c>
      <c r="BM274" s="32">
        <f>IF($BF274&gt;$Y$7,"",IF(AND($BF274=$Y$7,$BG274=23),"",Entrées!H302-Entrées!H301))</f>
        <v>-635</v>
      </c>
      <c r="BN274" s="32">
        <f>IF($BF274&gt;$Y$7,"",IF(AND($BF274=$Y$7,$BG274=23),"",Entrées!I302-Entrées!I301))</f>
        <v>-903.5</v>
      </c>
      <c r="BO274" s="32">
        <f>IF($BF274&gt;$Y$7,"",IF(AND($BF274=$Y$7,$BG274=23),"",Entrées!J302-Entrées!J301))</f>
        <v>-53.5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-934</v>
      </c>
      <c r="BR274" s="32">
        <f>IF($BF274&gt;$Y$7,"",IF(AND($BF274=$Y$7,$BG274=23),"",Entrées!M302-Entrées!M301))</f>
        <v>-1398</v>
      </c>
      <c r="BS274" s="32">
        <f>IF($BF274&gt;$Y$7,"",IF(AND($BF274=$Y$7,$BG274=23),"",Entrées!N302-Entrées!N301))</f>
        <v>-11.5</v>
      </c>
      <c r="BT274" s="32">
        <f>IF($BF274&gt;$Y$7,"",IF(AND($BF274=$Y$7,$BG274=23),"",Entrées!O302-Entrées!O301))</f>
        <v>-510.5</v>
      </c>
      <c r="BU274" s="32">
        <f>IF($BF274&gt;$Y$7,"",IF(AND($BF274=$Y$7,$BG274=23),"",Entrées!P302-Entrées!P301))</f>
        <v>0</v>
      </c>
      <c r="BV274" s="32">
        <f>IF($BF274&gt;$Y$7,"",IF(AND($BF274=$Y$7,$BG274=23),"",Entrées!Q302-Entrées!Q301))</f>
        <v>-4</v>
      </c>
      <c r="BW274" s="32">
        <f>IF($BF274&gt;$Y$7,"",IF(AND($BF274=$Y$7,$BG274=23),"",Entrées!R302-Entrées!R301))</f>
        <v>273</v>
      </c>
      <c r="BX274" s="32">
        <f>IF($BF274&gt;$Y$7,"",IF(AND($BF274=$Y$7,$BG274=23),"",Entrées!S302-Entrées!S301))</f>
        <v>-86</v>
      </c>
      <c r="BY274" s="32">
        <f>IF($BF274&gt;$Y$7,"",IF(AND($BF274=$Y$7,$BG274=23),"",Entrées!T302-Entrées!T301))</f>
        <v>-300</v>
      </c>
      <c r="BZ274" s="32">
        <f>IF($BF274&gt;$Y$7,"",IF(AND($BF274=$Y$7,$BG274=23),"",Entrées!U302-Entrées!U301))</f>
        <v>0</v>
      </c>
      <c r="CA274" s="32">
        <f>IF($BF274&gt;$Y$7,"",IF(AND($BF274=$Y$7,$BG274=23),"",Entrées!V302-Entrées!V301))</f>
        <v>67</v>
      </c>
      <c r="CB274" s="4"/>
      <c r="CC274" s="4"/>
      <c r="CD274" s="33">
        <f>IF($BF274&lt;=$Y$7,Entrées!J301/CD$2,"")</f>
        <v>9.1534191269240478E-2</v>
      </c>
      <c r="CE274" s="33">
        <f>IF($BF274&lt;=$Y$7,Entrées!K301/CE$2,"")</f>
        <v>0</v>
      </c>
      <c r="CF274" s="11">
        <f t="shared" si="324"/>
        <v>7926</v>
      </c>
      <c r="CG274" s="11">
        <f t="shared" si="325"/>
        <v>4186</v>
      </c>
      <c r="CH274" s="52">
        <f t="shared" si="326"/>
        <v>0.27160101910413265</v>
      </c>
      <c r="CI274" s="52">
        <f t="shared" si="327"/>
        <v>9.6170382329218221E-2</v>
      </c>
      <c r="CK274" s="11"/>
      <c r="CL274" s="4"/>
      <c r="CM274" s="11"/>
      <c r="CN274" s="11"/>
      <c r="CO274" s="4"/>
    </row>
    <row r="275" spans="1:93">
      <c r="B275" s="11">
        <f t="shared" si="331"/>
        <v>7926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361</v>
      </c>
      <c r="F275" s="28">
        <f ca="1">IF($D275&gt;$D$8,"",INDIRECT(ADDRESS(ROW(Entrées!$C$37)+($D275-1)*24+F$11,COLUMN(Entrées!$C$37)+($C275-1),4,TRUE,"Entrées")))</f>
        <v>403.5</v>
      </c>
      <c r="G275" s="28">
        <f ca="1">IF($D275&gt;$D$8,"",INDIRECT(ADDRESS(ROW(Entrées!$C$37)+($D275-1)*24+G$11,COLUMN(Entrées!$C$37)+($C275-1),4,TRUE,"Entrées")))</f>
        <v>470.5</v>
      </c>
      <c r="H275" s="28">
        <f ca="1">IF($D275&gt;$D$8,"",INDIRECT(ADDRESS(ROW(Entrées!$C$37)+($D275-1)*24+H$11,COLUMN(Entrées!$C$37)+($C275-1),4,TRUE,"Entrées")))</f>
        <v>538</v>
      </c>
      <c r="I275" s="28">
        <f ca="1">IF($D275&gt;$D$8,"",INDIRECT(ADDRESS(ROW(Entrées!$C$37)+($D275-1)*24+I$11,COLUMN(Entrées!$C$37)+($C275-1),4,TRUE,"Entrées")))</f>
        <v>621</v>
      </c>
      <c r="J275" s="28">
        <f ca="1">IF($D275&gt;$D$8,"",INDIRECT(ADDRESS(ROW(Entrées!$C$37)+($D275-1)*24+J$11,COLUMN(Entrées!$C$37)+($C275-1),4,TRUE,"Entrées")))</f>
        <v>656</v>
      </c>
      <c r="K275" s="28">
        <f ca="1">IF($D275&gt;$D$8,"",INDIRECT(ADDRESS(ROW(Entrées!$C$37)+($D275-1)*24+K$11,COLUMN(Entrées!$C$37)+($C275-1),4,TRUE,"Entrées")))</f>
        <v>748</v>
      </c>
      <c r="L275" s="28">
        <f ca="1">IF($D275&gt;$D$8,"",INDIRECT(ADDRESS(ROW(Entrées!$C$37)+($D275-1)*24+L$11,COLUMN(Entrées!$C$37)+($C275-1),4,TRUE,"Entrées")))</f>
        <v>844</v>
      </c>
      <c r="M275" s="28">
        <f ca="1">IF($D275&gt;$D$8,"",INDIRECT(ADDRESS(ROW(Entrées!$C$37)+($D275-1)*24+M$11,COLUMN(Entrées!$C$37)+($C275-1),4,TRUE,"Entrées")))</f>
        <v>1049</v>
      </c>
      <c r="N275" s="28">
        <f ca="1">IF($D275&gt;$D$8,"",INDIRECT(ADDRESS(ROW(Entrées!$C$37)+($D275-1)*24+N$11,COLUMN(Entrées!$C$37)+($C275-1),4,TRUE,"Entrées")))</f>
        <v>1082</v>
      </c>
      <c r="O275" s="28">
        <f ca="1">IF($D275&gt;$D$8,"",INDIRECT(ADDRESS(ROW(Entrées!$C$37)+($D275-1)*24+O$11,COLUMN(Entrées!$C$37)+($C275-1),4,TRUE,"Entrées")))</f>
        <v>1114.5</v>
      </c>
      <c r="P275" s="28">
        <f ca="1">IF($D275&gt;$D$8,"",INDIRECT(ADDRESS(ROW(Entrées!$C$37)+($D275-1)*24+P$11,COLUMN(Entrées!$C$37)+($C275-1),4,TRUE,"Entrées")))</f>
        <v>1124</v>
      </c>
      <c r="Q275" s="28">
        <f ca="1">IF($D275&gt;$D$8,"",INDIRECT(ADDRESS(ROW(Entrées!$C$37)+($D275-1)*24+Q$11,COLUMN(Entrées!$C$37)+($C275-1),4,TRUE,"Entrées")))</f>
        <v>1160</v>
      </c>
      <c r="R275" s="28">
        <f ca="1">IF($D275&gt;$D$8,"",INDIRECT(ADDRESS(ROW(Entrées!$C$37)+($D275-1)*24+R$11,COLUMN(Entrées!$C$37)+($C275-1),4,TRUE,"Entrées")))</f>
        <v>1015</v>
      </c>
      <c r="S275" s="28">
        <f ca="1">IF($D275&gt;$D$8,"",INDIRECT(ADDRESS(ROW(Entrées!$C$37)+($D275-1)*24+S$11,COLUMN(Entrées!$C$37)+($C275-1),4,TRUE,"Entrées")))</f>
        <v>981.5</v>
      </c>
      <c r="T275" s="28">
        <f ca="1">IF($D275&gt;$D$8,"",INDIRECT(ADDRESS(ROW(Entrées!$C$37)+($D275-1)*24+T$11,COLUMN(Entrées!$C$37)+($C275-1),4,TRUE,"Entrées")))</f>
        <v>1033</v>
      </c>
      <c r="U275" s="28">
        <f ca="1">IF($D275&gt;$D$8,"",INDIRECT(ADDRESS(ROW(Entrées!$C$37)+($D275-1)*24+U$11,COLUMN(Entrées!$C$37)+($C275-1),4,TRUE,"Entrées")))</f>
        <v>1041.5</v>
      </c>
      <c r="V275" s="28">
        <f ca="1">IF($D275&gt;$D$8,"",INDIRECT(ADDRESS(ROW(Entrées!$C$37)+($D275-1)*24+V$11,COLUMN(Entrées!$C$37)+($C275-1),4,TRUE,"Entrées")))</f>
        <v>1053.5</v>
      </c>
      <c r="W275" s="28">
        <f ca="1">IF($D275&gt;$D$8,"",INDIRECT(ADDRESS(ROW(Entrées!$C$37)+($D275-1)*24+W$11,COLUMN(Entrées!$C$37)+($C275-1),4,TRUE,"Entrées")))</f>
        <v>1079</v>
      </c>
      <c r="X275" s="28">
        <f ca="1">IF($D275&gt;$D$8,"",INDIRECT(ADDRESS(ROW(Entrées!$C$37)+($D275-1)*24+X$11,COLUMN(Entrées!$C$37)+($C275-1),4,TRUE,"Entrées")))</f>
        <v>1073</v>
      </c>
      <c r="Y275" s="28">
        <f ca="1">IF($D275&gt;$D$8,"",INDIRECT(ADDRESS(ROW(Entrées!$C$37)+($D275-1)*24+Y$11,COLUMN(Entrées!$C$37)+($C275-1),4,TRUE,"Entrées")))</f>
        <v>1079</v>
      </c>
      <c r="Z275" s="28">
        <f ca="1">IF($D275&gt;$D$8,"",INDIRECT(ADDRESS(ROW(Entrées!$C$37)+($D275-1)*24+Z$11,COLUMN(Entrées!$C$37)+($C275-1),4,TRUE,"Entrées")))</f>
        <v>1050.5</v>
      </c>
      <c r="AA275" s="28">
        <f ca="1">IF($D275&gt;$D$8,"",INDIRECT(ADDRESS(ROW(Entrées!$C$37)+($D275-1)*24+AA$11,COLUMN(Entrées!$C$37)+($C275-1),4,TRUE,"Entrées")))</f>
        <v>1036</v>
      </c>
      <c r="AB275" s="28">
        <f ca="1">IF($D275&gt;$D$8,"",INDIRECT(ADDRESS(ROW(Entrées!$C$37)+($D275-1)*24+AB$11,COLUMN(Entrées!$C$37)+($C275-1),4,TRUE,"Entrées")))</f>
        <v>1030</v>
      </c>
      <c r="AC275" s="11"/>
      <c r="AD275" s="40">
        <f t="shared" ca="1" si="330"/>
        <v>901.8125</v>
      </c>
      <c r="AE275" s="40">
        <f t="shared" ca="1" si="333"/>
        <v>1160</v>
      </c>
      <c r="AF275" s="40">
        <f t="shared" ca="1" si="334"/>
        <v>361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49473.956989247294</v>
      </c>
      <c r="AK275" s="31">
        <f t="shared" ca="1" si="304"/>
        <v>49350.672043010745</v>
      </c>
      <c r="AL275" s="31">
        <f t="shared" ca="1" si="305"/>
        <v>49398.118279569891</v>
      </c>
      <c r="AM275" s="31">
        <f t="shared" ca="1" si="306"/>
        <v>347.55645161290329</v>
      </c>
      <c r="AN275" s="31">
        <f t="shared" ca="1" si="307"/>
        <v>2588.1444892473114</v>
      </c>
      <c r="AO275" s="31">
        <f t="shared" ca="1" si="308"/>
        <v>1503.5463709677417</v>
      </c>
      <c r="AP275" s="31">
        <f t="shared" ca="1" si="309"/>
        <v>41704.171370967742</v>
      </c>
      <c r="AQ275" s="31">
        <f t="shared" ca="1" si="310"/>
        <v>2152.7096774193546</v>
      </c>
      <c r="AR275" s="31">
        <f t="shared" ca="1" si="311"/>
        <v>402.56922043010746</v>
      </c>
      <c r="AS275" s="31">
        <f t="shared" ca="1" si="312"/>
        <v>6508.2741935483891</v>
      </c>
      <c r="AT275" s="31">
        <f t="shared" ca="1" si="313"/>
        <v>-813.07862903225805</v>
      </c>
      <c r="AU275" s="31">
        <f t="shared" ca="1" si="314"/>
        <v>663.5913978494624</v>
      </c>
      <c r="AV275" s="31">
        <f t="shared" ca="1" si="315"/>
        <v>-5583.5161290322567</v>
      </c>
      <c r="AW275" s="31">
        <f t="shared" ca="1" si="316"/>
        <v>65.047043010752674</v>
      </c>
      <c r="AX275" s="31">
        <f t="shared" ca="1" si="317"/>
        <v>1350.5215053763443</v>
      </c>
      <c r="AY275" s="31">
        <f t="shared" ca="1" si="318"/>
        <v>-1174.383064516129</v>
      </c>
      <c r="AZ275" s="31">
        <f t="shared" ca="1" si="319"/>
        <v>-997.34811827956992</v>
      </c>
      <c r="BA275" s="31">
        <f t="shared" ca="1" si="320"/>
        <v>-382.02016129032256</v>
      </c>
      <c r="BB275" s="31">
        <f t="shared" ca="1" si="321"/>
        <v>-2410.5497311827958</v>
      </c>
      <c r="BC275" s="31">
        <f t="shared" ca="1" si="322"/>
        <v>-1597.1438172043011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-1333.5</v>
      </c>
      <c r="BI275" s="32">
        <f>IF($BF275&gt;$Y$7,"",IF(AND($BF275=$Y$7,$BG275=23),"",Entrées!D303-Entrées!D302))</f>
        <v>-1762.5</v>
      </c>
      <c r="BJ275" s="32">
        <f>IF($BF275&gt;$Y$7,"",IF(AND($BF275=$Y$7,$BG275=23),"",Entrées!E303-Entrées!E302))</f>
        <v>-1537.5</v>
      </c>
      <c r="BK275" s="32">
        <f>IF($BF275&gt;$Y$7,"",IF(AND($BF275=$Y$7,$BG275=23),"",Entrées!F303-Entrées!F302))</f>
        <v>0.5</v>
      </c>
      <c r="BL275" s="32">
        <f>IF($BF275&gt;$Y$7,"",IF(AND($BF275=$Y$7,$BG275=23),"",Entrées!G303-Entrées!G302))</f>
        <v>-100</v>
      </c>
      <c r="BM275" s="32">
        <f>IF($BF275&gt;$Y$7,"",IF(AND($BF275=$Y$7,$BG275=23),"",Entrées!H303-Entrées!H302))</f>
        <v>-148</v>
      </c>
      <c r="BN275" s="32">
        <f>IF($BF275&gt;$Y$7,"",IF(AND($BF275=$Y$7,$BG275=23),"",Entrées!I303-Entrées!I302))</f>
        <v>-96</v>
      </c>
      <c r="BO275" s="32">
        <f>IF($BF275&gt;$Y$7,"",IF(AND($BF275=$Y$7,$BG275=23),"",Entrées!J303-Entrées!J302))</f>
        <v>-4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-274.5</v>
      </c>
      <c r="BR275" s="32">
        <f>IF($BF275&gt;$Y$7,"",IF(AND($BF275=$Y$7,$BG275=23),"",Entrées!M303-Entrées!M302))</f>
        <v>-577.5</v>
      </c>
      <c r="BS275" s="32">
        <f>IF($BF275&gt;$Y$7,"",IF(AND($BF275=$Y$7,$BG275=23),"",Entrées!N303-Entrées!N302))</f>
        <v>5.5</v>
      </c>
      <c r="BT275" s="32">
        <f>IF($BF275&gt;$Y$7,"",IF(AND($BF275=$Y$7,$BG275=23),"",Entrées!O303-Entrées!O302))</f>
        <v>-140</v>
      </c>
      <c r="BU275" s="32">
        <f>IF($BF275&gt;$Y$7,"",IF(AND($BF275=$Y$7,$BG275=23),"",Entrées!P303-Entrées!P302))</f>
        <v>-1</v>
      </c>
      <c r="BV275" s="32">
        <f>IF($BF275&gt;$Y$7,"",IF(AND($BF275=$Y$7,$BG275=23),"",Entrées!Q303-Entrées!Q302))</f>
        <v>-78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120</v>
      </c>
      <c r="BY275" s="32">
        <f>IF($BF275&gt;$Y$7,"",IF(AND($BF275=$Y$7,$BG275=23),"",Entrées!T303-Entrées!T302))</f>
        <v>-175</v>
      </c>
      <c r="BZ275" s="32">
        <f>IF($BF275&gt;$Y$7,"",IF(AND($BF275=$Y$7,$BG275=23),"",Entrées!U303-Entrées!U302))</f>
        <v>0</v>
      </c>
      <c r="CA275" s="32">
        <f>IF($BF275&gt;$Y$7,"",IF(AND($BF275=$Y$7,$BG275=23),"",Entrées!V303-Entrées!V302))</f>
        <v>-157</v>
      </c>
      <c r="CB275" s="4"/>
      <c r="CC275" s="4"/>
      <c r="CD275" s="33">
        <f>IF($BF275&lt;=$Y$7,Entrées!J302/CD$2,"")</f>
        <v>8.4784254352763058E-2</v>
      </c>
      <c r="CE275" s="33">
        <f>IF($BF275&lt;=$Y$7,Entrées!K302/CE$2,"")</f>
        <v>0</v>
      </c>
      <c r="CF275" s="11">
        <f t="shared" si="324"/>
        <v>7926</v>
      </c>
      <c r="CG275" s="11">
        <f t="shared" si="325"/>
        <v>4186</v>
      </c>
      <c r="CH275" s="52">
        <f t="shared" si="326"/>
        <v>0.27160101910413265</v>
      </c>
      <c r="CI275" s="52">
        <f t="shared" si="327"/>
        <v>9.6170382329218221E-2</v>
      </c>
      <c r="CK275" s="11"/>
      <c r="CL275" s="4"/>
      <c r="CM275" s="11"/>
      <c r="CN275" s="11"/>
      <c r="CO275" s="4"/>
    </row>
    <row r="276" spans="1:93">
      <c r="B276" s="11">
        <f t="shared" si="331"/>
        <v>7926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1001.5</v>
      </c>
      <c r="F276" s="28">
        <f ca="1">IF($D276&gt;$D$8,"",INDIRECT(ADDRESS(ROW(Entrées!$C$37)+($D276-1)*24+F$11,COLUMN(Entrées!$C$37)+($C276-1),4,TRUE,"Entrées")))</f>
        <v>858.5</v>
      </c>
      <c r="G276" s="28">
        <f ca="1">IF($D276&gt;$D$8,"",INDIRECT(ADDRESS(ROW(Entrées!$C$37)+($D276-1)*24+G$11,COLUMN(Entrées!$C$37)+($C276-1),4,TRUE,"Entrées")))</f>
        <v>826.5</v>
      </c>
      <c r="H276" s="28">
        <f ca="1">IF($D276&gt;$D$8,"",INDIRECT(ADDRESS(ROW(Entrées!$C$37)+($D276-1)*24+H$11,COLUMN(Entrées!$C$37)+($C276-1),4,TRUE,"Entrées")))</f>
        <v>775</v>
      </c>
      <c r="I276" s="28">
        <f ca="1">IF($D276&gt;$D$8,"",INDIRECT(ADDRESS(ROW(Entrées!$C$37)+($D276-1)*24+I$11,COLUMN(Entrées!$C$37)+($C276-1),4,TRUE,"Entrées")))</f>
        <v>749.5</v>
      </c>
      <c r="J276" s="28">
        <f ca="1">IF($D276&gt;$D$8,"",INDIRECT(ADDRESS(ROW(Entrées!$C$37)+($D276-1)*24+J$11,COLUMN(Entrées!$C$37)+($C276-1),4,TRUE,"Entrées")))</f>
        <v>705.5</v>
      </c>
      <c r="K276" s="28">
        <f ca="1">IF($D276&gt;$D$8,"",INDIRECT(ADDRESS(ROW(Entrées!$C$37)+($D276-1)*24+K$11,COLUMN(Entrées!$C$37)+($C276-1),4,TRUE,"Entrées")))</f>
        <v>718.5</v>
      </c>
      <c r="L276" s="28">
        <f ca="1">IF($D276&gt;$D$8,"",INDIRECT(ADDRESS(ROW(Entrées!$C$37)+($D276-1)*24+L$11,COLUMN(Entrées!$C$37)+($C276-1),4,TRUE,"Entrées")))</f>
        <v>698</v>
      </c>
      <c r="M276" s="28">
        <f ca="1">IF($D276&gt;$D$8,"",INDIRECT(ADDRESS(ROW(Entrées!$C$37)+($D276-1)*24+M$11,COLUMN(Entrées!$C$37)+($C276-1),4,TRUE,"Entrées")))</f>
        <v>672</v>
      </c>
      <c r="N276" s="28">
        <f ca="1">IF($D276&gt;$D$8,"",INDIRECT(ADDRESS(ROW(Entrées!$C$37)+($D276-1)*24+N$11,COLUMN(Entrées!$C$37)+($C276-1),4,TRUE,"Entrées")))</f>
        <v>640</v>
      </c>
      <c r="O276" s="28">
        <f ca="1">IF($D276&gt;$D$8,"",INDIRECT(ADDRESS(ROW(Entrées!$C$37)+($D276-1)*24+O$11,COLUMN(Entrées!$C$37)+($C276-1),4,TRUE,"Entrées")))</f>
        <v>647</v>
      </c>
      <c r="P276" s="28">
        <f ca="1">IF($D276&gt;$D$8,"",INDIRECT(ADDRESS(ROW(Entrées!$C$37)+($D276-1)*24+P$11,COLUMN(Entrées!$C$37)+($C276-1),4,TRUE,"Entrées")))</f>
        <v>662.5</v>
      </c>
      <c r="Q276" s="28">
        <f ca="1">IF($D276&gt;$D$8,"",INDIRECT(ADDRESS(ROW(Entrées!$C$37)+($D276-1)*24+Q$11,COLUMN(Entrées!$C$37)+($C276-1),4,TRUE,"Entrées")))</f>
        <v>634</v>
      </c>
      <c r="R276" s="28">
        <f ca="1">IF($D276&gt;$D$8,"",INDIRECT(ADDRESS(ROW(Entrées!$C$37)+($D276-1)*24+R$11,COLUMN(Entrées!$C$37)+($C276-1),4,TRUE,"Entrées")))</f>
        <v>628</v>
      </c>
      <c r="S276" s="28">
        <f ca="1">IF($D276&gt;$D$8,"",INDIRECT(ADDRESS(ROW(Entrées!$C$37)+($D276-1)*24+S$11,COLUMN(Entrées!$C$37)+($C276-1),4,TRUE,"Entrées")))</f>
        <v>634</v>
      </c>
      <c r="T276" s="28">
        <f ca="1">IF($D276&gt;$D$8,"",INDIRECT(ADDRESS(ROW(Entrées!$C$37)+($D276-1)*24+T$11,COLUMN(Entrées!$C$37)+($C276-1),4,TRUE,"Entrées")))</f>
        <v>658</v>
      </c>
      <c r="U276" s="28">
        <f ca="1">IF($D276&gt;$D$8,"",INDIRECT(ADDRESS(ROW(Entrées!$C$37)+($D276-1)*24+U$11,COLUMN(Entrées!$C$37)+($C276-1),4,TRUE,"Entrées")))</f>
        <v>714.5</v>
      </c>
      <c r="V276" s="28">
        <f ca="1">IF($D276&gt;$D$8,"",INDIRECT(ADDRESS(ROW(Entrées!$C$37)+($D276-1)*24+V$11,COLUMN(Entrées!$C$37)+($C276-1),4,TRUE,"Entrées")))</f>
        <v>724</v>
      </c>
      <c r="W276" s="28">
        <f ca="1">IF($D276&gt;$D$8,"",INDIRECT(ADDRESS(ROW(Entrées!$C$37)+($D276-1)*24+W$11,COLUMN(Entrées!$C$37)+($C276-1),4,TRUE,"Entrées")))</f>
        <v>694</v>
      </c>
      <c r="X276" s="28">
        <f ca="1">IF($D276&gt;$D$8,"",INDIRECT(ADDRESS(ROW(Entrées!$C$37)+($D276-1)*24+X$11,COLUMN(Entrées!$C$37)+($C276-1),4,TRUE,"Entrées")))</f>
        <v>656</v>
      </c>
      <c r="Y276" s="28">
        <f ca="1">IF($D276&gt;$D$8,"",INDIRECT(ADDRESS(ROW(Entrées!$C$37)+($D276-1)*24+Y$11,COLUMN(Entrées!$C$37)+($C276-1),4,TRUE,"Entrées")))</f>
        <v>649</v>
      </c>
      <c r="Z276" s="28">
        <f ca="1">IF($D276&gt;$D$8,"",INDIRECT(ADDRESS(ROW(Entrées!$C$37)+($D276-1)*24+Z$11,COLUMN(Entrées!$C$37)+($C276-1),4,TRUE,"Entrées")))</f>
        <v>635</v>
      </c>
      <c r="AA276" s="28">
        <f ca="1">IF($D276&gt;$D$8,"",INDIRECT(ADDRESS(ROW(Entrées!$C$37)+($D276-1)*24+AA$11,COLUMN(Entrées!$C$37)+($C276-1),4,TRUE,"Entrées")))</f>
        <v>650.5</v>
      </c>
      <c r="AB276" s="28">
        <f ca="1">IF($D276&gt;$D$8,"",INDIRECT(ADDRESS(ROW(Entrées!$C$37)+($D276-1)*24+AB$11,COLUMN(Entrées!$C$37)+($C276-1),4,TRUE,"Entrées")))</f>
        <v>639</v>
      </c>
      <c r="AC276" s="11"/>
      <c r="AD276" s="40">
        <f t="shared" ca="1" si="330"/>
        <v>702.9375</v>
      </c>
      <c r="AE276" s="40">
        <f t="shared" ca="1" si="333"/>
        <v>1001.5</v>
      </c>
      <c r="AF276" s="40">
        <f t="shared" ca="1" si="334"/>
        <v>628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49473.956989247294</v>
      </c>
      <c r="AK276" s="31">
        <f t="shared" ca="1" si="304"/>
        <v>49350.672043010745</v>
      </c>
      <c r="AL276" s="31">
        <f t="shared" ca="1" si="305"/>
        <v>49398.118279569891</v>
      </c>
      <c r="AM276" s="31">
        <f t="shared" ca="1" si="306"/>
        <v>347.55645161290329</v>
      </c>
      <c r="AN276" s="31">
        <f t="shared" ca="1" si="307"/>
        <v>2588.1444892473114</v>
      </c>
      <c r="AO276" s="31">
        <f t="shared" ca="1" si="308"/>
        <v>1503.5463709677417</v>
      </c>
      <c r="AP276" s="31">
        <f t="shared" ca="1" si="309"/>
        <v>41704.171370967742</v>
      </c>
      <c r="AQ276" s="31">
        <f t="shared" ca="1" si="310"/>
        <v>2152.7096774193546</v>
      </c>
      <c r="AR276" s="31">
        <f t="shared" ca="1" si="311"/>
        <v>402.56922043010746</v>
      </c>
      <c r="AS276" s="31">
        <f t="shared" ca="1" si="312"/>
        <v>6508.2741935483891</v>
      </c>
      <c r="AT276" s="31">
        <f t="shared" ca="1" si="313"/>
        <v>-813.07862903225805</v>
      </c>
      <c r="AU276" s="31">
        <f t="shared" ca="1" si="314"/>
        <v>663.5913978494624</v>
      </c>
      <c r="AV276" s="31">
        <f t="shared" ca="1" si="315"/>
        <v>-5583.5161290322567</v>
      </c>
      <c r="AW276" s="31">
        <f t="shared" ca="1" si="316"/>
        <v>65.047043010752674</v>
      </c>
      <c r="AX276" s="31">
        <f t="shared" ca="1" si="317"/>
        <v>1350.5215053763443</v>
      </c>
      <c r="AY276" s="31">
        <f t="shared" ca="1" si="318"/>
        <v>-1174.383064516129</v>
      </c>
      <c r="AZ276" s="31">
        <f t="shared" ca="1" si="319"/>
        <v>-997.34811827956992</v>
      </c>
      <c r="BA276" s="31">
        <f t="shared" ca="1" si="320"/>
        <v>-382.02016129032256</v>
      </c>
      <c r="BB276" s="31">
        <f t="shared" ca="1" si="321"/>
        <v>-2410.5497311827958</v>
      </c>
      <c r="BC276" s="31">
        <f t="shared" ca="1" si="322"/>
        <v>-1597.1438172043011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-2843.5</v>
      </c>
      <c r="BI276" s="32">
        <f>IF($BF276&gt;$Y$7,"",IF(AND($BF276=$Y$7,$BG276=23),"",Entrées!D304-Entrées!D303))</f>
        <v>-3162.5</v>
      </c>
      <c r="BJ276" s="32">
        <f>IF($BF276&gt;$Y$7,"",IF(AND($BF276=$Y$7,$BG276=23),"",Entrées!E304-Entrées!E303))</f>
        <v>-3112.5</v>
      </c>
      <c r="BK276" s="32">
        <f>IF($BF276&gt;$Y$7,"",IF(AND($BF276=$Y$7,$BG276=23),"",Entrées!F304-Entrées!F303))</f>
        <v>-1</v>
      </c>
      <c r="BL276" s="32">
        <f>IF($BF276&gt;$Y$7,"",IF(AND($BF276=$Y$7,$BG276=23),"",Entrées!G304-Entrées!G303))</f>
        <v>-569</v>
      </c>
      <c r="BM276" s="32">
        <f>IF($BF276&gt;$Y$7,"",IF(AND($BF276=$Y$7,$BG276=23),"",Entrées!H304-Entrées!H303))</f>
        <v>7</v>
      </c>
      <c r="BN276" s="32">
        <f>IF($BF276&gt;$Y$7,"",IF(AND($BF276=$Y$7,$BG276=23),"",Entrées!I304-Entrées!I303))</f>
        <v>-639</v>
      </c>
      <c r="BO276" s="32">
        <f>IF($BF276&gt;$Y$7,"",IF(AND($BF276=$Y$7,$BG276=23),"",Entrées!J304-Entrées!J303))</f>
        <v>17.5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-336.5</v>
      </c>
      <c r="BR276" s="32">
        <f>IF($BF276&gt;$Y$7,"",IF(AND($BF276=$Y$7,$BG276=23),"",Entrées!M304-Entrées!M303))</f>
        <v>-283.5</v>
      </c>
      <c r="BS276" s="32">
        <f>IF($BF276&gt;$Y$7,"",IF(AND($BF276=$Y$7,$BG276=23),"",Entrées!N304-Entrées!N303))</f>
        <v>14</v>
      </c>
      <c r="BT276" s="32">
        <f>IF($BF276&gt;$Y$7,"",IF(AND($BF276=$Y$7,$BG276=23),"",Entrées!O304-Entrées!O303))</f>
        <v>-1054</v>
      </c>
      <c r="BU276" s="32">
        <f>IF($BF276&gt;$Y$7,"",IF(AND($BF276=$Y$7,$BG276=23),"",Entrées!P304-Entrées!P303))</f>
        <v>-8</v>
      </c>
      <c r="BV276" s="32">
        <f>IF($BF276&gt;$Y$7,"",IF(AND($BF276=$Y$7,$BG276=23),"",Entrées!Q304-Entrées!Q303))</f>
        <v>-325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-1146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0</v>
      </c>
      <c r="CA276" s="32">
        <f>IF($BF276&gt;$Y$7,"",IF(AND($BF276=$Y$7,$BG276=23),"",Entrées!V304-Entrées!V303))</f>
        <v>-207</v>
      </c>
      <c r="CB276" s="4"/>
      <c r="CC276" s="4"/>
      <c r="CD276" s="33">
        <f>IF($BF276&lt;=$Y$7,Entrées!J303/CD$2,"")</f>
        <v>8.4279586172091844E-2</v>
      </c>
      <c r="CE276" s="33">
        <f>IF($BF276&lt;=$Y$7,Entrées!K303/CE$2,"")</f>
        <v>0</v>
      </c>
      <c r="CF276" s="11">
        <f t="shared" si="324"/>
        <v>7926</v>
      </c>
      <c r="CG276" s="11">
        <f t="shared" si="325"/>
        <v>4186</v>
      </c>
      <c r="CH276" s="52">
        <f t="shared" si="326"/>
        <v>0.27160101910413265</v>
      </c>
      <c r="CI276" s="52">
        <f t="shared" si="327"/>
        <v>9.6170382329218221E-2</v>
      </c>
      <c r="CK276" s="11"/>
      <c r="CL276" s="4"/>
      <c r="CM276" s="11"/>
      <c r="CN276" s="11"/>
      <c r="CO276" s="4"/>
    </row>
    <row r="277" spans="1:93">
      <c r="B277" s="11">
        <f t="shared" si="331"/>
        <v>7926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620.5</v>
      </c>
      <c r="F277" s="28">
        <f ca="1">IF($D277&gt;$D$8,"",INDIRECT(ADDRESS(ROW(Entrées!$C$37)+($D277-1)*24+F$11,COLUMN(Entrées!$C$37)+($C277-1),4,TRUE,"Entrées")))</f>
        <v>585.5</v>
      </c>
      <c r="G277" s="28">
        <f ca="1">IF($D277&gt;$D$8,"",INDIRECT(ADDRESS(ROW(Entrées!$C$37)+($D277-1)*24+G$11,COLUMN(Entrées!$C$37)+($C277-1),4,TRUE,"Entrées")))</f>
        <v>565</v>
      </c>
      <c r="H277" s="28">
        <f ca="1">IF($D277&gt;$D$8,"",INDIRECT(ADDRESS(ROW(Entrées!$C$37)+($D277-1)*24+H$11,COLUMN(Entrées!$C$37)+($C277-1),4,TRUE,"Entrées")))</f>
        <v>566.5</v>
      </c>
      <c r="I277" s="28">
        <f ca="1">IF($D277&gt;$D$8,"",INDIRECT(ADDRESS(ROW(Entrées!$C$37)+($D277-1)*24+I$11,COLUMN(Entrées!$C$37)+($C277-1),4,TRUE,"Entrées")))</f>
        <v>530</v>
      </c>
      <c r="J277" s="28">
        <f ca="1">IF($D277&gt;$D$8,"",INDIRECT(ADDRESS(ROW(Entrées!$C$37)+($D277-1)*24+J$11,COLUMN(Entrées!$C$37)+($C277-1),4,TRUE,"Entrées")))</f>
        <v>507.5</v>
      </c>
      <c r="K277" s="28">
        <f ca="1">IF($D277&gt;$D$8,"",INDIRECT(ADDRESS(ROW(Entrées!$C$37)+($D277-1)*24+K$11,COLUMN(Entrées!$C$37)+($C277-1),4,TRUE,"Entrées")))</f>
        <v>524</v>
      </c>
      <c r="L277" s="28">
        <f ca="1">IF($D277&gt;$D$8,"",INDIRECT(ADDRESS(ROW(Entrées!$C$37)+($D277-1)*24+L$11,COLUMN(Entrées!$C$37)+($C277-1),4,TRUE,"Entrées")))</f>
        <v>564.5</v>
      </c>
      <c r="M277" s="28">
        <f ca="1">IF($D277&gt;$D$8,"",INDIRECT(ADDRESS(ROW(Entrées!$C$37)+($D277-1)*24+M$11,COLUMN(Entrées!$C$37)+($C277-1),4,TRUE,"Entrées")))</f>
        <v>521</v>
      </c>
      <c r="N277" s="28">
        <f ca="1">IF($D277&gt;$D$8,"",INDIRECT(ADDRESS(ROW(Entrées!$C$37)+($D277-1)*24+N$11,COLUMN(Entrées!$C$37)+($C277-1),4,TRUE,"Entrées")))</f>
        <v>473.5</v>
      </c>
      <c r="O277" s="28">
        <f ca="1">IF($D277&gt;$D$8,"",INDIRECT(ADDRESS(ROW(Entrées!$C$37)+($D277-1)*24+O$11,COLUMN(Entrées!$C$37)+($C277-1),4,TRUE,"Entrées")))</f>
        <v>383.5</v>
      </c>
      <c r="P277" s="28">
        <f ca="1">IF($D277&gt;$D$8,"",INDIRECT(ADDRESS(ROW(Entrées!$C$37)+($D277-1)*24+P$11,COLUMN(Entrées!$C$37)+($C277-1),4,TRUE,"Entrées")))</f>
        <v>303.5</v>
      </c>
      <c r="Q277" s="28">
        <f ca="1">IF($D277&gt;$D$8,"",INDIRECT(ADDRESS(ROW(Entrées!$C$37)+($D277-1)*24+Q$11,COLUMN(Entrées!$C$37)+($C277-1),4,TRUE,"Entrées")))</f>
        <v>295.5</v>
      </c>
      <c r="R277" s="28">
        <f ca="1">IF($D277&gt;$D$8,"",INDIRECT(ADDRESS(ROW(Entrées!$C$37)+($D277-1)*24+R$11,COLUMN(Entrées!$C$37)+($C277-1),4,TRUE,"Entrées")))</f>
        <v>322.5</v>
      </c>
      <c r="S277" s="28">
        <f ca="1">IF($D277&gt;$D$8,"",INDIRECT(ADDRESS(ROW(Entrées!$C$37)+($D277-1)*24+S$11,COLUMN(Entrées!$C$37)+($C277-1),4,TRUE,"Entrées")))</f>
        <v>347.5</v>
      </c>
      <c r="T277" s="28">
        <f ca="1">IF($D277&gt;$D$8,"",INDIRECT(ADDRESS(ROW(Entrées!$C$37)+($D277-1)*24+T$11,COLUMN(Entrées!$C$37)+($C277-1),4,TRUE,"Entrées")))</f>
        <v>383</v>
      </c>
      <c r="U277" s="28">
        <f ca="1">IF($D277&gt;$D$8,"",INDIRECT(ADDRESS(ROW(Entrées!$C$37)+($D277-1)*24+U$11,COLUMN(Entrées!$C$37)+($C277-1),4,TRUE,"Entrées")))</f>
        <v>389.5</v>
      </c>
      <c r="V277" s="28">
        <f ca="1">IF($D277&gt;$D$8,"",INDIRECT(ADDRESS(ROW(Entrées!$C$37)+($D277-1)*24+V$11,COLUMN(Entrées!$C$37)+($C277-1),4,TRUE,"Entrées")))</f>
        <v>380</v>
      </c>
      <c r="W277" s="28">
        <f ca="1">IF($D277&gt;$D$8,"",INDIRECT(ADDRESS(ROW(Entrées!$C$37)+($D277-1)*24+W$11,COLUMN(Entrées!$C$37)+($C277-1),4,TRUE,"Entrées")))</f>
        <v>332.5</v>
      </c>
      <c r="X277" s="28">
        <f ca="1">IF($D277&gt;$D$8,"",INDIRECT(ADDRESS(ROW(Entrées!$C$37)+($D277-1)*24+X$11,COLUMN(Entrées!$C$37)+($C277-1),4,TRUE,"Entrées")))</f>
        <v>329.5</v>
      </c>
      <c r="Y277" s="28">
        <f ca="1">IF($D277&gt;$D$8,"",INDIRECT(ADDRESS(ROW(Entrées!$C$37)+($D277-1)*24+Y$11,COLUMN(Entrées!$C$37)+($C277-1),4,TRUE,"Entrées")))</f>
        <v>386</v>
      </c>
      <c r="Z277" s="28">
        <f ca="1">IF($D277&gt;$D$8,"",INDIRECT(ADDRESS(ROW(Entrées!$C$37)+($D277-1)*24+Z$11,COLUMN(Entrées!$C$37)+($C277-1),4,TRUE,"Entrées")))</f>
        <v>398.5</v>
      </c>
      <c r="AA277" s="28">
        <f ca="1">IF($D277&gt;$D$8,"",INDIRECT(ADDRESS(ROW(Entrées!$C$37)+($D277-1)*24+AA$11,COLUMN(Entrées!$C$37)+($C277-1),4,TRUE,"Entrées")))</f>
        <v>388</v>
      </c>
      <c r="AB277" s="28">
        <f ca="1">IF($D277&gt;$D$8,"",INDIRECT(ADDRESS(ROW(Entrées!$C$37)+($D277-1)*24+AB$11,COLUMN(Entrées!$C$37)+($C277-1),4,TRUE,"Entrées")))</f>
        <v>370.5</v>
      </c>
      <c r="AC277" s="11"/>
      <c r="AD277" s="40">
        <f t="shared" ca="1" si="330"/>
        <v>436.16666666666669</v>
      </c>
      <c r="AE277" s="40">
        <f t="shared" ca="1" si="333"/>
        <v>620.5</v>
      </c>
      <c r="AF277" s="40">
        <f t="shared" ca="1" si="334"/>
        <v>295.5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49473.956989247294</v>
      </c>
      <c r="AK277" s="31">
        <f t="shared" ca="1" si="304"/>
        <v>49350.672043010745</v>
      </c>
      <c r="AL277" s="31">
        <f t="shared" ca="1" si="305"/>
        <v>49398.118279569891</v>
      </c>
      <c r="AM277" s="31">
        <f t="shared" ca="1" si="306"/>
        <v>347.55645161290329</v>
      </c>
      <c r="AN277" s="31">
        <f t="shared" ca="1" si="307"/>
        <v>2588.1444892473114</v>
      </c>
      <c r="AO277" s="31">
        <f t="shared" ca="1" si="308"/>
        <v>1503.5463709677417</v>
      </c>
      <c r="AP277" s="31">
        <f t="shared" ca="1" si="309"/>
        <v>41704.171370967742</v>
      </c>
      <c r="AQ277" s="31">
        <f t="shared" ca="1" si="310"/>
        <v>2152.7096774193546</v>
      </c>
      <c r="AR277" s="31">
        <f t="shared" ca="1" si="311"/>
        <v>402.56922043010746</v>
      </c>
      <c r="AS277" s="31">
        <f t="shared" ca="1" si="312"/>
        <v>6508.2741935483891</v>
      </c>
      <c r="AT277" s="31">
        <f t="shared" ca="1" si="313"/>
        <v>-813.07862903225805</v>
      </c>
      <c r="AU277" s="31">
        <f t="shared" ca="1" si="314"/>
        <v>663.5913978494624</v>
      </c>
      <c r="AV277" s="31">
        <f t="shared" ca="1" si="315"/>
        <v>-5583.5161290322567</v>
      </c>
      <c r="AW277" s="31">
        <f t="shared" ca="1" si="316"/>
        <v>65.047043010752674</v>
      </c>
      <c r="AX277" s="31">
        <f t="shared" ca="1" si="317"/>
        <v>1350.5215053763443</v>
      </c>
      <c r="AY277" s="31">
        <f t="shared" ca="1" si="318"/>
        <v>-1174.383064516129</v>
      </c>
      <c r="AZ277" s="31">
        <f t="shared" ca="1" si="319"/>
        <v>-997.34811827956992</v>
      </c>
      <c r="BA277" s="31">
        <f t="shared" ca="1" si="320"/>
        <v>-382.02016129032256</v>
      </c>
      <c r="BB277" s="31">
        <f t="shared" ca="1" si="321"/>
        <v>-2410.5497311827958</v>
      </c>
      <c r="BC277" s="31">
        <f t="shared" ca="1" si="322"/>
        <v>-1597.1438172043011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-1860</v>
      </c>
      <c r="BI277" s="32">
        <f>IF($BF277&gt;$Y$7,"",IF(AND($BF277=$Y$7,$BG277=23),"",Entrées!D305-Entrées!D304))</f>
        <v>-1537.5</v>
      </c>
      <c r="BJ277" s="32">
        <f>IF($BF277&gt;$Y$7,"",IF(AND($BF277=$Y$7,$BG277=23),"",Entrées!E305-Entrées!E304))</f>
        <v>-1625</v>
      </c>
      <c r="BK277" s="32">
        <f>IF($BF277&gt;$Y$7,"",IF(AND($BF277=$Y$7,$BG277=23),"",Entrées!F305-Entrées!F304))</f>
        <v>-1</v>
      </c>
      <c r="BL277" s="32">
        <f>IF($BF277&gt;$Y$7,"",IF(AND($BF277=$Y$7,$BG277=23),"",Entrées!G305-Entrées!G304))</f>
        <v>-207.5</v>
      </c>
      <c r="BM277" s="32">
        <f>IF($BF277&gt;$Y$7,"",IF(AND($BF277=$Y$7,$BG277=23),"",Entrées!H305-Entrées!H304))</f>
        <v>7</v>
      </c>
      <c r="BN277" s="32">
        <f>IF($BF277&gt;$Y$7,"",IF(AND($BF277=$Y$7,$BG277=23),"",Entrées!I305-Entrées!I304))</f>
        <v>-337</v>
      </c>
      <c r="BO277" s="32">
        <f>IF($BF277&gt;$Y$7,"",IF(AND($BF277=$Y$7,$BG277=23),"",Entrées!J305-Entrées!J304))</f>
        <v>90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64.5</v>
      </c>
      <c r="BR277" s="32">
        <f>IF($BF277&gt;$Y$7,"",IF(AND($BF277=$Y$7,$BG277=23),"",Entrées!M305-Entrées!M304))</f>
        <v>-21.5</v>
      </c>
      <c r="BS277" s="32">
        <f>IF($BF277&gt;$Y$7,"",IF(AND($BF277=$Y$7,$BG277=23),"",Entrées!N305-Entrées!N304))</f>
        <v>3</v>
      </c>
      <c r="BT277" s="32">
        <f>IF($BF277&gt;$Y$7,"",IF(AND($BF277=$Y$7,$BG277=23),"",Entrées!O305-Entrées!O304))</f>
        <v>-1456.5</v>
      </c>
      <c r="BU277" s="32">
        <f>IF($BF277&gt;$Y$7,"",IF(AND($BF277=$Y$7,$BG277=23),"",Entrées!P305-Entrées!P304))</f>
        <v>-4</v>
      </c>
      <c r="BV277" s="32">
        <f>IF($BF277&gt;$Y$7,"",IF(AND($BF277=$Y$7,$BG277=23),"",Entrées!Q305-Entrées!Q304))</f>
        <v>-1090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18</v>
      </c>
      <c r="BY277" s="32">
        <f>IF($BF277&gt;$Y$7,"",IF(AND($BF277=$Y$7,$BG277=23),"",Entrées!T305-Entrées!T304))</f>
        <v>0</v>
      </c>
      <c r="BZ277" s="32">
        <f>IF($BF277&gt;$Y$7,"",IF(AND($BF277=$Y$7,$BG277=23),"",Entrées!U305-Entrées!U304))</f>
        <v>0</v>
      </c>
      <c r="CA277" s="32">
        <f>IF($BF277&gt;$Y$7,"",IF(AND($BF277=$Y$7,$BG277=23),"",Entrées!V305-Entrées!V304))</f>
        <v>25</v>
      </c>
      <c r="CB277" s="4"/>
      <c r="CC277" s="4"/>
      <c r="CD277" s="33">
        <f>IF($BF277&lt;=$Y$7,Entrées!J304/CD$2,"")</f>
        <v>8.6487509462528381E-2</v>
      </c>
      <c r="CE277" s="33">
        <f>IF($BF277&lt;=$Y$7,Entrées!K304/CE$2,"")</f>
        <v>0</v>
      </c>
      <c r="CF277" s="11">
        <f t="shared" si="324"/>
        <v>7926</v>
      </c>
      <c r="CG277" s="11">
        <f t="shared" si="325"/>
        <v>4186</v>
      </c>
      <c r="CH277" s="52">
        <f t="shared" si="326"/>
        <v>0.27160101910413265</v>
      </c>
      <c r="CI277" s="52">
        <f t="shared" si="327"/>
        <v>9.6170382329218221E-2</v>
      </c>
      <c r="CK277" s="11"/>
      <c r="CL277" s="4"/>
      <c r="CM277" s="11"/>
      <c r="CN277" s="11"/>
      <c r="CO277" s="4"/>
    </row>
    <row r="278" spans="1:93">
      <c r="B278" s="11">
        <f t="shared" si="331"/>
        <v>7926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312</v>
      </c>
      <c r="F278" s="28">
        <f ca="1">IF($D278&gt;$D$8,"",INDIRECT(ADDRESS(ROW(Entrées!$C$37)+($D278-1)*24+F$11,COLUMN(Entrées!$C$37)+($C278-1),4,TRUE,"Entrées")))</f>
        <v>264</v>
      </c>
      <c r="G278" s="28">
        <f ca="1">IF($D278&gt;$D$8,"",INDIRECT(ADDRESS(ROW(Entrées!$C$37)+($D278-1)*24+G$11,COLUMN(Entrées!$C$37)+($C278-1),4,TRUE,"Entrées")))</f>
        <v>241</v>
      </c>
      <c r="H278" s="28">
        <f ca="1">IF($D278&gt;$D$8,"",INDIRECT(ADDRESS(ROW(Entrées!$C$37)+($D278-1)*24+H$11,COLUMN(Entrées!$C$37)+($C278-1),4,TRUE,"Entrées")))</f>
        <v>226.5</v>
      </c>
      <c r="I278" s="28">
        <f ca="1">IF($D278&gt;$D$8,"",INDIRECT(ADDRESS(ROW(Entrées!$C$37)+($D278-1)*24+I$11,COLUMN(Entrées!$C$37)+($C278-1),4,TRUE,"Entrées")))</f>
        <v>220</v>
      </c>
      <c r="J278" s="28">
        <f ca="1">IF($D278&gt;$D$8,"",INDIRECT(ADDRESS(ROW(Entrées!$C$37)+($D278-1)*24+J$11,COLUMN(Entrées!$C$37)+($C278-1),4,TRUE,"Entrées")))</f>
        <v>223</v>
      </c>
      <c r="K278" s="28">
        <f ca="1">IF($D278&gt;$D$8,"",INDIRECT(ADDRESS(ROW(Entrées!$C$37)+($D278-1)*24+K$11,COLUMN(Entrées!$C$37)+($C278-1),4,TRUE,"Entrées")))</f>
        <v>253</v>
      </c>
      <c r="L278" s="28">
        <f ca="1">IF($D278&gt;$D$8,"",INDIRECT(ADDRESS(ROW(Entrées!$C$37)+($D278-1)*24+L$11,COLUMN(Entrées!$C$37)+($C278-1),4,TRUE,"Entrées")))</f>
        <v>269.5</v>
      </c>
      <c r="M278" s="28">
        <f ca="1">IF($D278&gt;$D$8,"",INDIRECT(ADDRESS(ROW(Entrées!$C$37)+($D278-1)*24+M$11,COLUMN(Entrées!$C$37)+($C278-1),4,TRUE,"Entrées")))</f>
        <v>281.5</v>
      </c>
      <c r="N278" s="28">
        <f ca="1">IF($D278&gt;$D$8,"",INDIRECT(ADDRESS(ROW(Entrées!$C$37)+($D278-1)*24+N$11,COLUMN(Entrées!$C$37)+($C278-1),4,TRUE,"Entrées")))</f>
        <v>286</v>
      </c>
      <c r="O278" s="28">
        <f ca="1">IF($D278&gt;$D$8,"",INDIRECT(ADDRESS(ROW(Entrées!$C$37)+($D278-1)*24+O$11,COLUMN(Entrées!$C$37)+($C278-1),4,TRUE,"Entrées")))</f>
        <v>271</v>
      </c>
      <c r="P278" s="28">
        <f ca="1">IF($D278&gt;$D$8,"",INDIRECT(ADDRESS(ROW(Entrées!$C$37)+($D278-1)*24+P$11,COLUMN(Entrées!$C$37)+($C278-1),4,TRUE,"Entrées")))</f>
        <v>242.5</v>
      </c>
      <c r="Q278" s="28">
        <f ca="1">IF($D278&gt;$D$8,"",INDIRECT(ADDRESS(ROW(Entrées!$C$37)+($D278-1)*24+Q$11,COLUMN(Entrées!$C$37)+($C278-1),4,TRUE,"Entrées")))</f>
        <v>244.5</v>
      </c>
      <c r="R278" s="28">
        <f ca="1">IF($D278&gt;$D$8,"",INDIRECT(ADDRESS(ROW(Entrées!$C$37)+($D278-1)*24+R$11,COLUMN(Entrées!$C$37)+($C278-1),4,TRUE,"Entrées")))</f>
        <v>284</v>
      </c>
      <c r="S278" s="28">
        <f ca="1">IF($D278&gt;$D$8,"",INDIRECT(ADDRESS(ROW(Entrées!$C$37)+($D278-1)*24+S$11,COLUMN(Entrées!$C$37)+($C278-1),4,TRUE,"Entrées")))</f>
        <v>318</v>
      </c>
      <c r="T278" s="28">
        <f ca="1">IF($D278&gt;$D$8,"",INDIRECT(ADDRESS(ROW(Entrées!$C$37)+($D278-1)*24+T$11,COLUMN(Entrées!$C$37)+($C278-1),4,TRUE,"Entrées")))</f>
        <v>355</v>
      </c>
      <c r="U278" s="28">
        <f ca="1">IF($D278&gt;$D$8,"",INDIRECT(ADDRESS(ROW(Entrées!$C$37)+($D278-1)*24+U$11,COLUMN(Entrées!$C$37)+($C278-1),4,TRUE,"Entrées")))</f>
        <v>393.5</v>
      </c>
      <c r="V278" s="28">
        <f ca="1">IF($D278&gt;$D$8,"",INDIRECT(ADDRESS(ROW(Entrées!$C$37)+($D278-1)*24+V$11,COLUMN(Entrées!$C$37)+($C278-1),4,TRUE,"Entrées")))</f>
        <v>410</v>
      </c>
      <c r="W278" s="28">
        <f ca="1">IF($D278&gt;$D$8,"",INDIRECT(ADDRESS(ROW(Entrées!$C$37)+($D278-1)*24+W$11,COLUMN(Entrées!$C$37)+($C278-1),4,TRUE,"Entrées")))</f>
        <v>417.5</v>
      </c>
      <c r="X278" s="28">
        <f ca="1">IF($D278&gt;$D$8,"",INDIRECT(ADDRESS(ROW(Entrées!$C$37)+($D278-1)*24+X$11,COLUMN(Entrées!$C$37)+($C278-1),4,TRUE,"Entrées")))</f>
        <v>432.5</v>
      </c>
      <c r="Y278" s="28">
        <f ca="1">IF($D278&gt;$D$8,"",INDIRECT(ADDRESS(ROW(Entrées!$C$37)+($D278-1)*24+Y$11,COLUMN(Entrées!$C$37)+($C278-1),4,TRUE,"Entrées")))</f>
        <v>479.5</v>
      </c>
      <c r="Z278" s="28">
        <f ca="1">IF($D278&gt;$D$8,"",INDIRECT(ADDRESS(ROW(Entrées!$C$37)+($D278-1)*24+Z$11,COLUMN(Entrées!$C$37)+($C278-1),4,TRUE,"Entrées")))</f>
        <v>538</v>
      </c>
      <c r="AA278" s="28">
        <f ca="1">IF($D278&gt;$D$8,"",INDIRECT(ADDRESS(ROW(Entrées!$C$37)+($D278-1)*24+AA$11,COLUMN(Entrées!$C$37)+($C278-1),4,TRUE,"Entrées")))</f>
        <v>554</v>
      </c>
      <c r="AB278" s="28">
        <f ca="1">IF($D278&gt;$D$8,"",INDIRECT(ADDRESS(ROW(Entrées!$C$37)+($D278-1)*24+AB$11,COLUMN(Entrées!$C$37)+($C278-1),4,TRUE,"Entrées")))</f>
        <v>575</v>
      </c>
      <c r="AC278" s="11"/>
      <c r="AD278" s="40">
        <f t="shared" ca="1" si="330"/>
        <v>337.14583333333331</v>
      </c>
      <c r="AE278" s="40">
        <f t="shared" ca="1" si="333"/>
        <v>575</v>
      </c>
      <c r="AF278" s="40">
        <f t="shared" ca="1" si="334"/>
        <v>220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49473.956989247294</v>
      </c>
      <c r="AK278" s="31">
        <f t="shared" ca="1" si="304"/>
        <v>49350.672043010745</v>
      </c>
      <c r="AL278" s="31">
        <f t="shared" ca="1" si="305"/>
        <v>49398.118279569891</v>
      </c>
      <c r="AM278" s="31">
        <f t="shared" ca="1" si="306"/>
        <v>347.55645161290329</v>
      </c>
      <c r="AN278" s="31">
        <f t="shared" ca="1" si="307"/>
        <v>2588.1444892473114</v>
      </c>
      <c r="AO278" s="31">
        <f t="shared" ca="1" si="308"/>
        <v>1503.5463709677417</v>
      </c>
      <c r="AP278" s="31">
        <f t="shared" ca="1" si="309"/>
        <v>41704.171370967742</v>
      </c>
      <c r="AQ278" s="31">
        <f t="shared" ca="1" si="310"/>
        <v>2152.7096774193546</v>
      </c>
      <c r="AR278" s="31">
        <f t="shared" ca="1" si="311"/>
        <v>402.56922043010746</v>
      </c>
      <c r="AS278" s="31">
        <f t="shared" ca="1" si="312"/>
        <v>6508.2741935483891</v>
      </c>
      <c r="AT278" s="31">
        <f t="shared" ca="1" si="313"/>
        <v>-813.07862903225805</v>
      </c>
      <c r="AU278" s="31">
        <f t="shared" ca="1" si="314"/>
        <v>663.5913978494624</v>
      </c>
      <c r="AV278" s="31">
        <f t="shared" ca="1" si="315"/>
        <v>-5583.5161290322567</v>
      </c>
      <c r="AW278" s="31">
        <f t="shared" ca="1" si="316"/>
        <v>65.047043010752674</v>
      </c>
      <c r="AX278" s="31">
        <f t="shared" ca="1" si="317"/>
        <v>1350.5215053763443</v>
      </c>
      <c r="AY278" s="31">
        <f t="shared" ca="1" si="318"/>
        <v>-1174.383064516129</v>
      </c>
      <c r="AZ278" s="31">
        <f t="shared" ca="1" si="319"/>
        <v>-997.34811827956992</v>
      </c>
      <c r="BA278" s="31">
        <f t="shared" ca="1" si="320"/>
        <v>-382.02016129032256</v>
      </c>
      <c r="BB278" s="31">
        <f t="shared" ca="1" si="321"/>
        <v>-2410.5497311827958</v>
      </c>
      <c r="BC278" s="31">
        <f t="shared" ca="1" si="322"/>
        <v>-1597.1438172043011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61</v>
      </c>
      <c r="BI278" s="32">
        <f>IF($BF278&gt;$Y$7,"",IF(AND($BF278=$Y$7,$BG278=23),"",Entrées!D306-Entrées!D305))</f>
        <v>250</v>
      </c>
      <c r="BJ278" s="32">
        <f>IF($BF278&gt;$Y$7,"",IF(AND($BF278=$Y$7,$BG278=23),"",Entrées!E306-Entrées!E305))</f>
        <v>437.5</v>
      </c>
      <c r="BK278" s="32">
        <f>IF($BF278&gt;$Y$7,"",IF(AND($BF278=$Y$7,$BG278=23),"",Entrées!F306-Entrées!F305))</f>
        <v>1</v>
      </c>
      <c r="BL278" s="32">
        <f>IF($BF278&gt;$Y$7,"",IF(AND($BF278=$Y$7,$BG278=23),"",Entrées!G306-Entrées!G305))</f>
        <v>20</v>
      </c>
      <c r="BM278" s="32">
        <f>IF($BF278&gt;$Y$7,"",IF(AND($BF278=$Y$7,$BG278=23),"",Entrées!H306-Entrées!H305))</f>
        <v>-11</v>
      </c>
      <c r="BN278" s="32">
        <f>IF($BF278&gt;$Y$7,"",IF(AND($BF278=$Y$7,$BG278=23),"",Entrées!I306-Entrées!I305))</f>
        <v>71.5</v>
      </c>
      <c r="BO278" s="32">
        <f>IF($BF278&gt;$Y$7,"",IF(AND($BF278=$Y$7,$BG278=23),"",Entrées!J306-Entrées!J305))</f>
        <v>131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24</v>
      </c>
      <c r="BR278" s="32">
        <f>IF($BF278&gt;$Y$7,"",IF(AND($BF278=$Y$7,$BG278=23),"",Entrées!M306-Entrées!M305))</f>
        <v>-47</v>
      </c>
      <c r="BS278" s="32">
        <f>IF($BF278&gt;$Y$7,"",IF(AND($BF278=$Y$7,$BG278=23),"",Entrées!N306-Entrées!N305))</f>
        <v>-3</v>
      </c>
      <c r="BT278" s="32">
        <f>IF($BF278&gt;$Y$7,"",IF(AND($BF278=$Y$7,$BG278=23),"",Entrées!O306-Entrées!O305))</f>
        <v>-126</v>
      </c>
      <c r="BU278" s="32">
        <f>IF($BF278&gt;$Y$7,"",IF(AND($BF278=$Y$7,$BG278=23),"",Entrées!P306-Entrées!P305))</f>
        <v>0.5</v>
      </c>
      <c r="BV278" s="32">
        <f>IF($BF278&gt;$Y$7,"",IF(AND($BF278=$Y$7,$BG278=23),"",Entrées!Q306-Entrées!Q305))</f>
        <v>-278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745</v>
      </c>
      <c r="BY278" s="32">
        <f>IF($BF278&gt;$Y$7,"",IF(AND($BF278=$Y$7,$BG278=23),"",Entrées!T306-Entrées!T305))</f>
        <v>0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69</v>
      </c>
      <c r="CB278" s="4"/>
      <c r="CC278" s="4"/>
      <c r="CD278" s="33">
        <f>IF($BF278&lt;=$Y$7,Entrées!J305/CD$2,"")</f>
        <v>9.7842543527630582E-2</v>
      </c>
      <c r="CE278" s="33">
        <f>IF($BF278&lt;=$Y$7,Entrées!K305/CE$2,"")</f>
        <v>0</v>
      </c>
      <c r="CF278" s="11">
        <f t="shared" si="324"/>
        <v>7926</v>
      </c>
      <c r="CG278" s="11">
        <f t="shared" si="325"/>
        <v>4186</v>
      </c>
      <c r="CH278" s="52">
        <f t="shared" si="326"/>
        <v>0.27160101910413265</v>
      </c>
      <c r="CI278" s="52">
        <f t="shared" si="327"/>
        <v>9.6170382329218221E-2</v>
      </c>
      <c r="CK278" s="11"/>
      <c r="CL278" s="4"/>
      <c r="CM278" s="11"/>
      <c r="CN278" s="11"/>
      <c r="CO278" s="4"/>
    </row>
    <row r="279" spans="1:93">
      <c r="B279" s="11">
        <f t="shared" si="331"/>
        <v>7926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562.5</v>
      </c>
      <c r="F279" s="28">
        <f ca="1">IF($D279&gt;$D$8,"",INDIRECT(ADDRESS(ROW(Entrées!$C$37)+($D279-1)*24+F$11,COLUMN(Entrées!$C$37)+($C279-1),4,TRUE,"Entrées")))</f>
        <v>588</v>
      </c>
      <c r="G279" s="28">
        <f ca="1">IF($D279&gt;$D$8,"",INDIRECT(ADDRESS(ROW(Entrées!$C$37)+($D279-1)*24+G$11,COLUMN(Entrées!$C$37)+($C279-1),4,TRUE,"Entrées")))</f>
        <v>587</v>
      </c>
      <c r="H279" s="28">
        <f ca="1">IF($D279&gt;$D$8,"",INDIRECT(ADDRESS(ROW(Entrées!$C$37)+($D279-1)*24+H$11,COLUMN(Entrées!$C$37)+($C279-1),4,TRUE,"Entrées")))</f>
        <v>563.5</v>
      </c>
      <c r="I279" s="28">
        <f ca="1">IF($D279&gt;$D$8,"",INDIRECT(ADDRESS(ROW(Entrées!$C$37)+($D279-1)*24+I$11,COLUMN(Entrées!$C$37)+($C279-1),4,TRUE,"Entrées")))</f>
        <v>531.5</v>
      </c>
      <c r="J279" s="28">
        <f ca="1">IF($D279&gt;$D$8,"",INDIRECT(ADDRESS(ROW(Entrées!$C$37)+($D279-1)*24+J$11,COLUMN(Entrées!$C$37)+($C279-1),4,TRUE,"Entrées")))</f>
        <v>505.5</v>
      </c>
      <c r="K279" s="28">
        <f ca="1">IF($D279&gt;$D$8,"",INDIRECT(ADDRESS(ROW(Entrées!$C$37)+($D279-1)*24+K$11,COLUMN(Entrées!$C$37)+($C279-1),4,TRUE,"Entrées")))</f>
        <v>518.5</v>
      </c>
      <c r="L279" s="28">
        <f ca="1">IF($D279&gt;$D$8,"",INDIRECT(ADDRESS(ROW(Entrées!$C$37)+($D279-1)*24+L$11,COLUMN(Entrées!$C$37)+($C279-1),4,TRUE,"Entrées")))</f>
        <v>535.5</v>
      </c>
      <c r="M279" s="28">
        <f ca="1">IF($D279&gt;$D$8,"",INDIRECT(ADDRESS(ROW(Entrées!$C$37)+($D279-1)*24+M$11,COLUMN(Entrées!$C$37)+($C279-1),4,TRUE,"Entrées")))</f>
        <v>567</v>
      </c>
      <c r="N279" s="28">
        <f ca="1">IF($D279&gt;$D$8,"",INDIRECT(ADDRESS(ROW(Entrées!$C$37)+($D279-1)*24+N$11,COLUMN(Entrées!$C$37)+($C279-1),4,TRUE,"Entrées")))</f>
        <v>551</v>
      </c>
      <c r="O279" s="28">
        <f ca="1">IF($D279&gt;$D$8,"",INDIRECT(ADDRESS(ROW(Entrées!$C$37)+($D279-1)*24+O$11,COLUMN(Entrées!$C$37)+($C279-1),4,TRUE,"Entrées")))</f>
        <v>506.5</v>
      </c>
      <c r="P279" s="28">
        <f ca="1">IF($D279&gt;$D$8,"",INDIRECT(ADDRESS(ROW(Entrées!$C$37)+($D279-1)*24+P$11,COLUMN(Entrées!$C$37)+($C279-1),4,TRUE,"Entrées")))</f>
        <v>551.5</v>
      </c>
      <c r="Q279" s="28">
        <f ca="1">IF($D279&gt;$D$8,"",INDIRECT(ADDRESS(ROW(Entrées!$C$37)+($D279-1)*24+Q$11,COLUMN(Entrées!$C$37)+($C279-1),4,TRUE,"Entrées")))</f>
        <v>674</v>
      </c>
      <c r="R279" s="28">
        <f ca="1">IF($D279&gt;$D$8,"",INDIRECT(ADDRESS(ROW(Entrées!$C$37)+($D279-1)*24+R$11,COLUMN(Entrées!$C$37)+($C279-1),4,TRUE,"Entrées")))</f>
        <v>895.5</v>
      </c>
      <c r="S279" s="28">
        <f ca="1">IF($D279&gt;$D$8,"",INDIRECT(ADDRESS(ROW(Entrées!$C$37)+($D279-1)*24+S$11,COLUMN(Entrées!$C$37)+($C279-1),4,TRUE,"Entrées")))</f>
        <v>1050.5</v>
      </c>
      <c r="T279" s="28">
        <f ca="1">IF($D279&gt;$D$8,"",INDIRECT(ADDRESS(ROW(Entrées!$C$37)+($D279-1)*24+T$11,COLUMN(Entrées!$C$37)+($C279-1),4,TRUE,"Entrées")))</f>
        <v>1323</v>
      </c>
      <c r="U279" s="28">
        <f ca="1">IF($D279&gt;$D$8,"",INDIRECT(ADDRESS(ROW(Entrées!$C$37)+($D279-1)*24+U$11,COLUMN(Entrées!$C$37)+($C279-1),4,TRUE,"Entrées")))</f>
        <v>1656.5</v>
      </c>
      <c r="V279" s="28">
        <f ca="1">IF($D279&gt;$D$8,"",INDIRECT(ADDRESS(ROW(Entrées!$C$37)+($D279-1)*24+V$11,COLUMN(Entrées!$C$37)+($C279-1),4,TRUE,"Entrées")))</f>
        <v>1759</v>
      </c>
      <c r="W279" s="28">
        <f ca="1">IF($D279&gt;$D$8,"",INDIRECT(ADDRESS(ROW(Entrées!$C$37)+($D279-1)*24+W$11,COLUMN(Entrées!$C$37)+($C279-1),4,TRUE,"Entrées")))</f>
        <v>1717.5</v>
      </c>
      <c r="X279" s="28">
        <f ca="1">IF($D279&gt;$D$8,"",INDIRECT(ADDRESS(ROW(Entrées!$C$37)+($D279-1)*24+X$11,COLUMN(Entrées!$C$37)+($C279-1),4,TRUE,"Entrées")))</f>
        <v>1923.5</v>
      </c>
      <c r="Y279" s="28">
        <f ca="1">IF($D279&gt;$D$8,"",INDIRECT(ADDRESS(ROW(Entrées!$C$37)+($D279-1)*24+Y$11,COLUMN(Entrées!$C$37)+($C279-1),4,TRUE,"Entrées")))</f>
        <v>2050.5</v>
      </c>
      <c r="Z279" s="28">
        <f ca="1">IF($D279&gt;$D$8,"",INDIRECT(ADDRESS(ROW(Entrées!$C$37)+($D279-1)*24+Z$11,COLUMN(Entrées!$C$37)+($C279-1),4,TRUE,"Entrées")))</f>
        <v>2304.5</v>
      </c>
      <c r="AA279" s="28">
        <f ca="1">IF($D279&gt;$D$8,"",INDIRECT(ADDRESS(ROW(Entrées!$C$37)+($D279-1)*24+AA$11,COLUMN(Entrées!$C$37)+($C279-1),4,TRUE,"Entrées")))</f>
        <v>2404.5</v>
      </c>
      <c r="AB279" s="28">
        <f ca="1">IF($D279&gt;$D$8,"",INDIRECT(ADDRESS(ROW(Entrées!$C$37)+($D279-1)*24+AB$11,COLUMN(Entrées!$C$37)+($C279-1),4,TRUE,"Entrées")))</f>
        <v>2303</v>
      </c>
      <c r="AC279" s="11"/>
      <c r="AD279" s="40">
        <f t="shared" ca="1" si="330"/>
        <v>1109.5833333333333</v>
      </c>
      <c r="AE279" s="40">
        <f t="shared" ca="1" si="333"/>
        <v>2404.5</v>
      </c>
      <c r="AF279" s="40">
        <f t="shared" ca="1" si="334"/>
        <v>505.5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49473.956989247294</v>
      </c>
      <c r="AK279" s="31">
        <f t="shared" ca="1" si="304"/>
        <v>49350.672043010745</v>
      </c>
      <c r="AL279" s="31">
        <f t="shared" ca="1" si="305"/>
        <v>49398.118279569891</v>
      </c>
      <c r="AM279" s="31">
        <f t="shared" ca="1" si="306"/>
        <v>347.55645161290329</v>
      </c>
      <c r="AN279" s="31">
        <f t="shared" ca="1" si="307"/>
        <v>2588.1444892473114</v>
      </c>
      <c r="AO279" s="31">
        <f t="shared" ca="1" si="308"/>
        <v>1503.5463709677417</v>
      </c>
      <c r="AP279" s="31">
        <f t="shared" ca="1" si="309"/>
        <v>41704.171370967742</v>
      </c>
      <c r="AQ279" s="31">
        <f t="shared" ca="1" si="310"/>
        <v>2152.7096774193546</v>
      </c>
      <c r="AR279" s="31">
        <f t="shared" ca="1" si="311"/>
        <v>402.56922043010746</v>
      </c>
      <c r="AS279" s="31">
        <f t="shared" ca="1" si="312"/>
        <v>6508.2741935483891</v>
      </c>
      <c r="AT279" s="31">
        <f t="shared" ca="1" si="313"/>
        <v>-813.07862903225805</v>
      </c>
      <c r="AU279" s="31">
        <f t="shared" ca="1" si="314"/>
        <v>663.5913978494624</v>
      </c>
      <c r="AV279" s="31">
        <f t="shared" ca="1" si="315"/>
        <v>-5583.5161290322567</v>
      </c>
      <c r="AW279" s="31">
        <f t="shared" ca="1" si="316"/>
        <v>65.047043010752674</v>
      </c>
      <c r="AX279" s="31">
        <f t="shared" ca="1" si="317"/>
        <v>1350.5215053763443</v>
      </c>
      <c r="AY279" s="31">
        <f t="shared" ca="1" si="318"/>
        <v>-1174.383064516129</v>
      </c>
      <c r="AZ279" s="31">
        <f t="shared" ca="1" si="319"/>
        <v>-997.34811827956992</v>
      </c>
      <c r="BA279" s="31">
        <f t="shared" ca="1" si="320"/>
        <v>-382.02016129032256</v>
      </c>
      <c r="BB279" s="31">
        <f t="shared" ca="1" si="321"/>
        <v>-2410.5497311827958</v>
      </c>
      <c r="BC279" s="31">
        <f t="shared" ca="1" si="322"/>
        <v>-1597.1438172043011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1527.5</v>
      </c>
      <c r="BI279" s="32">
        <f>IF($BF279&gt;$Y$7,"",IF(AND($BF279=$Y$7,$BG279=23),"",Entrées!D307-Entrées!D306))</f>
        <v>1762.5</v>
      </c>
      <c r="BJ279" s="32">
        <f>IF($BF279&gt;$Y$7,"",IF(AND($BF279=$Y$7,$BG279=23),"",Entrées!E307-Entrées!E306))</f>
        <v>1900</v>
      </c>
      <c r="BK279" s="32">
        <f>IF($BF279&gt;$Y$7,"",IF(AND($BF279=$Y$7,$BG279=23),"",Entrées!F307-Entrées!F306))</f>
        <v>0</v>
      </c>
      <c r="BL279" s="32">
        <f>IF($BF279&gt;$Y$7,"",IF(AND($BF279=$Y$7,$BG279=23),"",Entrées!G307-Entrées!G306))</f>
        <v>354</v>
      </c>
      <c r="BM279" s="32">
        <f>IF($BF279&gt;$Y$7,"",IF(AND($BF279=$Y$7,$BG279=23),"",Entrées!H307-Entrées!H306))</f>
        <v>9.5</v>
      </c>
      <c r="BN279" s="32">
        <f>IF($BF279&gt;$Y$7,"",IF(AND($BF279=$Y$7,$BG279=23),"",Entrées!I307-Entrées!I306))</f>
        <v>-254.5</v>
      </c>
      <c r="BO279" s="32">
        <f>IF($BF279&gt;$Y$7,"",IF(AND($BF279=$Y$7,$BG279=23),"",Entrées!J307-Entrées!J306))</f>
        <v>126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125.5</v>
      </c>
      <c r="BR279" s="32">
        <f>IF($BF279&gt;$Y$7,"",IF(AND($BF279=$Y$7,$BG279=23),"",Entrées!M307-Entrées!M306))</f>
        <v>72.5</v>
      </c>
      <c r="BS279" s="32">
        <f>IF($BF279&gt;$Y$7,"",IF(AND($BF279=$Y$7,$BG279=23),"",Entrées!N307-Entrées!N306))</f>
        <v>2.5</v>
      </c>
      <c r="BT279" s="32">
        <f>IF($BF279&gt;$Y$7,"",IF(AND($BF279=$Y$7,$BG279=23),"",Entrées!O307-Entrées!O306))</f>
        <v>1091.5</v>
      </c>
      <c r="BU279" s="32">
        <f>IF($BF279&gt;$Y$7,"",IF(AND($BF279=$Y$7,$BG279=23),"",Entrées!P307-Entrées!P306))</f>
        <v>7</v>
      </c>
      <c r="BV279" s="32">
        <f>IF($BF279&gt;$Y$7,"",IF(AND($BF279=$Y$7,$BG279=23),"",Entrées!Q307-Entrées!Q306))</f>
        <v>1107</v>
      </c>
      <c r="BW279" s="32">
        <f>IF($BF279&gt;$Y$7,"",IF(AND($BF279=$Y$7,$BG279=23),"",Entrées!R307-Entrées!R306))</f>
        <v>0</v>
      </c>
      <c r="BX279" s="32">
        <f>IF($BF279&gt;$Y$7,"",IF(AND($BF279=$Y$7,$BG279=23),"",Entrées!S307-Entrées!S306))</f>
        <v>106</v>
      </c>
      <c r="BY279" s="32">
        <f>IF($BF279&gt;$Y$7,"",IF(AND($BF279=$Y$7,$BG279=23),"",Entrées!T307-Entrées!T306))</f>
        <v>0</v>
      </c>
      <c r="BZ279" s="32">
        <f>IF($BF279&gt;$Y$7,"",IF(AND($BF279=$Y$7,$BG279=23),"",Entrées!U307-Entrées!U306))</f>
        <v>0</v>
      </c>
      <c r="CA279" s="32">
        <f>IF($BF279&gt;$Y$7,"",IF(AND($BF279=$Y$7,$BG279=23),"",Entrées!V307-Entrées!V306))</f>
        <v>191</v>
      </c>
      <c r="CB279" s="11"/>
      <c r="CD279" s="33">
        <f>IF($BF279&lt;=$Y$7,Entrées!J306/CD$2,"")</f>
        <v>0.11437042644461266</v>
      </c>
      <c r="CE279" s="33">
        <f>IF($BF279&lt;=$Y$7,Entrées!K306/CE$2,"")</f>
        <v>0</v>
      </c>
      <c r="CF279" s="11">
        <f t="shared" si="324"/>
        <v>7926</v>
      </c>
      <c r="CG279" s="11">
        <f t="shared" si="325"/>
        <v>4186</v>
      </c>
      <c r="CH279" s="52">
        <f t="shared" si="326"/>
        <v>0.27160101910413265</v>
      </c>
      <c r="CI279" s="52">
        <f t="shared" si="327"/>
        <v>9.6170382329218221E-2</v>
      </c>
      <c r="CK279" s="11"/>
      <c r="CL279" s="11"/>
      <c r="CM279" s="11"/>
      <c r="CN279" s="11"/>
      <c r="CO279" s="11"/>
    </row>
    <row r="280" spans="1:93">
      <c r="B280" s="11">
        <f t="shared" si="331"/>
        <v>7926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2398.5</v>
      </c>
      <c r="F280" s="28">
        <f ca="1">IF($D280&gt;$D$8,"",INDIRECT(ADDRESS(ROW(Entrées!$C$37)+($D280-1)*24+F$11,COLUMN(Entrées!$C$37)+($C280-1),4,TRUE,"Entrées")))</f>
        <v>2483.5</v>
      </c>
      <c r="G280" s="28">
        <f ca="1">IF($D280&gt;$D$8,"",INDIRECT(ADDRESS(ROW(Entrées!$C$37)+($D280-1)*24+G$11,COLUMN(Entrées!$C$37)+($C280-1),4,TRUE,"Entrées")))</f>
        <v>2493.5</v>
      </c>
      <c r="H280" s="28">
        <f ca="1">IF($D280&gt;$D$8,"",INDIRECT(ADDRESS(ROW(Entrées!$C$37)+($D280-1)*24+H$11,COLUMN(Entrées!$C$37)+($C280-1),4,TRUE,"Entrées")))</f>
        <v>2500</v>
      </c>
      <c r="I280" s="28">
        <f ca="1">IF($D280&gt;$D$8,"",INDIRECT(ADDRESS(ROW(Entrées!$C$37)+($D280-1)*24+I$11,COLUMN(Entrées!$C$37)+($C280-1),4,TRUE,"Entrées")))</f>
        <v>2464</v>
      </c>
      <c r="J280" s="28">
        <f ca="1">IF($D280&gt;$D$8,"",INDIRECT(ADDRESS(ROW(Entrées!$C$37)+($D280-1)*24+J$11,COLUMN(Entrées!$C$37)+($C280-1),4,TRUE,"Entrées")))</f>
        <v>2524</v>
      </c>
      <c r="K280" s="28">
        <f ca="1">IF($D280&gt;$D$8,"",INDIRECT(ADDRESS(ROW(Entrées!$C$37)+($D280-1)*24+K$11,COLUMN(Entrées!$C$37)+($C280-1),4,TRUE,"Entrées")))</f>
        <v>2542</v>
      </c>
      <c r="L280" s="28">
        <f ca="1">IF($D280&gt;$D$8,"",INDIRECT(ADDRESS(ROW(Entrées!$C$37)+($D280-1)*24+L$11,COLUMN(Entrées!$C$37)+($C280-1),4,TRUE,"Entrées")))</f>
        <v>2569.5</v>
      </c>
      <c r="M280" s="28">
        <f ca="1">IF($D280&gt;$D$8,"",INDIRECT(ADDRESS(ROW(Entrées!$C$37)+($D280-1)*24+M$11,COLUMN(Entrées!$C$37)+($C280-1),4,TRUE,"Entrées")))</f>
        <v>2691</v>
      </c>
      <c r="N280" s="28">
        <f ca="1">IF($D280&gt;$D$8,"",INDIRECT(ADDRESS(ROW(Entrées!$C$37)+($D280-1)*24+N$11,COLUMN(Entrées!$C$37)+($C280-1),4,TRUE,"Entrées")))</f>
        <v>2631</v>
      </c>
      <c r="O280" s="28">
        <f ca="1">IF($D280&gt;$D$8,"",INDIRECT(ADDRESS(ROW(Entrées!$C$37)+($D280-1)*24+O$11,COLUMN(Entrées!$C$37)+($C280-1),4,TRUE,"Entrées")))</f>
        <v>2557.5</v>
      </c>
      <c r="P280" s="28">
        <f ca="1">IF($D280&gt;$D$8,"",INDIRECT(ADDRESS(ROW(Entrées!$C$37)+($D280-1)*24+P$11,COLUMN(Entrées!$C$37)+($C280-1),4,TRUE,"Entrées")))</f>
        <v>3048.5</v>
      </c>
      <c r="Q280" s="28">
        <f ca="1">IF($D280&gt;$D$8,"",INDIRECT(ADDRESS(ROW(Entrées!$C$37)+($D280-1)*24+Q$11,COLUMN(Entrées!$C$37)+($C280-1),4,TRUE,"Entrées")))</f>
        <v>3456.5</v>
      </c>
      <c r="R280" s="28">
        <f ca="1">IF($D280&gt;$D$8,"",INDIRECT(ADDRESS(ROW(Entrées!$C$37)+($D280-1)*24+R$11,COLUMN(Entrées!$C$37)+($C280-1),4,TRUE,"Entrées")))</f>
        <v>3449</v>
      </c>
      <c r="S280" s="28">
        <f ca="1">IF($D280&gt;$D$8,"",INDIRECT(ADDRESS(ROW(Entrées!$C$37)+($D280-1)*24+S$11,COLUMN(Entrées!$C$37)+($C280-1),4,TRUE,"Entrées")))</f>
        <v>3654.5</v>
      </c>
      <c r="T280" s="28">
        <f ca="1">IF($D280&gt;$D$8,"",INDIRECT(ADDRESS(ROW(Entrées!$C$37)+($D280-1)*24+T$11,COLUMN(Entrées!$C$37)+($C280-1),4,TRUE,"Entrées")))</f>
        <v>3910</v>
      </c>
      <c r="U280" s="28">
        <f ca="1">IF($D280&gt;$D$8,"",INDIRECT(ADDRESS(ROW(Entrées!$C$37)+($D280-1)*24+U$11,COLUMN(Entrées!$C$37)+($C280-1),4,TRUE,"Entrées")))</f>
        <v>3904</v>
      </c>
      <c r="V280" s="28">
        <f ca="1">IF($D280&gt;$D$8,"",INDIRECT(ADDRESS(ROW(Entrées!$C$37)+($D280-1)*24+V$11,COLUMN(Entrées!$C$37)+($C280-1),4,TRUE,"Entrées")))</f>
        <v>3892.5</v>
      </c>
      <c r="W280" s="28">
        <f ca="1">IF($D280&gt;$D$8,"",INDIRECT(ADDRESS(ROW(Entrées!$C$37)+($D280-1)*24+W$11,COLUMN(Entrées!$C$37)+($C280-1),4,TRUE,"Entrées")))</f>
        <v>3486</v>
      </c>
      <c r="X280" s="28">
        <f ca="1">IF($D280&gt;$D$8,"",INDIRECT(ADDRESS(ROW(Entrées!$C$37)+($D280-1)*24+X$11,COLUMN(Entrées!$C$37)+($C280-1),4,TRUE,"Entrées")))</f>
        <v>3184</v>
      </c>
      <c r="Y280" s="28">
        <f ca="1">IF($D280&gt;$D$8,"",INDIRECT(ADDRESS(ROW(Entrées!$C$37)+($D280-1)*24+Y$11,COLUMN(Entrées!$C$37)+($C280-1),4,TRUE,"Entrées")))</f>
        <v>3253</v>
      </c>
      <c r="Z280" s="28">
        <f ca="1">IF($D280&gt;$D$8,"",INDIRECT(ADDRESS(ROW(Entrées!$C$37)+($D280-1)*24+Z$11,COLUMN(Entrées!$C$37)+($C280-1),4,TRUE,"Entrées")))</f>
        <v>3377</v>
      </c>
      <c r="AA280" s="28">
        <f ca="1">IF($D280&gt;$D$8,"",INDIRECT(ADDRESS(ROW(Entrées!$C$37)+($D280-1)*24+AA$11,COLUMN(Entrées!$C$37)+($C280-1),4,TRUE,"Entrées")))</f>
        <v>3252</v>
      </c>
      <c r="AB280" s="28">
        <f ca="1">IF($D280&gt;$D$8,"",INDIRECT(ADDRESS(ROW(Entrées!$C$37)+($D280-1)*24+AB$11,COLUMN(Entrées!$C$37)+($C280-1),4,TRUE,"Entrées")))</f>
        <v>3110.5</v>
      </c>
      <c r="AC280" s="11"/>
      <c r="AD280" s="40">
        <f t="shared" ca="1" si="330"/>
        <v>3034.6666666666665</v>
      </c>
      <c r="AE280" s="40">
        <f t="shared" ca="1" si="333"/>
        <v>3910</v>
      </c>
      <c r="AF280" s="40">
        <f t="shared" ca="1" si="334"/>
        <v>2398.5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49473.956989247294</v>
      </c>
      <c r="AK280" s="31">
        <f t="shared" ca="1" si="304"/>
        <v>49350.672043010745</v>
      </c>
      <c r="AL280" s="31">
        <f t="shared" ca="1" si="305"/>
        <v>49398.118279569891</v>
      </c>
      <c r="AM280" s="31">
        <f t="shared" ca="1" si="306"/>
        <v>347.55645161290329</v>
      </c>
      <c r="AN280" s="31">
        <f t="shared" ca="1" si="307"/>
        <v>2588.1444892473114</v>
      </c>
      <c r="AO280" s="31">
        <f t="shared" ca="1" si="308"/>
        <v>1503.5463709677417</v>
      </c>
      <c r="AP280" s="31">
        <f t="shared" ca="1" si="309"/>
        <v>41704.171370967742</v>
      </c>
      <c r="AQ280" s="31">
        <f t="shared" ca="1" si="310"/>
        <v>2152.7096774193546</v>
      </c>
      <c r="AR280" s="31">
        <f t="shared" ca="1" si="311"/>
        <v>402.56922043010746</v>
      </c>
      <c r="AS280" s="31">
        <f t="shared" ca="1" si="312"/>
        <v>6508.2741935483891</v>
      </c>
      <c r="AT280" s="31">
        <f t="shared" ca="1" si="313"/>
        <v>-813.07862903225805</v>
      </c>
      <c r="AU280" s="31">
        <f t="shared" ca="1" si="314"/>
        <v>663.5913978494624</v>
      </c>
      <c r="AV280" s="31">
        <f t="shared" ca="1" si="315"/>
        <v>-5583.5161290322567</v>
      </c>
      <c r="AW280" s="31">
        <f t="shared" ca="1" si="316"/>
        <v>65.047043010752674</v>
      </c>
      <c r="AX280" s="31">
        <f t="shared" ca="1" si="317"/>
        <v>1350.5215053763443</v>
      </c>
      <c r="AY280" s="31">
        <f t="shared" ca="1" si="318"/>
        <v>-1174.383064516129</v>
      </c>
      <c r="AZ280" s="31">
        <f t="shared" ca="1" si="319"/>
        <v>-997.34811827956992</v>
      </c>
      <c r="BA280" s="31">
        <f t="shared" ca="1" si="320"/>
        <v>-382.02016129032256</v>
      </c>
      <c r="BB280" s="31">
        <f t="shared" ca="1" si="321"/>
        <v>-2410.5497311827958</v>
      </c>
      <c r="BC280" s="31">
        <f t="shared" ca="1" si="322"/>
        <v>-1597.1438172043011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2556.5</v>
      </c>
      <c r="BI280" s="32">
        <f>IF($BF280&gt;$Y$7,"",IF(AND($BF280=$Y$7,$BG280=23),"",Entrées!D308-Entrées!D307))</f>
        <v>2587.5</v>
      </c>
      <c r="BJ280" s="32">
        <f>IF($BF280&gt;$Y$7,"",IF(AND($BF280=$Y$7,$BG280=23),"",Entrées!E308-Entrées!E307))</f>
        <v>2662.5</v>
      </c>
      <c r="BK280" s="32">
        <f>IF($BF280&gt;$Y$7,"",IF(AND($BF280=$Y$7,$BG280=23),"",Entrées!F308-Entrées!F307))</f>
        <v>1</v>
      </c>
      <c r="BL280" s="32">
        <f>IF($BF280&gt;$Y$7,"",IF(AND($BF280=$Y$7,$BG280=23),"",Entrées!G308-Entrées!G307))</f>
        <v>500.5</v>
      </c>
      <c r="BM280" s="32">
        <f>IF($BF280&gt;$Y$7,"",IF(AND($BF280=$Y$7,$BG280=23),"",Entrées!H308-Entrées!H307))</f>
        <v>14</v>
      </c>
      <c r="BN280" s="32">
        <f>IF($BF280&gt;$Y$7,"",IF(AND($BF280=$Y$7,$BG280=23),"",Entrées!I308-Entrées!I307))</f>
        <v>453.5</v>
      </c>
      <c r="BO280" s="32">
        <f>IF($BF280&gt;$Y$7,"",IF(AND($BF280=$Y$7,$BG280=23),"",Entrées!J308-Entrées!J307))</f>
        <v>70</v>
      </c>
      <c r="BP280" s="32">
        <f>IF($BF280&gt;$Y$7,"",IF(AND($BF280=$Y$7,$BG280=23),"",Entrées!K308-Entrées!K307))</f>
        <v>0.5</v>
      </c>
      <c r="BQ280" s="32">
        <f>IF($BF280&gt;$Y$7,"",IF(AND($BF280=$Y$7,$BG280=23),"",Entrées!L308-Entrées!L307))</f>
        <v>477.5</v>
      </c>
      <c r="BR280" s="32">
        <f>IF($BF280&gt;$Y$7,"",IF(AND($BF280=$Y$7,$BG280=23),"",Entrées!M308-Entrées!M307))</f>
        <v>35.5</v>
      </c>
      <c r="BS280" s="32">
        <f>IF($BF280&gt;$Y$7,"",IF(AND($BF280=$Y$7,$BG280=23),"",Entrées!N308-Entrées!N307))</f>
        <v>-4</v>
      </c>
      <c r="BT280" s="32">
        <f>IF($BF280&gt;$Y$7,"",IF(AND($BF280=$Y$7,$BG280=23),"",Entrées!O308-Entrées!O307))</f>
        <v>1009</v>
      </c>
      <c r="BU280" s="32">
        <f>IF($BF280&gt;$Y$7,"",IF(AND($BF280=$Y$7,$BG280=23),"",Entrées!P308-Entrées!P307))</f>
        <v>7</v>
      </c>
      <c r="BV280" s="32">
        <f>IF($BF280&gt;$Y$7,"",IF(AND($BF280=$Y$7,$BG280=23),"",Entrées!Q308-Entrées!Q307))</f>
        <v>321</v>
      </c>
      <c r="BW280" s="32">
        <f>IF($BF280&gt;$Y$7,"",IF(AND($BF280=$Y$7,$BG280=23),"",Entrées!R308-Entrées!R307))</f>
        <v>0</v>
      </c>
      <c r="BX280" s="32">
        <f>IF($BF280&gt;$Y$7,"",IF(AND($BF280=$Y$7,$BG280=23),"",Entrées!S308-Entrées!S307))</f>
        <v>213</v>
      </c>
      <c r="BY280" s="32">
        <f>IF($BF280&gt;$Y$7,"",IF(AND($BF280=$Y$7,$BG280=23),"",Entrées!T308-Entrées!T307))</f>
        <v>0</v>
      </c>
      <c r="BZ280" s="32">
        <f>IF($BF280&gt;$Y$7,"",IF(AND($BF280=$Y$7,$BG280=23),"",Entrées!U308-Entrées!U307))</f>
        <v>-173</v>
      </c>
      <c r="CA280" s="32">
        <f>IF($BF280&gt;$Y$7,"",IF(AND($BF280=$Y$7,$BG280=23),"",Entrées!V308-Entrées!V307))</f>
        <v>336</v>
      </c>
      <c r="CB280" s="4"/>
      <c r="CC280" s="4"/>
      <c r="CD280" s="33">
        <f>IF($BF280&lt;=$Y$7,Entrées!J307/CD$2,"")</f>
        <v>0.13026747413575573</v>
      </c>
      <c r="CE280" s="33">
        <f>IF($BF280&lt;=$Y$7,Entrées!K307/CE$2,"")</f>
        <v>0</v>
      </c>
      <c r="CF280" s="11">
        <f t="shared" si="324"/>
        <v>7926</v>
      </c>
      <c r="CG280" s="11">
        <f t="shared" si="325"/>
        <v>4186</v>
      </c>
      <c r="CH280" s="52">
        <f t="shared" si="326"/>
        <v>0.27160101910413265</v>
      </c>
      <c r="CI280" s="52">
        <f t="shared" si="327"/>
        <v>9.6170382329218221E-2</v>
      </c>
      <c r="CK280" s="11"/>
      <c r="CL280" s="11"/>
      <c r="CM280" s="11"/>
      <c r="CN280" s="11"/>
      <c r="CO280" s="11"/>
    </row>
    <row r="281" spans="1:93">
      <c r="B281" s="11">
        <f t="shared" si="331"/>
        <v>7926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2937.5</v>
      </c>
      <c r="F281" s="28">
        <f ca="1">IF($D281&gt;$D$8,"",INDIRECT(ADDRESS(ROW(Entrées!$C$37)+($D281-1)*24+F$11,COLUMN(Entrées!$C$37)+($C281-1),4,TRUE,"Entrées")))</f>
        <v>2735</v>
      </c>
      <c r="G281" s="28">
        <f ca="1">IF($D281&gt;$D$8,"",INDIRECT(ADDRESS(ROW(Entrées!$C$37)+($D281-1)*24+G$11,COLUMN(Entrées!$C$37)+($C281-1),4,TRUE,"Entrées")))</f>
        <v>2541</v>
      </c>
      <c r="H281" s="28">
        <f ca="1">IF($D281&gt;$D$8,"",INDIRECT(ADDRESS(ROW(Entrées!$C$37)+($D281-1)*24+H$11,COLUMN(Entrées!$C$37)+($C281-1),4,TRUE,"Entrées")))</f>
        <v>2196.5</v>
      </c>
      <c r="I281" s="28">
        <f ca="1">IF($D281&gt;$D$8,"",INDIRECT(ADDRESS(ROW(Entrées!$C$37)+($D281-1)*24+I$11,COLUMN(Entrées!$C$37)+($C281-1),4,TRUE,"Entrées")))</f>
        <v>1832.5</v>
      </c>
      <c r="J281" s="28">
        <f ca="1">IF($D281&gt;$D$8,"",INDIRECT(ADDRESS(ROW(Entrées!$C$37)+($D281-1)*24+J$11,COLUMN(Entrées!$C$37)+($C281-1),4,TRUE,"Entrées")))</f>
        <v>1649.5</v>
      </c>
      <c r="K281" s="28">
        <f ca="1">IF($D281&gt;$D$8,"",INDIRECT(ADDRESS(ROW(Entrées!$C$37)+($D281-1)*24+K$11,COLUMN(Entrées!$C$37)+($C281-1),4,TRUE,"Entrées")))</f>
        <v>1518</v>
      </c>
      <c r="L281" s="28">
        <f ca="1">IF($D281&gt;$D$8,"",INDIRECT(ADDRESS(ROW(Entrées!$C$37)+($D281-1)*24+L$11,COLUMN(Entrées!$C$37)+($C281-1),4,TRUE,"Entrées")))</f>
        <v>1433.5</v>
      </c>
      <c r="M281" s="28">
        <f ca="1">IF($D281&gt;$D$8,"",INDIRECT(ADDRESS(ROW(Entrées!$C$37)+($D281-1)*24+M$11,COLUMN(Entrées!$C$37)+($C281-1),4,TRUE,"Entrées")))</f>
        <v>1536</v>
      </c>
      <c r="N281" s="28">
        <f ca="1">IF($D281&gt;$D$8,"",INDIRECT(ADDRESS(ROW(Entrées!$C$37)+($D281-1)*24+N$11,COLUMN(Entrées!$C$37)+($C281-1),4,TRUE,"Entrées")))</f>
        <v>1564.5</v>
      </c>
      <c r="O281" s="28">
        <f ca="1">IF($D281&gt;$D$8,"",INDIRECT(ADDRESS(ROW(Entrées!$C$37)+($D281-1)*24+O$11,COLUMN(Entrées!$C$37)+($C281-1),4,TRUE,"Entrées")))</f>
        <v>1286.5</v>
      </c>
      <c r="P281" s="28">
        <f ca="1">IF($D281&gt;$D$8,"",INDIRECT(ADDRESS(ROW(Entrées!$C$37)+($D281-1)*24+P$11,COLUMN(Entrées!$C$37)+($C281-1),4,TRUE,"Entrées")))</f>
        <v>1264</v>
      </c>
      <c r="Q281" s="28">
        <f ca="1">IF($D281&gt;$D$8,"",INDIRECT(ADDRESS(ROW(Entrées!$C$37)+($D281-1)*24+Q$11,COLUMN(Entrées!$C$37)+($C281-1),4,TRUE,"Entrées")))</f>
        <v>1141.5</v>
      </c>
      <c r="R281" s="28">
        <f ca="1">IF($D281&gt;$D$8,"",INDIRECT(ADDRESS(ROW(Entrées!$C$37)+($D281-1)*24+R$11,COLUMN(Entrées!$C$37)+($C281-1),4,TRUE,"Entrées")))</f>
        <v>935.5</v>
      </c>
      <c r="S281" s="28">
        <f ca="1">IF($D281&gt;$D$8,"",INDIRECT(ADDRESS(ROW(Entrées!$C$37)+($D281-1)*24+S$11,COLUMN(Entrées!$C$37)+($C281-1),4,TRUE,"Entrées")))</f>
        <v>849.5</v>
      </c>
      <c r="T281" s="28">
        <f ca="1">IF($D281&gt;$D$8,"",INDIRECT(ADDRESS(ROW(Entrées!$C$37)+($D281-1)*24+T$11,COLUMN(Entrées!$C$37)+($C281-1),4,TRUE,"Entrées")))</f>
        <v>793.5</v>
      </c>
      <c r="U281" s="28">
        <f ca="1">IF($D281&gt;$D$8,"",INDIRECT(ADDRESS(ROW(Entrées!$C$37)+($D281-1)*24+U$11,COLUMN(Entrées!$C$37)+($C281-1),4,TRUE,"Entrées")))</f>
        <v>704</v>
      </c>
      <c r="V281" s="28">
        <f ca="1">IF($D281&gt;$D$8,"",INDIRECT(ADDRESS(ROW(Entrées!$C$37)+($D281-1)*24+V$11,COLUMN(Entrées!$C$37)+($C281-1),4,TRUE,"Entrées")))</f>
        <v>664.5</v>
      </c>
      <c r="W281" s="28">
        <f ca="1">IF($D281&gt;$D$8,"",INDIRECT(ADDRESS(ROW(Entrées!$C$37)+($D281-1)*24+W$11,COLUMN(Entrées!$C$37)+($C281-1),4,TRUE,"Entrées")))</f>
        <v>638</v>
      </c>
      <c r="X281" s="28">
        <f ca="1">IF($D281&gt;$D$8,"",INDIRECT(ADDRESS(ROW(Entrées!$C$37)+($D281-1)*24+X$11,COLUMN(Entrées!$C$37)+($C281-1),4,TRUE,"Entrées")))</f>
        <v>548</v>
      </c>
      <c r="Y281" s="28">
        <f ca="1">IF($D281&gt;$D$8,"",INDIRECT(ADDRESS(ROW(Entrées!$C$37)+($D281-1)*24+Y$11,COLUMN(Entrées!$C$37)+($C281-1),4,TRUE,"Entrées")))</f>
        <v>562.5</v>
      </c>
      <c r="Z281" s="28">
        <f ca="1">IF($D281&gt;$D$8,"",INDIRECT(ADDRESS(ROW(Entrées!$C$37)+($D281-1)*24+Z$11,COLUMN(Entrées!$C$37)+($C281-1),4,TRUE,"Entrées")))</f>
        <v>558.5</v>
      </c>
      <c r="AA281" s="28">
        <f ca="1">IF($D281&gt;$D$8,"",INDIRECT(ADDRESS(ROW(Entrées!$C$37)+($D281-1)*24+AA$11,COLUMN(Entrées!$C$37)+($C281-1),4,TRUE,"Entrées")))</f>
        <v>628.5</v>
      </c>
      <c r="AB281" s="28">
        <f ca="1">IF($D281&gt;$D$8,"",INDIRECT(ADDRESS(ROW(Entrées!$C$37)+($D281-1)*24+AB$11,COLUMN(Entrées!$C$37)+($C281-1),4,TRUE,"Entrées")))</f>
        <v>711.5</v>
      </c>
      <c r="AC281" s="11"/>
      <c r="AD281" s="40">
        <f t="shared" ca="1" si="330"/>
        <v>1301.25</v>
      </c>
      <c r="AE281" s="40">
        <f t="shared" ca="1" si="333"/>
        <v>2937.5</v>
      </c>
      <c r="AF281" s="40">
        <f t="shared" ca="1" si="334"/>
        <v>548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49473.956989247294</v>
      </c>
      <c r="AK281" s="31">
        <f t="shared" ca="1" si="304"/>
        <v>49350.672043010745</v>
      </c>
      <c r="AL281" s="31">
        <f t="shared" ca="1" si="305"/>
        <v>49398.118279569891</v>
      </c>
      <c r="AM281" s="31">
        <f t="shared" ca="1" si="306"/>
        <v>347.55645161290329</v>
      </c>
      <c r="AN281" s="31">
        <f t="shared" ca="1" si="307"/>
        <v>2588.1444892473114</v>
      </c>
      <c r="AO281" s="31">
        <f t="shared" ca="1" si="308"/>
        <v>1503.5463709677417</v>
      </c>
      <c r="AP281" s="31">
        <f t="shared" ca="1" si="309"/>
        <v>41704.171370967742</v>
      </c>
      <c r="AQ281" s="31">
        <f t="shared" ca="1" si="310"/>
        <v>2152.7096774193546</v>
      </c>
      <c r="AR281" s="31">
        <f t="shared" ca="1" si="311"/>
        <v>402.56922043010746</v>
      </c>
      <c r="AS281" s="31">
        <f t="shared" ca="1" si="312"/>
        <v>6508.2741935483891</v>
      </c>
      <c r="AT281" s="31">
        <f t="shared" ca="1" si="313"/>
        <v>-813.07862903225805</v>
      </c>
      <c r="AU281" s="31">
        <f t="shared" ca="1" si="314"/>
        <v>663.5913978494624</v>
      </c>
      <c r="AV281" s="31">
        <f t="shared" ca="1" si="315"/>
        <v>-5583.5161290322567</v>
      </c>
      <c r="AW281" s="31">
        <f t="shared" ca="1" si="316"/>
        <v>65.047043010752674</v>
      </c>
      <c r="AX281" s="31">
        <f t="shared" ca="1" si="317"/>
        <v>1350.5215053763443</v>
      </c>
      <c r="AY281" s="31">
        <f t="shared" ca="1" si="318"/>
        <v>-1174.383064516129</v>
      </c>
      <c r="AZ281" s="31">
        <f t="shared" ca="1" si="319"/>
        <v>-997.34811827956992</v>
      </c>
      <c r="BA281" s="31">
        <f t="shared" ca="1" si="320"/>
        <v>-382.02016129032256</v>
      </c>
      <c r="BB281" s="31">
        <f t="shared" ca="1" si="321"/>
        <v>-2410.5497311827958</v>
      </c>
      <c r="BC281" s="31">
        <f t="shared" ca="1" si="322"/>
        <v>-1597.1438172043011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2313</v>
      </c>
      <c r="BI281" s="32">
        <f>IF($BF281&gt;$Y$7,"",IF(AND($BF281=$Y$7,$BG281=23),"",Entrées!D309-Entrées!D308))</f>
        <v>1900</v>
      </c>
      <c r="BJ281" s="32">
        <f>IF($BF281&gt;$Y$7,"",IF(AND($BF281=$Y$7,$BG281=23),"",Entrées!E309-Entrées!E308))</f>
        <v>2250</v>
      </c>
      <c r="BK281" s="32">
        <f>IF($BF281&gt;$Y$7,"",IF(AND($BF281=$Y$7,$BG281=23),"",Entrées!F309-Entrées!F308))</f>
        <v>0.5</v>
      </c>
      <c r="BL281" s="32">
        <f>IF($BF281&gt;$Y$7,"",IF(AND($BF281=$Y$7,$BG281=23),"",Entrées!G309-Entrées!G308))</f>
        <v>118.5</v>
      </c>
      <c r="BM281" s="32">
        <f>IF($BF281&gt;$Y$7,"",IF(AND($BF281=$Y$7,$BG281=23),"",Entrées!H309-Entrées!H308))</f>
        <v>-21</v>
      </c>
      <c r="BN281" s="32">
        <f>IF($BF281&gt;$Y$7,"",IF(AND($BF281=$Y$7,$BG281=23),"",Entrées!I309-Entrées!I308))</f>
        <v>346.5</v>
      </c>
      <c r="BO281" s="32">
        <f>IF($BF281&gt;$Y$7,"",IF(AND($BF281=$Y$7,$BG281=23),"",Entrées!J309-Entrées!J308))</f>
        <v>-23.5</v>
      </c>
      <c r="BP281" s="32">
        <f>IF($BF281&gt;$Y$7,"",IF(AND($BF281=$Y$7,$BG281=23),"",Entrées!K309-Entrées!K308))</f>
        <v>30.5</v>
      </c>
      <c r="BQ281" s="32">
        <f>IF($BF281&gt;$Y$7,"",IF(AND($BF281=$Y$7,$BG281=23),"",Entrées!L309-Entrées!L308))</f>
        <v>651</v>
      </c>
      <c r="BR281" s="32">
        <f>IF($BF281&gt;$Y$7,"",IF(AND($BF281=$Y$7,$BG281=23),"",Entrées!M309-Entrées!M308))</f>
        <v>356</v>
      </c>
      <c r="BS281" s="32">
        <f>IF($BF281&gt;$Y$7,"",IF(AND($BF281=$Y$7,$BG281=23),"",Entrées!N309-Entrées!N308))</f>
        <v>-9.5</v>
      </c>
      <c r="BT281" s="32">
        <f>IF($BF281&gt;$Y$7,"",IF(AND($BF281=$Y$7,$BG281=23),"",Entrées!O309-Entrées!O308))</f>
        <v>863</v>
      </c>
      <c r="BU281" s="32">
        <f>IF($BF281&gt;$Y$7,"",IF(AND($BF281=$Y$7,$BG281=23),"",Entrées!P309-Entrées!P308))</f>
        <v>-0.5</v>
      </c>
      <c r="BV281" s="32">
        <f>IF($BF281&gt;$Y$7,"",IF(AND($BF281=$Y$7,$BG281=23),"",Entrées!Q309-Entrées!Q308))</f>
        <v>658</v>
      </c>
      <c r="BW281" s="32">
        <f>IF($BF281&gt;$Y$7,"",IF(AND($BF281=$Y$7,$BG281=23),"",Entrées!R309-Entrées!R308))</f>
        <v>-273</v>
      </c>
      <c r="BX281" s="32">
        <f>IF($BF281&gt;$Y$7,"",IF(AND($BF281=$Y$7,$BG281=23),"",Entrées!S309-Entrées!S308))</f>
        <v>-279</v>
      </c>
      <c r="BY281" s="32">
        <f>IF($BF281&gt;$Y$7,"",IF(AND($BF281=$Y$7,$BG281=23),"",Entrées!T309-Entrées!T308))</f>
        <v>863</v>
      </c>
      <c r="BZ281" s="32">
        <f>IF($BF281&gt;$Y$7,"",IF(AND($BF281=$Y$7,$BG281=23),"",Entrées!U309-Entrées!U308))</f>
        <v>0</v>
      </c>
      <c r="CA281" s="32">
        <f>IF($BF281&gt;$Y$7,"",IF(AND($BF281=$Y$7,$BG281=23),"",Entrées!V309-Entrées!V308))</f>
        <v>-191</v>
      </c>
      <c r="CD281" s="33">
        <f>IF($BF281&lt;=$Y$7,Entrées!J308/CD$2,"")</f>
        <v>0.13909916729750188</v>
      </c>
      <c r="CE281" s="33">
        <f>IF($BF281&lt;=$Y$7,Entrées!K308/CE$2,"")</f>
        <v>1.1944577161968466E-4</v>
      </c>
      <c r="CF281" s="11">
        <f t="shared" si="324"/>
        <v>7926</v>
      </c>
      <c r="CG281" s="11">
        <f t="shared" si="325"/>
        <v>4186</v>
      </c>
      <c r="CH281" s="52">
        <f t="shared" si="326"/>
        <v>0.27160101910413265</v>
      </c>
      <c r="CI281" s="52">
        <f t="shared" si="327"/>
        <v>9.6170382329218221E-2</v>
      </c>
    </row>
    <row r="282" spans="1:93">
      <c r="B282" s="11">
        <f t="shared" si="331"/>
        <v>7926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725.5</v>
      </c>
      <c r="F282" s="28">
        <f ca="1">IF($D282&gt;$D$8,"",INDIRECT(ADDRESS(ROW(Entrées!$C$37)+($D282-1)*24+F$11,COLUMN(Entrées!$C$37)+($C282-1),4,TRUE,"Entrées")))</f>
        <v>672</v>
      </c>
      <c r="G282" s="28">
        <f ca="1">IF($D282&gt;$D$8,"",INDIRECT(ADDRESS(ROW(Entrées!$C$37)+($D282-1)*24+G$11,COLUMN(Entrées!$C$37)+($C282-1),4,TRUE,"Entrées")))</f>
        <v>668</v>
      </c>
      <c r="H282" s="28">
        <f ca="1">IF($D282&gt;$D$8,"",INDIRECT(ADDRESS(ROW(Entrées!$C$37)+($D282-1)*24+H$11,COLUMN(Entrées!$C$37)+($C282-1),4,TRUE,"Entrées")))</f>
        <v>685.5</v>
      </c>
      <c r="I282" s="28">
        <f ca="1">IF($D282&gt;$D$8,"",INDIRECT(ADDRESS(ROW(Entrées!$C$37)+($D282-1)*24+I$11,COLUMN(Entrées!$C$37)+($C282-1),4,TRUE,"Entrées")))</f>
        <v>775.5</v>
      </c>
      <c r="J282" s="28">
        <f ca="1">IF($D282&gt;$D$8,"",INDIRECT(ADDRESS(ROW(Entrées!$C$37)+($D282-1)*24+J$11,COLUMN(Entrées!$C$37)+($C282-1),4,TRUE,"Entrées")))</f>
        <v>906.5</v>
      </c>
      <c r="K282" s="28">
        <f ca="1">IF($D282&gt;$D$8,"",INDIRECT(ADDRESS(ROW(Entrées!$C$37)+($D282-1)*24+K$11,COLUMN(Entrées!$C$37)+($C282-1),4,TRUE,"Entrées")))</f>
        <v>1032.5</v>
      </c>
      <c r="L282" s="28">
        <f ca="1">IF($D282&gt;$D$8,"",INDIRECT(ADDRESS(ROW(Entrées!$C$37)+($D282-1)*24+L$11,COLUMN(Entrées!$C$37)+($C282-1),4,TRUE,"Entrées")))</f>
        <v>1102.5</v>
      </c>
      <c r="M282" s="28">
        <f ca="1">IF($D282&gt;$D$8,"",INDIRECT(ADDRESS(ROW(Entrées!$C$37)+($D282-1)*24+M$11,COLUMN(Entrées!$C$37)+($C282-1),4,TRUE,"Entrées")))</f>
        <v>1079</v>
      </c>
      <c r="N282" s="28">
        <f ca="1">IF($D282&gt;$D$8,"",INDIRECT(ADDRESS(ROW(Entrées!$C$37)+($D282-1)*24+N$11,COLUMN(Entrées!$C$37)+($C282-1),4,TRUE,"Entrées")))</f>
        <v>1070</v>
      </c>
      <c r="O282" s="28">
        <f ca="1">IF($D282&gt;$D$8,"",INDIRECT(ADDRESS(ROW(Entrées!$C$37)+($D282-1)*24+O$11,COLUMN(Entrées!$C$37)+($C282-1),4,TRUE,"Entrées")))</f>
        <v>992</v>
      </c>
      <c r="P282" s="28">
        <f ca="1">IF($D282&gt;$D$8,"",INDIRECT(ADDRESS(ROW(Entrées!$C$37)+($D282-1)*24+P$11,COLUMN(Entrées!$C$37)+($C282-1),4,TRUE,"Entrées")))</f>
        <v>982.5</v>
      </c>
      <c r="Q282" s="28">
        <f ca="1">IF($D282&gt;$D$8,"",INDIRECT(ADDRESS(ROW(Entrées!$C$37)+($D282-1)*24+Q$11,COLUMN(Entrées!$C$37)+($C282-1),4,TRUE,"Entrées")))</f>
        <v>949.5</v>
      </c>
      <c r="R282" s="28">
        <f ca="1">IF($D282&gt;$D$8,"",INDIRECT(ADDRESS(ROW(Entrées!$C$37)+($D282-1)*24+R$11,COLUMN(Entrées!$C$37)+($C282-1),4,TRUE,"Entrées")))</f>
        <v>789.5</v>
      </c>
      <c r="S282" s="28">
        <f ca="1">IF($D282&gt;$D$8,"",INDIRECT(ADDRESS(ROW(Entrées!$C$37)+($D282-1)*24+S$11,COLUMN(Entrées!$C$37)+($C282-1),4,TRUE,"Entrées")))</f>
        <v>794.5</v>
      </c>
      <c r="T282" s="28">
        <f ca="1">IF($D282&gt;$D$8,"",INDIRECT(ADDRESS(ROW(Entrées!$C$37)+($D282-1)*24+T$11,COLUMN(Entrées!$C$37)+($C282-1),4,TRUE,"Entrées")))</f>
        <v>723.5</v>
      </c>
      <c r="U282" s="28">
        <f ca="1">IF($D282&gt;$D$8,"",INDIRECT(ADDRESS(ROW(Entrées!$C$37)+($D282-1)*24+U$11,COLUMN(Entrées!$C$37)+($C282-1),4,TRUE,"Entrées")))</f>
        <v>629</v>
      </c>
      <c r="V282" s="28">
        <f ca="1">IF($D282&gt;$D$8,"",INDIRECT(ADDRESS(ROW(Entrées!$C$37)+($D282-1)*24+V$11,COLUMN(Entrées!$C$37)+($C282-1),4,TRUE,"Entrées")))</f>
        <v>678.5</v>
      </c>
      <c r="W282" s="28">
        <f ca="1">IF($D282&gt;$D$8,"",INDIRECT(ADDRESS(ROW(Entrées!$C$37)+($D282-1)*24+W$11,COLUMN(Entrées!$C$37)+($C282-1),4,TRUE,"Entrées")))</f>
        <v>607.5</v>
      </c>
      <c r="X282" s="28">
        <f ca="1">IF($D282&gt;$D$8,"",INDIRECT(ADDRESS(ROW(Entrées!$C$37)+($D282-1)*24+X$11,COLUMN(Entrées!$C$37)+($C282-1),4,TRUE,"Entrées")))</f>
        <v>432</v>
      </c>
      <c r="Y282" s="28">
        <f ca="1">IF($D282&gt;$D$8,"",INDIRECT(ADDRESS(ROW(Entrées!$C$37)+($D282-1)*24+Y$11,COLUMN(Entrées!$C$37)+($C282-1),4,TRUE,"Entrées")))</f>
        <v>334</v>
      </c>
      <c r="Z282" s="28">
        <f ca="1">IF($D282&gt;$D$8,"",INDIRECT(ADDRESS(ROW(Entrées!$C$37)+($D282-1)*24+Z$11,COLUMN(Entrées!$C$37)+($C282-1),4,TRUE,"Entrées")))</f>
        <v>277</v>
      </c>
      <c r="AA282" s="28">
        <f ca="1">IF($D282&gt;$D$8,"",INDIRECT(ADDRESS(ROW(Entrées!$C$37)+($D282-1)*24+AA$11,COLUMN(Entrées!$C$37)+($C282-1),4,TRUE,"Entrées")))</f>
        <v>248.5</v>
      </c>
      <c r="AB282" s="28">
        <f ca="1">IF($D282&gt;$D$8,"",INDIRECT(ADDRESS(ROW(Entrées!$C$37)+($D282-1)*24+AB$11,COLUMN(Entrées!$C$37)+($C282-1),4,TRUE,"Entrées")))</f>
        <v>268</v>
      </c>
      <c r="AC282" s="11"/>
      <c r="AD282" s="40">
        <f t="shared" ca="1" si="330"/>
        <v>725.95833333333337</v>
      </c>
      <c r="AE282" s="40">
        <f t="shared" ca="1" si="333"/>
        <v>1102.5</v>
      </c>
      <c r="AF282" s="40">
        <f t="shared" ca="1" si="334"/>
        <v>248.5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49473.956989247294</v>
      </c>
      <c r="AK282" s="31">
        <f t="shared" ca="1" si="304"/>
        <v>49350.672043010745</v>
      </c>
      <c r="AL282" s="31">
        <f t="shared" ca="1" si="305"/>
        <v>49398.118279569891</v>
      </c>
      <c r="AM282" s="31">
        <f t="shared" ca="1" si="306"/>
        <v>347.55645161290329</v>
      </c>
      <c r="AN282" s="31">
        <f t="shared" ca="1" si="307"/>
        <v>2588.1444892473114</v>
      </c>
      <c r="AO282" s="31">
        <f t="shared" ca="1" si="308"/>
        <v>1503.5463709677417</v>
      </c>
      <c r="AP282" s="31">
        <f t="shared" ca="1" si="309"/>
        <v>41704.171370967742</v>
      </c>
      <c r="AQ282" s="31">
        <f t="shared" ca="1" si="310"/>
        <v>2152.7096774193546</v>
      </c>
      <c r="AR282" s="31">
        <f t="shared" ca="1" si="311"/>
        <v>402.56922043010746</v>
      </c>
      <c r="AS282" s="31">
        <f t="shared" ca="1" si="312"/>
        <v>6508.2741935483891</v>
      </c>
      <c r="AT282" s="31">
        <f t="shared" ca="1" si="313"/>
        <v>-813.07862903225805</v>
      </c>
      <c r="AU282" s="31">
        <f t="shared" ca="1" si="314"/>
        <v>663.5913978494624</v>
      </c>
      <c r="AV282" s="31">
        <f t="shared" ca="1" si="315"/>
        <v>-5583.5161290322567</v>
      </c>
      <c r="AW282" s="31">
        <f t="shared" ca="1" si="316"/>
        <v>65.047043010752674</v>
      </c>
      <c r="AX282" s="31">
        <f t="shared" ca="1" si="317"/>
        <v>1350.5215053763443</v>
      </c>
      <c r="AY282" s="31">
        <f t="shared" ca="1" si="318"/>
        <v>-1174.383064516129</v>
      </c>
      <c r="AZ282" s="31">
        <f t="shared" ca="1" si="319"/>
        <v>-997.34811827956992</v>
      </c>
      <c r="BA282" s="31">
        <f t="shared" ca="1" si="320"/>
        <v>-382.02016129032256</v>
      </c>
      <c r="BB282" s="31">
        <f t="shared" ca="1" si="321"/>
        <v>-2410.5497311827958</v>
      </c>
      <c r="BC282" s="31">
        <f t="shared" ca="1" si="322"/>
        <v>-1597.1438172043011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3069</v>
      </c>
      <c r="BI282" s="32">
        <f>IF($BF282&gt;$Y$7,"",IF(AND($BF282=$Y$7,$BG282=23),"",Entrées!D310-Entrées!D309))</f>
        <v>2862.5</v>
      </c>
      <c r="BJ282" s="32">
        <f>IF($BF282&gt;$Y$7,"",IF(AND($BF282=$Y$7,$BG282=23),"",Entrées!E310-Entrées!E309))</f>
        <v>2950</v>
      </c>
      <c r="BK282" s="32">
        <f>IF($BF282&gt;$Y$7,"",IF(AND($BF282=$Y$7,$BG282=23),"",Entrées!F310-Entrées!F309))</f>
        <v>0.5</v>
      </c>
      <c r="BL282" s="32">
        <f>IF($BF282&gt;$Y$7,"",IF(AND($BF282=$Y$7,$BG282=23),"",Entrées!G310-Entrées!G309))</f>
        <v>541.5</v>
      </c>
      <c r="BM282" s="32">
        <f>IF($BF282&gt;$Y$7,"",IF(AND($BF282=$Y$7,$BG282=23),"",Entrées!H310-Entrées!H309))</f>
        <v>14.5</v>
      </c>
      <c r="BN282" s="32">
        <f>IF($BF282&gt;$Y$7,"",IF(AND($BF282=$Y$7,$BG282=23),"",Entrées!I310-Entrées!I309))</f>
        <v>450</v>
      </c>
      <c r="BO282" s="32">
        <f>IF($BF282&gt;$Y$7,"",IF(AND($BF282=$Y$7,$BG282=23),"",Entrées!J310-Entrées!J309))</f>
        <v>-9</v>
      </c>
      <c r="BP282" s="32">
        <f>IF($BF282&gt;$Y$7,"",IF(AND($BF282=$Y$7,$BG282=23),"",Entrées!K310-Entrées!K309))</f>
        <v>287</v>
      </c>
      <c r="BQ282" s="32">
        <f>IF($BF282&gt;$Y$7,"",IF(AND($BF282=$Y$7,$BG282=23),"",Entrées!L310-Entrées!L309))</f>
        <v>459</v>
      </c>
      <c r="BR282" s="32">
        <f>IF($BF282&gt;$Y$7,"",IF(AND($BF282=$Y$7,$BG282=23),"",Entrées!M310-Entrées!M309))</f>
        <v>700</v>
      </c>
      <c r="BS282" s="32">
        <f>IF($BF282&gt;$Y$7,"",IF(AND($BF282=$Y$7,$BG282=23),"",Entrées!N310-Entrées!N309))</f>
        <v>7</v>
      </c>
      <c r="BT282" s="32">
        <f>IF($BF282&gt;$Y$7,"",IF(AND($BF282=$Y$7,$BG282=23),"",Entrées!O310-Entrées!O309))</f>
        <v>619</v>
      </c>
      <c r="BU282" s="32">
        <f>IF($BF282&gt;$Y$7,"",IF(AND($BF282=$Y$7,$BG282=23),"",Entrées!P310-Entrées!P309))</f>
        <v>6.5</v>
      </c>
      <c r="BV282" s="32">
        <f>IF($BF282&gt;$Y$7,"",IF(AND($BF282=$Y$7,$BG282=23),"",Entrées!Q310-Entrées!Q309))</f>
        <v>-11</v>
      </c>
      <c r="BW282" s="32">
        <f>IF($BF282&gt;$Y$7,"",IF(AND($BF282=$Y$7,$BG282=23),"",Entrées!R310-Entrées!R309))</f>
        <v>15</v>
      </c>
      <c r="BX282" s="32">
        <f>IF($BF282&gt;$Y$7,"",IF(AND($BF282=$Y$7,$BG282=23),"",Entrées!S310-Entrées!S309))</f>
        <v>232</v>
      </c>
      <c r="BY282" s="32">
        <f>IF($BF282&gt;$Y$7,"",IF(AND($BF282=$Y$7,$BG282=23),"",Entrées!T310-Entrées!T309))</f>
        <v>197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12</v>
      </c>
      <c r="CD282" s="33">
        <f>IF($BF282&lt;=$Y$7,Entrées!J309/CD$2,"")</f>
        <v>0.13613424173605854</v>
      </c>
      <c r="CE282" s="33">
        <f>IF($BF282&lt;=$Y$7,Entrées!K309/CE$2,"")</f>
        <v>7.405637840420449E-3</v>
      </c>
      <c r="CF282" s="11">
        <f t="shared" si="324"/>
        <v>7926</v>
      </c>
      <c r="CG282" s="11">
        <f t="shared" si="325"/>
        <v>4186</v>
      </c>
      <c r="CH282" s="52">
        <f t="shared" si="326"/>
        <v>0.27160101910413265</v>
      </c>
      <c r="CI282" s="52">
        <f t="shared" si="327"/>
        <v>9.6170382329218221E-2</v>
      </c>
    </row>
    <row r="283" spans="1:93">
      <c r="B283" s="11">
        <f t="shared" si="331"/>
        <v>7926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339.5</v>
      </c>
      <c r="F283" s="28">
        <f ca="1">IF($D283&gt;$D$8,"",INDIRECT(ADDRESS(ROW(Entrées!$C$37)+($D283-1)*24+F$11,COLUMN(Entrées!$C$37)+($C283-1),4,TRUE,"Entrées")))</f>
        <v>477.5</v>
      </c>
      <c r="G283" s="28">
        <f ca="1">IF($D283&gt;$D$8,"",INDIRECT(ADDRESS(ROW(Entrées!$C$37)+($D283-1)*24+G$11,COLUMN(Entrées!$C$37)+($C283-1),4,TRUE,"Entrées")))</f>
        <v>678</v>
      </c>
      <c r="H283" s="28">
        <f ca="1">IF($D283&gt;$D$8,"",INDIRECT(ADDRESS(ROW(Entrées!$C$37)+($D283-1)*24+H$11,COLUMN(Entrées!$C$37)+($C283-1),4,TRUE,"Entrées")))</f>
        <v>905</v>
      </c>
      <c r="I283" s="28">
        <f ca="1">IF($D283&gt;$D$8,"",INDIRECT(ADDRESS(ROW(Entrées!$C$37)+($D283-1)*24+I$11,COLUMN(Entrées!$C$37)+($C283-1),4,TRUE,"Entrées")))</f>
        <v>1092.5</v>
      </c>
      <c r="J283" s="28">
        <f ca="1">IF($D283&gt;$D$8,"",INDIRECT(ADDRESS(ROW(Entrées!$C$37)+($D283-1)*24+J$11,COLUMN(Entrées!$C$37)+($C283-1),4,TRUE,"Entrées")))</f>
        <v>1311.5</v>
      </c>
      <c r="K283" s="28">
        <f ca="1">IF($D283&gt;$D$8,"",INDIRECT(ADDRESS(ROW(Entrées!$C$37)+($D283-1)*24+K$11,COLUMN(Entrées!$C$37)+($C283-1),4,TRUE,"Entrées")))</f>
        <v>1563</v>
      </c>
      <c r="L283" s="28">
        <f ca="1">IF($D283&gt;$D$8,"",INDIRECT(ADDRESS(ROW(Entrées!$C$37)+($D283-1)*24+L$11,COLUMN(Entrées!$C$37)+($C283-1),4,TRUE,"Entrées")))</f>
        <v>1794</v>
      </c>
      <c r="M283" s="28">
        <f ca="1">IF($D283&gt;$D$8,"",INDIRECT(ADDRESS(ROW(Entrées!$C$37)+($D283-1)*24+M$11,COLUMN(Entrées!$C$37)+($C283-1),4,TRUE,"Entrées")))</f>
        <v>1935.5</v>
      </c>
      <c r="N283" s="28">
        <f ca="1">IF($D283&gt;$D$8,"",INDIRECT(ADDRESS(ROW(Entrées!$C$37)+($D283-1)*24+N$11,COLUMN(Entrées!$C$37)+($C283-1),4,TRUE,"Entrées")))</f>
        <v>2137.5</v>
      </c>
      <c r="O283" s="28">
        <f ca="1">IF($D283&gt;$D$8,"",INDIRECT(ADDRESS(ROW(Entrées!$C$37)+($D283-1)*24+O$11,COLUMN(Entrées!$C$37)+($C283-1),4,TRUE,"Entrées")))</f>
        <v>2130</v>
      </c>
      <c r="P283" s="28">
        <f ca="1">IF($D283&gt;$D$8,"",INDIRECT(ADDRESS(ROW(Entrées!$C$37)+($D283-1)*24+P$11,COLUMN(Entrées!$C$37)+($C283-1),4,TRUE,"Entrées")))</f>
        <v>2238</v>
      </c>
      <c r="Q283" s="28">
        <f ca="1">IF($D283&gt;$D$8,"",INDIRECT(ADDRESS(ROW(Entrées!$C$37)+($D283-1)*24+Q$11,COLUMN(Entrées!$C$37)+($C283-1),4,TRUE,"Entrées")))</f>
        <v>2469</v>
      </c>
      <c r="R283" s="28">
        <f ca="1">IF($D283&gt;$D$8,"",INDIRECT(ADDRESS(ROW(Entrées!$C$37)+($D283-1)*24+R$11,COLUMN(Entrées!$C$37)+($C283-1),4,TRUE,"Entrées")))</f>
        <v>2728.5</v>
      </c>
      <c r="S283" s="28">
        <f ca="1">IF($D283&gt;$D$8,"",INDIRECT(ADDRESS(ROW(Entrées!$C$37)+($D283-1)*24+S$11,COLUMN(Entrées!$C$37)+($C283-1),4,TRUE,"Entrées")))</f>
        <v>2917</v>
      </c>
      <c r="T283" s="28">
        <f ca="1">IF($D283&gt;$D$8,"",INDIRECT(ADDRESS(ROW(Entrées!$C$37)+($D283-1)*24+T$11,COLUMN(Entrées!$C$37)+($C283-1),4,TRUE,"Entrées")))</f>
        <v>2888</v>
      </c>
      <c r="U283" s="28">
        <f ca="1">IF($D283&gt;$D$8,"",INDIRECT(ADDRESS(ROW(Entrées!$C$37)+($D283-1)*24+U$11,COLUMN(Entrées!$C$37)+($C283-1),4,TRUE,"Entrées")))</f>
        <v>2841</v>
      </c>
      <c r="V283" s="28">
        <f ca="1">IF($D283&gt;$D$8,"",INDIRECT(ADDRESS(ROW(Entrées!$C$37)+($D283-1)*24+V$11,COLUMN(Entrées!$C$37)+($C283-1),4,TRUE,"Entrées")))</f>
        <v>2817</v>
      </c>
      <c r="W283" s="28">
        <f ca="1">IF($D283&gt;$D$8,"",INDIRECT(ADDRESS(ROW(Entrées!$C$37)+($D283-1)*24+W$11,COLUMN(Entrées!$C$37)+($C283-1),4,TRUE,"Entrées")))</f>
        <v>2495</v>
      </c>
      <c r="X283" s="28">
        <f ca="1">IF($D283&gt;$D$8,"",INDIRECT(ADDRESS(ROW(Entrées!$C$37)+($D283-1)*24+X$11,COLUMN(Entrées!$C$37)+($C283-1),4,TRUE,"Entrées")))</f>
        <v>2260</v>
      </c>
      <c r="Y283" s="28">
        <f ca="1">IF($D283&gt;$D$8,"",INDIRECT(ADDRESS(ROW(Entrées!$C$37)+($D283-1)*24+Y$11,COLUMN(Entrées!$C$37)+($C283-1),4,TRUE,"Entrées")))</f>
        <v>2302.5</v>
      </c>
      <c r="Z283" s="28">
        <f ca="1">IF($D283&gt;$D$8,"",INDIRECT(ADDRESS(ROW(Entrées!$C$37)+($D283-1)*24+Z$11,COLUMN(Entrées!$C$37)+($C283-1),4,TRUE,"Entrées")))</f>
        <v>2498</v>
      </c>
      <c r="AA283" s="28">
        <f ca="1">IF($D283&gt;$D$8,"",INDIRECT(ADDRESS(ROW(Entrées!$C$37)+($D283-1)*24+AA$11,COLUMN(Entrées!$C$37)+($C283-1),4,TRUE,"Entrées")))</f>
        <v>2538</v>
      </c>
      <c r="AB283" s="28">
        <f ca="1">IF($D283&gt;$D$8,"",INDIRECT(ADDRESS(ROW(Entrées!$C$37)+($D283-1)*24+AB$11,COLUMN(Entrées!$C$37)+($C283-1),4,TRUE,"Entrées")))</f>
        <v>2514</v>
      </c>
      <c r="AC283" s="11"/>
      <c r="AD283" s="40">
        <f t="shared" ca="1" si="330"/>
        <v>1994.5833333333333</v>
      </c>
      <c r="AE283" s="40">
        <f t="shared" ca="1" si="333"/>
        <v>2917</v>
      </c>
      <c r="AF283" s="40">
        <f t="shared" ca="1" si="334"/>
        <v>339.5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49473.956989247294</v>
      </c>
      <c r="AK283" s="31">
        <f t="shared" ca="1" si="304"/>
        <v>49350.672043010745</v>
      </c>
      <c r="AL283" s="31">
        <f t="shared" ca="1" si="305"/>
        <v>49398.118279569891</v>
      </c>
      <c r="AM283" s="31">
        <f t="shared" ca="1" si="306"/>
        <v>347.55645161290329</v>
      </c>
      <c r="AN283" s="31">
        <f t="shared" ca="1" si="307"/>
        <v>2588.1444892473114</v>
      </c>
      <c r="AO283" s="31">
        <f t="shared" ca="1" si="308"/>
        <v>1503.5463709677417</v>
      </c>
      <c r="AP283" s="31">
        <f t="shared" ca="1" si="309"/>
        <v>41704.171370967742</v>
      </c>
      <c r="AQ283" s="31">
        <f t="shared" ca="1" si="310"/>
        <v>2152.7096774193546</v>
      </c>
      <c r="AR283" s="31">
        <f t="shared" ca="1" si="311"/>
        <v>402.56922043010746</v>
      </c>
      <c r="AS283" s="31">
        <f t="shared" ca="1" si="312"/>
        <v>6508.2741935483891</v>
      </c>
      <c r="AT283" s="31">
        <f t="shared" ca="1" si="313"/>
        <v>-813.07862903225805</v>
      </c>
      <c r="AU283" s="31">
        <f t="shared" ca="1" si="314"/>
        <v>663.5913978494624</v>
      </c>
      <c r="AV283" s="31">
        <f t="shared" ca="1" si="315"/>
        <v>-5583.5161290322567</v>
      </c>
      <c r="AW283" s="31">
        <f t="shared" ca="1" si="316"/>
        <v>65.047043010752674</v>
      </c>
      <c r="AX283" s="31">
        <f t="shared" ca="1" si="317"/>
        <v>1350.5215053763443</v>
      </c>
      <c r="AY283" s="31">
        <f t="shared" ca="1" si="318"/>
        <v>-1174.383064516129</v>
      </c>
      <c r="AZ283" s="31">
        <f t="shared" ca="1" si="319"/>
        <v>-997.34811827956992</v>
      </c>
      <c r="BA283" s="31">
        <f t="shared" ca="1" si="320"/>
        <v>-382.02016129032256</v>
      </c>
      <c r="BB283" s="31">
        <f t="shared" ca="1" si="321"/>
        <v>-2410.5497311827958</v>
      </c>
      <c r="BC283" s="31">
        <f t="shared" ca="1" si="322"/>
        <v>-1597.1438172043011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1784</v>
      </c>
      <c r="BI283" s="32">
        <f>IF($BF283&gt;$Y$7,"",IF(AND($BF283=$Y$7,$BG283=23),"",Entrées!D311-Entrées!D310))</f>
        <v>1387.5</v>
      </c>
      <c r="BJ283" s="32">
        <f>IF($BF283&gt;$Y$7,"",IF(AND($BF283=$Y$7,$BG283=23),"",Entrées!E311-Entrées!E310))</f>
        <v>1475</v>
      </c>
      <c r="BK283" s="32">
        <f>IF($BF283&gt;$Y$7,"",IF(AND($BF283=$Y$7,$BG283=23),"",Entrées!F311-Entrées!F310))</f>
        <v>0</v>
      </c>
      <c r="BL283" s="32">
        <f>IF($BF283&gt;$Y$7,"",IF(AND($BF283=$Y$7,$BG283=23),"",Entrées!G311-Entrées!G310))</f>
        <v>161.5</v>
      </c>
      <c r="BM283" s="32">
        <f>IF($BF283&gt;$Y$7,"",IF(AND($BF283=$Y$7,$BG283=23),"",Entrées!H311-Entrées!H310))</f>
        <v>-10.5</v>
      </c>
      <c r="BN283" s="32">
        <f>IF($BF283&gt;$Y$7,"",IF(AND($BF283=$Y$7,$BG283=23),"",Entrées!I311-Entrées!I310))</f>
        <v>71</v>
      </c>
      <c r="BO283" s="32">
        <f>IF($BF283&gt;$Y$7,"",IF(AND($BF283=$Y$7,$BG283=23),"",Entrées!J311-Entrées!J310))</f>
        <v>-78</v>
      </c>
      <c r="BP283" s="32">
        <f>IF($BF283&gt;$Y$7,"",IF(AND($BF283=$Y$7,$BG283=23),"",Entrées!K311-Entrées!K310))</f>
        <v>450</v>
      </c>
      <c r="BQ283" s="32">
        <f>IF($BF283&gt;$Y$7,"",IF(AND($BF283=$Y$7,$BG283=23),"",Entrées!L311-Entrées!L310))</f>
        <v>474</v>
      </c>
      <c r="BR283" s="32">
        <f>IF($BF283&gt;$Y$7,"",IF(AND($BF283=$Y$7,$BG283=23),"",Entrées!M311-Entrées!M310))</f>
        <v>970</v>
      </c>
      <c r="BS283" s="32">
        <f>IF($BF283&gt;$Y$7,"",IF(AND($BF283=$Y$7,$BG283=23),"",Entrées!N311-Entrées!N310))</f>
        <v>3</v>
      </c>
      <c r="BT283" s="32">
        <f>IF($BF283&gt;$Y$7,"",IF(AND($BF283=$Y$7,$BG283=23),"",Entrées!O311-Entrées!O310))</f>
        <v>-257.5</v>
      </c>
      <c r="BU283" s="32">
        <f>IF($BF283&gt;$Y$7,"",IF(AND($BF283=$Y$7,$BG283=23),"",Entrées!P311-Entrées!P310))</f>
        <v>-1</v>
      </c>
      <c r="BV283" s="32">
        <f>IF($BF283&gt;$Y$7,"",IF(AND($BF283=$Y$7,$BG283=23),"",Entrées!Q311-Entrées!Q310))</f>
        <v>-101</v>
      </c>
      <c r="BW283" s="32">
        <f>IF($BF283&gt;$Y$7,"",IF(AND($BF283=$Y$7,$BG283=23),"",Entrées!R311-Entrées!R310))</f>
        <v>3</v>
      </c>
      <c r="BX283" s="32">
        <f>IF($BF283&gt;$Y$7,"",IF(AND($BF283=$Y$7,$BG283=23),"",Entrées!S311-Entrées!S310))</f>
        <v>-335</v>
      </c>
      <c r="BY283" s="32">
        <f>IF($BF283&gt;$Y$7,"",IF(AND($BF283=$Y$7,$BG283=23),"",Entrées!T311-Entrées!T310))</f>
        <v>-96</v>
      </c>
      <c r="BZ283" s="32">
        <f>IF($BF283&gt;$Y$7,"",IF(AND($BF283=$Y$7,$BG283=23),"",Entrées!U311-Entrées!U310))</f>
        <v>10</v>
      </c>
      <c r="CA283" s="32">
        <f>IF($BF283&gt;$Y$7,"",IF(AND($BF283=$Y$7,$BG283=23),"",Entrées!V311-Entrées!V310))</f>
        <v>-104</v>
      </c>
      <c r="CB283" s="11"/>
      <c r="CD283" s="33">
        <f>IF($BF283&lt;=$Y$7,Entrées!J310/CD$2,"")</f>
        <v>0.13499873832954831</v>
      </c>
      <c r="CE283" s="33">
        <f>IF($BF283&lt;=$Y$7,Entrées!K310/CE$2,"")</f>
        <v>7.5967510750119441E-2</v>
      </c>
      <c r="CF283" s="11">
        <f t="shared" si="324"/>
        <v>7926</v>
      </c>
      <c r="CG283" s="11">
        <f t="shared" si="325"/>
        <v>4186</v>
      </c>
      <c r="CH283" s="52">
        <f t="shared" si="326"/>
        <v>0.27160101910413265</v>
      </c>
      <c r="CI283" s="52">
        <f t="shared" si="327"/>
        <v>9.6170382329218221E-2</v>
      </c>
      <c r="CK283" s="11"/>
      <c r="CL283" s="11"/>
      <c r="CM283" s="11"/>
      <c r="CN283" s="11"/>
      <c r="CO283" s="11"/>
    </row>
    <row r="284" spans="1:93">
      <c r="B284" s="11">
        <f t="shared" si="331"/>
        <v>7926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2433</v>
      </c>
      <c r="F284" s="28">
        <f ca="1">IF($D284&gt;$D$8,"",INDIRECT(ADDRESS(ROW(Entrées!$C$37)+($D284-1)*24+F$11,COLUMN(Entrées!$C$37)+($C284-1),4,TRUE,"Entrées")))</f>
        <v>2329</v>
      </c>
      <c r="G284" s="28">
        <f ca="1">IF($D284&gt;$D$8,"",INDIRECT(ADDRESS(ROW(Entrées!$C$37)+($D284-1)*24+G$11,COLUMN(Entrées!$C$37)+($C284-1),4,TRUE,"Entrées")))</f>
        <v>2307</v>
      </c>
      <c r="H284" s="28">
        <f ca="1">IF($D284&gt;$D$8,"",INDIRECT(ADDRESS(ROW(Entrées!$C$37)+($D284-1)*24+H$11,COLUMN(Entrées!$C$37)+($C284-1),4,TRUE,"Entrées")))</f>
        <v>2120.5</v>
      </c>
      <c r="I284" s="28">
        <f ca="1">IF($D284&gt;$D$8,"",INDIRECT(ADDRESS(ROW(Entrées!$C$37)+($D284-1)*24+I$11,COLUMN(Entrées!$C$37)+($C284-1),4,TRUE,"Entrées")))</f>
        <v>1886.5</v>
      </c>
      <c r="J284" s="28">
        <f ca="1">IF($D284&gt;$D$8,"",INDIRECT(ADDRESS(ROW(Entrées!$C$37)+($D284-1)*24+J$11,COLUMN(Entrées!$C$37)+($C284-1),4,TRUE,"Entrées")))</f>
        <v>1722.5</v>
      </c>
      <c r="K284" s="28">
        <f ca="1">IF($D284&gt;$D$8,"",INDIRECT(ADDRESS(ROW(Entrées!$C$37)+($D284-1)*24+K$11,COLUMN(Entrées!$C$37)+($C284-1),4,TRUE,"Entrées")))</f>
        <v>1606.5</v>
      </c>
      <c r="L284" s="28">
        <f ca="1">IF($D284&gt;$D$8,"",INDIRECT(ADDRESS(ROW(Entrées!$C$37)+($D284-1)*24+L$11,COLUMN(Entrées!$C$37)+($C284-1),4,TRUE,"Entrées")))</f>
        <v>1574.5</v>
      </c>
      <c r="M284" s="28">
        <f ca="1">IF($D284&gt;$D$8,"",INDIRECT(ADDRESS(ROW(Entrées!$C$37)+($D284-1)*24+M$11,COLUMN(Entrées!$C$37)+($C284-1),4,TRUE,"Entrées")))</f>
        <v>1570.5</v>
      </c>
      <c r="N284" s="28">
        <f ca="1">IF($D284&gt;$D$8,"",INDIRECT(ADDRESS(ROW(Entrées!$C$37)+($D284-1)*24+N$11,COLUMN(Entrées!$C$37)+($C284-1),4,TRUE,"Entrées")))</f>
        <v>1588</v>
      </c>
      <c r="O284" s="28">
        <f ca="1">IF($D284&gt;$D$8,"",INDIRECT(ADDRESS(ROW(Entrées!$C$37)+($D284-1)*24+O$11,COLUMN(Entrées!$C$37)+($C284-1),4,TRUE,"Entrées")))</f>
        <v>1614.5</v>
      </c>
      <c r="P284" s="28">
        <f ca="1">IF($D284&gt;$D$8,"",INDIRECT(ADDRESS(ROW(Entrées!$C$37)+($D284-1)*24+P$11,COLUMN(Entrées!$C$37)+($C284-1),4,TRUE,"Entrées")))</f>
        <v>1586</v>
      </c>
      <c r="Q284" s="28">
        <f ca="1">IF($D284&gt;$D$8,"",INDIRECT(ADDRESS(ROW(Entrées!$C$37)+($D284-1)*24+Q$11,COLUMN(Entrées!$C$37)+($C284-1),4,TRUE,"Entrées")))</f>
        <v>1607.5</v>
      </c>
      <c r="R284" s="28">
        <f ca="1">IF($D284&gt;$D$8,"",INDIRECT(ADDRESS(ROW(Entrées!$C$37)+($D284-1)*24+R$11,COLUMN(Entrées!$C$37)+($C284-1),4,TRUE,"Entrées")))</f>
        <v>1695</v>
      </c>
      <c r="S284" s="28">
        <f ca="1">IF($D284&gt;$D$8,"",INDIRECT(ADDRESS(ROW(Entrées!$C$37)+($D284-1)*24+S$11,COLUMN(Entrées!$C$37)+($C284-1),4,TRUE,"Entrées")))</f>
        <v>1821</v>
      </c>
      <c r="T284" s="28">
        <f ca="1">IF($D284&gt;$D$8,"",INDIRECT(ADDRESS(ROW(Entrées!$C$37)+($D284-1)*24+T$11,COLUMN(Entrées!$C$37)+($C284-1),4,TRUE,"Entrées")))</f>
        <v>2047</v>
      </c>
      <c r="U284" s="28">
        <f ca="1">IF($D284&gt;$D$8,"",INDIRECT(ADDRESS(ROW(Entrées!$C$37)+($D284-1)*24+U$11,COLUMN(Entrées!$C$37)+($C284-1),4,TRUE,"Entrées")))</f>
        <v>1925.5</v>
      </c>
      <c r="V284" s="28">
        <f ca="1">IF($D284&gt;$D$8,"",INDIRECT(ADDRESS(ROW(Entrées!$C$37)+($D284-1)*24+V$11,COLUMN(Entrées!$C$37)+($C284-1),4,TRUE,"Entrées")))</f>
        <v>1819.5</v>
      </c>
      <c r="W284" s="28">
        <f ca="1">IF($D284&gt;$D$8,"",INDIRECT(ADDRESS(ROW(Entrées!$C$37)+($D284-1)*24+W$11,COLUMN(Entrées!$C$37)+($C284-1),4,TRUE,"Entrées")))</f>
        <v>1793</v>
      </c>
      <c r="X284" s="28">
        <f ca="1">IF($D284&gt;$D$8,"",INDIRECT(ADDRESS(ROW(Entrées!$C$37)+($D284-1)*24+X$11,COLUMN(Entrées!$C$37)+($C284-1),4,TRUE,"Entrées")))</f>
        <v>1901.5</v>
      </c>
      <c r="Y284" s="28">
        <f ca="1">IF($D284&gt;$D$8,"",INDIRECT(ADDRESS(ROW(Entrées!$C$37)+($D284-1)*24+Y$11,COLUMN(Entrées!$C$37)+($C284-1),4,TRUE,"Entrées")))</f>
        <v>2105</v>
      </c>
      <c r="Z284" s="28">
        <f ca="1">IF($D284&gt;$D$8,"",INDIRECT(ADDRESS(ROW(Entrées!$C$37)+($D284-1)*24+Z$11,COLUMN(Entrées!$C$37)+($C284-1),4,TRUE,"Entrées")))</f>
        <v>2281</v>
      </c>
      <c r="AA284" s="28">
        <f ca="1">IF($D284&gt;$D$8,"",INDIRECT(ADDRESS(ROW(Entrées!$C$37)+($D284-1)*24+AA$11,COLUMN(Entrées!$C$37)+($C284-1),4,TRUE,"Entrées")))</f>
        <v>2377.5</v>
      </c>
      <c r="AB284" s="28">
        <f ca="1">IF($D284&gt;$D$8,"",INDIRECT(ADDRESS(ROW(Entrées!$C$37)+($D284-1)*24+AB$11,COLUMN(Entrées!$C$37)+($C284-1),4,TRUE,"Entrées")))</f>
        <v>2145</v>
      </c>
      <c r="AC284" s="11"/>
      <c r="AD284" s="40">
        <f t="shared" ca="1" si="330"/>
        <v>1910.7083333333333</v>
      </c>
      <c r="AE284" s="40">
        <f t="shared" ca="1" si="333"/>
        <v>2433</v>
      </c>
      <c r="AF284" s="40">
        <f t="shared" ca="1" si="334"/>
        <v>1570.5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49473.956989247294</v>
      </c>
      <c r="AK284" s="31">
        <f t="shared" ca="1" si="304"/>
        <v>49350.672043010745</v>
      </c>
      <c r="AL284" s="31">
        <f t="shared" ca="1" si="305"/>
        <v>49398.118279569891</v>
      </c>
      <c r="AM284" s="31">
        <f t="shared" ca="1" si="306"/>
        <v>347.55645161290329</v>
      </c>
      <c r="AN284" s="31">
        <f t="shared" ca="1" si="307"/>
        <v>2588.1444892473114</v>
      </c>
      <c r="AO284" s="31">
        <f t="shared" ca="1" si="308"/>
        <v>1503.5463709677417</v>
      </c>
      <c r="AP284" s="31">
        <f t="shared" ca="1" si="309"/>
        <v>41704.171370967742</v>
      </c>
      <c r="AQ284" s="31">
        <f t="shared" ca="1" si="310"/>
        <v>2152.7096774193546</v>
      </c>
      <c r="AR284" s="31">
        <f t="shared" ca="1" si="311"/>
        <v>402.56922043010746</v>
      </c>
      <c r="AS284" s="31">
        <f t="shared" ca="1" si="312"/>
        <v>6508.2741935483891</v>
      </c>
      <c r="AT284" s="31">
        <f t="shared" ca="1" si="313"/>
        <v>-813.07862903225805</v>
      </c>
      <c r="AU284" s="31">
        <f t="shared" ca="1" si="314"/>
        <v>663.5913978494624</v>
      </c>
      <c r="AV284" s="31">
        <f t="shared" ca="1" si="315"/>
        <v>-5583.5161290322567</v>
      </c>
      <c r="AW284" s="31">
        <f t="shared" ca="1" si="316"/>
        <v>65.047043010752674</v>
      </c>
      <c r="AX284" s="31">
        <f t="shared" ca="1" si="317"/>
        <v>1350.5215053763443</v>
      </c>
      <c r="AY284" s="31">
        <f t="shared" ca="1" si="318"/>
        <v>-1174.383064516129</v>
      </c>
      <c r="AZ284" s="31">
        <f t="shared" ca="1" si="319"/>
        <v>-997.34811827956992</v>
      </c>
      <c r="BA284" s="31">
        <f t="shared" ca="1" si="320"/>
        <v>-382.02016129032256</v>
      </c>
      <c r="BB284" s="31">
        <f t="shared" ca="1" si="321"/>
        <v>-2410.5497311827958</v>
      </c>
      <c r="BC284" s="31">
        <f t="shared" ca="1" si="322"/>
        <v>-1597.1438172043011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474.5</v>
      </c>
      <c r="BI284" s="32">
        <f>IF($BF284&gt;$Y$7,"",IF(AND($BF284=$Y$7,$BG284=23),"",Entrées!D312-Entrées!D311))</f>
        <v>337.5</v>
      </c>
      <c r="BJ284" s="32">
        <f>IF($BF284&gt;$Y$7,"",IF(AND($BF284=$Y$7,$BG284=23),"",Entrées!E312-Entrées!E311))</f>
        <v>275</v>
      </c>
      <c r="BK284" s="32">
        <f>IF($BF284&gt;$Y$7,"",IF(AND($BF284=$Y$7,$BG284=23),"",Entrées!F312-Entrées!F311))</f>
        <v>-0.5</v>
      </c>
      <c r="BL284" s="32">
        <f>IF($BF284&gt;$Y$7,"",IF(AND($BF284=$Y$7,$BG284=23),"",Entrées!G312-Entrées!G311))</f>
        <v>-33</v>
      </c>
      <c r="BM284" s="32">
        <f>IF($BF284&gt;$Y$7,"",IF(AND($BF284=$Y$7,$BG284=23),"",Entrées!H312-Entrées!H311))</f>
        <v>5.5</v>
      </c>
      <c r="BN284" s="32">
        <f>IF($BF284&gt;$Y$7,"",IF(AND($BF284=$Y$7,$BG284=23),"",Entrées!I312-Entrées!I311))</f>
        <v>21.5</v>
      </c>
      <c r="BO284" s="32">
        <f>IF($BF284&gt;$Y$7,"",IF(AND($BF284=$Y$7,$BG284=23),"",Entrées!J312-Entrées!J311))</f>
        <v>-9.5</v>
      </c>
      <c r="BP284" s="32">
        <f>IF($BF284&gt;$Y$7,"",IF(AND($BF284=$Y$7,$BG284=23),"",Entrées!K312-Entrées!K311))</f>
        <v>362.5</v>
      </c>
      <c r="BQ284" s="32">
        <f>IF($BF284&gt;$Y$7,"",IF(AND($BF284=$Y$7,$BG284=23),"",Entrées!L312-Entrées!L311))</f>
        <v>410</v>
      </c>
      <c r="BR284" s="32">
        <f>IF($BF284&gt;$Y$7,"",IF(AND($BF284=$Y$7,$BG284=23),"",Entrées!M312-Entrées!M311))</f>
        <v>216.5</v>
      </c>
      <c r="BS284" s="32">
        <f>IF($BF284&gt;$Y$7,"",IF(AND($BF284=$Y$7,$BG284=23),"",Entrées!N312-Entrées!N311))</f>
        <v>-2.5</v>
      </c>
      <c r="BT284" s="32">
        <f>IF($BF284&gt;$Y$7,"",IF(AND($BF284=$Y$7,$BG284=23),"",Entrées!O312-Entrées!O311))</f>
        <v>-496.5</v>
      </c>
      <c r="BU284" s="32">
        <f>IF($BF284&gt;$Y$7,"",IF(AND($BF284=$Y$7,$BG284=23),"",Entrées!P312-Entrées!P311))</f>
        <v>-2</v>
      </c>
      <c r="BV284" s="32">
        <f>IF($BF284&gt;$Y$7,"",IF(AND($BF284=$Y$7,$BG284=23),"",Entrées!Q312-Entrées!Q311))</f>
        <v>-141</v>
      </c>
      <c r="BW284" s="32">
        <f>IF($BF284&gt;$Y$7,"",IF(AND($BF284=$Y$7,$BG284=23),"",Entrées!R312-Entrées!R311))</f>
        <v>-18</v>
      </c>
      <c r="BX284" s="32">
        <f>IF($BF284&gt;$Y$7,"",IF(AND($BF284=$Y$7,$BG284=23),"",Entrées!S312-Entrées!S311))</f>
        <v>-18</v>
      </c>
      <c r="BY284" s="32">
        <f>IF($BF284&gt;$Y$7,"",IF(AND($BF284=$Y$7,$BG284=23),"",Entrées!T312-Entrées!T311))</f>
        <v>100</v>
      </c>
      <c r="BZ284" s="32">
        <f>IF($BF284&gt;$Y$7,"",IF(AND($BF284=$Y$7,$BG284=23),"",Entrées!U312-Entrées!U311))</f>
        <v>0</v>
      </c>
      <c r="CA284" s="32">
        <f>IF($BF284&gt;$Y$7,"",IF(AND($BF284=$Y$7,$BG284=23),"",Entrées!V312-Entrées!V311))</f>
        <v>-133</v>
      </c>
      <c r="CB284" s="11"/>
      <c r="CD284" s="33">
        <f>IF($BF284&lt;=$Y$7,Entrées!J311/CD$2,"")</f>
        <v>0.12515770880645977</v>
      </c>
      <c r="CE284" s="33">
        <f>IF($BF284&lt;=$Y$7,Entrées!K311/CE$2,"")</f>
        <v>0.18346870520783565</v>
      </c>
      <c r="CF284" s="11">
        <f t="shared" si="324"/>
        <v>7926</v>
      </c>
      <c r="CG284" s="11">
        <f t="shared" si="325"/>
        <v>4186</v>
      </c>
      <c r="CH284" s="52">
        <f t="shared" si="326"/>
        <v>0.27160101910413265</v>
      </c>
      <c r="CI284" s="52">
        <f t="shared" si="327"/>
        <v>9.6170382329218221E-2</v>
      </c>
      <c r="CK284" s="11"/>
      <c r="CL284" s="11"/>
      <c r="CM284" s="11"/>
      <c r="CN284" s="11"/>
      <c r="CO284" s="11"/>
    </row>
    <row r="285" spans="1:93">
      <c r="B285" s="11">
        <f t="shared" si="331"/>
        <v>7926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1961</v>
      </c>
      <c r="F285" s="28">
        <f ca="1">IF($D285&gt;$D$8,"",INDIRECT(ADDRESS(ROW(Entrées!$C$37)+($D285-1)*24+F$11,COLUMN(Entrées!$C$37)+($C285-1),4,TRUE,"Entrées")))</f>
        <v>2036</v>
      </c>
      <c r="G285" s="28">
        <f ca="1">IF($D285&gt;$D$8,"",INDIRECT(ADDRESS(ROW(Entrées!$C$37)+($D285-1)*24+G$11,COLUMN(Entrées!$C$37)+($C285-1),4,TRUE,"Entrées")))</f>
        <v>1927.5</v>
      </c>
      <c r="H285" s="28">
        <f ca="1">IF($D285&gt;$D$8,"",INDIRECT(ADDRESS(ROW(Entrées!$C$37)+($D285-1)*24+H$11,COLUMN(Entrées!$C$37)+($C285-1),4,TRUE,"Entrées")))</f>
        <v>1967</v>
      </c>
      <c r="I285" s="28">
        <f ca="1">IF($D285&gt;$D$8,"",INDIRECT(ADDRESS(ROW(Entrées!$C$37)+($D285-1)*24+I$11,COLUMN(Entrées!$C$37)+($C285-1),4,TRUE,"Entrées")))</f>
        <v>1995.5</v>
      </c>
      <c r="J285" s="28">
        <f ca="1">IF($D285&gt;$D$8,"",INDIRECT(ADDRESS(ROW(Entrées!$C$37)+($D285-1)*24+J$11,COLUMN(Entrées!$C$37)+($C285-1),4,TRUE,"Entrées")))</f>
        <v>1941</v>
      </c>
      <c r="K285" s="28">
        <f ca="1">IF($D285&gt;$D$8,"",INDIRECT(ADDRESS(ROW(Entrées!$C$37)+($D285-1)*24+K$11,COLUMN(Entrées!$C$37)+($C285-1),4,TRUE,"Entrées")))</f>
        <v>1706</v>
      </c>
      <c r="L285" s="28">
        <f ca="1">IF($D285&gt;$D$8,"",INDIRECT(ADDRESS(ROW(Entrées!$C$37)+($D285-1)*24+L$11,COLUMN(Entrées!$C$37)+($C285-1),4,TRUE,"Entrées")))</f>
        <v>1552</v>
      </c>
      <c r="M285" s="28">
        <f ca="1">IF($D285&gt;$D$8,"",INDIRECT(ADDRESS(ROW(Entrées!$C$37)+($D285-1)*24+M$11,COLUMN(Entrées!$C$37)+($C285-1),4,TRUE,"Entrées")))</f>
        <v>1427.5</v>
      </c>
      <c r="N285" s="28">
        <f ca="1">IF($D285&gt;$D$8,"",INDIRECT(ADDRESS(ROW(Entrées!$C$37)+($D285-1)*24+N$11,COLUMN(Entrées!$C$37)+($C285-1),4,TRUE,"Entrées")))</f>
        <v>1271.5</v>
      </c>
      <c r="O285" s="28">
        <f ca="1">IF($D285&gt;$D$8,"",INDIRECT(ADDRESS(ROW(Entrées!$C$37)+($D285-1)*24+O$11,COLUMN(Entrées!$C$37)+($C285-1),4,TRUE,"Entrées")))</f>
        <v>1143</v>
      </c>
      <c r="P285" s="28">
        <f ca="1">IF($D285&gt;$D$8,"",INDIRECT(ADDRESS(ROW(Entrées!$C$37)+($D285-1)*24+P$11,COLUMN(Entrées!$C$37)+($C285-1),4,TRUE,"Entrées")))</f>
        <v>1075</v>
      </c>
      <c r="Q285" s="28">
        <f ca="1">IF($D285&gt;$D$8,"",INDIRECT(ADDRESS(ROW(Entrées!$C$37)+($D285-1)*24+Q$11,COLUMN(Entrées!$C$37)+($C285-1),4,TRUE,"Entrées")))</f>
        <v>1058</v>
      </c>
      <c r="R285" s="28">
        <f ca="1">IF($D285&gt;$D$8,"",INDIRECT(ADDRESS(ROW(Entrées!$C$37)+($D285-1)*24+R$11,COLUMN(Entrées!$C$37)+($C285-1),4,TRUE,"Entrées")))</f>
        <v>1124</v>
      </c>
      <c r="S285" s="28">
        <f ca="1">IF($D285&gt;$D$8,"",INDIRECT(ADDRESS(ROW(Entrées!$C$37)+($D285-1)*24+S$11,COLUMN(Entrées!$C$37)+($C285-1),4,TRUE,"Entrées")))</f>
        <v>1244.5</v>
      </c>
      <c r="T285" s="28">
        <f ca="1">IF($D285&gt;$D$8,"",INDIRECT(ADDRESS(ROW(Entrées!$C$37)+($D285-1)*24+T$11,COLUMN(Entrées!$C$37)+($C285-1),4,TRUE,"Entrées")))</f>
        <v>1259.5</v>
      </c>
      <c r="U285" s="28">
        <f ca="1">IF($D285&gt;$D$8,"",INDIRECT(ADDRESS(ROW(Entrées!$C$37)+($D285-1)*24+U$11,COLUMN(Entrées!$C$37)+($C285-1),4,TRUE,"Entrées")))</f>
        <v>1168</v>
      </c>
      <c r="V285" s="28">
        <f ca="1">IF($D285&gt;$D$8,"",INDIRECT(ADDRESS(ROW(Entrées!$C$37)+($D285-1)*24+V$11,COLUMN(Entrées!$C$37)+($C285-1),4,TRUE,"Entrées")))</f>
        <v>1122.5</v>
      </c>
      <c r="W285" s="28">
        <f ca="1">IF($D285&gt;$D$8,"",INDIRECT(ADDRESS(ROW(Entrées!$C$37)+($D285-1)*24+W$11,COLUMN(Entrées!$C$37)+($C285-1),4,TRUE,"Entrées")))</f>
        <v>1089.5</v>
      </c>
      <c r="X285" s="28">
        <f ca="1">IF($D285&gt;$D$8,"",INDIRECT(ADDRESS(ROW(Entrées!$C$37)+($D285-1)*24+X$11,COLUMN(Entrées!$C$37)+($C285-1),4,TRUE,"Entrées")))</f>
        <v>1091</v>
      </c>
      <c r="Y285" s="28">
        <f ca="1">IF($D285&gt;$D$8,"",INDIRECT(ADDRESS(ROW(Entrées!$C$37)+($D285-1)*24+Y$11,COLUMN(Entrées!$C$37)+($C285-1),4,TRUE,"Entrées")))</f>
        <v>1114.5</v>
      </c>
      <c r="Z285" s="28">
        <f ca="1">IF($D285&gt;$D$8,"",INDIRECT(ADDRESS(ROW(Entrées!$C$37)+($D285-1)*24+Z$11,COLUMN(Entrées!$C$37)+($C285-1),4,TRUE,"Entrées")))</f>
        <v>1168</v>
      </c>
      <c r="AA285" s="28">
        <f ca="1">IF($D285&gt;$D$8,"",INDIRECT(ADDRESS(ROW(Entrées!$C$37)+($D285-1)*24+AA$11,COLUMN(Entrées!$C$37)+($C285-1),4,TRUE,"Entrées")))</f>
        <v>1202</v>
      </c>
      <c r="AB285" s="28">
        <f ca="1">IF($D285&gt;$D$8,"",INDIRECT(ADDRESS(ROW(Entrées!$C$37)+($D285-1)*24+AB$11,COLUMN(Entrées!$C$37)+($C285-1),4,TRUE,"Entrées")))</f>
        <v>1198.5</v>
      </c>
      <c r="AC285" s="11"/>
      <c r="AD285" s="40">
        <f t="shared" ca="1" si="330"/>
        <v>1410.125</v>
      </c>
      <c r="AE285" s="40">
        <f t="shared" ca="1" si="333"/>
        <v>2036</v>
      </c>
      <c r="AF285" s="40">
        <f t="shared" ca="1" si="334"/>
        <v>1058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49473.956989247294</v>
      </c>
      <c r="AK285" s="31">
        <f t="shared" ca="1" si="304"/>
        <v>49350.672043010745</v>
      </c>
      <c r="AL285" s="31">
        <f t="shared" ca="1" si="305"/>
        <v>49398.118279569891</v>
      </c>
      <c r="AM285" s="31">
        <f t="shared" ca="1" si="306"/>
        <v>347.55645161290329</v>
      </c>
      <c r="AN285" s="31">
        <f t="shared" ca="1" si="307"/>
        <v>2588.1444892473114</v>
      </c>
      <c r="AO285" s="31">
        <f t="shared" ca="1" si="308"/>
        <v>1503.5463709677417</v>
      </c>
      <c r="AP285" s="31">
        <f t="shared" ca="1" si="309"/>
        <v>41704.171370967742</v>
      </c>
      <c r="AQ285" s="31">
        <f t="shared" ca="1" si="310"/>
        <v>2152.7096774193546</v>
      </c>
      <c r="AR285" s="31">
        <f t="shared" ca="1" si="311"/>
        <v>402.56922043010746</v>
      </c>
      <c r="AS285" s="31">
        <f t="shared" ca="1" si="312"/>
        <v>6508.2741935483891</v>
      </c>
      <c r="AT285" s="31">
        <f t="shared" ca="1" si="313"/>
        <v>-813.07862903225805</v>
      </c>
      <c r="AU285" s="31">
        <f t="shared" ca="1" si="314"/>
        <v>663.5913978494624</v>
      </c>
      <c r="AV285" s="31">
        <f t="shared" ca="1" si="315"/>
        <v>-5583.5161290322567</v>
      </c>
      <c r="AW285" s="31">
        <f t="shared" ca="1" si="316"/>
        <v>65.047043010752674</v>
      </c>
      <c r="AX285" s="31">
        <f t="shared" ca="1" si="317"/>
        <v>1350.5215053763443</v>
      </c>
      <c r="AY285" s="31">
        <f t="shared" ca="1" si="318"/>
        <v>-1174.383064516129</v>
      </c>
      <c r="AZ285" s="31">
        <f t="shared" ca="1" si="319"/>
        <v>-997.34811827956992</v>
      </c>
      <c r="BA285" s="31">
        <f t="shared" ca="1" si="320"/>
        <v>-382.02016129032256</v>
      </c>
      <c r="BB285" s="31">
        <f t="shared" ca="1" si="321"/>
        <v>-2410.5497311827958</v>
      </c>
      <c r="BC285" s="31">
        <f t="shared" ca="1" si="322"/>
        <v>-1597.1438172043011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1267</v>
      </c>
      <c r="BI285" s="32">
        <f>IF($BF285&gt;$Y$7,"",IF(AND($BF285=$Y$7,$BG285=23),"",Entrées!D313-Entrées!D312))</f>
        <v>1312.5</v>
      </c>
      <c r="BJ285" s="32">
        <f>IF($BF285&gt;$Y$7,"",IF(AND($BF285=$Y$7,$BG285=23),"",Entrées!E313-Entrées!E312))</f>
        <v>1775</v>
      </c>
      <c r="BK285" s="32">
        <f>IF($BF285&gt;$Y$7,"",IF(AND($BF285=$Y$7,$BG285=23),"",Entrées!F313-Entrées!F312))</f>
        <v>0.5</v>
      </c>
      <c r="BL285" s="32">
        <f>IF($BF285&gt;$Y$7,"",IF(AND($BF285=$Y$7,$BG285=23),"",Entrées!G313-Entrées!G312))</f>
        <v>-19.5</v>
      </c>
      <c r="BM285" s="32">
        <f>IF($BF285&gt;$Y$7,"",IF(AND($BF285=$Y$7,$BG285=23),"",Entrées!H313-Entrées!H312))</f>
        <v>16.5</v>
      </c>
      <c r="BN285" s="32">
        <f>IF($BF285&gt;$Y$7,"",IF(AND($BF285=$Y$7,$BG285=23),"",Entrées!I313-Entrées!I312))</f>
        <v>-163</v>
      </c>
      <c r="BO285" s="32">
        <f>IF($BF285&gt;$Y$7,"",IF(AND($BF285=$Y$7,$BG285=23),"",Entrées!J313-Entrées!J312))</f>
        <v>-33</v>
      </c>
      <c r="BP285" s="32">
        <f>IF($BF285&gt;$Y$7,"",IF(AND($BF285=$Y$7,$BG285=23),"",Entrées!K313-Entrées!K312))</f>
        <v>217.5</v>
      </c>
      <c r="BQ285" s="32">
        <f>IF($BF285&gt;$Y$7,"",IF(AND($BF285=$Y$7,$BG285=23),"",Entrées!L313-Entrées!L312))</f>
        <v>394</v>
      </c>
      <c r="BR285" s="32">
        <f>IF($BF285&gt;$Y$7,"",IF(AND($BF285=$Y$7,$BG285=23),"",Entrées!M313-Entrées!M312))</f>
        <v>162.5</v>
      </c>
      <c r="BS285" s="32">
        <f>IF($BF285&gt;$Y$7,"",IF(AND($BF285=$Y$7,$BG285=23),"",Entrées!N313-Entrées!N312))</f>
        <v>0</v>
      </c>
      <c r="BT285" s="32">
        <f>IF($BF285&gt;$Y$7,"",IF(AND($BF285=$Y$7,$BG285=23),"",Entrées!O313-Entrées!O312))</f>
        <v>692</v>
      </c>
      <c r="BU285" s="32">
        <f>IF($BF285&gt;$Y$7,"",IF(AND($BF285=$Y$7,$BG285=23),"",Entrées!P313-Entrées!P312))</f>
        <v>-1.5</v>
      </c>
      <c r="BV285" s="32">
        <f>IF($BF285&gt;$Y$7,"",IF(AND($BF285=$Y$7,$BG285=23),"",Entrées!Q313-Entrées!Q312))</f>
        <v>350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401</v>
      </c>
      <c r="BY285" s="32">
        <f>IF($BF285&gt;$Y$7,"",IF(AND($BF285=$Y$7,$BG285=23),"",Entrées!T313-Entrées!T312))</f>
        <v>74</v>
      </c>
      <c r="BZ285" s="32">
        <f>IF($BF285&gt;$Y$7,"",IF(AND($BF285=$Y$7,$BG285=23),"",Entrées!U313-Entrées!U312))</f>
        <v>25</v>
      </c>
      <c r="CA285" s="32">
        <f>IF($BF285&gt;$Y$7,"",IF(AND($BF285=$Y$7,$BG285=23),"",Entrées!V313-Entrées!V312))</f>
        <v>96</v>
      </c>
      <c r="CB285" s="11"/>
      <c r="CD285" s="33">
        <f>IF($BF285&lt;=$Y$7,Entrées!J312/CD$2,"")</f>
        <v>0.12395912187736563</v>
      </c>
      <c r="CE285" s="33">
        <f>IF($BF285&lt;=$Y$7,Entrées!K312/CE$2,"")</f>
        <v>0.27006688963210701</v>
      </c>
      <c r="CF285" s="11">
        <f t="shared" si="324"/>
        <v>7926</v>
      </c>
      <c r="CG285" s="11">
        <f t="shared" si="325"/>
        <v>4186</v>
      </c>
      <c r="CH285" s="52">
        <f t="shared" si="326"/>
        <v>0.27160101910413265</v>
      </c>
      <c r="CI285" s="52">
        <f t="shared" si="327"/>
        <v>9.6170382329218221E-2</v>
      </c>
      <c r="CK285" s="11"/>
      <c r="CL285" s="11"/>
      <c r="CM285" s="11"/>
      <c r="CN285" s="11"/>
      <c r="CO285" s="11"/>
    </row>
    <row r="286" spans="1:93">
      <c r="B286" s="11">
        <f t="shared" si="331"/>
        <v>7926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1290.5</v>
      </c>
      <c r="F286" s="28">
        <f ca="1">IF($D286&gt;$D$8,"",INDIRECT(ADDRESS(ROW(Entrées!$C$37)+($D286-1)*24+F$11,COLUMN(Entrées!$C$37)+($C286-1),4,TRUE,"Entrées")))</f>
        <v>1286.5</v>
      </c>
      <c r="G286" s="28">
        <f ca="1">IF($D286&gt;$D$8,"",INDIRECT(ADDRESS(ROW(Entrées!$C$37)+($D286-1)*24+G$11,COLUMN(Entrées!$C$37)+($C286-1),4,TRUE,"Entrées")))</f>
        <v>1168.5</v>
      </c>
      <c r="H286" s="28">
        <f ca="1">IF($D286&gt;$D$8,"",INDIRECT(ADDRESS(ROW(Entrées!$C$37)+($D286-1)*24+H$11,COLUMN(Entrées!$C$37)+($C286-1),4,TRUE,"Entrées")))</f>
        <v>1191.5</v>
      </c>
      <c r="I286" s="28">
        <f ca="1">IF($D286&gt;$D$8,"",INDIRECT(ADDRESS(ROW(Entrées!$C$37)+($D286-1)*24+I$11,COLUMN(Entrées!$C$37)+($C286-1),4,TRUE,"Entrées")))</f>
        <v>1148</v>
      </c>
      <c r="J286" s="28">
        <f ca="1">IF($D286&gt;$D$8,"",INDIRECT(ADDRESS(ROW(Entrées!$C$37)+($D286-1)*24+J$11,COLUMN(Entrées!$C$37)+($C286-1),4,TRUE,"Entrées")))</f>
        <v>1112</v>
      </c>
      <c r="K286" s="28">
        <f ca="1">IF($D286&gt;$D$8,"",INDIRECT(ADDRESS(ROW(Entrées!$C$37)+($D286-1)*24+K$11,COLUMN(Entrées!$C$37)+($C286-1),4,TRUE,"Entrées")))</f>
        <v>1080.5</v>
      </c>
      <c r="L286" s="28">
        <f ca="1">IF($D286&gt;$D$8,"",INDIRECT(ADDRESS(ROW(Entrées!$C$37)+($D286-1)*24+L$11,COLUMN(Entrées!$C$37)+($C286-1),4,TRUE,"Entrées")))</f>
        <v>1119</v>
      </c>
      <c r="M286" s="28">
        <f ca="1">IF($D286&gt;$D$8,"",INDIRECT(ADDRESS(ROW(Entrées!$C$37)+($D286-1)*24+M$11,COLUMN(Entrées!$C$37)+($C286-1),4,TRUE,"Entrées")))</f>
        <v>1167.5</v>
      </c>
      <c r="N286" s="28">
        <f ca="1">IF($D286&gt;$D$8,"",INDIRECT(ADDRESS(ROW(Entrées!$C$37)+($D286-1)*24+N$11,COLUMN(Entrées!$C$37)+($C286-1),4,TRUE,"Entrées")))</f>
        <v>1347</v>
      </c>
      <c r="O286" s="28">
        <f ca="1">IF($D286&gt;$D$8,"",INDIRECT(ADDRESS(ROW(Entrées!$C$37)+($D286-1)*24+O$11,COLUMN(Entrées!$C$37)+($C286-1),4,TRUE,"Entrées")))</f>
        <v>1533</v>
      </c>
      <c r="P286" s="28">
        <f ca="1">IF($D286&gt;$D$8,"",INDIRECT(ADDRESS(ROW(Entrées!$C$37)+($D286-1)*24+P$11,COLUMN(Entrées!$C$37)+($C286-1),4,TRUE,"Entrées")))</f>
        <v>1733</v>
      </c>
      <c r="Q286" s="28">
        <f ca="1">IF($D286&gt;$D$8,"",INDIRECT(ADDRESS(ROW(Entrées!$C$37)+($D286-1)*24+Q$11,COLUMN(Entrées!$C$37)+($C286-1),4,TRUE,"Entrées")))</f>
        <v>2082.5</v>
      </c>
      <c r="R286" s="28">
        <f ca="1">IF($D286&gt;$D$8,"",INDIRECT(ADDRESS(ROW(Entrées!$C$37)+($D286-1)*24+R$11,COLUMN(Entrées!$C$37)+($C286-1),4,TRUE,"Entrées")))</f>
        <v>2473</v>
      </c>
      <c r="S286" s="28">
        <f ca="1">IF($D286&gt;$D$8,"",INDIRECT(ADDRESS(ROW(Entrées!$C$37)+($D286-1)*24+S$11,COLUMN(Entrées!$C$37)+($C286-1),4,TRUE,"Entrées")))</f>
        <v>2766</v>
      </c>
      <c r="T286" s="28">
        <f ca="1">IF($D286&gt;$D$8,"",INDIRECT(ADDRESS(ROW(Entrées!$C$37)+($D286-1)*24+T$11,COLUMN(Entrées!$C$37)+($C286-1),4,TRUE,"Entrées")))</f>
        <v>2969.5</v>
      </c>
      <c r="U286" s="28">
        <f ca="1">IF($D286&gt;$D$8,"",INDIRECT(ADDRESS(ROW(Entrées!$C$37)+($D286-1)*24+U$11,COLUMN(Entrées!$C$37)+($C286-1),4,TRUE,"Entrées")))</f>
        <v>2894.5</v>
      </c>
      <c r="V286" s="28">
        <f ca="1">IF($D286&gt;$D$8,"",INDIRECT(ADDRESS(ROW(Entrées!$C$37)+($D286-1)*24+V$11,COLUMN(Entrées!$C$37)+($C286-1),4,TRUE,"Entrées")))</f>
        <v>2855.5</v>
      </c>
      <c r="W286" s="28">
        <f ca="1">IF($D286&gt;$D$8,"",INDIRECT(ADDRESS(ROW(Entrées!$C$37)+($D286-1)*24+W$11,COLUMN(Entrées!$C$37)+($C286-1),4,TRUE,"Entrées")))</f>
        <v>2746</v>
      </c>
      <c r="X286" s="28">
        <f ca="1">IF($D286&gt;$D$8,"",INDIRECT(ADDRESS(ROW(Entrées!$C$37)+($D286-1)*24+X$11,COLUMN(Entrées!$C$37)+($C286-1),4,TRUE,"Entrées")))</f>
        <v>2609.5</v>
      </c>
      <c r="Y286" s="28">
        <f ca="1">IF($D286&gt;$D$8,"",INDIRECT(ADDRESS(ROW(Entrées!$C$37)+($D286-1)*24+Y$11,COLUMN(Entrées!$C$37)+($C286-1),4,TRUE,"Entrées")))</f>
        <v>2622.5</v>
      </c>
      <c r="Z286" s="28">
        <f ca="1">IF($D286&gt;$D$8,"",INDIRECT(ADDRESS(ROW(Entrées!$C$37)+($D286-1)*24+Z$11,COLUMN(Entrées!$C$37)+($C286-1),4,TRUE,"Entrées")))</f>
        <v>2732.5</v>
      </c>
      <c r="AA286" s="28">
        <f ca="1">IF($D286&gt;$D$8,"",INDIRECT(ADDRESS(ROW(Entrées!$C$37)+($D286-1)*24+AA$11,COLUMN(Entrées!$C$37)+($C286-1),4,TRUE,"Entrées")))</f>
        <v>3044.5</v>
      </c>
      <c r="AB286" s="28">
        <f ca="1">IF($D286&gt;$D$8,"",INDIRECT(ADDRESS(ROW(Entrées!$C$37)+($D286-1)*24+AB$11,COLUMN(Entrées!$C$37)+($C286-1),4,TRUE,"Entrées")))</f>
        <v>3183.5</v>
      </c>
      <c r="AC286" s="11"/>
      <c r="AD286" s="40">
        <f t="shared" ca="1" si="330"/>
        <v>2006.5208333333333</v>
      </c>
      <c r="AE286" s="40">
        <f t="shared" ca="1" si="333"/>
        <v>3183.5</v>
      </c>
      <c r="AF286" s="40">
        <f t="shared" ca="1" si="334"/>
        <v>1080.5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49473.956989247294</v>
      </c>
      <c r="AK286" s="31">
        <f t="shared" ca="1" si="304"/>
        <v>49350.672043010745</v>
      </c>
      <c r="AL286" s="31">
        <f t="shared" ca="1" si="305"/>
        <v>49398.118279569891</v>
      </c>
      <c r="AM286" s="31">
        <f t="shared" ca="1" si="306"/>
        <v>347.55645161290329</v>
      </c>
      <c r="AN286" s="31">
        <f t="shared" ca="1" si="307"/>
        <v>2588.1444892473114</v>
      </c>
      <c r="AO286" s="31">
        <f t="shared" ca="1" si="308"/>
        <v>1503.5463709677417</v>
      </c>
      <c r="AP286" s="31">
        <f t="shared" ca="1" si="309"/>
        <v>41704.171370967742</v>
      </c>
      <c r="AQ286" s="31">
        <f t="shared" ca="1" si="310"/>
        <v>2152.7096774193546</v>
      </c>
      <c r="AR286" s="31">
        <f t="shared" ca="1" si="311"/>
        <v>402.56922043010746</v>
      </c>
      <c r="AS286" s="31">
        <f t="shared" ca="1" si="312"/>
        <v>6508.2741935483891</v>
      </c>
      <c r="AT286" s="31">
        <f t="shared" ca="1" si="313"/>
        <v>-813.07862903225805</v>
      </c>
      <c r="AU286" s="31">
        <f t="shared" ca="1" si="314"/>
        <v>663.5913978494624</v>
      </c>
      <c r="AV286" s="31">
        <f t="shared" ca="1" si="315"/>
        <v>-5583.5161290322567</v>
      </c>
      <c r="AW286" s="31">
        <f t="shared" ca="1" si="316"/>
        <v>65.047043010752674</v>
      </c>
      <c r="AX286" s="31">
        <f t="shared" ca="1" si="317"/>
        <v>1350.5215053763443</v>
      </c>
      <c r="AY286" s="31">
        <f t="shared" ca="1" si="318"/>
        <v>-1174.383064516129</v>
      </c>
      <c r="AZ286" s="31">
        <f t="shared" ca="1" si="319"/>
        <v>-997.34811827956992</v>
      </c>
      <c r="BA286" s="31">
        <f t="shared" ca="1" si="320"/>
        <v>-382.02016129032256</v>
      </c>
      <c r="BB286" s="31">
        <f t="shared" ca="1" si="321"/>
        <v>-2410.5497311827958</v>
      </c>
      <c r="BC286" s="31">
        <f t="shared" ca="1" si="322"/>
        <v>-1597.1438172043011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-80.5</v>
      </c>
      <c r="BI286" s="32">
        <f>IF($BF286&gt;$Y$7,"",IF(AND($BF286=$Y$7,$BG286=23),"",Entrées!D314-Entrées!D313))</f>
        <v>-550</v>
      </c>
      <c r="BJ286" s="32">
        <f>IF($BF286&gt;$Y$7,"",IF(AND($BF286=$Y$7,$BG286=23),"",Entrées!E314-Entrées!E313))</f>
        <v>-600</v>
      </c>
      <c r="BK286" s="32">
        <f>IF($BF286&gt;$Y$7,"",IF(AND($BF286=$Y$7,$BG286=23),"",Entrées!F314-Entrées!F313))</f>
        <v>0</v>
      </c>
      <c r="BL286" s="32">
        <f>IF($BF286&gt;$Y$7,"",IF(AND($BF286=$Y$7,$BG286=23),"",Entrées!G314-Entrées!G313))</f>
        <v>-136.5</v>
      </c>
      <c r="BM286" s="32">
        <f>IF($BF286&gt;$Y$7,"",IF(AND($BF286=$Y$7,$BG286=23),"",Entrées!H314-Entrées!H313))</f>
        <v>-11</v>
      </c>
      <c r="BN286" s="32">
        <f>IF($BF286&gt;$Y$7,"",IF(AND($BF286=$Y$7,$BG286=23),"",Entrées!I314-Entrées!I313))</f>
        <v>-336</v>
      </c>
      <c r="BO286" s="32">
        <f>IF($BF286&gt;$Y$7,"",IF(AND($BF286=$Y$7,$BG286=23),"",Entrées!J314-Entrées!J313))</f>
        <v>-160</v>
      </c>
      <c r="BP286" s="32">
        <f>IF($BF286&gt;$Y$7,"",IF(AND($BF286=$Y$7,$BG286=23),"",Entrées!K314-Entrées!K313))</f>
        <v>41.5</v>
      </c>
      <c r="BQ286" s="32">
        <f>IF($BF286&gt;$Y$7,"",IF(AND($BF286=$Y$7,$BG286=23),"",Entrées!L314-Entrées!L313))</f>
        <v>464.5</v>
      </c>
      <c r="BR286" s="32">
        <f>IF($BF286&gt;$Y$7,"",IF(AND($BF286=$Y$7,$BG286=23),"",Entrées!M314-Entrées!M313))</f>
        <v>-12.5</v>
      </c>
      <c r="BS286" s="32">
        <f>IF($BF286&gt;$Y$7,"",IF(AND($BF286=$Y$7,$BG286=23),"",Entrées!N314-Entrées!N313))</f>
        <v>4.5</v>
      </c>
      <c r="BT286" s="32">
        <f>IF($BF286&gt;$Y$7,"",IF(AND($BF286=$Y$7,$BG286=23),"",Entrées!O314-Entrées!O313))</f>
        <v>66</v>
      </c>
      <c r="BU286" s="32">
        <f>IF($BF286&gt;$Y$7,"",IF(AND($BF286=$Y$7,$BG286=23),"",Entrées!P314-Entrées!P313))</f>
        <v>-1.5</v>
      </c>
      <c r="BV286" s="32">
        <f>IF($BF286&gt;$Y$7,"",IF(AND($BF286=$Y$7,$BG286=23),"",Entrées!Q314-Entrées!Q313))</f>
        <v>-229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302</v>
      </c>
      <c r="BY286" s="32">
        <f>IF($BF286&gt;$Y$7,"",IF(AND($BF286=$Y$7,$BG286=23),"",Entrées!T314-Entrées!T313))</f>
        <v>-599</v>
      </c>
      <c r="BZ286" s="32">
        <f>IF($BF286&gt;$Y$7,"",IF(AND($BF286=$Y$7,$BG286=23),"",Entrées!U314-Entrées!U313))</f>
        <v>7</v>
      </c>
      <c r="CA286" s="32">
        <f>IF($BF286&gt;$Y$7,"",IF(AND($BF286=$Y$7,$BG286=23),"",Entrées!V314-Entrées!V313))</f>
        <v>-119</v>
      </c>
      <c r="CB286" s="4"/>
      <c r="CC286" s="4"/>
      <c r="CD286" s="33">
        <f>IF($BF286&lt;=$Y$7,Entrées!J313/CD$2,"")</f>
        <v>0.11979560938682816</v>
      </c>
      <c r="CE286" s="33">
        <f>IF($BF286&lt;=$Y$7,Entrées!K313/CE$2,"")</f>
        <v>0.32202580028666983</v>
      </c>
      <c r="CF286" s="11">
        <f t="shared" si="324"/>
        <v>7926</v>
      </c>
      <c r="CG286" s="11">
        <f t="shared" si="325"/>
        <v>4186</v>
      </c>
      <c r="CH286" s="52">
        <f t="shared" si="326"/>
        <v>0.27160101910413265</v>
      </c>
      <c r="CI286" s="52">
        <f t="shared" si="327"/>
        <v>9.6170382329218221E-2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7926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3204.5</v>
      </c>
      <c r="F287" s="28">
        <f ca="1">IF($D287&gt;$D$8,"",INDIRECT(ADDRESS(ROW(Entrées!$C$37)+($D287-1)*24+F$11,COLUMN(Entrées!$C$37)+($C287-1),4,TRUE,"Entrées")))</f>
        <v>3012</v>
      </c>
      <c r="G287" s="28">
        <f ca="1">IF($D287&gt;$D$8,"",INDIRECT(ADDRESS(ROW(Entrées!$C$37)+($D287-1)*24+G$11,COLUMN(Entrées!$C$37)+($C287-1),4,TRUE,"Entrées")))</f>
        <v>2806.5</v>
      </c>
      <c r="H287" s="28">
        <f ca="1">IF($D287&gt;$D$8,"",INDIRECT(ADDRESS(ROW(Entrées!$C$37)+($D287-1)*24+H$11,COLUMN(Entrées!$C$37)+($C287-1),4,TRUE,"Entrées")))</f>
        <v>2671.5</v>
      </c>
      <c r="I287" s="28">
        <f ca="1">IF($D287&gt;$D$8,"",INDIRECT(ADDRESS(ROW(Entrées!$C$37)+($D287-1)*24+I$11,COLUMN(Entrées!$C$37)+($C287-1),4,TRUE,"Entrées")))</f>
        <v>2587.5</v>
      </c>
      <c r="J287" s="28">
        <f ca="1">IF($D287&gt;$D$8,"",INDIRECT(ADDRESS(ROW(Entrées!$C$37)+($D287-1)*24+J$11,COLUMN(Entrées!$C$37)+($C287-1),4,TRUE,"Entrées")))</f>
        <v>2600</v>
      </c>
      <c r="K287" s="28">
        <f ca="1">IF($D287&gt;$D$8,"",INDIRECT(ADDRESS(ROW(Entrées!$C$37)+($D287-1)*24+K$11,COLUMN(Entrées!$C$37)+($C287-1),4,TRUE,"Entrées")))</f>
        <v>2593</v>
      </c>
      <c r="L287" s="28">
        <f ca="1">IF($D287&gt;$D$8,"",INDIRECT(ADDRESS(ROW(Entrées!$C$37)+($D287-1)*24+L$11,COLUMN(Entrées!$C$37)+($C287-1),4,TRUE,"Entrées")))</f>
        <v>2629.5</v>
      </c>
      <c r="M287" s="28">
        <f ca="1">IF($D287&gt;$D$8,"",INDIRECT(ADDRESS(ROW(Entrées!$C$37)+($D287-1)*24+M$11,COLUMN(Entrées!$C$37)+($C287-1),4,TRUE,"Entrées")))</f>
        <v>2634.5</v>
      </c>
      <c r="N287" s="28">
        <f ca="1">IF($D287&gt;$D$8,"",INDIRECT(ADDRESS(ROW(Entrées!$C$37)+($D287-1)*24+N$11,COLUMN(Entrées!$C$37)+($C287-1),4,TRUE,"Entrées")))</f>
        <v>2471.5</v>
      </c>
      <c r="O287" s="28">
        <f ca="1">IF($D287&gt;$D$8,"",INDIRECT(ADDRESS(ROW(Entrées!$C$37)+($D287-1)*24+O$11,COLUMN(Entrées!$C$37)+($C287-1),4,TRUE,"Entrées")))</f>
        <v>2379</v>
      </c>
      <c r="P287" s="28">
        <f ca="1">IF($D287&gt;$D$8,"",INDIRECT(ADDRESS(ROW(Entrées!$C$37)+($D287-1)*24+P$11,COLUMN(Entrées!$C$37)+($C287-1),4,TRUE,"Entrées")))</f>
        <v>2329</v>
      </c>
      <c r="Q287" s="28">
        <f ca="1">IF($D287&gt;$D$8,"",INDIRECT(ADDRESS(ROW(Entrées!$C$37)+($D287-1)*24+Q$11,COLUMN(Entrées!$C$37)+($C287-1),4,TRUE,"Entrées")))</f>
        <v>2374</v>
      </c>
      <c r="R287" s="28">
        <f ca="1">IF($D287&gt;$D$8,"",INDIRECT(ADDRESS(ROW(Entrées!$C$37)+($D287-1)*24+R$11,COLUMN(Entrées!$C$37)+($C287-1),4,TRUE,"Entrées")))</f>
        <v>2297</v>
      </c>
      <c r="S287" s="28">
        <f ca="1">IF($D287&gt;$D$8,"",INDIRECT(ADDRESS(ROW(Entrées!$C$37)+($D287-1)*24+S$11,COLUMN(Entrées!$C$37)+($C287-1),4,TRUE,"Entrées")))</f>
        <v>2209.5</v>
      </c>
      <c r="T287" s="28">
        <f ca="1">IF($D287&gt;$D$8,"",INDIRECT(ADDRESS(ROW(Entrées!$C$37)+($D287-1)*24+T$11,COLUMN(Entrées!$C$37)+($C287-1),4,TRUE,"Entrées")))</f>
        <v>2196</v>
      </c>
      <c r="U287" s="28">
        <f ca="1">IF($D287&gt;$D$8,"",INDIRECT(ADDRESS(ROW(Entrées!$C$37)+($D287-1)*24+U$11,COLUMN(Entrées!$C$37)+($C287-1),4,TRUE,"Entrées")))</f>
        <v>1897</v>
      </c>
      <c r="V287" s="28">
        <f ca="1">IF($D287&gt;$D$8,"",INDIRECT(ADDRESS(ROW(Entrées!$C$37)+($D287-1)*24+V$11,COLUMN(Entrées!$C$37)+($C287-1),4,TRUE,"Entrées")))</f>
        <v>1516.5</v>
      </c>
      <c r="W287" s="28">
        <f ca="1">IF($D287&gt;$D$8,"",INDIRECT(ADDRESS(ROW(Entrées!$C$37)+($D287-1)*24+W$11,COLUMN(Entrées!$C$37)+($C287-1),4,TRUE,"Entrées")))</f>
        <v>1159</v>
      </c>
      <c r="X287" s="28">
        <f ca="1">IF($D287&gt;$D$8,"",INDIRECT(ADDRESS(ROW(Entrées!$C$37)+($D287-1)*24+X$11,COLUMN(Entrées!$C$37)+($C287-1),4,TRUE,"Entrées")))</f>
        <v>1174.5</v>
      </c>
      <c r="Y287" s="28">
        <f ca="1">IF($D287&gt;$D$8,"",INDIRECT(ADDRESS(ROW(Entrées!$C$37)+($D287-1)*24+Y$11,COLUMN(Entrées!$C$37)+($C287-1),4,TRUE,"Entrées")))</f>
        <v>1216</v>
      </c>
      <c r="Z287" s="28">
        <f ca="1">IF($D287&gt;$D$8,"",INDIRECT(ADDRESS(ROW(Entrées!$C$37)+($D287-1)*24+Z$11,COLUMN(Entrées!$C$37)+($C287-1),4,TRUE,"Entrées")))</f>
        <v>1225</v>
      </c>
      <c r="AA287" s="28">
        <f ca="1">IF($D287&gt;$D$8,"",INDIRECT(ADDRESS(ROW(Entrées!$C$37)+($D287-1)*24+AA$11,COLUMN(Entrées!$C$37)+($C287-1),4,TRUE,"Entrées")))</f>
        <v>1110.5</v>
      </c>
      <c r="AB287" s="28">
        <f ca="1">IF($D287&gt;$D$8,"",INDIRECT(ADDRESS(ROW(Entrées!$C$37)+($D287-1)*24+AB$11,COLUMN(Entrées!$C$37)+($C287-1),4,TRUE,"Entrées")))</f>
        <v>929</v>
      </c>
      <c r="AC287" s="11"/>
      <c r="AD287" s="40">
        <f t="shared" ca="1" si="330"/>
        <v>2134.2708333333335</v>
      </c>
      <c r="AE287" s="40">
        <f t="shared" ca="1" si="333"/>
        <v>3204.5</v>
      </c>
      <c r="AF287" s="40">
        <f t="shared" ca="1" si="334"/>
        <v>929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49473.956989247294</v>
      </c>
      <c r="AK287" s="31">
        <f t="shared" ca="1" si="304"/>
        <v>49350.672043010745</v>
      </c>
      <c r="AL287" s="31">
        <f t="shared" ca="1" si="305"/>
        <v>49398.118279569891</v>
      </c>
      <c r="AM287" s="31">
        <f t="shared" ca="1" si="306"/>
        <v>347.55645161290329</v>
      </c>
      <c r="AN287" s="31">
        <f t="shared" ca="1" si="307"/>
        <v>2588.1444892473114</v>
      </c>
      <c r="AO287" s="31">
        <f t="shared" ca="1" si="308"/>
        <v>1503.5463709677417</v>
      </c>
      <c r="AP287" s="31">
        <f t="shared" ca="1" si="309"/>
        <v>41704.171370967742</v>
      </c>
      <c r="AQ287" s="31">
        <f t="shared" ca="1" si="310"/>
        <v>2152.7096774193546</v>
      </c>
      <c r="AR287" s="31">
        <f t="shared" ca="1" si="311"/>
        <v>402.56922043010746</v>
      </c>
      <c r="AS287" s="31">
        <f t="shared" ca="1" si="312"/>
        <v>6508.2741935483891</v>
      </c>
      <c r="AT287" s="31">
        <f t="shared" ca="1" si="313"/>
        <v>-813.07862903225805</v>
      </c>
      <c r="AU287" s="31">
        <f t="shared" ca="1" si="314"/>
        <v>663.5913978494624</v>
      </c>
      <c r="AV287" s="31">
        <f t="shared" ca="1" si="315"/>
        <v>-5583.5161290322567</v>
      </c>
      <c r="AW287" s="31">
        <f t="shared" ca="1" si="316"/>
        <v>65.047043010752674</v>
      </c>
      <c r="AX287" s="31">
        <f t="shared" ca="1" si="317"/>
        <v>1350.5215053763443</v>
      </c>
      <c r="AY287" s="31">
        <f t="shared" ca="1" si="318"/>
        <v>-1174.383064516129</v>
      </c>
      <c r="AZ287" s="31">
        <f t="shared" ca="1" si="319"/>
        <v>-997.34811827956992</v>
      </c>
      <c r="BA287" s="31">
        <f t="shared" ca="1" si="320"/>
        <v>-382.02016129032256</v>
      </c>
      <c r="BB287" s="31">
        <f t="shared" ca="1" si="321"/>
        <v>-2410.5497311827958</v>
      </c>
      <c r="BC287" s="31">
        <f t="shared" ca="1" si="322"/>
        <v>-1597.1438172043011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-2397</v>
      </c>
      <c r="BI287" s="32">
        <f>IF($BF287&gt;$Y$7,"",IF(AND($BF287=$Y$7,$BG287=23),"",Entrées!D315-Entrées!D314))</f>
        <v>-2250</v>
      </c>
      <c r="BJ287" s="32">
        <f>IF($BF287&gt;$Y$7,"",IF(AND($BF287=$Y$7,$BG287=23),"",Entrées!E315-Entrées!E314))</f>
        <v>-2325</v>
      </c>
      <c r="BK287" s="32">
        <f>IF($BF287&gt;$Y$7,"",IF(AND($BF287=$Y$7,$BG287=23),"",Entrées!F315-Entrées!F314))</f>
        <v>0.5</v>
      </c>
      <c r="BL287" s="32">
        <f>IF($BF287&gt;$Y$7,"",IF(AND($BF287=$Y$7,$BG287=23),"",Entrées!G315-Entrées!G314))</f>
        <v>-60</v>
      </c>
      <c r="BM287" s="32">
        <f>IF($BF287&gt;$Y$7,"",IF(AND($BF287=$Y$7,$BG287=23),"",Entrées!H315-Entrées!H314))</f>
        <v>-2.5</v>
      </c>
      <c r="BN287" s="32">
        <f>IF($BF287&gt;$Y$7,"",IF(AND($BF287=$Y$7,$BG287=23),"",Entrées!I315-Entrées!I314))</f>
        <v>-127</v>
      </c>
      <c r="BO287" s="32">
        <f>IF($BF287&gt;$Y$7,"",IF(AND($BF287=$Y$7,$BG287=23),"",Entrées!J315-Entrées!J314))</f>
        <v>5</v>
      </c>
      <c r="BP287" s="32">
        <f>IF($BF287&gt;$Y$7,"",IF(AND($BF287=$Y$7,$BG287=23),"",Entrées!K315-Entrées!K314))</f>
        <v>-20.5</v>
      </c>
      <c r="BQ287" s="32">
        <f>IF($BF287&gt;$Y$7,"",IF(AND($BF287=$Y$7,$BG287=23),"",Entrées!L315-Entrées!L314))</f>
        <v>-1677.5</v>
      </c>
      <c r="BR287" s="32">
        <f>IF($BF287&gt;$Y$7,"",IF(AND($BF287=$Y$7,$BG287=23),"",Entrées!M315-Entrées!M314))</f>
        <v>-342</v>
      </c>
      <c r="BS287" s="32">
        <f>IF($BF287&gt;$Y$7,"",IF(AND($BF287=$Y$7,$BG287=23),"",Entrées!N315-Entrées!N314))</f>
        <v>-5.5</v>
      </c>
      <c r="BT287" s="32">
        <f>IF($BF287&gt;$Y$7,"",IF(AND($BF287=$Y$7,$BG287=23),"",Entrées!O315-Entrées!O314))</f>
        <v>-168</v>
      </c>
      <c r="BU287" s="32">
        <f>IF($BF287&gt;$Y$7,"",IF(AND($BF287=$Y$7,$BG287=23),"",Entrées!P315-Entrées!P314))</f>
        <v>2.5</v>
      </c>
      <c r="BV287" s="32">
        <f>IF($BF287&gt;$Y$7,"",IF(AND($BF287=$Y$7,$BG287=23),"",Entrées!Q315-Entrées!Q314))</f>
        <v>321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439</v>
      </c>
      <c r="BY287" s="32">
        <f>IF($BF287&gt;$Y$7,"",IF(AND($BF287=$Y$7,$BG287=23),"",Entrées!T315-Entrées!T314))</f>
        <v>-474</v>
      </c>
      <c r="BZ287" s="32">
        <f>IF($BF287&gt;$Y$7,"",IF(AND($BF287=$Y$7,$BG287=23),"",Entrées!U315-Entrées!U314))</f>
        <v>-42</v>
      </c>
      <c r="CA287" s="32">
        <f>IF($BF287&gt;$Y$7,"",IF(AND($BF287=$Y$7,$BG287=23),"",Entrées!V315-Entrées!V314))</f>
        <v>-160</v>
      </c>
      <c r="CB287" s="4"/>
      <c r="CC287" s="4"/>
      <c r="CD287" s="33">
        <f>IF($BF287&lt;=$Y$7,Entrées!J314/CD$2,"")</f>
        <v>9.9608882159979817E-2</v>
      </c>
      <c r="CE287" s="33">
        <f>IF($BF287&lt;=$Y$7,Entrées!K314/CE$2,"")</f>
        <v>0.33193979933110368</v>
      </c>
      <c r="CF287" s="11">
        <f t="shared" si="324"/>
        <v>7926</v>
      </c>
      <c r="CG287" s="11">
        <f t="shared" si="325"/>
        <v>4186</v>
      </c>
      <c r="CH287" s="52">
        <f t="shared" si="326"/>
        <v>0.27160101910413265</v>
      </c>
      <c r="CI287" s="52">
        <f t="shared" si="327"/>
        <v>9.6170382329218221E-2</v>
      </c>
      <c r="CK287" s="11"/>
      <c r="CL287" s="4"/>
      <c r="CM287" s="11"/>
      <c r="CN287" s="11"/>
      <c r="CO287" s="4"/>
    </row>
    <row r="288" spans="1:93">
      <c r="A288" s="11">
        <f>A287+$Y$7-1</f>
        <v>301</v>
      </c>
      <c r="B288" s="11">
        <f t="shared" si="331"/>
        <v>7926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802</v>
      </c>
      <c r="F288" s="28">
        <f ca="1">IF($D288&gt;$D$8,"",INDIRECT(ADDRESS(ROW(Entrées!$C$37)+($D288-1)*24+F$11,COLUMN(Entrées!$C$37)+($C288-1),4,TRUE,"Entrées")))</f>
        <v>670.5</v>
      </c>
      <c r="G288" s="28">
        <f ca="1">IF($D288&gt;$D$8,"",INDIRECT(ADDRESS(ROW(Entrées!$C$37)+($D288-1)*24+G$11,COLUMN(Entrées!$C$37)+($C288-1),4,TRUE,"Entrées")))</f>
        <v>544.5</v>
      </c>
      <c r="H288" s="28">
        <f ca="1">IF($D288&gt;$D$8,"",INDIRECT(ADDRESS(ROW(Entrées!$C$37)+($D288-1)*24+H$11,COLUMN(Entrées!$C$37)+($C288-1),4,TRUE,"Entrées")))</f>
        <v>496</v>
      </c>
      <c r="I288" s="28">
        <f ca="1">IF($D288&gt;$D$8,"",INDIRECT(ADDRESS(ROW(Entrées!$C$37)+($D288-1)*24+I$11,COLUMN(Entrées!$C$37)+($C288-1),4,TRUE,"Entrées")))</f>
        <v>487</v>
      </c>
      <c r="J288" s="28">
        <f ca="1">IF($D288&gt;$D$8,"",INDIRECT(ADDRESS(ROW(Entrées!$C$37)+($D288-1)*24+J$11,COLUMN(Entrées!$C$37)+($C288-1),4,TRUE,"Entrées")))</f>
        <v>547</v>
      </c>
      <c r="K288" s="28">
        <f ca="1">IF($D288&gt;$D$8,"",INDIRECT(ADDRESS(ROW(Entrées!$C$37)+($D288-1)*24+K$11,COLUMN(Entrées!$C$37)+($C288-1),4,TRUE,"Entrées")))</f>
        <v>650.5</v>
      </c>
      <c r="L288" s="28">
        <f ca="1">IF($D288&gt;$D$8,"",INDIRECT(ADDRESS(ROW(Entrées!$C$37)+($D288-1)*24+L$11,COLUMN(Entrées!$C$37)+($C288-1),4,TRUE,"Entrées")))</f>
        <v>797.5</v>
      </c>
      <c r="M288" s="28">
        <f ca="1">IF($D288&gt;$D$8,"",INDIRECT(ADDRESS(ROW(Entrées!$C$37)+($D288-1)*24+M$11,COLUMN(Entrées!$C$37)+($C288-1),4,TRUE,"Entrées")))</f>
        <v>970.5</v>
      </c>
      <c r="N288" s="28">
        <f ca="1">IF($D288&gt;$D$8,"",INDIRECT(ADDRESS(ROW(Entrées!$C$37)+($D288-1)*24+N$11,COLUMN(Entrées!$C$37)+($C288-1),4,TRUE,"Entrées")))</f>
        <v>1219.5</v>
      </c>
      <c r="O288" s="28">
        <f ca="1">IF($D288&gt;$D$8,"",INDIRECT(ADDRESS(ROW(Entrées!$C$37)+($D288-1)*24+O$11,COLUMN(Entrées!$C$37)+($C288-1),4,TRUE,"Entrées")))</f>
        <v>1250.5</v>
      </c>
      <c r="P288" s="28">
        <f ca="1">IF($D288&gt;$D$8,"",INDIRECT(ADDRESS(ROW(Entrées!$C$37)+($D288-1)*24+P$11,COLUMN(Entrées!$C$37)+($C288-1),4,TRUE,"Entrées")))</f>
        <v>1172</v>
      </c>
      <c r="Q288" s="28">
        <f ca="1">IF($D288&gt;$D$8,"",INDIRECT(ADDRESS(ROW(Entrées!$C$37)+($D288-1)*24+Q$11,COLUMN(Entrées!$C$37)+($C288-1),4,TRUE,"Entrées")))</f>
        <v>1194</v>
      </c>
      <c r="R288" s="28">
        <f ca="1">IF($D288&gt;$D$8,"",INDIRECT(ADDRESS(ROW(Entrées!$C$37)+($D288-1)*24+R$11,COLUMN(Entrées!$C$37)+($C288-1),4,TRUE,"Entrées")))</f>
        <v>1256</v>
      </c>
      <c r="S288" s="28">
        <f ca="1">IF($D288&gt;$D$8,"",INDIRECT(ADDRESS(ROW(Entrées!$C$37)+($D288-1)*24+S$11,COLUMN(Entrées!$C$37)+($C288-1),4,TRUE,"Entrées")))</f>
        <v>1270.5</v>
      </c>
      <c r="T288" s="28">
        <f ca="1">IF($D288&gt;$D$8,"",INDIRECT(ADDRESS(ROW(Entrées!$C$37)+($D288-1)*24+T$11,COLUMN(Entrées!$C$37)+($C288-1),4,TRUE,"Entrées")))</f>
        <v>1331</v>
      </c>
      <c r="U288" s="28">
        <f ca="1">IF($D288&gt;$D$8,"",INDIRECT(ADDRESS(ROW(Entrées!$C$37)+($D288-1)*24+U$11,COLUMN(Entrées!$C$37)+($C288-1),4,TRUE,"Entrées")))</f>
        <v>1410.5</v>
      </c>
      <c r="V288" s="28">
        <f ca="1">IF($D288&gt;$D$8,"",INDIRECT(ADDRESS(ROW(Entrées!$C$37)+($D288-1)*24+V$11,COLUMN(Entrées!$C$37)+($C288-1),4,TRUE,"Entrées")))</f>
        <v>1505.5</v>
      </c>
      <c r="W288" s="28">
        <f ca="1">IF($D288&gt;$D$8,"",INDIRECT(ADDRESS(ROW(Entrées!$C$37)+($D288-1)*24+W$11,COLUMN(Entrées!$C$37)+($C288-1),4,TRUE,"Entrées")))</f>
        <v>1725.5</v>
      </c>
      <c r="X288" s="28">
        <f ca="1">IF($D288&gt;$D$8,"",INDIRECT(ADDRESS(ROW(Entrées!$C$37)+($D288-1)*24+X$11,COLUMN(Entrées!$C$37)+($C288-1),4,TRUE,"Entrées")))</f>
        <v>2296</v>
      </c>
      <c r="Y288" s="28">
        <f ca="1">IF($D288&gt;$D$8,"",INDIRECT(ADDRESS(ROW(Entrées!$C$37)+($D288-1)*24+Y$11,COLUMN(Entrées!$C$37)+($C288-1),4,TRUE,"Entrées")))</f>
        <v>2773</v>
      </c>
      <c r="Z288" s="28">
        <f ca="1">IF($D288&gt;$D$8,"",INDIRECT(ADDRESS(ROW(Entrées!$C$37)+($D288-1)*24+Z$11,COLUMN(Entrées!$C$37)+($C288-1),4,TRUE,"Entrées")))</f>
        <v>3001</v>
      </c>
      <c r="AA288" s="28">
        <f ca="1">IF($D288&gt;$D$8,"",INDIRECT(ADDRESS(ROW(Entrées!$C$37)+($D288-1)*24+AA$11,COLUMN(Entrées!$C$37)+($C288-1),4,TRUE,"Entrées")))</f>
        <v>3147.5</v>
      </c>
      <c r="AB288" s="28">
        <f ca="1">IF($D288&gt;$D$8,"",INDIRECT(ADDRESS(ROW(Entrées!$C$37)+($D288-1)*24+AB$11,COLUMN(Entrées!$C$37)+($C288-1),4,TRUE,"Entrées")))</f>
        <v>3078</v>
      </c>
      <c r="AC288" s="11"/>
      <c r="AD288" s="40">
        <f t="shared" ca="1" si="330"/>
        <v>1399.8333333333333</v>
      </c>
      <c r="AE288" s="40">
        <f t="shared" ca="1" si="333"/>
        <v>3147.5</v>
      </c>
      <c r="AF288" s="40">
        <f t="shared" ca="1" si="334"/>
        <v>487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49473.956989247294</v>
      </c>
      <c r="AK288" s="31">
        <f t="shared" ca="1" si="304"/>
        <v>49350.672043010745</v>
      </c>
      <c r="AL288" s="31">
        <f t="shared" ca="1" si="305"/>
        <v>49398.118279569891</v>
      </c>
      <c r="AM288" s="31">
        <f t="shared" ca="1" si="306"/>
        <v>347.55645161290329</v>
      </c>
      <c r="AN288" s="31">
        <f t="shared" ca="1" si="307"/>
        <v>2588.1444892473114</v>
      </c>
      <c r="AO288" s="31">
        <f t="shared" ca="1" si="308"/>
        <v>1503.5463709677417</v>
      </c>
      <c r="AP288" s="31">
        <f t="shared" ca="1" si="309"/>
        <v>41704.171370967742</v>
      </c>
      <c r="AQ288" s="31">
        <f t="shared" ca="1" si="310"/>
        <v>2152.7096774193546</v>
      </c>
      <c r="AR288" s="31">
        <f t="shared" ca="1" si="311"/>
        <v>402.56922043010746</v>
      </c>
      <c r="AS288" s="31">
        <f t="shared" ca="1" si="312"/>
        <v>6508.2741935483891</v>
      </c>
      <c r="AT288" s="31">
        <f t="shared" ca="1" si="313"/>
        <v>-813.07862903225805</v>
      </c>
      <c r="AU288" s="31">
        <f t="shared" ca="1" si="314"/>
        <v>663.5913978494624</v>
      </c>
      <c r="AV288" s="31">
        <f t="shared" ca="1" si="315"/>
        <v>-5583.5161290322567</v>
      </c>
      <c r="AW288" s="31">
        <f t="shared" ca="1" si="316"/>
        <v>65.047043010752674</v>
      </c>
      <c r="AX288" s="31">
        <f t="shared" ca="1" si="317"/>
        <v>1350.5215053763443</v>
      </c>
      <c r="AY288" s="31">
        <f t="shared" ca="1" si="318"/>
        <v>-1174.383064516129</v>
      </c>
      <c r="AZ288" s="31">
        <f t="shared" ca="1" si="319"/>
        <v>-997.34811827956992</v>
      </c>
      <c r="BA288" s="31">
        <f t="shared" ca="1" si="320"/>
        <v>-382.02016129032256</v>
      </c>
      <c r="BB288" s="31">
        <f t="shared" ca="1" si="321"/>
        <v>-2410.5497311827958</v>
      </c>
      <c r="BC288" s="31">
        <f t="shared" ca="1" si="322"/>
        <v>-1597.1438172043011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-2189</v>
      </c>
      <c r="BI288" s="32">
        <f>IF($BF288&gt;$Y$7,"",IF(AND($BF288=$Y$7,$BG288=23),"",Entrées!D316-Entrées!D315))</f>
        <v>-2312.5</v>
      </c>
      <c r="BJ288" s="32">
        <f>IF($BF288&gt;$Y$7,"",IF(AND($BF288=$Y$7,$BG288=23),"",Entrées!E316-Entrées!E315))</f>
        <v>-2312.5</v>
      </c>
      <c r="BK288" s="32">
        <f>IF($BF288&gt;$Y$7,"",IF(AND($BF288=$Y$7,$BG288=23),"",Entrées!F316-Entrées!F315))</f>
        <v>-1</v>
      </c>
      <c r="BL288" s="32">
        <f>IF($BF288&gt;$Y$7,"",IF(AND($BF288=$Y$7,$BG288=23),"",Entrées!G316-Entrées!G315))</f>
        <v>196.5</v>
      </c>
      <c r="BM288" s="32">
        <f>IF($BF288&gt;$Y$7,"",IF(AND($BF288=$Y$7,$BG288=23),"",Entrées!H316-Entrées!H315))</f>
        <v>13.5</v>
      </c>
      <c r="BN288" s="32">
        <f>IF($BF288&gt;$Y$7,"",IF(AND($BF288=$Y$7,$BG288=23),"",Entrées!I316-Entrées!I315))</f>
        <v>-69.5</v>
      </c>
      <c r="BO288" s="32">
        <f>IF($BF288&gt;$Y$7,"",IF(AND($BF288=$Y$7,$BG288=23),"",Entrées!J316-Entrées!J315))</f>
        <v>-71</v>
      </c>
      <c r="BP288" s="32">
        <f>IF($BF288&gt;$Y$7,"",IF(AND($BF288=$Y$7,$BG288=23),"",Entrées!K316-Entrées!K315))</f>
        <v>-221.5</v>
      </c>
      <c r="BQ288" s="32">
        <f>IF($BF288&gt;$Y$7,"",IF(AND($BF288=$Y$7,$BG288=23),"",Entrées!L316-Entrées!L315))</f>
        <v>-413</v>
      </c>
      <c r="BR288" s="32">
        <f>IF($BF288&gt;$Y$7,"",IF(AND($BF288=$Y$7,$BG288=23),"",Entrées!M316-Entrées!M315))</f>
        <v>-979</v>
      </c>
      <c r="BS288" s="32">
        <f>IF($BF288&gt;$Y$7,"",IF(AND($BF288=$Y$7,$BG288=23),"",Entrées!N316-Entrées!N315))</f>
        <v>-4.5</v>
      </c>
      <c r="BT288" s="32">
        <f>IF($BF288&gt;$Y$7,"",IF(AND($BF288=$Y$7,$BG288=23),"",Entrées!O316-Entrées!O315))</f>
        <v>-639</v>
      </c>
      <c r="BU288" s="32">
        <f>IF($BF288&gt;$Y$7,"",IF(AND($BF288=$Y$7,$BG288=23),"",Entrées!P316-Entrées!P315))</f>
        <v>6</v>
      </c>
      <c r="BV288" s="32">
        <f>IF($BF288&gt;$Y$7,"",IF(AND($BF288=$Y$7,$BG288=23),"",Entrées!Q316-Entrées!Q315))</f>
        <v>-58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-782</v>
      </c>
      <c r="BY288" s="32">
        <f>IF($BF288&gt;$Y$7,"",IF(AND($BF288=$Y$7,$BG288=23),"",Entrées!T316-Entrées!T315))</f>
        <v>-64</v>
      </c>
      <c r="BZ288" s="32">
        <f>IF($BF288&gt;$Y$7,"",IF(AND($BF288=$Y$7,$BG288=23),"",Entrées!U316-Entrées!U315))</f>
        <v>0</v>
      </c>
      <c r="CA288" s="32">
        <f>IF($BF288&gt;$Y$7,"",IF(AND($BF288=$Y$7,$BG288=23),"",Entrées!V316-Entrées!V315))</f>
        <v>-9</v>
      </c>
      <c r="CB288" s="4"/>
      <c r="CC288" s="4"/>
      <c r="CD288" s="33">
        <f>IF($BF288&lt;=$Y$7,Entrées!J315/CD$2,"")</f>
        <v>0.10023971738581883</v>
      </c>
      <c r="CE288" s="33">
        <f>IF($BF288&lt;=$Y$7,Entrées!K315/CE$2,"")</f>
        <v>0.32704252269469658</v>
      </c>
      <c r="CF288" s="11">
        <f t="shared" si="324"/>
        <v>7926</v>
      </c>
      <c r="CG288" s="11">
        <f t="shared" si="325"/>
        <v>4186</v>
      </c>
      <c r="CH288" s="52">
        <f t="shared" si="326"/>
        <v>0.27160101910413265</v>
      </c>
      <c r="CI288" s="52">
        <f t="shared" si="327"/>
        <v>9.6170382329218221E-2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7926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2932.5</v>
      </c>
      <c r="F289" s="28">
        <f ca="1">IF($D289&gt;$D$8,"",INDIRECT(ADDRESS(ROW(Entrées!$C$37)+($D289-1)*24+F$11,COLUMN(Entrées!$C$37)+($C289-1),4,TRUE,"Entrées")))</f>
        <v>2870.5</v>
      </c>
      <c r="G289" s="28">
        <f ca="1">IF($D289&gt;$D$8,"",INDIRECT(ADDRESS(ROW(Entrées!$C$37)+($D289-1)*24+G$11,COLUMN(Entrées!$C$37)+($C289-1),4,TRUE,"Entrées")))</f>
        <v>2760</v>
      </c>
      <c r="H289" s="28">
        <f ca="1">IF($D289&gt;$D$8,"",INDIRECT(ADDRESS(ROW(Entrées!$C$37)+($D289-1)*24+H$11,COLUMN(Entrées!$C$37)+($C289-1),4,TRUE,"Entrées")))</f>
        <v>2681.5</v>
      </c>
      <c r="I289" s="28">
        <f ca="1">IF($D289&gt;$D$8,"",INDIRECT(ADDRESS(ROW(Entrées!$C$37)+($D289-1)*24+I$11,COLUMN(Entrées!$C$37)+($C289-1),4,TRUE,"Entrées")))</f>
        <v>2532.5</v>
      </c>
      <c r="J289" s="28">
        <f ca="1">IF($D289&gt;$D$8,"",INDIRECT(ADDRESS(ROW(Entrées!$C$37)+($D289-1)*24+J$11,COLUMN(Entrées!$C$37)+($C289-1),4,TRUE,"Entrées")))</f>
        <v>2498.5</v>
      </c>
      <c r="K289" s="28">
        <f ca="1">IF($D289&gt;$D$8,"",INDIRECT(ADDRESS(ROW(Entrées!$C$37)+($D289-1)*24+K$11,COLUMN(Entrées!$C$37)+($C289-1),4,TRUE,"Entrées")))</f>
        <v>2551.5</v>
      </c>
      <c r="L289" s="28">
        <f ca="1">IF($D289&gt;$D$8,"",INDIRECT(ADDRESS(ROW(Entrées!$C$37)+($D289-1)*24+L$11,COLUMN(Entrées!$C$37)+($C289-1),4,TRUE,"Entrées")))</f>
        <v>2626.5</v>
      </c>
      <c r="M289" s="28">
        <f ca="1">IF($D289&gt;$D$8,"",INDIRECT(ADDRESS(ROW(Entrées!$C$37)+($D289-1)*24+M$11,COLUMN(Entrées!$C$37)+($C289-1),4,TRUE,"Entrées")))</f>
        <v>2617</v>
      </c>
      <c r="N289" s="28">
        <f ca="1">IF($D289&gt;$D$8,"",INDIRECT(ADDRESS(ROW(Entrées!$C$37)+($D289-1)*24+N$11,COLUMN(Entrées!$C$37)+($C289-1),4,TRUE,"Entrées")))</f>
        <v>2466</v>
      </c>
      <c r="O289" s="28">
        <f ca="1">IF($D289&gt;$D$8,"",INDIRECT(ADDRESS(ROW(Entrées!$C$37)+($D289-1)*24+O$11,COLUMN(Entrées!$C$37)+($C289-1),4,TRUE,"Entrées")))</f>
        <v>2134.5</v>
      </c>
      <c r="P289" s="28">
        <f ca="1">IF($D289&gt;$D$8,"",INDIRECT(ADDRESS(ROW(Entrées!$C$37)+($D289-1)*24+P$11,COLUMN(Entrées!$C$37)+($C289-1),4,TRUE,"Entrées")))</f>
        <v>1945.5</v>
      </c>
      <c r="Q289" s="28">
        <f ca="1">IF($D289&gt;$D$8,"",INDIRECT(ADDRESS(ROW(Entrées!$C$37)+($D289-1)*24+Q$11,COLUMN(Entrées!$C$37)+($C289-1),4,TRUE,"Entrées")))</f>
        <v>1890.5</v>
      </c>
      <c r="R289" s="28">
        <f ca="1">IF($D289&gt;$D$8,"",INDIRECT(ADDRESS(ROW(Entrées!$C$37)+($D289-1)*24+R$11,COLUMN(Entrées!$C$37)+($C289-1),4,TRUE,"Entrées")))</f>
        <v>2203.5</v>
      </c>
      <c r="S289" s="28">
        <f ca="1">IF($D289&gt;$D$8,"",INDIRECT(ADDRESS(ROW(Entrées!$C$37)+($D289-1)*24+S$11,COLUMN(Entrées!$C$37)+($C289-1),4,TRUE,"Entrées")))</f>
        <v>2352</v>
      </c>
      <c r="T289" s="28">
        <f ca="1">IF($D289&gt;$D$8,"",INDIRECT(ADDRESS(ROW(Entrées!$C$37)+($D289-1)*24+T$11,COLUMN(Entrées!$C$37)+($C289-1),4,TRUE,"Entrées")))</f>
        <v>2603</v>
      </c>
      <c r="U289" s="28">
        <f ca="1">IF($D289&gt;$D$8,"",INDIRECT(ADDRESS(ROW(Entrées!$C$37)+($D289-1)*24+U$11,COLUMN(Entrées!$C$37)+($C289-1),4,TRUE,"Entrées")))</f>
        <v>2768</v>
      </c>
      <c r="V289" s="28">
        <f ca="1">IF($D289&gt;$D$8,"",INDIRECT(ADDRESS(ROW(Entrées!$C$37)+($D289-1)*24+V$11,COLUMN(Entrées!$C$37)+($C289-1),4,TRUE,"Entrées")))</f>
        <v>2936</v>
      </c>
      <c r="W289" s="28">
        <f ca="1">IF($D289&gt;$D$8,"",INDIRECT(ADDRESS(ROW(Entrées!$C$37)+($D289-1)*24+W$11,COLUMN(Entrées!$C$37)+($C289-1),4,TRUE,"Entrées")))</f>
        <v>2802</v>
      </c>
      <c r="X289" s="28">
        <f ca="1">IF($D289&gt;$D$8,"",INDIRECT(ADDRESS(ROW(Entrées!$C$37)+($D289-1)*24+X$11,COLUMN(Entrées!$C$37)+($C289-1),4,TRUE,"Entrées")))</f>
        <v>2764.5</v>
      </c>
      <c r="Y289" s="28">
        <f ca="1">IF($D289&gt;$D$8,"",INDIRECT(ADDRESS(ROW(Entrées!$C$37)+($D289-1)*24+Y$11,COLUMN(Entrées!$C$37)+($C289-1),4,TRUE,"Entrées")))</f>
        <v>2945</v>
      </c>
      <c r="Z289" s="28">
        <f ca="1">IF($D289&gt;$D$8,"",INDIRECT(ADDRESS(ROW(Entrées!$C$37)+($D289-1)*24+Z$11,COLUMN(Entrées!$C$37)+($C289-1),4,TRUE,"Entrées")))</f>
        <v>3076</v>
      </c>
      <c r="AA289" s="28">
        <f ca="1">IF($D289&gt;$D$8,"",INDIRECT(ADDRESS(ROW(Entrées!$C$37)+($D289-1)*24+AA$11,COLUMN(Entrées!$C$37)+($C289-1),4,TRUE,"Entrées")))</f>
        <v>3068.5</v>
      </c>
      <c r="AB289" s="28">
        <f ca="1">IF($D289&gt;$D$8,"",INDIRECT(ADDRESS(ROW(Entrées!$C$37)+($D289-1)*24+AB$11,COLUMN(Entrées!$C$37)+($C289-1),4,TRUE,"Entrées")))</f>
        <v>3178</v>
      </c>
      <c r="AC289" s="11"/>
      <c r="AD289" s="40">
        <f t="shared" ca="1" si="330"/>
        <v>2633.4791666666665</v>
      </c>
      <c r="AE289" s="40">
        <f t="shared" ca="1" si="333"/>
        <v>3178</v>
      </c>
      <c r="AF289" s="40">
        <f t="shared" ca="1" si="334"/>
        <v>1890.5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49473.956989247294</v>
      </c>
      <c r="AK289" s="31">
        <f t="shared" ca="1" si="304"/>
        <v>49350.672043010745</v>
      </c>
      <c r="AL289" s="31">
        <f t="shared" ca="1" si="305"/>
        <v>49398.118279569891</v>
      </c>
      <c r="AM289" s="31">
        <f t="shared" ca="1" si="306"/>
        <v>347.55645161290329</v>
      </c>
      <c r="AN289" s="31">
        <f t="shared" ca="1" si="307"/>
        <v>2588.1444892473114</v>
      </c>
      <c r="AO289" s="31">
        <f t="shared" ca="1" si="308"/>
        <v>1503.5463709677417</v>
      </c>
      <c r="AP289" s="31">
        <f t="shared" ca="1" si="309"/>
        <v>41704.171370967742</v>
      </c>
      <c r="AQ289" s="31">
        <f t="shared" ca="1" si="310"/>
        <v>2152.7096774193546</v>
      </c>
      <c r="AR289" s="31">
        <f t="shared" ca="1" si="311"/>
        <v>402.56922043010746</v>
      </c>
      <c r="AS289" s="31">
        <f t="shared" ca="1" si="312"/>
        <v>6508.2741935483891</v>
      </c>
      <c r="AT289" s="31">
        <f t="shared" ca="1" si="313"/>
        <v>-813.07862903225805</v>
      </c>
      <c r="AU289" s="31">
        <f t="shared" ca="1" si="314"/>
        <v>663.5913978494624</v>
      </c>
      <c r="AV289" s="31">
        <f t="shared" ca="1" si="315"/>
        <v>-5583.5161290322567</v>
      </c>
      <c r="AW289" s="31">
        <f t="shared" ca="1" si="316"/>
        <v>65.047043010752674</v>
      </c>
      <c r="AX289" s="31">
        <f t="shared" ca="1" si="317"/>
        <v>1350.5215053763443</v>
      </c>
      <c r="AY289" s="31">
        <f t="shared" ca="1" si="318"/>
        <v>-1174.383064516129</v>
      </c>
      <c r="AZ289" s="31">
        <f t="shared" ca="1" si="319"/>
        <v>-997.34811827956992</v>
      </c>
      <c r="BA289" s="31">
        <f t="shared" ca="1" si="320"/>
        <v>-382.02016129032256</v>
      </c>
      <c r="BB289" s="31">
        <f t="shared" ca="1" si="321"/>
        <v>-2410.5497311827958</v>
      </c>
      <c r="BC289" s="31">
        <f t="shared" ca="1" si="322"/>
        <v>-1597.1438172043011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-1543.5</v>
      </c>
      <c r="BI289" s="32">
        <f>IF($BF289&gt;$Y$7,"",IF(AND($BF289=$Y$7,$BG289=23),"",Entrées!D317-Entrées!D316))</f>
        <v>-1487.5</v>
      </c>
      <c r="BJ289" s="32">
        <f>IF($BF289&gt;$Y$7,"",IF(AND($BF289=$Y$7,$BG289=23),"",Entrées!E317-Entrées!E316))</f>
        <v>-1487.5</v>
      </c>
      <c r="BK289" s="32">
        <f>IF($BF289&gt;$Y$7,"",IF(AND($BF289=$Y$7,$BG289=23),"",Entrées!F317-Entrées!F316))</f>
        <v>1</v>
      </c>
      <c r="BL289" s="32">
        <f>IF($BF289&gt;$Y$7,"",IF(AND($BF289=$Y$7,$BG289=23),"",Entrées!G317-Entrées!G316))</f>
        <v>-201.5</v>
      </c>
      <c r="BM289" s="32">
        <f>IF($BF289&gt;$Y$7,"",IF(AND($BF289=$Y$7,$BG289=23),"",Entrées!H317-Entrées!H316))</f>
        <v>-14.5</v>
      </c>
      <c r="BN289" s="32">
        <f>IF($BF289&gt;$Y$7,"",IF(AND($BF289=$Y$7,$BG289=23),"",Entrées!I317-Entrées!I316))</f>
        <v>15.5</v>
      </c>
      <c r="BO289" s="32">
        <f>IF($BF289&gt;$Y$7,"",IF(AND($BF289=$Y$7,$BG289=23),"",Entrées!J317-Entrées!J316))</f>
        <v>-94.5</v>
      </c>
      <c r="BP289" s="32">
        <f>IF($BF289&gt;$Y$7,"",IF(AND($BF289=$Y$7,$BG289=23),"",Entrées!K317-Entrées!K316))</f>
        <v>-246</v>
      </c>
      <c r="BQ289" s="32">
        <f>IF($BF289&gt;$Y$7,"",IF(AND($BF289=$Y$7,$BG289=23),"",Entrées!L317-Entrées!L316))</f>
        <v>-47</v>
      </c>
      <c r="BR289" s="32">
        <f>IF($BF289&gt;$Y$7,"",IF(AND($BF289=$Y$7,$BG289=23),"",Entrées!M317-Entrées!M316))</f>
        <v>-271</v>
      </c>
      <c r="BS289" s="32">
        <f>IF($BF289&gt;$Y$7,"",IF(AND($BF289=$Y$7,$BG289=23),"",Entrées!N317-Entrées!N316))</f>
        <v>16.5</v>
      </c>
      <c r="BT289" s="32">
        <f>IF($BF289&gt;$Y$7,"",IF(AND($BF289=$Y$7,$BG289=23),"",Entrées!O317-Entrées!O316))</f>
        <v>-702.5</v>
      </c>
      <c r="BU289" s="32">
        <f>IF($BF289&gt;$Y$7,"",IF(AND($BF289=$Y$7,$BG289=23),"",Entrées!P317-Entrées!P316))</f>
        <v>-2</v>
      </c>
      <c r="BV289" s="32">
        <f>IF($BF289&gt;$Y$7,"",IF(AND($BF289=$Y$7,$BG289=23),"",Entrées!Q317-Entrées!Q316))</f>
        <v>-54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-388</v>
      </c>
      <c r="BY289" s="32">
        <f>IF($BF289&gt;$Y$7,"",IF(AND($BF289=$Y$7,$BG289=23),"",Entrées!T317-Entrées!T316))</f>
        <v>-1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26</v>
      </c>
      <c r="CB289" s="4"/>
      <c r="CC289" s="4"/>
      <c r="CD289" s="33">
        <f>IF($BF289&lt;=$Y$7,Entrées!J316/CD$2,"")</f>
        <v>9.1281857178904871E-2</v>
      </c>
      <c r="CE289" s="33">
        <f>IF($BF289&lt;=$Y$7,Entrées!K316/CE$2,"")</f>
        <v>0.27412804586717632</v>
      </c>
      <c r="CF289" s="11">
        <f t="shared" si="324"/>
        <v>7926</v>
      </c>
      <c r="CG289" s="11">
        <f t="shared" si="325"/>
        <v>4186</v>
      </c>
      <c r="CH289" s="52">
        <f t="shared" si="326"/>
        <v>0.27160101910413265</v>
      </c>
      <c r="CI289" s="52">
        <f t="shared" si="327"/>
        <v>9.6170382329218221E-2</v>
      </c>
      <c r="CK289" s="11"/>
      <c r="CL289" s="4"/>
      <c r="CM289" s="11"/>
      <c r="CN289" s="11"/>
      <c r="CO289" s="4"/>
    </row>
    <row r="290" spans="1:93">
      <c r="A290" s="11" t="str">
        <f>"AD"&amp;A288</f>
        <v>AD301</v>
      </c>
      <c r="B290" s="11">
        <f t="shared" si="331"/>
        <v>7926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3132</v>
      </c>
      <c r="F290" s="28">
        <f ca="1">IF($D290&gt;$D$8,"",INDIRECT(ADDRESS(ROW(Entrées!$C$37)+($D290-1)*24+F$11,COLUMN(Entrées!$C$37)+($C290-1),4,TRUE,"Entrées")))</f>
        <v>3014.5</v>
      </c>
      <c r="G290" s="28">
        <f ca="1">IF($D290&gt;$D$8,"",INDIRECT(ADDRESS(ROW(Entrées!$C$37)+($D290-1)*24+G$11,COLUMN(Entrées!$C$37)+($C290-1),4,TRUE,"Entrées")))</f>
        <v>2958.5</v>
      </c>
      <c r="H290" s="28">
        <f ca="1">IF($D290&gt;$D$8,"",INDIRECT(ADDRESS(ROW(Entrées!$C$37)+($D290-1)*24+H$11,COLUMN(Entrées!$C$37)+($C290-1),4,TRUE,"Entrées")))</f>
        <v>2912</v>
      </c>
      <c r="I290" s="28">
        <f ca="1">IF($D290&gt;$D$8,"",INDIRECT(ADDRESS(ROW(Entrées!$C$37)+($D290-1)*24+I$11,COLUMN(Entrées!$C$37)+($C290-1),4,TRUE,"Entrées")))</f>
        <v>2754.5</v>
      </c>
      <c r="J290" s="28">
        <f ca="1">IF($D290&gt;$D$8,"",INDIRECT(ADDRESS(ROW(Entrées!$C$37)+($D290-1)*24+J$11,COLUMN(Entrées!$C$37)+($C290-1),4,TRUE,"Entrées")))</f>
        <v>2670.5</v>
      </c>
      <c r="K290" s="28">
        <f ca="1">IF($D290&gt;$D$8,"",INDIRECT(ADDRESS(ROW(Entrées!$C$37)+($D290-1)*24+K$11,COLUMN(Entrées!$C$37)+($C290-1),4,TRUE,"Entrées")))</f>
        <v>2449.5</v>
      </c>
      <c r="L290" s="28">
        <f ca="1">IF($D290&gt;$D$8,"",INDIRECT(ADDRESS(ROW(Entrées!$C$37)+($D290-1)*24+L$11,COLUMN(Entrées!$C$37)+($C290-1),4,TRUE,"Entrées")))</f>
        <v>2274.5</v>
      </c>
      <c r="M290" s="28">
        <f ca="1">IF($D290&gt;$D$8,"",INDIRECT(ADDRESS(ROW(Entrées!$C$37)+($D290-1)*24+M$11,COLUMN(Entrées!$C$37)+($C290-1),4,TRUE,"Entrées")))</f>
        <v>2493</v>
      </c>
      <c r="N290" s="28">
        <f ca="1">IF($D290&gt;$D$8,"",INDIRECT(ADDRESS(ROW(Entrées!$C$37)+($D290-1)*24+N$11,COLUMN(Entrées!$C$37)+($C290-1),4,TRUE,"Entrées")))</f>
        <v>2768</v>
      </c>
      <c r="O290" s="28">
        <f ca="1">IF($D290&gt;$D$8,"",INDIRECT(ADDRESS(ROW(Entrées!$C$37)+($D290-1)*24+O$11,COLUMN(Entrées!$C$37)+($C290-1),4,TRUE,"Entrées")))</f>
        <v>2633</v>
      </c>
      <c r="P290" s="28">
        <f ca="1">IF($D290&gt;$D$8,"",INDIRECT(ADDRESS(ROW(Entrées!$C$37)+($D290-1)*24+P$11,COLUMN(Entrées!$C$37)+($C290-1),4,TRUE,"Entrées")))</f>
        <v>2603.5</v>
      </c>
      <c r="Q290" s="28">
        <f ca="1">IF($D290&gt;$D$8,"",INDIRECT(ADDRESS(ROW(Entrées!$C$37)+($D290-1)*24+Q$11,COLUMN(Entrées!$C$37)+($C290-1),4,TRUE,"Entrées")))</f>
        <v>2730.5</v>
      </c>
      <c r="R290" s="28">
        <f ca="1">IF($D290&gt;$D$8,"",INDIRECT(ADDRESS(ROW(Entrées!$C$37)+($D290-1)*24+R$11,COLUMN(Entrées!$C$37)+($C290-1),4,TRUE,"Entrées")))</f>
        <v>2839</v>
      </c>
      <c r="S290" s="28">
        <f ca="1">IF($D290&gt;$D$8,"",INDIRECT(ADDRESS(ROW(Entrées!$C$37)+($D290-1)*24+S$11,COLUMN(Entrées!$C$37)+($C290-1),4,TRUE,"Entrées")))</f>
        <v>3022.5</v>
      </c>
      <c r="T290" s="28">
        <f ca="1">IF($D290&gt;$D$8,"",INDIRECT(ADDRESS(ROW(Entrées!$C$37)+($D290-1)*24+T$11,COLUMN(Entrées!$C$37)+($C290-1),4,TRUE,"Entrées")))</f>
        <v>3133</v>
      </c>
      <c r="U290" s="28">
        <f ca="1">IF($D290&gt;$D$8,"",INDIRECT(ADDRESS(ROW(Entrées!$C$37)+($D290-1)*24+U$11,COLUMN(Entrées!$C$37)+($C290-1),4,TRUE,"Entrées")))</f>
        <v>3156</v>
      </c>
      <c r="V290" s="28">
        <f ca="1">IF($D290&gt;$D$8,"",INDIRECT(ADDRESS(ROW(Entrées!$C$37)+($D290-1)*24+V$11,COLUMN(Entrées!$C$37)+($C290-1),4,TRUE,"Entrées")))</f>
        <v>3217.5</v>
      </c>
      <c r="W290" s="28">
        <f ca="1">IF($D290&gt;$D$8,"",INDIRECT(ADDRESS(ROW(Entrées!$C$37)+($D290-1)*24+W$11,COLUMN(Entrées!$C$37)+($C290-1),4,TRUE,"Entrées")))</f>
        <v>3446.5</v>
      </c>
      <c r="X290" s="28">
        <f ca="1">IF($D290&gt;$D$8,"",INDIRECT(ADDRESS(ROW(Entrées!$C$37)+($D290-1)*24+X$11,COLUMN(Entrées!$C$37)+($C290-1),4,TRUE,"Entrées")))</f>
        <v>3629.5</v>
      </c>
      <c r="Y290" s="28">
        <f ca="1">IF($D290&gt;$D$8,"",INDIRECT(ADDRESS(ROW(Entrées!$C$37)+($D290-1)*24+Y$11,COLUMN(Entrées!$C$37)+($C290-1),4,TRUE,"Entrées")))</f>
        <v>3498</v>
      </c>
      <c r="Z290" s="28">
        <f ca="1">IF($D290&gt;$D$8,"",INDIRECT(ADDRESS(ROW(Entrées!$C$37)+($D290-1)*24+Z$11,COLUMN(Entrées!$C$37)+($C290-1),4,TRUE,"Entrées")))</f>
        <v>3283.5</v>
      </c>
      <c r="AA290" s="28">
        <f ca="1">IF($D290&gt;$D$8,"",INDIRECT(ADDRESS(ROW(Entrées!$C$37)+($D290-1)*24+AA$11,COLUMN(Entrées!$C$37)+($C290-1),4,TRUE,"Entrées")))</f>
        <v>3005</v>
      </c>
      <c r="AB290" s="28">
        <f ca="1">IF($D290&gt;$D$8,"",INDIRECT(ADDRESS(ROW(Entrées!$C$37)+($D290-1)*24+AB$11,COLUMN(Entrées!$C$37)+($C290-1),4,TRUE,"Entrées")))</f>
        <v>2759</v>
      </c>
      <c r="AC290" s="11"/>
      <c r="AD290" s="40">
        <f t="shared" ca="1" si="330"/>
        <v>2932.6458333333335</v>
      </c>
      <c r="AE290" s="40">
        <f t="shared" ca="1" si="333"/>
        <v>3629.5</v>
      </c>
      <c r="AF290" s="40">
        <f t="shared" ca="1" si="334"/>
        <v>2274.5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49473.956989247294</v>
      </c>
      <c r="AK290" s="31">
        <f t="shared" ca="1" si="304"/>
        <v>49350.672043010745</v>
      </c>
      <c r="AL290" s="31">
        <f t="shared" ca="1" si="305"/>
        <v>49398.118279569891</v>
      </c>
      <c r="AM290" s="31">
        <f t="shared" ca="1" si="306"/>
        <v>347.55645161290329</v>
      </c>
      <c r="AN290" s="31">
        <f t="shared" ca="1" si="307"/>
        <v>2588.1444892473114</v>
      </c>
      <c r="AO290" s="31">
        <f t="shared" ca="1" si="308"/>
        <v>1503.5463709677417</v>
      </c>
      <c r="AP290" s="31">
        <f t="shared" ca="1" si="309"/>
        <v>41704.171370967742</v>
      </c>
      <c r="AQ290" s="31">
        <f t="shared" ca="1" si="310"/>
        <v>2152.7096774193546</v>
      </c>
      <c r="AR290" s="31">
        <f t="shared" ca="1" si="311"/>
        <v>402.56922043010746</v>
      </c>
      <c r="AS290" s="31">
        <f t="shared" ca="1" si="312"/>
        <v>6508.2741935483891</v>
      </c>
      <c r="AT290" s="31">
        <f t="shared" ca="1" si="313"/>
        <v>-813.07862903225805</v>
      </c>
      <c r="AU290" s="31">
        <f t="shared" ca="1" si="314"/>
        <v>663.5913978494624</v>
      </c>
      <c r="AV290" s="31">
        <f t="shared" ca="1" si="315"/>
        <v>-5583.5161290322567</v>
      </c>
      <c r="AW290" s="31">
        <f t="shared" ca="1" si="316"/>
        <v>65.047043010752674</v>
      </c>
      <c r="AX290" s="31">
        <f t="shared" ca="1" si="317"/>
        <v>1350.5215053763443</v>
      </c>
      <c r="AY290" s="31">
        <f t="shared" ca="1" si="318"/>
        <v>-1174.383064516129</v>
      </c>
      <c r="AZ290" s="31">
        <f t="shared" ca="1" si="319"/>
        <v>-997.34811827956992</v>
      </c>
      <c r="BA290" s="31">
        <f t="shared" ca="1" si="320"/>
        <v>-382.02016129032256</v>
      </c>
      <c r="BB290" s="31">
        <f t="shared" ca="1" si="321"/>
        <v>-2410.5497311827958</v>
      </c>
      <c r="BC290" s="31">
        <f t="shared" ca="1" si="322"/>
        <v>-1597.1438172043011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-650</v>
      </c>
      <c r="BI290" s="32">
        <f>IF($BF290&gt;$Y$7,"",IF(AND($BF290=$Y$7,$BG290=23),"",Entrées!D318-Entrées!D317))</f>
        <v>-187.5</v>
      </c>
      <c r="BJ290" s="32">
        <f>IF($BF290&gt;$Y$7,"",IF(AND($BF290=$Y$7,$BG290=23),"",Entrées!E318-Entrées!E317))</f>
        <v>-275</v>
      </c>
      <c r="BK290" s="32">
        <f>IF($BF290&gt;$Y$7,"",IF(AND($BF290=$Y$7,$BG290=23),"",Entrées!F318-Entrées!F317))</f>
        <v>0</v>
      </c>
      <c r="BL290" s="32">
        <f>IF($BF290&gt;$Y$7,"",IF(AND($BF290=$Y$7,$BG290=23),"",Entrées!G318-Entrées!G317))</f>
        <v>-173</v>
      </c>
      <c r="BM290" s="32">
        <f>IF($BF290&gt;$Y$7,"",IF(AND($BF290=$Y$7,$BG290=23),"",Entrées!H318-Entrées!H317))</f>
        <v>-17.5</v>
      </c>
      <c r="BN290" s="32">
        <f>IF($BF290&gt;$Y$7,"",IF(AND($BF290=$Y$7,$BG290=23),"",Entrées!I318-Entrées!I317))</f>
        <v>-87.5</v>
      </c>
      <c r="BO290" s="32">
        <f>IF($BF290&gt;$Y$7,"",IF(AND($BF290=$Y$7,$BG290=23),"",Entrées!J318-Entrées!J317))</f>
        <v>49.5</v>
      </c>
      <c r="BP290" s="32">
        <f>IF($BF290&gt;$Y$7,"",IF(AND($BF290=$Y$7,$BG290=23),"",Entrées!K318-Entrées!K317))</f>
        <v>-342.5</v>
      </c>
      <c r="BQ290" s="32">
        <f>IF($BF290&gt;$Y$7,"",IF(AND($BF290=$Y$7,$BG290=23),"",Entrées!L318-Entrées!L317))</f>
        <v>135.5</v>
      </c>
      <c r="BR290" s="32">
        <f>IF($BF290&gt;$Y$7,"",IF(AND($BF290=$Y$7,$BG290=23),"",Entrées!M318-Entrées!M317))</f>
        <v>-42</v>
      </c>
      <c r="BS290" s="32">
        <f>IF($BF290&gt;$Y$7,"",IF(AND($BF290=$Y$7,$BG290=23),"",Entrées!N318-Entrées!N317))</f>
        <v>-1.5</v>
      </c>
      <c r="BT290" s="32">
        <f>IF($BF290&gt;$Y$7,"",IF(AND($BF290=$Y$7,$BG290=23),"",Entrées!O318-Entrées!O317))</f>
        <v>-172</v>
      </c>
      <c r="BU290" s="32">
        <f>IF($BF290&gt;$Y$7,"",IF(AND($BF290=$Y$7,$BG290=23),"",Entrées!P318-Entrées!P317))</f>
        <v>-3</v>
      </c>
      <c r="BV290" s="32">
        <f>IF($BF290&gt;$Y$7,"",IF(AND($BF290=$Y$7,$BG290=23),"",Entrées!Q318-Entrées!Q317))</f>
        <v>112</v>
      </c>
      <c r="BW290" s="32">
        <f>IF($BF290&gt;$Y$7,"",IF(AND($BF290=$Y$7,$BG290=23),"",Entrées!R318-Entrées!R317))</f>
        <v>0</v>
      </c>
      <c r="BX290" s="32">
        <f>IF($BF290&gt;$Y$7,"",IF(AND($BF290=$Y$7,$BG290=23),"",Entrées!S318-Entrées!S317))</f>
        <v>-367</v>
      </c>
      <c r="BY290" s="32">
        <f>IF($BF290&gt;$Y$7,"",IF(AND($BF290=$Y$7,$BG290=23),"",Entrées!T318-Entrées!T317))</f>
        <v>351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83</v>
      </c>
      <c r="CB290" s="4"/>
      <c r="CC290" s="4"/>
      <c r="CD290" s="33">
        <f>IF($BF290&lt;=$Y$7,Entrées!J317/CD$2,"")</f>
        <v>7.9359071410547571E-2</v>
      </c>
      <c r="CE290" s="33">
        <f>IF($BF290&lt;=$Y$7,Entrées!K317/CE$2,"")</f>
        <v>0.21536072623029145</v>
      </c>
      <c r="CF290" s="11">
        <f t="shared" si="324"/>
        <v>7926</v>
      </c>
      <c r="CG290" s="11">
        <f t="shared" si="325"/>
        <v>4186</v>
      </c>
      <c r="CH290" s="52">
        <f t="shared" si="326"/>
        <v>0.27160101910413265</v>
      </c>
      <c r="CI290" s="52">
        <f t="shared" si="327"/>
        <v>9.6170382329218221E-2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7926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2707</v>
      </c>
      <c r="F291" s="28">
        <f ca="1">IF($D291&gt;$D$8,"",INDIRECT(ADDRESS(ROW(Entrées!$C$37)+($D291-1)*24+F$11,COLUMN(Entrées!$C$37)+($C291-1),4,TRUE,"Entrées")))</f>
        <v>2499.5</v>
      </c>
      <c r="G291" s="28">
        <f ca="1">IF($D291&gt;$D$8,"",INDIRECT(ADDRESS(ROW(Entrées!$C$37)+($D291-1)*24+G$11,COLUMN(Entrées!$C$37)+($C291-1),4,TRUE,"Entrées")))</f>
        <v>2502.5</v>
      </c>
      <c r="H291" s="28">
        <f ca="1">IF($D291&gt;$D$8,"",INDIRECT(ADDRESS(ROW(Entrées!$C$37)+($D291-1)*24+H$11,COLUMN(Entrées!$C$37)+($C291-1),4,TRUE,"Entrées")))</f>
        <v>2410</v>
      </c>
      <c r="I291" s="28">
        <f ca="1">IF($D291&gt;$D$8,"",INDIRECT(ADDRESS(ROW(Entrées!$C$37)+($D291-1)*24+I$11,COLUMN(Entrées!$C$37)+($C291-1),4,TRUE,"Entrées")))</f>
        <v>2342</v>
      </c>
      <c r="J291" s="28">
        <f ca="1">IF($D291&gt;$D$8,"",INDIRECT(ADDRESS(ROW(Entrées!$C$37)+($D291-1)*24+J$11,COLUMN(Entrées!$C$37)+($C291-1),4,TRUE,"Entrées")))</f>
        <v>2297.5</v>
      </c>
      <c r="K291" s="28">
        <f ca="1">IF($D291&gt;$D$8,"",INDIRECT(ADDRESS(ROW(Entrées!$C$37)+($D291-1)*24+K$11,COLUMN(Entrées!$C$37)+($C291-1),4,TRUE,"Entrées")))</f>
        <v>2451</v>
      </c>
      <c r="L291" s="28">
        <f ca="1">IF($D291&gt;$D$8,"",INDIRECT(ADDRESS(ROW(Entrées!$C$37)+($D291-1)*24+L$11,COLUMN(Entrées!$C$37)+($C291-1),4,TRUE,"Entrées")))</f>
        <v>2517</v>
      </c>
      <c r="M291" s="28">
        <f ca="1">IF($D291&gt;$D$8,"",INDIRECT(ADDRESS(ROW(Entrées!$C$37)+($D291-1)*24+M$11,COLUMN(Entrées!$C$37)+($C291-1),4,TRUE,"Entrées")))</f>
        <v>2507</v>
      </c>
      <c r="N291" s="28">
        <f ca="1">IF($D291&gt;$D$8,"",INDIRECT(ADDRESS(ROW(Entrées!$C$37)+($D291-1)*24+N$11,COLUMN(Entrées!$C$37)+($C291-1),4,TRUE,"Entrées")))</f>
        <v>2455</v>
      </c>
      <c r="O291" s="28">
        <f ca="1">IF($D291&gt;$D$8,"",INDIRECT(ADDRESS(ROW(Entrées!$C$37)+($D291-1)*24+O$11,COLUMN(Entrées!$C$37)+($C291-1),4,TRUE,"Entrées")))</f>
        <v>2344.5</v>
      </c>
      <c r="P291" s="28">
        <f ca="1">IF($D291&gt;$D$8,"",INDIRECT(ADDRESS(ROW(Entrées!$C$37)+($D291-1)*24+P$11,COLUMN(Entrées!$C$37)+($C291-1),4,TRUE,"Entrées")))</f>
        <v>2104.5</v>
      </c>
      <c r="Q291" s="28">
        <f ca="1">IF($D291&gt;$D$8,"",INDIRECT(ADDRESS(ROW(Entrées!$C$37)+($D291-1)*24+Q$11,COLUMN(Entrées!$C$37)+($C291-1),4,TRUE,"Entrées")))</f>
        <v>2066.5</v>
      </c>
      <c r="R291" s="28">
        <f ca="1">IF($D291&gt;$D$8,"",INDIRECT(ADDRESS(ROW(Entrées!$C$37)+($D291-1)*24+R$11,COLUMN(Entrées!$C$37)+($C291-1),4,TRUE,"Entrées")))</f>
        <v>2106</v>
      </c>
      <c r="S291" s="28">
        <f ca="1">IF($D291&gt;$D$8,"",INDIRECT(ADDRESS(ROW(Entrées!$C$37)+($D291-1)*24+S$11,COLUMN(Entrées!$C$37)+($C291-1),4,TRUE,"Entrées")))</f>
        <v>2331.5</v>
      </c>
      <c r="T291" s="28">
        <f ca="1">IF($D291&gt;$D$8,"",INDIRECT(ADDRESS(ROW(Entrées!$C$37)+($D291-1)*24+T$11,COLUMN(Entrées!$C$37)+($C291-1),4,TRUE,"Entrées")))</f>
        <v>2457.5</v>
      </c>
      <c r="U291" s="28">
        <f ca="1">IF($D291&gt;$D$8,"",INDIRECT(ADDRESS(ROW(Entrées!$C$37)+($D291-1)*24+U$11,COLUMN(Entrées!$C$37)+($C291-1),4,TRUE,"Entrées")))</f>
        <v>2482.5</v>
      </c>
      <c r="V291" s="28">
        <f ca="1">IF($D291&gt;$D$8,"",INDIRECT(ADDRESS(ROW(Entrées!$C$37)+($D291-1)*24+V$11,COLUMN(Entrées!$C$37)+($C291-1),4,TRUE,"Entrées")))</f>
        <v>2425</v>
      </c>
      <c r="W291" s="28">
        <f ca="1">IF($D291&gt;$D$8,"",INDIRECT(ADDRESS(ROW(Entrées!$C$37)+($D291-1)*24+W$11,COLUMN(Entrées!$C$37)+($C291-1),4,TRUE,"Entrées")))</f>
        <v>2486</v>
      </c>
      <c r="X291" s="28">
        <f ca="1">IF($D291&gt;$D$8,"",INDIRECT(ADDRESS(ROW(Entrées!$C$37)+($D291-1)*24+X$11,COLUMN(Entrées!$C$37)+($C291-1),4,TRUE,"Entrées")))</f>
        <v>2767.5</v>
      </c>
      <c r="Y291" s="28">
        <f ca="1">IF($D291&gt;$D$8,"",INDIRECT(ADDRESS(ROW(Entrées!$C$37)+($D291-1)*24+Y$11,COLUMN(Entrées!$C$37)+($C291-1),4,TRUE,"Entrées")))</f>
        <v>3059</v>
      </c>
      <c r="Z291" s="28">
        <f ca="1">IF($D291&gt;$D$8,"",INDIRECT(ADDRESS(ROW(Entrées!$C$37)+($D291-1)*24+Z$11,COLUMN(Entrées!$C$37)+($C291-1),4,TRUE,"Entrées")))</f>
        <v>3248.5</v>
      </c>
      <c r="AA291" s="28">
        <f ca="1">IF($D291&gt;$D$8,"",INDIRECT(ADDRESS(ROW(Entrées!$C$37)+($D291-1)*24+AA$11,COLUMN(Entrées!$C$37)+($C291-1),4,TRUE,"Entrées")))</f>
        <v>3449</v>
      </c>
      <c r="AB291" s="28">
        <f ca="1">IF($D291&gt;$D$8,"",INDIRECT(ADDRESS(ROW(Entrées!$C$37)+($D291-1)*24+AB$11,COLUMN(Entrées!$C$37)+($C291-1),4,TRUE,"Entrées")))</f>
        <v>3462.5</v>
      </c>
      <c r="AC291" s="11"/>
      <c r="AD291" s="40">
        <f t="shared" ca="1" si="330"/>
        <v>2561.625</v>
      </c>
      <c r="AE291" s="40">
        <f t="shared" ca="1" si="333"/>
        <v>3462.5</v>
      </c>
      <c r="AF291" s="40">
        <f t="shared" ca="1" si="334"/>
        <v>2066.5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49473.956989247294</v>
      </c>
      <c r="AK291" s="31">
        <f t="shared" ca="1" si="304"/>
        <v>49350.672043010745</v>
      </c>
      <c r="AL291" s="31">
        <f t="shared" ca="1" si="305"/>
        <v>49398.118279569891</v>
      </c>
      <c r="AM291" s="31">
        <f t="shared" ca="1" si="306"/>
        <v>347.55645161290329</v>
      </c>
      <c r="AN291" s="31">
        <f t="shared" ca="1" si="307"/>
        <v>2588.1444892473114</v>
      </c>
      <c r="AO291" s="31">
        <f t="shared" ca="1" si="308"/>
        <v>1503.5463709677417</v>
      </c>
      <c r="AP291" s="31">
        <f t="shared" ca="1" si="309"/>
        <v>41704.171370967742</v>
      </c>
      <c r="AQ291" s="31">
        <f t="shared" ca="1" si="310"/>
        <v>2152.7096774193546</v>
      </c>
      <c r="AR291" s="31">
        <f t="shared" ca="1" si="311"/>
        <v>402.56922043010746</v>
      </c>
      <c r="AS291" s="31">
        <f t="shared" ca="1" si="312"/>
        <v>6508.2741935483891</v>
      </c>
      <c r="AT291" s="31">
        <f t="shared" ca="1" si="313"/>
        <v>-813.07862903225805</v>
      </c>
      <c r="AU291" s="31">
        <f t="shared" ca="1" si="314"/>
        <v>663.5913978494624</v>
      </c>
      <c r="AV291" s="31">
        <f t="shared" ca="1" si="315"/>
        <v>-5583.5161290322567</v>
      </c>
      <c r="AW291" s="31">
        <f t="shared" ca="1" si="316"/>
        <v>65.047043010752674</v>
      </c>
      <c r="AX291" s="31">
        <f t="shared" ca="1" si="317"/>
        <v>1350.5215053763443</v>
      </c>
      <c r="AY291" s="31">
        <f t="shared" ca="1" si="318"/>
        <v>-1174.383064516129</v>
      </c>
      <c r="AZ291" s="31">
        <f t="shared" ca="1" si="319"/>
        <v>-997.34811827956992</v>
      </c>
      <c r="BA291" s="31">
        <f t="shared" ca="1" si="320"/>
        <v>-382.02016129032256</v>
      </c>
      <c r="BB291" s="31">
        <f t="shared" ca="1" si="321"/>
        <v>-2410.5497311827958</v>
      </c>
      <c r="BC291" s="31">
        <f t="shared" ca="1" si="322"/>
        <v>-1597.1438172043011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1421.5</v>
      </c>
      <c r="BI291" s="32">
        <f>IF($BF291&gt;$Y$7,"",IF(AND($BF291=$Y$7,$BG291=23),"",Entrées!D319-Entrées!D318))</f>
        <v>2312.5</v>
      </c>
      <c r="BJ291" s="32">
        <f>IF($BF291&gt;$Y$7,"",IF(AND($BF291=$Y$7,$BG291=23),"",Entrées!E319-Entrées!E318))</f>
        <v>2012.5</v>
      </c>
      <c r="BK291" s="32">
        <f>IF($BF291&gt;$Y$7,"",IF(AND($BF291=$Y$7,$BG291=23),"",Entrées!F319-Entrées!F318))</f>
        <v>0</v>
      </c>
      <c r="BL291" s="32">
        <f>IF($BF291&gt;$Y$7,"",IF(AND($BF291=$Y$7,$BG291=23),"",Entrées!G319-Entrées!G318))</f>
        <v>172.5</v>
      </c>
      <c r="BM291" s="32">
        <f>IF($BF291&gt;$Y$7,"",IF(AND($BF291=$Y$7,$BG291=23),"",Entrées!H319-Entrées!H318))</f>
        <v>127</v>
      </c>
      <c r="BN291" s="32">
        <f>IF($BF291&gt;$Y$7,"",IF(AND($BF291=$Y$7,$BG291=23),"",Entrées!I319-Entrées!I318))</f>
        <v>114</v>
      </c>
      <c r="BO291" s="32">
        <f>IF($BF291&gt;$Y$7,"",IF(AND($BF291=$Y$7,$BG291=23),"",Entrées!J319-Entrées!J318))</f>
        <v>-71</v>
      </c>
      <c r="BP291" s="32">
        <f>IF($BF291&gt;$Y$7,"",IF(AND($BF291=$Y$7,$BG291=23),"",Entrées!K319-Entrées!K318))</f>
        <v>-340.5</v>
      </c>
      <c r="BQ291" s="32">
        <f>IF($BF291&gt;$Y$7,"",IF(AND($BF291=$Y$7,$BG291=23),"",Entrées!L319-Entrées!L318))</f>
        <v>624.5</v>
      </c>
      <c r="BR291" s="32">
        <f>IF($BF291&gt;$Y$7,"",IF(AND($BF291=$Y$7,$BG291=23),"",Entrées!M319-Entrées!M318))</f>
        <v>7.5</v>
      </c>
      <c r="BS291" s="32">
        <f>IF($BF291&gt;$Y$7,"",IF(AND($BF291=$Y$7,$BG291=23),"",Entrées!N319-Entrées!N318))</f>
        <v>-4.5</v>
      </c>
      <c r="BT291" s="32">
        <f>IF($BF291&gt;$Y$7,"",IF(AND($BF291=$Y$7,$BG291=23),"",Entrées!O319-Entrées!O318))</f>
        <v>793</v>
      </c>
      <c r="BU291" s="32">
        <f>IF($BF291&gt;$Y$7,"",IF(AND($BF291=$Y$7,$BG291=23),"",Entrées!P319-Entrées!P318))</f>
        <v>3</v>
      </c>
      <c r="BV291" s="32">
        <f>IF($BF291&gt;$Y$7,"",IF(AND($BF291=$Y$7,$BG291=23),"",Entrées!Q319-Entrées!Q318))</f>
        <v>0</v>
      </c>
      <c r="BW291" s="32">
        <f>IF($BF291&gt;$Y$7,"",IF(AND($BF291=$Y$7,$BG291=23),"",Entrées!R319-Entrées!R318))</f>
        <v>1</v>
      </c>
      <c r="BX291" s="32">
        <f>IF($BF291&gt;$Y$7,"",IF(AND($BF291=$Y$7,$BG291=23),"",Entrées!S319-Entrées!S318))</f>
        <v>126</v>
      </c>
      <c r="BY291" s="32">
        <f>IF($BF291&gt;$Y$7,"",IF(AND($BF291=$Y$7,$BG291=23),"",Entrées!T319-Entrées!T318))</f>
        <v>1310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19</v>
      </c>
      <c r="CB291" s="4"/>
      <c r="CC291" s="4"/>
      <c r="CD291" s="33">
        <f>IF($BF291&lt;=$Y$7,Entrées!J318/CD$2,"")</f>
        <v>8.5604340146353777E-2</v>
      </c>
      <c r="CE291" s="33">
        <f>IF($BF291&lt;=$Y$7,Entrées!K318/CE$2,"")</f>
        <v>0.13354037267080746</v>
      </c>
      <c r="CF291" s="11">
        <f t="shared" si="324"/>
        <v>7926</v>
      </c>
      <c r="CG291" s="11">
        <f t="shared" si="325"/>
        <v>4186</v>
      </c>
      <c r="CH291" s="52">
        <f t="shared" si="326"/>
        <v>0.27160101910413265</v>
      </c>
      <c r="CI291" s="52">
        <f t="shared" si="327"/>
        <v>9.6170382329218221E-2</v>
      </c>
      <c r="CK291" s="11"/>
      <c r="CL291" s="4"/>
      <c r="CM291" s="11"/>
      <c r="CN291" s="11"/>
      <c r="CO291" s="4"/>
    </row>
    <row r="292" spans="1:93">
      <c r="A292" t="str">
        <f>"AE"&amp;A288</f>
        <v>AE301</v>
      </c>
      <c r="B292" s="11">
        <f t="shared" si="331"/>
        <v>7926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3466</v>
      </c>
      <c r="F292" s="28">
        <f ca="1">IF($D292&gt;$D$8,"",INDIRECT(ADDRESS(ROW(Entrées!$C$37)+($D292-1)*24+F$11,COLUMN(Entrées!$C$37)+($C292-1),4,TRUE,"Entrées")))</f>
        <v>3589</v>
      </c>
      <c r="G292" s="28">
        <f ca="1">IF($D292&gt;$D$8,"",INDIRECT(ADDRESS(ROW(Entrées!$C$37)+($D292-1)*24+G$11,COLUMN(Entrées!$C$37)+($C292-1),4,TRUE,"Entrées")))</f>
        <v>3799.5</v>
      </c>
      <c r="H292" s="28">
        <f ca="1">IF($D292&gt;$D$8,"",INDIRECT(ADDRESS(ROW(Entrées!$C$37)+($D292-1)*24+H$11,COLUMN(Entrées!$C$37)+($C292-1),4,TRUE,"Entrées")))</f>
        <v>4022</v>
      </c>
      <c r="I292" s="28">
        <f ca="1">IF($D292&gt;$D$8,"",INDIRECT(ADDRESS(ROW(Entrées!$C$37)+($D292-1)*24+I$11,COLUMN(Entrées!$C$37)+($C292-1),4,TRUE,"Entrées")))</f>
        <v>4119.5</v>
      </c>
      <c r="J292" s="28">
        <f ca="1">IF($D292&gt;$D$8,"",INDIRECT(ADDRESS(ROW(Entrées!$C$37)+($D292-1)*24+J$11,COLUMN(Entrées!$C$37)+($C292-1),4,TRUE,"Entrées")))</f>
        <v>4383.5</v>
      </c>
      <c r="K292" s="28">
        <f ca="1">IF($D292&gt;$D$8,"",INDIRECT(ADDRESS(ROW(Entrées!$C$37)+($D292-1)*24+K$11,COLUMN(Entrées!$C$37)+($C292-1),4,TRUE,"Entrées")))</f>
        <v>4652</v>
      </c>
      <c r="L292" s="28">
        <f ca="1">IF($D292&gt;$D$8,"",INDIRECT(ADDRESS(ROW(Entrées!$C$37)+($D292-1)*24+L$11,COLUMN(Entrées!$C$37)+($C292-1),4,TRUE,"Entrées")))</f>
        <v>4653</v>
      </c>
      <c r="M292" s="28">
        <f ca="1">IF($D292&gt;$D$8,"",INDIRECT(ADDRESS(ROW(Entrées!$C$37)+($D292-1)*24+M$11,COLUMN(Entrées!$C$37)+($C292-1),4,TRUE,"Entrées")))</f>
        <v>4672</v>
      </c>
      <c r="N292" s="28">
        <f ca="1">IF($D292&gt;$D$8,"",INDIRECT(ADDRESS(ROW(Entrées!$C$37)+($D292-1)*24+N$11,COLUMN(Entrées!$C$37)+($C292-1),4,TRUE,"Entrées")))</f>
        <v>4680.5</v>
      </c>
      <c r="O292" s="28">
        <f ca="1">IF($D292&gt;$D$8,"",INDIRECT(ADDRESS(ROW(Entrées!$C$37)+($D292-1)*24+O$11,COLUMN(Entrées!$C$37)+($C292-1),4,TRUE,"Entrées")))</f>
        <v>4528.5</v>
      </c>
      <c r="P292" s="28">
        <f ca="1">IF($D292&gt;$D$8,"",INDIRECT(ADDRESS(ROW(Entrées!$C$37)+($D292-1)*24+P$11,COLUMN(Entrées!$C$37)+($C292-1),4,TRUE,"Entrées")))</f>
        <v>4448</v>
      </c>
      <c r="Q292" s="28">
        <f ca="1">IF($D292&gt;$D$8,"",INDIRECT(ADDRESS(ROW(Entrées!$C$37)+($D292-1)*24+Q$11,COLUMN(Entrées!$C$37)+($C292-1),4,TRUE,"Entrées")))</f>
        <v>4377.5</v>
      </c>
      <c r="R292" s="28">
        <f ca="1">IF($D292&gt;$D$8,"",INDIRECT(ADDRESS(ROW(Entrées!$C$37)+($D292-1)*24+R$11,COLUMN(Entrées!$C$37)+($C292-1),4,TRUE,"Entrées")))</f>
        <v>4500.5</v>
      </c>
      <c r="S292" s="28">
        <f ca="1">IF($D292&gt;$D$8,"",INDIRECT(ADDRESS(ROW(Entrées!$C$37)+($D292-1)*24+S$11,COLUMN(Entrées!$C$37)+($C292-1),4,TRUE,"Entrées")))</f>
        <v>4500</v>
      </c>
      <c r="T292" s="28">
        <f ca="1">IF($D292&gt;$D$8,"",INDIRECT(ADDRESS(ROW(Entrées!$C$37)+($D292-1)*24+T$11,COLUMN(Entrées!$C$37)+($C292-1),4,TRUE,"Entrées")))</f>
        <v>4212</v>
      </c>
      <c r="U292" s="28">
        <f ca="1">IF($D292&gt;$D$8,"",INDIRECT(ADDRESS(ROW(Entrées!$C$37)+($D292-1)*24+U$11,COLUMN(Entrées!$C$37)+($C292-1),4,TRUE,"Entrées")))</f>
        <v>3819.5</v>
      </c>
      <c r="V292" s="28">
        <f ca="1">IF($D292&gt;$D$8,"",INDIRECT(ADDRESS(ROW(Entrées!$C$37)+($D292-1)*24+V$11,COLUMN(Entrées!$C$37)+($C292-1),4,TRUE,"Entrées")))</f>
        <v>3747.5</v>
      </c>
      <c r="W292" s="28">
        <f ca="1">IF($D292&gt;$D$8,"",INDIRECT(ADDRESS(ROW(Entrées!$C$37)+($D292-1)*24+W$11,COLUMN(Entrées!$C$37)+($C292-1),4,TRUE,"Entrées")))</f>
        <v>3745.5</v>
      </c>
      <c r="X292" s="28">
        <f ca="1">IF($D292&gt;$D$8,"",INDIRECT(ADDRESS(ROW(Entrées!$C$37)+($D292-1)*24+X$11,COLUMN(Entrées!$C$37)+($C292-1),4,TRUE,"Entrées")))</f>
        <v>3990.5</v>
      </c>
      <c r="Y292" s="28">
        <f ca="1">IF($D292&gt;$D$8,"",INDIRECT(ADDRESS(ROW(Entrées!$C$37)+($D292-1)*24+Y$11,COLUMN(Entrées!$C$37)+($C292-1),4,TRUE,"Entrées")))</f>
        <v>3749.5</v>
      </c>
      <c r="Z292" s="28">
        <f ca="1">IF($D292&gt;$D$8,"",INDIRECT(ADDRESS(ROW(Entrées!$C$37)+($D292-1)*24+Z$11,COLUMN(Entrées!$C$37)+($C292-1),4,TRUE,"Entrées")))</f>
        <v>3979</v>
      </c>
      <c r="AA292" s="28">
        <f ca="1">IF($D292&gt;$D$8,"",INDIRECT(ADDRESS(ROW(Entrées!$C$37)+($D292-1)*24+AA$11,COLUMN(Entrées!$C$37)+($C292-1),4,TRUE,"Entrées")))</f>
        <v>4173</v>
      </c>
      <c r="AB292" s="28">
        <f ca="1">IF($D292&gt;$D$8,"",INDIRECT(ADDRESS(ROW(Entrées!$C$37)+($D292-1)*24+AB$11,COLUMN(Entrées!$C$37)+($C292-1),4,TRUE,"Entrées")))</f>
        <v>4024.5</v>
      </c>
      <c r="AC292" s="11"/>
      <c r="AD292" s="40">
        <f t="shared" ca="1" si="330"/>
        <v>4159.6875</v>
      </c>
      <c r="AE292" s="40">
        <f t="shared" ca="1" si="333"/>
        <v>4680.5</v>
      </c>
      <c r="AF292" s="40">
        <f t="shared" ca="1" si="334"/>
        <v>3466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49473.956989247294</v>
      </c>
      <c r="AK292" s="31">
        <f t="shared" ca="1" si="304"/>
        <v>49350.672043010745</v>
      </c>
      <c r="AL292" s="31">
        <f t="shared" ca="1" si="305"/>
        <v>49398.118279569891</v>
      </c>
      <c r="AM292" s="31">
        <f t="shared" ca="1" si="306"/>
        <v>347.55645161290329</v>
      </c>
      <c r="AN292" s="31">
        <f t="shared" ca="1" si="307"/>
        <v>2588.1444892473114</v>
      </c>
      <c r="AO292" s="31">
        <f t="shared" ca="1" si="308"/>
        <v>1503.5463709677417</v>
      </c>
      <c r="AP292" s="31">
        <f t="shared" ca="1" si="309"/>
        <v>41704.171370967742</v>
      </c>
      <c r="AQ292" s="31">
        <f t="shared" ca="1" si="310"/>
        <v>2152.7096774193546</v>
      </c>
      <c r="AR292" s="31">
        <f t="shared" ca="1" si="311"/>
        <v>402.56922043010746</v>
      </c>
      <c r="AS292" s="31">
        <f t="shared" ca="1" si="312"/>
        <v>6508.2741935483891</v>
      </c>
      <c r="AT292" s="31">
        <f t="shared" ca="1" si="313"/>
        <v>-813.07862903225805</v>
      </c>
      <c r="AU292" s="31">
        <f t="shared" ca="1" si="314"/>
        <v>663.5913978494624</v>
      </c>
      <c r="AV292" s="31">
        <f t="shared" ca="1" si="315"/>
        <v>-5583.5161290322567</v>
      </c>
      <c r="AW292" s="31">
        <f t="shared" ca="1" si="316"/>
        <v>65.047043010752674</v>
      </c>
      <c r="AX292" s="31">
        <f t="shared" ca="1" si="317"/>
        <v>1350.5215053763443</v>
      </c>
      <c r="AY292" s="31">
        <f t="shared" ca="1" si="318"/>
        <v>-1174.383064516129</v>
      </c>
      <c r="AZ292" s="31">
        <f t="shared" ca="1" si="319"/>
        <v>-997.34811827956992</v>
      </c>
      <c r="BA292" s="31">
        <f t="shared" ca="1" si="320"/>
        <v>-382.02016129032256</v>
      </c>
      <c r="BB292" s="31">
        <f t="shared" ca="1" si="321"/>
        <v>-2410.5497311827958</v>
      </c>
      <c r="BC292" s="31">
        <f t="shared" ca="1" si="322"/>
        <v>-1597.1438172043011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4377.5</v>
      </c>
      <c r="BI292" s="32">
        <f>IF($BF292&gt;$Y$7,"",IF(AND($BF292=$Y$7,$BG292=23),"",Entrées!D320-Entrées!D319))</f>
        <v>4450</v>
      </c>
      <c r="BJ292" s="32">
        <f>IF($BF292&gt;$Y$7,"",IF(AND($BF292=$Y$7,$BG292=23),"",Entrées!E320-Entrées!E319))</f>
        <v>4150</v>
      </c>
      <c r="BK292" s="32">
        <f>IF($BF292&gt;$Y$7,"",IF(AND($BF292=$Y$7,$BG292=23),"",Entrées!F320-Entrées!F319))</f>
        <v>-0.5</v>
      </c>
      <c r="BL292" s="32">
        <f>IF($BF292&gt;$Y$7,"",IF(AND($BF292=$Y$7,$BG292=23),"",Entrées!G320-Entrées!G319))</f>
        <v>124</v>
      </c>
      <c r="BM292" s="32">
        <f>IF($BF292&gt;$Y$7,"",IF(AND($BF292=$Y$7,$BG292=23),"",Entrées!H320-Entrées!H319))</f>
        <v>123.5</v>
      </c>
      <c r="BN292" s="32">
        <f>IF($BF292&gt;$Y$7,"",IF(AND($BF292=$Y$7,$BG292=23),"",Entrées!I320-Entrées!I319))</f>
        <v>98</v>
      </c>
      <c r="BO292" s="32">
        <f>IF($BF292&gt;$Y$7,"",IF(AND($BF292=$Y$7,$BG292=23),"",Entrées!J320-Entrées!J319))</f>
        <v>-175.5</v>
      </c>
      <c r="BP292" s="32">
        <f>IF($BF292&gt;$Y$7,"",IF(AND($BF292=$Y$7,$BG292=23),"",Entrées!K320-Entrées!K319))</f>
        <v>-205.5</v>
      </c>
      <c r="BQ292" s="32">
        <f>IF($BF292&gt;$Y$7,"",IF(AND($BF292=$Y$7,$BG292=23),"",Entrées!L320-Entrées!L319))</f>
        <v>1096</v>
      </c>
      <c r="BR292" s="32">
        <f>IF($BF292&gt;$Y$7,"",IF(AND($BF292=$Y$7,$BG292=23),"",Entrées!M320-Entrées!M319))</f>
        <v>1089.5</v>
      </c>
      <c r="BS292" s="32">
        <f>IF($BF292&gt;$Y$7,"",IF(AND($BF292=$Y$7,$BG292=23),"",Entrées!N320-Entrées!N319))</f>
        <v>5</v>
      </c>
      <c r="BT292" s="32">
        <f>IF($BF292&gt;$Y$7,"",IF(AND($BF292=$Y$7,$BG292=23),"",Entrées!O320-Entrées!O319))</f>
        <v>2223</v>
      </c>
      <c r="BU292" s="32">
        <f>IF($BF292&gt;$Y$7,"",IF(AND($BF292=$Y$7,$BG292=23),"",Entrées!P320-Entrées!P319))</f>
        <v>-0.5</v>
      </c>
      <c r="BV292" s="32">
        <f>IF($BF292&gt;$Y$7,"",IF(AND($BF292=$Y$7,$BG292=23),"",Entrées!Q320-Entrées!Q319))</f>
        <v>0</v>
      </c>
      <c r="BW292" s="32">
        <f>IF($BF292&gt;$Y$7,"",IF(AND($BF292=$Y$7,$BG292=23),"",Entrées!R320-Entrées!R319))</f>
        <v>-1</v>
      </c>
      <c r="BX292" s="32">
        <f>IF($BF292&gt;$Y$7,"",IF(AND($BF292=$Y$7,$BG292=23),"",Entrées!S320-Entrées!S319))</f>
        <v>273</v>
      </c>
      <c r="BY292" s="32">
        <f>IF($BF292&gt;$Y$7,"",IF(AND($BF292=$Y$7,$BG292=23),"",Entrées!T320-Entrées!T319))</f>
        <v>539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1514</v>
      </c>
      <c r="CB292" s="4"/>
      <c r="CC292" s="4"/>
      <c r="CD292" s="33">
        <f>IF($BF292&lt;=$Y$7,Entrées!J319/CD$2,"")</f>
        <v>7.6646479939439821E-2</v>
      </c>
      <c r="CE292" s="33">
        <f>IF($BF292&lt;=$Y$7,Entrées!K319/CE$2,"")</f>
        <v>5.21978021978022E-2</v>
      </c>
      <c r="CF292" s="11">
        <f t="shared" si="324"/>
        <v>7926</v>
      </c>
      <c r="CG292" s="11">
        <f t="shared" si="325"/>
        <v>4186</v>
      </c>
      <c r="CH292" s="52">
        <f t="shared" si="326"/>
        <v>0.27160101910413265</v>
      </c>
      <c r="CI292" s="52">
        <f t="shared" si="327"/>
        <v>9.6170382329218221E-2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7926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4196</v>
      </c>
      <c r="F293" s="28">
        <f ca="1">IF($D293&gt;$D$8,"",INDIRECT(ADDRESS(ROW(Entrées!$C$37)+($D293-1)*24+F$11,COLUMN(Entrées!$C$37)+($C293-1),4,TRUE,"Entrées")))</f>
        <v>4432</v>
      </c>
      <c r="G293" s="28">
        <f ca="1">IF($D293&gt;$D$8,"",INDIRECT(ADDRESS(ROW(Entrées!$C$37)+($D293-1)*24+G$11,COLUMN(Entrées!$C$37)+($C293-1),4,TRUE,"Entrées")))</f>
        <v>4433.5</v>
      </c>
      <c r="H293" s="28">
        <f ca="1">IF($D293&gt;$D$8,"",INDIRECT(ADDRESS(ROW(Entrées!$C$37)+($D293-1)*24+H$11,COLUMN(Entrées!$C$37)+($C293-1),4,TRUE,"Entrées")))</f>
        <v>4329.5</v>
      </c>
      <c r="I293" s="28">
        <f ca="1">IF($D293&gt;$D$8,"",INDIRECT(ADDRESS(ROW(Entrées!$C$37)+($D293-1)*24+I$11,COLUMN(Entrées!$C$37)+($C293-1),4,TRUE,"Entrées")))</f>
        <v>4451.5</v>
      </c>
      <c r="J293" s="28">
        <f ca="1">IF($D293&gt;$D$8,"",INDIRECT(ADDRESS(ROW(Entrées!$C$37)+($D293-1)*24+J$11,COLUMN(Entrées!$C$37)+($C293-1),4,TRUE,"Entrées")))</f>
        <v>4517</v>
      </c>
      <c r="K293" s="28">
        <f ca="1">IF($D293&gt;$D$8,"",INDIRECT(ADDRESS(ROW(Entrées!$C$37)+($D293-1)*24+K$11,COLUMN(Entrées!$C$37)+($C293-1),4,TRUE,"Entrées")))</f>
        <v>4514</v>
      </c>
      <c r="L293" s="28">
        <f ca="1">IF($D293&gt;$D$8,"",INDIRECT(ADDRESS(ROW(Entrées!$C$37)+($D293-1)*24+L$11,COLUMN(Entrées!$C$37)+($C293-1),4,TRUE,"Entrées")))</f>
        <v>4480.5</v>
      </c>
      <c r="M293" s="28">
        <f ca="1">IF($D293&gt;$D$8,"",INDIRECT(ADDRESS(ROW(Entrées!$C$37)+($D293-1)*24+M$11,COLUMN(Entrées!$C$37)+($C293-1),4,TRUE,"Entrées")))</f>
        <v>4379</v>
      </c>
      <c r="N293" s="28">
        <f ca="1">IF($D293&gt;$D$8,"",INDIRECT(ADDRESS(ROW(Entrées!$C$37)+($D293-1)*24+N$11,COLUMN(Entrées!$C$37)+($C293-1),4,TRUE,"Entrées")))</f>
        <v>4366</v>
      </c>
      <c r="O293" s="28">
        <f ca="1">IF($D293&gt;$D$8,"",INDIRECT(ADDRESS(ROW(Entrées!$C$37)+($D293-1)*24+O$11,COLUMN(Entrées!$C$37)+($C293-1),4,TRUE,"Entrées")))</f>
        <v>4116.5</v>
      </c>
      <c r="P293" s="28">
        <f ca="1">IF($D293&gt;$D$8,"",INDIRECT(ADDRESS(ROW(Entrées!$C$37)+($D293-1)*24+P$11,COLUMN(Entrées!$C$37)+($C293-1),4,TRUE,"Entrées")))</f>
        <v>4244</v>
      </c>
      <c r="Q293" s="28">
        <f ca="1">IF($D293&gt;$D$8,"",INDIRECT(ADDRESS(ROW(Entrées!$C$37)+($D293-1)*24+Q$11,COLUMN(Entrées!$C$37)+($C293-1),4,TRUE,"Entrées")))</f>
        <v>4278.5</v>
      </c>
      <c r="R293" s="28">
        <f ca="1">IF($D293&gt;$D$8,"",INDIRECT(ADDRESS(ROW(Entrées!$C$37)+($D293-1)*24+R$11,COLUMN(Entrées!$C$37)+($C293-1),4,TRUE,"Entrées")))</f>
        <v>4100</v>
      </c>
      <c r="S293" s="28">
        <f ca="1">IF($D293&gt;$D$8,"",INDIRECT(ADDRESS(ROW(Entrées!$C$37)+($D293-1)*24+S$11,COLUMN(Entrées!$C$37)+($C293-1),4,TRUE,"Entrées")))</f>
        <v>3771</v>
      </c>
      <c r="T293" s="28">
        <f ca="1">IF($D293&gt;$D$8,"",INDIRECT(ADDRESS(ROW(Entrées!$C$37)+($D293-1)*24+T$11,COLUMN(Entrées!$C$37)+($C293-1),4,TRUE,"Entrées")))</f>
        <v>3473</v>
      </c>
      <c r="U293" s="28">
        <f ca="1">IF($D293&gt;$D$8,"",INDIRECT(ADDRESS(ROW(Entrées!$C$37)+($D293-1)*24+U$11,COLUMN(Entrées!$C$37)+($C293-1),4,TRUE,"Entrées")))</f>
        <v>3057</v>
      </c>
      <c r="V293" s="28">
        <f ca="1">IF($D293&gt;$D$8,"",INDIRECT(ADDRESS(ROW(Entrées!$C$37)+($D293-1)*24+V$11,COLUMN(Entrées!$C$37)+($C293-1),4,TRUE,"Entrées")))</f>
        <v>2555</v>
      </c>
      <c r="W293" s="28">
        <f ca="1">IF($D293&gt;$D$8,"",INDIRECT(ADDRESS(ROW(Entrées!$C$37)+($D293-1)*24+W$11,COLUMN(Entrées!$C$37)+($C293-1),4,TRUE,"Entrées")))</f>
        <v>2200.5</v>
      </c>
      <c r="X293" s="28">
        <f ca="1">IF($D293&gt;$D$8,"",INDIRECT(ADDRESS(ROW(Entrées!$C$37)+($D293-1)*24+X$11,COLUMN(Entrées!$C$37)+($C293-1),4,TRUE,"Entrées")))</f>
        <v>2045.5</v>
      </c>
      <c r="Y293" s="28">
        <f ca="1">IF($D293&gt;$D$8,"",INDIRECT(ADDRESS(ROW(Entrées!$C$37)+($D293-1)*24+Y$11,COLUMN(Entrées!$C$37)+($C293-1),4,TRUE,"Entrées")))</f>
        <v>1933.5</v>
      </c>
      <c r="Z293" s="28">
        <f ca="1">IF($D293&gt;$D$8,"",INDIRECT(ADDRESS(ROW(Entrées!$C$37)+($D293-1)*24+Z$11,COLUMN(Entrées!$C$37)+($C293-1),4,TRUE,"Entrées")))</f>
        <v>1846.5</v>
      </c>
      <c r="AA293" s="28">
        <f ca="1">IF($D293&gt;$D$8,"",INDIRECT(ADDRESS(ROW(Entrées!$C$37)+($D293-1)*24+AA$11,COLUMN(Entrées!$C$37)+($C293-1),4,TRUE,"Entrées")))</f>
        <v>1752.5</v>
      </c>
      <c r="AB293" s="28">
        <f ca="1">IF($D293&gt;$D$8,"",INDIRECT(ADDRESS(ROW(Entrées!$C$37)+($D293-1)*24+AB$11,COLUMN(Entrées!$C$37)+($C293-1),4,TRUE,"Entrées")))</f>
        <v>1638.5</v>
      </c>
      <c r="AC293" s="11"/>
      <c r="AD293" s="40">
        <f t="shared" ca="1" si="330"/>
        <v>3546.2916666666665</v>
      </c>
      <c r="AE293" s="40">
        <f t="shared" ca="1" si="333"/>
        <v>4517</v>
      </c>
      <c r="AF293" s="40">
        <f t="shared" ca="1" si="334"/>
        <v>1638.5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49473.956989247294</v>
      </c>
      <c r="AK293" s="31">
        <f t="shared" ca="1" si="304"/>
        <v>49350.672043010745</v>
      </c>
      <c r="AL293" s="31">
        <f t="shared" ca="1" si="305"/>
        <v>49398.118279569891</v>
      </c>
      <c r="AM293" s="31">
        <f t="shared" ca="1" si="306"/>
        <v>347.55645161290329</v>
      </c>
      <c r="AN293" s="31">
        <f t="shared" ca="1" si="307"/>
        <v>2588.1444892473114</v>
      </c>
      <c r="AO293" s="31">
        <f t="shared" ca="1" si="308"/>
        <v>1503.5463709677417</v>
      </c>
      <c r="AP293" s="31">
        <f t="shared" ca="1" si="309"/>
        <v>41704.171370967742</v>
      </c>
      <c r="AQ293" s="31">
        <f t="shared" ca="1" si="310"/>
        <v>2152.7096774193546</v>
      </c>
      <c r="AR293" s="31">
        <f t="shared" ca="1" si="311"/>
        <v>402.56922043010746</v>
      </c>
      <c r="AS293" s="31">
        <f t="shared" ca="1" si="312"/>
        <v>6508.2741935483891</v>
      </c>
      <c r="AT293" s="31">
        <f t="shared" ca="1" si="313"/>
        <v>-813.07862903225805</v>
      </c>
      <c r="AU293" s="31">
        <f t="shared" ca="1" si="314"/>
        <v>663.5913978494624</v>
      </c>
      <c r="AV293" s="31">
        <f t="shared" ca="1" si="315"/>
        <v>-5583.5161290322567</v>
      </c>
      <c r="AW293" s="31">
        <f t="shared" ca="1" si="316"/>
        <v>65.047043010752674</v>
      </c>
      <c r="AX293" s="31">
        <f t="shared" ca="1" si="317"/>
        <v>1350.5215053763443</v>
      </c>
      <c r="AY293" s="31">
        <f t="shared" ca="1" si="318"/>
        <v>-1174.383064516129</v>
      </c>
      <c r="AZ293" s="31">
        <f t="shared" ca="1" si="319"/>
        <v>-997.34811827956992</v>
      </c>
      <c r="BA293" s="31">
        <f t="shared" ca="1" si="320"/>
        <v>-382.02016129032256</v>
      </c>
      <c r="BB293" s="31">
        <f t="shared" ca="1" si="321"/>
        <v>-2410.5497311827958</v>
      </c>
      <c r="BC293" s="31">
        <f t="shared" ca="1" si="322"/>
        <v>-1597.1438172043011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1098.5</v>
      </c>
      <c r="BI293" s="32">
        <f>IF($BF293&gt;$Y$7,"",IF(AND($BF293=$Y$7,$BG293=23),"",Entrées!D321-Entrées!D320))</f>
        <v>187.5</v>
      </c>
      <c r="BJ293" s="32">
        <f>IF($BF293&gt;$Y$7,"",IF(AND($BF293=$Y$7,$BG293=23),"",Entrées!E321-Entrées!E320))</f>
        <v>-12.5</v>
      </c>
      <c r="BK293" s="32">
        <f>IF($BF293&gt;$Y$7,"",IF(AND($BF293=$Y$7,$BG293=23),"",Entrées!F321-Entrées!F320))</f>
        <v>-0.5</v>
      </c>
      <c r="BL293" s="32">
        <f>IF($BF293&gt;$Y$7,"",IF(AND($BF293=$Y$7,$BG293=23),"",Entrées!G321-Entrées!G320))</f>
        <v>-262</v>
      </c>
      <c r="BM293" s="32">
        <f>IF($BF293&gt;$Y$7,"",IF(AND($BF293=$Y$7,$BG293=23),"",Entrées!H321-Entrées!H320))</f>
        <v>187.5</v>
      </c>
      <c r="BN293" s="32">
        <f>IF($BF293&gt;$Y$7,"",IF(AND($BF293=$Y$7,$BG293=23),"",Entrées!I321-Entrées!I320))</f>
        <v>-45.5</v>
      </c>
      <c r="BO293" s="32">
        <f>IF($BF293&gt;$Y$7,"",IF(AND($BF293=$Y$7,$BG293=23),"",Entrées!J321-Entrées!J320))</f>
        <v>-98</v>
      </c>
      <c r="BP293" s="32">
        <f>IF($BF293&gt;$Y$7,"",IF(AND($BF293=$Y$7,$BG293=23),"",Entrées!K321-Entrées!K320))</f>
        <v>-13</v>
      </c>
      <c r="BQ293" s="32">
        <f>IF($BF293&gt;$Y$7,"",IF(AND($BF293=$Y$7,$BG293=23),"",Entrées!L321-Entrées!L320))</f>
        <v>708</v>
      </c>
      <c r="BR293" s="32">
        <f>IF($BF293&gt;$Y$7,"",IF(AND($BF293=$Y$7,$BG293=23),"",Entrées!M321-Entrées!M320))</f>
        <v>550</v>
      </c>
      <c r="BS293" s="32">
        <f>IF($BF293&gt;$Y$7,"",IF(AND($BF293=$Y$7,$BG293=23),"",Entrées!N321-Entrées!N320))</f>
        <v>-5.5</v>
      </c>
      <c r="BT293" s="32">
        <f>IF($BF293&gt;$Y$7,"",IF(AND($BF293=$Y$7,$BG293=23),"",Entrées!O321-Entrées!O320))</f>
        <v>78</v>
      </c>
      <c r="BU293" s="32">
        <f>IF($BF293&gt;$Y$7,"",IF(AND($BF293=$Y$7,$BG293=23),"",Entrées!P321-Entrées!P320))</f>
        <v>-5</v>
      </c>
      <c r="BV293" s="32">
        <f>IF($BF293&gt;$Y$7,"",IF(AND($BF293=$Y$7,$BG293=23),"",Entrées!Q321-Entrées!Q320))</f>
        <v>0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670</v>
      </c>
      <c r="BY293" s="32">
        <f>IF($BF293&gt;$Y$7,"",IF(AND($BF293=$Y$7,$BG293=23),"",Entrées!T321-Entrées!T320))</f>
        <v>-1608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-617</v>
      </c>
      <c r="CB293" s="4"/>
      <c r="CC293" s="4"/>
      <c r="CD293" s="33">
        <f>IF($BF293&lt;=$Y$7,Entrées!J320/CD$2,"")</f>
        <v>5.4504163512490537E-2</v>
      </c>
      <c r="CE293" s="33">
        <f>IF($BF293&lt;=$Y$7,Entrées!K320/CE$2,"")</f>
        <v>3.105590062111801E-3</v>
      </c>
      <c r="CF293" s="11">
        <f t="shared" si="324"/>
        <v>7926</v>
      </c>
      <c r="CG293" s="11">
        <f t="shared" si="325"/>
        <v>4186</v>
      </c>
      <c r="CH293" s="52">
        <f t="shared" si="326"/>
        <v>0.27160101910413265</v>
      </c>
      <c r="CI293" s="52">
        <f t="shared" si="327"/>
        <v>9.6170382329218221E-2</v>
      </c>
      <c r="CK293" s="11"/>
      <c r="CL293" s="4"/>
      <c r="CM293" s="11"/>
      <c r="CN293" s="11"/>
      <c r="CO293" s="4"/>
    </row>
    <row r="294" spans="1:93">
      <c r="A294" t="str">
        <f>"AF"&amp;A288</f>
        <v>AF301</v>
      </c>
      <c r="B294" s="11">
        <f t="shared" si="331"/>
        <v>7926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1474.5</v>
      </c>
      <c r="F294" s="28">
        <f ca="1">IF($D294&gt;$D$8,"",INDIRECT(ADDRESS(ROW(Entrées!$C$37)+($D294-1)*24+F$11,COLUMN(Entrées!$C$37)+($C294-1),4,TRUE,"Entrées")))</f>
        <v>1399</v>
      </c>
      <c r="G294" s="28">
        <f ca="1">IF($D294&gt;$D$8,"",INDIRECT(ADDRESS(ROW(Entrées!$C$37)+($D294-1)*24+G$11,COLUMN(Entrées!$C$37)+($C294-1),4,TRUE,"Entrées")))</f>
        <v>1198.5</v>
      </c>
      <c r="H294" s="28">
        <f ca="1">IF($D294&gt;$D$8,"",INDIRECT(ADDRESS(ROW(Entrées!$C$37)+($D294-1)*24+H$11,COLUMN(Entrées!$C$37)+($C294-1),4,TRUE,"Entrées")))</f>
        <v>1023.5</v>
      </c>
      <c r="I294" s="28">
        <f ca="1">IF($D294&gt;$D$8,"",INDIRECT(ADDRESS(ROW(Entrées!$C$37)+($D294-1)*24+I$11,COLUMN(Entrées!$C$37)+($C294-1),4,TRUE,"Entrées")))</f>
        <v>889</v>
      </c>
      <c r="J294" s="28">
        <f ca="1">IF($D294&gt;$D$8,"",INDIRECT(ADDRESS(ROW(Entrées!$C$37)+($D294-1)*24+J$11,COLUMN(Entrées!$C$37)+($C294-1),4,TRUE,"Entrées")))</f>
        <v>774</v>
      </c>
      <c r="K294" s="28">
        <f ca="1">IF($D294&gt;$D$8,"",INDIRECT(ADDRESS(ROW(Entrées!$C$37)+($D294-1)*24+K$11,COLUMN(Entrées!$C$37)+($C294-1),4,TRUE,"Entrées")))</f>
        <v>674.5</v>
      </c>
      <c r="L294" s="28">
        <f ca="1">IF($D294&gt;$D$8,"",INDIRECT(ADDRESS(ROW(Entrées!$C$37)+($D294-1)*24+L$11,COLUMN(Entrées!$C$37)+($C294-1),4,TRUE,"Entrées")))</f>
        <v>661.5</v>
      </c>
      <c r="M294" s="28">
        <f ca="1">IF($D294&gt;$D$8,"",INDIRECT(ADDRESS(ROW(Entrées!$C$37)+($D294-1)*24+M$11,COLUMN(Entrées!$C$37)+($C294-1),4,TRUE,"Entrées")))</f>
        <v>703.5</v>
      </c>
      <c r="N294" s="28">
        <f ca="1">IF($D294&gt;$D$8,"",INDIRECT(ADDRESS(ROW(Entrées!$C$37)+($D294-1)*24+N$11,COLUMN(Entrées!$C$37)+($C294-1),4,TRUE,"Entrées")))</f>
        <v>719</v>
      </c>
      <c r="O294" s="28">
        <f ca="1">IF($D294&gt;$D$8,"",INDIRECT(ADDRESS(ROW(Entrées!$C$37)+($D294-1)*24+O$11,COLUMN(Entrées!$C$37)+($C294-1),4,TRUE,"Entrées")))</f>
        <v>723</v>
      </c>
      <c r="P294" s="28">
        <f ca="1">IF($D294&gt;$D$8,"",INDIRECT(ADDRESS(ROW(Entrées!$C$37)+($D294-1)*24+P$11,COLUMN(Entrées!$C$37)+($C294-1),4,TRUE,"Entrées")))</f>
        <v>881.5</v>
      </c>
      <c r="Q294" s="28">
        <f ca="1">IF($D294&gt;$D$8,"",INDIRECT(ADDRESS(ROW(Entrées!$C$37)+($D294-1)*24+Q$11,COLUMN(Entrées!$C$37)+($C294-1),4,TRUE,"Entrées")))</f>
        <v>960</v>
      </c>
      <c r="R294" s="28">
        <f ca="1">IF($D294&gt;$D$8,"",INDIRECT(ADDRESS(ROW(Entrées!$C$37)+($D294-1)*24+R$11,COLUMN(Entrées!$C$37)+($C294-1),4,TRUE,"Entrées")))</f>
        <v>1028</v>
      </c>
      <c r="S294" s="28">
        <f ca="1">IF($D294&gt;$D$8,"",INDIRECT(ADDRESS(ROW(Entrées!$C$37)+($D294-1)*24+S$11,COLUMN(Entrées!$C$37)+($C294-1),4,TRUE,"Entrées")))</f>
        <v>1159</v>
      </c>
      <c r="T294" s="28">
        <f ca="1">IF($D294&gt;$D$8,"",INDIRECT(ADDRESS(ROW(Entrées!$C$37)+($D294-1)*24+T$11,COLUMN(Entrées!$C$37)+($C294-1),4,TRUE,"Entrées")))</f>
        <v>1247.5</v>
      </c>
      <c r="U294" s="28">
        <f ca="1">IF($D294&gt;$D$8,"",INDIRECT(ADDRESS(ROW(Entrées!$C$37)+($D294-1)*24+U$11,COLUMN(Entrées!$C$37)+($C294-1),4,TRUE,"Entrées")))</f>
        <v>1458.5</v>
      </c>
      <c r="V294" s="28">
        <f ca="1">IF($D294&gt;$D$8,"",INDIRECT(ADDRESS(ROW(Entrées!$C$37)+($D294-1)*24+V$11,COLUMN(Entrées!$C$37)+($C294-1),4,TRUE,"Entrées")))</f>
        <v>1695.5</v>
      </c>
      <c r="W294" s="28">
        <f ca="1">IF($D294&gt;$D$8,"",INDIRECT(ADDRESS(ROW(Entrées!$C$37)+($D294-1)*24+W$11,COLUMN(Entrées!$C$37)+($C294-1),4,TRUE,"Entrées")))</f>
        <v>2141</v>
      </c>
      <c r="X294" s="28">
        <f ca="1">IF($D294&gt;$D$8,"",INDIRECT(ADDRESS(ROW(Entrées!$C$37)+($D294-1)*24+X$11,COLUMN(Entrées!$C$37)+($C294-1),4,TRUE,"Entrées")))</f>
        <v>2832</v>
      </c>
      <c r="Y294" s="28">
        <f ca="1">IF($D294&gt;$D$8,"",INDIRECT(ADDRESS(ROW(Entrées!$C$37)+($D294-1)*24+Y$11,COLUMN(Entrées!$C$37)+($C294-1),4,TRUE,"Entrées")))</f>
        <v>3378.5</v>
      </c>
      <c r="Z294" s="28">
        <f ca="1">IF($D294&gt;$D$8,"",INDIRECT(ADDRESS(ROW(Entrées!$C$37)+($D294-1)*24+Z$11,COLUMN(Entrées!$C$37)+($C294-1),4,TRUE,"Entrées")))</f>
        <v>3689.5</v>
      </c>
      <c r="AA294" s="28">
        <f ca="1">IF($D294&gt;$D$8,"",INDIRECT(ADDRESS(ROW(Entrées!$C$37)+($D294-1)*24+AA$11,COLUMN(Entrées!$C$37)+($C294-1),4,TRUE,"Entrées")))</f>
        <v>3928</v>
      </c>
      <c r="AB294" s="28">
        <f ca="1">IF($D294&gt;$D$8,"",INDIRECT(ADDRESS(ROW(Entrées!$C$37)+($D294-1)*24+AB$11,COLUMN(Entrées!$C$37)+($C294-1),4,TRUE,"Entrées")))</f>
        <v>3909.5</v>
      </c>
      <c r="AC294" s="11"/>
      <c r="AD294" s="40">
        <f t="shared" ca="1" si="330"/>
        <v>1606.1875</v>
      </c>
      <c r="AE294" s="40">
        <f t="shared" ca="1" si="333"/>
        <v>3928</v>
      </c>
      <c r="AF294" s="40">
        <f t="shared" ca="1" si="334"/>
        <v>661.5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49473.956989247294</v>
      </c>
      <c r="AK294" s="31">
        <f t="shared" ca="1" si="304"/>
        <v>49350.672043010745</v>
      </c>
      <c r="AL294" s="31">
        <f t="shared" ca="1" si="305"/>
        <v>49398.118279569891</v>
      </c>
      <c r="AM294" s="31">
        <f t="shared" ca="1" si="306"/>
        <v>347.55645161290329</v>
      </c>
      <c r="AN294" s="31">
        <f t="shared" ca="1" si="307"/>
        <v>2588.1444892473114</v>
      </c>
      <c r="AO294" s="31">
        <f t="shared" ca="1" si="308"/>
        <v>1503.5463709677417</v>
      </c>
      <c r="AP294" s="31">
        <f t="shared" ca="1" si="309"/>
        <v>41704.171370967742</v>
      </c>
      <c r="AQ294" s="31">
        <f t="shared" ca="1" si="310"/>
        <v>2152.7096774193546</v>
      </c>
      <c r="AR294" s="31">
        <f t="shared" ca="1" si="311"/>
        <v>402.56922043010746</v>
      </c>
      <c r="AS294" s="31">
        <f t="shared" ca="1" si="312"/>
        <v>6508.2741935483891</v>
      </c>
      <c r="AT294" s="31">
        <f t="shared" ca="1" si="313"/>
        <v>-813.07862903225805</v>
      </c>
      <c r="AU294" s="31">
        <f t="shared" ca="1" si="314"/>
        <v>663.5913978494624</v>
      </c>
      <c r="AV294" s="31">
        <f t="shared" ca="1" si="315"/>
        <v>-5583.5161290322567</v>
      </c>
      <c r="AW294" s="31">
        <f t="shared" ca="1" si="316"/>
        <v>65.047043010752674</v>
      </c>
      <c r="AX294" s="31">
        <f t="shared" ca="1" si="317"/>
        <v>1350.5215053763443</v>
      </c>
      <c r="AY294" s="31">
        <f t="shared" ca="1" si="318"/>
        <v>-1174.383064516129</v>
      </c>
      <c r="AZ294" s="31">
        <f t="shared" ca="1" si="319"/>
        <v>-997.34811827956992</v>
      </c>
      <c r="BA294" s="31">
        <f t="shared" ca="1" si="320"/>
        <v>-382.02016129032256</v>
      </c>
      <c r="BB294" s="31">
        <f t="shared" ca="1" si="321"/>
        <v>-2410.5497311827958</v>
      </c>
      <c r="BC294" s="31">
        <f t="shared" ca="1" si="322"/>
        <v>-1597.1438172043011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-3099.5</v>
      </c>
      <c r="BI294" s="32">
        <f>IF($BF294&gt;$Y$7,"",IF(AND($BF294=$Y$7,$BG294=23),"",Entrées!D322-Entrées!D321))</f>
        <v>-3050</v>
      </c>
      <c r="BJ294" s="32">
        <f>IF($BF294&gt;$Y$7,"",IF(AND($BF294=$Y$7,$BG294=23),"",Entrées!E322-Entrées!E321))</f>
        <v>-2962.5</v>
      </c>
      <c r="BK294" s="32">
        <f>IF($BF294&gt;$Y$7,"",IF(AND($BF294=$Y$7,$BG294=23),"",Entrées!F322-Entrées!F321))</f>
        <v>-0.5</v>
      </c>
      <c r="BL294" s="32">
        <f>IF($BF294&gt;$Y$7,"",IF(AND($BF294=$Y$7,$BG294=23),"",Entrées!G322-Entrées!G321))</f>
        <v>-241</v>
      </c>
      <c r="BM294" s="32">
        <f>IF($BF294&gt;$Y$7,"",IF(AND($BF294=$Y$7,$BG294=23),"",Entrées!H322-Entrées!H321))</f>
        <v>-176.5</v>
      </c>
      <c r="BN294" s="32">
        <f>IF($BF294&gt;$Y$7,"",IF(AND($BF294=$Y$7,$BG294=23),"",Entrées!I322-Entrées!I321))</f>
        <v>-157</v>
      </c>
      <c r="BO294" s="32">
        <f>IF($BF294&gt;$Y$7,"",IF(AND($BF294=$Y$7,$BG294=23),"",Entrées!J322-Entrées!J321))</f>
        <v>-57</v>
      </c>
      <c r="BP294" s="32">
        <f>IF($BF294&gt;$Y$7,"",IF(AND($BF294=$Y$7,$BG294=23),"",Entrées!K322-Entrées!K321))</f>
        <v>0</v>
      </c>
      <c r="BQ294" s="32">
        <f>IF($BF294&gt;$Y$7,"",IF(AND($BF294=$Y$7,$BG294=23),"",Entrées!L322-Entrées!L321))</f>
        <v>-1389.5</v>
      </c>
      <c r="BR294" s="32">
        <f>IF($BF294&gt;$Y$7,"",IF(AND($BF294=$Y$7,$BG294=23),"",Entrées!M322-Entrées!M321))</f>
        <v>0</v>
      </c>
      <c r="BS294" s="32">
        <f>IF($BF294&gt;$Y$7,"",IF(AND($BF294=$Y$7,$BG294=23),"",Entrées!N322-Entrées!N321))</f>
        <v>6</v>
      </c>
      <c r="BT294" s="32">
        <f>IF($BF294&gt;$Y$7,"",IF(AND($BF294=$Y$7,$BG294=23),"",Entrées!O322-Entrées!O321))</f>
        <v>-1084</v>
      </c>
      <c r="BU294" s="32">
        <f>IF($BF294&gt;$Y$7,"",IF(AND($BF294=$Y$7,$BG294=23),"",Entrées!P322-Entrées!P321))</f>
        <v>-2.5</v>
      </c>
      <c r="BV294" s="32">
        <f>IF($BF294&gt;$Y$7,"",IF(AND($BF294=$Y$7,$BG294=23),"",Entrées!Q322-Entrées!Q321))</f>
        <v>0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-167</v>
      </c>
      <c r="BY294" s="32">
        <f>IF($BF294&gt;$Y$7,"",IF(AND($BF294=$Y$7,$BG294=23),"",Entrées!T322-Entrées!T321))</f>
        <v>-127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-363</v>
      </c>
      <c r="CB294" s="4"/>
      <c r="CC294" s="4"/>
      <c r="CD294" s="33">
        <f>IF($BF294&lt;=$Y$7,Entrées!J321/CD$2,"")</f>
        <v>4.2139793086045922E-2</v>
      </c>
      <c r="CE294" s="33">
        <f>IF($BF294&lt;=$Y$7,Entrées!K321/CE$2,"")</f>
        <v>0</v>
      </c>
      <c r="CF294" s="11">
        <f t="shared" si="324"/>
        <v>7926</v>
      </c>
      <c r="CG294" s="11">
        <f t="shared" si="325"/>
        <v>4186</v>
      </c>
      <c r="CH294" s="52">
        <f t="shared" si="326"/>
        <v>0.27160101910413265</v>
      </c>
      <c r="CI294" s="52">
        <f t="shared" si="327"/>
        <v>9.6170382329218221E-2</v>
      </c>
      <c r="CK294" s="11"/>
      <c r="CL294" s="4"/>
      <c r="CM294" s="11"/>
      <c r="CN294" s="11"/>
      <c r="CO294" s="4"/>
    </row>
    <row r="295" spans="1:93">
      <c r="B295" s="11">
        <f t="shared" si="331"/>
        <v>7926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3808.5</v>
      </c>
      <c r="F295" s="28">
        <f ca="1">IF($D295&gt;$D$8,"",INDIRECT(ADDRESS(ROW(Entrées!$C$37)+($D295-1)*24+F$11,COLUMN(Entrées!$C$37)+($C295-1),4,TRUE,"Entrées")))</f>
        <v>3598.5</v>
      </c>
      <c r="G295" s="28">
        <f ca="1">IF($D295&gt;$D$8,"",INDIRECT(ADDRESS(ROW(Entrées!$C$37)+($D295-1)*24+G$11,COLUMN(Entrées!$C$37)+($C295-1),4,TRUE,"Entrées")))</f>
        <v>3491.5</v>
      </c>
      <c r="H295" s="28">
        <f ca="1">IF($D295&gt;$D$8,"",INDIRECT(ADDRESS(ROW(Entrées!$C$37)+($D295-1)*24+H$11,COLUMN(Entrées!$C$37)+($C295-1),4,TRUE,"Entrées")))</f>
        <v>3461.5</v>
      </c>
      <c r="I295" s="28">
        <f ca="1">IF($D295&gt;$D$8,"",INDIRECT(ADDRESS(ROW(Entrées!$C$37)+($D295-1)*24+I$11,COLUMN(Entrées!$C$37)+($C295-1),4,TRUE,"Entrées")))</f>
        <v>3330</v>
      </c>
      <c r="J295" s="28">
        <f ca="1">IF($D295&gt;$D$8,"",INDIRECT(ADDRESS(ROW(Entrées!$C$37)+($D295-1)*24+J$11,COLUMN(Entrées!$C$37)+($C295-1),4,TRUE,"Entrées")))</f>
        <v>3533</v>
      </c>
      <c r="K295" s="28">
        <f ca="1">IF($D295&gt;$D$8,"",INDIRECT(ADDRESS(ROW(Entrées!$C$37)+($D295-1)*24+K$11,COLUMN(Entrées!$C$37)+($C295-1),4,TRUE,"Entrées")))</f>
        <v>3510.5</v>
      </c>
      <c r="L295" s="28">
        <f ca="1">IF($D295&gt;$D$8,"",INDIRECT(ADDRESS(ROW(Entrées!$C$37)+($D295-1)*24+L$11,COLUMN(Entrées!$C$37)+($C295-1),4,TRUE,"Entrées")))</f>
        <v>3610</v>
      </c>
      <c r="M295" s="28">
        <f ca="1">IF($D295&gt;$D$8,"",INDIRECT(ADDRESS(ROW(Entrées!$C$37)+($D295-1)*24+M$11,COLUMN(Entrées!$C$37)+($C295-1),4,TRUE,"Entrées")))</f>
        <v>3665.5</v>
      </c>
      <c r="N295" s="28">
        <f ca="1">IF($D295&gt;$D$8,"",INDIRECT(ADDRESS(ROW(Entrées!$C$37)+($D295-1)*24+N$11,COLUMN(Entrées!$C$37)+($C295-1),4,TRUE,"Entrées")))</f>
        <v>3773.5</v>
      </c>
      <c r="O295" s="28">
        <f ca="1">IF($D295&gt;$D$8,"",INDIRECT(ADDRESS(ROW(Entrées!$C$37)+($D295-1)*24+O$11,COLUMN(Entrées!$C$37)+($C295-1),4,TRUE,"Entrées")))</f>
        <v>3870</v>
      </c>
      <c r="P295" s="28">
        <f ca="1">IF($D295&gt;$D$8,"",INDIRECT(ADDRESS(ROW(Entrées!$C$37)+($D295-1)*24+P$11,COLUMN(Entrées!$C$37)+($C295-1),4,TRUE,"Entrées")))</f>
        <v>3733.5</v>
      </c>
      <c r="Q295" s="28">
        <f ca="1">IF($D295&gt;$D$8,"",INDIRECT(ADDRESS(ROW(Entrées!$C$37)+($D295-1)*24+Q$11,COLUMN(Entrées!$C$37)+($C295-1),4,TRUE,"Entrées")))</f>
        <v>3515.5</v>
      </c>
      <c r="R295" s="28">
        <f ca="1">IF($D295&gt;$D$8,"",INDIRECT(ADDRESS(ROW(Entrées!$C$37)+($D295-1)*24+R$11,COLUMN(Entrées!$C$37)+($C295-1),4,TRUE,"Entrées")))</f>
        <v>3331.5</v>
      </c>
      <c r="S295" s="28">
        <f ca="1">IF($D295&gt;$D$8,"",INDIRECT(ADDRESS(ROW(Entrées!$C$37)+($D295-1)*24+S$11,COLUMN(Entrées!$C$37)+($C295-1),4,TRUE,"Entrées")))</f>
        <v>2960</v>
      </c>
      <c r="T295" s="28">
        <f ca="1">IF($D295&gt;$D$8,"",INDIRECT(ADDRESS(ROW(Entrées!$C$37)+($D295-1)*24+T$11,COLUMN(Entrées!$C$37)+($C295-1),4,TRUE,"Entrées")))</f>
        <v>2579</v>
      </c>
      <c r="U295" s="28">
        <f ca="1">IF($D295&gt;$D$8,"",INDIRECT(ADDRESS(ROW(Entrées!$C$37)+($D295-1)*24+U$11,COLUMN(Entrées!$C$37)+($C295-1),4,TRUE,"Entrées")))</f>
        <v>2438</v>
      </c>
      <c r="V295" s="28">
        <f ca="1">IF($D295&gt;$D$8,"",INDIRECT(ADDRESS(ROW(Entrées!$C$37)+($D295-1)*24+V$11,COLUMN(Entrées!$C$37)+($C295-1),4,TRUE,"Entrées")))</f>
        <v>2316</v>
      </c>
      <c r="W295" s="28">
        <f ca="1">IF($D295&gt;$D$8,"",INDIRECT(ADDRESS(ROW(Entrées!$C$37)+($D295-1)*24+W$11,COLUMN(Entrées!$C$37)+($C295-1),4,TRUE,"Entrées")))</f>
        <v>2293</v>
      </c>
      <c r="X295" s="28">
        <f ca="1">IF($D295&gt;$D$8,"",INDIRECT(ADDRESS(ROW(Entrées!$C$37)+($D295-1)*24+X$11,COLUMN(Entrées!$C$37)+($C295-1),4,TRUE,"Entrées")))</f>
        <v>2374.5</v>
      </c>
      <c r="Y295" s="28">
        <f ca="1">IF($D295&gt;$D$8,"",INDIRECT(ADDRESS(ROW(Entrées!$C$37)+($D295-1)*24+Y$11,COLUMN(Entrées!$C$37)+($C295-1),4,TRUE,"Entrées")))</f>
        <v>2567.5</v>
      </c>
      <c r="Z295" s="28">
        <f ca="1">IF($D295&gt;$D$8,"",INDIRECT(ADDRESS(ROW(Entrées!$C$37)+($D295-1)*24+Z$11,COLUMN(Entrées!$C$37)+($C295-1),4,TRUE,"Entrées")))</f>
        <v>2521.5</v>
      </c>
      <c r="AA295" s="28">
        <f ca="1">IF($D295&gt;$D$8,"",INDIRECT(ADDRESS(ROW(Entrées!$C$37)+($D295-1)*24+AA$11,COLUMN(Entrées!$C$37)+($C295-1),4,TRUE,"Entrées")))</f>
        <v>2402</v>
      </c>
      <c r="AB295" s="28">
        <f ca="1">IF($D295&gt;$D$8,"",INDIRECT(ADDRESS(ROW(Entrées!$C$37)+($D295-1)*24+AB$11,COLUMN(Entrées!$C$37)+($C295-1),4,TRUE,"Entrées")))</f>
        <v>2350.5</v>
      </c>
      <c r="AC295" s="11"/>
      <c r="AD295" s="40">
        <f t="shared" ca="1" si="330"/>
        <v>3126.4583333333335</v>
      </c>
      <c r="AE295" s="40">
        <f t="shared" ca="1" si="333"/>
        <v>3870</v>
      </c>
      <c r="AF295" s="40">
        <f t="shared" ca="1" si="334"/>
        <v>2293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49473.956989247294</v>
      </c>
      <c r="AK295" s="31">
        <f t="shared" ca="1" si="304"/>
        <v>49350.672043010745</v>
      </c>
      <c r="AL295" s="31">
        <f t="shared" ca="1" si="305"/>
        <v>49398.118279569891</v>
      </c>
      <c r="AM295" s="31">
        <f t="shared" ca="1" si="306"/>
        <v>347.55645161290329</v>
      </c>
      <c r="AN295" s="31">
        <f t="shared" ca="1" si="307"/>
        <v>2588.1444892473114</v>
      </c>
      <c r="AO295" s="31">
        <f t="shared" ca="1" si="308"/>
        <v>1503.5463709677417</v>
      </c>
      <c r="AP295" s="31">
        <f t="shared" ca="1" si="309"/>
        <v>41704.171370967742</v>
      </c>
      <c r="AQ295" s="31">
        <f t="shared" ca="1" si="310"/>
        <v>2152.7096774193546</v>
      </c>
      <c r="AR295" s="31">
        <f t="shared" ca="1" si="311"/>
        <v>402.56922043010746</v>
      </c>
      <c r="AS295" s="31">
        <f t="shared" ca="1" si="312"/>
        <v>6508.2741935483891</v>
      </c>
      <c r="AT295" s="31">
        <f t="shared" ca="1" si="313"/>
        <v>-813.07862903225805</v>
      </c>
      <c r="AU295" s="31">
        <f t="shared" ca="1" si="314"/>
        <v>663.5913978494624</v>
      </c>
      <c r="AV295" s="31">
        <f t="shared" ca="1" si="315"/>
        <v>-5583.5161290322567</v>
      </c>
      <c r="AW295" s="31">
        <f t="shared" ca="1" si="316"/>
        <v>65.047043010752674</v>
      </c>
      <c r="AX295" s="31">
        <f t="shared" ca="1" si="317"/>
        <v>1350.5215053763443</v>
      </c>
      <c r="AY295" s="31">
        <f t="shared" ca="1" si="318"/>
        <v>-1174.383064516129</v>
      </c>
      <c r="AZ295" s="31">
        <f t="shared" ca="1" si="319"/>
        <v>-997.34811827956992</v>
      </c>
      <c r="BA295" s="31">
        <f t="shared" ca="1" si="320"/>
        <v>-382.02016129032256</v>
      </c>
      <c r="BB295" s="31">
        <f t="shared" ca="1" si="321"/>
        <v>-2410.5497311827958</v>
      </c>
      <c r="BC295" s="31">
        <f t="shared" ca="1" si="322"/>
        <v>-1597.1438172043011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-1533</v>
      </c>
      <c r="BI295" s="32">
        <f>IF($BF295&gt;$Y$7,"",IF(AND($BF295=$Y$7,$BG295=23),"",Entrées!D323-Entrées!D322))</f>
        <v>-562.5</v>
      </c>
      <c r="BJ295" s="32">
        <f>IF($BF295&gt;$Y$7,"",IF(AND($BF295=$Y$7,$BG295=23),"",Entrées!E323-Entrées!E322))</f>
        <v>-500</v>
      </c>
      <c r="BK295" s="32">
        <f>IF($BF295&gt;$Y$7,"",IF(AND($BF295=$Y$7,$BG295=23),"",Entrées!F323-Entrées!F322))</f>
        <v>1</v>
      </c>
      <c r="BL295" s="32">
        <f>IF($BF295&gt;$Y$7,"",IF(AND($BF295=$Y$7,$BG295=23),"",Entrées!G323-Entrées!G322))</f>
        <v>-9</v>
      </c>
      <c r="BM295" s="32">
        <f>IF($BF295&gt;$Y$7,"",IF(AND($BF295=$Y$7,$BG295=23),"",Entrées!H323-Entrées!H322))</f>
        <v>-21</v>
      </c>
      <c r="BN295" s="32">
        <f>IF($BF295&gt;$Y$7,"",IF(AND($BF295=$Y$7,$BG295=23),"",Entrées!I323-Entrées!I322))</f>
        <v>-64</v>
      </c>
      <c r="BO295" s="32">
        <f>IF($BF295&gt;$Y$7,"",IF(AND($BF295=$Y$7,$BG295=23),"",Entrées!J323-Entrées!J322))</f>
        <v>-28.5</v>
      </c>
      <c r="BP295" s="32">
        <f>IF($BF295&gt;$Y$7,"",IF(AND($BF295=$Y$7,$BG295=23),"",Entrées!K323-Entrées!K322))</f>
        <v>0</v>
      </c>
      <c r="BQ295" s="32">
        <f>IF($BF295&gt;$Y$7,"",IF(AND($BF295=$Y$7,$BG295=23),"",Entrées!L323-Entrées!L322))</f>
        <v>-1009</v>
      </c>
      <c r="BR295" s="32">
        <f>IF($BF295&gt;$Y$7,"",IF(AND($BF295=$Y$7,$BG295=23),"",Entrées!M323-Entrées!M322))</f>
        <v>-650</v>
      </c>
      <c r="BS295" s="32">
        <f>IF($BF295&gt;$Y$7,"",IF(AND($BF295=$Y$7,$BG295=23),"",Entrées!N323-Entrées!N322))</f>
        <v>-7.5</v>
      </c>
      <c r="BT295" s="32">
        <f>IF($BF295&gt;$Y$7,"",IF(AND($BF295=$Y$7,$BG295=23),"",Entrées!O323-Entrées!O322))</f>
        <v>254</v>
      </c>
      <c r="BU295" s="32">
        <f>IF($BF295&gt;$Y$7,"",IF(AND($BF295=$Y$7,$BG295=23),"",Entrées!P323-Entrées!P322))</f>
        <v>2.5</v>
      </c>
      <c r="BV295" s="32">
        <f>IF($BF295&gt;$Y$7,"",IF(AND($BF295=$Y$7,$BG295=23),"",Entrées!Q323-Entrées!Q322))</f>
        <v>0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746</v>
      </c>
      <c r="BY295" s="32">
        <f>IF($BF295&gt;$Y$7,"",IF(AND($BF295=$Y$7,$BG295=23),"",Entrées!T323-Entrées!T322))</f>
        <v>371</v>
      </c>
      <c r="BZ295" s="32">
        <f>IF($BF295&gt;$Y$7,"",IF(AND($BF295=$Y$7,$BG295=23),"",Entrées!U323-Entrées!U322))</f>
        <v>14</v>
      </c>
      <c r="CA295" s="32">
        <f>IF($BF295&gt;$Y$7,"",IF(AND($BF295=$Y$7,$BG295=23),"",Entrées!V323-Entrées!V322))</f>
        <v>-155</v>
      </c>
      <c r="CB295" s="4"/>
      <c r="CC295" s="4"/>
      <c r="CD295" s="33">
        <f>IF($BF295&lt;=$Y$7,Entrées!J322/CD$2,"")</f>
        <v>3.4948271511481201E-2</v>
      </c>
      <c r="CE295" s="33">
        <f>IF($BF295&lt;=$Y$7,Entrées!K322/CE$2,"")</f>
        <v>0</v>
      </c>
      <c r="CF295" s="11">
        <f t="shared" si="324"/>
        <v>7926</v>
      </c>
      <c r="CG295" s="11">
        <f t="shared" si="325"/>
        <v>4186</v>
      </c>
      <c r="CH295" s="52">
        <f t="shared" si="326"/>
        <v>0.27160101910413265</v>
      </c>
      <c r="CI295" s="52">
        <f t="shared" si="327"/>
        <v>9.6170382329218221E-2</v>
      </c>
      <c r="CK295" s="11"/>
      <c r="CL295" s="4"/>
      <c r="CM295" s="11"/>
      <c r="CN295" s="11"/>
      <c r="CO295" s="4"/>
    </row>
    <row r="296" spans="1:93">
      <c r="B296" s="11">
        <f t="shared" si="331"/>
        <v>7926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2361</v>
      </c>
      <c r="F296" s="28">
        <f ca="1">IF($D296&gt;$D$8,"",INDIRECT(ADDRESS(ROW(Entrées!$C$37)+($D296-1)*24+F$11,COLUMN(Entrées!$C$37)+($C296-1),4,TRUE,"Entrées")))</f>
        <v>2512.5</v>
      </c>
      <c r="G296" s="28">
        <f ca="1">IF($D296&gt;$D$8,"",INDIRECT(ADDRESS(ROW(Entrées!$C$37)+($D296-1)*24+G$11,COLUMN(Entrées!$C$37)+($C296-1),4,TRUE,"Entrées")))</f>
        <v>2522.5</v>
      </c>
      <c r="H296" s="28">
        <f ca="1">IF($D296&gt;$D$8,"",INDIRECT(ADDRESS(ROW(Entrées!$C$37)+($D296-1)*24+H$11,COLUMN(Entrées!$C$37)+($C296-1),4,TRUE,"Entrées")))</f>
        <v>2474</v>
      </c>
      <c r="I296" s="28">
        <f ca="1">IF($D296&gt;$D$8,"",INDIRECT(ADDRESS(ROW(Entrées!$C$37)+($D296-1)*24+I$11,COLUMN(Entrées!$C$37)+($C296-1),4,TRUE,"Entrées")))</f>
        <v>2560</v>
      </c>
      <c r="J296" s="28">
        <f ca="1">IF($D296&gt;$D$8,"",INDIRECT(ADDRESS(ROW(Entrées!$C$37)+($D296-1)*24+J$11,COLUMN(Entrées!$C$37)+($C296-1),4,TRUE,"Entrées")))</f>
        <v>2598.5</v>
      </c>
      <c r="K296" s="28">
        <f ca="1">IF($D296&gt;$D$8,"",INDIRECT(ADDRESS(ROW(Entrées!$C$37)+($D296-1)*24+K$11,COLUMN(Entrées!$C$37)+($C296-1),4,TRUE,"Entrées")))</f>
        <v>2791.5</v>
      </c>
      <c r="L296" s="28">
        <f ca="1">IF($D296&gt;$D$8,"",INDIRECT(ADDRESS(ROW(Entrées!$C$37)+($D296-1)*24+L$11,COLUMN(Entrées!$C$37)+($C296-1),4,TRUE,"Entrées")))</f>
        <v>3042.5</v>
      </c>
      <c r="M296" s="28">
        <f ca="1">IF($D296&gt;$D$8,"",INDIRECT(ADDRESS(ROW(Entrées!$C$37)+($D296-1)*24+M$11,COLUMN(Entrées!$C$37)+($C296-1),4,TRUE,"Entrées")))</f>
        <v>3055.5</v>
      </c>
      <c r="N296" s="28">
        <f ca="1">IF($D296&gt;$D$8,"",INDIRECT(ADDRESS(ROW(Entrées!$C$37)+($D296-1)*24+N$11,COLUMN(Entrées!$C$37)+($C296-1),4,TRUE,"Entrées")))</f>
        <v>3134.5</v>
      </c>
      <c r="O296" s="28">
        <f ca="1">IF($D296&gt;$D$8,"",INDIRECT(ADDRESS(ROW(Entrées!$C$37)+($D296-1)*24+O$11,COLUMN(Entrées!$C$37)+($C296-1),4,TRUE,"Entrées")))</f>
        <v>3057.5</v>
      </c>
      <c r="P296" s="28">
        <f ca="1">IF($D296&gt;$D$8,"",INDIRECT(ADDRESS(ROW(Entrées!$C$37)+($D296-1)*24+P$11,COLUMN(Entrées!$C$37)+($C296-1),4,TRUE,"Entrées")))</f>
        <v>3031.5</v>
      </c>
      <c r="Q296" s="28">
        <f ca="1">IF($D296&gt;$D$8,"",INDIRECT(ADDRESS(ROW(Entrées!$C$37)+($D296-1)*24+Q$11,COLUMN(Entrées!$C$37)+($C296-1),4,TRUE,"Entrées")))</f>
        <v>3142</v>
      </c>
      <c r="R296" s="28">
        <f ca="1">IF($D296&gt;$D$8,"",INDIRECT(ADDRESS(ROW(Entrées!$C$37)+($D296-1)*24+R$11,COLUMN(Entrées!$C$37)+($C296-1),4,TRUE,"Entrées")))</f>
        <v>3449</v>
      </c>
      <c r="S296" s="28">
        <f ca="1">IF($D296&gt;$D$8,"",INDIRECT(ADDRESS(ROW(Entrées!$C$37)+($D296-1)*24+S$11,COLUMN(Entrées!$C$37)+($C296-1),4,TRUE,"Entrées")))</f>
        <v>3673.5</v>
      </c>
      <c r="T296" s="28">
        <f ca="1">IF($D296&gt;$D$8,"",INDIRECT(ADDRESS(ROW(Entrées!$C$37)+($D296-1)*24+T$11,COLUMN(Entrées!$C$37)+($C296-1),4,TRUE,"Entrées")))</f>
        <v>3758</v>
      </c>
      <c r="U296" s="28">
        <f ca="1">IF($D296&gt;$D$8,"",INDIRECT(ADDRESS(ROW(Entrées!$C$37)+($D296-1)*24+U$11,COLUMN(Entrées!$C$37)+($C296-1),4,TRUE,"Entrées")))</f>
        <v>3710.5</v>
      </c>
      <c r="V296" s="28">
        <f ca="1">IF($D296&gt;$D$8,"",INDIRECT(ADDRESS(ROW(Entrées!$C$37)+($D296-1)*24+V$11,COLUMN(Entrées!$C$37)+($C296-1),4,TRUE,"Entrées")))</f>
        <v>3554</v>
      </c>
      <c r="W296" s="28">
        <f ca="1">IF($D296&gt;$D$8,"",INDIRECT(ADDRESS(ROW(Entrées!$C$37)+($D296-1)*24+W$11,COLUMN(Entrées!$C$37)+($C296-1),4,TRUE,"Entrées")))</f>
        <v>3346.5</v>
      </c>
      <c r="X296" s="28">
        <f ca="1">IF($D296&gt;$D$8,"",INDIRECT(ADDRESS(ROW(Entrées!$C$37)+($D296-1)*24+X$11,COLUMN(Entrées!$C$37)+($C296-1),4,TRUE,"Entrées")))</f>
        <v>3473</v>
      </c>
      <c r="Y296" s="28">
        <f ca="1">IF($D296&gt;$D$8,"",INDIRECT(ADDRESS(ROW(Entrées!$C$37)+($D296-1)*24+Y$11,COLUMN(Entrées!$C$37)+($C296-1),4,TRUE,"Entrées")))</f>
        <v>3837.5</v>
      </c>
      <c r="Z296" s="28">
        <f ca="1">IF($D296&gt;$D$8,"",INDIRECT(ADDRESS(ROW(Entrées!$C$37)+($D296-1)*24+Z$11,COLUMN(Entrées!$C$37)+($C296-1),4,TRUE,"Entrées")))</f>
        <v>4170.5</v>
      </c>
      <c r="AA296" s="28">
        <f ca="1">IF($D296&gt;$D$8,"",INDIRECT(ADDRESS(ROW(Entrées!$C$37)+($D296-1)*24+AA$11,COLUMN(Entrées!$C$37)+($C296-1),4,TRUE,"Entrées")))</f>
        <v>4312</v>
      </c>
      <c r="AB296" s="28">
        <f ca="1">IF($D296&gt;$D$8,"",INDIRECT(ADDRESS(ROW(Entrées!$C$37)+($D296-1)*24+AB$11,COLUMN(Entrées!$C$37)+($C296-1),4,TRUE,"Entrées")))</f>
        <v>4538</v>
      </c>
      <c r="AC296" s="11"/>
      <c r="AD296" s="40">
        <f t="shared" ca="1" si="330"/>
        <v>3254.4166666666665</v>
      </c>
      <c r="AE296" s="40">
        <f t="shared" ca="1" si="333"/>
        <v>4538</v>
      </c>
      <c r="AF296" s="40">
        <f t="shared" ca="1" si="334"/>
        <v>2361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49473.956989247294</v>
      </c>
      <c r="AK296" s="31">
        <f t="shared" ca="1" si="304"/>
        <v>49350.672043010745</v>
      </c>
      <c r="AL296" s="31">
        <f t="shared" ca="1" si="305"/>
        <v>49398.118279569891</v>
      </c>
      <c r="AM296" s="31">
        <f t="shared" ca="1" si="306"/>
        <v>347.55645161290329</v>
      </c>
      <c r="AN296" s="31">
        <f t="shared" ca="1" si="307"/>
        <v>2588.1444892473114</v>
      </c>
      <c r="AO296" s="31">
        <f t="shared" ca="1" si="308"/>
        <v>1503.5463709677417</v>
      </c>
      <c r="AP296" s="31">
        <f t="shared" ca="1" si="309"/>
        <v>41704.171370967742</v>
      </c>
      <c r="AQ296" s="31">
        <f t="shared" ca="1" si="310"/>
        <v>2152.7096774193546</v>
      </c>
      <c r="AR296" s="31">
        <f t="shared" ca="1" si="311"/>
        <v>402.56922043010746</v>
      </c>
      <c r="AS296" s="31">
        <f t="shared" ca="1" si="312"/>
        <v>6508.2741935483891</v>
      </c>
      <c r="AT296" s="31">
        <f t="shared" ca="1" si="313"/>
        <v>-813.07862903225805</v>
      </c>
      <c r="AU296" s="31">
        <f t="shared" ca="1" si="314"/>
        <v>663.5913978494624</v>
      </c>
      <c r="AV296" s="31">
        <f t="shared" ca="1" si="315"/>
        <v>-5583.5161290322567</v>
      </c>
      <c r="AW296" s="31">
        <f t="shared" ca="1" si="316"/>
        <v>65.047043010752674</v>
      </c>
      <c r="AX296" s="31">
        <f t="shared" ca="1" si="317"/>
        <v>1350.5215053763443</v>
      </c>
      <c r="AY296" s="31">
        <f t="shared" ca="1" si="318"/>
        <v>-1174.383064516129</v>
      </c>
      <c r="AZ296" s="31">
        <f t="shared" ca="1" si="319"/>
        <v>-997.34811827956992</v>
      </c>
      <c r="BA296" s="31">
        <f t="shared" ca="1" si="320"/>
        <v>-382.02016129032256</v>
      </c>
      <c r="BB296" s="31">
        <f t="shared" ca="1" si="321"/>
        <v>-2410.5497311827958</v>
      </c>
      <c r="BC296" s="31">
        <f t="shared" ca="1" si="322"/>
        <v>-1597.1438172043011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3072.5</v>
      </c>
      <c r="BI296" s="32">
        <f>IF($BF296&gt;$Y$7,"",IF(AND($BF296=$Y$7,$BG296=23),"",Entrées!D324-Entrées!D323))</f>
        <v>2437.5</v>
      </c>
      <c r="BJ296" s="32">
        <f>IF($BF296&gt;$Y$7,"",IF(AND($BF296=$Y$7,$BG296=23),"",Entrées!E324-Entrées!E323))</f>
        <v>2337.5</v>
      </c>
      <c r="BK296" s="32">
        <f>IF($BF296&gt;$Y$7,"",IF(AND($BF296=$Y$7,$BG296=23),"",Entrées!F324-Entrées!F323))</f>
        <v>-1</v>
      </c>
      <c r="BL296" s="32">
        <f>IF($BF296&gt;$Y$7,"",IF(AND($BF296=$Y$7,$BG296=23),"",Entrées!G324-Entrées!G323))</f>
        <v>61.5</v>
      </c>
      <c r="BM296" s="32">
        <f>IF($BF296&gt;$Y$7,"",IF(AND($BF296=$Y$7,$BG296=23),"",Entrées!H324-Entrées!H323))</f>
        <v>221.5</v>
      </c>
      <c r="BN296" s="32">
        <f>IF($BF296&gt;$Y$7,"",IF(AND($BF296=$Y$7,$BG296=23),"",Entrées!I324-Entrées!I323))</f>
        <v>-122</v>
      </c>
      <c r="BO296" s="32">
        <f>IF($BF296&gt;$Y$7,"",IF(AND($BF296=$Y$7,$BG296=23),"",Entrées!J324-Entrées!J323))</f>
        <v>19.5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1344.5</v>
      </c>
      <c r="BR296" s="32">
        <f>IF($BF296&gt;$Y$7,"",IF(AND($BF296=$Y$7,$BG296=23),"",Entrées!M324-Entrées!M323))</f>
        <v>568</v>
      </c>
      <c r="BS296" s="32">
        <f>IF($BF296&gt;$Y$7,"",IF(AND($BF296=$Y$7,$BG296=23),"",Entrées!N324-Entrées!N323))</f>
        <v>2</v>
      </c>
      <c r="BT296" s="32">
        <f>IF($BF296&gt;$Y$7,"",IF(AND($BF296=$Y$7,$BG296=23),"",Entrées!O324-Entrées!O323))</f>
        <v>979.5</v>
      </c>
      <c r="BU296" s="32">
        <f>IF($BF296&gt;$Y$7,"",IF(AND($BF296=$Y$7,$BG296=23),"",Entrées!P324-Entrées!P323))</f>
        <v>-1</v>
      </c>
      <c r="BV296" s="32">
        <f>IF($BF296&gt;$Y$7,"",IF(AND($BF296=$Y$7,$BG296=23),"",Entrées!Q324-Entrées!Q323))</f>
        <v>0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179</v>
      </c>
      <c r="BY296" s="32">
        <f>IF($BF296&gt;$Y$7,"",IF(AND($BF296=$Y$7,$BG296=23),"",Entrées!T324-Entrées!T323))</f>
        <v>375</v>
      </c>
      <c r="BZ296" s="32">
        <f>IF($BF296&gt;$Y$7,"",IF(AND($BF296=$Y$7,$BG296=23),"",Entrées!U324-Entrées!U323))</f>
        <v>159</v>
      </c>
      <c r="CA296" s="32">
        <f>IF($BF296&gt;$Y$7,"",IF(AND($BF296=$Y$7,$BG296=23),"",Entrées!V324-Entrées!V323))</f>
        <v>404</v>
      </c>
      <c r="CB296" s="4"/>
      <c r="CC296" s="4"/>
      <c r="CD296" s="33">
        <f>IF($BF296&lt;=$Y$7,Entrées!J323/CD$2,"")</f>
        <v>3.135251072419884E-2</v>
      </c>
      <c r="CE296" s="33">
        <f>IF($BF296&lt;=$Y$7,Entrées!K323/CE$2,"")</f>
        <v>0</v>
      </c>
      <c r="CF296" s="11">
        <f t="shared" si="324"/>
        <v>7926</v>
      </c>
      <c r="CG296" s="11">
        <f t="shared" si="325"/>
        <v>4186</v>
      </c>
      <c r="CH296" s="52">
        <f t="shared" si="326"/>
        <v>0.27160101910413265</v>
      </c>
      <c r="CI296" s="52">
        <f t="shared" si="327"/>
        <v>9.6170382329218221E-2</v>
      </c>
      <c r="CK296" s="11"/>
      <c r="CL296" s="4"/>
      <c r="CM296" s="11"/>
      <c r="CN296" s="11"/>
      <c r="CO296" s="4"/>
    </row>
    <row r="297" spans="1:93">
      <c r="B297" s="11">
        <f t="shared" si="331"/>
        <v>7926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4753.5</v>
      </c>
      <c r="F297" s="28">
        <f ca="1">IF($D297&gt;$D$8,"",INDIRECT(ADDRESS(ROW(Entrées!$C$37)+($D297-1)*24+F$11,COLUMN(Entrées!$C$37)+($C297-1),4,TRUE,"Entrées")))</f>
        <v>4837.5</v>
      </c>
      <c r="G297" s="28">
        <f ca="1">IF($D297&gt;$D$8,"",INDIRECT(ADDRESS(ROW(Entrées!$C$37)+($D297-1)*24+G$11,COLUMN(Entrées!$C$37)+($C297-1),4,TRUE,"Entrées")))</f>
        <v>5171.5</v>
      </c>
      <c r="H297" s="28">
        <f ca="1">IF($D297&gt;$D$8,"",INDIRECT(ADDRESS(ROW(Entrées!$C$37)+($D297-1)*24+H$11,COLUMN(Entrées!$C$37)+($C297-1),4,TRUE,"Entrées")))</f>
        <v>5328</v>
      </c>
      <c r="I297" s="28">
        <f ca="1">IF($D297&gt;$D$8,"",INDIRECT(ADDRESS(ROW(Entrées!$C$37)+($D297-1)*24+I$11,COLUMN(Entrées!$C$37)+($C297-1),4,TRUE,"Entrées")))</f>
        <v>5390.5</v>
      </c>
      <c r="J297" s="28">
        <f ca="1">IF($D297&gt;$D$8,"",INDIRECT(ADDRESS(ROW(Entrées!$C$37)+($D297-1)*24+J$11,COLUMN(Entrées!$C$37)+($C297-1),4,TRUE,"Entrées")))</f>
        <v>5503.5</v>
      </c>
      <c r="K297" s="28">
        <f ca="1">IF($D297&gt;$D$8,"",INDIRECT(ADDRESS(ROW(Entrées!$C$37)+($D297-1)*24+K$11,COLUMN(Entrées!$C$37)+($C297-1),4,TRUE,"Entrées")))</f>
        <v>5577.5</v>
      </c>
      <c r="L297" s="28">
        <f ca="1">IF($D297&gt;$D$8,"",INDIRECT(ADDRESS(ROW(Entrées!$C$37)+($D297-1)*24+L$11,COLUMN(Entrées!$C$37)+($C297-1),4,TRUE,"Entrées")))</f>
        <v>5602</v>
      </c>
      <c r="M297" s="28">
        <f ca="1">IF($D297&gt;$D$8,"",INDIRECT(ADDRESS(ROW(Entrées!$C$37)+($D297-1)*24+M$11,COLUMN(Entrées!$C$37)+($C297-1),4,TRUE,"Entrées")))</f>
        <v>5689.5</v>
      </c>
      <c r="N297" s="28">
        <f ca="1">IF($D297&gt;$D$8,"",INDIRECT(ADDRESS(ROW(Entrées!$C$37)+($D297-1)*24+N$11,COLUMN(Entrées!$C$37)+($C297-1),4,TRUE,"Entrées")))</f>
        <v>5763</v>
      </c>
      <c r="O297" s="28">
        <f ca="1">IF($D297&gt;$D$8,"",INDIRECT(ADDRESS(ROW(Entrées!$C$37)+($D297-1)*24+O$11,COLUMN(Entrées!$C$37)+($C297-1),4,TRUE,"Entrées")))</f>
        <v>5866</v>
      </c>
      <c r="P297" s="28">
        <f ca="1">IF($D297&gt;$D$8,"",INDIRECT(ADDRESS(ROW(Entrées!$C$37)+($D297-1)*24+P$11,COLUMN(Entrées!$C$37)+($C297-1),4,TRUE,"Entrées")))</f>
        <v>5989.5</v>
      </c>
      <c r="Q297" s="28">
        <f ca="1">IF($D297&gt;$D$8,"",INDIRECT(ADDRESS(ROW(Entrées!$C$37)+($D297-1)*24+Q$11,COLUMN(Entrées!$C$37)+($C297-1),4,TRUE,"Entrées")))</f>
        <v>5997</v>
      </c>
      <c r="R297" s="28">
        <f ca="1">IF($D297&gt;$D$8,"",INDIRECT(ADDRESS(ROW(Entrées!$C$37)+($D297-1)*24+R$11,COLUMN(Entrées!$C$37)+($C297-1),4,TRUE,"Entrées")))</f>
        <v>5897.5</v>
      </c>
      <c r="S297" s="28">
        <f ca="1">IF($D297&gt;$D$8,"",INDIRECT(ADDRESS(ROW(Entrées!$C$37)+($D297-1)*24+S$11,COLUMN(Entrées!$C$37)+($C297-1),4,TRUE,"Entrées")))</f>
        <v>5909</v>
      </c>
      <c r="T297" s="28">
        <f ca="1">IF($D297&gt;$D$8,"",INDIRECT(ADDRESS(ROW(Entrées!$C$37)+($D297-1)*24+T$11,COLUMN(Entrées!$C$37)+($C297-1),4,TRUE,"Entrées")))</f>
        <v>5767.5</v>
      </c>
      <c r="U297" s="28">
        <f ca="1">IF($D297&gt;$D$8,"",INDIRECT(ADDRESS(ROW(Entrées!$C$37)+($D297-1)*24+U$11,COLUMN(Entrées!$C$37)+($C297-1),4,TRUE,"Entrées")))</f>
        <v>5553.5</v>
      </c>
      <c r="V297" s="28">
        <f ca="1">IF($D297&gt;$D$8,"",INDIRECT(ADDRESS(ROW(Entrées!$C$37)+($D297-1)*24+V$11,COLUMN(Entrées!$C$37)+($C297-1),4,TRUE,"Entrées")))</f>
        <v>5445</v>
      </c>
      <c r="W297" s="28">
        <f ca="1">IF($D297&gt;$D$8,"",INDIRECT(ADDRESS(ROW(Entrées!$C$37)+($D297-1)*24+W$11,COLUMN(Entrées!$C$37)+($C297-1),4,TRUE,"Entrées")))</f>
        <v>5509.5</v>
      </c>
      <c r="X297" s="28">
        <f ca="1">IF($D297&gt;$D$8,"",INDIRECT(ADDRESS(ROW(Entrées!$C$37)+($D297-1)*24+X$11,COLUMN(Entrées!$C$37)+($C297-1),4,TRUE,"Entrées")))</f>
        <v>5524</v>
      </c>
      <c r="Y297" s="28">
        <f ca="1">IF($D297&gt;$D$8,"",INDIRECT(ADDRESS(ROW(Entrées!$C$37)+($D297-1)*24+Y$11,COLUMN(Entrées!$C$37)+($C297-1),4,TRUE,"Entrées")))</f>
        <v>5450.5</v>
      </c>
      <c r="Z297" s="28">
        <f ca="1">IF($D297&gt;$D$8,"",INDIRECT(ADDRESS(ROW(Entrées!$C$37)+($D297-1)*24+Z$11,COLUMN(Entrées!$C$37)+($C297-1),4,TRUE,"Entrées")))</f>
        <v>5252.5</v>
      </c>
      <c r="AA297" s="28">
        <f ca="1">IF($D297&gt;$D$8,"",INDIRECT(ADDRESS(ROW(Entrées!$C$37)+($D297-1)*24+AA$11,COLUMN(Entrées!$C$37)+($C297-1),4,TRUE,"Entrées")))</f>
        <v>5359.5</v>
      </c>
      <c r="AB297" s="28">
        <f ca="1">IF($D297&gt;$D$8,"",INDIRECT(ADDRESS(ROW(Entrées!$C$37)+($D297-1)*24+AB$11,COLUMN(Entrées!$C$37)+($C297-1),4,TRUE,"Entrées")))</f>
        <v>5703.5</v>
      </c>
      <c r="AC297" s="11"/>
      <c r="AD297" s="40">
        <f t="shared" ca="1" si="330"/>
        <v>5535.041666666667</v>
      </c>
      <c r="AE297" s="40">
        <f t="shared" ca="1" si="333"/>
        <v>5997</v>
      </c>
      <c r="AF297" s="40">
        <f t="shared" ca="1" si="334"/>
        <v>4753.5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49473.956989247294</v>
      </c>
      <c r="AK297" s="31">
        <f t="shared" ca="1" si="304"/>
        <v>49350.672043010745</v>
      </c>
      <c r="AL297" s="31">
        <f t="shared" ca="1" si="305"/>
        <v>49398.118279569891</v>
      </c>
      <c r="AM297" s="31">
        <f t="shared" ca="1" si="306"/>
        <v>347.55645161290329</v>
      </c>
      <c r="AN297" s="31">
        <f t="shared" ca="1" si="307"/>
        <v>2588.1444892473114</v>
      </c>
      <c r="AO297" s="31">
        <f t="shared" ca="1" si="308"/>
        <v>1503.5463709677417</v>
      </c>
      <c r="AP297" s="31">
        <f t="shared" ca="1" si="309"/>
        <v>41704.171370967742</v>
      </c>
      <c r="AQ297" s="31">
        <f t="shared" ca="1" si="310"/>
        <v>2152.7096774193546</v>
      </c>
      <c r="AR297" s="31">
        <f t="shared" ca="1" si="311"/>
        <v>402.56922043010746</v>
      </c>
      <c r="AS297" s="31">
        <f t="shared" ca="1" si="312"/>
        <v>6508.2741935483891</v>
      </c>
      <c r="AT297" s="31">
        <f t="shared" ca="1" si="313"/>
        <v>-813.07862903225805</v>
      </c>
      <c r="AU297" s="31">
        <f t="shared" ca="1" si="314"/>
        <v>663.5913978494624</v>
      </c>
      <c r="AV297" s="31">
        <f t="shared" ca="1" si="315"/>
        <v>-5583.5161290322567</v>
      </c>
      <c r="AW297" s="31">
        <f t="shared" ca="1" si="316"/>
        <v>65.047043010752674</v>
      </c>
      <c r="AX297" s="31">
        <f t="shared" ca="1" si="317"/>
        <v>1350.5215053763443</v>
      </c>
      <c r="AY297" s="31">
        <f t="shared" ca="1" si="318"/>
        <v>-1174.383064516129</v>
      </c>
      <c r="AZ297" s="31">
        <f t="shared" ca="1" si="319"/>
        <v>-997.34811827956992</v>
      </c>
      <c r="BA297" s="31">
        <f t="shared" ca="1" si="320"/>
        <v>-382.02016129032256</v>
      </c>
      <c r="BB297" s="31">
        <f t="shared" ca="1" si="321"/>
        <v>-2410.5497311827958</v>
      </c>
      <c r="BC297" s="31">
        <f t="shared" ca="1" si="322"/>
        <v>-1597.1438172043011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-1284.5</v>
      </c>
      <c r="BI297" s="32">
        <f>IF($BF297&gt;$Y$7,"",IF(AND($BF297=$Y$7,$BG297=23),"",Entrées!D325-Entrées!D324))</f>
        <v>-2950</v>
      </c>
      <c r="BJ297" s="32">
        <f>IF($BF297&gt;$Y$7,"",IF(AND($BF297=$Y$7,$BG297=23),"",Entrées!E325-Entrées!E324))</f>
        <v>-2037.5</v>
      </c>
      <c r="BK297" s="32">
        <f>IF($BF297&gt;$Y$7,"",IF(AND($BF297=$Y$7,$BG297=23),"",Entrées!F325-Entrées!F324))</f>
        <v>-1</v>
      </c>
      <c r="BL297" s="32">
        <f>IF($BF297&gt;$Y$7,"",IF(AND($BF297=$Y$7,$BG297=23),"",Entrées!G325-Entrées!G324))</f>
        <v>-94.5</v>
      </c>
      <c r="BM297" s="32">
        <f>IF($BF297&gt;$Y$7,"",IF(AND($BF297=$Y$7,$BG297=23),"",Entrées!H325-Entrées!H324))</f>
        <v>-413</v>
      </c>
      <c r="BN297" s="32">
        <f>IF($BF297&gt;$Y$7,"",IF(AND($BF297=$Y$7,$BG297=23),"",Entrées!I325-Entrées!I324))</f>
        <v>-61.5</v>
      </c>
      <c r="BO297" s="32">
        <f>IF($BF297&gt;$Y$7,"",IF(AND($BF297=$Y$7,$BG297=23),"",Entrées!J325-Entrées!J324))</f>
        <v>71.5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-685.5</v>
      </c>
      <c r="BR297" s="32">
        <f>IF($BF297&gt;$Y$7,"",IF(AND($BF297=$Y$7,$BG297=23),"",Entrées!M325-Entrées!M324))</f>
        <v>74</v>
      </c>
      <c r="BS297" s="32">
        <f>IF($BF297&gt;$Y$7,"",IF(AND($BF297=$Y$7,$BG297=23),"",Entrées!N325-Entrées!N324))</f>
        <v>-0.5</v>
      </c>
      <c r="BT297" s="32">
        <f>IF($BF297&gt;$Y$7,"",IF(AND($BF297=$Y$7,$BG297=23),"",Entrées!O325-Entrées!O324))</f>
        <v>-174.5</v>
      </c>
      <c r="BU297" s="32">
        <f>IF($BF297&gt;$Y$7,"",IF(AND($BF297=$Y$7,$BG297=23),"",Entrées!P325-Entrées!P324))</f>
        <v>-2.5</v>
      </c>
      <c r="BV297" s="32">
        <f>IF($BF297&gt;$Y$7,"",IF(AND($BF297=$Y$7,$BG297=23),"",Entrées!Q325-Entrées!Q324))</f>
        <v>0</v>
      </c>
      <c r="BW297" s="32">
        <f>IF($BF297&gt;$Y$7,"",IF(AND($BF297=$Y$7,$BG297=23),"",Entrées!R325-Entrées!R324))</f>
        <v>124</v>
      </c>
      <c r="BX297" s="32">
        <f>IF($BF297&gt;$Y$7,"",IF(AND($BF297=$Y$7,$BG297=23),"",Entrées!S325-Entrées!S324))</f>
        <v>-527</v>
      </c>
      <c r="BY297" s="32">
        <f>IF($BF297&gt;$Y$7,"",IF(AND($BF297=$Y$7,$BG297=23),"",Entrées!T325-Entrées!T324))</f>
        <v>-1011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-232</v>
      </c>
      <c r="CB297" s="4"/>
      <c r="CC297" s="4"/>
      <c r="CD297" s="33">
        <f>IF($BF297&lt;=$Y$7,Entrées!J324/CD$2,"")</f>
        <v>3.3812768104970983E-2</v>
      </c>
      <c r="CE297" s="33">
        <f>IF($BF297&lt;=$Y$7,Entrées!K324/CE$2,"")</f>
        <v>0</v>
      </c>
      <c r="CF297" s="11">
        <f t="shared" si="324"/>
        <v>7926</v>
      </c>
      <c r="CG297" s="11">
        <f t="shared" si="325"/>
        <v>4186</v>
      </c>
      <c r="CH297" s="52">
        <f t="shared" si="326"/>
        <v>0.27160101910413265</v>
      </c>
      <c r="CI297" s="52">
        <f t="shared" si="327"/>
        <v>9.6170382329218221E-2</v>
      </c>
      <c r="CK297" s="11"/>
      <c r="CL297" s="4"/>
      <c r="CM297" s="11"/>
      <c r="CN297" s="11"/>
      <c r="CO297" s="4"/>
    </row>
    <row r="298" spans="1:93">
      <c r="B298" s="11">
        <f t="shared" si="331"/>
        <v>7926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5932.5</v>
      </c>
      <c r="F298" s="28">
        <f ca="1">IF($D298&gt;$D$8,"",INDIRECT(ADDRESS(ROW(Entrées!$C$37)+($D298-1)*24+F$11,COLUMN(Entrées!$C$37)+($C298-1),4,TRUE,"Entrées")))</f>
        <v>5975</v>
      </c>
      <c r="G298" s="28">
        <f ca="1">IF($D298&gt;$D$8,"",INDIRECT(ADDRESS(ROW(Entrées!$C$37)+($D298-1)*24+G$11,COLUMN(Entrées!$C$37)+($C298-1),4,TRUE,"Entrées")))</f>
        <v>5947</v>
      </c>
      <c r="H298" s="28">
        <f ca="1">IF($D298&gt;$D$8,"",INDIRECT(ADDRESS(ROW(Entrées!$C$37)+($D298-1)*24+H$11,COLUMN(Entrées!$C$37)+($C298-1),4,TRUE,"Entrées")))</f>
        <v>5889</v>
      </c>
      <c r="I298" s="28">
        <f ca="1">IF($D298&gt;$D$8,"",INDIRECT(ADDRESS(ROW(Entrées!$C$37)+($D298-1)*24+I$11,COLUMN(Entrées!$C$37)+($C298-1),4,TRUE,"Entrées")))</f>
        <v>5855</v>
      </c>
      <c r="J298" s="28">
        <f ca="1">IF($D298&gt;$D$8,"",INDIRECT(ADDRESS(ROW(Entrées!$C$37)+($D298-1)*24+J$11,COLUMN(Entrées!$C$37)+($C298-1),4,TRUE,"Entrées")))</f>
        <v>5794.5</v>
      </c>
      <c r="K298" s="28">
        <f ca="1">IF($D298&gt;$D$8,"",INDIRECT(ADDRESS(ROW(Entrées!$C$37)+($D298-1)*24+K$11,COLUMN(Entrées!$C$37)+($C298-1),4,TRUE,"Entrées")))</f>
        <v>5799</v>
      </c>
      <c r="L298" s="28">
        <f ca="1">IF($D298&gt;$D$8,"",INDIRECT(ADDRESS(ROW(Entrées!$C$37)+($D298-1)*24+L$11,COLUMN(Entrées!$C$37)+($C298-1),4,TRUE,"Entrées")))</f>
        <v>5820.5</v>
      </c>
      <c r="M298" s="28">
        <f ca="1">IF($D298&gt;$D$8,"",INDIRECT(ADDRESS(ROW(Entrées!$C$37)+($D298-1)*24+M$11,COLUMN(Entrées!$C$37)+($C298-1),4,TRUE,"Entrées")))</f>
        <v>5625</v>
      </c>
      <c r="N298" s="28">
        <f ca="1">IF($D298&gt;$D$8,"",INDIRECT(ADDRESS(ROW(Entrées!$C$37)+($D298-1)*24+N$11,COLUMN(Entrées!$C$37)+($C298-1),4,TRUE,"Entrées")))</f>
        <v>5511.5</v>
      </c>
      <c r="O298" s="28">
        <f ca="1">IF($D298&gt;$D$8,"",INDIRECT(ADDRESS(ROW(Entrées!$C$37)+($D298-1)*24+O$11,COLUMN(Entrées!$C$37)+($C298-1),4,TRUE,"Entrées")))</f>
        <v>5474.5</v>
      </c>
      <c r="P298" s="28">
        <f ca="1">IF($D298&gt;$D$8,"",INDIRECT(ADDRESS(ROW(Entrées!$C$37)+($D298-1)*24+P$11,COLUMN(Entrées!$C$37)+($C298-1),4,TRUE,"Entrées")))</f>
        <v>5638.5</v>
      </c>
      <c r="Q298" s="28">
        <f ca="1">IF($D298&gt;$D$8,"",INDIRECT(ADDRESS(ROW(Entrées!$C$37)+($D298-1)*24+Q$11,COLUMN(Entrées!$C$37)+($C298-1),4,TRUE,"Entrées")))</f>
        <v>5769</v>
      </c>
      <c r="R298" s="28">
        <f ca="1">IF($D298&gt;$D$8,"",INDIRECT(ADDRESS(ROW(Entrées!$C$37)+($D298-1)*24+R$11,COLUMN(Entrées!$C$37)+($C298-1),4,TRUE,"Entrées")))</f>
        <v>5735</v>
      </c>
      <c r="S298" s="28">
        <f ca="1">IF($D298&gt;$D$8,"",INDIRECT(ADDRESS(ROW(Entrées!$C$37)+($D298-1)*24+S$11,COLUMN(Entrées!$C$37)+($C298-1),4,TRUE,"Entrées")))</f>
        <v>5641.5</v>
      </c>
      <c r="T298" s="28">
        <f ca="1">IF($D298&gt;$D$8,"",INDIRECT(ADDRESS(ROW(Entrées!$C$37)+($D298-1)*24+T$11,COLUMN(Entrées!$C$37)+($C298-1),4,TRUE,"Entrées")))</f>
        <v>5470</v>
      </c>
      <c r="U298" s="28">
        <f ca="1">IF($D298&gt;$D$8,"",INDIRECT(ADDRESS(ROW(Entrées!$C$37)+($D298-1)*24+U$11,COLUMN(Entrées!$C$37)+($C298-1),4,TRUE,"Entrées")))</f>
        <v>5115.5</v>
      </c>
      <c r="V298" s="28">
        <f ca="1">IF($D298&gt;$D$8,"",INDIRECT(ADDRESS(ROW(Entrées!$C$37)+($D298-1)*24+V$11,COLUMN(Entrées!$C$37)+($C298-1),4,TRUE,"Entrées")))</f>
        <v>4876</v>
      </c>
      <c r="W298" s="28">
        <f ca="1">IF($D298&gt;$D$8,"",INDIRECT(ADDRESS(ROW(Entrées!$C$37)+($D298-1)*24+W$11,COLUMN(Entrées!$C$37)+($C298-1),4,TRUE,"Entrées")))</f>
        <v>4476.5</v>
      </c>
      <c r="X298" s="28">
        <f ca="1">IF($D298&gt;$D$8,"",INDIRECT(ADDRESS(ROW(Entrées!$C$37)+($D298-1)*24+X$11,COLUMN(Entrées!$C$37)+($C298-1),4,TRUE,"Entrées")))</f>
        <v>4248.5</v>
      </c>
      <c r="Y298" s="28">
        <f ca="1">IF($D298&gt;$D$8,"",INDIRECT(ADDRESS(ROW(Entrées!$C$37)+($D298-1)*24+Y$11,COLUMN(Entrées!$C$37)+($C298-1),4,TRUE,"Entrées")))</f>
        <v>4313</v>
      </c>
      <c r="Z298" s="28">
        <f ca="1">IF($D298&gt;$D$8,"",INDIRECT(ADDRESS(ROW(Entrées!$C$37)+($D298-1)*24+Z$11,COLUMN(Entrées!$C$37)+($C298-1),4,TRUE,"Entrées")))</f>
        <v>4292</v>
      </c>
      <c r="AA298" s="28">
        <f ca="1">IF($D298&gt;$D$8,"",INDIRECT(ADDRESS(ROW(Entrées!$C$37)+($D298-1)*24+AA$11,COLUMN(Entrées!$C$37)+($C298-1),4,TRUE,"Entrées")))</f>
        <v>4175.5</v>
      </c>
      <c r="AB298" s="28">
        <f ca="1">IF($D298&gt;$D$8,"",INDIRECT(ADDRESS(ROW(Entrées!$C$37)+($D298-1)*24+AB$11,COLUMN(Entrées!$C$37)+($C298-1),4,TRUE,"Entrées")))</f>
        <v>4251.5</v>
      </c>
      <c r="AC298" s="11"/>
      <c r="AD298" s="40">
        <f t="shared" ca="1" si="330"/>
        <v>5317.75</v>
      </c>
      <c r="AE298" s="40">
        <f t="shared" ca="1" si="333"/>
        <v>5975</v>
      </c>
      <c r="AF298" s="40">
        <f t="shared" ca="1" si="334"/>
        <v>4175.5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49473.956989247294</v>
      </c>
      <c r="AK298" s="31">
        <f t="shared" ca="1" si="304"/>
        <v>49350.672043010745</v>
      </c>
      <c r="AL298" s="31">
        <f t="shared" ca="1" si="305"/>
        <v>49398.118279569891</v>
      </c>
      <c r="AM298" s="31">
        <f t="shared" ca="1" si="306"/>
        <v>347.55645161290329</v>
      </c>
      <c r="AN298" s="31">
        <f t="shared" ca="1" si="307"/>
        <v>2588.1444892473114</v>
      </c>
      <c r="AO298" s="31">
        <f t="shared" ca="1" si="308"/>
        <v>1503.5463709677417</v>
      </c>
      <c r="AP298" s="31">
        <f t="shared" ca="1" si="309"/>
        <v>41704.171370967742</v>
      </c>
      <c r="AQ298" s="31">
        <f t="shared" ca="1" si="310"/>
        <v>2152.7096774193546</v>
      </c>
      <c r="AR298" s="31">
        <f t="shared" ca="1" si="311"/>
        <v>402.56922043010746</v>
      </c>
      <c r="AS298" s="31">
        <f t="shared" ca="1" si="312"/>
        <v>6508.2741935483891</v>
      </c>
      <c r="AT298" s="31">
        <f t="shared" ca="1" si="313"/>
        <v>-813.07862903225805</v>
      </c>
      <c r="AU298" s="31">
        <f t="shared" ca="1" si="314"/>
        <v>663.5913978494624</v>
      </c>
      <c r="AV298" s="31">
        <f t="shared" ca="1" si="315"/>
        <v>-5583.5161290322567</v>
      </c>
      <c r="AW298" s="31">
        <f t="shared" ca="1" si="316"/>
        <v>65.047043010752674</v>
      </c>
      <c r="AX298" s="31">
        <f t="shared" ca="1" si="317"/>
        <v>1350.5215053763443</v>
      </c>
      <c r="AY298" s="31">
        <f t="shared" ca="1" si="318"/>
        <v>-1174.383064516129</v>
      </c>
      <c r="AZ298" s="31">
        <f t="shared" ca="1" si="319"/>
        <v>-997.34811827956992</v>
      </c>
      <c r="BA298" s="31">
        <f t="shared" ca="1" si="320"/>
        <v>-382.02016129032256</v>
      </c>
      <c r="BB298" s="31">
        <f t="shared" ca="1" si="321"/>
        <v>-2410.5497311827958</v>
      </c>
      <c r="BC298" s="31">
        <f t="shared" ca="1" si="322"/>
        <v>-1597.1438172043011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-3970</v>
      </c>
      <c r="BI298" s="32">
        <f>IF($BF298&gt;$Y$7,"",IF(AND($BF298=$Y$7,$BG298=23),"",Entrées!D326-Entrées!D325))</f>
        <v>-3062.5</v>
      </c>
      <c r="BJ298" s="32">
        <f>IF($BF298&gt;$Y$7,"",IF(AND($BF298=$Y$7,$BG298=23),"",Entrées!E326-Entrées!E325))</f>
        <v>-3087.5</v>
      </c>
      <c r="BK298" s="32">
        <f>IF($BF298&gt;$Y$7,"",IF(AND($BF298=$Y$7,$BG298=23),"",Entrées!F326-Entrées!F325))</f>
        <v>-4</v>
      </c>
      <c r="BL298" s="32">
        <f>IF($BF298&gt;$Y$7,"",IF(AND($BF298=$Y$7,$BG298=23),"",Entrées!G326-Entrées!G325))</f>
        <v>-832</v>
      </c>
      <c r="BM298" s="32">
        <f>IF($BF298&gt;$Y$7,"",IF(AND($BF298=$Y$7,$BG298=23),"",Entrées!H326-Entrées!H325))</f>
        <v>-46.5</v>
      </c>
      <c r="BN298" s="32">
        <f>IF($BF298&gt;$Y$7,"",IF(AND($BF298=$Y$7,$BG298=23),"",Entrées!I326-Entrées!I325))</f>
        <v>-217.5</v>
      </c>
      <c r="BO298" s="32">
        <f>IF($BF298&gt;$Y$7,"",IF(AND($BF298=$Y$7,$BG298=23),"",Entrées!J326-Entrées!J325))</f>
        <v>138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-1306</v>
      </c>
      <c r="BR298" s="32">
        <f>IF($BF298&gt;$Y$7,"",IF(AND($BF298=$Y$7,$BG298=23),"",Entrées!M326-Entrées!M325))</f>
        <v>-702.5</v>
      </c>
      <c r="BS298" s="32">
        <f>IF($BF298&gt;$Y$7,"",IF(AND($BF298=$Y$7,$BG298=23),"",Entrées!N326-Entrées!N325))</f>
        <v>-2.5</v>
      </c>
      <c r="BT298" s="32">
        <f>IF($BF298&gt;$Y$7,"",IF(AND($BF298=$Y$7,$BG298=23),"",Entrées!O326-Entrées!O325))</f>
        <v>-997</v>
      </c>
      <c r="BU298" s="32">
        <f>IF($BF298&gt;$Y$7,"",IF(AND($BF298=$Y$7,$BG298=23),"",Entrées!P326-Entrées!P325))</f>
        <v>-11.5</v>
      </c>
      <c r="BV298" s="32">
        <f>IF($BF298&gt;$Y$7,"",IF(AND($BF298=$Y$7,$BG298=23),"",Entrées!Q326-Entrées!Q325))</f>
        <v>-100</v>
      </c>
      <c r="BW298" s="32">
        <f>IF($BF298&gt;$Y$7,"",IF(AND($BF298=$Y$7,$BG298=23),"",Entrées!R326-Entrées!R325))</f>
        <v>0</v>
      </c>
      <c r="BX298" s="32">
        <f>IF($BF298&gt;$Y$7,"",IF(AND($BF298=$Y$7,$BG298=23),"",Entrées!S326-Entrées!S325))</f>
        <v>419</v>
      </c>
      <c r="BY298" s="32">
        <f>IF($BF298&gt;$Y$7,"",IF(AND($BF298=$Y$7,$BG298=23),"",Entrées!T326-Entrées!T325))</f>
        <v>-200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52</v>
      </c>
      <c r="CB298" s="4"/>
      <c r="CC298" s="4"/>
      <c r="CD298" s="33">
        <f>IF($BF298&lt;=$Y$7,Entrées!J325/CD$2,"")</f>
        <v>4.2833711834468838E-2</v>
      </c>
      <c r="CE298" s="33">
        <f>IF($BF298&lt;=$Y$7,Entrées!K325/CE$2,"")</f>
        <v>0</v>
      </c>
      <c r="CF298" s="11">
        <f t="shared" si="324"/>
        <v>7926</v>
      </c>
      <c r="CG298" s="11">
        <f t="shared" si="325"/>
        <v>4186</v>
      </c>
      <c r="CH298" s="52">
        <f t="shared" si="326"/>
        <v>0.27160101910413265</v>
      </c>
      <c r="CI298" s="52">
        <f t="shared" si="327"/>
        <v>9.6170382329218221E-2</v>
      </c>
      <c r="CK298" s="11"/>
      <c r="CL298" s="4"/>
      <c r="CM298" s="11"/>
      <c r="CN298" s="11"/>
      <c r="CO298" s="4"/>
    </row>
    <row r="299" spans="1:93">
      <c r="B299" s="11">
        <f t="shared" si="331"/>
        <v>7926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4050.5</v>
      </c>
      <c r="F299" s="28">
        <f ca="1">IF($D299&gt;$D$8,"",INDIRECT(ADDRESS(ROW(Entrées!$C$37)+($D299-1)*24+F$11,COLUMN(Entrées!$C$37)+($C299-1),4,TRUE,"Entrées")))</f>
        <v>3998</v>
      </c>
      <c r="G299" s="28">
        <f ca="1">IF($D299&gt;$D$8,"",INDIRECT(ADDRESS(ROW(Entrées!$C$37)+($D299-1)*24+G$11,COLUMN(Entrées!$C$37)+($C299-1),4,TRUE,"Entrées")))</f>
        <v>3910</v>
      </c>
      <c r="H299" s="28">
        <f ca="1">IF($D299&gt;$D$8,"",INDIRECT(ADDRESS(ROW(Entrées!$C$37)+($D299-1)*24+H$11,COLUMN(Entrées!$C$37)+($C299-1),4,TRUE,"Entrées")))</f>
        <v>3813.5</v>
      </c>
      <c r="I299" s="28">
        <f ca="1">IF($D299&gt;$D$8,"",INDIRECT(ADDRESS(ROW(Entrées!$C$37)+($D299-1)*24+I$11,COLUMN(Entrées!$C$37)+($C299-1),4,TRUE,"Entrées")))</f>
        <v>3722.5</v>
      </c>
      <c r="J299" s="28">
        <f ca="1">IF($D299&gt;$D$8,"",INDIRECT(ADDRESS(ROW(Entrées!$C$37)+($D299-1)*24+J$11,COLUMN(Entrées!$C$37)+($C299-1),4,TRUE,"Entrées")))</f>
        <v>3369</v>
      </c>
      <c r="K299" s="28">
        <f ca="1">IF($D299&gt;$D$8,"",INDIRECT(ADDRESS(ROW(Entrées!$C$37)+($D299-1)*24+K$11,COLUMN(Entrées!$C$37)+($C299-1),4,TRUE,"Entrées")))</f>
        <v>3051.5</v>
      </c>
      <c r="L299" s="28">
        <f ca="1">IF($D299&gt;$D$8,"",INDIRECT(ADDRESS(ROW(Entrées!$C$37)+($D299-1)*24+L$11,COLUMN(Entrées!$C$37)+($C299-1),4,TRUE,"Entrées")))</f>
        <v>2857</v>
      </c>
      <c r="M299" s="28">
        <f ca="1">IF($D299&gt;$D$8,"",INDIRECT(ADDRESS(ROW(Entrées!$C$37)+($D299-1)*24+M$11,COLUMN(Entrées!$C$37)+($C299-1),4,TRUE,"Entrées")))</f>
        <v>2594</v>
      </c>
      <c r="N299" s="28">
        <f ca="1">IF($D299&gt;$D$8,"",INDIRECT(ADDRESS(ROW(Entrées!$C$37)+($D299-1)*24+N$11,COLUMN(Entrées!$C$37)+($C299-1),4,TRUE,"Entrées")))</f>
        <v>2332.5</v>
      </c>
      <c r="O299" s="28">
        <f ca="1">IF($D299&gt;$D$8,"",INDIRECT(ADDRESS(ROW(Entrées!$C$37)+($D299-1)*24+O$11,COLUMN(Entrées!$C$37)+($C299-1),4,TRUE,"Entrées")))</f>
        <v>2299.5</v>
      </c>
      <c r="P299" s="28">
        <f ca="1">IF($D299&gt;$D$8,"",INDIRECT(ADDRESS(ROW(Entrées!$C$37)+($D299-1)*24+P$11,COLUMN(Entrées!$C$37)+($C299-1),4,TRUE,"Entrées")))</f>
        <v>2402.5</v>
      </c>
      <c r="Q299" s="28">
        <f ca="1">IF($D299&gt;$D$8,"",INDIRECT(ADDRESS(ROW(Entrées!$C$37)+($D299-1)*24+Q$11,COLUMN(Entrées!$C$37)+($C299-1),4,TRUE,"Entrées")))</f>
        <v>2738</v>
      </c>
      <c r="R299" s="28">
        <f ca="1">IF($D299&gt;$D$8,"",INDIRECT(ADDRESS(ROW(Entrées!$C$37)+($D299-1)*24+R$11,COLUMN(Entrées!$C$37)+($C299-1),4,TRUE,"Entrées")))</f>
        <v>2953</v>
      </c>
      <c r="S299" s="28">
        <f ca="1">IF($D299&gt;$D$8,"",INDIRECT(ADDRESS(ROW(Entrées!$C$37)+($D299-1)*24+S$11,COLUMN(Entrées!$C$37)+($C299-1),4,TRUE,"Entrées")))</f>
        <v>2971.5</v>
      </c>
      <c r="T299" s="28">
        <f ca="1">IF($D299&gt;$D$8,"",INDIRECT(ADDRESS(ROW(Entrées!$C$37)+($D299-1)*24+T$11,COLUMN(Entrées!$C$37)+($C299-1),4,TRUE,"Entrées")))</f>
        <v>2773</v>
      </c>
      <c r="U299" s="28">
        <f ca="1">IF($D299&gt;$D$8,"",INDIRECT(ADDRESS(ROW(Entrées!$C$37)+($D299-1)*24+U$11,COLUMN(Entrées!$C$37)+($C299-1),4,TRUE,"Entrées")))</f>
        <v>2397.5</v>
      </c>
      <c r="V299" s="28">
        <f ca="1">IF($D299&gt;$D$8,"",INDIRECT(ADDRESS(ROW(Entrées!$C$37)+($D299-1)*24+V$11,COLUMN(Entrées!$C$37)+($C299-1),4,TRUE,"Entrées")))</f>
        <v>2037</v>
      </c>
      <c r="W299" s="28">
        <f ca="1">IF($D299&gt;$D$8,"",INDIRECT(ADDRESS(ROW(Entrées!$C$37)+($D299-1)*24+W$11,COLUMN(Entrées!$C$37)+($C299-1),4,TRUE,"Entrées")))</f>
        <v>2059.5</v>
      </c>
      <c r="X299" s="28">
        <f ca="1">IF($D299&gt;$D$8,"",INDIRECT(ADDRESS(ROW(Entrées!$C$37)+($D299-1)*24+X$11,COLUMN(Entrées!$C$37)+($C299-1),4,TRUE,"Entrées")))</f>
        <v>2197</v>
      </c>
      <c r="Y299" s="28">
        <f ca="1">IF($D299&gt;$D$8,"",INDIRECT(ADDRESS(ROW(Entrées!$C$37)+($D299-1)*24+Y$11,COLUMN(Entrées!$C$37)+($C299-1),4,TRUE,"Entrées")))</f>
        <v>2275</v>
      </c>
      <c r="Z299" s="28">
        <f ca="1">IF($D299&gt;$D$8,"",INDIRECT(ADDRESS(ROW(Entrées!$C$37)+($D299-1)*24+Z$11,COLUMN(Entrées!$C$37)+($C299-1),4,TRUE,"Entrées")))</f>
        <v>2194</v>
      </c>
      <c r="AA299" s="28">
        <f ca="1">IF($D299&gt;$D$8,"",INDIRECT(ADDRESS(ROW(Entrées!$C$37)+($D299-1)*24+AA$11,COLUMN(Entrées!$C$37)+($C299-1),4,TRUE,"Entrées")))</f>
        <v>2015.5</v>
      </c>
      <c r="AB299" s="28">
        <f ca="1">IF($D299&gt;$D$8,"",INDIRECT(ADDRESS(ROW(Entrées!$C$37)+($D299-1)*24+AB$11,COLUMN(Entrées!$C$37)+($C299-1),4,TRUE,"Entrées")))</f>
        <v>1812</v>
      </c>
      <c r="AC299" s="11"/>
      <c r="AD299" s="40">
        <f t="shared" ca="1" si="330"/>
        <v>2784.3125</v>
      </c>
      <c r="AE299" s="40">
        <f t="shared" ca="1" si="333"/>
        <v>4050.5</v>
      </c>
      <c r="AF299" s="40">
        <f t="shared" ca="1" si="334"/>
        <v>1812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49473.956989247294</v>
      </c>
      <c r="AK299" s="31">
        <f t="shared" ca="1" si="304"/>
        <v>49350.672043010745</v>
      </c>
      <c r="AL299" s="31">
        <f t="shared" ca="1" si="305"/>
        <v>49398.118279569891</v>
      </c>
      <c r="AM299" s="31">
        <f t="shared" ca="1" si="306"/>
        <v>347.55645161290329</v>
      </c>
      <c r="AN299" s="31">
        <f t="shared" ca="1" si="307"/>
        <v>2588.1444892473114</v>
      </c>
      <c r="AO299" s="31">
        <f t="shared" ca="1" si="308"/>
        <v>1503.5463709677417</v>
      </c>
      <c r="AP299" s="31">
        <f t="shared" ca="1" si="309"/>
        <v>41704.171370967742</v>
      </c>
      <c r="AQ299" s="31">
        <f t="shared" ca="1" si="310"/>
        <v>2152.7096774193546</v>
      </c>
      <c r="AR299" s="31">
        <f t="shared" ca="1" si="311"/>
        <v>402.56922043010746</v>
      </c>
      <c r="AS299" s="31">
        <f t="shared" ca="1" si="312"/>
        <v>6508.2741935483891</v>
      </c>
      <c r="AT299" s="31">
        <f t="shared" ca="1" si="313"/>
        <v>-813.07862903225805</v>
      </c>
      <c r="AU299" s="31">
        <f t="shared" ca="1" si="314"/>
        <v>663.5913978494624</v>
      </c>
      <c r="AV299" s="31">
        <f t="shared" ca="1" si="315"/>
        <v>-5583.5161290322567</v>
      </c>
      <c r="AW299" s="31">
        <f t="shared" ca="1" si="316"/>
        <v>65.047043010752674</v>
      </c>
      <c r="AX299" s="31">
        <f t="shared" ca="1" si="317"/>
        <v>1350.5215053763443</v>
      </c>
      <c r="AY299" s="31">
        <f t="shared" ca="1" si="318"/>
        <v>-1174.383064516129</v>
      </c>
      <c r="AZ299" s="31">
        <f t="shared" ca="1" si="319"/>
        <v>-997.34811827956992</v>
      </c>
      <c r="BA299" s="31">
        <f t="shared" ca="1" si="320"/>
        <v>-382.02016129032256</v>
      </c>
      <c r="BB299" s="31">
        <f t="shared" ca="1" si="321"/>
        <v>-2410.5497311827958</v>
      </c>
      <c r="BC299" s="31">
        <f t="shared" ca="1" si="322"/>
        <v>-1597.1438172043011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-1551.5</v>
      </c>
      <c r="BI299" s="32">
        <f>IF($BF299&gt;$Y$7,"",IF(AND($BF299=$Y$7,$BG299=23),"",Entrées!D327-Entrées!D326))</f>
        <v>-1762.5</v>
      </c>
      <c r="BJ299" s="32">
        <f>IF($BF299&gt;$Y$7,"",IF(AND($BF299=$Y$7,$BG299=23),"",Entrées!E327-Entrées!E326))</f>
        <v>-1862.5</v>
      </c>
      <c r="BK299" s="32">
        <f>IF($BF299&gt;$Y$7,"",IF(AND($BF299=$Y$7,$BG299=23),"",Entrées!F327-Entrées!F326))</f>
        <v>3</v>
      </c>
      <c r="BL299" s="32">
        <f>IF($BF299&gt;$Y$7,"",IF(AND($BF299=$Y$7,$BG299=23),"",Entrées!G327-Entrées!G326))</f>
        <v>-383</v>
      </c>
      <c r="BM299" s="32">
        <f>IF($BF299&gt;$Y$7,"",IF(AND($BF299=$Y$7,$BG299=23),"",Entrées!H327-Entrées!H326))</f>
        <v>14</v>
      </c>
      <c r="BN299" s="32">
        <f>IF($BF299&gt;$Y$7,"",IF(AND($BF299=$Y$7,$BG299=23),"",Entrées!I327-Entrées!I326))</f>
        <v>-1008</v>
      </c>
      <c r="BO299" s="32">
        <f>IF($BF299&gt;$Y$7,"",IF(AND($BF299=$Y$7,$BG299=23),"",Entrées!J327-Entrées!J326))</f>
        <v>200.5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-332.5</v>
      </c>
      <c r="BR299" s="32">
        <f>IF($BF299&gt;$Y$7,"",IF(AND($BF299=$Y$7,$BG299=23),"",Entrées!M327-Entrées!M326))</f>
        <v>-254.5</v>
      </c>
      <c r="BS299" s="32">
        <f>IF($BF299&gt;$Y$7,"",IF(AND($BF299=$Y$7,$BG299=23),"",Entrées!N327-Entrées!N326))</f>
        <v>5.5</v>
      </c>
      <c r="BT299" s="32">
        <f>IF($BF299&gt;$Y$7,"",IF(AND($BF299=$Y$7,$BG299=23),"",Entrées!O327-Entrées!O326))</f>
        <v>203</v>
      </c>
      <c r="BU299" s="32">
        <f>IF($BF299&gt;$Y$7,"",IF(AND($BF299=$Y$7,$BG299=23),"",Entrées!P327-Entrées!P326))</f>
        <v>-5.5</v>
      </c>
      <c r="BV299" s="32">
        <f>IF($BF299&gt;$Y$7,"",IF(AND($BF299=$Y$7,$BG299=23),"",Entrées!Q327-Entrées!Q326))</f>
        <v>85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-97</v>
      </c>
      <c r="BY299" s="32">
        <f>IF($BF299&gt;$Y$7,"",IF(AND($BF299=$Y$7,$BG299=23),"",Entrées!T327-Entrées!T326))</f>
        <v>0</v>
      </c>
      <c r="BZ299" s="32">
        <f>IF($BF299&gt;$Y$7,"",IF(AND($BF299=$Y$7,$BG299=23),"",Entrées!U327-Entrées!U326))</f>
        <v>0</v>
      </c>
      <c r="CA299" s="32">
        <f>IF($BF299&gt;$Y$7,"",IF(AND($BF299=$Y$7,$BG299=23),"",Entrées!V327-Entrées!V326))</f>
        <v>-100</v>
      </c>
      <c r="CB299" s="4"/>
      <c r="CC299" s="4"/>
      <c r="CD299" s="33">
        <f>IF($BF299&lt;=$Y$7,Entrées!J326/CD$2,"")</f>
        <v>6.0244764067625536E-2</v>
      </c>
      <c r="CE299" s="33">
        <f>IF($BF299&lt;=$Y$7,Entrées!K326/CE$2,"")</f>
        <v>0</v>
      </c>
      <c r="CF299" s="11">
        <f t="shared" si="324"/>
        <v>7926</v>
      </c>
      <c r="CG299" s="11">
        <f t="shared" si="325"/>
        <v>4186</v>
      </c>
      <c r="CH299" s="52">
        <f t="shared" si="326"/>
        <v>0.27160101910413265</v>
      </c>
      <c r="CI299" s="52">
        <f t="shared" si="327"/>
        <v>9.6170382329218221E-2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7926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1725</v>
      </c>
      <c r="F300" s="28">
        <f ca="1">IF($D300&gt;$D$8,"",INDIRECT(ADDRESS(ROW(Entrées!$C$37)+($D300-1)*24+F$11,COLUMN(Entrées!$C$37)+($C300-1),4,TRUE,"Entrées")))</f>
        <v>1602</v>
      </c>
      <c r="G300" s="28">
        <f ca="1">IF($D300&gt;$D$8,"",INDIRECT(ADDRESS(ROW(Entrées!$C$37)+($D300-1)*24+G$11,COLUMN(Entrées!$C$37)+($C300-1),4,TRUE,"Entrées")))</f>
        <v>1613.5</v>
      </c>
      <c r="H300" s="28">
        <f ca="1">IF($D300&gt;$D$8,"",INDIRECT(ADDRESS(ROW(Entrées!$C$37)+($D300-1)*24+H$11,COLUMN(Entrées!$C$37)+($C300-1),4,TRUE,"Entrées")))</f>
        <v>1551</v>
      </c>
      <c r="I300" s="28">
        <f ca="1">IF($D300&gt;$D$8,"",INDIRECT(ADDRESS(ROW(Entrées!$C$37)+($D300-1)*24+I$11,COLUMN(Entrées!$C$37)+($C300-1),4,TRUE,"Entrées")))</f>
        <v>1399</v>
      </c>
      <c r="J300" s="28">
        <f ca="1">IF($D300&gt;$D$8,"",INDIRECT(ADDRESS(ROW(Entrées!$C$37)+($D300-1)*24+J$11,COLUMN(Entrées!$C$37)+($C300-1),4,TRUE,"Entrées")))</f>
        <v>1254</v>
      </c>
      <c r="K300" s="28">
        <f ca="1">IF($D300&gt;$D$8,"",INDIRECT(ADDRESS(ROW(Entrées!$C$37)+($D300-1)*24+K$11,COLUMN(Entrées!$C$37)+($C300-1),4,TRUE,"Entrées")))</f>
        <v>1187.5</v>
      </c>
      <c r="L300" s="28">
        <f ca="1">IF($D300&gt;$D$8,"",INDIRECT(ADDRESS(ROW(Entrées!$C$37)+($D300-1)*24+L$11,COLUMN(Entrées!$C$37)+($C300-1),4,TRUE,"Entrées")))</f>
        <v>1158</v>
      </c>
      <c r="M300" s="28">
        <f ca="1">IF($D300&gt;$D$8,"",INDIRECT(ADDRESS(ROW(Entrées!$C$37)+($D300-1)*24+M$11,COLUMN(Entrées!$C$37)+($C300-1),4,TRUE,"Entrées")))</f>
        <v>1178</v>
      </c>
      <c r="N300" s="28">
        <f ca="1">IF($D300&gt;$D$8,"",INDIRECT(ADDRESS(ROW(Entrées!$C$37)+($D300-1)*24+N$11,COLUMN(Entrées!$C$37)+($C300-1),4,TRUE,"Entrées")))</f>
        <v>1061</v>
      </c>
      <c r="O300" s="28">
        <f ca="1">IF($D300&gt;$D$8,"",INDIRECT(ADDRESS(ROW(Entrées!$C$37)+($D300-1)*24+O$11,COLUMN(Entrées!$C$37)+($C300-1),4,TRUE,"Entrées")))</f>
        <v>964.5</v>
      </c>
      <c r="P300" s="28">
        <f ca="1">IF($D300&gt;$D$8,"",INDIRECT(ADDRESS(ROW(Entrées!$C$37)+($D300-1)*24+P$11,COLUMN(Entrées!$C$37)+($C300-1),4,TRUE,"Entrées")))</f>
        <v>943</v>
      </c>
      <c r="Q300" s="28">
        <f ca="1">IF($D300&gt;$D$8,"",INDIRECT(ADDRESS(ROW(Entrées!$C$37)+($D300-1)*24+Q$11,COLUMN(Entrées!$C$37)+($C300-1),4,TRUE,"Entrées")))</f>
        <v>1052</v>
      </c>
      <c r="R300" s="28">
        <f ca="1">IF($D300&gt;$D$8,"",INDIRECT(ADDRESS(ROW(Entrées!$C$37)+($D300-1)*24+R$11,COLUMN(Entrées!$C$37)+($C300-1),4,TRUE,"Entrées")))</f>
        <v>1169.5</v>
      </c>
      <c r="S300" s="28">
        <f ca="1">IF($D300&gt;$D$8,"",INDIRECT(ADDRESS(ROW(Entrées!$C$37)+($D300-1)*24+S$11,COLUMN(Entrées!$C$37)+($C300-1),4,TRUE,"Entrées")))</f>
        <v>1155</v>
      </c>
      <c r="T300" s="28">
        <f ca="1">IF($D300&gt;$D$8,"",INDIRECT(ADDRESS(ROW(Entrées!$C$37)+($D300-1)*24+T$11,COLUMN(Entrées!$C$37)+($C300-1),4,TRUE,"Entrées")))</f>
        <v>1148.5</v>
      </c>
      <c r="U300" s="28">
        <f ca="1">IF($D300&gt;$D$8,"",INDIRECT(ADDRESS(ROW(Entrées!$C$37)+($D300-1)*24+U$11,COLUMN(Entrées!$C$37)+($C300-1),4,TRUE,"Entrées")))</f>
        <v>1118</v>
      </c>
      <c r="V300" s="28">
        <f ca="1">IF($D300&gt;$D$8,"",INDIRECT(ADDRESS(ROW(Entrées!$C$37)+($D300-1)*24+V$11,COLUMN(Entrées!$C$37)+($C300-1),4,TRUE,"Entrées")))</f>
        <v>1046.5</v>
      </c>
      <c r="W300" s="28">
        <f ca="1">IF($D300&gt;$D$8,"",INDIRECT(ADDRESS(ROW(Entrées!$C$37)+($D300-1)*24+W$11,COLUMN(Entrées!$C$37)+($C300-1),4,TRUE,"Entrées")))</f>
        <v>1110.5</v>
      </c>
      <c r="X300" s="28">
        <f ca="1">IF($D300&gt;$D$8,"",INDIRECT(ADDRESS(ROW(Entrées!$C$37)+($D300-1)*24+X$11,COLUMN(Entrées!$C$37)+($C300-1),4,TRUE,"Entrées")))</f>
        <v>1328.5</v>
      </c>
      <c r="Y300" s="28">
        <f ca="1">IF($D300&gt;$D$8,"",INDIRECT(ADDRESS(ROW(Entrées!$C$37)+($D300-1)*24+Y$11,COLUMN(Entrées!$C$37)+($C300-1),4,TRUE,"Entrées")))</f>
        <v>1527</v>
      </c>
      <c r="Z300" s="28">
        <f ca="1">IF($D300&gt;$D$8,"",INDIRECT(ADDRESS(ROW(Entrées!$C$37)+($D300-1)*24+Z$11,COLUMN(Entrées!$C$37)+($C300-1),4,TRUE,"Entrées")))</f>
        <v>1625</v>
      </c>
      <c r="AA300" s="28">
        <f ca="1">IF($D300&gt;$D$8,"",INDIRECT(ADDRESS(ROW(Entrées!$C$37)+($D300-1)*24+AA$11,COLUMN(Entrées!$C$37)+($C300-1),4,TRUE,"Entrées")))</f>
        <v>1685</v>
      </c>
      <c r="AB300" s="28">
        <f ca="1">IF($D300&gt;$D$8,"",INDIRECT(ADDRESS(ROW(Entrées!$C$37)+($D300-1)*24+AB$11,COLUMN(Entrées!$C$37)+($C300-1),4,TRUE,"Entrées")))</f>
        <v>1747.5</v>
      </c>
      <c r="AC300" s="11"/>
      <c r="AD300" s="40">
        <f t="shared" ca="1" si="330"/>
        <v>1306.2291666666667</v>
      </c>
      <c r="AE300" s="40">
        <f t="shared" ca="1" si="333"/>
        <v>1747.5</v>
      </c>
      <c r="AF300" s="40">
        <f t="shared" ca="1" si="334"/>
        <v>943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49473.956989247294</v>
      </c>
      <c r="AK300" s="31">
        <f t="shared" ca="1" si="304"/>
        <v>49350.672043010745</v>
      </c>
      <c r="AL300" s="31">
        <f t="shared" ca="1" si="305"/>
        <v>49398.118279569891</v>
      </c>
      <c r="AM300" s="31">
        <f t="shared" ca="1" si="306"/>
        <v>347.55645161290329</v>
      </c>
      <c r="AN300" s="31">
        <f t="shared" ca="1" si="307"/>
        <v>2588.1444892473114</v>
      </c>
      <c r="AO300" s="31">
        <f t="shared" ca="1" si="308"/>
        <v>1503.5463709677417</v>
      </c>
      <c r="AP300" s="31">
        <f t="shared" ca="1" si="309"/>
        <v>41704.171370967742</v>
      </c>
      <c r="AQ300" s="31">
        <f t="shared" ca="1" si="310"/>
        <v>2152.7096774193546</v>
      </c>
      <c r="AR300" s="31">
        <f t="shared" ca="1" si="311"/>
        <v>402.56922043010746</v>
      </c>
      <c r="AS300" s="31">
        <f t="shared" ca="1" si="312"/>
        <v>6508.2741935483891</v>
      </c>
      <c r="AT300" s="31">
        <f t="shared" ca="1" si="313"/>
        <v>-813.07862903225805</v>
      </c>
      <c r="AU300" s="31">
        <f t="shared" ca="1" si="314"/>
        <v>663.5913978494624</v>
      </c>
      <c r="AV300" s="31">
        <f t="shared" ca="1" si="315"/>
        <v>-5583.5161290322567</v>
      </c>
      <c r="AW300" s="31">
        <f t="shared" ca="1" si="316"/>
        <v>65.047043010752674</v>
      </c>
      <c r="AX300" s="31">
        <f t="shared" ca="1" si="317"/>
        <v>1350.5215053763443</v>
      </c>
      <c r="AY300" s="31">
        <f t="shared" ca="1" si="318"/>
        <v>-1174.383064516129</v>
      </c>
      <c r="AZ300" s="31">
        <f t="shared" ca="1" si="319"/>
        <v>-997.34811827956992</v>
      </c>
      <c r="BA300" s="31">
        <f t="shared" ca="1" si="320"/>
        <v>-382.02016129032256</v>
      </c>
      <c r="BB300" s="31">
        <f t="shared" ca="1" si="321"/>
        <v>-2410.5497311827958</v>
      </c>
      <c r="BC300" s="31">
        <f t="shared" ca="1" si="322"/>
        <v>-1597.1438172043011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-2992.5</v>
      </c>
      <c r="BI300" s="32">
        <f>IF($BF300&gt;$Y$7,"",IF(AND($BF300=$Y$7,$BG300=23),"",Entrées!D328-Entrées!D327))</f>
        <v>-3112.5</v>
      </c>
      <c r="BJ300" s="32">
        <f>IF($BF300&gt;$Y$7,"",IF(AND($BF300=$Y$7,$BG300=23),"",Entrées!E328-Entrées!E327))</f>
        <v>-3150</v>
      </c>
      <c r="BK300" s="32">
        <f>IF($BF300&gt;$Y$7,"",IF(AND($BF300=$Y$7,$BG300=23),"",Entrées!F328-Entrées!F327))</f>
        <v>1.5</v>
      </c>
      <c r="BL300" s="32">
        <f>IF($BF300&gt;$Y$7,"",IF(AND($BF300=$Y$7,$BG300=23),"",Entrées!G328-Entrées!G327))</f>
        <v>-748</v>
      </c>
      <c r="BM300" s="32">
        <f>IF($BF300&gt;$Y$7,"",IF(AND($BF300=$Y$7,$BG300=23),"",Entrées!H328-Entrées!H327))</f>
        <v>-12.5</v>
      </c>
      <c r="BN300" s="32">
        <f>IF($BF300&gt;$Y$7,"",IF(AND($BF300=$Y$7,$BG300=23),"",Entrées!I328-Entrées!I327))</f>
        <v>519.5</v>
      </c>
      <c r="BO300" s="32">
        <f>IF($BF300&gt;$Y$7,"",IF(AND($BF300=$Y$7,$BG300=23),"",Entrées!J328-Entrées!J327))</f>
        <v>227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-330.5</v>
      </c>
      <c r="BR300" s="32">
        <f>IF($BF300&gt;$Y$7,"",IF(AND($BF300=$Y$7,$BG300=23),"",Entrées!M328-Entrées!M327))</f>
        <v>-1070</v>
      </c>
      <c r="BS300" s="32">
        <f>IF($BF300&gt;$Y$7,"",IF(AND($BF300=$Y$7,$BG300=23),"",Entrées!N328-Entrées!N327))</f>
        <v>-4.5</v>
      </c>
      <c r="BT300" s="32">
        <f>IF($BF300&gt;$Y$7,"",IF(AND($BF300=$Y$7,$BG300=23),"",Entrées!O328-Entrées!O327))</f>
        <v>-1574.5</v>
      </c>
      <c r="BU300" s="32">
        <f>IF($BF300&gt;$Y$7,"",IF(AND($BF300=$Y$7,$BG300=23),"",Entrées!P328-Entrées!P327))</f>
        <v>-13</v>
      </c>
      <c r="BV300" s="32">
        <f>IF($BF300&gt;$Y$7,"",IF(AND($BF300=$Y$7,$BG300=23),"",Entrées!Q328-Entrées!Q327))</f>
        <v>-1141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-1064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0</v>
      </c>
      <c r="CA300" s="32">
        <f>IF($BF300&gt;$Y$7,"",IF(AND($BF300=$Y$7,$BG300=23),"",Entrées!V328-Entrées!V327))</f>
        <v>-186</v>
      </c>
      <c r="CB300" s="4"/>
      <c r="CC300" s="4"/>
      <c r="CD300" s="33">
        <f>IF($BF300&lt;=$Y$7,Entrées!J327/CD$2,"")</f>
        <v>8.5541256623769865E-2</v>
      </c>
      <c r="CE300" s="33">
        <f>IF($BF300&lt;=$Y$7,Entrées!K327/CE$2,"")</f>
        <v>0</v>
      </c>
      <c r="CF300" s="11">
        <f t="shared" si="324"/>
        <v>7926</v>
      </c>
      <c r="CG300" s="11">
        <f t="shared" si="325"/>
        <v>4186</v>
      </c>
      <c r="CH300" s="52">
        <f t="shared" si="326"/>
        <v>0.27160101910413265</v>
      </c>
      <c r="CI300" s="52">
        <f t="shared" si="327"/>
        <v>9.6170382329218221E-2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7926</v>
      </c>
      <c r="C301" s="11">
        <f t="shared" si="335"/>
        <v>8</v>
      </c>
      <c r="D301" s="27">
        <f t="shared" si="332"/>
        <v>31</v>
      </c>
      <c r="E301" s="28">
        <f ca="1">IF($D301&gt;$D$8,"",INDIRECT(ADDRESS(ROW(Entrées!$C$37)+($D301-1)*24+E$11,COLUMN(Entrées!$C$37)+($C301-1),4,TRUE,"Entrées")))</f>
        <v>1763</v>
      </c>
      <c r="F301" s="28">
        <f ca="1">IF($D301&gt;$D$8,"",INDIRECT(ADDRESS(ROW(Entrées!$C$37)+($D301-1)*24+F$11,COLUMN(Entrées!$C$37)+($C301-1),4,TRUE,"Entrées")))</f>
        <v>1850</v>
      </c>
      <c r="G301" s="28">
        <f ca="1">IF($D301&gt;$D$8,"",INDIRECT(ADDRESS(ROW(Entrées!$C$37)+($D301-1)*24+G$11,COLUMN(Entrées!$C$37)+($C301-1),4,TRUE,"Entrées")))</f>
        <v>1876.5</v>
      </c>
      <c r="H301" s="28">
        <f ca="1">IF($D301&gt;$D$8,"",INDIRECT(ADDRESS(ROW(Entrées!$C$37)+($D301-1)*24+H$11,COLUMN(Entrées!$C$37)+($C301-1),4,TRUE,"Entrées")))</f>
        <v>1857</v>
      </c>
      <c r="I301" s="28">
        <f ca="1">IF($D301&gt;$D$8,"",INDIRECT(ADDRESS(ROW(Entrées!$C$37)+($D301-1)*24+I$11,COLUMN(Entrées!$C$37)+($C301-1),4,TRUE,"Entrées")))</f>
        <v>1732.5</v>
      </c>
      <c r="J301" s="28">
        <f ca="1">IF($D301&gt;$D$8,"",INDIRECT(ADDRESS(ROW(Entrées!$C$37)+($D301-1)*24+J$11,COLUMN(Entrées!$C$37)+($C301-1),4,TRUE,"Entrées")))</f>
        <v>1682.5</v>
      </c>
      <c r="K301" s="28">
        <f ca="1">IF($D301&gt;$D$8,"",INDIRECT(ADDRESS(ROW(Entrées!$C$37)+($D301-1)*24+K$11,COLUMN(Entrées!$C$37)+($C301-1),4,TRUE,"Entrées")))</f>
        <v>1719.5</v>
      </c>
      <c r="L301" s="28">
        <f ca="1">IF($D301&gt;$D$8,"",INDIRECT(ADDRESS(ROW(Entrées!$C$37)+($D301-1)*24+L$11,COLUMN(Entrées!$C$37)+($C301-1),4,TRUE,"Entrées")))</f>
        <v>1790</v>
      </c>
      <c r="M301" s="28">
        <f ca="1">IF($D301&gt;$D$8,"",INDIRECT(ADDRESS(ROW(Entrées!$C$37)+($D301-1)*24+M$11,COLUMN(Entrées!$C$37)+($C301-1),4,TRUE,"Entrées")))</f>
        <v>1884.5</v>
      </c>
      <c r="N301" s="28">
        <f ca="1">IF($D301&gt;$D$8,"",INDIRECT(ADDRESS(ROW(Entrées!$C$37)+($D301-1)*24+N$11,COLUMN(Entrées!$C$37)+($C301-1),4,TRUE,"Entrées")))</f>
        <v>1790</v>
      </c>
      <c r="O301" s="28">
        <f ca="1">IF($D301&gt;$D$8,"",INDIRECT(ADDRESS(ROW(Entrées!$C$37)+($D301-1)*24+O$11,COLUMN(Entrées!$C$37)+($C301-1),4,TRUE,"Entrées")))</f>
        <v>1506.5</v>
      </c>
      <c r="P301" s="28">
        <f ca="1">IF($D301&gt;$D$8,"",INDIRECT(ADDRESS(ROW(Entrées!$C$37)+($D301-1)*24+P$11,COLUMN(Entrées!$C$37)+($C301-1),4,TRUE,"Entrées")))</f>
        <v>1475.5</v>
      </c>
      <c r="Q301" s="28">
        <f ca="1">IF($D301&gt;$D$8,"",INDIRECT(ADDRESS(ROW(Entrées!$C$37)+($D301-1)*24+Q$11,COLUMN(Entrées!$C$37)+($C301-1),4,TRUE,"Entrées")))</f>
        <v>1690.5</v>
      </c>
      <c r="R301" s="28">
        <f ca="1">IF($D301&gt;$D$8,"",INDIRECT(ADDRESS(ROW(Entrées!$C$37)+($D301-1)*24+R$11,COLUMN(Entrées!$C$37)+($C301-1),4,TRUE,"Entrées")))</f>
        <v>1879.5</v>
      </c>
      <c r="S301" s="28">
        <f ca="1">IF($D301&gt;$D$8,"",INDIRECT(ADDRESS(ROW(Entrées!$C$37)+($D301-1)*24+S$11,COLUMN(Entrées!$C$37)+($C301-1),4,TRUE,"Entrées")))</f>
        <v>1867</v>
      </c>
      <c r="T301" s="28">
        <f ca="1">IF($D301&gt;$D$8,"",INDIRECT(ADDRESS(ROW(Entrées!$C$37)+($D301-1)*24+T$11,COLUMN(Entrées!$C$37)+($C301-1),4,TRUE,"Entrées")))</f>
        <v>1753</v>
      </c>
      <c r="U301" s="28">
        <f ca="1">IF($D301&gt;$D$8,"",INDIRECT(ADDRESS(ROW(Entrées!$C$37)+($D301-1)*24+U$11,COLUMN(Entrées!$C$37)+($C301-1),4,TRUE,"Entrées")))</f>
        <v>1637.5</v>
      </c>
      <c r="V301" s="28">
        <f ca="1">IF($D301&gt;$D$8,"",INDIRECT(ADDRESS(ROW(Entrées!$C$37)+($D301-1)*24+V$11,COLUMN(Entrées!$C$37)+($C301-1),4,TRUE,"Entrées")))</f>
        <v>1637</v>
      </c>
      <c r="W301" s="28">
        <f ca="1">IF($D301&gt;$D$8,"",INDIRECT(ADDRESS(ROW(Entrées!$C$37)+($D301-1)*24+W$11,COLUMN(Entrées!$C$37)+($C301-1),4,TRUE,"Entrées")))</f>
        <v>1653.5</v>
      </c>
      <c r="X301" s="28">
        <f ca="1">IF($D301&gt;$D$8,"",INDIRECT(ADDRESS(ROW(Entrées!$C$37)+($D301-1)*24+X$11,COLUMN(Entrées!$C$37)+($C301-1),4,TRUE,"Entrées")))</f>
        <v>1710.5</v>
      </c>
      <c r="Y301" s="28">
        <f ca="1">IF($D301&gt;$D$8,"",INDIRECT(ADDRESS(ROW(Entrées!$C$37)+($D301-1)*24+Y$11,COLUMN(Entrées!$C$37)+($C301-1),4,TRUE,"Entrées")))</f>
        <v>1763</v>
      </c>
      <c r="Z301" s="28">
        <f ca="1">IF($D301&gt;$D$8,"",INDIRECT(ADDRESS(ROW(Entrées!$C$37)+($D301-1)*24+Z$11,COLUMN(Entrées!$C$37)+($C301-1),4,TRUE,"Entrées")))</f>
        <v>1769</v>
      </c>
      <c r="AA301" s="28">
        <f ca="1">IF($D301&gt;$D$8,"",INDIRECT(ADDRESS(ROW(Entrées!$C$37)+($D301-1)*24+AA$11,COLUMN(Entrées!$C$37)+($C301-1),4,TRUE,"Entrées")))</f>
        <v>1796.5</v>
      </c>
      <c r="AB301" s="28">
        <f ca="1">IF($D301&gt;$D$8,"",INDIRECT(ADDRESS(ROW(Entrées!$C$37)+($D301-1)*24+AB$11,COLUMN(Entrées!$C$37)+($C301-1),4,TRUE,"Entrées")))</f>
        <v>1752</v>
      </c>
      <c r="AC301" s="11"/>
      <c r="AD301" s="40">
        <f t="shared" ca="1" si="330"/>
        <v>1743.1875</v>
      </c>
      <c r="AE301" s="40">
        <f t="shared" ca="1" si="333"/>
        <v>1884.5</v>
      </c>
      <c r="AF301" s="40">
        <f t="shared" ca="1" si="334"/>
        <v>1475.5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49473.956989247294</v>
      </c>
      <c r="AK301" s="31">
        <f t="shared" ca="1" si="304"/>
        <v>49350.672043010745</v>
      </c>
      <c r="AL301" s="31">
        <f t="shared" ca="1" si="305"/>
        <v>49398.118279569891</v>
      </c>
      <c r="AM301" s="31">
        <f t="shared" ca="1" si="306"/>
        <v>347.55645161290329</v>
      </c>
      <c r="AN301" s="31">
        <f t="shared" ca="1" si="307"/>
        <v>2588.1444892473114</v>
      </c>
      <c r="AO301" s="31">
        <f t="shared" ca="1" si="308"/>
        <v>1503.5463709677417</v>
      </c>
      <c r="AP301" s="31">
        <f t="shared" ca="1" si="309"/>
        <v>41704.171370967742</v>
      </c>
      <c r="AQ301" s="31">
        <f t="shared" ca="1" si="310"/>
        <v>2152.7096774193546</v>
      </c>
      <c r="AR301" s="31">
        <f t="shared" ca="1" si="311"/>
        <v>402.56922043010746</v>
      </c>
      <c r="AS301" s="31">
        <f t="shared" ca="1" si="312"/>
        <v>6508.2741935483891</v>
      </c>
      <c r="AT301" s="31">
        <f t="shared" ca="1" si="313"/>
        <v>-813.07862903225805</v>
      </c>
      <c r="AU301" s="31">
        <f t="shared" ca="1" si="314"/>
        <v>663.5913978494624</v>
      </c>
      <c r="AV301" s="31">
        <f t="shared" ca="1" si="315"/>
        <v>-5583.5161290322567</v>
      </c>
      <c r="AW301" s="31">
        <f t="shared" ca="1" si="316"/>
        <v>65.047043010752674</v>
      </c>
      <c r="AX301" s="31">
        <f t="shared" ca="1" si="317"/>
        <v>1350.5215053763443</v>
      </c>
      <c r="AY301" s="31">
        <f t="shared" ca="1" si="318"/>
        <v>-1174.383064516129</v>
      </c>
      <c r="AZ301" s="31">
        <f t="shared" ca="1" si="319"/>
        <v>-997.34811827956992</v>
      </c>
      <c r="BA301" s="31">
        <f t="shared" ca="1" si="320"/>
        <v>-382.02016129032256</v>
      </c>
      <c r="BB301" s="31">
        <f t="shared" ca="1" si="321"/>
        <v>-2410.5497311827958</v>
      </c>
      <c r="BC301" s="31">
        <f t="shared" ca="1" si="322"/>
        <v>-1597.1438172043011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-1957</v>
      </c>
      <c r="BI301" s="32">
        <f>IF($BF301&gt;$Y$7,"",IF(AND($BF301=$Y$7,$BG301=23),"",Entrées!D329-Entrées!D328))</f>
        <v>-1750</v>
      </c>
      <c r="BJ301" s="32">
        <f>IF($BF301&gt;$Y$7,"",IF(AND($BF301=$Y$7,$BG301=23),"",Entrées!E329-Entrées!E328))</f>
        <v>-1812.5</v>
      </c>
      <c r="BK301" s="32">
        <f>IF($BF301&gt;$Y$7,"",IF(AND($BF301=$Y$7,$BG301=23),"",Entrées!F329-Entrées!F328))</f>
        <v>-0.5</v>
      </c>
      <c r="BL301" s="32">
        <f>IF($BF301&gt;$Y$7,"",IF(AND($BF301=$Y$7,$BG301=23),"",Entrées!G329-Entrées!G328))</f>
        <v>-235</v>
      </c>
      <c r="BM301" s="32">
        <f>IF($BF301&gt;$Y$7,"",IF(AND($BF301=$Y$7,$BG301=23),"",Entrées!H329-Entrées!H328))</f>
        <v>6.5</v>
      </c>
      <c r="BN301" s="32">
        <f>IF($BF301&gt;$Y$7,"",IF(AND($BF301=$Y$7,$BG301=23),"",Entrées!I329-Entrées!I328))</f>
        <v>177</v>
      </c>
      <c r="BO301" s="32">
        <f>IF($BF301&gt;$Y$7,"",IF(AND($BF301=$Y$7,$BG301=23),"",Entrées!J329-Entrées!J328))</f>
        <v>187.5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48.5</v>
      </c>
      <c r="BR301" s="32">
        <f>IF($BF301&gt;$Y$7,"",IF(AND($BF301=$Y$7,$BG301=23),"",Entrées!M329-Entrées!M328))</f>
        <v>-256</v>
      </c>
      <c r="BS301" s="32">
        <f>IF($BF301&gt;$Y$7,"",IF(AND($BF301=$Y$7,$BG301=23),"",Entrées!N329-Entrées!N328))</f>
        <v>0.5</v>
      </c>
      <c r="BT301" s="32">
        <f>IF($BF301&gt;$Y$7,"",IF(AND($BF301=$Y$7,$BG301=23),"",Entrées!O329-Entrées!O328))</f>
        <v>-1885</v>
      </c>
      <c r="BU301" s="32">
        <f>IF($BF301&gt;$Y$7,"",IF(AND($BF301=$Y$7,$BG301=23),"",Entrées!P329-Entrées!P328))</f>
        <v>-5</v>
      </c>
      <c r="BV301" s="32">
        <f>IF($BF301&gt;$Y$7,"",IF(AND($BF301=$Y$7,$BG301=23),"",Entrées!Q329-Entrées!Q328))</f>
        <v>-1370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77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0</v>
      </c>
      <c r="CA301" s="32">
        <f>IF($BF301&gt;$Y$7,"",IF(AND($BF301=$Y$7,$BG301=23),"",Entrées!V329-Entrées!V328))</f>
        <v>-533</v>
      </c>
      <c r="CB301" s="4"/>
      <c r="CC301" s="4"/>
      <c r="CD301" s="33">
        <f>IF($BF301&lt;=$Y$7,Entrées!J328/CD$2,"")</f>
        <v>0.11418117587686097</v>
      </c>
      <c r="CE301" s="33">
        <f>IF($BF301&lt;=$Y$7,Entrées!K328/CE$2,"")</f>
        <v>0</v>
      </c>
      <c r="CF301" s="11">
        <f t="shared" si="324"/>
        <v>7926</v>
      </c>
      <c r="CG301" s="11">
        <f t="shared" si="325"/>
        <v>4186</v>
      </c>
      <c r="CH301" s="52">
        <f t="shared" si="326"/>
        <v>0.27160101910413265</v>
      </c>
      <c r="CI301" s="52">
        <f t="shared" si="327"/>
        <v>9.6170382329218221E-2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2227.7741935483873</v>
      </c>
      <c r="F302" s="30">
        <f t="shared" ref="F302" ca="1" si="337">SUM(F271:F301)/$D$8</f>
        <v>2213.516129032258</v>
      </c>
      <c r="G302" s="30">
        <f t="shared" ref="G302" ca="1" si="338">SUM(G271:G301)/$D$8</f>
        <v>2198.3870967741937</v>
      </c>
      <c r="H302" s="30">
        <f t="shared" ref="H302" ca="1" si="339">SUM(H271:H301)/$D$8</f>
        <v>2174.8709677419356</v>
      </c>
      <c r="I302" s="30">
        <f t="shared" ref="I302" ca="1" si="340">SUM(I271:I301)/$D$8</f>
        <v>2129.6612903225805</v>
      </c>
      <c r="J302" s="30">
        <f t="shared" ref="J302" ca="1" si="341">SUM(J271:J301)/$D$8</f>
        <v>2113.8064516129034</v>
      </c>
      <c r="K302" s="30">
        <f t="shared" ref="K302" ca="1" si="342">SUM(K271:K301)/$D$8</f>
        <v>2115.7580645161293</v>
      </c>
      <c r="L302" s="30">
        <f t="shared" ref="L302" ca="1" si="343">SUM(L271:L301)/$D$8</f>
        <v>2135.8225806451615</v>
      </c>
      <c r="M302" s="30">
        <f t="shared" ref="M302" ca="1" si="344">SUM(M271:M301)/$D$8</f>
        <v>2158.6612903225805</v>
      </c>
      <c r="N302" s="30">
        <f t="shared" ref="N302" ca="1" si="345">SUM(N271:N301)/$D$8</f>
        <v>2148.3225806451615</v>
      </c>
      <c r="O302" s="30">
        <f t="shared" ref="O302" ca="1" si="346">SUM(O271:O301)/$D$8</f>
        <v>2063.3064516129034</v>
      </c>
      <c r="P302" s="30">
        <f t="shared" ref="P302" ca="1" si="347">SUM(P271:P301)/$D$8</f>
        <v>2060.5967741935483</v>
      </c>
      <c r="Q302" s="30">
        <f t="shared" ref="Q302" ca="1" si="348">SUM(Q271:Q301)/$D$8</f>
        <v>2118.7258064516127</v>
      </c>
      <c r="R302" s="30">
        <f t="shared" ref="R302" ca="1" si="349">SUM(R271:R301)/$D$8</f>
        <v>2174.8709677419356</v>
      </c>
      <c r="S302" s="30">
        <f t="shared" ref="S302" ca="1" si="350">SUM(S271:S301)/$D$8</f>
        <v>2193.3225806451615</v>
      </c>
      <c r="T302" s="30">
        <f t="shared" ref="T302" ca="1" si="351">SUM(T271:T301)/$D$8</f>
        <v>2178.8870967741937</v>
      </c>
      <c r="U302" s="30">
        <f t="shared" ref="U302" ca="1" si="352">SUM(U271:U301)/$D$8</f>
        <v>2106.0483870967741</v>
      </c>
      <c r="V302" s="30">
        <f t="shared" ref="V302" ca="1" si="353">SUM(V271:V301)/$D$8</f>
        <v>2046.4677419354839</v>
      </c>
      <c r="W302" s="30">
        <f t="shared" ref="W302" ca="1" si="354">SUM(W271:W301)/$D$8</f>
        <v>2004.741935483871</v>
      </c>
      <c r="X302" s="30">
        <f t="shared" ref="X302" ca="1" si="355">SUM(X271:X301)/$D$8</f>
        <v>2079.516129032258</v>
      </c>
      <c r="Y302" s="30">
        <f t="shared" ref="Y302" ca="1" si="356">SUM(Y271:Y301)/$D$8</f>
        <v>2192.0645161290322</v>
      </c>
      <c r="Z302" s="30">
        <f t="shared" ref="Z302" ca="1" si="357">SUM(Z271:Z301)/$D$8</f>
        <v>2260.3870967741937</v>
      </c>
      <c r="AA302" s="30">
        <f t="shared" ref="AA302" ca="1" si="358">SUM(AA271:AA301)/$D$8</f>
        <v>2292.6612903225805</v>
      </c>
      <c r="AB302" s="30">
        <f t="shared" ref="AB302" ca="1" si="359">SUM(AB271:AB301)/$D$8</f>
        <v>2276.8548387096776</v>
      </c>
      <c r="AC302" s="41"/>
      <c r="AD302" s="42">
        <f ca="1">SUM(INDIRECT(A289):INDIRECT(A290))/$D$8</f>
        <v>2152.7096774193546</v>
      </c>
      <c r="AE302" s="42">
        <f ca="1">MAX(INDIRECT(A291):INDIRECT(A292))</f>
        <v>5997</v>
      </c>
      <c r="AF302" s="42">
        <f ca="1">MIN(INDIRECT(A293):INDIRECT(A294))</f>
        <v>220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49473.956989247294</v>
      </c>
      <c r="AK302" s="31">
        <f t="shared" ca="1" si="304"/>
        <v>49350.672043010745</v>
      </c>
      <c r="AL302" s="31">
        <f t="shared" ca="1" si="305"/>
        <v>49398.118279569891</v>
      </c>
      <c r="AM302" s="31">
        <f t="shared" ca="1" si="306"/>
        <v>347.55645161290329</v>
      </c>
      <c r="AN302" s="31">
        <f t="shared" ca="1" si="307"/>
        <v>2588.1444892473114</v>
      </c>
      <c r="AO302" s="31">
        <f t="shared" ca="1" si="308"/>
        <v>1503.5463709677417</v>
      </c>
      <c r="AP302" s="31">
        <f t="shared" ca="1" si="309"/>
        <v>41704.171370967742</v>
      </c>
      <c r="AQ302" s="31">
        <f t="shared" ca="1" si="310"/>
        <v>2152.7096774193546</v>
      </c>
      <c r="AR302" s="31">
        <f t="shared" ca="1" si="311"/>
        <v>402.56922043010746</v>
      </c>
      <c r="AS302" s="31">
        <f t="shared" ca="1" si="312"/>
        <v>6508.2741935483891</v>
      </c>
      <c r="AT302" s="31">
        <f t="shared" ca="1" si="313"/>
        <v>-813.07862903225805</v>
      </c>
      <c r="AU302" s="31">
        <f t="shared" ca="1" si="314"/>
        <v>663.5913978494624</v>
      </c>
      <c r="AV302" s="31">
        <f t="shared" ca="1" si="315"/>
        <v>-5583.5161290322567</v>
      </c>
      <c r="AW302" s="31">
        <f t="shared" ca="1" si="316"/>
        <v>65.047043010752674</v>
      </c>
      <c r="AX302" s="31">
        <f t="shared" ca="1" si="317"/>
        <v>1350.5215053763443</v>
      </c>
      <c r="AY302" s="31">
        <f t="shared" ca="1" si="318"/>
        <v>-1174.383064516129</v>
      </c>
      <c r="AZ302" s="31">
        <f t="shared" ca="1" si="319"/>
        <v>-997.34811827956992</v>
      </c>
      <c r="BA302" s="31">
        <f t="shared" ca="1" si="320"/>
        <v>-382.02016129032256</v>
      </c>
      <c r="BB302" s="31">
        <f t="shared" ca="1" si="321"/>
        <v>-2410.5497311827958</v>
      </c>
      <c r="BC302" s="31">
        <f t="shared" ca="1" si="322"/>
        <v>-1597.1438172043011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-474</v>
      </c>
      <c r="BI302" s="32">
        <f>IF($BF302&gt;$Y$7,"",IF(AND($BF302=$Y$7,$BG302=23),"",Entrées!D330-Entrées!D329))</f>
        <v>-262.5</v>
      </c>
      <c r="BJ302" s="32">
        <f>IF($BF302&gt;$Y$7,"",IF(AND($BF302=$Y$7,$BG302=23),"",Entrées!E330-Entrées!E329))</f>
        <v>-250</v>
      </c>
      <c r="BK302" s="32">
        <f>IF($BF302&gt;$Y$7,"",IF(AND($BF302=$Y$7,$BG302=23),"",Entrées!F330-Entrées!F329))</f>
        <v>0</v>
      </c>
      <c r="BL302" s="32">
        <f>IF($BF302&gt;$Y$7,"",IF(AND($BF302=$Y$7,$BG302=23),"",Entrées!G330-Entrées!G329))</f>
        <v>28</v>
      </c>
      <c r="BM302" s="32">
        <f>IF($BF302&gt;$Y$7,"",IF(AND($BF302=$Y$7,$BG302=23),"",Entrées!H330-Entrées!H329))</f>
        <v>15</v>
      </c>
      <c r="BN302" s="32">
        <f>IF($BF302&gt;$Y$7,"",IF(AND($BF302=$Y$7,$BG302=23),"",Entrées!I330-Entrées!I329))</f>
        <v>389.5</v>
      </c>
      <c r="BO302" s="32">
        <f>IF($BF302&gt;$Y$7,"",IF(AND($BF302=$Y$7,$BG302=23),"",Entrées!J330-Entrées!J329))</f>
        <v>219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36.5</v>
      </c>
      <c r="BR302" s="32">
        <f>IF($BF302&gt;$Y$7,"",IF(AND($BF302=$Y$7,$BG302=23),"",Entrées!M330-Entrées!M329))</f>
        <v>-218</v>
      </c>
      <c r="BS302" s="32">
        <f>IF($BF302&gt;$Y$7,"",IF(AND($BF302=$Y$7,$BG302=23),"",Entrées!N330-Entrées!N329))</f>
        <v>-2.5</v>
      </c>
      <c r="BT302" s="32">
        <f>IF($BF302&gt;$Y$7,"",IF(AND($BF302=$Y$7,$BG302=23),"",Entrées!O330-Entrées!O329))</f>
        <v>-942.5</v>
      </c>
      <c r="BU302" s="32">
        <f>IF($BF302&gt;$Y$7,"",IF(AND($BF302=$Y$7,$BG302=23),"",Entrées!P330-Entrées!P329))</f>
        <v>0</v>
      </c>
      <c r="BV302" s="32">
        <f>IF($BF302&gt;$Y$7,"",IF(AND($BF302=$Y$7,$BG302=23),"",Entrées!Q330-Entrées!Q329))</f>
        <v>-685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-74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0</v>
      </c>
      <c r="CA302" s="32">
        <f>IF($BF302&gt;$Y$7,"",IF(AND($BF302=$Y$7,$BG302=23),"",Entrées!V330-Entrées!V329))</f>
        <v>57</v>
      </c>
      <c r="CB302" s="4"/>
      <c r="CC302" s="4"/>
      <c r="CD302" s="33">
        <f>IF($BF302&lt;=$Y$7,Entrées!J329/CD$2,"")</f>
        <v>0.13783749684582386</v>
      </c>
      <c r="CE302" s="33">
        <f>IF($BF302&lt;=$Y$7,Entrées!K329/CE$2,"")</f>
        <v>0</v>
      </c>
      <c r="CF302" s="11">
        <f t="shared" si="324"/>
        <v>7926</v>
      </c>
      <c r="CG302" s="11">
        <f t="shared" si="325"/>
        <v>4186</v>
      </c>
      <c r="CH302" s="52">
        <f t="shared" si="326"/>
        <v>0.27160101910413265</v>
      </c>
      <c r="CI302" s="52">
        <f t="shared" si="327"/>
        <v>9.6170382329218221E-2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5932.5</v>
      </c>
      <c r="F303" s="30">
        <f t="shared" ref="F303:AB303" ca="1" si="360">MAX(F271:F301)</f>
        <v>5975</v>
      </c>
      <c r="G303" s="30">
        <f t="shared" ca="1" si="360"/>
        <v>5947</v>
      </c>
      <c r="H303" s="30">
        <f t="shared" ca="1" si="360"/>
        <v>5889</v>
      </c>
      <c r="I303" s="30">
        <f t="shared" ca="1" si="360"/>
        <v>5855</v>
      </c>
      <c r="J303" s="30">
        <f t="shared" ca="1" si="360"/>
        <v>5794.5</v>
      </c>
      <c r="K303" s="30">
        <f t="shared" ca="1" si="360"/>
        <v>5799</v>
      </c>
      <c r="L303" s="30">
        <f t="shared" ca="1" si="360"/>
        <v>5820.5</v>
      </c>
      <c r="M303" s="30">
        <f t="shared" ca="1" si="360"/>
        <v>5689.5</v>
      </c>
      <c r="N303" s="30">
        <f t="shared" ca="1" si="360"/>
        <v>5763</v>
      </c>
      <c r="O303" s="30">
        <f t="shared" ca="1" si="360"/>
        <v>5866</v>
      </c>
      <c r="P303" s="30">
        <f t="shared" ca="1" si="360"/>
        <v>5989.5</v>
      </c>
      <c r="Q303" s="30">
        <f t="shared" ca="1" si="360"/>
        <v>5997</v>
      </c>
      <c r="R303" s="30">
        <f t="shared" ca="1" si="360"/>
        <v>5897.5</v>
      </c>
      <c r="S303" s="30">
        <f t="shared" ca="1" si="360"/>
        <v>5909</v>
      </c>
      <c r="T303" s="30">
        <f t="shared" ca="1" si="360"/>
        <v>5767.5</v>
      </c>
      <c r="U303" s="30">
        <f t="shared" ca="1" si="360"/>
        <v>5553.5</v>
      </c>
      <c r="V303" s="30">
        <f t="shared" ca="1" si="360"/>
        <v>5445</v>
      </c>
      <c r="W303" s="30">
        <f t="shared" ca="1" si="360"/>
        <v>5509.5</v>
      </c>
      <c r="X303" s="30">
        <f t="shared" ca="1" si="360"/>
        <v>5524</v>
      </c>
      <c r="Y303" s="30">
        <f t="shared" ca="1" si="360"/>
        <v>5450.5</v>
      </c>
      <c r="Z303" s="30">
        <f t="shared" ca="1" si="360"/>
        <v>5252.5</v>
      </c>
      <c r="AA303" s="30">
        <f t="shared" ca="1" si="360"/>
        <v>5359.5</v>
      </c>
      <c r="AB303" s="30">
        <f t="shared" ca="1" si="360"/>
        <v>5703.5</v>
      </c>
      <c r="AC303" s="41" t="s">
        <v>142</v>
      </c>
      <c r="AD303" s="42">
        <f ca="1">SUM(E302:AB302)/24</f>
        <v>2152.7096774193551</v>
      </c>
      <c r="AE303" s="42">
        <f ca="1">MAX(E303:AB303)</f>
        <v>5997</v>
      </c>
      <c r="AF303" s="42">
        <f ca="1">MIN(E304:AB304)</f>
        <v>220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49473.956989247294</v>
      </c>
      <c r="AK303" s="31">
        <f t="shared" ca="1" si="304"/>
        <v>49350.672043010745</v>
      </c>
      <c r="AL303" s="31">
        <f t="shared" ca="1" si="305"/>
        <v>49398.118279569891</v>
      </c>
      <c r="AM303" s="31">
        <f t="shared" ca="1" si="306"/>
        <v>347.55645161290329</v>
      </c>
      <c r="AN303" s="31">
        <f t="shared" ca="1" si="307"/>
        <v>2588.1444892473114</v>
      </c>
      <c r="AO303" s="31">
        <f t="shared" ca="1" si="308"/>
        <v>1503.5463709677417</v>
      </c>
      <c r="AP303" s="31">
        <f t="shared" ca="1" si="309"/>
        <v>41704.171370967742</v>
      </c>
      <c r="AQ303" s="31">
        <f t="shared" ca="1" si="310"/>
        <v>2152.7096774193546</v>
      </c>
      <c r="AR303" s="31">
        <f t="shared" ca="1" si="311"/>
        <v>402.56922043010746</v>
      </c>
      <c r="AS303" s="31">
        <f t="shared" ca="1" si="312"/>
        <v>6508.2741935483891</v>
      </c>
      <c r="AT303" s="31">
        <f t="shared" ca="1" si="313"/>
        <v>-813.07862903225805</v>
      </c>
      <c r="AU303" s="31">
        <f t="shared" ca="1" si="314"/>
        <v>663.5913978494624</v>
      </c>
      <c r="AV303" s="31">
        <f t="shared" ca="1" si="315"/>
        <v>-5583.5161290322567</v>
      </c>
      <c r="AW303" s="31">
        <f t="shared" ca="1" si="316"/>
        <v>65.047043010752674</v>
      </c>
      <c r="AX303" s="31">
        <f t="shared" ca="1" si="317"/>
        <v>1350.5215053763443</v>
      </c>
      <c r="AY303" s="31">
        <f t="shared" ca="1" si="318"/>
        <v>-1174.383064516129</v>
      </c>
      <c r="AZ303" s="31">
        <f t="shared" ca="1" si="319"/>
        <v>-997.34811827956992</v>
      </c>
      <c r="BA303" s="31">
        <f t="shared" ca="1" si="320"/>
        <v>-382.02016129032256</v>
      </c>
      <c r="BB303" s="31">
        <f t="shared" ca="1" si="321"/>
        <v>-2410.5497311827958</v>
      </c>
      <c r="BC303" s="31">
        <f t="shared" ca="1" si="322"/>
        <v>-1597.1438172043011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752</v>
      </c>
      <c r="BI303" s="32">
        <f>IF($BF303&gt;$Y$7,"",IF(AND($BF303=$Y$7,$BG303=23),"",Entrées!D331-Entrées!D330))</f>
        <v>837.5</v>
      </c>
      <c r="BJ303" s="32">
        <f>IF($BF303&gt;$Y$7,"",IF(AND($BF303=$Y$7,$BG303=23),"",Entrées!E331-Entrées!E330))</f>
        <v>1175</v>
      </c>
      <c r="BK303" s="32">
        <f>IF($BF303&gt;$Y$7,"",IF(AND($BF303=$Y$7,$BG303=23),"",Entrées!F331-Entrées!F330))</f>
        <v>0.5</v>
      </c>
      <c r="BL303" s="32">
        <f>IF($BF303&gt;$Y$7,"",IF(AND($BF303=$Y$7,$BG303=23),"",Entrées!G331-Entrées!G330))</f>
        <v>-14.5</v>
      </c>
      <c r="BM303" s="32">
        <f>IF($BF303&gt;$Y$7,"",IF(AND($BF303=$Y$7,$BG303=23),"",Entrées!H331-Entrées!H330))</f>
        <v>-3</v>
      </c>
      <c r="BN303" s="32">
        <f>IF($BF303&gt;$Y$7,"",IF(AND($BF303=$Y$7,$BG303=23),"",Entrées!I331-Entrées!I330))</f>
        <v>81.5</v>
      </c>
      <c r="BO303" s="32">
        <f>IF($BF303&gt;$Y$7,"",IF(AND($BF303=$Y$7,$BG303=23),"",Entrées!J331-Entrées!J330))</f>
        <v>251.5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131.5</v>
      </c>
      <c r="BR303" s="32">
        <f>IF($BF303&gt;$Y$7,"",IF(AND($BF303=$Y$7,$BG303=23),"",Entrées!M331-Entrées!M330))</f>
        <v>13</v>
      </c>
      <c r="BS303" s="32">
        <f>IF($BF303&gt;$Y$7,"",IF(AND($BF303=$Y$7,$BG303=23),"",Entrées!N331-Entrées!N330))</f>
        <v>1</v>
      </c>
      <c r="BT303" s="32">
        <f>IF($BF303&gt;$Y$7,"",IF(AND($BF303=$Y$7,$BG303=23),"",Entrées!O331-Entrées!O330))</f>
        <v>291.5</v>
      </c>
      <c r="BU303" s="32">
        <f>IF($BF303&gt;$Y$7,"",IF(AND($BF303=$Y$7,$BG303=23),"",Entrées!P331-Entrées!P330))</f>
        <v>-1</v>
      </c>
      <c r="BV303" s="32">
        <f>IF($BF303&gt;$Y$7,"",IF(AND($BF303=$Y$7,$BG303=23),"",Entrées!Q331-Entrées!Q330))</f>
        <v>937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53</v>
      </c>
      <c r="BY303" s="32">
        <f>IF($BF303&gt;$Y$7,"",IF(AND($BF303=$Y$7,$BG303=23),"",Entrées!T331-Entrées!T330))</f>
        <v>72</v>
      </c>
      <c r="BZ303" s="32">
        <f>IF($BF303&gt;$Y$7,"",IF(AND($BF303=$Y$7,$BG303=23),"",Entrées!U331-Entrées!U330))</f>
        <v>0</v>
      </c>
      <c r="CA303" s="32">
        <f>IF($BF303&gt;$Y$7,"",IF(AND($BF303=$Y$7,$BG303=23),"",Entrées!V331-Entrées!V330))</f>
        <v>393</v>
      </c>
      <c r="CB303" s="4"/>
      <c r="CC303" s="4"/>
      <c r="CD303" s="33">
        <f>IF($BF303&lt;=$Y$7,Entrées!J330/CD$2,"")</f>
        <v>0.16546807973757255</v>
      </c>
      <c r="CE303" s="33">
        <f>IF($BF303&lt;=$Y$7,Entrées!K330/CE$2,"")</f>
        <v>0</v>
      </c>
      <c r="CF303" s="11">
        <f t="shared" si="324"/>
        <v>7926</v>
      </c>
      <c r="CG303" s="11">
        <f t="shared" si="325"/>
        <v>4186</v>
      </c>
      <c r="CH303" s="52">
        <f t="shared" si="326"/>
        <v>0.27160101910413265</v>
      </c>
      <c r="CI303" s="52">
        <f t="shared" si="327"/>
        <v>9.6170382329218221E-2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312</v>
      </c>
      <c r="F304" s="30">
        <f t="shared" ref="F304:AB304" ca="1" si="361">MIN(F271:F301)</f>
        <v>264</v>
      </c>
      <c r="G304" s="30">
        <f t="shared" ca="1" si="361"/>
        <v>241</v>
      </c>
      <c r="H304" s="30">
        <f t="shared" ca="1" si="361"/>
        <v>226.5</v>
      </c>
      <c r="I304" s="30">
        <f t="shared" ca="1" si="361"/>
        <v>220</v>
      </c>
      <c r="J304" s="30">
        <f t="shared" ca="1" si="361"/>
        <v>223</v>
      </c>
      <c r="K304" s="30">
        <f t="shared" ca="1" si="361"/>
        <v>253</v>
      </c>
      <c r="L304" s="30">
        <f t="shared" ca="1" si="361"/>
        <v>269.5</v>
      </c>
      <c r="M304" s="30">
        <f t="shared" ca="1" si="361"/>
        <v>281.5</v>
      </c>
      <c r="N304" s="30">
        <f t="shared" ca="1" si="361"/>
        <v>286</v>
      </c>
      <c r="O304" s="30">
        <f t="shared" ca="1" si="361"/>
        <v>271</v>
      </c>
      <c r="P304" s="30">
        <f t="shared" ca="1" si="361"/>
        <v>242.5</v>
      </c>
      <c r="Q304" s="30">
        <f t="shared" ca="1" si="361"/>
        <v>244.5</v>
      </c>
      <c r="R304" s="30">
        <f t="shared" ca="1" si="361"/>
        <v>284</v>
      </c>
      <c r="S304" s="30">
        <f t="shared" ca="1" si="361"/>
        <v>318</v>
      </c>
      <c r="T304" s="30">
        <f t="shared" ca="1" si="361"/>
        <v>355</v>
      </c>
      <c r="U304" s="30">
        <f t="shared" ca="1" si="361"/>
        <v>389.5</v>
      </c>
      <c r="V304" s="30">
        <f t="shared" ca="1" si="361"/>
        <v>380</v>
      </c>
      <c r="W304" s="30">
        <f t="shared" ca="1" si="361"/>
        <v>332.5</v>
      </c>
      <c r="X304" s="30">
        <f t="shared" ca="1" si="361"/>
        <v>329.5</v>
      </c>
      <c r="Y304" s="30">
        <f t="shared" ca="1" si="361"/>
        <v>334</v>
      </c>
      <c r="Z304" s="30">
        <f t="shared" ca="1" si="361"/>
        <v>277</v>
      </c>
      <c r="AA304" s="30">
        <f t="shared" ca="1" si="361"/>
        <v>248.5</v>
      </c>
      <c r="AB304" s="30">
        <f t="shared" ca="1" si="361"/>
        <v>268</v>
      </c>
      <c r="AC304" s="11"/>
      <c r="AD304" s="42">
        <f ca="1">SUM(INDIRECT(ADDRESS(ROW($C$37),COLUMN($C$37)+($C270-1),4, TRUE,"Entrées")):INDIRECT(ADDRESS(ROW(INDIRECT($A$42)),COLUMN($C$37)+($C270-1),4,TRUE,"Entrées")))/Entrées!$P$11</f>
        <v>2152.7096774193546</v>
      </c>
      <c r="AE304" s="42">
        <f ca="1">MAX(INDIRECT(ADDRESS(ROW($C$37),COLUMN($C$37)+($C270-1),4, TRUE,"Entrées")):INDIRECT(ADDRESS(ROW(INDIRECT($A$42)),COLUMN($C$37)+($C270-1),4,TRUE,"Entrées")))</f>
        <v>5997</v>
      </c>
      <c r="AF304" s="42">
        <f ca="1">MIN(INDIRECT(ADDRESS(ROW($C$37),COLUMN($C$37)+($C270-1),4, TRUE,"Entrées")):INDIRECT(ADDRESS(ROW(INDIRECT($A$42)),COLUMN($C$37)+($C270-1),4,TRUE,"Entrées")))</f>
        <v>220</v>
      </c>
      <c r="AH304" s="11">
        <f>Entrées!A331</f>
        <v>13</v>
      </c>
      <c r="AI304" s="13">
        <f>Entrées!B331</f>
        <v>6</v>
      </c>
      <c r="AJ304" s="31">
        <f t="shared" ca="1" si="328"/>
        <v>49473.956989247294</v>
      </c>
      <c r="AK304" s="31">
        <f t="shared" ca="1" si="304"/>
        <v>49350.672043010745</v>
      </c>
      <c r="AL304" s="31">
        <f t="shared" ca="1" si="305"/>
        <v>49398.118279569891</v>
      </c>
      <c r="AM304" s="31">
        <f t="shared" ca="1" si="306"/>
        <v>347.55645161290329</v>
      </c>
      <c r="AN304" s="31">
        <f t="shared" ca="1" si="307"/>
        <v>2588.1444892473114</v>
      </c>
      <c r="AO304" s="31">
        <f t="shared" ca="1" si="308"/>
        <v>1503.5463709677417</v>
      </c>
      <c r="AP304" s="31">
        <f t="shared" ca="1" si="309"/>
        <v>41704.171370967742</v>
      </c>
      <c r="AQ304" s="31">
        <f t="shared" ca="1" si="310"/>
        <v>2152.7096774193546</v>
      </c>
      <c r="AR304" s="31">
        <f t="shared" ca="1" si="311"/>
        <v>402.56922043010746</v>
      </c>
      <c r="AS304" s="31">
        <f t="shared" ca="1" si="312"/>
        <v>6508.2741935483891</v>
      </c>
      <c r="AT304" s="31">
        <f t="shared" ca="1" si="313"/>
        <v>-813.07862903225805</v>
      </c>
      <c r="AU304" s="31">
        <f t="shared" ca="1" si="314"/>
        <v>663.5913978494624</v>
      </c>
      <c r="AV304" s="31">
        <f t="shared" ca="1" si="315"/>
        <v>-5583.5161290322567</v>
      </c>
      <c r="AW304" s="31">
        <f t="shared" ca="1" si="316"/>
        <v>65.047043010752674</v>
      </c>
      <c r="AX304" s="31">
        <f t="shared" ca="1" si="317"/>
        <v>1350.5215053763443</v>
      </c>
      <c r="AY304" s="31">
        <f t="shared" ca="1" si="318"/>
        <v>-1174.383064516129</v>
      </c>
      <c r="AZ304" s="31">
        <f t="shared" ca="1" si="319"/>
        <v>-997.34811827956992</v>
      </c>
      <c r="BA304" s="31">
        <f t="shared" ca="1" si="320"/>
        <v>-382.02016129032256</v>
      </c>
      <c r="BB304" s="31">
        <f t="shared" ca="1" si="321"/>
        <v>-2410.5497311827958</v>
      </c>
      <c r="BC304" s="31">
        <f t="shared" ca="1" si="322"/>
        <v>-1597.1438172043011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1498</v>
      </c>
      <c r="BI304" s="32">
        <f>IF($BF304&gt;$Y$7,"",IF(AND($BF304=$Y$7,$BG304=23),"",Entrées!D332-Entrées!D331))</f>
        <v>1287.5</v>
      </c>
      <c r="BJ304" s="32">
        <f>IF($BF304&gt;$Y$7,"",IF(AND($BF304=$Y$7,$BG304=23),"",Entrées!E332-Entrées!E331))</f>
        <v>1500</v>
      </c>
      <c r="BK304" s="32">
        <f>IF($BF304&gt;$Y$7,"",IF(AND($BF304=$Y$7,$BG304=23),"",Entrées!F332-Entrées!F331))</f>
        <v>0</v>
      </c>
      <c r="BL304" s="32">
        <f>IF($BF304&gt;$Y$7,"",IF(AND($BF304=$Y$7,$BG304=23),"",Entrées!G332-Entrées!G331))</f>
        <v>-8.5</v>
      </c>
      <c r="BM304" s="32">
        <f>IF($BF304&gt;$Y$7,"",IF(AND($BF304=$Y$7,$BG304=23),"",Entrées!H332-Entrées!H331))</f>
        <v>-12.5</v>
      </c>
      <c r="BN304" s="32">
        <f>IF($BF304&gt;$Y$7,"",IF(AND($BF304=$Y$7,$BG304=23),"",Entrées!I332-Entrées!I331))</f>
        <v>6</v>
      </c>
      <c r="BO304" s="32">
        <f>IF($BF304&gt;$Y$7,"",IF(AND($BF304=$Y$7,$BG304=23),"",Entrées!J332-Entrées!J331))</f>
        <v>231</v>
      </c>
      <c r="BP304" s="32">
        <f>IF($BF304&gt;$Y$7,"",IF(AND($BF304=$Y$7,$BG304=23),"",Entrées!K332-Entrées!K331))</f>
        <v>0.5</v>
      </c>
      <c r="BQ304" s="32">
        <f>IF($BF304&gt;$Y$7,"",IF(AND($BF304=$Y$7,$BG304=23),"",Entrées!L332-Entrées!L331))</f>
        <v>68.5</v>
      </c>
      <c r="BR304" s="32">
        <f>IF($BF304&gt;$Y$7,"",IF(AND($BF304=$Y$7,$BG304=23),"",Entrées!M332-Entrées!M331))</f>
        <v>17</v>
      </c>
      <c r="BS304" s="32">
        <f>IF($BF304&gt;$Y$7,"",IF(AND($BF304=$Y$7,$BG304=23),"",Entrées!N332-Entrées!N331))</f>
        <v>-12</v>
      </c>
      <c r="BT304" s="32">
        <f>IF($BF304&gt;$Y$7,"",IF(AND($BF304=$Y$7,$BG304=23),"",Entrées!O332-Entrées!O331))</f>
        <v>1207.5</v>
      </c>
      <c r="BU304" s="32">
        <f>IF($BF304&gt;$Y$7,"",IF(AND($BF304=$Y$7,$BG304=23),"",Entrées!P332-Entrées!P331))</f>
        <v>0</v>
      </c>
      <c r="BV304" s="32">
        <f>IF($BF304&gt;$Y$7,"",IF(AND($BF304=$Y$7,$BG304=23),"",Entrées!Q332-Entrées!Q331))</f>
        <v>471</v>
      </c>
      <c r="BW304" s="32">
        <f>IF($BF304&gt;$Y$7,"",IF(AND($BF304=$Y$7,$BG304=23),"",Entrées!R332-Entrées!R331))</f>
        <v>0</v>
      </c>
      <c r="BX304" s="32">
        <f>IF($BF304&gt;$Y$7,"",IF(AND($BF304=$Y$7,$BG304=23),"",Entrées!S332-Entrées!S331))</f>
        <v>793</v>
      </c>
      <c r="BY304" s="32">
        <f>IF($BF304&gt;$Y$7,"",IF(AND($BF304=$Y$7,$BG304=23),"",Entrées!T332-Entrées!T331))</f>
        <v>-72</v>
      </c>
      <c r="BZ304" s="32">
        <f>IF($BF304&gt;$Y$7,"",IF(AND($BF304=$Y$7,$BG304=23),"",Entrées!U332-Entrées!U331))</f>
        <v>-173</v>
      </c>
      <c r="CA304" s="32">
        <f>IF($BF304&gt;$Y$7,"",IF(AND($BF304=$Y$7,$BG304=23),"",Entrées!V332-Entrées!V331))</f>
        <v>-13</v>
      </c>
      <c r="CB304" s="4"/>
      <c r="CC304" s="4"/>
      <c r="CD304" s="33">
        <f>IF($BF304&lt;=$Y$7,Entrées!J331/CD$2,"")</f>
        <v>0.19719909159727478</v>
      </c>
      <c r="CE304" s="33">
        <f>IF($BF304&lt;=$Y$7,Entrées!K331/CE$2,"")</f>
        <v>0</v>
      </c>
      <c r="CF304" s="11">
        <f t="shared" si="324"/>
        <v>7926</v>
      </c>
      <c r="CG304" s="11">
        <f t="shared" si="325"/>
        <v>4186</v>
      </c>
      <c r="CH304" s="52">
        <f t="shared" si="326"/>
        <v>0.27160101910413265</v>
      </c>
      <c r="CI304" s="52">
        <f t="shared" si="327"/>
        <v>9.6170382329218221E-2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49473.956989247294</v>
      </c>
      <c r="AK305" s="31">
        <f t="shared" ca="1" si="304"/>
        <v>49350.672043010745</v>
      </c>
      <c r="AL305" s="31">
        <f t="shared" ca="1" si="305"/>
        <v>49398.118279569891</v>
      </c>
      <c r="AM305" s="31">
        <f t="shared" ca="1" si="306"/>
        <v>347.55645161290329</v>
      </c>
      <c r="AN305" s="31">
        <f t="shared" ca="1" si="307"/>
        <v>2588.1444892473114</v>
      </c>
      <c r="AO305" s="31">
        <f t="shared" ca="1" si="308"/>
        <v>1503.5463709677417</v>
      </c>
      <c r="AP305" s="31">
        <f t="shared" ca="1" si="309"/>
        <v>41704.171370967742</v>
      </c>
      <c r="AQ305" s="31">
        <f t="shared" ca="1" si="310"/>
        <v>2152.7096774193546</v>
      </c>
      <c r="AR305" s="31">
        <f t="shared" ca="1" si="311"/>
        <v>402.56922043010746</v>
      </c>
      <c r="AS305" s="31">
        <f t="shared" ca="1" si="312"/>
        <v>6508.2741935483891</v>
      </c>
      <c r="AT305" s="31">
        <f t="shared" ca="1" si="313"/>
        <v>-813.07862903225805</v>
      </c>
      <c r="AU305" s="31">
        <f t="shared" ca="1" si="314"/>
        <v>663.5913978494624</v>
      </c>
      <c r="AV305" s="31">
        <f t="shared" ca="1" si="315"/>
        <v>-5583.5161290322567</v>
      </c>
      <c r="AW305" s="31">
        <f t="shared" ca="1" si="316"/>
        <v>65.047043010752674</v>
      </c>
      <c r="AX305" s="31">
        <f t="shared" ca="1" si="317"/>
        <v>1350.5215053763443</v>
      </c>
      <c r="AY305" s="31">
        <f t="shared" ca="1" si="318"/>
        <v>-1174.383064516129</v>
      </c>
      <c r="AZ305" s="31">
        <f t="shared" ca="1" si="319"/>
        <v>-997.34811827956992</v>
      </c>
      <c r="BA305" s="31">
        <f t="shared" ca="1" si="320"/>
        <v>-382.02016129032256</v>
      </c>
      <c r="BB305" s="31">
        <f t="shared" ca="1" si="321"/>
        <v>-2410.5497311827958</v>
      </c>
      <c r="BC305" s="31">
        <f t="shared" ca="1" si="322"/>
        <v>-1597.1438172043011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1257.5</v>
      </c>
      <c r="BI305" s="32">
        <f>IF($BF305&gt;$Y$7,"",IF(AND($BF305=$Y$7,$BG305=23),"",Entrées!D333-Entrées!D332))</f>
        <v>1150</v>
      </c>
      <c r="BJ305" s="32">
        <f>IF($BF305&gt;$Y$7,"",IF(AND($BF305=$Y$7,$BG305=23),"",Entrées!E333-Entrées!E332))</f>
        <v>1150</v>
      </c>
      <c r="BK305" s="32">
        <f>IF($BF305&gt;$Y$7,"",IF(AND($BF305=$Y$7,$BG305=23),"",Entrées!F333-Entrées!F332))</f>
        <v>0.5</v>
      </c>
      <c r="BL305" s="32">
        <f>IF($BF305&gt;$Y$7,"",IF(AND($BF305=$Y$7,$BG305=23),"",Entrées!G333-Entrées!G332))</f>
        <v>-5.5</v>
      </c>
      <c r="BM305" s="32">
        <f>IF($BF305&gt;$Y$7,"",IF(AND($BF305=$Y$7,$BG305=23),"",Entrées!H333-Entrées!H332))</f>
        <v>-5</v>
      </c>
      <c r="BN305" s="32">
        <f>IF($BF305&gt;$Y$7,"",IF(AND($BF305=$Y$7,$BG305=23),"",Entrées!I333-Entrées!I332))</f>
        <v>13</v>
      </c>
      <c r="BO305" s="32">
        <f>IF($BF305&gt;$Y$7,"",IF(AND($BF305=$Y$7,$BG305=23),"",Entrées!J333-Entrées!J332))</f>
        <v>141.5</v>
      </c>
      <c r="BP305" s="32">
        <f>IF($BF305&gt;$Y$7,"",IF(AND($BF305=$Y$7,$BG305=23),"",Entrées!K333-Entrées!K332))</f>
        <v>20.5</v>
      </c>
      <c r="BQ305" s="32">
        <f>IF($BF305&gt;$Y$7,"",IF(AND($BF305=$Y$7,$BG305=23),"",Entrées!L333-Entrées!L332))</f>
        <v>210</v>
      </c>
      <c r="BR305" s="32">
        <f>IF($BF305&gt;$Y$7,"",IF(AND($BF305=$Y$7,$BG305=23),"",Entrées!M333-Entrées!M332))</f>
        <v>20</v>
      </c>
      <c r="BS305" s="32">
        <f>IF($BF305&gt;$Y$7,"",IF(AND($BF305=$Y$7,$BG305=23),"",Entrées!N333-Entrées!N332))</f>
        <v>-4.5</v>
      </c>
      <c r="BT305" s="32">
        <f>IF($BF305&gt;$Y$7,"",IF(AND($BF305=$Y$7,$BG305=23),"",Entrées!O333-Entrées!O332))</f>
        <v>867</v>
      </c>
      <c r="BU305" s="32">
        <f>IF($BF305&gt;$Y$7,"",IF(AND($BF305=$Y$7,$BG305=23),"",Entrées!P333-Entrées!P332))</f>
        <v>-0.5</v>
      </c>
      <c r="BV305" s="32">
        <f>IF($BF305&gt;$Y$7,"",IF(AND($BF305=$Y$7,$BG305=23),"",Entrées!Q333-Entrées!Q332))</f>
        <v>273</v>
      </c>
      <c r="BW305" s="32">
        <f>IF($BF305&gt;$Y$7,"",IF(AND($BF305=$Y$7,$BG305=23),"",Entrées!R333-Entrées!R332))</f>
        <v>0</v>
      </c>
      <c r="BX305" s="32">
        <f>IF($BF305&gt;$Y$7,"",IF(AND($BF305=$Y$7,$BG305=23),"",Entrées!S333-Entrées!S332))</f>
        <v>163</v>
      </c>
      <c r="BY305" s="32">
        <f>IF($BF305&gt;$Y$7,"",IF(AND($BF305=$Y$7,$BG305=23),"",Entrées!T333-Entrées!T332))</f>
        <v>107</v>
      </c>
      <c r="BZ305" s="32">
        <f>IF($BF305&gt;$Y$7,"",IF(AND($BF305=$Y$7,$BG305=23),"",Entrées!U333-Entrées!U332))</f>
        <v>0</v>
      </c>
      <c r="CA305" s="32">
        <f>IF($BF305&gt;$Y$7,"",IF(AND($BF305=$Y$7,$BG305=23),"",Entrées!V333-Entrées!V332))</f>
        <v>35</v>
      </c>
      <c r="CB305" s="4"/>
      <c r="CC305" s="4"/>
      <c r="CD305" s="33">
        <f>IF($BF305&lt;=$Y$7,Entrées!J332/CD$2,"")</f>
        <v>0.22634367903103708</v>
      </c>
      <c r="CE305" s="33">
        <f>IF($BF305&lt;=$Y$7,Entrées!K332/CE$2,"")</f>
        <v>1.1944577161968466E-4</v>
      </c>
      <c r="CF305" s="11">
        <f t="shared" si="324"/>
        <v>7926</v>
      </c>
      <c r="CG305" s="11">
        <f t="shared" si="325"/>
        <v>4186</v>
      </c>
      <c r="CH305" s="52">
        <f t="shared" si="326"/>
        <v>0.27160101910413265</v>
      </c>
      <c r="CI305" s="52">
        <f t="shared" si="327"/>
        <v>9.6170382329218221E-2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49473.956989247294</v>
      </c>
      <c r="AK306" s="31">
        <f t="shared" ca="1" si="304"/>
        <v>49350.672043010745</v>
      </c>
      <c r="AL306" s="31">
        <f t="shared" ca="1" si="305"/>
        <v>49398.118279569891</v>
      </c>
      <c r="AM306" s="31">
        <f t="shared" ca="1" si="306"/>
        <v>347.55645161290329</v>
      </c>
      <c r="AN306" s="31">
        <f t="shared" ca="1" si="307"/>
        <v>2588.1444892473114</v>
      </c>
      <c r="AO306" s="31">
        <f t="shared" ca="1" si="308"/>
        <v>1503.5463709677417</v>
      </c>
      <c r="AP306" s="31">
        <f t="shared" ca="1" si="309"/>
        <v>41704.171370967742</v>
      </c>
      <c r="AQ306" s="31">
        <f t="shared" ca="1" si="310"/>
        <v>2152.7096774193546</v>
      </c>
      <c r="AR306" s="31">
        <f t="shared" ca="1" si="311"/>
        <v>402.56922043010746</v>
      </c>
      <c r="AS306" s="31">
        <f t="shared" ca="1" si="312"/>
        <v>6508.2741935483891</v>
      </c>
      <c r="AT306" s="31">
        <f t="shared" ca="1" si="313"/>
        <v>-813.07862903225805</v>
      </c>
      <c r="AU306" s="31">
        <f t="shared" ca="1" si="314"/>
        <v>663.5913978494624</v>
      </c>
      <c r="AV306" s="31">
        <f t="shared" ca="1" si="315"/>
        <v>-5583.5161290322567</v>
      </c>
      <c r="AW306" s="31">
        <f t="shared" ca="1" si="316"/>
        <v>65.047043010752674</v>
      </c>
      <c r="AX306" s="31">
        <f t="shared" ca="1" si="317"/>
        <v>1350.5215053763443</v>
      </c>
      <c r="AY306" s="31">
        <f t="shared" ca="1" si="318"/>
        <v>-1174.383064516129</v>
      </c>
      <c r="AZ306" s="31">
        <f t="shared" ca="1" si="319"/>
        <v>-997.34811827956992</v>
      </c>
      <c r="BA306" s="31">
        <f t="shared" ca="1" si="320"/>
        <v>-382.02016129032256</v>
      </c>
      <c r="BB306" s="31">
        <f t="shared" ca="1" si="321"/>
        <v>-2410.5497311827958</v>
      </c>
      <c r="BC306" s="31">
        <f t="shared" ca="1" si="322"/>
        <v>-1597.1438172043011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2650.5</v>
      </c>
      <c r="BI306" s="32">
        <f>IF($BF306&gt;$Y$7,"",IF(AND($BF306=$Y$7,$BG306=23),"",Entrées!D334-Entrées!D333))</f>
        <v>2775</v>
      </c>
      <c r="BJ306" s="32">
        <f>IF($BF306&gt;$Y$7,"",IF(AND($BF306=$Y$7,$BG306=23),"",Entrées!E334-Entrées!E333))</f>
        <v>2675</v>
      </c>
      <c r="BK306" s="32">
        <f>IF($BF306&gt;$Y$7,"",IF(AND($BF306=$Y$7,$BG306=23),"",Entrées!F334-Entrées!F333))</f>
        <v>1</v>
      </c>
      <c r="BL306" s="32">
        <f>IF($BF306&gt;$Y$7,"",IF(AND($BF306=$Y$7,$BG306=23),"",Entrées!G334-Entrées!G333))</f>
        <v>29.5</v>
      </c>
      <c r="BM306" s="32">
        <f>IF($BF306&gt;$Y$7,"",IF(AND($BF306=$Y$7,$BG306=23),"",Entrées!H334-Entrées!H333))</f>
        <v>13</v>
      </c>
      <c r="BN306" s="32">
        <f>IF($BF306&gt;$Y$7,"",IF(AND($BF306=$Y$7,$BG306=23),"",Entrées!I334-Entrées!I333))</f>
        <v>508.5</v>
      </c>
      <c r="BO306" s="32">
        <f>IF($BF306&gt;$Y$7,"",IF(AND($BF306=$Y$7,$BG306=23),"",Entrées!J334-Entrées!J333))</f>
        <v>202</v>
      </c>
      <c r="BP306" s="32">
        <f>IF($BF306&gt;$Y$7,"",IF(AND($BF306=$Y$7,$BG306=23),"",Entrées!K334-Entrées!K333))</f>
        <v>303.5</v>
      </c>
      <c r="BQ306" s="32">
        <f>IF($BF306&gt;$Y$7,"",IF(AND($BF306=$Y$7,$BG306=23),"",Entrées!L334-Entrées!L333))</f>
        <v>274.5</v>
      </c>
      <c r="BR306" s="32">
        <f>IF($BF306&gt;$Y$7,"",IF(AND($BF306=$Y$7,$BG306=23),"",Entrées!M334-Entrées!M333))</f>
        <v>818</v>
      </c>
      <c r="BS306" s="32">
        <f>IF($BF306&gt;$Y$7,"",IF(AND($BF306=$Y$7,$BG306=23),"",Entrées!N334-Entrées!N333))</f>
        <v>-2</v>
      </c>
      <c r="BT306" s="32">
        <f>IF($BF306&gt;$Y$7,"",IF(AND($BF306=$Y$7,$BG306=23),"",Entrées!O334-Entrées!O333))</f>
        <v>503</v>
      </c>
      <c r="BU306" s="32">
        <f>IF($BF306&gt;$Y$7,"",IF(AND($BF306=$Y$7,$BG306=23),"",Entrées!P334-Entrées!P333))</f>
        <v>-1.5</v>
      </c>
      <c r="BV306" s="32">
        <f>IF($BF306&gt;$Y$7,"",IF(AND($BF306=$Y$7,$BG306=23),"",Entrées!Q334-Entrées!Q333))</f>
        <v>956</v>
      </c>
      <c r="BW306" s="32">
        <f>IF($BF306&gt;$Y$7,"",IF(AND($BF306=$Y$7,$BG306=23),"",Entrées!R334-Entrées!R333))</f>
        <v>-124</v>
      </c>
      <c r="BX306" s="32">
        <f>IF($BF306&gt;$Y$7,"",IF(AND($BF306=$Y$7,$BG306=23),"",Entrées!S334-Entrées!S333))</f>
        <v>-289</v>
      </c>
      <c r="BY306" s="32">
        <f>IF($BF306&gt;$Y$7,"",IF(AND($BF306=$Y$7,$BG306=23),"",Entrées!T334-Entrées!T333))</f>
        <v>137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-294</v>
      </c>
      <c r="CB306" s="4"/>
      <c r="CC306" s="4"/>
      <c r="CD306" s="33">
        <f>IF($BF306&lt;=$Y$7,Entrées!J333/CD$2,"")</f>
        <v>0.24419631592228111</v>
      </c>
      <c r="CE306" s="33">
        <f>IF($BF306&lt;=$Y$7,Entrées!K333/CE$2,"")</f>
        <v>5.016722408026756E-3</v>
      </c>
      <c r="CF306" s="11">
        <f t="shared" si="324"/>
        <v>7926</v>
      </c>
      <c r="CG306" s="11">
        <f t="shared" si="325"/>
        <v>4186</v>
      </c>
      <c r="CH306" s="52">
        <f t="shared" si="326"/>
        <v>0.27160101910413265</v>
      </c>
      <c r="CI306" s="52">
        <f t="shared" si="327"/>
        <v>9.6170382329218221E-2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49473.956989247294</v>
      </c>
      <c r="AK307" s="31">
        <f t="shared" ca="1" si="304"/>
        <v>49350.672043010745</v>
      </c>
      <c r="AL307" s="31">
        <f t="shared" ca="1" si="305"/>
        <v>49398.118279569891</v>
      </c>
      <c r="AM307" s="31">
        <f t="shared" ca="1" si="306"/>
        <v>347.55645161290329</v>
      </c>
      <c r="AN307" s="31">
        <f t="shared" ca="1" si="307"/>
        <v>2588.1444892473114</v>
      </c>
      <c r="AO307" s="31">
        <f t="shared" ca="1" si="308"/>
        <v>1503.5463709677417</v>
      </c>
      <c r="AP307" s="31">
        <f t="shared" ca="1" si="309"/>
        <v>41704.171370967742</v>
      </c>
      <c r="AQ307" s="31">
        <f t="shared" ca="1" si="310"/>
        <v>2152.7096774193546</v>
      </c>
      <c r="AR307" s="31">
        <f t="shared" ca="1" si="311"/>
        <v>402.56922043010746</v>
      </c>
      <c r="AS307" s="31">
        <f t="shared" ca="1" si="312"/>
        <v>6508.2741935483891</v>
      </c>
      <c r="AT307" s="31">
        <f t="shared" ca="1" si="313"/>
        <v>-813.07862903225805</v>
      </c>
      <c r="AU307" s="31">
        <f t="shared" ca="1" si="314"/>
        <v>663.5913978494624</v>
      </c>
      <c r="AV307" s="31">
        <f t="shared" ca="1" si="315"/>
        <v>-5583.5161290322567</v>
      </c>
      <c r="AW307" s="31">
        <f t="shared" ca="1" si="316"/>
        <v>65.047043010752674</v>
      </c>
      <c r="AX307" s="31">
        <f t="shared" ca="1" si="317"/>
        <v>1350.5215053763443</v>
      </c>
      <c r="AY307" s="31">
        <f t="shared" ca="1" si="318"/>
        <v>-1174.383064516129</v>
      </c>
      <c r="AZ307" s="31">
        <f t="shared" ca="1" si="319"/>
        <v>-997.34811827956992</v>
      </c>
      <c r="BA307" s="31">
        <f t="shared" ca="1" si="320"/>
        <v>-382.02016129032256</v>
      </c>
      <c r="BB307" s="31">
        <f t="shared" ca="1" si="321"/>
        <v>-2410.5497311827958</v>
      </c>
      <c r="BC307" s="31">
        <f t="shared" ca="1" si="322"/>
        <v>-1597.1438172043011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2415.5</v>
      </c>
      <c r="BI307" s="32">
        <f>IF($BF307&gt;$Y$7,"",IF(AND($BF307=$Y$7,$BG307=23),"",Entrées!D335-Entrées!D334))</f>
        <v>2550</v>
      </c>
      <c r="BJ307" s="32">
        <f>IF($BF307&gt;$Y$7,"",IF(AND($BF307=$Y$7,$BG307=23),"",Entrées!E335-Entrées!E334))</f>
        <v>2375</v>
      </c>
      <c r="BK307" s="32">
        <f>IF($BF307&gt;$Y$7,"",IF(AND($BF307=$Y$7,$BG307=23),"",Entrées!F335-Entrées!F334))</f>
        <v>-1</v>
      </c>
      <c r="BL307" s="32">
        <f>IF($BF307&gt;$Y$7,"",IF(AND($BF307=$Y$7,$BG307=23),"",Entrées!G335-Entrées!G334))</f>
        <v>-20</v>
      </c>
      <c r="BM307" s="32">
        <f>IF($BF307&gt;$Y$7,"",IF(AND($BF307=$Y$7,$BG307=23),"",Entrées!H335-Entrées!H334))</f>
        <v>-3</v>
      </c>
      <c r="BN307" s="32">
        <f>IF($BF307&gt;$Y$7,"",IF(AND($BF307=$Y$7,$BG307=23),"",Entrées!I335-Entrées!I334))</f>
        <v>454.5</v>
      </c>
      <c r="BO307" s="32">
        <f>IF($BF307&gt;$Y$7,"",IF(AND($BF307=$Y$7,$BG307=23),"",Entrées!J335-Entrées!J334))</f>
        <v>-7.5</v>
      </c>
      <c r="BP307" s="32">
        <f>IF($BF307&gt;$Y$7,"",IF(AND($BF307=$Y$7,$BG307=23),"",Entrées!K335-Entrées!K334))</f>
        <v>512.5</v>
      </c>
      <c r="BQ307" s="32">
        <f>IF($BF307&gt;$Y$7,"",IF(AND($BF307=$Y$7,$BG307=23),"",Entrées!L335-Entrées!L334))</f>
        <v>409</v>
      </c>
      <c r="BR307" s="32">
        <f>IF($BF307&gt;$Y$7,"",IF(AND($BF307=$Y$7,$BG307=23),"",Entrées!M335-Entrées!M334))</f>
        <v>749</v>
      </c>
      <c r="BS307" s="32">
        <f>IF($BF307&gt;$Y$7,"",IF(AND($BF307=$Y$7,$BG307=23),"",Entrées!N335-Entrées!N334))</f>
        <v>-5.5</v>
      </c>
      <c r="BT307" s="32">
        <f>IF($BF307&gt;$Y$7,"",IF(AND($BF307=$Y$7,$BG307=23),"",Entrées!O335-Entrées!O334))</f>
        <v>327</v>
      </c>
      <c r="BU307" s="32">
        <f>IF($BF307&gt;$Y$7,"",IF(AND($BF307=$Y$7,$BG307=23),"",Entrées!P335-Entrées!P334))</f>
        <v>-2.5</v>
      </c>
      <c r="BV307" s="32">
        <f>IF($BF307&gt;$Y$7,"",IF(AND($BF307=$Y$7,$BG307=23),"",Entrées!Q335-Entrées!Q334))</f>
        <v>222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194</v>
      </c>
      <c r="BY307" s="32">
        <f>IF($BF307&gt;$Y$7,"",IF(AND($BF307=$Y$7,$BG307=23),"",Entrées!T335-Entrées!T334))</f>
        <v>-194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233</v>
      </c>
      <c r="CB307" s="4"/>
      <c r="CC307" s="4"/>
      <c r="CD307" s="33">
        <f>IF($BF307&lt;=$Y$7,Entrées!J334/CD$2,"")</f>
        <v>0.26968205904617715</v>
      </c>
      <c r="CE307" s="33">
        <f>IF($BF307&lt;=$Y$7,Entrées!K334/CE$2,"")</f>
        <v>7.7520305781175344E-2</v>
      </c>
      <c r="CF307" s="11">
        <f t="shared" si="324"/>
        <v>7926</v>
      </c>
      <c r="CG307" s="11">
        <f t="shared" si="325"/>
        <v>4186</v>
      </c>
      <c r="CH307" s="52">
        <f t="shared" si="326"/>
        <v>0.27160101910413265</v>
      </c>
      <c r="CI307" s="52">
        <f t="shared" si="327"/>
        <v>9.6170382329218221E-2</v>
      </c>
      <c r="CK307" s="11"/>
      <c r="CL307" s="4"/>
      <c r="CM307" s="11"/>
      <c r="CN307" s="11"/>
      <c r="CO307" s="4"/>
    </row>
    <row r="308" spans="2:93">
      <c r="B308">
        <f>CE$2</f>
        <v>4186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0</v>
      </c>
      <c r="L308" s="28">
        <f ca="1">IF($D308&gt;$D$8,"",INDIRECT(ADDRESS(ROW(Entrées!$C$37)+($D308-1)*24+L$11,COLUMN(Entrées!$C$37)+($C308-1),4,TRUE,"Entrées")))</f>
        <v>0.5</v>
      </c>
      <c r="M308" s="28">
        <f ca="1">IF($D308&gt;$D$8,"",INDIRECT(ADDRESS(ROW(Entrées!$C$37)+($D308-1)*24+M$11,COLUMN(Entrées!$C$37)+($C308-1),4,TRUE,"Entrées")))</f>
        <v>61.5</v>
      </c>
      <c r="N308" s="28">
        <f ca="1">IF($D308&gt;$D$8,"",INDIRECT(ADDRESS(ROW(Entrées!$C$37)+($D308-1)*24+N$11,COLUMN(Entrées!$C$37)+($C308-1),4,TRUE,"Entrées")))</f>
        <v>400.5</v>
      </c>
      <c r="O308" s="28">
        <f ca="1">IF($D308&gt;$D$8,"",INDIRECT(ADDRESS(ROW(Entrées!$C$37)+($D308-1)*24+O$11,COLUMN(Entrées!$C$37)+($C308-1),4,TRUE,"Entrées")))</f>
        <v>871.5</v>
      </c>
      <c r="P308" s="28">
        <f ca="1">IF($D308&gt;$D$8,"",INDIRECT(ADDRESS(ROW(Entrées!$C$37)+($D308-1)*24+P$11,COLUMN(Entrées!$C$37)+($C308-1),4,TRUE,"Entrées")))</f>
        <v>1282</v>
      </c>
      <c r="Q308" s="28">
        <f ca="1">IF($D308&gt;$D$8,"",INDIRECT(ADDRESS(ROW(Entrées!$C$37)+($D308-1)*24+Q$11,COLUMN(Entrées!$C$37)+($C308-1),4,TRUE,"Entrées")))</f>
        <v>1567</v>
      </c>
      <c r="R308" s="28">
        <f ca="1">IF($D308&gt;$D$8,"",INDIRECT(ADDRESS(ROW(Entrées!$C$37)+($D308-1)*24+R$11,COLUMN(Entrées!$C$37)+($C308-1),4,TRUE,"Entrées")))</f>
        <v>1736.5</v>
      </c>
      <c r="S308" s="28">
        <f ca="1">IF($D308&gt;$D$8,"",INDIRECT(ADDRESS(ROW(Entrées!$C$37)+($D308-1)*24+S$11,COLUMN(Entrées!$C$37)+($C308-1),4,TRUE,"Entrées")))</f>
        <v>1720.5</v>
      </c>
      <c r="T308" s="28">
        <f ca="1">IF($D308&gt;$D$8,"",INDIRECT(ADDRESS(ROW(Entrées!$C$37)+($D308-1)*24+T$11,COLUMN(Entrées!$C$37)+($C308-1),4,TRUE,"Entrées")))</f>
        <v>1479</v>
      </c>
      <c r="U308" s="28">
        <f ca="1">IF($D308&gt;$D$8,"",INDIRECT(ADDRESS(ROW(Entrées!$C$37)+($D308-1)*24+U$11,COLUMN(Entrées!$C$37)+($C308-1),4,TRUE,"Entrées")))</f>
        <v>1164.5</v>
      </c>
      <c r="V308" s="28">
        <f ca="1">IF($D308&gt;$D$8,"",INDIRECT(ADDRESS(ROW(Entrées!$C$37)+($D308-1)*24+V$11,COLUMN(Entrées!$C$37)+($C308-1),4,TRUE,"Entrées")))</f>
        <v>760.5</v>
      </c>
      <c r="W308" s="28">
        <f ca="1">IF($D308&gt;$D$8,"",INDIRECT(ADDRESS(ROW(Entrées!$C$37)+($D308-1)*24+W$11,COLUMN(Entrées!$C$37)+($C308-1),4,TRUE,"Entrées")))</f>
        <v>340</v>
      </c>
      <c r="X308" s="28">
        <f ca="1">IF($D308&gt;$D$8,"",INDIRECT(ADDRESS(ROW(Entrées!$C$37)+($D308-1)*24+X$11,COLUMN(Entrées!$C$37)+($C308-1),4,TRUE,"Entrées")))</f>
        <v>46.5</v>
      </c>
      <c r="Y308" s="28">
        <f ca="1">IF($D308&gt;$D$8,"",INDIRECT(ADDRESS(ROW(Entrées!$C$37)+($D308-1)*24+Y$11,COLUMN(Entrées!$C$37)+($C308-1),4,TRUE,"Entrées")))</f>
        <v>0</v>
      </c>
      <c r="Z308" s="28">
        <f ca="1">IF($D308&gt;$D$8,"",INDIRECT(ADDRESS(ROW(Entrées!$C$37)+($D308-1)*24+Z$11,COLUMN(Entrées!$C$37)+($C308-1),4,TRUE,"Entrées")))</f>
        <v>0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476.27083333333331</v>
      </c>
      <c r="AE308" s="40">
        <f ca="1">MAX(E308:AB308)</f>
        <v>1736.5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49473.956989247294</v>
      </c>
      <c r="AK308" s="31">
        <f t="shared" ca="1" si="304"/>
        <v>49350.672043010745</v>
      </c>
      <c r="AL308" s="31">
        <f t="shared" ca="1" si="305"/>
        <v>49398.118279569891</v>
      </c>
      <c r="AM308" s="31">
        <f t="shared" ca="1" si="306"/>
        <v>347.55645161290329</v>
      </c>
      <c r="AN308" s="31">
        <f t="shared" ca="1" si="307"/>
        <v>2588.1444892473114</v>
      </c>
      <c r="AO308" s="31">
        <f t="shared" ca="1" si="308"/>
        <v>1503.5463709677417</v>
      </c>
      <c r="AP308" s="31">
        <f t="shared" ca="1" si="309"/>
        <v>41704.171370967742</v>
      </c>
      <c r="AQ308" s="31">
        <f t="shared" ca="1" si="310"/>
        <v>2152.7096774193546</v>
      </c>
      <c r="AR308" s="31">
        <f t="shared" ca="1" si="311"/>
        <v>402.56922043010746</v>
      </c>
      <c r="AS308" s="31">
        <f t="shared" ca="1" si="312"/>
        <v>6508.2741935483891</v>
      </c>
      <c r="AT308" s="31">
        <f t="shared" ca="1" si="313"/>
        <v>-813.07862903225805</v>
      </c>
      <c r="AU308" s="31">
        <f t="shared" ca="1" si="314"/>
        <v>663.5913978494624</v>
      </c>
      <c r="AV308" s="31">
        <f t="shared" ca="1" si="315"/>
        <v>-5583.5161290322567</v>
      </c>
      <c r="AW308" s="31">
        <f t="shared" ca="1" si="316"/>
        <v>65.047043010752674</v>
      </c>
      <c r="AX308" s="31">
        <f t="shared" ca="1" si="317"/>
        <v>1350.5215053763443</v>
      </c>
      <c r="AY308" s="31">
        <f t="shared" ca="1" si="318"/>
        <v>-1174.383064516129</v>
      </c>
      <c r="AZ308" s="31">
        <f t="shared" ca="1" si="319"/>
        <v>-997.34811827956992</v>
      </c>
      <c r="BA308" s="31">
        <f t="shared" ca="1" si="320"/>
        <v>-382.02016129032256</v>
      </c>
      <c r="BB308" s="31">
        <f t="shared" ca="1" si="321"/>
        <v>-2410.5497311827958</v>
      </c>
      <c r="BC308" s="31">
        <f t="shared" ca="1" si="322"/>
        <v>-1597.1438172043011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1261</v>
      </c>
      <c r="BI308" s="32">
        <f>IF($BF308&gt;$Y$7,"",IF(AND($BF308=$Y$7,$BG308=23),"",Entrées!D336-Entrées!D335))</f>
        <v>1400</v>
      </c>
      <c r="BJ308" s="32">
        <f>IF($BF308&gt;$Y$7,"",IF(AND($BF308=$Y$7,$BG308=23),"",Entrées!E336-Entrées!E335))</f>
        <v>1037.5</v>
      </c>
      <c r="BK308" s="32">
        <f>IF($BF308&gt;$Y$7,"",IF(AND($BF308=$Y$7,$BG308=23),"",Entrées!F336-Entrées!F335))</f>
        <v>1.5</v>
      </c>
      <c r="BL308" s="32">
        <f>IF($BF308&gt;$Y$7,"",IF(AND($BF308=$Y$7,$BG308=23),"",Entrées!G336-Entrées!G335))</f>
        <v>198.5</v>
      </c>
      <c r="BM308" s="32">
        <f>IF($BF308&gt;$Y$7,"",IF(AND($BF308=$Y$7,$BG308=23),"",Entrées!H336-Entrées!H335))</f>
        <v>-11</v>
      </c>
      <c r="BN308" s="32">
        <f>IF($BF308&gt;$Y$7,"",IF(AND($BF308=$Y$7,$BG308=23),"",Entrées!I336-Entrées!I335))</f>
        <v>-713.5</v>
      </c>
      <c r="BO308" s="32">
        <f>IF($BF308&gt;$Y$7,"",IF(AND($BF308=$Y$7,$BG308=23),"",Entrées!J336-Entrées!J335))</f>
        <v>108</v>
      </c>
      <c r="BP308" s="32">
        <f>IF($BF308&gt;$Y$7,"",IF(AND($BF308=$Y$7,$BG308=23),"",Entrées!K336-Entrées!K335))</f>
        <v>525.5</v>
      </c>
      <c r="BQ308" s="32">
        <f>IF($BF308&gt;$Y$7,"",IF(AND($BF308=$Y$7,$BG308=23),"",Entrées!L336-Entrées!L335))</f>
        <v>263</v>
      </c>
      <c r="BR308" s="32">
        <f>IF($BF308&gt;$Y$7,"",IF(AND($BF308=$Y$7,$BG308=23),"",Entrées!M336-Entrées!M335))</f>
        <v>396.5</v>
      </c>
      <c r="BS308" s="32">
        <f>IF($BF308&gt;$Y$7,"",IF(AND($BF308=$Y$7,$BG308=23),"",Entrées!N336-Entrées!N335))</f>
        <v>-0.5</v>
      </c>
      <c r="BT308" s="32">
        <f>IF($BF308&gt;$Y$7,"",IF(AND($BF308=$Y$7,$BG308=23),"",Entrées!O336-Entrées!O335))</f>
        <v>493</v>
      </c>
      <c r="BU308" s="32">
        <f>IF($BF308&gt;$Y$7,"",IF(AND($BF308=$Y$7,$BG308=23),"",Entrées!P336-Entrées!P335))</f>
        <v>3</v>
      </c>
      <c r="BV308" s="32">
        <f>IF($BF308&gt;$Y$7,"",IF(AND($BF308=$Y$7,$BG308=23),"",Entrées!Q336-Entrées!Q335))</f>
        <v>192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-10</v>
      </c>
      <c r="BY308" s="32">
        <f>IF($BF308&gt;$Y$7,"",IF(AND($BF308=$Y$7,$BG308=23),"",Entrées!T336-Entrées!T335))</f>
        <v>67</v>
      </c>
      <c r="BZ308" s="32">
        <f>IF($BF308&gt;$Y$7,"",IF(AND($BF308=$Y$7,$BG308=23),"",Entrées!U336-Entrées!U335))</f>
        <v>8</v>
      </c>
      <c r="CA308" s="32">
        <f>IF($BF308&gt;$Y$7,"",IF(AND($BF308=$Y$7,$BG308=23),"",Entrées!V336-Entrées!V335))</f>
        <v>185</v>
      </c>
      <c r="CB308" s="4"/>
      <c r="CC308" s="4"/>
      <c r="CD308" s="33">
        <f>IF($BF308&lt;=$Y$7,Entrées!J335/CD$2,"")</f>
        <v>0.2687358062074186</v>
      </c>
      <c r="CE308" s="33">
        <f>IF($BF308&lt;=$Y$7,Entrées!K335/CE$2,"")</f>
        <v>0.19995222169135213</v>
      </c>
      <c r="CF308" s="11">
        <f t="shared" si="324"/>
        <v>7926</v>
      </c>
      <c r="CG308" s="11">
        <f t="shared" si="325"/>
        <v>4186</v>
      </c>
      <c r="CH308" s="52">
        <f t="shared" si="326"/>
        <v>0.27160101910413265</v>
      </c>
      <c r="CI308" s="52">
        <f t="shared" si="327"/>
        <v>9.6170382329218221E-2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4186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0</v>
      </c>
      <c r="L309" s="28">
        <f ca="1">IF($D309&gt;$D$8,"",INDIRECT(ADDRESS(ROW(Entrées!$C$37)+($D309-1)*24+L$11,COLUMN(Entrées!$C$37)+($C309-1),4,TRUE,"Entrées")))</f>
        <v>0</v>
      </c>
      <c r="M309" s="28">
        <f ca="1">IF($D309&gt;$D$8,"",INDIRECT(ADDRESS(ROW(Entrées!$C$37)+($D309-1)*24+M$11,COLUMN(Entrées!$C$37)+($C309-1),4,TRUE,"Entrées")))</f>
        <v>56</v>
      </c>
      <c r="N309" s="28">
        <f ca="1">IF($D309&gt;$D$8,"",INDIRECT(ADDRESS(ROW(Entrées!$C$37)+($D309-1)*24+N$11,COLUMN(Entrées!$C$37)+($C309-1),4,TRUE,"Entrées")))</f>
        <v>412</v>
      </c>
      <c r="O309" s="28">
        <f ca="1">IF($D309&gt;$D$8,"",INDIRECT(ADDRESS(ROW(Entrées!$C$37)+($D309-1)*24+O$11,COLUMN(Entrées!$C$37)+($C309-1),4,TRUE,"Entrées")))</f>
        <v>958</v>
      </c>
      <c r="P309" s="28">
        <f ca="1">IF($D309&gt;$D$8,"",INDIRECT(ADDRESS(ROW(Entrées!$C$37)+($D309-1)*24+P$11,COLUMN(Entrées!$C$37)+($C309-1),4,TRUE,"Entrées")))</f>
        <v>1403</v>
      </c>
      <c r="Q309" s="28">
        <f ca="1">IF($D309&gt;$D$8,"",INDIRECT(ADDRESS(ROW(Entrées!$C$37)+($D309-1)*24+Q$11,COLUMN(Entrées!$C$37)+($C309-1),4,TRUE,"Entrées")))</f>
        <v>1831.5</v>
      </c>
      <c r="R309" s="28">
        <f ca="1">IF($D309&gt;$D$8,"",INDIRECT(ADDRESS(ROW(Entrées!$C$37)+($D309-1)*24+R$11,COLUMN(Entrées!$C$37)+($C309-1),4,TRUE,"Entrées")))</f>
        <v>2122</v>
      </c>
      <c r="S309" s="28">
        <f ca="1">IF($D309&gt;$D$8,"",INDIRECT(ADDRESS(ROW(Entrées!$C$37)+($D309-1)*24+S$11,COLUMN(Entrées!$C$37)+($C309-1),4,TRUE,"Entrées")))</f>
        <v>2108</v>
      </c>
      <c r="T309" s="28">
        <f ca="1">IF($D309&gt;$D$8,"",INDIRECT(ADDRESS(ROW(Entrées!$C$37)+($D309-1)*24+T$11,COLUMN(Entrées!$C$37)+($C309-1),4,TRUE,"Entrées")))</f>
        <v>1936</v>
      </c>
      <c r="U309" s="28">
        <f ca="1">IF($D309&gt;$D$8,"",INDIRECT(ADDRESS(ROW(Entrées!$C$37)+($D309-1)*24+U$11,COLUMN(Entrées!$C$37)+($C309-1),4,TRUE,"Entrées")))</f>
        <v>1520.5</v>
      </c>
      <c r="V309" s="28">
        <f ca="1">IF($D309&gt;$D$8,"",INDIRECT(ADDRESS(ROW(Entrées!$C$37)+($D309-1)*24+V$11,COLUMN(Entrées!$C$37)+($C309-1),4,TRUE,"Entrées")))</f>
        <v>971.5</v>
      </c>
      <c r="W309" s="28">
        <f ca="1">IF($D309&gt;$D$8,"",INDIRECT(ADDRESS(ROW(Entrées!$C$37)+($D309-1)*24+W$11,COLUMN(Entrées!$C$37)+($C309-1),4,TRUE,"Entrées")))</f>
        <v>414</v>
      </c>
      <c r="X309" s="28">
        <f ca="1">IF($D309&gt;$D$8,"",INDIRECT(ADDRESS(ROW(Entrées!$C$37)+($D309-1)*24+X$11,COLUMN(Entrées!$C$37)+($C309-1),4,TRUE,"Entrées")))</f>
        <v>49.5</v>
      </c>
      <c r="Y309" s="28">
        <f ca="1">IF($D309&gt;$D$8,"",INDIRECT(ADDRESS(ROW(Entrées!$C$37)+($D309-1)*24+Y$11,COLUMN(Entrées!$C$37)+($C309-1),4,TRUE,"Entrées")))</f>
        <v>0</v>
      </c>
      <c r="Z309" s="28">
        <f ca="1">IF($D309&gt;$D$8,"",INDIRECT(ADDRESS(ROW(Entrées!$C$37)+($D309-1)*24+Z$11,COLUMN(Entrées!$C$37)+($C309-1),4,TRUE,"Entrées")))</f>
        <v>0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574.25</v>
      </c>
      <c r="AE309" s="40">
        <f t="shared" ref="AE309:AE338" ca="1" si="366">MAX(E309:AB309)</f>
        <v>2122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49473.956989247294</v>
      </c>
      <c r="AK309" s="31">
        <f t="shared" ca="1" si="304"/>
        <v>49350.672043010745</v>
      </c>
      <c r="AL309" s="31">
        <f t="shared" ca="1" si="305"/>
        <v>49398.118279569891</v>
      </c>
      <c r="AM309" s="31">
        <f t="shared" ca="1" si="306"/>
        <v>347.55645161290329</v>
      </c>
      <c r="AN309" s="31">
        <f t="shared" ca="1" si="307"/>
        <v>2588.1444892473114</v>
      </c>
      <c r="AO309" s="31">
        <f t="shared" ca="1" si="308"/>
        <v>1503.5463709677417</v>
      </c>
      <c r="AP309" s="31">
        <f t="shared" ca="1" si="309"/>
        <v>41704.171370967742</v>
      </c>
      <c r="AQ309" s="31">
        <f t="shared" ca="1" si="310"/>
        <v>2152.7096774193546</v>
      </c>
      <c r="AR309" s="31">
        <f t="shared" ca="1" si="311"/>
        <v>402.56922043010746</v>
      </c>
      <c r="AS309" s="31">
        <f t="shared" ca="1" si="312"/>
        <v>6508.2741935483891</v>
      </c>
      <c r="AT309" s="31">
        <f t="shared" ca="1" si="313"/>
        <v>-813.07862903225805</v>
      </c>
      <c r="AU309" s="31">
        <f t="shared" ca="1" si="314"/>
        <v>663.5913978494624</v>
      </c>
      <c r="AV309" s="31">
        <f t="shared" ca="1" si="315"/>
        <v>-5583.5161290322567</v>
      </c>
      <c r="AW309" s="31">
        <f t="shared" ca="1" si="316"/>
        <v>65.047043010752674</v>
      </c>
      <c r="AX309" s="31">
        <f t="shared" ca="1" si="317"/>
        <v>1350.5215053763443</v>
      </c>
      <c r="AY309" s="31">
        <f t="shared" ca="1" si="318"/>
        <v>-1174.383064516129</v>
      </c>
      <c r="AZ309" s="31">
        <f t="shared" ca="1" si="319"/>
        <v>-997.34811827956992</v>
      </c>
      <c r="BA309" s="31">
        <f t="shared" ca="1" si="320"/>
        <v>-382.02016129032256</v>
      </c>
      <c r="BB309" s="31">
        <f t="shared" ca="1" si="321"/>
        <v>-2410.5497311827958</v>
      </c>
      <c r="BC309" s="31">
        <f t="shared" ca="1" si="322"/>
        <v>-1597.1438172043011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1272.5</v>
      </c>
      <c r="BI309" s="32">
        <f>IF($BF309&gt;$Y$7,"",IF(AND($BF309=$Y$7,$BG309=23),"",Entrées!D337-Entrées!D336))</f>
        <v>1600</v>
      </c>
      <c r="BJ309" s="32">
        <f>IF($BF309&gt;$Y$7,"",IF(AND($BF309=$Y$7,$BG309=23),"",Entrées!E337-Entrées!E336))</f>
        <v>1500</v>
      </c>
      <c r="BK309" s="32">
        <f>IF($BF309&gt;$Y$7,"",IF(AND($BF309=$Y$7,$BG309=23),"",Entrées!F337-Entrées!F336))</f>
        <v>-1</v>
      </c>
      <c r="BL309" s="32">
        <f>IF($BF309&gt;$Y$7,"",IF(AND($BF309=$Y$7,$BG309=23),"",Entrées!G337-Entrées!G336))</f>
        <v>44.5</v>
      </c>
      <c r="BM309" s="32">
        <f>IF($BF309&gt;$Y$7,"",IF(AND($BF309=$Y$7,$BG309=23),"",Entrées!H337-Entrées!H336))</f>
        <v>1.5</v>
      </c>
      <c r="BN309" s="32">
        <f>IF($BF309&gt;$Y$7,"",IF(AND($BF309=$Y$7,$BG309=23),"",Entrées!I337-Entrées!I336))</f>
        <v>1</v>
      </c>
      <c r="BO309" s="32">
        <f>IF($BF309&gt;$Y$7,"",IF(AND($BF309=$Y$7,$BG309=23),"",Entrées!J337-Entrées!J336))</f>
        <v>231</v>
      </c>
      <c r="BP309" s="32">
        <f>IF($BF309&gt;$Y$7,"",IF(AND($BF309=$Y$7,$BG309=23),"",Entrées!K337-Entrées!K336))</f>
        <v>369.5</v>
      </c>
      <c r="BQ309" s="32">
        <f>IF($BF309&gt;$Y$7,"",IF(AND($BF309=$Y$7,$BG309=23),"",Entrées!L337-Entrées!L336))</f>
        <v>114</v>
      </c>
      <c r="BR309" s="32">
        <f>IF($BF309&gt;$Y$7,"",IF(AND($BF309=$Y$7,$BG309=23),"",Entrées!M337-Entrées!M336))</f>
        <v>-115.5</v>
      </c>
      <c r="BS309" s="32">
        <f>IF($BF309&gt;$Y$7,"",IF(AND($BF309=$Y$7,$BG309=23),"",Entrées!N337-Entrées!N336))</f>
        <v>9</v>
      </c>
      <c r="BT309" s="32">
        <f>IF($BF309&gt;$Y$7,"",IF(AND($BF309=$Y$7,$BG309=23),"",Entrées!O337-Entrées!O336))</f>
        <v>617.5</v>
      </c>
      <c r="BU309" s="32">
        <f>IF($BF309&gt;$Y$7,"",IF(AND($BF309=$Y$7,$BG309=23),"",Entrées!P337-Entrées!P336))</f>
        <v>0.5</v>
      </c>
      <c r="BV309" s="32">
        <f>IF($BF309&gt;$Y$7,"",IF(AND($BF309=$Y$7,$BG309=23),"",Entrées!Q337-Entrées!Q336))</f>
        <v>160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-255</v>
      </c>
      <c r="BY309" s="32">
        <f>IF($BF309&gt;$Y$7,"",IF(AND($BF309=$Y$7,$BG309=23),"",Entrées!T337-Entrées!T336))</f>
        <v>-66</v>
      </c>
      <c r="BZ309" s="32">
        <f>IF($BF309&gt;$Y$7,"",IF(AND($BF309=$Y$7,$BG309=23),"",Entrées!U337-Entrées!U336))</f>
        <v>471</v>
      </c>
      <c r="CA309" s="32">
        <f>IF($BF309&gt;$Y$7,"",IF(AND($BF309=$Y$7,$BG309=23),"",Entrées!V337-Entrées!V336))</f>
        <v>430</v>
      </c>
      <c r="CB309" s="4"/>
      <c r="CC309" s="4"/>
      <c r="CD309" s="33">
        <f>IF($BF309&lt;=$Y$7,Entrées!J336/CD$2,"")</f>
        <v>0.28236184708554124</v>
      </c>
      <c r="CE309" s="33">
        <f>IF($BF309&lt;=$Y$7,Entrées!K336/CE$2,"")</f>
        <v>0.3254897276636407</v>
      </c>
      <c r="CF309" s="11">
        <f t="shared" si="324"/>
        <v>7926</v>
      </c>
      <c r="CG309" s="11">
        <f t="shared" si="325"/>
        <v>4186</v>
      </c>
      <c r="CH309" s="52">
        <f t="shared" si="326"/>
        <v>0.27160101910413265</v>
      </c>
      <c r="CI309" s="52">
        <f t="shared" si="327"/>
        <v>9.6170382329218221E-2</v>
      </c>
      <c r="CK309" s="11"/>
      <c r="CL309" s="4"/>
      <c r="CM309" s="11"/>
      <c r="CN309" s="11"/>
      <c r="CO309" s="4"/>
    </row>
    <row r="310" spans="2:93">
      <c r="B310" s="11">
        <f t="shared" si="364"/>
        <v>4186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0</v>
      </c>
      <c r="L310" s="28">
        <f ca="1">IF($D310&gt;$D$8,"",INDIRECT(ADDRESS(ROW(Entrées!$C$37)+($D310-1)*24+L$11,COLUMN(Entrées!$C$37)+($C310-1),4,TRUE,"Entrées")))</f>
        <v>0</v>
      </c>
      <c r="M310" s="28">
        <f ca="1">IF($D310&gt;$D$8,"",INDIRECT(ADDRESS(ROW(Entrées!$C$37)+($D310-1)*24+M$11,COLUMN(Entrées!$C$37)+($C310-1),4,TRUE,"Entrées")))</f>
        <v>41</v>
      </c>
      <c r="N310" s="28">
        <f ca="1">IF($D310&gt;$D$8,"",INDIRECT(ADDRESS(ROW(Entrées!$C$37)+($D310-1)*24+N$11,COLUMN(Entrées!$C$37)+($C310-1),4,TRUE,"Entrées")))</f>
        <v>276.5</v>
      </c>
      <c r="O310" s="28">
        <f ca="1">IF($D310&gt;$D$8,"",INDIRECT(ADDRESS(ROW(Entrées!$C$37)+($D310-1)*24+O$11,COLUMN(Entrées!$C$37)+($C310-1),4,TRUE,"Entrées")))</f>
        <v>587</v>
      </c>
      <c r="P310" s="28">
        <f ca="1">IF($D310&gt;$D$8,"",INDIRECT(ADDRESS(ROW(Entrées!$C$37)+($D310-1)*24+P$11,COLUMN(Entrées!$C$37)+($C310-1),4,TRUE,"Entrées")))</f>
        <v>908.5</v>
      </c>
      <c r="Q310" s="28">
        <f ca="1">IF($D310&gt;$D$8,"",INDIRECT(ADDRESS(ROW(Entrées!$C$37)+($D310-1)*24+Q$11,COLUMN(Entrées!$C$37)+($C310-1),4,TRUE,"Entrées")))</f>
        <v>1219</v>
      </c>
      <c r="R310" s="28">
        <f ca="1">IF($D310&gt;$D$8,"",INDIRECT(ADDRESS(ROW(Entrées!$C$37)+($D310-1)*24+R$11,COLUMN(Entrées!$C$37)+($C310-1),4,TRUE,"Entrées")))</f>
        <v>1274.5</v>
      </c>
      <c r="S310" s="28">
        <f ca="1">IF($D310&gt;$D$8,"",INDIRECT(ADDRESS(ROW(Entrées!$C$37)+($D310-1)*24+S$11,COLUMN(Entrées!$C$37)+($C310-1),4,TRUE,"Entrées")))</f>
        <v>1249.5</v>
      </c>
      <c r="T310" s="28">
        <f ca="1">IF($D310&gt;$D$8,"",INDIRECT(ADDRESS(ROW(Entrées!$C$37)+($D310-1)*24+T$11,COLUMN(Entrées!$C$37)+($C310-1),4,TRUE,"Entrées")))</f>
        <v>1168.5</v>
      </c>
      <c r="U310" s="28">
        <f ca="1">IF($D310&gt;$D$8,"",INDIRECT(ADDRESS(ROW(Entrées!$C$37)+($D310-1)*24+U$11,COLUMN(Entrées!$C$37)+($C310-1),4,TRUE,"Entrées")))</f>
        <v>905</v>
      </c>
      <c r="V310" s="28">
        <f ca="1">IF($D310&gt;$D$8,"",INDIRECT(ADDRESS(ROW(Entrées!$C$37)+($D310-1)*24+V$11,COLUMN(Entrées!$C$37)+($C310-1),4,TRUE,"Entrées")))</f>
        <v>570.5</v>
      </c>
      <c r="W310" s="28">
        <f ca="1">IF($D310&gt;$D$8,"",INDIRECT(ADDRESS(ROW(Entrées!$C$37)+($D310-1)*24+W$11,COLUMN(Entrées!$C$37)+($C310-1),4,TRUE,"Entrées")))</f>
        <v>238.5</v>
      </c>
      <c r="X310" s="28">
        <f ca="1">IF($D310&gt;$D$8,"",INDIRECT(ADDRESS(ROW(Entrées!$C$37)+($D310-1)*24+X$11,COLUMN(Entrées!$C$37)+($C310-1),4,TRUE,"Entrées")))</f>
        <v>33.5</v>
      </c>
      <c r="Y310" s="28">
        <f ca="1">IF($D310&gt;$D$8,"",INDIRECT(ADDRESS(ROW(Entrées!$C$37)+($D310-1)*24+Y$11,COLUMN(Entrées!$C$37)+($C310-1),4,TRUE,"Entrées")))</f>
        <v>0</v>
      </c>
      <c r="Z310" s="28">
        <f ca="1">IF($D310&gt;$D$8,"",INDIRECT(ADDRESS(ROW(Entrées!$C$37)+($D310-1)*24+Z$11,COLUMN(Entrées!$C$37)+($C310-1),4,TRUE,"Entrées")))</f>
        <v>0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353</v>
      </c>
      <c r="AE310" s="40">
        <f t="shared" ca="1" si="366"/>
        <v>1274.5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49473.956989247294</v>
      </c>
      <c r="AK310" s="31">
        <f t="shared" ca="1" si="304"/>
        <v>49350.672043010745</v>
      </c>
      <c r="AL310" s="31">
        <f t="shared" ca="1" si="305"/>
        <v>49398.118279569891</v>
      </c>
      <c r="AM310" s="31">
        <f t="shared" ca="1" si="306"/>
        <v>347.55645161290329</v>
      </c>
      <c r="AN310" s="31">
        <f t="shared" ca="1" si="307"/>
        <v>2588.1444892473114</v>
      </c>
      <c r="AO310" s="31">
        <f t="shared" ca="1" si="308"/>
        <v>1503.5463709677417</v>
      </c>
      <c r="AP310" s="31">
        <f t="shared" ca="1" si="309"/>
        <v>41704.171370967742</v>
      </c>
      <c r="AQ310" s="31">
        <f t="shared" ca="1" si="310"/>
        <v>2152.7096774193546</v>
      </c>
      <c r="AR310" s="31">
        <f t="shared" ca="1" si="311"/>
        <v>402.56922043010746</v>
      </c>
      <c r="AS310" s="31">
        <f t="shared" ca="1" si="312"/>
        <v>6508.2741935483891</v>
      </c>
      <c r="AT310" s="31">
        <f t="shared" ca="1" si="313"/>
        <v>-813.07862903225805</v>
      </c>
      <c r="AU310" s="31">
        <f t="shared" ca="1" si="314"/>
        <v>663.5913978494624</v>
      </c>
      <c r="AV310" s="31">
        <f t="shared" ca="1" si="315"/>
        <v>-5583.5161290322567</v>
      </c>
      <c r="AW310" s="31">
        <f t="shared" ca="1" si="316"/>
        <v>65.047043010752674</v>
      </c>
      <c r="AX310" s="31">
        <f t="shared" ca="1" si="317"/>
        <v>1350.5215053763443</v>
      </c>
      <c r="AY310" s="31">
        <f t="shared" ca="1" si="318"/>
        <v>-1174.383064516129</v>
      </c>
      <c r="AZ310" s="31">
        <f t="shared" ca="1" si="319"/>
        <v>-997.34811827956992</v>
      </c>
      <c r="BA310" s="31">
        <f t="shared" ca="1" si="320"/>
        <v>-382.02016129032256</v>
      </c>
      <c r="BB310" s="31">
        <f t="shared" ca="1" si="321"/>
        <v>-2410.5497311827958</v>
      </c>
      <c r="BC310" s="31">
        <f t="shared" ca="1" si="322"/>
        <v>-1597.1438172043011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-426.5</v>
      </c>
      <c r="BI310" s="32">
        <f>IF($BF310&gt;$Y$7,"",IF(AND($BF310=$Y$7,$BG310=23),"",Entrées!D338-Entrées!D337))</f>
        <v>-1100</v>
      </c>
      <c r="BJ310" s="32">
        <f>IF($BF310&gt;$Y$7,"",IF(AND($BF310=$Y$7,$BG310=23),"",Entrées!E338-Entrées!E337))</f>
        <v>-1150</v>
      </c>
      <c r="BK310" s="32">
        <f>IF($BF310&gt;$Y$7,"",IF(AND($BF310=$Y$7,$BG310=23),"",Entrées!F338-Entrées!F337))</f>
        <v>0</v>
      </c>
      <c r="BL310" s="32">
        <f>IF($BF310&gt;$Y$7,"",IF(AND($BF310=$Y$7,$BG310=23),"",Entrées!G338-Entrées!G337))</f>
        <v>-241</v>
      </c>
      <c r="BM310" s="32">
        <f>IF($BF310&gt;$Y$7,"",IF(AND($BF310=$Y$7,$BG310=23),"",Entrées!H338-Entrées!H337))</f>
        <v>11</v>
      </c>
      <c r="BN310" s="32">
        <f>IF($BF310&gt;$Y$7,"",IF(AND($BF310=$Y$7,$BG310=23),"",Entrées!I338-Entrées!I337))</f>
        <v>-190</v>
      </c>
      <c r="BO310" s="32">
        <f>IF($BF310&gt;$Y$7,"",IF(AND($BF310=$Y$7,$BG310=23),"",Entrées!J338-Entrées!J337))</f>
        <v>259.5</v>
      </c>
      <c r="BP310" s="32">
        <f>IF($BF310&gt;$Y$7,"",IF(AND($BF310=$Y$7,$BG310=23),"",Entrées!K338-Entrées!K337))</f>
        <v>211.5</v>
      </c>
      <c r="BQ310" s="32">
        <f>IF($BF310&gt;$Y$7,"",IF(AND($BF310=$Y$7,$BG310=23),"",Entrées!L338-Entrées!L337))</f>
        <v>-190.5</v>
      </c>
      <c r="BR310" s="32">
        <f>IF($BF310&gt;$Y$7,"",IF(AND($BF310=$Y$7,$BG310=23),"",Entrées!M338-Entrées!M337))</f>
        <v>-1</v>
      </c>
      <c r="BS310" s="32">
        <f>IF($BF310&gt;$Y$7,"",IF(AND($BF310=$Y$7,$BG310=23),"",Entrées!N338-Entrées!N337))</f>
        <v>2</v>
      </c>
      <c r="BT310" s="32">
        <f>IF($BF310&gt;$Y$7,"",IF(AND($BF310=$Y$7,$BG310=23),"",Entrées!O338-Entrées!O337))</f>
        <v>-286.5</v>
      </c>
      <c r="BU310" s="32">
        <f>IF($BF310&gt;$Y$7,"",IF(AND($BF310=$Y$7,$BG310=23),"",Entrées!P338-Entrées!P337))</f>
        <v>-4.5</v>
      </c>
      <c r="BV310" s="32">
        <f>IF($BF310&gt;$Y$7,"",IF(AND($BF310=$Y$7,$BG310=23),"",Entrées!Q338-Entrées!Q337))</f>
        <v>0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-1193</v>
      </c>
      <c r="BY310" s="32">
        <f>IF($BF310&gt;$Y$7,"",IF(AND($BF310=$Y$7,$BG310=23),"",Entrées!T338-Entrées!T337))</f>
        <v>-51</v>
      </c>
      <c r="BZ310" s="32">
        <f>IF($BF310&gt;$Y$7,"",IF(AND($BF310=$Y$7,$BG310=23),"",Entrées!U338-Entrées!U337))</f>
        <v>110</v>
      </c>
      <c r="CA310" s="32">
        <f>IF($BF310&gt;$Y$7,"",IF(AND($BF310=$Y$7,$BG310=23),"",Entrées!V338-Entrées!V337))</f>
        <v>536</v>
      </c>
      <c r="CB310" s="4"/>
      <c r="CC310" s="4"/>
      <c r="CD310" s="33">
        <f>IF($BF310&lt;=$Y$7,Entrées!J337/CD$2,"")</f>
        <v>0.31150643451930354</v>
      </c>
      <c r="CE310" s="33">
        <f>IF($BF310&lt;=$Y$7,Entrées!K337/CE$2,"")</f>
        <v>0.41376015289058765</v>
      </c>
      <c r="CF310" s="11">
        <f t="shared" si="324"/>
        <v>7926</v>
      </c>
      <c r="CG310" s="11">
        <f t="shared" si="325"/>
        <v>4186</v>
      </c>
      <c r="CH310" s="52">
        <f t="shared" si="326"/>
        <v>0.27160101910413265</v>
      </c>
      <c r="CI310" s="52">
        <f t="shared" si="327"/>
        <v>9.6170382329218221E-2</v>
      </c>
      <c r="CK310" s="11"/>
      <c r="CL310" s="4"/>
      <c r="CM310" s="11"/>
      <c r="CN310" s="11"/>
      <c r="CO310" s="4"/>
    </row>
    <row r="311" spans="2:93">
      <c r="B311" s="11">
        <f t="shared" si="364"/>
        <v>4186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0</v>
      </c>
      <c r="L311" s="28">
        <f ca="1">IF($D311&gt;$D$8,"",INDIRECT(ADDRESS(ROW(Entrées!$C$37)+($D311-1)*24+L$11,COLUMN(Entrées!$C$37)+($C311-1),4,TRUE,"Entrées")))</f>
        <v>0</v>
      </c>
      <c r="M311" s="28">
        <f ca="1">IF($D311&gt;$D$8,"",INDIRECT(ADDRESS(ROW(Entrées!$C$37)+($D311-1)*24+M$11,COLUMN(Entrées!$C$37)+($C311-1),4,TRUE,"Entrées")))</f>
        <v>18</v>
      </c>
      <c r="N311" s="28">
        <f ca="1">IF($D311&gt;$D$8,"",INDIRECT(ADDRESS(ROW(Entrées!$C$37)+($D311-1)*24+N$11,COLUMN(Entrées!$C$37)+($C311-1),4,TRUE,"Entrées")))</f>
        <v>162</v>
      </c>
      <c r="O311" s="28">
        <f ca="1">IF($D311&gt;$D$8,"",INDIRECT(ADDRESS(ROW(Entrées!$C$37)+($D311-1)*24+O$11,COLUMN(Entrées!$C$37)+($C311-1),4,TRUE,"Entrées")))</f>
        <v>373</v>
      </c>
      <c r="P311" s="28">
        <f ca="1">IF($D311&gt;$D$8,"",INDIRECT(ADDRESS(ROW(Entrées!$C$37)+($D311-1)*24+P$11,COLUMN(Entrées!$C$37)+($C311-1),4,TRUE,"Entrées")))</f>
        <v>561</v>
      </c>
      <c r="Q311" s="28">
        <f ca="1">IF($D311&gt;$D$8,"",INDIRECT(ADDRESS(ROW(Entrées!$C$37)+($D311-1)*24+Q$11,COLUMN(Entrées!$C$37)+($C311-1),4,TRUE,"Entrées")))</f>
        <v>757</v>
      </c>
      <c r="R311" s="28">
        <f ca="1">IF($D311&gt;$D$8,"",INDIRECT(ADDRESS(ROW(Entrées!$C$37)+($D311-1)*24+R$11,COLUMN(Entrées!$C$37)+($C311-1),4,TRUE,"Entrées")))</f>
        <v>798</v>
      </c>
      <c r="S311" s="28">
        <f ca="1">IF($D311&gt;$D$8,"",INDIRECT(ADDRESS(ROW(Entrées!$C$37)+($D311-1)*24+S$11,COLUMN(Entrées!$C$37)+($C311-1),4,TRUE,"Entrées")))</f>
        <v>836.5</v>
      </c>
      <c r="T311" s="28">
        <f ca="1">IF($D311&gt;$D$8,"",INDIRECT(ADDRESS(ROW(Entrées!$C$37)+($D311-1)*24+T$11,COLUMN(Entrées!$C$37)+($C311-1),4,TRUE,"Entrées")))</f>
        <v>693</v>
      </c>
      <c r="U311" s="28">
        <f ca="1">IF($D311&gt;$D$8,"",INDIRECT(ADDRESS(ROW(Entrées!$C$37)+($D311-1)*24+U$11,COLUMN(Entrées!$C$37)+($C311-1),4,TRUE,"Entrées")))</f>
        <v>566.5</v>
      </c>
      <c r="V311" s="28">
        <f ca="1">IF($D311&gt;$D$8,"",INDIRECT(ADDRESS(ROW(Entrées!$C$37)+($D311-1)*24+V$11,COLUMN(Entrées!$C$37)+($C311-1),4,TRUE,"Entrées")))</f>
        <v>414</v>
      </c>
      <c r="W311" s="28">
        <f ca="1">IF($D311&gt;$D$8,"",INDIRECT(ADDRESS(ROW(Entrées!$C$37)+($D311-1)*24+W$11,COLUMN(Entrées!$C$37)+($C311-1),4,TRUE,"Entrées")))</f>
        <v>173.5</v>
      </c>
      <c r="X311" s="28">
        <f ca="1">IF($D311&gt;$D$8,"",INDIRECT(ADDRESS(ROW(Entrées!$C$37)+($D311-1)*24+X$11,COLUMN(Entrées!$C$37)+($C311-1),4,TRUE,"Entrées")))</f>
        <v>29</v>
      </c>
      <c r="Y311" s="28">
        <f ca="1">IF($D311&gt;$D$8,"",INDIRECT(ADDRESS(ROW(Entrées!$C$37)+($D311-1)*24+Y$11,COLUMN(Entrées!$C$37)+($C311-1),4,TRUE,"Entrées")))</f>
        <v>0</v>
      </c>
      <c r="Z311" s="28">
        <f ca="1">IF($D311&gt;$D$8,"",INDIRECT(ADDRESS(ROW(Entrées!$C$37)+($D311-1)*24+Z$11,COLUMN(Entrées!$C$37)+($C311-1),4,TRUE,"Entrées")))</f>
        <v>0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224.22916666666666</v>
      </c>
      <c r="AE311" s="40">
        <f t="shared" ca="1" si="366"/>
        <v>836.5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49473.956989247294</v>
      </c>
      <c r="AK311" s="31">
        <f t="shared" ca="1" si="304"/>
        <v>49350.672043010745</v>
      </c>
      <c r="AL311" s="31">
        <f t="shared" ca="1" si="305"/>
        <v>49398.118279569891</v>
      </c>
      <c r="AM311" s="31">
        <f t="shared" ca="1" si="306"/>
        <v>347.55645161290329</v>
      </c>
      <c r="AN311" s="31">
        <f t="shared" ca="1" si="307"/>
        <v>2588.1444892473114</v>
      </c>
      <c r="AO311" s="31">
        <f t="shared" ca="1" si="308"/>
        <v>1503.5463709677417</v>
      </c>
      <c r="AP311" s="31">
        <f t="shared" ca="1" si="309"/>
        <v>41704.171370967742</v>
      </c>
      <c r="AQ311" s="31">
        <f t="shared" ca="1" si="310"/>
        <v>2152.7096774193546</v>
      </c>
      <c r="AR311" s="31">
        <f t="shared" ca="1" si="311"/>
        <v>402.56922043010746</v>
      </c>
      <c r="AS311" s="31">
        <f t="shared" ca="1" si="312"/>
        <v>6508.2741935483891</v>
      </c>
      <c r="AT311" s="31">
        <f t="shared" ca="1" si="313"/>
        <v>-813.07862903225805</v>
      </c>
      <c r="AU311" s="31">
        <f t="shared" ca="1" si="314"/>
        <v>663.5913978494624</v>
      </c>
      <c r="AV311" s="31">
        <f t="shared" ca="1" si="315"/>
        <v>-5583.5161290322567</v>
      </c>
      <c r="AW311" s="31">
        <f t="shared" ca="1" si="316"/>
        <v>65.047043010752674</v>
      </c>
      <c r="AX311" s="31">
        <f t="shared" ca="1" si="317"/>
        <v>1350.5215053763443</v>
      </c>
      <c r="AY311" s="31">
        <f t="shared" ca="1" si="318"/>
        <v>-1174.383064516129</v>
      </c>
      <c r="AZ311" s="31">
        <f t="shared" ca="1" si="319"/>
        <v>-997.34811827956992</v>
      </c>
      <c r="BA311" s="31">
        <f t="shared" ca="1" si="320"/>
        <v>-382.02016129032256</v>
      </c>
      <c r="BB311" s="31">
        <f t="shared" ca="1" si="321"/>
        <v>-2410.5497311827958</v>
      </c>
      <c r="BC311" s="31">
        <f t="shared" ca="1" si="322"/>
        <v>-1597.1438172043011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-3342.5</v>
      </c>
      <c r="BI311" s="32">
        <f>IF($BF311&gt;$Y$7,"",IF(AND($BF311=$Y$7,$BG311=23),"",Entrées!D339-Entrées!D338))</f>
        <v>-3237.5</v>
      </c>
      <c r="BJ311" s="32">
        <f>IF($BF311&gt;$Y$7,"",IF(AND($BF311=$Y$7,$BG311=23),"",Entrées!E339-Entrées!E338))</f>
        <v>-3312.5</v>
      </c>
      <c r="BK311" s="32">
        <f>IF($BF311&gt;$Y$7,"",IF(AND($BF311=$Y$7,$BG311=23),"",Entrées!F339-Entrées!F338))</f>
        <v>0</v>
      </c>
      <c r="BL311" s="32">
        <f>IF($BF311&gt;$Y$7,"",IF(AND($BF311=$Y$7,$BG311=23),"",Entrées!G339-Entrées!G338))</f>
        <v>-126</v>
      </c>
      <c r="BM311" s="32">
        <f>IF($BF311&gt;$Y$7,"",IF(AND($BF311=$Y$7,$BG311=23),"",Entrées!H339-Entrées!H338))</f>
        <v>-10.5</v>
      </c>
      <c r="BN311" s="32">
        <f>IF($BF311&gt;$Y$7,"",IF(AND($BF311=$Y$7,$BG311=23),"",Entrées!I339-Entrées!I338))</f>
        <v>-239</v>
      </c>
      <c r="BO311" s="32">
        <f>IF($BF311&gt;$Y$7,"",IF(AND($BF311=$Y$7,$BG311=23),"",Entrées!J339-Entrées!J338))</f>
        <v>188.5</v>
      </c>
      <c r="BP311" s="32">
        <f>IF($BF311&gt;$Y$7,"",IF(AND($BF311=$Y$7,$BG311=23),"",Entrées!K339-Entrées!K338))</f>
        <v>-82.5</v>
      </c>
      <c r="BQ311" s="32">
        <f>IF($BF311&gt;$Y$7,"",IF(AND($BF311=$Y$7,$BG311=23),"",Entrées!L339-Entrées!L338))</f>
        <v>-818.5</v>
      </c>
      <c r="BR311" s="32">
        <f>IF($BF311&gt;$Y$7,"",IF(AND($BF311=$Y$7,$BG311=23),"",Entrées!M339-Entrées!M338))</f>
        <v>-919</v>
      </c>
      <c r="BS311" s="32">
        <f>IF($BF311&gt;$Y$7,"",IF(AND($BF311=$Y$7,$BG311=23),"",Entrées!N339-Entrées!N338))</f>
        <v>-10.5</v>
      </c>
      <c r="BT311" s="32">
        <f>IF($BF311&gt;$Y$7,"",IF(AND($BF311=$Y$7,$BG311=23),"",Entrées!O339-Entrées!O338))</f>
        <v>-1325</v>
      </c>
      <c r="BU311" s="32">
        <f>IF($BF311&gt;$Y$7,"",IF(AND($BF311=$Y$7,$BG311=23),"",Entrées!P339-Entrées!P338))</f>
        <v>-0.5</v>
      </c>
      <c r="BV311" s="32">
        <f>IF($BF311&gt;$Y$7,"",IF(AND($BF311=$Y$7,$BG311=23),"",Entrées!Q339-Entrées!Q338))</f>
        <v>-797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200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-286</v>
      </c>
      <c r="CA311" s="32">
        <f>IF($BF311&gt;$Y$7,"",IF(AND($BF311=$Y$7,$BG311=23),"",Entrées!V339-Entrées!V338))</f>
        <v>-973</v>
      </c>
      <c r="CB311" s="4"/>
      <c r="CC311" s="4"/>
      <c r="CD311" s="33">
        <f>IF($BF311&lt;=$Y$7,Entrées!J338/CD$2,"")</f>
        <v>0.3442467827403482</v>
      </c>
      <c r="CE311" s="33">
        <f>IF($BF311&lt;=$Y$7,Entrées!K338/CE$2,"")</f>
        <v>0.4642857142857143</v>
      </c>
      <c r="CF311" s="11">
        <f t="shared" si="324"/>
        <v>7926</v>
      </c>
      <c r="CG311" s="11">
        <f t="shared" si="325"/>
        <v>4186</v>
      </c>
      <c r="CH311" s="52">
        <f t="shared" si="326"/>
        <v>0.27160101910413265</v>
      </c>
      <c r="CI311" s="52">
        <f t="shared" si="327"/>
        <v>9.6170382329218221E-2</v>
      </c>
      <c r="CK311" s="11"/>
      <c r="CL311" s="4"/>
      <c r="CM311" s="11"/>
      <c r="CN311" s="11"/>
      <c r="CO311" s="4"/>
    </row>
    <row r="312" spans="2:93">
      <c r="B312" s="11">
        <f t="shared" si="364"/>
        <v>4186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0</v>
      </c>
      <c r="L312" s="28">
        <f ca="1">IF($D312&gt;$D$8,"",INDIRECT(ADDRESS(ROW(Entrées!$C$37)+($D312-1)*24+L$11,COLUMN(Entrées!$C$37)+($C312-1),4,TRUE,"Entrées")))</f>
        <v>0</v>
      </c>
      <c r="M312" s="28">
        <f ca="1">IF($D312&gt;$D$8,"",INDIRECT(ADDRESS(ROW(Entrées!$C$37)+($D312-1)*24+M$11,COLUMN(Entrées!$C$37)+($C312-1),4,TRUE,"Entrées")))</f>
        <v>22</v>
      </c>
      <c r="N312" s="28">
        <f ca="1">IF($D312&gt;$D$8,"",INDIRECT(ADDRESS(ROW(Entrées!$C$37)+($D312-1)*24+N$11,COLUMN(Entrées!$C$37)+($C312-1),4,TRUE,"Entrées")))</f>
        <v>282</v>
      </c>
      <c r="O312" s="28">
        <f ca="1">IF($D312&gt;$D$8,"",INDIRECT(ADDRESS(ROW(Entrées!$C$37)+($D312-1)*24+O$11,COLUMN(Entrées!$C$37)+($C312-1),4,TRUE,"Entrées")))</f>
        <v>710</v>
      </c>
      <c r="P312" s="28">
        <f ca="1">IF($D312&gt;$D$8,"",INDIRECT(ADDRESS(ROW(Entrées!$C$37)+($D312-1)*24+P$11,COLUMN(Entrées!$C$37)+($C312-1),4,TRUE,"Entrées")))</f>
        <v>1161.5</v>
      </c>
      <c r="Q312" s="28">
        <f ca="1">IF($D312&gt;$D$8,"",INDIRECT(ADDRESS(ROW(Entrées!$C$37)+($D312-1)*24+Q$11,COLUMN(Entrées!$C$37)+($C312-1),4,TRUE,"Entrées")))</f>
        <v>1516</v>
      </c>
      <c r="R312" s="28">
        <f ca="1">IF($D312&gt;$D$8,"",INDIRECT(ADDRESS(ROW(Entrées!$C$37)+($D312-1)*24+R$11,COLUMN(Entrées!$C$37)+($C312-1),4,TRUE,"Entrées")))</f>
        <v>1708.5</v>
      </c>
      <c r="S312" s="28">
        <f ca="1">IF($D312&gt;$D$8,"",INDIRECT(ADDRESS(ROW(Entrées!$C$37)+($D312-1)*24+S$11,COLUMN(Entrées!$C$37)+($C312-1),4,TRUE,"Entrées")))</f>
        <v>1660.5</v>
      </c>
      <c r="T312" s="28">
        <f ca="1">IF($D312&gt;$D$8,"",INDIRECT(ADDRESS(ROW(Entrées!$C$37)+($D312-1)*24+T$11,COLUMN(Entrées!$C$37)+($C312-1),4,TRUE,"Entrées")))</f>
        <v>1539</v>
      </c>
      <c r="U312" s="28">
        <f ca="1">IF($D312&gt;$D$8,"",INDIRECT(ADDRESS(ROW(Entrées!$C$37)+($D312-1)*24+U$11,COLUMN(Entrées!$C$37)+($C312-1),4,TRUE,"Entrées")))</f>
        <v>1241</v>
      </c>
      <c r="V312" s="28">
        <f ca="1">IF($D312&gt;$D$8,"",INDIRECT(ADDRESS(ROW(Entrées!$C$37)+($D312-1)*24+V$11,COLUMN(Entrées!$C$37)+($C312-1),4,TRUE,"Entrées")))</f>
        <v>865.5</v>
      </c>
      <c r="W312" s="28">
        <f ca="1">IF($D312&gt;$D$8,"",INDIRECT(ADDRESS(ROW(Entrées!$C$37)+($D312-1)*24+W$11,COLUMN(Entrées!$C$37)+($C312-1),4,TRUE,"Entrées")))</f>
        <v>388</v>
      </c>
      <c r="X312" s="28">
        <f ca="1">IF($D312&gt;$D$8,"",INDIRECT(ADDRESS(ROW(Entrées!$C$37)+($D312-1)*24+X$11,COLUMN(Entrées!$C$37)+($C312-1),4,TRUE,"Entrées")))</f>
        <v>44.5</v>
      </c>
      <c r="Y312" s="28">
        <f ca="1">IF($D312&gt;$D$8,"",INDIRECT(ADDRESS(ROW(Entrées!$C$37)+($D312-1)*24+Y$11,COLUMN(Entrées!$C$37)+($C312-1),4,TRUE,"Entrées")))</f>
        <v>0</v>
      </c>
      <c r="Z312" s="28">
        <f ca="1">IF($D312&gt;$D$8,"",INDIRECT(ADDRESS(ROW(Entrées!$C$37)+($D312-1)*24+Z$11,COLUMN(Entrées!$C$37)+($C312-1),4,TRUE,"Entrées")))</f>
        <v>0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464.10416666666669</v>
      </c>
      <c r="AE312" s="40">
        <f t="shared" ca="1" si="366"/>
        <v>1708.5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49473.956989247294</v>
      </c>
      <c r="AK312" s="31">
        <f t="shared" ca="1" si="304"/>
        <v>49350.672043010745</v>
      </c>
      <c r="AL312" s="31">
        <f t="shared" ca="1" si="305"/>
        <v>49398.118279569891</v>
      </c>
      <c r="AM312" s="31">
        <f t="shared" ca="1" si="306"/>
        <v>347.55645161290329</v>
      </c>
      <c r="AN312" s="31">
        <f t="shared" ca="1" si="307"/>
        <v>2588.1444892473114</v>
      </c>
      <c r="AO312" s="31">
        <f t="shared" ca="1" si="308"/>
        <v>1503.5463709677417</v>
      </c>
      <c r="AP312" s="31">
        <f t="shared" ca="1" si="309"/>
        <v>41704.171370967742</v>
      </c>
      <c r="AQ312" s="31">
        <f t="shared" ca="1" si="310"/>
        <v>2152.7096774193546</v>
      </c>
      <c r="AR312" s="31">
        <f t="shared" ca="1" si="311"/>
        <v>402.56922043010746</v>
      </c>
      <c r="AS312" s="31">
        <f t="shared" ca="1" si="312"/>
        <v>6508.2741935483891</v>
      </c>
      <c r="AT312" s="31">
        <f t="shared" ca="1" si="313"/>
        <v>-813.07862903225805</v>
      </c>
      <c r="AU312" s="31">
        <f t="shared" ca="1" si="314"/>
        <v>663.5913978494624</v>
      </c>
      <c r="AV312" s="31">
        <f t="shared" ca="1" si="315"/>
        <v>-5583.5161290322567</v>
      </c>
      <c r="AW312" s="31">
        <f t="shared" ca="1" si="316"/>
        <v>65.047043010752674</v>
      </c>
      <c r="AX312" s="31">
        <f t="shared" ca="1" si="317"/>
        <v>1350.5215053763443</v>
      </c>
      <c r="AY312" s="31">
        <f t="shared" ca="1" si="318"/>
        <v>-1174.383064516129</v>
      </c>
      <c r="AZ312" s="31">
        <f t="shared" ca="1" si="319"/>
        <v>-997.34811827956992</v>
      </c>
      <c r="BA312" s="31">
        <f t="shared" ca="1" si="320"/>
        <v>-382.02016129032256</v>
      </c>
      <c r="BB312" s="31">
        <f t="shared" ca="1" si="321"/>
        <v>-2410.5497311827958</v>
      </c>
      <c r="BC312" s="31">
        <f t="shared" ca="1" si="322"/>
        <v>-1597.1438172043011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-2555.5</v>
      </c>
      <c r="BI312" s="32">
        <f>IF($BF312&gt;$Y$7,"",IF(AND($BF312=$Y$7,$BG312=23),"",Entrées!D340-Entrées!D339))</f>
        <v>-2462.5</v>
      </c>
      <c r="BJ312" s="32">
        <f>IF($BF312&gt;$Y$7,"",IF(AND($BF312=$Y$7,$BG312=23),"",Entrées!E340-Entrées!E339))</f>
        <v>-2612.5</v>
      </c>
      <c r="BK312" s="32">
        <f>IF($BF312&gt;$Y$7,"",IF(AND($BF312=$Y$7,$BG312=23),"",Entrées!F340-Entrées!F339))</f>
        <v>0</v>
      </c>
      <c r="BL312" s="32">
        <f>IF($BF312&gt;$Y$7,"",IF(AND($BF312=$Y$7,$BG312=23),"",Entrées!G340-Entrées!G339))</f>
        <v>44</v>
      </c>
      <c r="BM312" s="32">
        <f>IF($BF312&gt;$Y$7,"",IF(AND($BF312=$Y$7,$BG312=23),"",Entrées!H340-Entrées!H339))</f>
        <v>-2</v>
      </c>
      <c r="BN312" s="32">
        <f>IF($BF312&gt;$Y$7,"",IF(AND($BF312=$Y$7,$BG312=23),"",Entrées!I340-Entrées!I339))</f>
        <v>154.5</v>
      </c>
      <c r="BO312" s="32">
        <f>IF($BF312&gt;$Y$7,"",IF(AND($BF312=$Y$7,$BG312=23),"",Entrées!J340-Entrées!J339))</f>
        <v>-29</v>
      </c>
      <c r="BP312" s="32">
        <f>IF($BF312&gt;$Y$7,"",IF(AND($BF312=$Y$7,$BG312=23),"",Entrées!K340-Entrées!K339))</f>
        <v>-306.5</v>
      </c>
      <c r="BQ312" s="32">
        <f>IF($BF312&gt;$Y$7,"",IF(AND($BF312=$Y$7,$BG312=23),"",Entrées!L340-Entrées!L339))</f>
        <v>-268</v>
      </c>
      <c r="BR312" s="32">
        <f>IF($BF312&gt;$Y$7,"",IF(AND($BF312=$Y$7,$BG312=23),"",Entrées!M340-Entrées!M339))</f>
        <v>-707.5</v>
      </c>
      <c r="BS312" s="32">
        <f>IF($BF312&gt;$Y$7,"",IF(AND($BF312=$Y$7,$BG312=23),"",Entrées!N340-Entrées!N339))</f>
        <v>-1.5</v>
      </c>
      <c r="BT312" s="32">
        <f>IF($BF312&gt;$Y$7,"",IF(AND($BF312=$Y$7,$BG312=23),"",Entrées!O340-Entrées!O339))</f>
        <v>-1439</v>
      </c>
      <c r="BU312" s="32">
        <f>IF($BF312&gt;$Y$7,"",IF(AND($BF312=$Y$7,$BG312=23),"",Entrées!P340-Entrées!P339))</f>
        <v>1</v>
      </c>
      <c r="BV312" s="32">
        <f>IF($BF312&gt;$Y$7,"",IF(AND($BF312=$Y$7,$BG312=23),"",Entrées!Q340-Entrées!Q339))</f>
        <v>-1110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177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-303</v>
      </c>
      <c r="CA312" s="32">
        <f>IF($BF312&gt;$Y$7,"",IF(AND($BF312=$Y$7,$BG312=23),"",Entrées!V340-Entrées!V339))</f>
        <v>-337</v>
      </c>
      <c r="CB312" s="4"/>
      <c r="CC312" s="4"/>
      <c r="CD312" s="33">
        <f>IF($BF312&lt;=$Y$7,Entrées!J339/CD$2,"")</f>
        <v>0.36802927075447894</v>
      </c>
      <c r="CE312" s="33">
        <f>IF($BF312&lt;=$Y$7,Entrées!K339/CE$2,"")</f>
        <v>0.44457716196846631</v>
      </c>
      <c r="CF312" s="11">
        <f t="shared" si="324"/>
        <v>7926</v>
      </c>
      <c r="CG312" s="11">
        <f t="shared" si="325"/>
        <v>4186</v>
      </c>
      <c r="CH312" s="52">
        <f t="shared" si="326"/>
        <v>0.27160101910413265</v>
      </c>
      <c r="CI312" s="52">
        <f t="shared" si="327"/>
        <v>9.6170382329218221E-2</v>
      </c>
      <c r="CK312" s="11"/>
      <c r="CL312" s="4"/>
      <c r="CM312" s="11"/>
      <c r="CN312" s="11"/>
      <c r="CO312" s="4"/>
    </row>
    <row r="313" spans="2:93">
      <c r="B313" s="11">
        <f t="shared" si="364"/>
        <v>4186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0</v>
      </c>
      <c r="M313" s="28">
        <f ca="1">IF($D313&gt;$D$8,"",INDIRECT(ADDRESS(ROW(Entrées!$C$37)+($D313-1)*24+M$11,COLUMN(Entrées!$C$37)+($C313-1),4,TRUE,"Entrées")))</f>
        <v>28</v>
      </c>
      <c r="N313" s="28">
        <f ca="1">IF($D313&gt;$D$8,"",INDIRECT(ADDRESS(ROW(Entrées!$C$37)+($D313-1)*24+N$11,COLUMN(Entrées!$C$37)+($C313-1),4,TRUE,"Entrées")))</f>
        <v>311</v>
      </c>
      <c r="O313" s="28">
        <f ca="1">IF($D313&gt;$D$8,"",INDIRECT(ADDRESS(ROW(Entrées!$C$37)+($D313-1)*24+O$11,COLUMN(Entrées!$C$37)+($C313-1),4,TRUE,"Entrées")))</f>
        <v>769</v>
      </c>
      <c r="P313" s="28">
        <f ca="1">IF($D313&gt;$D$8,"",INDIRECT(ADDRESS(ROW(Entrées!$C$37)+($D313-1)*24+P$11,COLUMN(Entrées!$C$37)+($C313-1),4,TRUE,"Entrées")))</f>
        <v>1236.5</v>
      </c>
      <c r="Q313" s="28">
        <f ca="1">IF($D313&gt;$D$8,"",INDIRECT(ADDRESS(ROW(Entrées!$C$37)+($D313-1)*24+Q$11,COLUMN(Entrées!$C$37)+($C313-1),4,TRUE,"Entrées")))</f>
        <v>1691.5</v>
      </c>
      <c r="R313" s="28">
        <f ca="1">IF($D313&gt;$D$8,"",INDIRECT(ADDRESS(ROW(Entrées!$C$37)+($D313-1)*24+R$11,COLUMN(Entrées!$C$37)+($C313-1),4,TRUE,"Entrées")))</f>
        <v>1885</v>
      </c>
      <c r="S313" s="28">
        <f ca="1">IF($D313&gt;$D$8,"",INDIRECT(ADDRESS(ROW(Entrées!$C$37)+($D313-1)*24+S$11,COLUMN(Entrées!$C$37)+($C313-1),4,TRUE,"Entrées")))</f>
        <v>1719.5</v>
      </c>
      <c r="T313" s="28">
        <f ca="1">IF($D313&gt;$D$8,"",INDIRECT(ADDRESS(ROW(Entrées!$C$37)+($D313-1)*24+T$11,COLUMN(Entrées!$C$37)+($C313-1),4,TRUE,"Entrées")))</f>
        <v>1487</v>
      </c>
      <c r="U313" s="28">
        <f ca="1">IF($D313&gt;$D$8,"",INDIRECT(ADDRESS(ROW(Entrées!$C$37)+($D313-1)*24+U$11,COLUMN(Entrées!$C$37)+($C313-1),4,TRUE,"Entrées")))</f>
        <v>1064.5</v>
      </c>
      <c r="V313" s="28">
        <f ca="1">IF($D313&gt;$D$8,"",INDIRECT(ADDRESS(ROW(Entrées!$C$37)+($D313-1)*24+V$11,COLUMN(Entrées!$C$37)+($C313-1),4,TRUE,"Entrées")))</f>
        <v>712.5</v>
      </c>
      <c r="W313" s="28">
        <f ca="1">IF($D313&gt;$D$8,"",INDIRECT(ADDRESS(ROW(Entrées!$C$37)+($D313-1)*24+W$11,COLUMN(Entrées!$C$37)+($C313-1),4,TRUE,"Entrées")))</f>
        <v>309.5</v>
      </c>
      <c r="X313" s="28">
        <f ca="1">IF($D313&gt;$D$8,"",INDIRECT(ADDRESS(ROW(Entrées!$C$37)+($D313-1)*24+X$11,COLUMN(Entrées!$C$37)+($C313-1),4,TRUE,"Entrées")))</f>
        <v>35.5</v>
      </c>
      <c r="Y313" s="28">
        <f ca="1">IF($D313&gt;$D$8,"",INDIRECT(ADDRESS(ROW(Entrées!$C$37)+($D313-1)*24+Y$11,COLUMN(Entrées!$C$37)+($C313-1),4,TRUE,"Entrées")))</f>
        <v>0</v>
      </c>
      <c r="Z313" s="28">
        <f ca="1">IF($D313&gt;$D$8,"",INDIRECT(ADDRESS(ROW(Entrées!$C$37)+($D313-1)*24+Z$11,COLUMN(Entrées!$C$37)+($C313-1),4,TRUE,"Entrées")))</f>
        <v>0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468.72916666666669</v>
      </c>
      <c r="AE313" s="40">
        <f t="shared" ca="1" si="366"/>
        <v>1885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49473.956989247294</v>
      </c>
      <c r="AK313" s="31">
        <f t="shared" ca="1" si="304"/>
        <v>49350.672043010745</v>
      </c>
      <c r="AL313" s="31">
        <f t="shared" ca="1" si="305"/>
        <v>49398.118279569891</v>
      </c>
      <c r="AM313" s="31">
        <f t="shared" ca="1" si="306"/>
        <v>347.55645161290329</v>
      </c>
      <c r="AN313" s="31">
        <f t="shared" ca="1" si="307"/>
        <v>2588.1444892473114</v>
      </c>
      <c r="AO313" s="31">
        <f t="shared" ca="1" si="308"/>
        <v>1503.5463709677417</v>
      </c>
      <c r="AP313" s="31">
        <f t="shared" ca="1" si="309"/>
        <v>41704.171370967742</v>
      </c>
      <c r="AQ313" s="31">
        <f t="shared" ca="1" si="310"/>
        <v>2152.7096774193546</v>
      </c>
      <c r="AR313" s="31">
        <f t="shared" ca="1" si="311"/>
        <v>402.56922043010746</v>
      </c>
      <c r="AS313" s="31">
        <f t="shared" ca="1" si="312"/>
        <v>6508.2741935483891</v>
      </c>
      <c r="AT313" s="31">
        <f t="shared" ca="1" si="313"/>
        <v>-813.07862903225805</v>
      </c>
      <c r="AU313" s="31">
        <f t="shared" ca="1" si="314"/>
        <v>663.5913978494624</v>
      </c>
      <c r="AV313" s="31">
        <f t="shared" ca="1" si="315"/>
        <v>-5583.5161290322567</v>
      </c>
      <c r="AW313" s="31">
        <f t="shared" ca="1" si="316"/>
        <v>65.047043010752674</v>
      </c>
      <c r="AX313" s="31">
        <f t="shared" ca="1" si="317"/>
        <v>1350.5215053763443</v>
      </c>
      <c r="AY313" s="31">
        <f t="shared" ca="1" si="318"/>
        <v>-1174.383064516129</v>
      </c>
      <c r="AZ313" s="31">
        <f t="shared" ca="1" si="319"/>
        <v>-997.34811827956992</v>
      </c>
      <c r="BA313" s="31">
        <f t="shared" ca="1" si="320"/>
        <v>-382.02016129032256</v>
      </c>
      <c r="BB313" s="31">
        <f t="shared" ca="1" si="321"/>
        <v>-2410.5497311827958</v>
      </c>
      <c r="BC313" s="31">
        <f t="shared" ca="1" si="322"/>
        <v>-1597.1438172043011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-1642</v>
      </c>
      <c r="BI313" s="32">
        <f>IF($BF313&gt;$Y$7,"",IF(AND($BF313=$Y$7,$BG313=23),"",Entrées!D341-Entrées!D340))</f>
        <v>-1712.5</v>
      </c>
      <c r="BJ313" s="32">
        <f>IF($BF313&gt;$Y$7,"",IF(AND($BF313=$Y$7,$BG313=23),"",Entrées!E341-Entrées!E340))</f>
        <v>-1712.5</v>
      </c>
      <c r="BK313" s="32">
        <f>IF($BF313&gt;$Y$7,"",IF(AND($BF313=$Y$7,$BG313=23),"",Entrées!F341-Entrées!F340))</f>
        <v>1</v>
      </c>
      <c r="BL313" s="32">
        <f>IF($BF313&gt;$Y$7,"",IF(AND($BF313=$Y$7,$BG313=23),"",Entrées!G341-Entrées!G340))</f>
        <v>5</v>
      </c>
      <c r="BM313" s="32">
        <f>IF($BF313&gt;$Y$7,"",IF(AND($BF313=$Y$7,$BG313=23),"",Entrées!H341-Entrées!H340))</f>
        <v>-3.5</v>
      </c>
      <c r="BN313" s="32">
        <f>IF($BF313&gt;$Y$7,"",IF(AND($BF313=$Y$7,$BG313=23),"",Entrées!I341-Entrées!I340))</f>
        <v>-208.5</v>
      </c>
      <c r="BO313" s="32">
        <f>IF($BF313&gt;$Y$7,"",IF(AND($BF313=$Y$7,$BG313=23),"",Entrées!J341-Entrées!J340))</f>
        <v>-47</v>
      </c>
      <c r="BP313" s="32">
        <f>IF($BF313&gt;$Y$7,"",IF(AND($BF313=$Y$7,$BG313=23),"",Entrées!K341-Entrées!K340))</f>
        <v>-386.5</v>
      </c>
      <c r="BQ313" s="32">
        <f>IF($BF313&gt;$Y$7,"",IF(AND($BF313=$Y$7,$BG313=23),"",Entrées!L341-Entrées!L340))</f>
        <v>-65</v>
      </c>
      <c r="BR313" s="32">
        <f>IF($BF313&gt;$Y$7,"",IF(AND($BF313=$Y$7,$BG313=23),"",Entrées!M341-Entrées!M340))</f>
        <v>243.5</v>
      </c>
      <c r="BS313" s="32">
        <f>IF($BF313&gt;$Y$7,"",IF(AND($BF313=$Y$7,$BG313=23),"",Entrées!N341-Entrées!N340))</f>
        <v>5.5</v>
      </c>
      <c r="BT313" s="32">
        <f>IF($BF313&gt;$Y$7,"",IF(AND($BF313=$Y$7,$BG313=23),"",Entrées!O341-Entrées!O340))</f>
        <v>-1187.5</v>
      </c>
      <c r="BU313" s="32">
        <f>IF($BF313&gt;$Y$7,"",IF(AND($BF313=$Y$7,$BG313=23),"",Entrées!P341-Entrées!P340))</f>
        <v>0.5</v>
      </c>
      <c r="BV313" s="32">
        <f>IF($BF313&gt;$Y$7,"",IF(AND($BF313=$Y$7,$BG313=23),"",Entrées!Q341-Entrées!Q340))</f>
        <v>-732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48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0</v>
      </c>
      <c r="CA313" s="32">
        <f>IF($BF313&gt;$Y$7,"",IF(AND($BF313=$Y$7,$BG313=23),"",Entrées!V341-Entrées!V340))</f>
        <v>-130</v>
      </c>
      <c r="CB313" s="4"/>
      <c r="CC313" s="4"/>
      <c r="CD313" s="33">
        <f>IF($BF313&lt;=$Y$7,Entrées!J340/CD$2,"")</f>
        <v>0.36437042644461265</v>
      </c>
      <c r="CE313" s="33">
        <f>IF($BF313&lt;=$Y$7,Entrées!K340/CE$2,"")</f>
        <v>0.37135690396559962</v>
      </c>
      <c r="CF313" s="11">
        <f t="shared" si="324"/>
        <v>7926</v>
      </c>
      <c r="CG313" s="11">
        <f t="shared" si="325"/>
        <v>4186</v>
      </c>
      <c r="CH313" s="52">
        <f t="shared" si="326"/>
        <v>0.27160101910413265</v>
      </c>
      <c r="CI313" s="52">
        <f t="shared" si="327"/>
        <v>9.6170382329218221E-2</v>
      </c>
      <c r="CK313" s="11"/>
      <c r="CL313" s="4"/>
      <c r="CM313" s="11"/>
      <c r="CN313" s="11"/>
      <c r="CO313" s="4"/>
    </row>
    <row r="314" spans="2:93">
      <c r="B314" s="11">
        <f t="shared" si="364"/>
        <v>4186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0</v>
      </c>
      <c r="L314" s="28">
        <f ca="1">IF($D314&gt;$D$8,"",INDIRECT(ADDRESS(ROW(Entrées!$C$37)+($D314-1)*24+L$11,COLUMN(Entrées!$C$37)+($C314-1),4,TRUE,"Entrées")))</f>
        <v>0.5</v>
      </c>
      <c r="M314" s="28">
        <f ca="1">IF($D314&gt;$D$8,"",INDIRECT(ADDRESS(ROW(Entrées!$C$37)+($D314-1)*24+M$11,COLUMN(Entrées!$C$37)+($C314-1),4,TRUE,"Entrées")))</f>
        <v>32</v>
      </c>
      <c r="N314" s="28">
        <f ca="1">IF($D314&gt;$D$8,"",INDIRECT(ADDRESS(ROW(Entrées!$C$37)+($D314-1)*24+N$11,COLUMN(Entrées!$C$37)+($C314-1),4,TRUE,"Entrées")))</f>
        <v>429.5</v>
      </c>
      <c r="O314" s="28">
        <f ca="1">IF($D314&gt;$D$8,"",INDIRECT(ADDRESS(ROW(Entrées!$C$37)+($D314-1)*24+O$11,COLUMN(Entrées!$C$37)+($C314-1),4,TRUE,"Entrées")))</f>
        <v>1059</v>
      </c>
      <c r="P314" s="28">
        <f ca="1">IF($D314&gt;$D$8,"",INDIRECT(ADDRESS(ROW(Entrées!$C$37)+($D314-1)*24+P$11,COLUMN(Entrées!$C$37)+($C314-1),4,TRUE,"Entrées")))</f>
        <v>1643.5</v>
      </c>
      <c r="Q314" s="28">
        <f ca="1">IF($D314&gt;$D$8,"",INDIRECT(ADDRESS(ROW(Entrées!$C$37)+($D314-1)*24+Q$11,COLUMN(Entrées!$C$37)+($C314-1),4,TRUE,"Entrées")))</f>
        <v>2024.5</v>
      </c>
      <c r="R314" s="28">
        <f ca="1">IF($D314&gt;$D$8,"",INDIRECT(ADDRESS(ROW(Entrées!$C$37)+($D314-1)*24+R$11,COLUMN(Entrées!$C$37)+($C314-1),4,TRUE,"Entrées")))</f>
        <v>2122</v>
      </c>
      <c r="S314" s="28">
        <f ca="1">IF($D314&gt;$D$8,"",INDIRECT(ADDRESS(ROW(Entrées!$C$37)+($D314-1)*24+S$11,COLUMN(Entrées!$C$37)+($C314-1),4,TRUE,"Entrées")))</f>
        <v>1959.5</v>
      </c>
      <c r="T314" s="28">
        <f ca="1">IF($D314&gt;$D$8,"",INDIRECT(ADDRESS(ROW(Entrées!$C$37)+($D314-1)*24+T$11,COLUMN(Entrées!$C$37)+($C314-1),4,TRUE,"Entrées")))</f>
        <v>1587.5</v>
      </c>
      <c r="U314" s="28">
        <f ca="1">IF($D314&gt;$D$8,"",INDIRECT(ADDRESS(ROW(Entrées!$C$37)+($D314-1)*24+U$11,COLUMN(Entrées!$C$37)+($C314-1),4,TRUE,"Entrées")))</f>
        <v>1246.5</v>
      </c>
      <c r="V314" s="28">
        <f ca="1">IF($D314&gt;$D$8,"",INDIRECT(ADDRESS(ROW(Entrées!$C$37)+($D314-1)*24+V$11,COLUMN(Entrées!$C$37)+($C314-1),4,TRUE,"Entrées")))</f>
        <v>831</v>
      </c>
      <c r="W314" s="28">
        <f ca="1">IF($D314&gt;$D$8,"",INDIRECT(ADDRESS(ROW(Entrées!$C$37)+($D314-1)*24+W$11,COLUMN(Entrées!$C$37)+($C314-1),4,TRUE,"Entrées")))</f>
        <v>373</v>
      </c>
      <c r="X314" s="28">
        <f ca="1">IF($D314&gt;$D$8,"",INDIRECT(ADDRESS(ROW(Entrées!$C$37)+($D314-1)*24+X$11,COLUMN(Entrées!$C$37)+($C314-1),4,TRUE,"Entrées")))</f>
        <v>36.5</v>
      </c>
      <c r="Y314" s="28">
        <f ca="1">IF($D314&gt;$D$8,"",INDIRECT(ADDRESS(ROW(Entrées!$C$37)+($D314-1)*24+Y$11,COLUMN(Entrées!$C$37)+($C314-1),4,TRUE,"Entrées")))</f>
        <v>0</v>
      </c>
      <c r="Z314" s="28">
        <f ca="1">IF($D314&gt;$D$8,"",INDIRECT(ADDRESS(ROW(Entrées!$C$37)+($D314-1)*24+Z$11,COLUMN(Entrées!$C$37)+($C314-1),4,TRUE,"Entrées")))</f>
        <v>0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556.04166666666663</v>
      </c>
      <c r="AE314" s="40">
        <f t="shared" ca="1" si="366"/>
        <v>2122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49473.956989247294</v>
      </c>
      <c r="AK314" s="31">
        <f t="shared" ca="1" si="304"/>
        <v>49350.672043010745</v>
      </c>
      <c r="AL314" s="31">
        <f t="shared" ca="1" si="305"/>
        <v>49398.118279569891</v>
      </c>
      <c r="AM314" s="31">
        <f t="shared" ca="1" si="306"/>
        <v>347.55645161290329</v>
      </c>
      <c r="AN314" s="31">
        <f t="shared" ca="1" si="307"/>
        <v>2588.1444892473114</v>
      </c>
      <c r="AO314" s="31">
        <f t="shared" ca="1" si="308"/>
        <v>1503.5463709677417</v>
      </c>
      <c r="AP314" s="31">
        <f t="shared" ca="1" si="309"/>
        <v>41704.171370967742</v>
      </c>
      <c r="AQ314" s="31">
        <f t="shared" ca="1" si="310"/>
        <v>2152.7096774193546</v>
      </c>
      <c r="AR314" s="31">
        <f t="shared" ca="1" si="311"/>
        <v>402.56922043010746</v>
      </c>
      <c r="AS314" s="31">
        <f t="shared" ca="1" si="312"/>
        <v>6508.2741935483891</v>
      </c>
      <c r="AT314" s="31">
        <f t="shared" ca="1" si="313"/>
        <v>-813.07862903225805</v>
      </c>
      <c r="AU314" s="31">
        <f t="shared" ca="1" si="314"/>
        <v>663.5913978494624</v>
      </c>
      <c r="AV314" s="31">
        <f t="shared" ca="1" si="315"/>
        <v>-5583.5161290322567</v>
      </c>
      <c r="AW314" s="31">
        <f t="shared" ca="1" si="316"/>
        <v>65.047043010752674</v>
      </c>
      <c r="AX314" s="31">
        <f t="shared" ca="1" si="317"/>
        <v>1350.5215053763443</v>
      </c>
      <c r="AY314" s="31">
        <f t="shared" ca="1" si="318"/>
        <v>-1174.383064516129</v>
      </c>
      <c r="AZ314" s="31">
        <f t="shared" ca="1" si="319"/>
        <v>-997.34811827956992</v>
      </c>
      <c r="BA314" s="31">
        <f t="shared" ca="1" si="320"/>
        <v>-382.02016129032256</v>
      </c>
      <c r="BB314" s="31">
        <f t="shared" ca="1" si="321"/>
        <v>-2410.5497311827958</v>
      </c>
      <c r="BC314" s="31">
        <f t="shared" ca="1" si="322"/>
        <v>-1597.1438172043011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-102</v>
      </c>
      <c r="BI314" s="32">
        <f>IF($BF314&gt;$Y$7,"",IF(AND($BF314=$Y$7,$BG314=23),"",Entrées!D342-Entrées!D341))</f>
        <v>-62.5</v>
      </c>
      <c r="BJ314" s="32">
        <f>IF($BF314&gt;$Y$7,"",IF(AND($BF314=$Y$7,$BG314=23),"",Entrées!E342-Entrées!E341))</f>
        <v>12.5</v>
      </c>
      <c r="BK314" s="32">
        <f>IF($BF314&gt;$Y$7,"",IF(AND($BF314=$Y$7,$BG314=23),"",Entrées!F342-Entrées!F341))</f>
        <v>-0.5</v>
      </c>
      <c r="BL314" s="32">
        <f>IF($BF314&gt;$Y$7,"",IF(AND($BF314=$Y$7,$BG314=23),"",Entrées!G342-Entrées!G341))</f>
        <v>156.5</v>
      </c>
      <c r="BM314" s="32">
        <f>IF($BF314&gt;$Y$7,"",IF(AND($BF314=$Y$7,$BG314=23),"",Entrées!H342-Entrées!H341))</f>
        <v>14</v>
      </c>
      <c r="BN314" s="32">
        <f>IF($BF314&gt;$Y$7,"",IF(AND($BF314=$Y$7,$BG314=23),"",Entrées!I342-Entrées!I341))</f>
        <v>511</v>
      </c>
      <c r="BO314" s="32">
        <f>IF($BF314&gt;$Y$7,"",IF(AND($BF314=$Y$7,$BG314=23),"",Entrées!J342-Entrées!J341))</f>
        <v>-24</v>
      </c>
      <c r="BP314" s="32">
        <f>IF($BF314&gt;$Y$7,"",IF(AND($BF314=$Y$7,$BG314=23),"",Entrées!K342-Entrées!K341))</f>
        <v>-436</v>
      </c>
      <c r="BQ314" s="32">
        <f>IF($BF314&gt;$Y$7,"",IF(AND($BF314=$Y$7,$BG314=23),"",Entrées!L342-Entrées!L341))</f>
        <v>-11</v>
      </c>
      <c r="BR314" s="32">
        <f>IF($BF314&gt;$Y$7,"",IF(AND($BF314=$Y$7,$BG314=23),"",Entrées!M342-Entrées!M341))</f>
        <v>27</v>
      </c>
      <c r="BS314" s="32">
        <f>IF($BF314&gt;$Y$7,"",IF(AND($BF314=$Y$7,$BG314=23),"",Entrées!N342-Entrées!N341))</f>
        <v>10</v>
      </c>
      <c r="BT314" s="32">
        <f>IF($BF314&gt;$Y$7,"",IF(AND($BF314=$Y$7,$BG314=23),"",Entrées!O342-Entrées!O341))</f>
        <v>-348.5</v>
      </c>
      <c r="BU314" s="32">
        <f>IF($BF314&gt;$Y$7,"",IF(AND($BF314=$Y$7,$BG314=23),"",Entrées!P342-Entrées!P341))</f>
        <v>3.5</v>
      </c>
      <c r="BV314" s="32">
        <f>IF($BF314&gt;$Y$7,"",IF(AND($BF314=$Y$7,$BG314=23),"",Entrées!Q342-Entrées!Q341))</f>
        <v>-253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398</v>
      </c>
      <c r="BY314" s="32">
        <f>IF($BF314&gt;$Y$7,"",IF(AND($BF314=$Y$7,$BG314=23),"",Entrées!T342-Entrées!T341))</f>
        <v>66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-103</v>
      </c>
      <c r="CB314" s="4"/>
      <c r="CC314" s="4"/>
      <c r="CD314" s="33">
        <f>IF($BF314&lt;=$Y$7,Entrées!J341/CD$2,"")</f>
        <v>0.35844057532172596</v>
      </c>
      <c r="CE314" s="33">
        <f>IF($BF314&lt;=$Y$7,Entrées!K341/CE$2,"")</f>
        <v>0.27902532250358336</v>
      </c>
      <c r="CF314" s="11">
        <f t="shared" si="324"/>
        <v>7926</v>
      </c>
      <c r="CG314" s="11">
        <f t="shared" si="325"/>
        <v>4186</v>
      </c>
      <c r="CH314" s="52">
        <f t="shared" si="326"/>
        <v>0.27160101910413265</v>
      </c>
      <c r="CI314" s="52">
        <f t="shared" si="327"/>
        <v>9.6170382329218221E-2</v>
      </c>
      <c r="CK314" s="11"/>
      <c r="CL314" s="4"/>
      <c r="CM314" s="11"/>
      <c r="CN314" s="11"/>
      <c r="CO314" s="4"/>
    </row>
    <row r="315" spans="2:93">
      <c r="B315" s="11">
        <f t="shared" si="364"/>
        <v>4186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0</v>
      </c>
      <c r="L315" s="28">
        <f ca="1">IF($D315&gt;$D$8,"",INDIRECT(ADDRESS(ROW(Entrées!$C$37)+($D315-1)*24+L$11,COLUMN(Entrées!$C$37)+($C315-1),4,TRUE,"Entrées")))</f>
        <v>0</v>
      </c>
      <c r="M315" s="28">
        <f ca="1">IF($D315&gt;$D$8,"",INDIRECT(ADDRESS(ROW(Entrées!$C$37)+($D315-1)*24+M$11,COLUMN(Entrées!$C$37)+($C315-1),4,TRUE,"Entrées")))</f>
        <v>26</v>
      </c>
      <c r="N315" s="28">
        <f ca="1">IF($D315&gt;$D$8,"",INDIRECT(ADDRESS(ROW(Entrées!$C$37)+($D315-1)*24+N$11,COLUMN(Entrées!$C$37)+($C315-1),4,TRUE,"Entrées")))</f>
        <v>342</v>
      </c>
      <c r="O315" s="28">
        <f ca="1">IF($D315&gt;$D$8,"",INDIRECT(ADDRESS(ROW(Entrées!$C$37)+($D315-1)*24+O$11,COLUMN(Entrées!$C$37)+($C315-1),4,TRUE,"Entrées")))</f>
        <v>855.5</v>
      </c>
      <c r="P315" s="28">
        <f ca="1">IF($D315&gt;$D$8,"",INDIRECT(ADDRESS(ROW(Entrées!$C$37)+($D315-1)*24+P$11,COLUMN(Entrées!$C$37)+($C315-1),4,TRUE,"Entrées")))</f>
        <v>1299</v>
      </c>
      <c r="Q315" s="28">
        <f ca="1">IF($D315&gt;$D$8,"",INDIRECT(ADDRESS(ROW(Entrées!$C$37)+($D315-1)*24+Q$11,COLUMN(Entrées!$C$37)+($C315-1),4,TRUE,"Entrées")))</f>
        <v>1624.5</v>
      </c>
      <c r="R315" s="28">
        <f ca="1">IF($D315&gt;$D$8,"",INDIRECT(ADDRESS(ROW(Entrées!$C$37)+($D315-1)*24+R$11,COLUMN(Entrées!$C$37)+($C315-1),4,TRUE,"Entrées")))</f>
        <v>1773</v>
      </c>
      <c r="S315" s="28">
        <f ca="1">IF($D315&gt;$D$8,"",INDIRECT(ADDRESS(ROW(Entrées!$C$37)+($D315-1)*24+S$11,COLUMN(Entrées!$C$37)+($C315-1),4,TRUE,"Entrées")))</f>
        <v>1652.5</v>
      </c>
      <c r="T315" s="28">
        <f ca="1">IF($D315&gt;$D$8,"",INDIRECT(ADDRESS(ROW(Entrées!$C$37)+($D315-1)*24+T$11,COLUMN(Entrées!$C$37)+($C315-1),4,TRUE,"Entrées")))</f>
        <v>1352.5</v>
      </c>
      <c r="U315" s="28">
        <f ca="1">IF($D315&gt;$D$8,"",INDIRECT(ADDRESS(ROW(Entrées!$C$37)+($D315-1)*24+U$11,COLUMN(Entrées!$C$37)+($C315-1),4,TRUE,"Entrées")))</f>
        <v>1038</v>
      </c>
      <c r="V315" s="28">
        <f ca="1">IF($D315&gt;$D$8,"",INDIRECT(ADDRESS(ROW(Entrées!$C$37)+($D315-1)*24+V$11,COLUMN(Entrées!$C$37)+($C315-1),4,TRUE,"Entrées")))</f>
        <v>630.5</v>
      </c>
      <c r="W315" s="28">
        <f ca="1">IF($D315&gt;$D$8,"",INDIRECT(ADDRESS(ROW(Entrées!$C$37)+($D315-1)*24+W$11,COLUMN(Entrées!$C$37)+($C315-1),4,TRUE,"Entrées")))</f>
        <v>220</v>
      </c>
      <c r="X315" s="28">
        <f ca="1">IF($D315&gt;$D$8,"",INDIRECT(ADDRESS(ROW(Entrées!$C$37)+($D315-1)*24+X$11,COLUMN(Entrées!$C$37)+($C315-1),4,TRUE,"Entrées")))</f>
        <v>19</v>
      </c>
      <c r="Y315" s="28">
        <f ca="1">IF($D315&gt;$D$8,"",INDIRECT(ADDRESS(ROW(Entrées!$C$37)+($D315-1)*24+Y$11,COLUMN(Entrées!$C$37)+($C315-1),4,TRUE,"Entrées")))</f>
        <v>0</v>
      </c>
      <c r="Z315" s="28">
        <f ca="1">IF($D315&gt;$D$8,"",INDIRECT(ADDRESS(ROW(Entrées!$C$37)+($D315-1)*24+Z$11,COLUMN(Entrées!$C$37)+($C315-1),4,TRUE,"Entrées")))</f>
        <v>0</v>
      </c>
      <c r="AA315" s="28">
        <f ca="1">IF($D315&gt;$D$8,"",INDIRECT(ADDRESS(ROW(Entrées!$C$37)+($D315-1)*24+AA$11,COLUMN(Entrées!$C$37)+($C315-1),4,TRUE,"Entrées")))</f>
        <v>0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451.35416666666669</v>
      </c>
      <c r="AE315" s="40">
        <f t="shared" ca="1" si="366"/>
        <v>1773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49473.956989247294</v>
      </c>
      <c r="AK315" s="31">
        <f t="shared" ca="1" si="304"/>
        <v>49350.672043010745</v>
      </c>
      <c r="AL315" s="31">
        <f t="shared" ca="1" si="305"/>
        <v>49398.118279569891</v>
      </c>
      <c r="AM315" s="31">
        <f t="shared" ca="1" si="306"/>
        <v>347.55645161290329</v>
      </c>
      <c r="AN315" s="31">
        <f t="shared" ca="1" si="307"/>
        <v>2588.1444892473114</v>
      </c>
      <c r="AO315" s="31">
        <f t="shared" ca="1" si="308"/>
        <v>1503.5463709677417</v>
      </c>
      <c r="AP315" s="31">
        <f t="shared" ca="1" si="309"/>
        <v>41704.171370967742</v>
      </c>
      <c r="AQ315" s="31">
        <f t="shared" ca="1" si="310"/>
        <v>2152.7096774193546</v>
      </c>
      <c r="AR315" s="31">
        <f t="shared" ca="1" si="311"/>
        <v>402.56922043010746</v>
      </c>
      <c r="AS315" s="31">
        <f t="shared" ca="1" si="312"/>
        <v>6508.2741935483891</v>
      </c>
      <c r="AT315" s="31">
        <f t="shared" ca="1" si="313"/>
        <v>-813.07862903225805</v>
      </c>
      <c r="AU315" s="31">
        <f t="shared" ca="1" si="314"/>
        <v>663.5913978494624</v>
      </c>
      <c r="AV315" s="31">
        <f t="shared" ca="1" si="315"/>
        <v>-5583.5161290322567</v>
      </c>
      <c r="AW315" s="31">
        <f t="shared" ca="1" si="316"/>
        <v>65.047043010752674</v>
      </c>
      <c r="AX315" s="31">
        <f t="shared" ca="1" si="317"/>
        <v>1350.5215053763443</v>
      </c>
      <c r="AY315" s="31">
        <f t="shared" ca="1" si="318"/>
        <v>-1174.383064516129</v>
      </c>
      <c r="AZ315" s="31">
        <f t="shared" ca="1" si="319"/>
        <v>-997.34811827956992</v>
      </c>
      <c r="BA315" s="31">
        <f t="shared" ca="1" si="320"/>
        <v>-382.02016129032256</v>
      </c>
      <c r="BB315" s="31">
        <f t="shared" ca="1" si="321"/>
        <v>-2410.5497311827958</v>
      </c>
      <c r="BC315" s="31">
        <f t="shared" ca="1" si="322"/>
        <v>-1597.1438172043011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2338.5</v>
      </c>
      <c r="BI315" s="32">
        <f>IF($BF315&gt;$Y$7,"",IF(AND($BF315=$Y$7,$BG315=23),"",Entrées!D343-Entrées!D342))</f>
        <v>2912.5</v>
      </c>
      <c r="BJ315" s="32">
        <f>IF($BF315&gt;$Y$7,"",IF(AND($BF315=$Y$7,$BG315=23),"",Entrées!E343-Entrées!E342))</f>
        <v>3112.5</v>
      </c>
      <c r="BK315" s="32">
        <f>IF($BF315&gt;$Y$7,"",IF(AND($BF315=$Y$7,$BG315=23),"",Entrées!F343-Entrées!F342))</f>
        <v>0</v>
      </c>
      <c r="BL315" s="32">
        <f>IF($BF315&gt;$Y$7,"",IF(AND($BF315=$Y$7,$BG315=23),"",Entrées!G343-Entrées!G342))</f>
        <v>833.5</v>
      </c>
      <c r="BM315" s="32">
        <f>IF($BF315&gt;$Y$7,"",IF(AND($BF315=$Y$7,$BG315=23),"",Entrées!H343-Entrées!H342))</f>
        <v>7.5</v>
      </c>
      <c r="BN315" s="32">
        <f>IF($BF315&gt;$Y$7,"",IF(AND($BF315=$Y$7,$BG315=23),"",Entrées!I343-Entrées!I342))</f>
        <v>1292.5</v>
      </c>
      <c r="BO315" s="32">
        <f>IF($BF315&gt;$Y$7,"",IF(AND($BF315=$Y$7,$BG315=23),"",Entrées!J343-Entrées!J342))</f>
        <v>-322</v>
      </c>
      <c r="BP315" s="32">
        <f>IF($BF315&gt;$Y$7,"",IF(AND($BF315=$Y$7,$BG315=23),"",Entrées!K343-Entrées!K342))</f>
        <v>-489.5</v>
      </c>
      <c r="BQ315" s="32">
        <f>IF($BF315&gt;$Y$7,"",IF(AND($BF315=$Y$7,$BG315=23),"",Entrées!L343-Entrées!L342))</f>
        <v>367</v>
      </c>
      <c r="BR315" s="32">
        <f>IF($BF315&gt;$Y$7,"",IF(AND($BF315=$Y$7,$BG315=23),"",Entrées!M343-Entrées!M342))</f>
        <v>-77.5</v>
      </c>
      <c r="BS315" s="32">
        <f>IF($BF315&gt;$Y$7,"",IF(AND($BF315=$Y$7,$BG315=23),"",Entrées!N343-Entrées!N342))</f>
        <v>-1.5</v>
      </c>
      <c r="BT315" s="32">
        <f>IF($BF315&gt;$Y$7,"",IF(AND($BF315=$Y$7,$BG315=23),"",Entrées!O343-Entrées!O342))</f>
        <v>728</v>
      </c>
      <c r="BU315" s="32">
        <f>IF($BF315&gt;$Y$7,"",IF(AND($BF315=$Y$7,$BG315=23),"",Entrées!P343-Entrées!P342))</f>
        <v>14.5</v>
      </c>
      <c r="BV315" s="32">
        <f>IF($BF315&gt;$Y$7,"",IF(AND($BF315=$Y$7,$BG315=23),"",Entrées!Q343-Entrées!Q342))</f>
        <v>1766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-410</v>
      </c>
      <c r="BY315" s="32">
        <f>IF($BF315&gt;$Y$7,"",IF(AND($BF315=$Y$7,$BG315=23),"",Entrées!T343-Entrées!T342))</f>
        <v>134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-305</v>
      </c>
      <c r="CB315" s="4"/>
      <c r="CC315" s="4"/>
      <c r="CD315" s="33">
        <f>IF($BF315&lt;=$Y$7,Entrées!J342/CD$2,"")</f>
        <v>0.35541256623769873</v>
      </c>
      <c r="CE315" s="33">
        <f>IF($BF315&lt;=$Y$7,Entrées!K342/CE$2,"")</f>
        <v>0.17486860965121834</v>
      </c>
      <c r="CF315" s="11">
        <f t="shared" si="324"/>
        <v>7926</v>
      </c>
      <c r="CG315" s="11">
        <f t="shared" si="325"/>
        <v>4186</v>
      </c>
      <c r="CH315" s="52">
        <f t="shared" si="326"/>
        <v>0.27160101910413265</v>
      </c>
      <c r="CI315" s="52">
        <f t="shared" si="327"/>
        <v>9.6170382329218221E-2</v>
      </c>
      <c r="CK315" s="11"/>
      <c r="CL315" s="4"/>
      <c r="CM315" s="11"/>
      <c r="CN315" s="11"/>
      <c r="CO315" s="4"/>
    </row>
    <row r="316" spans="2:93">
      <c r="B316" s="11">
        <f t="shared" si="364"/>
        <v>4186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0</v>
      </c>
      <c r="L316" s="28">
        <f ca="1">IF($D316&gt;$D$8,"",INDIRECT(ADDRESS(ROW(Entrées!$C$37)+($D316-1)*24+L$11,COLUMN(Entrées!$C$37)+($C316-1),4,TRUE,"Entrées")))</f>
        <v>0</v>
      </c>
      <c r="M316" s="28">
        <f ca="1">IF($D316&gt;$D$8,"",INDIRECT(ADDRESS(ROW(Entrées!$C$37)+($D316-1)*24+M$11,COLUMN(Entrées!$C$37)+($C316-1),4,TRUE,"Entrées")))</f>
        <v>22</v>
      </c>
      <c r="N316" s="28">
        <f ca="1">IF($D316&gt;$D$8,"",INDIRECT(ADDRESS(ROW(Entrées!$C$37)+($D316-1)*24+N$11,COLUMN(Entrées!$C$37)+($C316-1),4,TRUE,"Entrées")))</f>
        <v>262.5</v>
      </c>
      <c r="O316" s="28">
        <f ca="1">IF($D316&gt;$D$8,"",INDIRECT(ADDRESS(ROW(Entrées!$C$37)+($D316-1)*24+O$11,COLUMN(Entrées!$C$37)+($C316-1),4,TRUE,"Entrées")))</f>
        <v>666.5</v>
      </c>
      <c r="P316" s="28">
        <f ca="1">IF($D316&gt;$D$8,"",INDIRECT(ADDRESS(ROW(Entrées!$C$37)+($D316-1)*24+P$11,COLUMN(Entrées!$C$37)+($C316-1),4,TRUE,"Entrées")))</f>
        <v>1086.5</v>
      </c>
      <c r="Q316" s="28">
        <f ca="1">IF($D316&gt;$D$8,"",INDIRECT(ADDRESS(ROW(Entrées!$C$37)+($D316-1)*24+Q$11,COLUMN(Entrées!$C$37)+($C316-1),4,TRUE,"Entrées")))</f>
        <v>1427.5</v>
      </c>
      <c r="R316" s="28">
        <f ca="1">IF($D316&gt;$D$8,"",INDIRECT(ADDRESS(ROW(Entrées!$C$37)+($D316-1)*24+R$11,COLUMN(Entrées!$C$37)+($C316-1),4,TRUE,"Entrées")))</f>
        <v>1589</v>
      </c>
      <c r="S316" s="28">
        <f ca="1">IF($D316&gt;$D$8,"",INDIRECT(ADDRESS(ROW(Entrées!$C$37)+($D316-1)*24+S$11,COLUMN(Entrées!$C$37)+($C316-1),4,TRUE,"Entrées")))</f>
        <v>1450.5</v>
      </c>
      <c r="T316" s="28">
        <f ca="1">IF($D316&gt;$D$8,"",INDIRECT(ADDRESS(ROW(Entrées!$C$37)+($D316-1)*24+T$11,COLUMN(Entrées!$C$37)+($C316-1),4,TRUE,"Entrées")))</f>
        <v>1328.5</v>
      </c>
      <c r="U316" s="28">
        <f ca="1">IF($D316&gt;$D$8,"",INDIRECT(ADDRESS(ROW(Entrées!$C$37)+($D316-1)*24+U$11,COLUMN(Entrées!$C$37)+($C316-1),4,TRUE,"Entrées")))</f>
        <v>1047</v>
      </c>
      <c r="V316" s="28">
        <f ca="1">IF($D316&gt;$D$8,"",INDIRECT(ADDRESS(ROW(Entrées!$C$37)+($D316-1)*24+V$11,COLUMN(Entrées!$C$37)+($C316-1),4,TRUE,"Entrées")))</f>
        <v>639</v>
      </c>
      <c r="W316" s="28">
        <f ca="1">IF($D316&gt;$D$8,"",INDIRECT(ADDRESS(ROW(Entrées!$C$37)+($D316-1)*24+W$11,COLUMN(Entrées!$C$37)+($C316-1),4,TRUE,"Entrées")))</f>
        <v>235</v>
      </c>
      <c r="X316" s="28">
        <f ca="1">IF($D316&gt;$D$8,"",INDIRECT(ADDRESS(ROW(Entrées!$C$37)+($D316-1)*24+X$11,COLUMN(Entrées!$C$37)+($C316-1),4,TRUE,"Entrées")))</f>
        <v>14.5</v>
      </c>
      <c r="Y316" s="28">
        <f ca="1">IF($D316&gt;$D$8,"",INDIRECT(ADDRESS(ROW(Entrées!$C$37)+($D316-1)*24+Y$11,COLUMN(Entrées!$C$37)+($C316-1),4,TRUE,"Entrées")))</f>
        <v>0</v>
      </c>
      <c r="Z316" s="28">
        <f ca="1">IF($D316&gt;$D$8,"",INDIRECT(ADDRESS(ROW(Entrées!$C$37)+($D316-1)*24+Z$11,COLUMN(Entrées!$C$37)+($C316-1),4,TRUE,"Entrées")))</f>
        <v>0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407.02083333333331</v>
      </c>
      <c r="AE316" s="40">
        <f t="shared" ca="1" si="366"/>
        <v>1589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49473.956989247294</v>
      </c>
      <c r="AK316" s="31">
        <f t="shared" ca="1" si="304"/>
        <v>49350.672043010745</v>
      </c>
      <c r="AL316" s="31">
        <f t="shared" ca="1" si="305"/>
        <v>49398.118279569891</v>
      </c>
      <c r="AM316" s="31">
        <f t="shared" ca="1" si="306"/>
        <v>347.55645161290329</v>
      </c>
      <c r="AN316" s="31">
        <f t="shared" ca="1" si="307"/>
        <v>2588.1444892473114</v>
      </c>
      <c r="AO316" s="31">
        <f t="shared" ca="1" si="308"/>
        <v>1503.5463709677417</v>
      </c>
      <c r="AP316" s="31">
        <f t="shared" ca="1" si="309"/>
        <v>41704.171370967742</v>
      </c>
      <c r="AQ316" s="31">
        <f t="shared" ca="1" si="310"/>
        <v>2152.7096774193546</v>
      </c>
      <c r="AR316" s="31">
        <f t="shared" ca="1" si="311"/>
        <v>402.56922043010746</v>
      </c>
      <c r="AS316" s="31">
        <f t="shared" ca="1" si="312"/>
        <v>6508.2741935483891</v>
      </c>
      <c r="AT316" s="31">
        <f t="shared" ca="1" si="313"/>
        <v>-813.07862903225805</v>
      </c>
      <c r="AU316" s="31">
        <f t="shared" ca="1" si="314"/>
        <v>663.5913978494624</v>
      </c>
      <c r="AV316" s="31">
        <f t="shared" ca="1" si="315"/>
        <v>-5583.5161290322567</v>
      </c>
      <c r="AW316" s="31">
        <f t="shared" ca="1" si="316"/>
        <v>65.047043010752674</v>
      </c>
      <c r="AX316" s="31">
        <f t="shared" ca="1" si="317"/>
        <v>1350.5215053763443</v>
      </c>
      <c r="AY316" s="31">
        <f t="shared" ca="1" si="318"/>
        <v>-1174.383064516129</v>
      </c>
      <c r="AZ316" s="31">
        <f t="shared" ca="1" si="319"/>
        <v>-997.34811827956992</v>
      </c>
      <c r="BA316" s="31">
        <f t="shared" ca="1" si="320"/>
        <v>-382.02016129032256</v>
      </c>
      <c r="BB316" s="31">
        <f t="shared" ca="1" si="321"/>
        <v>-2410.5497311827958</v>
      </c>
      <c r="BC316" s="31">
        <f t="shared" ca="1" si="322"/>
        <v>-1597.1438172043011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5656.5</v>
      </c>
      <c r="BI316" s="32">
        <f>IF($BF316&gt;$Y$7,"",IF(AND($BF316=$Y$7,$BG316=23),"",Entrées!D344-Entrées!D343))</f>
        <v>5000</v>
      </c>
      <c r="BJ316" s="32">
        <f>IF($BF316&gt;$Y$7,"",IF(AND($BF316=$Y$7,$BG316=23),"",Entrées!E344-Entrées!E343))</f>
        <v>5200</v>
      </c>
      <c r="BK316" s="32">
        <f>IF($BF316&gt;$Y$7,"",IF(AND($BF316=$Y$7,$BG316=23),"",Entrées!F344-Entrées!F343))</f>
        <v>0.5</v>
      </c>
      <c r="BL316" s="32">
        <f>IF($BF316&gt;$Y$7,"",IF(AND($BF316=$Y$7,$BG316=23),"",Entrées!G344-Entrées!G343))</f>
        <v>148</v>
      </c>
      <c r="BM316" s="32">
        <f>IF($BF316&gt;$Y$7,"",IF(AND($BF316=$Y$7,$BG316=23),"",Entrées!H344-Entrées!H343))</f>
        <v>-14</v>
      </c>
      <c r="BN316" s="32">
        <f>IF($BF316&gt;$Y$7,"",IF(AND($BF316=$Y$7,$BG316=23),"",Entrées!I344-Entrées!I343))</f>
        <v>260.5</v>
      </c>
      <c r="BO316" s="32">
        <f>IF($BF316&gt;$Y$7,"",IF(AND($BF316=$Y$7,$BG316=23),"",Entrées!J344-Entrées!J343))</f>
        <v>-235</v>
      </c>
      <c r="BP316" s="32">
        <f>IF($BF316&gt;$Y$7,"",IF(AND($BF316=$Y$7,$BG316=23),"",Entrées!K344-Entrées!K343))</f>
        <v>-231.5</v>
      </c>
      <c r="BQ316" s="32">
        <f>IF($BF316&gt;$Y$7,"",IF(AND($BF316=$Y$7,$BG316=23),"",Entrées!L344-Entrées!L343))</f>
        <v>1663.5</v>
      </c>
      <c r="BR316" s="32">
        <f>IF($BF316&gt;$Y$7,"",IF(AND($BF316=$Y$7,$BG316=23),"",Entrées!M344-Entrées!M343))</f>
        <v>1791</v>
      </c>
      <c r="BS316" s="32">
        <f>IF($BF316&gt;$Y$7,"",IF(AND($BF316=$Y$7,$BG316=23),"",Entrées!N344-Entrées!N343))</f>
        <v>-3.5</v>
      </c>
      <c r="BT316" s="32">
        <f>IF($BF316&gt;$Y$7,"",IF(AND($BF316=$Y$7,$BG316=23),"",Entrées!O344-Entrées!O343))</f>
        <v>2277.5</v>
      </c>
      <c r="BU316" s="32">
        <f>IF($BF316&gt;$Y$7,"",IF(AND($BF316=$Y$7,$BG316=23),"",Entrées!P344-Entrées!P343))</f>
        <v>-1.5</v>
      </c>
      <c r="BV316" s="32">
        <f>IF($BF316&gt;$Y$7,"",IF(AND($BF316=$Y$7,$BG316=23),"",Entrées!Q344-Entrées!Q343))</f>
        <v>1126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312</v>
      </c>
      <c r="BY316" s="32">
        <f>IF($BF316&gt;$Y$7,"",IF(AND($BF316=$Y$7,$BG316=23),"",Entrées!T344-Entrées!T343))</f>
        <v>1031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558</v>
      </c>
      <c r="CB316" s="4"/>
      <c r="CC316" s="4"/>
      <c r="CD316" s="33">
        <f>IF($BF316&lt;=$Y$7,Entrées!J343/CD$2,"")</f>
        <v>0.31478677769366642</v>
      </c>
      <c r="CE316" s="33">
        <f>IF($BF316&lt;=$Y$7,Entrées!K343/CE$2,"")</f>
        <v>5.7931199235547064E-2</v>
      </c>
      <c r="CF316" s="11">
        <f t="shared" si="324"/>
        <v>7926</v>
      </c>
      <c r="CG316" s="11">
        <f t="shared" si="325"/>
        <v>4186</v>
      </c>
      <c r="CH316" s="52">
        <f t="shared" si="326"/>
        <v>0.27160101910413265</v>
      </c>
      <c r="CI316" s="52">
        <f t="shared" si="327"/>
        <v>9.6170382329218221E-2</v>
      </c>
      <c r="CK316" s="11"/>
      <c r="CL316" s="4"/>
      <c r="CM316" s="11"/>
      <c r="CN316" s="11"/>
      <c r="CO316" s="4"/>
    </row>
    <row r="317" spans="2:93">
      <c r="B317" s="11">
        <f t="shared" si="364"/>
        <v>4186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0</v>
      </c>
      <c r="L317" s="28">
        <f ca="1">IF($D317&gt;$D$8,"",INDIRECT(ADDRESS(ROW(Entrées!$C$37)+($D317-1)*24+L$11,COLUMN(Entrées!$C$37)+($C317-1),4,TRUE,"Entrées")))</f>
        <v>0.5</v>
      </c>
      <c r="M317" s="28">
        <f ca="1">IF($D317&gt;$D$8,"",INDIRECT(ADDRESS(ROW(Entrées!$C$37)+($D317-1)*24+M$11,COLUMN(Entrées!$C$37)+($C317-1),4,TRUE,"Entrées")))</f>
        <v>28.5</v>
      </c>
      <c r="N317" s="28">
        <f ca="1">IF($D317&gt;$D$8,"",INDIRECT(ADDRESS(ROW(Entrées!$C$37)+($D317-1)*24+N$11,COLUMN(Entrées!$C$37)+($C317-1),4,TRUE,"Entrées")))</f>
        <v>275.5</v>
      </c>
      <c r="O317" s="28">
        <f ca="1">IF($D317&gt;$D$8,"",INDIRECT(ADDRESS(ROW(Entrées!$C$37)+($D317-1)*24+O$11,COLUMN(Entrées!$C$37)+($C317-1),4,TRUE,"Entrées")))</f>
        <v>692.5</v>
      </c>
      <c r="P317" s="28">
        <f ca="1">IF($D317&gt;$D$8,"",INDIRECT(ADDRESS(ROW(Entrées!$C$37)+($D317-1)*24+P$11,COLUMN(Entrées!$C$37)+($C317-1),4,TRUE,"Entrées")))</f>
        <v>1096</v>
      </c>
      <c r="Q317" s="28">
        <f ca="1">IF($D317&gt;$D$8,"",INDIRECT(ADDRESS(ROW(Entrées!$C$37)+($D317-1)*24+Q$11,COLUMN(Entrées!$C$37)+($C317-1),4,TRUE,"Entrées")))</f>
        <v>1304.5</v>
      </c>
      <c r="R317" s="28">
        <f ca="1">IF($D317&gt;$D$8,"",INDIRECT(ADDRESS(ROW(Entrées!$C$37)+($D317-1)*24+R$11,COLUMN(Entrées!$C$37)+($C317-1),4,TRUE,"Entrées")))</f>
        <v>1330.5</v>
      </c>
      <c r="S317" s="28">
        <f ca="1">IF($D317&gt;$D$8,"",INDIRECT(ADDRESS(ROW(Entrées!$C$37)+($D317-1)*24+S$11,COLUMN(Entrées!$C$37)+($C317-1),4,TRUE,"Entrées")))</f>
        <v>1286.5</v>
      </c>
      <c r="T317" s="28">
        <f ca="1">IF($D317&gt;$D$8,"",INDIRECT(ADDRESS(ROW(Entrées!$C$37)+($D317-1)*24+T$11,COLUMN(Entrées!$C$37)+($C317-1),4,TRUE,"Entrées")))</f>
        <v>1177.5</v>
      </c>
      <c r="U317" s="28">
        <f ca="1">IF($D317&gt;$D$8,"",INDIRECT(ADDRESS(ROW(Entrées!$C$37)+($D317-1)*24+U$11,COLUMN(Entrées!$C$37)+($C317-1),4,TRUE,"Entrées")))</f>
        <v>927.5</v>
      </c>
      <c r="V317" s="28">
        <f ca="1">IF($D317&gt;$D$8,"",INDIRECT(ADDRESS(ROW(Entrées!$C$37)+($D317-1)*24+V$11,COLUMN(Entrées!$C$37)+($C317-1),4,TRUE,"Entrées")))</f>
        <v>677.5</v>
      </c>
      <c r="W317" s="28">
        <f ca="1">IF($D317&gt;$D$8,"",INDIRECT(ADDRESS(ROW(Entrées!$C$37)+($D317-1)*24+W$11,COLUMN(Entrées!$C$37)+($C317-1),4,TRUE,"Entrées")))</f>
        <v>303.5</v>
      </c>
      <c r="X317" s="28">
        <f ca="1">IF($D317&gt;$D$8,"",INDIRECT(ADDRESS(ROW(Entrées!$C$37)+($D317-1)*24+X$11,COLUMN(Entrées!$C$37)+($C317-1),4,TRUE,"Entrées")))</f>
        <v>24.5</v>
      </c>
      <c r="Y317" s="28">
        <f ca="1">IF($D317&gt;$D$8,"",INDIRECT(ADDRESS(ROW(Entrées!$C$37)+($D317-1)*24+Y$11,COLUMN(Entrées!$C$37)+($C317-1),4,TRUE,"Entrées")))</f>
        <v>0</v>
      </c>
      <c r="Z317" s="28">
        <f ca="1">IF($D317&gt;$D$8,"",INDIRECT(ADDRESS(ROW(Entrées!$C$37)+($D317-1)*24+Z$11,COLUMN(Entrées!$C$37)+($C317-1),4,TRUE,"Entrées")))</f>
        <v>0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380.20833333333331</v>
      </c>
      <c r="AE317" s="40">
        <f t="shared" ca="1" si="366"/>
        <v>1330.5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49473.956989247294</v>
      </c>
      <c r="AK317" s="31">
        <f t="shared" ca="1" si="304"/>
        <v>49350.672043010745</v>
      </c>
      <c r="AL317" s="31">
        <f t="shared" ca="1" si="305"/>
        <v>49398.118279569891</v>
      </c>
      <c r="AM317" s="31">
        <f t="shared" ca="1" si="306"/>
        <v>347.55645161290329</v>
      </c>
      <c r="AN317" s="31">
        <f t="shared" ca="1" si="307"/>
        <v>2588.1444892473114</v>
      </c>
      <c r="AO317" s="31">
        <f t="shared" ca="1" si="308"/>
        <v>1503.5463709677417</v>
      </c>
      <c r="AP317" s="31">
        <f t="shared" ca="1" si="309"/>
        <v>41704.171370967742</v>
      </c>
      <c r="AQ317" s="31">
        <f t="shared" ca="1" si="310"/>
        <v>2152.7096774193546</v>
      </c>
      <c r="AR317" s="31">
        <f t="shared" ca="1" si="311"/>
        <v>402.56922043010746</v>
      </c>
      <c r="AS317" s="31">
        <f t="shared" ca="1" si="312"/>
        <v>6508.2741935483891</v>
      </c>
      <c r="AT317" s="31">
        <f t="shared" ca="1" si="313"/>
        <v>-813.07862903225805</v>
      </c>
      <c r="AU317" s="31">
        <f t="shared" ca="1" si="314"/>
        <v>663.5913978494624</v>
      </c>
      <c r="AV317" s="31">
        <f t="shared" ca="1" si="315"/>
        <v>-5583.5161290322567</v>
      </c>
      <c r="AW317" s="31">
        <f t="shared" ca="1" si="316"/>
        <v>65.047043010752674</v>
      </c>
      <c r="AX317" s="31">
        <f t="shared" ca="1" si="317"/>
        <v>1350.5215053763443</v>
      </c>
      <c r="AY317" s="31">
        <f t="shared" ca="1" si="318"/>
        <v>-1174.383064516129</v>
      </c>
      <c r="AZ317" s="31">
        <f t="shared" ca="1" si="319"/>
        <v>-997.34811827956992</v>
      </c>
      <c r="BA317" s="31">
        <f t="shared" ca="1" si="320"/>
        <v>-382.02016129032256</v>
      </c>
      <c r="BB317" s="31">
        <f t="shared" ca="1" si="321"/>
        <v>-2410.5497311827958</v>
      </c>
      <c r="BC317" s="31">
        <f t="shared" ca="1" si="322"/>
        <v>-1597.1438172043011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1892</v>
      </c>
      <c r="BI317" s="32">
        <f>IF($BF317&gt;$Y$7,"",IF(AND($BF317=$Y$7,$BG317=23),"",Entrées!D345-Entrées!D344))</f>
        <v>1050</v>
      </c>
      <c r="BJ317" s="32">
        <f>IF($BF317&gt;$Y$7,"",IF(AND($BF317=$Y$7,$BG317=23),"",Entrées!E345-Entrées!E344))</f>
        <v>1162.5</v>
      </c>
      <c r="BK317" s="32">
        <f>IF($BF317&gt;$Y$7,"",IF(AND($BF317=$Y$7,$BG317=23),"",Entrées!F345-Entrées!F344))</f>
        <v>-0.5</v>
      </c>
      <c r="BL317" s="32">
        <f>IF($BF317&gt;$Y$7,"",IF(AND($BF317=$Y$7,$BG317=23),"",Entrées!G345-Entrées!G344))</f>
        <v>-236</v>
      </c>
      <c r="BM317" s="32">
        <f>IF($BF317&gt;$Y$7,"",IF(AND($BF317=$Y$7,$BG317=23),"",Entrées!H345-Entrées!H344))</f>
        <v>1</v>
      </c>
      <c r="BN317" s="32">
        <f>IF($BF317&gt;$Y$7,"",IF(AND($BF317=$Y$7,$BG317=23),"",Entrées!I345-Entrées!I344))</f>
        <v>-205</v>
      </c>
      <c r="BO317" s="32">
        <f>IF($BF317&gt;$Y$7,"",IF(AND($BF317=$Y$7,$BG317=23),"",Entrées!J345-Entrées!J344))</f>
        <v>42.5</v>
      </c>
      <c r="BP317" s="32">
        <f>IF($BF317&gt;$Y$7,"",IF(AND($BF317=$Y$7,$BG317=23),"",Entrées!K345-Entrées!K344))</f>
        <v>-11</v>
      </c>
      <c r="BQ317" s="32">
        <f>IF($BF317&gt;$Y$7,"",IF(AND($BF317=$Y$7,$BG317=23),"",Entrées!L345-Entrées!L344))</f>
        <v>1078</v>
      </c>
      <c r="BR317" s="32">
        <f>IF($BF317&gt;$Y$7,"",IF(AND($BF317=$Y$7,$BG317=23),"",Entrées!M345-Entrées!M344))</f>
        <v>255</v>
      </c>
      <c r="BS317" s="32">
        <f>IF($BF317&gt;$Y$7,"",IF(AND($BF317=$Y$7,$BG317=23),"",Entrées!N345-Entrées!N344))</f>
        <v>-5</v>
      </c>
      <c r="BT317" s="32">
        <f>IF($BF317&gt;$Y$7,"",IF(AND($BF317=$Y$7,$BG317=23),"",Entrées!O345-Entrées!O344))</f>
        <v>972</v>
      </c>
      <c r="BU317" s="32">
        <f>IF($BF317&gt;$Y$7,"",IF(AND($BF317=$Y$7,$BG317=23),"",Entrées!P345-Entrées!P344))</f>
        <v>-5</v>
      </c>
      <c r="BV317" s="32">
        <f>IF($BF317&gt;$Y$7,"",IF(AND($BF317=$Y$7,$BG317=23),"",Entrées!Q345-Entrées!Q344))</f>
        <v>0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273</v>
      </c>
      <c r="BY317" s="32">
        <f>IF($BF317&gt;$Y$7,"",IF(AND($BF317=$Y$7,$BG317=23),"",Entrées!T345-Entrées!T344))</f>
        <v>-1031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274</v>
      </c>
      <c r="CB317" s="11"/>
      <c r="CD317" s="33">
        <f>IF($BF317&lt;=$Y$7,Entrées!J344/CD$2,"")</f>
        <v>0.28513752207923293</v>
      </c>
      <c r="CE317" s="33">
        <f>IF($BF317&lt;=$Y$7,Entrées!K344/CE$2,"")</f>
        <v>2.6278069756330625E-3</v>
      </c>
      <c r="CF317" s="11">
        <f t="shared" si="324"/>
        <v>7926</v>
      </c>
      <c r="CG317" s="11">
        <f t="shared" si="325"/>
        <v>4186</v>
      </c>
      <c r="CH317" s="52">
        <f t="shared" si="326"/>
        <v>0.27160101910413265</v>
      </c>
      <c r="CI317" s="52">
        <f t="shared" si="327"/>
        <v>9.6170382329218221E-2</v>
      </c>
      <c r="CK317" s="11"/>
      <c r="CL317" s="11"/>
      <c r="CM317" s="11"/>
      <c r="CN317" s="11"/>
      <c r="CO317" s="11"/>
    </row>
    <row r="318" spans="2:93">
      <c r="B318" s="11">
        <f t="shared" si="364"/>
        <v>4186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0</v>
      </c>
      <c r="L318" s="28">
        <f ca="1">IF($D318&gt;$D$8,"",INDIRECT(ADDRESS(ROW(Entrées!$C$37)+($D318-1)*24+L$11,COLUMN(Entrées!$C$37)+($C318-1),4,TRUE,"Entrées")))</f>
        <v>0.5</v>
      </c>
      <c r="M318" s="28">
        <f ca="1">IF($D318&gt;$D$8,"",INDIRECT(ADDRESS(ROW(Entrées!$C$37)+($D318-1)*24+M$11,COLUMN(Entrées!$C$37)+($C318-1),4,TRUE,"Entrées")))</f>
        <v>28</v>
      </c>
      <c r="N318" s="28">
        <f ca="1">IF($D318&gt;$D$8,"",INDIRECT(ADDRESS(ROW(Entrées!$C$37)+($D318-1)*24+N$11,COLUMN(Entrées!$C$37)+($C318-1),4,TRUE,"Entrées")))</f>
        <v>376</v>
      </c>
      <c r="O318" s="28">
        <f ca="1">IF($D318&gt;$D$8,"",INDIRECT(ADDRESS(ROW(Entrées!$C$37)+($D318-1)*24+O$11,COLUMN(Entrées!$C$37)+($C318-1),4,TRUE,"Entrées")))</f>
        <v>900</v>
      </c>
      <c r="P318" s="28">
        <f ca="1">IF($D318&gt;$D$8,"",INDIRECT(ADDRESS(ROW(Entrées!$C$37)+($D318-1)*24+P$11,COLUMN(Entrées!$C$37)+($C318-1),4,TRUE,"Entrées")))</f>
        <v>1296.5</v>
      </c>
      <c r="Q318" s="28">
        <f ca="1">IF($D318&gt;$D$8,"",INDIRECT(ADDRESS(ROW(Entrées!$C$37)+($D318-1)*24+Q$11,COLUMN(Entrées!$C$37)+($C318-1),4,TRUE,"Entrées")))</f>
        <v>1624.5</v>
      </c>
      <c r="R318" s="28">
        <f ca="1">IF($D318&gt;$D$8,"",INDIRECT(ADDRESS(ROW(Entrées!$C$37)+($D318-1)*24+R$11,COLUMN(Entrées!$C$37)+($C318-1),4,TRUE,"Entrées")))</f>
        <v>1677</v>
      </c>
      <c r="S318" s="28">
        <f ca="1">IF($D318&gt;$D$8,"",INDIRECT(ADDRESS(ROW(Entrées!$C$37)+($D318-1)*24+S$11,COLUMN(Entrées!$C$37)+($C318-1),4,TRUE,"Entrées")))</f>
        <v>1595</v>
      </c>
      <c r="T318" s="28">
        <f ca="1">IF($D318&gt;$D$8,"",INDIRECT(ADDRESS(ROW(Entrées!$C$37)+($D318-1)*24+T$11,COLUMN(Entrées!$C$37)+($C318-1),4,TRUE,"Entrées")))</f>
        <v>1399</v>
      </c>
      <c r="U318" s="28">
        <f ca="1">IF($D318&gt;$D$8,"",INDIRECT(ADDRESS(ROW(Entrées!$C$37)+($D318-1)*24+U$11,COLUMN(Entrées!$C$37)+($C318-1),4,TRUE,"Entrées")))</f>
        <v>1063</v>
      </c>
      <c r="V318" s="28">
        <f ca="1">IF($D318&gt;$D$8,"",INDIRECT(ADDRESS(ROW(Entrées!$C$37)+($D318-1)*24+V$11,COLUMN(Entrées!$C$37)+($C318-1),4,TRUE,"Entrées")))</f>
        <v>709</v>
      </c>
      <c r="W318" s="28">
        <f ca="1">IF($D318&gt;$D$8,"",INDIRECT(ADDRESS(ROW(Entrées!$C$37)+($D318-1)*24+W$11,COLUMN(Entrées!$C$37)+($C318-1),4,TRUE,"Entrées")))</f>
        <v>279</v>
      </c>
      <c r="X318" s="28">
        <f ca="1">IF($D318&gt;$D$8,"",INDIRECT(ADDRESS(ROW(Entrées!$C$37)+($D318-1)*24+X$11,COLUMN(Entrées!$C$37)+($C318-1),4,TRUE,"Entrées")))</f>
        <v>18.5</v>
      </c>
      <c r="Y318" s="28">
        <f ca="1">IF($D318&gt;$D$8,"",INDIRECT(ADDRESS(ROW(Entrées!$C$37)+($D318-1)*24+Y$11,COLUMN(Entrées!$C$37)+($C318-1),4,TRUE,"Entrées")))</f>
        <v>0</v>
      </c>
      <c r="Z318" s="28">
        <f ca="1">IF($D318&gt;$D$8,"",INDIRECT(ADDRESS(ROW(Entrées!$C$37)+($D318-1)*24+Z$11,COLUMN(Entrées!$C$37)+($C318-1),4,TRUE,"Entrées")))</f>
        <v>0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456.91666666666669</v>
      </c>
      <c r="AE318" s="40">
        <f t="shared" ca="1" si="366"/>
        <v>1677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49473.956989247294</v>
      </c>
      <c r="AK318" s="31">
        <f t="shared" ca="1" si="304"/>
        <v>49350.672043010745</v>
      </c>
      <c r="AL318" s="31">
        <f t="shared" ca="1" si="305"/>
        <v>49398.118279569891</v>
      </c>
      <c r="AM318" s="31">
        <f t="shared" ca="1" si="306"/>
        <v>347.55645161290329</v>
      </c>
      <c r="AN318" s="31">
        <f t="shared" ca="1" si="307"/>
        <v>2588.1444892473114</v>
      </c>
      <c r="AO318" s="31">
        <f t="shared" ca="1" si="308"/>
        <v>1503.5463709677417</v>
      </c>
      <c r="AP318" s="31">
        <f t="shared" ca="1" si="309"/>
        <v>41704.171370967742</v>
      </c>
      <c r="AQ318" s="31">
        <f t="shared" ca="1" si="310"/>
        <v>2152.7096774193546</v>
      </c>
      <c r="AR318" s="31">
        <f t="shared" ca="1" si="311"/>
        <v>402.56922043010746</v>
      </c>
      <c r="AS318" s="31">
        <f t="shared" ca="1" si="312"/>
        <v>6508.2741935483891</v>
      </c>
      <c r="AT318" s="31">
        <f t="shared" ca="1" si="313"/>
        <v>-813.07862903225805</v>
      </c>
      <c r="AU318" s="31">
        <f t="shared" ca="1" si="314"/>
        <v>663.5913978494624</v>
      </c>
      <c r="AV318" s="31">
        <f t="shared" ca="1" si="315"/>
        <v>-5583.5161290322567</v>
      </c>
      <c r="AW318" s="31">
        <f t="shared" ca="1" si="316"/>
        <v>65.047043010752674</v>
      </c>
      <c r="AX318" s="31">
        <f t="shared" ca="1" si="317"/>
        <v>1350.5215053763443</v>
      </c>
      <c r="AY318" s="31">
        <f t="shared" ca="1" si="318"/>
        <v>-1174.383064516129</v>
      </c>
      <c r="AZ318" s="31">
        <f t="shared" ca="1" si="319"/>
        <v>-997.34811827956992</v>
      </c>
      <c r="BA318" s="31">
        <f t="shared" ca="1" si="320"/>
        <v>-382.02016129032256</v>
      </c>
      <c r="BB318" s="31">
        <f t="shared" ca="1" si="321"/>
        <v>-2410.5497311827958</v>
      </c>
      <c r="BC318" s="31">
        <f t="shared" ca="1" si="322"/>
        <v>-1597.1438172043011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-2738</v>
      </c>
      <c r="BI318" s="32">
        <f>IF($BF318&gt;$Y$7,"",IF(AND($BF318=$Y$7,$BG318=23),"",Entrées!D346-Entrées!D345))</f>
        <v>-2575</v>
      </c>
      <c r="BJ318" s="32">
        <f>IF($BF318&gt;$Y$7,"",IF(AND($BF318=$Y$7,$BG318=23),"",Entrées!E346-Entrées!E345))</f>
        <v>-2662.5</v>
      </c>
      <c r="BK318" s="32">
        <f>IF($BF318&gt;$Y$7,"",IF(AND($BF318=$Y$7,$BG318=23),"",Entrées!F346-Entrées!F345))</f>
        <v>0.5</v>
      </c>
      <c r="BL318" s="32">
        <f>IF($BF318&gt;$Y$7,"",IF(AND($BF318=$Y$7,$BG318=23),"",Entrées!G346-Entrées!G345))</f>
        <v>-607</v>
      </c>
      <c r="BM318" s="32">
        <f>IF($BF318&gt;$Y$7,"",IF(AND($BF318=$Y$7,$BG318=23),"",Entrées!H346-Entrées!H345))</f>
        <v>0</v>
      </c>
      <c r="BN318" s="32">
        <f>IF($BF318&gt;$Y$7,"",IF(AND($BF318=$Y$7,$BG318=23),"",Entrées!I346-Entrées!I345))</f>
        <v>-522.5</v>
      </c>
      <c r="BO318" s="32">
        <f>IF($BF318&gt;$Y$7,"",IF(AND($BF318=$Y$7,$BG318=23),"",Entrées!J346-Entrées!J345))</f>
        <v>195.5</v>
      </c>
      <c r="BP318" s="32">
        <f>IF($BF318&gt;$Y$7,"",IF(AND($BF318=$Y$7,$BG318=23),"",Entrées!K346-Entrées!K345))</f>
        <v>0</v>
      </c>
      <c r="BQ318" s="32">
        <f>IF($BF318&gt;$Y$7,"",IF(AND($BF318=$Y$7,$BG318=23),"",Entrées!L346-Entrées!L345))</f>
        <v>-1310.5</v>
      </c>
      <c r="BR318" s="32">
        <f>IF($BF318&gt;$Y$7,"",IF(AND($BF318=$Y$7,$BG318=23),"",Entrées!M346-Entrées!M345))</f>
        <v>-1</v>
      </c>
      <c r="BS318" s="32">
        <f>IF($BF318&gt;$Y$7,"",IF(AND($BF318=$Y$7,$BG318=23),"",Entrées!N346-Entrées!N345))</f>
        <v>5</v>
      </c>
      <c r="BT318" s="32">
        <f>IF($BF318&gt;$Y$7,"",IF(AND($BF318=$Y$7,$BG318=23),"",Entrées!O346-Entrées!O345))</f>
        <v>-497</v>
      </c>
      <c r="BU318" s="32">
        <f>IF($BF318&gt;$Y$7,"",IF(AND($BF318=$Y$7,$BG318=23),"",Entrées!P346-Entrées!P345))</f>
        <v>-9</v>
      </c>
      <c r="BV318" s="32">
        <f>IF($BF318&gt;$Y$7,"",IF(AND($BF318=$Y$7,$BG318=23),"",Entrées!Q346-Entrées!Q345))</f>
        <v>-204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-51</v>
      </c>
      <c r="BY318" s="32">
        <f>IF($BF318&gt;$Y$7,"",IF(AND($BF318=$Y$7,$BG318=23),"",Entrées!T346-Entrées!T345))</f>
        <v>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-355</v>
      </c>
      <c r="CB318" s="4"/>
      <c r="CC318" s="4"/>
      <c r="CD318" s="33">
        <f>IF($BF318&lt;=$Y$7,Entrées!J345/CD$2,"")</f>
        <v>0.29049962149886449</v>
      </c>
      <c r="CE318" s="33">
        <f>IF($BF318&lt;=$Y$7,Entrées!K345/CE$2,"")</f>
        <v>0</v>
      </c>
      <c r="CF318" s="11">
        <f t="shared" si="324"/>
        <v>7926</v>
      </c>
      <c r="CG318" s="11">
        <f t="shared" si="325"/>
        <v>4186</v>
      </c>
      <c r="CH318" s="52">
        <f t="shared" si="326"/>
        <v>0.27160101910413265</v>
      </c>
      <c r="CI318" s="52">
        <f t="shared" si="327"/>
        <v>9.6170382329218221E-2</v>
      </c>
      <c r="CK318" s="11"/>
      <c r="CL318" s="11"/>
      <c r="CM318" s="11"/>
      <c r="CN318" s="11"/>
      <c r="CO318" s="11"/>
    </row>
    <row r="319" spans="2:93">
      <c r="B319" s="11">
        <f t="shared" si="364"/>
        <v>4186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0</v>
      </c>
      <c r="L319" s="28">
        <f ca="1">IF($D319&gt;$D$8,"",INDIRECT(ADDRESS(ROW(Entrées!$C$37)+($D319-1)*24+L$11,COLUMN(Entrées!$C$37)+($C319-1),4,TRUE,"Entrées")))</f>
        <v>0.5</v>
      </c>
      <c r="M319" s="28">
        <f ca="1">IF($D319&gt;$D$8,"",INDIRECT(ADDRESS(ROW(Entrées!$C$37)+($D319-1)*24+M$11,COLUMN(Entrées!$C$37)+($C319-1),4,TRUE,"Entrées")))</f>
        <v>31</v>
      </c>
      <c r="N319" s="28">
        <f ca="1">IF($D319&gt;$D$8,"",INDIRECT(ADDRESS(ROW(Entrées!$C$37)+($D319-1)*24+N$11,COLUMN(Entrées!$C$37)+($C319-1),4,TRUE,"Entrées")))</f>
        <v>318</v>
      </c>
      <c r="O319" s="28">
        <f ca="1">IF($D319&gt;$D$8,"",INDIRECT(ADDRESS(ROW(Entrées!$C$37)+($D319-1)*24+O$11,COLUMN(Entrées!$C$37)+($C319-1),4,TRUE,"Entrées")))</f>
        <v>768</v>
      </c>
      <c r="P319" s="28">
        <f ca="1">IF($D319&gt;$D$8,"",INDIRECT(ADDRESS(ROW(Entrées!$C$37)+($D319-1)*24+P$11,COLUMN(Entrées!$C$37)+($C319-1),4,TRUE,"Entrées")))</f>
        <v>1130.5</v>
      </c>
      <c r="Q319" s="28">
        <f ca="1">IF($D319&gt;$D$8,"",INDIRECT(ADDRESS(ROW(Entrées!$C$37)+($D319-1)*24+Q$11,COLUMN(Entrées!$C$37)+($C319-1),4,TRUE,"Entrées")))</f>
        <v>1348</v>
      </c>
      <c r="R319" s="28">
        <f ca="1">IF($D319&gt;$D$8,"",INDIRECT(ADDRESS(ROW(Entrées!$C$37)+($D319-1)*24+R$11,COLUMN(Entrées!$C$37)+($C319-1),4,TRUE,"Entrées")))</f>
        <v>1389.5</v>
      </c>
      <c r="S319" s="28">
        <f ca="1">IF($D319&gt;$D$8,"",INDIRECT(ADDRESS(ROW(Entrées!$C$37)+($D319-1)*24+S$11,COLUMN(Entrées!$C$37)+($C319-1),4,TRUE,"Entrées")))</f>
        <v>1369</v>
      </c>
      <c r="T319" s="28">
        <f ca="1">IF($D319&gt;$D$8,"",INDIRECT(ADDRESS(ROW(Entrées!$C$37)+($D319-1)*24+T$11,COLUMN(Entrées!$C$37)+($C319-1),4,TRUE,"Entrées")))</f>
        <v>1147.5</v>
      </c>
      <c r="U319" s="28">
        <f ca="1">IF($D319&gt;$D$8,"",INDIRECT(ADDRESS(ROW(Entrées!$C$37)+($D319-1)*24+U$11,COLUMN(Entrées!$C$37)+($C319-1),4,TRUE,"Entrées")))</f>
        <v>901.5</v>
      </c>
      <c r="V319" s="28">
        <f ca="1">IF($D319&gt;$D$8,"",INDIRECT(ADDRESS(ROW(Entrées!$C$37)+($D319-1)*24+V$11,COLUMN(Entrées!$C$37)+($C319-1),4,TRUE,"Entrées")))</f>
        <v>559</v>
      </c>
      <c r="W319" s="28">
        <f ca="1">IF($D319&gt;$D$8,"",INDIRECT(ADDRESS(ROW(Entrées!$C$37)+($D319-1)*24+W$11,COLUMN(Entrées!$C$37)+($C319-1),4,TRUE,"Entrées")))</f>
        <v>218.5</v>
      </c>
      <c r="X319" s="28">
        <f ca="1">IF($D319&gt;$D$8,"",INDIRECT(ADDRESS(ROW(Entrées!$C$37)+($D319-1)*24+X$11,COLUMN(Entrées!$C$37)+($C319-1),4,TRUE,"Entrées")))</f>
        <v>13</v>
      </c>
      <c r="Y319" s="28">
        <f ca="1">IF($D319&gt;$D$8,"",INDIRECT(ADDRESS(ROW(Entrées!$C$37)+($D319-1)*24+Y$11,COLUMN(Entrées!$C$37)+($C319-1),4,TRUE,"Entrées")))</f>
        <v>0</v>
      </c>
      <c r="Z319" s="28">
        <f ca="1">IF($D319&gt;$D$8,"",INDIRECT(ADDRESS(ROW(Entrées!$C$37)+($D319-1)*24+Z$11,COLUMN(Entrées!$C$37)+($C319-1),4,TRUE,"Entrées")))</f>
        <v>0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383.08333333333331</v>
      </c>
      <c r="AE319" s="40">
        <f t="shared" ca="1" si="366"/>
        <v>1389.5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49473.956989247294</v>
      </c>
      <c r="AK319" s="31">
        <f t="shared" ca="1" si="304"/>
        <v>49350.672043010745</v>
      </c>
      <c r="AL319" s="31">
        <f t="shared" ca="1" si="305"/>
        <v>49398.118279569891</v>
      </c>
      <c r="AM319" s="31">
        <f t="shared" ca="1" si="306"/>
        <v>347.55645161290329</v>
      </c>
      <c r="AN319" s="31">
        <f t="shared" ca="1" si="307"/>
        <v>2588.1444892473114</v>
      </c>
      <c r="AO319" s="31">
        <f t="shared" ca="1" si="308"/>
        <v>1503.5463709677417</v>
      </c>
      <c r="AP319" s="31">
        <f t="shared" ca="1" si="309"/>
        <v>41704.171370967742</v>
      </c>
      <c r="AQ319" s="31">
        <f t="shared" ca="1" si="310"/>
        <v>2152.7096774193546</v>
      </c>
      <c r="AR319" s="31">
        <f t="shared" ca="1" si="311"/>
        <v>402.56922043010746</v>
      </c>
      <c r="AS319" s="31">
        <f t="shared" ca="1" si="312"/>
        <v>6508.2741935483891</v>
      </c>
      <c r="AT319" s="31">
        <f t="shared" ca="1" si="313"/>
        <v>-813.07862903225805</v>
      </c>
      <c r="AU319" s="31">
        <f t="shared" ca="1" si="314"/>
        <v>663.5913978494624</v>
      </c>
      <c r="AV319" s="31">
        <f t="shared" ca="1" si="315"/>
        <v>-5583.5161290322567</v>
      </c>
      <c r="AW319" s="31">
        <f t="shared" ca="1" si="316"/>
        <v>65.047043010752674</v>
      </c>
      <c r="AX319" s="31">
        <f t="shared" ca="1" si="317"/>
        <v>1350.5215053763443</v>
      </c>
      <c r="AY319" s="31">
        <f t="shared" ca="1" si="318"/>
        <v>-1174.383064516129</v>
      </c>
      <c r="AZ319" s="31">
        <f t="shared" ca="1" si="319"/>
        <v>-997.34811827956992</v>
      </c>
      <c r="BA319" s="31">
        <f t="shared" ca="1" si="320"/>
        <v>-382.02016129032256</v>
      </c>
      <c r="BB319" s="31">
        <f t="shared" ca="1" si="321"/>
        <v>-2410.5497311827958</v>
      </c>
      <c r="BC319" s="31">
        <f t="shared" ca="1" si="322"/>
        <v>-1597.1438172043011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-2053.5</v>
      </c>
      <c r="BI319" s="32">
        <f>IF($BF319&gt;$Y$7,"",IF(AND($BF319=$Y$7,$BG319=23),"",Entrées!D347-Entrées!D346))</f>
        <v>-712.5</v>
      </c>
      <c r="BJ319" s="32">
        <f>IF($BF319&gt;$Y$7,"",IF(AND($BF319=$Y$7,$BG319=23),"",Entrées!E347-Entrées!E346))</f>
        <v>-775</v>
      </c>
      <c r="BK319" s="32">
        <f>IF($BF319&gt;$Y$7,"",IF(AND($BF319=$Y$7,$BG319=23),"",Entrées!F347-Entrées!F346))</f>
        <v>-0.5</v>
      </c>
      <c r="BL319" s="32">
        <f>IF($BF319&gt;$Y$7,"",IF(AND($BF319=$Y$7,$BG319=23),"",Entrées!G347-Entrées!G346))</f>
        <v>-174</v>
      </c>
      <c r="BM319" s="32">
        <f>IF($BF319&gt;$Y$7,"",IF(AND($BF319=$Y$7,$BG319=23),"",Entrées!H347-Entrées!H346))</f>
        <v>10</v>
      </c>
      <c r="BN319" s="32">
        <f>IF($BF319&gt;$Y$7,"",IF(AND($BF319=$Y$7,$BG319=23),"",Entrées!I347-Entrées!I346))</f>
        <v>-390.5</v>
      </c>
      <c r="BO319" s="32">
        <f>IF($BF319&gt;$Y$7,"",IF(AND($BF319=$Y$7,$BG319=23),"",Entrées!J347-Entrées!J346))</f>
        <v>40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-559.5</v>
      </c>
      <c r="BR319" s="32">
        <f>IF($BF319&gt;$Y$7,"",IF(AND($BF319=$Y$7,$BG319=23),"",Entrées!M347-Entrées!M346))</f>
        <v>-400</v>
      </c>
      <c r="BS319" s="32">
        <f>IF($BF319&gt;$Y$7,"",IF(AND($BF319=$Y$7,$BG319=23),"",Entrées!N347-Entrées!N346))</f>
        <v>-5.5</v>
      </c>
      <c r="BT319" s="32">
        <f>IF($BF319&gt;$Y$7,"",IF(AND($BF319=$Y$7,$BG319=23),"",Entrées!O347-Entrées!O346))</f>
        <v>-573.5</v>
      </c>
      <c r="BU319" s="32">
        <f>IF($BF319&gt;$Y$7,"",IF(AND($BF319=$Y$7,$BG319=23),"",Entrées!P347-Entrées!P346))</f>
        <v>-1.5</v>
      </c>
      <c r="BV319" s="32">
        <f>IF($BF319&gt;$Y$7,"",IF(AND($BF319=$Y$7,$BG319=23),"",Entrées!Q347-Entrées!Q346))</f>
        <v>-72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67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127</v>
      </c>
      <c r="CD319" s="33">
        <f>IF($BF319&lt;=$Y$7,Entrées!J346/CD$2,"")</f>
        <v>0.31516527882916984</v>
      </c>
      <c r="CE319" s="33">
        <f>IF($BF319&lt;=$Y$7,Entrées!K346/CE$2,"")</f>
        <v>0</v>
      </c>
      <c r="CF319" s="11">
        <f t="shared" si="324"/>
        <v>7926</v>
      </c>
      <c r="CG319" s="11">
        <f t="shared" si="325"/>
        <v>4186</v>
      </c>
      <c r="CH319" s="52">
        <f t="shared" si="326"/>
        <v>0.27160101910413265</v>
      </c>
      <c r="CI319" s="52">
        <f t="shared" si="327"/>
        <v>9.6170382329218221E-2</v>
      </c>
    </row>
    <row r="320" spans="2:93">
      <c r="B320" s="11">
        <f t="shared" si="364"/>
        <v>4186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0</v>
      </c>
      <c r="L320" s="28">
        <f ca="1">IF($D320&gt;$D$8,"",INDIRECT(ADDRESS(ROW(Entrées!$C$37)+($D320-1)*24+L$11,COLUMN(Entrées!$C$37)+($C320-1),4,TRUE,"Entrées")))</f>
        <v>0.5</v>
      </c>
      <c r="M320" s="28">
        <f ca="1">IF($D320&gt;$D$8,"",INDIRECT(ADDRESS(ROW(Entrées!$C$37)+($D320-1)*24+M$11,COLUMN(Entrées!$C$37)+($C320-1),4,TRUE,"Entrées")))</f>
        <v>21</v>
      </c>
      <c r="N320" s="28">
        <f ca="1">IF($D320&gt;$D$8,"",INDIRECT(ADDRESS(ROW(Entrées!$C$37)+($D320-1)*24+N$11,COLUMN(Entrées!$C$37)+($C320-1),4,TRUE,"Entrées")))</f>
        <v>324.5</v>
      </c>
      <c r="O320" s="28">
        <f ca="1">IF($D320&gt;$D$8,"",INDIRECT(ADDRESS(ROW(Entrées!$C$37)+($D320-1)*24+O$11,COLUMN(Entrées!$C$37)+($C320-1),4,TRUE,"Entrées")))</f>
        <v>837</v>
      </c>
      <c r="P320" s="28">
        <f ca="1">IF($D320&gt;$D$8,"",INDIRECT(ADDRESS(ROW(Entrées!$C$37)+($D320-1)*24+P$11,COLUMN(Entrées!$C$37)+($C320-1),4,TRUE,"Entrées")))</f>
        <v>1362.5</v>
      </c>
      <c r="Q320" s="28">
        <f ca="1">IF($D320&gt;$D$8,"",INDIRECT(ADDRESS(ROW(Entrées!$C$37)+($D320-1)*24+Q$11,COLUMN(Entrées!$C$37)+($C320-1),4,TRUE,"Entrées")))</f>
        <v>1732</v>
      </c>
      <c r="R320" s="28">
        <f ca="1">IF($D320&gt;$D$8,"",INDIRECT(ADDRESS(ROW(Entrées!$C$37)+($D320-1)*24+R$11,COLUMN(Entrées!$C$37)+($C320-1),4,TRUE,"Entrées")))</f>
        <v>1943.5</v>
      </c>
      <c r="S320" s="28">
        <f ca="1">IF($D320&gt;$D$8,"",INDIRECT(ADDRESS(ROW(Entrées!$C$37)+($D320-1)*24+S$11,COLUMN(Entrées!$C$37)+($C320-1),4,TRUE,"Entrées")))</f>
        <v>1861</v>
      </c>
      <c r="T320" s="28">
        <f ca="1">IF($D320&gt;$D$8,"",INDIRECT(ADDRESS(ROW(Entrées!$C$37)+($D320-1)*24+T$11,COLUMN(Entrées!$C$37)+($C320-1),4,TRUE,"Entrées")))</f>
        <v>1554.5</v>
      </c>
      <c r="U320" s="28">
        <f ca="1">IF($D320&gt;$D$8,"",INDIRECT(ADDRESS(ROW(Entrées!$C$37)+($D320-1)*24+U$11,COLUMN(Entrées!$C$37)+($C320-1),4,TRUE,"Entrées")))</f>
        <v>1168</v>
      </c>
      <c r="V320" s="28">
        <f ca="1">IF($D320&gt;$D$8,"",INDIRECT(ADDRESS(ROW(Entrées!$C$37)+($D320-1)*24+V$11,COLUMN(Entrées!$C$37)+($C320-1),4,TRUE,"Entrées")))</f>
        <v>732</v>
      </c>
      <c r="W320" s="28">
        <f ca="1">IF($D320&gt;$D$8,"",INDIRECT(ADDRESS(ROW(Entrées!$C$37)+($D320-1)*24+W$11,COLUMN(Entrées!$C$37)+($C320-1),4,TRUE,"Entrées")))</f>
        <v>242.5</v>
      </c>
      <c r="X320" s="28">
        <f ca="1">IF($D320&gt;$D$8,"",INDIRECT(ADDRESS(ROW(Entrées!$C$37)+($D320-1)*24+X$11,COLUMN(Entrées!$C$37)+($C320-1),4,TRUE,"Entrées")))</f>
        <v>11</v>
      </c>
      <c r="Y320" s="28">
        <f ca="1">IF($D320&gt;$D$8,"",INDIRECT(ADDRESS(ROW(Entrées!$C$37)+($D320-1)*24+Y$11,COLUMN(Entrées!$C$37)+($C320-1),4,TRUE,"Entrées")))</f>
        <v>0</v>
      </c>
      <c r="Z320" s="28">
        <f ca="1">IF($D320&gt;$D$8,"",INDIRECT(ADDRESS(ROW(Entrées!$C$37)+($D320-1)*24+Z$11,COLUMN(Entrées!$C$37)+($C320-1),4,TRUE,"Entrées")))</f>
        <v>0</v>
      </c>
      <c r="AA320" s="28">
        <f ca="1">IF($D320&gt;$D$8,"",INDIRECT(ADDRESS(ROW(Entrées!$C$37)+($D320-1)*24+AA$11,COLUMN(Entrées!$C$37)+($C320-1),4,TRUE,"Entrées")))</f>
        <v>0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491.25</v>
      </c>
      <c r="AE320" s="40">
        <f t="shared" ca="1" si="366"/>
        <v>1943.5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49473.956989247294</v>
      </c>
      <c r="AK320" s="31">
        <f t="shared" ca="1" si="304"/>
        <v>49350.672043010745</v>
      </c>
      <c r="AL320" s="31">
        <f t="shared" ca="1" si="305"/>
        <v>49398.118279569891</v>
      </c>
      <c r="AM320" s="31">
        <f t="shared" ca="1" si="306"/>
        <v>347.55645161290329</v>
      </c>
      <c r="AN320" s="31">
        <f t="shared" ca="1" si="307"/>
        <v>2588.1444892473114</v>
      </c>
      <c r="AO320" s="31">
        <f t="shared" ca="1" si="308"/>
        <v>1503.5463709677417</v>
      </c>
      <c r="AP320" s="31">
        <f t="shared" ca="1" si="309"/>
        <v>41704.171370967742</v>
      </c>
      <c r="AQ320" s="31">
        <f t="shared" ca="1" si="310"/>
        <v>2152.7096774193546</v>
      </c>
      <c r="AR320" s="31">
        <f t="shared" ca="1" si="311"/>
        <v>402.56922043010746</v>
      </c>
      <c r="AS320" s="31">
        <f t="shared" ca="1" si="312"/>
        <v>6508.2741935483891</v>
      </c>
      <c r="AT320" s="31">
        <f t="shared" ca="1" si="313"/>
        <v>-813.07862903225805</v>
      </c>
      <c r="AU320" s="31">
        <f t="shared" ca="1" si="314"/>
        <v>663.5913978494624</v>
      </c>
      <c r="AV320" s="31">
        <f t="shared" ca="1" si="315"/>
        <v>-5583.5161290322567</v>
      </c>
      <c r="AW320" s="31">
        <f t="shared" ca="1" si="316"/>
        <v>65.047043010752674</v>
      </c>
      <c r="AX320" s="31">
        <f t="shared" ca="1" si="317"/>
        <v>1350.5215053763443</v>
      </c>
      <c r="AY320" s="31">
        <f t="shared" ca="1" si="318"/>
        <v>-1174.383064516129</v>
      </c>
      <c r="AZ320" s="31">
        <f t="shared" ca="1" si="319"/>
        <v>-997.34811827956992</v>
      </c>
      <c r="BA320" s="31">
        <f t="shared" ca="1" si="320"/>
        <v>-382.02016129032256</v>
      </c>
      <c r="BB320" s="31">
        <f t="shared" ca="1" si="321"/>
        <v>-2410.5497311827958</v>
      </c>
      <c r="BC320" s="31">
        <f t="shared" ca="1" si="322"/>
        <v>-1597.1438172043011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2276.5</v>
      </c>
      <c r="BI320" s="32">
        <f>IF($BF320&gt;$Y$7,"",IF(AND($BF320=$Y$7,$BG320=23),"",Entrées!D348-Entrées!D347))</f>
        <v>1837.5</v>
      </c>
      <c r="BJ320" s="32">
        <f>IF($BF320&gt;$Y$7,"",IF(AND($BF320=$Y$7,$BG320=23),"",Entrées!E348-Entrées!E347))</f>
        <v>1750</v>
      </c>
      <c r="BK320" s="32">
        <f>IF($BF320&gt;$Y$7,"",IF(AND($BF320=$Y$7,$BG320=23),"",Entrées!F348-Entrées!F347))</f>
        <v>1.5</v>
      </c>
      <c r="BL320" s="32">
        <f>IF($BF320&gt;$Y$7,"",IF(AND($BF320=$Y$7,$BG320=23),"",Entrées!G348-Entrées!G347))</f>
        <v>65</v>
      </c>
      <c r="BM320" s="32">
        <f>IF($BF320&gt;$Y$7,"",IF(AND($BF320=$Y$7,$BG320=23),"",Entrées!H348-Entrées!H347))</f>
        <v>-1.5</v>
      </c>
      <c r="BN320" s="32">
        <f>IF($BF320&gt;$Y$7,"",IF(AND($BF320=$Y$7,$BG320=23),"",Entrées!I348-Entrées!I347))</f>
        <v>596</v>
      </c>
      <c r="BO320" s="32">
        <f>IF($BF320&gt;$Y$7,"",IF(AND($BF320=$Y$7,$BG320=23),"",Entrées!J348-Entrées!J347))</f>
        <v>-24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489</v>
      </c>
      <c r="BR320" s="32">
        <f>IF($BF320&gt;$Y$7,"",IF(AND($BF320=$Y$7,$BG320=23),"",Entrées!M348-Entrées!M347))</f>
        <v>401</v>
      </c>
      <c r="BS320" s="32">
        <f>IF($BF320&gt;$Y$7,"",IF(AND($BF320=$Y$7,$BG320=23),"",Entrées!N348-Entrées!N347))</f>
        <v>-11</v>
      </c>
      <c r="BT320" s="32">
        <f>IF($BF320&gt;$Y$7,"",IF(AND($BF320=$Y$7,$BG320=23),"",Entrées!O348-Entrées!O347))</f>
        <v>760</v>
      </c>
      <c r="BU320" s="32">
        <f>IF($BF320&gt;$Y$7,"",IF(AND($BF320=$Y$7,$BG320=23),"",Entrées!P348-Entrées!P347))</f>
        <v>-0.5</v>
      </c>
      <c r="BV320" s="32">
        <f>IF($BF320&gt;$Y$7,"",IF(AND($BF320=$Y$7,$BG320=23),"",Entrées!Q348-Entrées!Q347))</f>
        <v>-821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732</v>
      </c>
      <c r="BY320" s="32">
        <f>IF($BF320&gt;$Y$7,"",IF(AND($BF320=$Y$7,$BG320=23),"",Entrées!T348-Entrées!T347))</f>
        <v>117</v>
      </c>
      <c r="BZ320" s="32">
        <f>IF($BF320&gt;$Y$7,"",IF(AND($BF320=$Y$7,$BG320=23),"",Entrées!U348-Entrées!U347))</f>
        <v>173</v>
      </c>
      <c r="CA320" s="32">
        <f>IF($BF320&gt;$Y$7,"",IF(AND($BF320=$Y$7,$BG320=23),"",Entrées!V348-Entrées!V347))</f>
        <v>246</v>
      </c>
      <c r="CD320" s="33">
        <f>IF($BF320&lt;=$Y$7,Entrées!J347/CD$2,"")</f>
        <v>0.32021196063588192</v>
      </c>
      <c r="CE320" s="33">
        <f>IF($BF320&lt;=$Y$7,Entrées!K347/CE$2,"")</f>
        <v>0</v>
      </c>
      <c r="CF320" s="11">
        <f t="shared" si="324"/>
        <v>7926</v>
      </c>
      <c r="CG320" s="11">
        <f t="shared" si="325"/>
        <v>4186</v>
      </c>
      <c r="CH320" s="52">
        <f t="shared" si="326"/>
        <v>0.27160101910413265</v>
      </c>
      <c r="CI320" s="52">
        <f t="shared" si="327"/>
        <v>9.6170382329218221E-2</v>
      </c>
    </row>
    <row r="321" spans="1:93">
      <c r="B321" s="11">
        <f t="shared" si="364"/>
        <v>4186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0</v>
      </c>
      <c r="L321" s="28">
        <f ca="1">IF($D321&gt;$D$8,"",INDIRECT(ADDRESS(ROW(Entrées!$C$37)+($D321-1)*24+L$11,COLUMN(Entrées!$C$37)+($C321-1),4,TRUE,"Entrées")))</f>
        <v>0</v>
      </c>
      <c r="M321" s="28">
        <f ca="1">IF($D321&gt;$D$8,"",INDIRECT(ADDRESS(ROW(Entrées!$C$37)+($D321-1)*24+M$11,COLUMN(Entrées!$C$37)+($C321-1),4,TRUE,"Entrées")))</f>
        <v>7.5</v>
      </c>
      <c r="N321" s="28">
        <f ca="1">IF($D321&gt;$D$8,"",INDIRECT(ADDRESS(ROW(Entrées!$C$37)+($D321-1)*24+N$11,COLUMN(Entrées!$C$37)+($C321-1),4,TRUE,"Entrées")))</f>
        <v>168.5</v>
      </c>
      <c r="O321" s="28">
        <f ca="1">IF($D321&gt;$D$8,"",INDIRECT(ADDRESS(ROW(Entrées!$C$37)+($D321-1)*24+O$11,COLUMN(Entrées!$C$37)+($C321-1),4,TRUE,"Entrées")))</f>
        <v>488.5</v>
      </c>
      <c r="P321" s="28">
        <f ca="1">IF($D321&gt;$D$8,"",INDIRECT(ADDRESS(ROW(Entrées!$C$37)+($D321-1)*24+P$11,COLUMN(Entrées!$C$37)+($C321-1),4,TRUE,"Entrées")))</f>
        <v>885</v>
      </c>
      <c r="Q321" s="28">
        <f ca="1">IF($D321&gt;$D$8,"",INDIRECT(ADDRESS(ROW(Entrées!$C$37)+($D321-1)*24+Q$11,COLUMN(Entrées!$C$37)+($C321-1),4,TRUE,"Entrées")))</f>
        <v>1146.5</v>
      </c>
      <c r="R321" s="28">
        <f ca="1">IF($D321&gt;$D$8,"",INDIRECT(ADDRESS(ROW(Entrées!$C$37)+($D321-1)*24+R$11,COLUMN(Entrées!$C$37)+($C321-1),4,TRUE,"Entrées")))</f>
        <v>1379.5</v>
      </c>
      <c r="S321" s="28">
        <f ca="1">IF($D321&gt;$D$8,"",INDIRECT(ADDRESS(ROW(Entrées!$C$37)+($D321-1)*24+S$11,COLUMN(Entrées!$C$37)+($C321-1),4,TRUE,"Entrées")))</f>
        <v>1436</v>
      </c>
      <c r="T321" s="28">
        <f ca="1">IF($D321&gt;$D$8,"",INDIRECT(ADDRESS(ROW(Entrées!$C$37)+($D321-1)*24+T$11,COLUMN(Entrées!$C$37)+($C321-1),4,TRUE,"Entrées")))</f>
        <v>1385</v>
      </c>
      <c r="U321" s="28">
        <f ca="1">IF($D321&gt;$D$8,"",INDIRECT(ADDRESS(ROW(Entrées!$C$37)+($D321-1)*24+U$11,COLUMN(Entrées!$C$37)+($C321-1),4,TRUE,"Entrées")))</f>
        <v>1121.5</v>
      </c>
      <c r="V321" s="28">
        <f ca="1">IF($D321&gt;$D$8,"",INDIRECT(ADDRESS(ROW(Entrées!$C$37)+($D321-1)*24+V$11,COLUMN(Entrées!$C$37)+($C321-1),4,TRUE,"Entrées")))</f>
        <v>659.5</v>
      </c>
      <c r="W321" s="28">
        <f ca="1">IF($D321&gt;$D$8,"",INDIRECT(ADDRESS(ROW(Entrées!$C$37)+($D321-1)*24+W$11,COLUMN(Entrées!$C$37)+($C321-1),4,TRUE,"Entrées")))</f>
        <v>212.5</v>
      </c>
      <c r="X321" s="28">
        <f ca="1">IF($D321&gt;$D$8,"",INDIRECT(ADDRESS(ROW(Entrées!$C$37)+($D321-1)*24+X$11,COLUMN(Entrées!$C$37)+($C321-1),4,TRUE,"Entrées")))</f>
        <v>10.5</v>
      </c>
      <c r="Y321" s="28">
        <f ca="1">IF($D321&gt;$D$8,"",INDIRECT(ADDRESS(ROW(Entrées!$C$37)+($D321-1)*24+Y$11,COLUMN(Entrées!$C$37)+($C321-1),4,TRUE,"Entrées")))</f>
        <v>0</v>
      </c>
      <c r="Z321" s="28">
        <f ca="1">IF($D321&gt;$D$8,"",INDIRECT(ADDRESS(ROW(Entrées!$C$37)+($D321-1)*24+Z$11,COLUMN(Entrées!$C$37)+($C321-1),4,TRUE,"Entrées")))</f>
        <v>0</v>
      </c>
      <c r="AA321" s="28">
        <f ca="1">IF($D321&gt;$D$8,"",INDIRECT(ADDRESS(ROW(Entrées!$C$37)+($D321-1)*24+AA$11,COLUMN(Entrées!$C$37)+($C321-1),4,TRUE,"Entrées")))</f>
        <v>0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370.85416666666669</v>
      </c>
      <c r="AE321" s="40">
        <f t="shared" ca="1" si="366"/>
        <v>1436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49473.956989247294</v>
      </c>
      <c r="AK321" s="31">
        <f t="shared" ca="1" si="304"/>
        <v>49350.672043010745</v>
      </c>
      <c r="AL321" s="31">
        <f t="shared" ca="1" si="305"/>
        <v>49398.118279569891</v>
      </c>
      <c r="AM321" s="31">
        <f t="shared" ca="1" si="306"/>
        <v>347.55645161290329</v>
      </c>
      <c r="AN321" s="31">
        <f t="shared" ca="1" si="307"/>
        <v>2588.1444892473114</v>
      </c>
      <c r="AO321" s="31">
        <f t="shared" ca="1" si="308"/>
        <v>1503.5463709677417</v>
      </c>
      <c r="AP321" s="31">
        <f t="shared" ca="1" si="309"/>
        <v>41704.171370967742</v>
      </c>
      <c r="AQ321" s="31">
        <f t="shared" ca="1" si="310"/>
        <v>2152.7096774193546</v>
      </c>
      <c r="AR321" s="31">
        <f t="shared" ca="1" si="311"/>
        <v>402.56922043010746</v>
      </c>
      <c r="AS321" s="31">
        <f t="shared" ca="1" si="312"/>
        <v>6508.2741935483891</v>
      </c>
      <c r="AT321" s="31">
        <f t="shared" ca="1" si="313"/>
        <v>-813.07862903225805</v>
      </c>
      <c r="AU321" s="31">
        <f t="shared" ca="1" si="314"/>
        <v>663.5913978494624</v>
      </c>
      <c r="AV321" s="31">
        <f t="shared" ca="1" si="315"/>
        <v>-5583.5161290322567</v>
      </c>
      <c r="AW321" s="31">
        <f t="shared" ca="1" si="316"/>
        <v>65.047043010752674</v>
      </c>
      <c r="AX321" s="31">
        <f t="shared" ca="1" si="317"/>
        <v>1350.5215053763443</v>
      </c>
      <c r="AY321" s="31">
        <f t="shared" ca="1" si="318"/>
        <v>-1174.383064516129</v>
      </c>
      <c r="AZ321" s="31">
        <f t="shared" ca="1" si="319"/>
        <v>-997.34811827956992</v>
      </c>
      <c r="BA321" s="31">
        <f t="shared" ca="1" si="320"/>
        <v>-382.02016129032256</v>
      </c>
      <c r="BB321" s="31">
        <f t="shared" ca="1" si="321"/>
        <v>-2410.5497311827958</v>
      </c>
      <c r="BC321" s="31">
        <f t="shared" ca="1" si="322"/>
        <v>-1597.1438172043011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-1462.5</v>
      </c>
      <c r="BI321" s="32">
        <f>IF($BF321&gt;$Y$7,"",IF(AND($BF321=$Y$7,$BG321=23),"",Entrées!D349-Entrées!D348))</f>
        <v>-2562.5</v>
      </c>
      <c r="BJ321" s="32">
        <f>IF($BF321&gt;$Y$7,"",IF(AND($BF321=$Y$7,$BG321=23),"",Entrées!E349-Entrées!E348))</f>
        <v>-2275</v>
      </c>
      <c r="BK321" s="32">
        <f>IF($BF321&gt;$Y$7,"",IF(AND($BF321=$Y$7,$BG321=23),"",Entrées!F349-Entrées!F348))</f>
        <v>-1.5</v>
      </c>
      <c r="BL321" s="32">
        <f>IF($BF321&gt;$Y$7,"",IF(AND($BF321=$Y$7,$BG321=23),"",Entrées!G349-Entrées!G348))</f>
        <v>-4</v>
      </c>
      <c r="BM321" s="32">
        <f>IF($BF321&gt;$Y$7,"",IF(AND($BF321=$Y$7,$BG321=23),"",Entrées!H349-Entrées!H348))</f>
        <v>-31.5</v>
      </c>
      <c r="BN321" s="32">
        <f>IF($BF321&gt;$Y$7,"",IF(AND($BF321=$Y$7,$BG321=23),"",Entrées!I349-Entrées!I348))</f>
        <v>-198.5</v>
      </c>
      <c r="BO321" s="32">
        <f>IF($BF321&gt;$Y$7,"",IF(AND($BF321=$Y$7,$BG321=23),"",Entrées!J349-Entrées!J348))</f>
        <v>-81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-421</v>
      </c>
      <c r="BR321" s="32">
        <f>IF($BF321&gt;$Y$7,"",IF(AND($BF321=$Y$7,$BG321=23),"",Entrées!M349-Entrées!M348))</f>
        <v>-6.5</v>
      </c>
      <c r="BS321" s="32">
        <f>IF($BF321&gt;$Y$7,"",IF(AND($BF321=$Y$7,$BG321=23),"",Entrées!N349-Entrées!N348))</f>
        <v>0.5</v>
      </c>
      <c r="BT321" s="32">
        <f>IF($BF321&gt;$Y$7,"",IF(AND($BF321=$Y$7,$BG321=23),"",Entrées!O349-Entrées!O348))</f>
        <v>-718.5</v>
      </c>
      <c r="BU321" s="32">
        <f>IF($BF321&gt;$Y$7,"",IF(AND($BF321=$Y$7,$BG321=23),"",Entrées!P349-Entrées!P348))</f>
        <v>0.5</v>
      </c>
      <c r="BV321" s="32">
        <f>IF($BF321&gt;$Y$7,"",IF(AND($BF321=$Y$7,$BG321=23),"",Entrées!Q349-Entrées!Q348))</f>
        <v>-1033</v>
      </c>
      <c r="BW321" s="32">
        <f>IF($BF321&gt;$Y$7,"",IF(AND($BF321=$Y$7,$BG321=23),"",Entrées!R349-Entrées!R348))</f>
        <v>75</v>
      </c>
      <c r="BX321" s="32">
        <f>IF($BF321&gt;$Y$7,"",IF(AND($BF321=$Y$7,$BG321=23),"",Entrées!S349-Entrées!S348))</f>
        <v>-307</v>
      </c>
      <c r="BY321" s="32">
        <f>IF($BF321&gt;$Y$7,"",IF(AND($BF321=$Y$7,$BG321=23),"",Entrées!T349-Entrées!T348))</f>
        <v>-117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-85</v>
      </c>
      <c r="CB321" s="11"/>
      <c r="CD321" s="33">
        <f>IF($BF321&lt;=$Y$7,Entrées!J348/CD$2,"")</f>
        <v>0.31718395155185464</v>
      </c>
      <c r="CE321" s="33">
        <f>IF($BF321&lt;=$Y$7,Entrées!K348/CE$2,"")</f>
        <v>0</v>
      </c>
      <c r="CF321" s="11">
        <f t="shared" si="324"/>
        <v>7926</v>
      </c>
      <c r="CG321" s="11">
        <f t="shared" si="325"/>
        <v>4186</v>
      </c>
      <c r="CH321" s="52">
        <f t="shared" si="326"/>
        <v>0.27160101910413265</v>
      </c>
      <c r="CI321" s="52">
        <f t="shared" si="327"/>
        <v>9.6170382329218221E-2</v>
      </c>
      <c r="CK321" s="11"/>
      <c r="CL321" s="11"/>
    </row>
    <row r="322" spans="1:93">
      <c r="B322" s="11">
        <f t="shared" si="364"/>
        <v>4186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0</v>
      </c>
      <c r="L322" s="28">
        <f ca="1">IF($D322&gt;$D$8,"",INDIRECT(ADDRESS(ROW(Entrées!$C$37)+($D322-1)*24+L$11,COLUMN(Entrées!$C$37)+($C322-1),4,TRUE,"Entrées")))</f>
        <v>0</v>
      </c>
      <c r="M322" s="28">
        <f ca="1">IF($D322&gt;$D$8,"",INDIRECT(ADDRESS(ROW(Entrées!$C$37)+($D322-1)*24+M$11,COLUMN(Entrées!$C$37)+($C322-1),4,TRUE,"Entrées")))</f>
        <v>8.5</v>
      </c>
      <c r="N322" s="28">
        <f ca="1">IF($D322&gt;$D$8,"",INDIRECT(ADDRESS(ROW(Entrées!$C$37)+($D322-1)*24+N$11,COLUMN(Entrées!$C$37)+($C322-1),4,TRUE,"Entrées")))</f>
        <v>123</v>
      </c>
      <c r="O322" s="28">
        <f ca="1">IF($D322&gt;$D$8,"",INDIRECT(ADDRESS(ROW(Entrées!$C$37)+($D322-1)*24+O$11,COLUMN(Entrées!$C$37)+($C322-1),4,TRUE,"Entrées")))</f>
        <v>343.5</v>
      </c>
      <c r="P322" s="28">
        <f ca="1">IF($D322&gt;$D$8,"",INDIRECT(ADDRESS(ROW(Entrées!$C$37)+($D322-1)*24+P$11,COLUMN(Entrées!$C$37)+($C322-1),4,TRUE,"Entrées")))</f>
        <v>567.5</v>
      </c>
      <c r="Q322" s="28">
        <f ca="1">IF($D322&gt;$D$8,"",INDIRECT(ADDRESS(ROW(Entrées!$C$37)+($D322-1)*24+Q$11,COLUMN(Entrées!$C$37)+($C322-1),4,TRUE,"Entrées")))</f>
        <v>686.5</v>
      </c>
      <c r="R322" s="28">
        <f ca="1">IF($D322&gt;$D$8,"",INDIRECT(ADDRESS(ROW(Entrées!$C$37)+($D322-1)*24+R$11,COLUMN(Entrées!$C$37)+($C322-1),4,TRUE,"Entrées")))</f>
        <v>720</v>
      </c>
      <c r="S322" s="28">
        <f ca="1">IF($D322&gt;$D$8,"",INDIRECT(ADDRESS(ROW(Entrées!$C$37)+($D322-1)*24+S$11,COLUMN(Entrées!$C$37)+($C322-1),4,TRUE,"Entrées")))</f>
        <v>738</v>
      </c>
      <c r="T322" s="28">
        <f ca="1">IF($D322&gt;$D$8,"",INDIRECT(ADDRESS(ROW(Entrées!$C$37)+($D322-1)*24+T$11,COLUMN(Entrées!$C$37)+($C322-1),4,TRUE,"Entrées")))</f>
        <v>560</v>
      </c>
      <c r="U322" s="28">
        <f ca="1">IF($D322&gt;$D$8,"",INDIRECT(ADDRESS(ROW(Entrées!$C$37)+($D322-1)*24+U$11,COLUMN(Entrées!$C$37)+($C322-1),4,TRUE,"Entrées")))</f>
        <v>402.5</v>
      </c>
      <c r="V322" s="28">
        <f ca="1">IF($D322&gt;$D$8,"",INDIRECT(ADDRESS(ROW(Entrées!$C$37)+($D322-1)*24+V$11,COLUMN(Entrées!$C$37)+($C322-1),4,TRUE,"Entrées")))</f>
        <v>244</v>
      </c>
      <c r="W322" s="28">
        <f ca="1">IF($D322&gt;$D$8,"",INDIRECT(ADDRESS(ROW(Entrées!$C$37)+($D322-1)*24+W$11,COLUMN(Entrées!$C$37)+($C322-1),4,TRUE,"Entrées")))</f>
        <v>78</v>
      </c>
      <c r="X322" s="28">
        <f ca="1">IF($D322&gt;$D$8,"",INDIRECT(ADDRESS(ROW(Entrées!$C$37)+($D322-1)*24+X$11,COLUMN(Entrées!$C$37)+($C322-1),4,TRUE,"Entrées")))</f>
        <v>2</v>
      </c>
      <c r="Y322" s="28">
        <f ca="1">IF($D322&gt;$D$8,"",INDIRECT(ADDRESS(ROW(Entrées!$C$37)+($D322-1)*24+Y$11,COLUMN(Entrées!$C$37)+($C322-1),4,TRUE,"Entrées")))</f>
        <v>0</v>
      </c>
      <c r="Z322" s="28">
        <f ca="1">IF($D322&gt;$D$8,"",INDIRECT(ADDRESS(ROW(Entrées!$C$37)+($D322-1)*24+Z$11,COLUMN(Entrées!$C$37)+($C322-1),4,TRUE,"Entrées")))</f>
        <v>0</v>
      </c>
      <c r="AA322" s="28">
        <f ca="1">IF($D322&gt;$D$8,"",INDIRECT(ADDRESS(ROW(Entrées!$C$37)+($D322-1)*24+AA$11,COLUMN(Entrées!$C$37)+($C322-1),4,TRUE,"Entrées")))</f>
        <v>0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186.39583333333334</v>
      </c>
      <c r="AE322" s="40">
        <f t="shared" ca="1" si="366"/>
        <v>738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49473.956989247294</v>
      </c>
      <c r="AK322" s="31">
        <f t="shared" ca="1" si="304"/>
        <v>49350.672043010745</v>
      </c>
      <c r="AL322" s="31">
        <f t="shared" ca="1" si="305"/>
        <v>49398.118279569891</v>
      </c>
      <c r="AM322" s="31">
        <f t="shared" ca="1" si="306"/>
        <v>347.55645161290329</v>
      </c>
      <c r="AN322" s="31">
        <f t="shared" ca="1" si="307"/>
        <v>2588.1444892473114</v>
      </c>
      <c r="AO322" s="31">
        <f t="shared" ca="1" si="308"/>
        <v>1503.5463709677417</v>
      </c>
      <c r="AP322" s="31">
        <f t="shared" ca="1" si="309"/>
        <v>41704.171370967742</v>
      </c>
      <c r="AQ322" s="31">
        <f t="shared" ca="1" si="310"/>
        <v>2152.7096774193546</v>
      </c>
      <c r="AR322" s="31">
        <f t="shared" ca="1" si="311"/>
        <v>402.56922043010746</v>
      </c>
      <c r="AS322" s="31">
        <f t="shared" ca="1" si="312"/>
        <v>6508.2741935483891</v>
      </c>
      <c r="AT322" s="31">
        <f t="shared" ca="1" si="313"/>
        <v>-813.07862903225805</v>
      </c>
      <c r="AU322" s="31">
        <f t="shared" ca="1" si="314"/>
        <v>663.5913978494624</v>
      </c>
      <c r="AV322" s="31">
        <f t="shared" ca="1" si="315"/>
        <v>-5583.5161290322567</v>
      </c>
      <c r="AW322" s="31">
        <f t="shared" ca="1" si="316"/>
        <v>65.047043010752674</v>
      </c>
      <c r="AX322" s="31">
        <f t="shared" ca="1" si="317"/>
        <v>1350.5215053763443</v>
      </c>
      <c r="AY322" s="31">
        <f t="shared" ca="1" si="318"/>
        <v>-1174.383064516129</v>
      </c>
      <c r="AZ322" s="31">
        <f t="shared" ca="1" si="319"/>
        <v>-997.34811827956992</v>
      </c>
      <c r="BA322" s="31">
        <f t="shared" ca="1" si="320"/>
        <v>-382.02016129032256</v>
      </c>
      <c r="BB322" s="31">
        <f t="shared" ca="1" si="321"/>
        <v>-2410.5497311827958</v>
      </c>
      <c r="BC322" s="31">
        <f t="shared" ca="1" si="322"/>
        <v>-1597.1438172043011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-3848.5</v>
      </c>
      <c r="BI322" s="32">
        <f>IF($BF322&gt;$Y$7,"",IF(AND($BF322=$Y$7,$BG322=23),"",Entrées!D350-Entrées!D349))</f>
        <v>-2925</v>
      </c>
      <c r="BJ322" s="32">
        <f>IF($BF322&gt;$Y$7,"",IF(AND($BF322=$Y$7,$BG322=23),"",Entrées!E350-Entrées!E349))</f>
        <v>-2937.5</v>
      </c>
      <c r="BK322" s="32">
        <f>IF($BF322&gt;$Y$7,"",IF(AND($BF322=$Y$7,$BG322=23),"",Entrées!F350-Entrées!F349))</f>
        <v>-1</v>
      </c>
      <c r="BL322" s="32">
        <f>IF($BF322&gt;$Y$7,"",IF(AND($BF322=$Y$7,$BG322=23),"",Entrées!G350-Entrées!G349))</f>
        <v>-112</v>
      </c>
      <c r="BM322" s="32">
        <f>IF($BF322&gt;$Y$7,"",IF(AND($BF322=$Y$7,$BG322=23),"",Entrées!H350-Entrées!H349))</f>
        <v>16</v>
      </c>
      <c r="BN322" s="32">
        <f>IF($BF322&gt;$Y$7,"",IF(AND($BF322=$Y$7,$BG322=23),"",Entrées!I350-Entrées!I349))</f>
        <v>-855.5</v>
      </c>
      <c r="BO322" s="32">
        <f>IF($BF322&gt;$Y$7,"",IF(AND($BF322=$Y$7,$BG322=23),"",Entrées!J350-Entrées!J349))</f>
        <v>-104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-1337.5</v>
      </c>
      <c r="BR322" s="32">
        <f>IF($BF322&gt;$Y$7,"",IF(AND($BF322=$Y$7,$BG322=23),"",Entrées!M350-Entrées!M349))</f>
        <v>-691.5</v>
      </c>
      <c r="BS322" s="32">
        <f>IF($BF322&gt;$Y$7,"",IF(AND($BF322=$Y$7,$BG322=23),"",Entrées!N350-Entrées!N349))</f>
        <v>2</v>
      </c>
      <c r="BT322" s="32">
        <f>IF($BF322&gt;$Y$7,"",IF(AND($BF322=$Y$7,$BG322=23),"",Entrées!O350-Entrées!O349))</f>
        <v>-766</v>
      </c>
      <c r="BU322" s="32">
        <f>IF($BF322&gt;$Y$7,"",IF(AND($BF322=$Y$7,$BG322=23),"",Entrées!P350-Entrées!P349))</f>
        <v>0.5</v>
      </c>
      <c r="BV322" s="32">
        <f>IF($BF322&gt;$Y$7,"",IF(AND($BF322=$Y$7,$BG322=23),"",Entrées!Q350-Entrées!Q349))</f>
        <v>-216</v>
      </c>
      <c r="BW322" s="32">
        <f>IF($BF322&gt;$Y$7,"",IF(AND($BF322=$Y$7,$BG322=23),"",Entrées!R350-Entrées!R349))</f>
        <v>0</v>
      </c>
      <c r="BX322" s="32">
        <f>IF($BF322&gt;$Y$7,"",IF(AND($BF322=$Y$7,$BG322=23),"",Entrées!S350-Entrées!S349))</f>
        <v>213</v>
      </c>
      <c r="BY322" s="32">
        <f>IF($BF322&gt;$Y$7,"",IF(AND($BF322=$Y$7,$BG322=23),"",Entrées!T350-Entrées!T349))</f>
        <v>-200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-246</v>
      </c>
      <c r="CB322" s="11"/>
      <c r="CD322" s="33">
        <f>IF($BF322&lt;=$Y$7,Entrées!J349/CD$2,"")</f>
        <v>0.3069644208932627</v>
      </c>
      <c r="CE322" s="33">
        <f>IF($BF322&lt;=$Y$7,Entrées!K349/CE$2,"")</f>
        <v>0</v>
      </c>
      <c r="CF322" s="11">
        <f t="shared" si="324"/>
        <v>7926</v>
      </c>
      <c r="CG322" s="11">
        <f t="shared" si="325"/>
        <v>4186</v>
      </c>
      <c r="CH322" s="52">
        <f t="shared" si="326"/>
        <v>0.27160101910413265</v>
      </c>
      <c r="CI322" s="52">
        <f t="shared" si="327"/>
        <v>9.6170382329218221E-2</v>
      </c>
      <c r="CK322" s="11"/>
      <c r="CL322" s="11"/>
    </row>
    <row r="323" spans="1:93">
      <c r="B323" s="11">
        <f t="shared" si="364"/>
        <v>4186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0</v>
      </c>
      <c r="L323" s="28">
        <f ca="1">IF($D323&gt;$D$8,"",INDIRECT(ADDRESS(ROW(Entrées!$C$37)+($D323-1)*24+L$11,COLUMN(Entrées!$C$37)+($C323-1),4,TRUE,"Entrées")))</f>
        <v>0</v>
      </c>
      <c r="M323" s="28">
        <f ca="1">IF($D323&gt;$D$8,"",INDIRECT(ADDRESS(ROW(Entrées!$C$37)+($D323-1)*24+M$11,COLUMN(Entrées!$C$37)+($C323-1),4,TRUE,"Entrées")))</f>
        <v>14.5</v>
      </c>
      <c r="N323" s="28">
        <f ca="1">IF($D323&gt;$D$8,"",INDIRECT(ADDRESS(ROW(Entrées!$C$37)+($D323-1)*24+N$11,COLUMN(Entrées!$C$37)+($C323-1),4,TRUE,"Entrées")))</f>
        <v>224</v>
      </c>
      <c r="O323" s="28">
        <f ca="1">IF($D323&gt;$D$8,"",INDIRECT(ADDRESS(ROW(Entrées!$C$37)+($D323-1)*24+O$11,COLUMN(Entrées!$C$37)+($C323-1),4,TRUE,"Entrées")))</f>
        <v>588</v>
      </c>
      <c r="P323" s="28">
        <f ca="1">IF($D323&gt;$D$8,"",INDIRECT(ADDRESS(ROW(Entrées!$C$37)+($D323-1)*24+P$11,COLUMN(Entrées!$C$37)+($C323-1),4,TRUE,"Entrées")))</f>
        <v>950.5</v>
      </c>
      <c r="Q323" s="28">
        <f ca="1">IF($D323&gt;$D$8,"",INDIRECT(ADDRESS(ROW(Entrées!$C$37)+($D323-1)*24+Q$11,COLUMN(Entrées!$C$37)+($C323-1),4,TRUE,"Entrées")))</f>
        <v>1238</v>
      </c>
      <c r="R323" s="28">
        <f ca="1">IF($D323&gt;$D$8,"",INDIRECT(ADDRESS(ROW(Entrées!$C$37)+($D323-1)*24+R$11,COLUMN(Entrées!$C$37)+($C323-1),4,TRUE,"Entrées")))</f>
        <v>1371.5</v>
      </c>
      <c r="S323" s="28">
        <f ca="1">IF($D323&gt;$D$8,"",INDIRECT(ADDRESS(ROW(Entrées!$C$37)+($D323-1)*24+S$11,COLUMN(Entrées!$C$37)+($C323-1),4,TRUE,"Entrées")))</f>
        <v>1371.5</v>
      </c>
      <c r="T323" s="28">
        <f ca="1">IF($D323&gt;$D$8,"",INDIRECT(ADDRESS(ROW(Entrées!$C$37)+($D323-1)*24+T$11,COLUMN(Entrées!$C$37)+($C323-1),4,TRUE,"Entrées")))</f>
        <v>1191.5</v>
      </c>
      <c r="U323" s="28">
        <f ca="1">IF($D323&gt;$D$8,"",INDIRECT(ADDRESS(ROW(Entrées!$C$37)+($D323-1)*24+U$11,COLUMN(Entrées!$C$37)+($C323-1),4,TRUE,"Entrées")))</f>
        <v>955</v>
      </c>
      <c r="V323" s="28">
        <f ca="1">IF($D323&gt;$D$8,"",INDIRECT(ADDRESS(ROW(Entrées!$C$37)+($D323-1)*24+V$11,COLUMN(Entrées!$C$37)+($C323-1),4,TRUE,"Entrées")))</f>
        <v>594.5</v>
      </c>
      <c r="W323" s="28">
        <f ca="1">IF($D323&gt;$D$8,"",INDIRECT(ADDRESS(ROW(Entrées!$C$37)+($D323-1)*24+W$11,COLUMN(Entrées!$C$37)+($C323-1),4,TRUE,"Entrées")))</f>
        <v>204</v>
      </c>
      <c r="X323" s="28">
        <f ca="1">IF($D323&gt;$D$8,"",INDIRECT(ADDRESS(ROW(Entrées!$C$37)+($D323-1)*24+X$11,COLUMN(Entrées!$C$37)+($C323-1),4,TRUE,"Entrées")))</f>
        <v>7.5</v>
      </c>
      <c r="Y323" s="28">
        <f ca="1">IF($D323&gt;$D$8,"",INDIRECT(ADDRESS(ROW(Entrées!$C$37)+($D323-1)*24+Y$11,COLUMN(Entrées!$C$37)+($C323-1),4,TRUE,"Entrées")))</f>
        <v>0</v>
      </c>
      <c r="Z323" s="28">
        <f ca="1">IF($D323&gt;$D$8,"",INDIRECT(ADDRESS(ROW(Entrées!$C$37)+($D323-1)*24+Z$11,COLUMN(Entrées!$C$37)+($C323-1),4,TRUE,"Entrées")))</f>
        <v>0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362.9375</v>
      </c>
      <c r="AE323" s="40">
        <f t="shared" ca="1" si="366"/>
        <v>1371.5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49473.956989247294</v>
      </c>
      <c r="AK323" s="31">
        <f t="shared" ca="1" si="304"/>
        <v>49350.672043010745</v>
      </c>
      <c r="AL323" s="31">
        <f t="shared" ca="1" si="305"/>
        <v>49398.118279569891</v>
      </c>
      <c r="AM323" s="31">
        <f t="shared" ca="1" si="306"/>
        <v>347.55645161290329</v>
      </c>
      <c r="AN323" s="31">
        <f t="shared" ca="1" si="307"/>
        <v>2588.1444892473114</v>
      </c>
      <c r="AO323" s="31">
        <f t="shared" ca="1" si="308"/>
        <v>1503.5463709677417</v>
      </c>
      <c r="AP323" s="31">
        <f t="shared" ca="1" si="309"/>
        <v>41704.171370967742</v>
      </c>
      <c r="AQ323" s="31">
        <f t="shared" ca="1" si="310"/>
        <v>2152.7096774193546</v>
      </c>
      <c r="AR323" s="31">
        <f t="shared" ca="1" si="311"/>
        <v>402.56922043010746</v>
      </c>
      <c r="AS323" s="31">
        <f t="shared" ca="1" si="312"/>
        <v>6508.2741935483891</v>
      </c>
      <c r="AT323" s="31">
        <f t="shared" ca="1" si="313"/>
        <v>-813.07862903225805</v>
      </c>
      <c r="AU323" s="31">
        <f t="shared" ca="1" si="314"/>
        <v>663.5913978494624</v>
      </c>
      <c r="AV323" s="31">
        <f t="shared" ca="1" si="315"/>
        <v>-5583.5161290322567</v>
      </c>
      <c r="AW323" s="31">
        <f t="shared" ca="1" si="316"/>
        <v>65.047043010752674</v>
      </c>
      <c r="AX323" s="31">
        <f t="shared" ca="1" si="317"/>
        <v>1350.5215053763443</v>
      </c>
      <c r="AY323" s="31">
        <f t="shared" ca="1" si="318"/>
        <v>-1174.383064516129</v>
      </c>
      <c r="AZ323" s="31">
        <f t="shared" ca="1" si="319"/>
        <v>-997.34811827956992</v>
      </c>
      <c r="BA323" s="31">
        <f t="shared" ca="1" si="320"/>
        <v>-382.02016129032256</v>
      </c>
      <c r="BB323" s="31">
        <f t="shared" ca="1" si="321"/>
        <v>-2410.5497311827958</v>
      </c>
      <c r="BC323" s="31">
        <f t="shared" ca="1" si="322"/>
        <v>-1597.1438172043011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-1136</v>
      </c>
      <c r="BI323" s="32">
        <f>IF($BF323&gt;$Y$7,"",IF(AND($BF323=$Y$7,$BG323=23),"",Entrées!D351-Entrées!D350))</f>
        <v>-1550</v>
      </c>
      <c r="BJ323" s="32">
        <f>IF($BF323&gt;$Y$7,"",IF(AND($BF323=$Y$7,$BG323=23),"",Entrées!E351-Entrées!E350))</f>
        <v>-1337.5</v>
      </c>
      <c r="BK323" s="32">
        <f>IF($BF323&gt;$Y$7,"",IF(AND($BF323=$Y$7,$BG323=23),"",Entrées!F351-Entrées!F350))</f>
        <v>0</v>
      </c>
      <c r="BL323" s="32">
        <f>IF($BF323&gt;$Y$7,"",IF(AND($BF323=$Y$7,$BG323=23),"",Entrées!G351-Entrées!G350))</f>
        <v>-31.5</v>
      </c>
      <c r="BM323" s="32">
        <f>IF($BF323&gt;$Y$7,"",IF(AND($BF323=$Y$7,$BG323=23),"",Entrées!H351-Entrées!H350))</f>
        <v>42</v>
      </c>
      <c r="BN323" s="32">
        <f>IF($BF323&gt;$Y$7,"",IF(AND($BF323=$Y$7,$BG323=23),"",Entrées!I351-Entrées!I350))</f>
        <v>37</v>
      </c>
      <c r="BO323" s="32">
        <f>IF($BF323&gt;$Y$7,"",IF(AND($BF323=$Y$7,$BG323=23),"",Entrées!J351-Entrées!J350))</f>
        <v>-22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52</v>
      </c>
      <c r="BR323" s="32">
        <f>IF($BF323&gt;$Y$7,"",IF(AND($BF323=$Y$7,$BG323=23),"",Entrées!M351-Entrées!M350))</f>
        <v>-218.5</v>
      </c>
      <c r="BS323" s="32">
        <f>IF($BF323&gt;$Y$7,"",IF(AND($BF323=$Y$7,$BG323=23),"",Entrées!N351-Entrées!N350))</f>
        <v>-2.5</v>
      </c>
      <c r="BT323" s="32">
        <f>IF($BF323&gt;$Y$7,"",IF(AND($BF323=$Y$7,$BG323=23),"",Entrées!O351-Entrées!O350))</f>
        <v>-992</v>
      </c>
      <c r="BU323" s="32">
        <f>IF($BF323&gt;$Y$7,"",IF(AND($BF323=$Y$7,$BG323=23),"",Entrées!P351-Entrées!P350))</f>
        <v>0</v>
      </c>
      <c r="BV323" s="32">
        <f>IF($BF323&gt;$Y$7,"",IF(AND($BF323=$Y$7,$BG323=23),"",Entrées!Q351-Entrées!Q350))</f>
        <v>-1248</v>
      </c>
      <c r="BW323" s="32">
        <f>IF($BF323&gt;$Y$7,"",IF(AND($BF323=$Y$7,$BG323=23),"",Entrées!R351-Entrées!R350))</f>
        <v>0</v>
      </c>
      <c r="BX323" s="32">
        <f>IF($BF323&gt;$Y$7,"",IF(AND($BF323=$Y$7,$BG323=23),"",Entrées!S351-Entrées!S350))</f>
        <v>134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-344</v>
      </c>
      <c r="CB323" s="11"/>
      <c r="CD323" s="33">
        <f>IF($BF323&lt;=$Y$7,Entrées!J350/CD$2,"")</f>
        <v>0.29384304819581125</v>
      </c>
      <c r="CE323" s="33">
        <f>IF($BF323&lt;=$Y$7,Entrées!K350/CE$2,"")</f>
        <v>0</v>
      </c>
      <c r="CF323" s="11">
        <f t="shared" si="324"/>
        <v>7926</v>
      </c>
      <c r="CG323" s="11">
        <f t="shared" si="325"/>
        <v>4186</v>
      </c>
      <c r="CH323" s="52">
        <f t="shared" si="326"/>
        <v>0.27160101910413265</v>
      </c>
      <c r="CI323" s="52">
        <f t="shared" si="327"/>
        <v>9.6170382329218221E-2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4186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0</v>
      </c>
      <c r="L324" s="28">
        <f ca="1">IF($D324&gt;$D$8,"",INDIRECT(ADDRESS(ROW(Entrées!$C$37)+($D324-1)*24+L$11,COLUMN(Entrées!$C$37)+($C324-1),4,TRUE,"Entrées")))</f>
        <v>0</v>
      </c>
      <c r="M324" s="28">
        <f ca="1">IF($D324&gt;$D$8,"",INDIRECT(ADDRESS(ROW(Entrées!$C$37)+($D324-1)*24+M$11,COLUMN(Entrées!$C$37)+($C324-1),4,TRUE,"Entrées")))</f>
        <v>17.5</v>
      </c>
      <c r="N324" s="28">
        <f ca="1">IF($D324&gt;$D$8,"",INDIRECT(ADDRESS(ROW(Entrées!$C$37)+($D324-1)*24+N$11,COLUMN(Entrées!$C$37)+($C324-1),4,TRUE,"Entrées")))</f>
        <v>313.5</v>
      </c>
      <c r="O324" s="28">
        <f ca="1">IF($D324&gt;$D$8,"",INDIRECT(ADDRESS(ROW(Entrées!$C$37)+($D324-1)*24+O$11,COLUMN(Entrées!$C$37)+($C324-1),4,TRUE,"Entrées")))</f>
        <v>843</v>
      </c>
      <c r="P324" s="28">
        <f ca="1">IF($D324&gt;$D$8,"",INDIRECT(ADDRESS(ROW(Entrées!$C$37)+($D324-1)*24+P$11,COLUMN(Entrées!$C$37)+($C324-1),4,TRUE,"Entrées")))</f>
        <v>1357</v>
      </c>
      <c r="Q324" s="28">
        <f ca="1">IF($D324&gt;$D$8,"",INDIRECT(ADDRESS(ROW(Entrées!$C$37)+($D324-1)*24+Q$11,COLUMN(Entrées!$C$37)+($C324-1),4,TRUE,"Entrées")))</f>
        <v>1695</v>
      </c>
      <c r="R324" s="28">
        <f ca="1">IF($D324&gt;$D$8,"",INDIRECT(ADDRESS(ROW(Entrées!$C$37)+($D324-1)*24+R$11,COLUMN(Entrées!$C$37)+($C324-1),4,TRUE,"Entrées")))</f>
        <v>1894</v>
      </c>
      <c r="S324" s="28">
        <f ca="1">IF($D324&gt;$D$8,"",INDIRECT(ADDRESS(ROW(Entrées!$C$37)+($D324-1)*24+S$11,COLUMN(Entrées!$C$37)+($C324-1),4,TRUE,"Entrées")))</f>
        <v>1962</v>
      </c>
      <c r="T324" s="28">
        <f ca="1">IF($D324&gt;$D$8,"",INDIRECT(ADDRESS(ROW(Entrées!$C$37)+($D324-1)*24+T$11,COLUMN(Entrées!$C$37)+($C324-1),4,TRUE,"Entrées")))</f>
        <v>1900.5</v>
      </c>
      <c r="U324" s="28">
        <f ca="1">IF($D324&gt;$D$8,"",INDIRECT(ADDRESS(ROW(Entrées!$C$37)+($D324-1)*24+U$11,COLUMN(Entrées!$C$37)+($C324-1),4,TRUE,"Entrées")))</f>
        <v>1544</v>
      </c>
      <c r="V324" s="28">
        <f ca="1">IF($D324&gt;$D$8,"",INDIRECT(ADDRESS(ROW(Entrées!$C$37)+($D324-1)*24+V$11,COLUMN(Entrées!$C$37)+($C324-1),4,TRUE,"Entrées")))</f>
        <v>967.5</v>
      </c>
      <c r="W324" s="28">
        <f ca="1">IF($D324&gt;$D$8,"",INDIRECT(ADDRESS(ROW(Entrées!$C$37)+($D324-1)*24+W$11,COLUMN(Entrées!$C$37)+($C324-1),4,TRUE,"Entrées")))</f>
        <v>288.5</v>
      </c>
      <c r="X324" s="28">
        <f ca="1">IF($D324&gt;$D$8,"",INDIRECT(ADDRESS(ROW(Entrées!$C$37)+($D324-1)*24+X$11,COLUMN(Entrées!$C$37)+($C324-1),4,TRUE,"Entrées")))</f>
        <v>7</v>
      </c>
      <c r="Y324" s="28">
        <f ca="1">IF($D324&gt;$D$8,"",INDIRECT(ADDRESS(ROW(Entrées!$C$37)+($D324-1)*24+Y$11,COLUMN(Entrées!$C$37)+($C324-1),4,TRUE,"Entrées")))</f>
        <v>0</v>
      </c>
      <c r="Z324" s="28">
        <f ca="1">IF($D324&gt;$D$8,"",INDIRECT(ADDRESS(ROW(Entrées!$C$37)+($D324-1)*24+Z$11,COLUMN(Entrées!$C$37)+($C324-1),4,TRUE,"Entrées")))</f>
        <v>0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532.89583333333337</v>
      </c>
      <c r="AE324" s="40">
        <f t="shared" ca="1" si="366"/>
        <v>1962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49473.956989247294</v>
      </c>
      <c r="AK324" s="31">
        <f t="shared" ca="1" si="304"/>
        <v>49350.672043010745</v>
      </c>
      <c r="AL324" s="31">
        <f t="shared" ca="1" si="305"/>
        <v>49398.118279569891</v>
      </c>
      <c r="AM324" s="31">
        <f t="shared" ca="1" si="306"/>
        <v>347.55645161290329</v>
      </c>
      <c r="AN324" s="31">
        <f t="shared" ca="1" si="307"/>
        <v>2588.1444892473114</v>
      </c>
      <c r="AO324" s="31">
        <f t="shared" ca="1" si="308"/>
        <v>1503.5463709677417</v>
      </c>
      <c r="AP324" s="31">
        <f t="shared" ca="1" si="309"/>
        <v>41704.171370967742</v>
      </c>
      <c r="AQ324" s="31">
        <f t="shared" ca="1" si="310"/>
        <v>2152.7096774193546</v>
      </c>
      <c r="AR324" s="31">
        <f t="shared" ca="1" si="311"/>
        <v>402.56922043010746</v>
      </c>
      <c r="AS324" s="31">
        <f t="shared" ca="1" si="312"/>
        <v>6508.2741935483891</v>
      </c>
      <c r="AT324" s="31">
        <f t="shared" ca="1" si="313"/>
        <v>-813.07862903225805</v>
      </c>
      <c r="AU324" s="31">
        <f t="shared" ca="1" si="314"/>
        <v>663.5913978494624</v>
      </c>
      <c r="AV324" s="31">
        <f t="shared" ca="1" si="315"/>
        <v>-5583.5161290322567</v>
      </c>
      <c r="AW324" s="31">
        <f t="shared" ca="1" si="316"/>
        <v>65.047043010752674</v>
      </c>
      <c r="AX324" s="31">
        <f t="shared" ca="1" si="317"/>
        <v>1350.5215053763443</v>
      </c>
      <c r="AY324" s="31">
        <f t="shared" ca="1" si="318"/>
        <v>-1174.383064516129</v>
      </c>
      <c r="AZ324" s="31">
        <f t="shared" ca="1" si="319"/>
        <v>-997.34811827956992</v>
      </c>
      <c r="BA324" s="31">
        <f t="shared" ca="1" si="320"/>
        <v>-382.02016129032256</v>
      </c>
      <c r="BB324" s="31">
        <f t="shared" ca="1" si="321"/>
        <v>-2410.5497311827958</v>
      </c>
      <c r="BC324" s="31">
        <f t="shared" ca="1" si="322"/>
        <v>-1597.1438172043011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-2495</v>
      </c>
      <c r="BI324" s="32">
        <f>IF($BF324&gt;$Y$7,"",IF(AND($BF324=$Y$7,$BG324=23),"",Entrées!D352-Entrées!D351))</f>
        <v>-2600</v>
      </c>
      <c r="BJ324" s="32">
        <f>IF($BF324&gt;$Y$7,"",IF(AND($BF324=$Y$7,$BG324=23),"",Entrées!E352-Entrées!E351))</f>
        <v>-2612.5</v>
      </c>
      <c r="BK324" s="32">
        <f>IF($BF324&gt;$Y$7,"",IF(AND($BF324=$Y$7,$BG324=23),"",Entrées!F352-Entrées!F351))</f>
        <v>0</v>
      </c>
      <c r="BL324" s="32">
        <f>IF($BF324&gt;$Y$7,"",IF(AND($BF324=$Y$7,$BG324=23),"",Entrées!G352-Entrées!G351))</f>
        <v>36</v>
      </c>
      <c r="BM324" s="32">
        <f>IF($BF324&gt;$Y$7,"",IF(AND($BF324=$Y$7,$BG324=23),"",Entrées!H352-Entrées!H351))</f>
        <v>45.5</v>
      </c>
      <c r="BN324" s="32">
        <f>IF($BF324&gt;$Y$7,"",IF(AND($BF324=$Y$7,$BG324=23),"",Entrées!I352-Entrées!I351))</f>
        <v>-79.5</v>
      </c>
      <c r="BO324" s="32">
        <f>IF($BF324&gt;$Y$7,"",IF(AND($BF324=$Y$7,$BG324=23),"",Entrées!J352-Entrées!J351))</f>
        <v>-186.5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120.5</v>
      </c>
      <c r="BR324" s="32">
        <f>IF($BF324&gt;$Y$7,"",IF(AND($BF324=$Y$7,$BG324=23),"",Entrées!M352-Entrées!M351))</f>
        <v>-377.5</v>
      </c>
      <c r="BS324" s="32">
        <f>IF($BF324&gt;$Y$7,"",IF(AND($BF324=$Y$7,$BG324=23),"",Entrées!N352-Entrées!N351))</f>
        <v>4.5</v>
      </c>
      <c r="BT324" s="32">
        <f>IF($BF324&gt;$Y$7,"",IF(AND($BF324=$Y$7,$BG324=23),"",Entrées!O352-Entrées!O351))</f>
        <v>-2058.5</v>
      </c>
      <c r="BU324" s="32">
        <f>IF($BF324&gt;$Y$7,"",IF(AND($BF324=$Y$7,$BG324=23),"",Entrées!P352-Entrées!P351))</f>
        <v>1</v>
      </c>
      <c r="BV324" s="32">
        <f>IF($BF324&gt;$Y$7,"",IF(AND($BF324=$Y$7,$BG324=23),"",Entrées!Q352-Entrées!Q351))</f>
        <v>-903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-652</v>
      </c>
      <c r="BY324" s="32">
        <f>IF($BF324&gt;$Y$7,"",IF(AND($BF324=$Y$7,$BG324=23),"",Entrées!T352-Entrées!T351))</f>
        <v>69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-419</v>
      </c>
      <c r="CB324" s="4"/>
      <c r="CC324" s="4"/>
      <c r="CD324" s="33">
        <f>IF($BF324&lt;=$Y$7,Entrées!J351/CD$2,"")</f>
        <v>0.29106737320211962</v>
      </c>
      <c r="CE324" s="33">
        <f>IF($BF324&lt;=$Y$7,Entrées!K351/CE$2,"")</f>
        <v>0</v>
      </c>
      <c r="CF324" s="11">
        <f t="shared" si="324"/>
        <v>7926</v>
      </c>
      <c r="CG324" s="11">
        <f t="shared" si="325"/>
        <v>4186</v>
      </c>
      <c r="CH324" s="52">
        <f t="shared" si="326"/>
        <v>0.27160101910413265</v>
      </c>
      <c r="CI324" s="52">
        <f t="shared" si="327"/>
        <v>9.6170382329218221E-2</v>
      </c>
      <c r="CK324" s="11"/>
      <c r="CL324" s="4"/>
      <c r="CO324" s="4"/>
    </row>
    <row r="325" spans="1:93">
      <c r="A325" s="11">
        <f>A324+$Y$7-1</f>
        <v>338</v>
      </c>
      <c r="B325" s="11">
        <f t="shared" si="364"/>
        <v>4186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0</v>
      </c>
      <c r="L325" s="28">
        <f ca="1">IF($D325&gt;$D$8,"",INDIRECT(ADDRESS(ROW(Entrées!$C$37)+($D325-1)*24+L$11,COLUMN(Entrées!$C$37)+($C325-1),4,TRUE,"Entrées")))</f>
        <v>0</v>
      </c>
      <c r="M325" s="28">
        <f ca="1">IF($D325&gt;$D$8,"",INDIRECT(ADDRESS(ROW(Entrées!$C$37)+($D325-1)*24+M$11,COLUMN(Entrées!$C$37)+($C325-1),4,TRUE,"Entrées")))</f>
        <v>13.5</v>
      </c>
      <c r="N325" s="28">
        <f ca="1">IF($D325&gt;$D$8,"",INDIRECT(ADDRESS(ROW(Entrées!$C$37)+($D325-1)*24+N$11,COLUMN(Entrées!$C$37)+($C325-1),4,TRUE,"Entrées")))</f>
        <v>271.5</v>
      </c>
      <c r="O325" s="28">
        <f ca="1">IF($D325&gt;$D$8,"",INDIRECT(ADDRESS(ROW(Entrées!$C$37)+($D325-1)*24+O$11,COLUMN(Entrées!$C$37)+($C325-1),4,TRUE,"Entrées")))</f>
        <v>754</v>
      </c>
      <c r="P325" s="28">
        <f ca="1">IF($D325&gt;$D$8,"",INDIRECT(ADDRESS(ROW(Entrées!$C$37)+($D325-1)*24+P$11,COLUMN(Entrées!$C$37)+($C325-1),4,TRUE,"Entrées")))</f>
        <v>1251.5</v>
      </c>
      <c r="Q325" s="28">
        <f ca="1">IF($D325&gt;$D$8,"",INDIRECT(ADDRESS(ROW(Entrées!$C$37)+($D325-1)*24+Q$11,COLUMN(Entrées!$C$37)+($C325-1),4,TRUE,"Entrées")))</f>
        <v>1620</v>
      </c>
      <c r="R325" s="28">
        <f ca="1">IF($D325&gt;$D$8,"",INDIRECT(ADDRESS(ROW(Entrées!$C$37)+($D325-1)*24+R$11,COLUMN(Entrées!$C$37)+($C325-1),4,TRUE,"Entrées")))</f>
        <v>1837.5</v>
      </c>
      <c r="S325" s="28">
        <f ca="1">IF($D325&gt;$D$8,"",INDIRECT(ADDRESS(ROW(Entrées!$C$37)+($D325-1)*24+S$11,COLUMN(Entrées!$C$37)+($C325-1),4,TRUE,"Entrées")))</f>
        <v>1854.5</v>
      </c>
      <c r="T325" s="28">
        <f ca="1">IF($D325&gt;$D$8,"",INDIRECT(ADDRESS(ROW(Entrées!$C$37)+($D325-1)*24+T$11,COLUMN(Entrées!$C$37)+($C325-1),4,TRUE,"Entrées")))</f>
        <v>1678.5</v>
      </c>
      <c r="U325" s="28">
        <f ca="1">IF($D325&gt;$D$8,"",INDIRECT(ADDRESS(ROW(Entrées!$C$37)+($D325-1)*24+U$11,COLUMN(Entrées!$C$37)+($C325-1),4,TRUE,"Entrées")))</f>
        <v>1297.5</v>
      </c>
      <c r="V325" s="28">
        <f ca="1">IF($D325&gt;$D$8,"",INDIRECT(ADDRESS(ROW(Entrées!$C$37)+($D325-1)*24+V$11,COLUMN(Entrées!$C$37)+($C325-1),4,TRUE,"Entrées")))</f>
        <v>827.5</v>
      </c>
      <c r="W325" s="28">
        <f ca="1">IF($D325&gt;$D$8,"",INDIRECT(ADDRESS(ROW(Entrées!$C$37)+($D325-1)*24+W$11,COLUMN(Entrées!$C$37)+($C325-1),4,TRUE,"Entrées")))</f>
        <v>262.5</v>
      </c>
      <c r="X325" s="28">
        <f ca="1">IF($D325&gt;$D$8,"",INDIRECT(ADDRESS(ROW(Entrées!$C$37)+($D325-1)*24+X$11,COLUMN(Entrées!$C$37)+($C325-1),4,TRUE,"Entrées")))</f>
        <v>7</v>
      </c>
      <c r="Y325" s="28">
        <f ca="1">IF($D325&gt;$D$8,"",INDIRECT(ADDRESS(ROW(Entrées!$C$37)+($D325-1)*24+Y$11,COLUMN(Entrées!$C$37)+($C325-1),4,TRUE,"Entrées")))</f>
        <v>0</v>
      </c>
      <c r="Z325" s="28">
        <f ca="1">IF($D325&gt;$D$8,"",INDIRECT(ADDRESS(ROW(Entrées!$C$37)+($D325-1)*24+Z$11,COLUMN(Entrées!$C$37)+($C325-1),4,TRUE,"Entrées")))</f>
        <v>0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486.47916666666669</v>
      </c>
      <c r="AE325" s="40">
        <f t="shared" ca="1" si="366"/>
        <v>1854.5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49473.956989247294</v>
      </c>
      <c r="AK325" s="31">
        <f t="shared" ca="1" si="304"/>
        <v>49350.672043010745</v>
      </c>
      <c r="AL325" s="31">
        <f t="shared" ca="1" si="305"/>
        <v>49398.118279569891</v>
      </c>
      <c r="AM325" s="31">
        <f t="shared" ca="1" si="306"/>
        <v>347.55645161290329</v>
      </c>
      <c r="AN325" s="31">
        <f t="shared" ca="1" si="307"/>
        <v>2588.1444892473114</v>
      </c>
      <c r="AO325" s="31">
        <f t="shared" ca="1" si="308"/>
        <v>1503.5463709677417</v>
      </c>
      <c r="AP325" s="31">
        <f t="shared" ca="1" si="309"/>
        <v>41704.171370967742</v>
      </c>
      <c r="AQ325" s="31">
        <f t="shared" ca="1" si="310"/>
        <v>2152.7096774193546</v>
      </c>
      <c r="AR325" s="31">
        <f t="shared" ca="1" si="311"/>
        <v>402.56922043010746</v>
      </c>
      <c r="AS325" s="31">
        <f t="shared" ca="1" si="312"/>
        <v>6508.2741935483891</v>
      </c>
      <c r="AT325" s="31">
        <f t="shared" ca="1" si="313"/>
        <v>-813.07862903225805</v>
      </c>
      <c r="AU325" s="31">
        <f t="shared" ca="1" si="314"/>
        <v>663.5913978494624</v>
      </c>
      <c r="AV325" s="31">
        <f t="shared" ca="1" si="315"/>
        <v>-5583.5161290322567</v>
      </c>
      <c r="AW325" s="31">
        <f t="shared" ca="1" si="316"/>
        <v>65.047043010752674</v>
      </c>
      <c r="AX325" s="31">
        <f t="shared" ca="1" si="317"/>
        <v>1350.5215053763443</v>
      </c>
      <c r="AY325" s="31">
        <f t="shared" ca="1" si="318"/>
        <v>-1174.383064516129</v>
      </c>
      <c r="AZ325" s="31">
        <f t="shared" ca="1" si="319"/>
        <v>-997.34811827956992</v>
      </c>
      <c r="BA325" s="31">
        <f t="shared" ca="1" si="320"/>
        <v>-382.02016129032256</v>
      </c>
      <c r="BB325" s="31">
        <f t="shared" ca="1" si="321"/>
        <v>-2410.5497311827958</v>
      </c>
      <c r="BC325" s="31">
        <f t="shared" ca="1" si="322"/>
        <v>-1597.1438172043011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-1316</v>
      </c>
      <c r="BI325" s="32">
        <f>IF($BF325&gt;$Y$7,"",IF(AND($BF325=$Y$7,$BG325=23),"",Entrées!D353-Entrées!D352))</f>
        <v>-900</v>
      </c>
      <c r="BJ325" s="32">
        <f>IF($BF325&gt;$Y$7,"",IF(AND($BF325=$Y$7,$BG325=23),"",Entrées!E353-Entrées!E352))</f>
        <v>-1050</v>
      </c>
      <c r="BK325" s="32">
        <f>IF($BF325&gt;$Y$7,"",IF(AND($BF325=$Y$7,$BG325=23),"",Entrées!F353-Entrées!F352))</f>
        <v>1</v>
      </c>
      <c r="BL325" s="32">
        <f>IF($BF325&gt;$Y$7,"",IF(AND($BF325=$Y$7,$BG325=23),"",Entrées!G353-Entrées!G352))</f>
        <v>78.5</v>
      </c>
      <c r="BM325" s="32">
        <f>IF($BF325&gt;$Y$7,"",IF(AND($BF325=$Y$7,$BG325=23),"",Entrées!H353-Entrées!H352))</f>
        <v>30.5</v>
      </c>
      <c r="BN325" s="32">
        <f>IF($BF325&gt;$Y$7,"",IF(AND($BF325=$Y$7,$BG325=23),"",Entrées!I353-Entrées!I352))</f>
        <v>540.5</v>
      </c>
      <c r="BO325" s="32">
        <f>IF($BF325&gt;$Y$7,"",IF(AND($BF325=$Y$7,$BG325=23),"",Entrées!J353-Entrées!J352))</f>
        <v>-234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-52</v>
      </c>
      <c r="BR325" s="32">
        <f>IF($BF325&gt;$Y$7,"",IF(AND($BF325=$Y$7,$BG325=23),"",Entrées!M353-Entrées!M352))</f>
        <v>-817</v>
      </c>
      <c r="BS325" s="32">
        <f>IF($BF325&gt;$Y$7,"",IF(AND($BF325=$Y$7,$BG325=23),"",Entrées!N353-Entrées!N352))</f>
        <v>3.5</v>
      </c>
      <c r="BT325" s="32">
        <f>IF($BF325&gt;$Y$7,"",IF(AND($BF325=$Y$7,$BG325=23),"",Entrées!O353-Entrées!O352))</f>
        <v>-866.5</v>
      </c>
      <c r="BU325" s="32">
        <f>IF($BF325&gt;$Y$7,"",IF(AND($BF325=$Y$7,$BG325=23),"",Entrées!P353-Entrées!P352))</f>
        <v>2.5</v>
      </c>
      <c r="BV325" s="32">
        <f>IF($BF325&gt;$Y$7,"",IF(AND($BF325=$Y$7,$BG325=23),"",Entrées!Q353-Entrées!Q352))</f>
        <v>-226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-166</v>
      </c>
      <c r="BY325" s="32">
        <f>IF($BF325&gt;$Y$7,"",IF(AND($BF325=$Y$7,$BG325=23),"",Entrées!T353-Entrées!T352))</f>
        <v>-69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-96</v>
      </c>
      <c r="CB325" s="4"/>
      <c r="CC325" s="4"/>
      <c r="CD325" s="33">
        <f>IF($BF325&lt;=$Y$7,Entrées!J352/CD$2,"")</f>
        <v>0.26753721927832452</v>
      </c>
      <c r="CE325" s="33">
        <f>IF($BF325&lt;=$Y$7,Entrées!K352/CE$2,"")</f>
        <v>0</v>
      </c>
      <c r="CF325" s="11">
        <f t="shared" si="324"/>
        <v>7926</v>
      </c>
      <c r="CG325" s="11">
        <f t="shared" si="325"/>
        <v>4186</v>
      </c>
      <c r="CH325" s="52">
        <f t="shared" si="326"/>
        <v>0.27160101910413265</v>
      </c>
      <c r="CI325" s="52">
        <f t="shared" si="327"/>
        <v>9.6170382329218221E-2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4186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0</v>
      </c>
      <c r="L326" s="28">
        <f ca="1">IF($D326&gt;$D$8,"",INDIRECT(ADDRESS(ROW(Entrées!$C$37)+($D326-1)*24+L$11,COLUMN(Entrées!$C$37)+($C326-1),4,TRUE,"Entrées")))</f>
        <v>0</v>
      </c>
      <c r="M326" s="28">
        <f ca="1">IF($D326&gt;$D$8,"",INDIRECT(ADDRESS(ROW(Entrées!$C$37)+($D326-1)*24+M$11,COLUMN(Entrées!$C$37)+($C326-1),4,TRUE,"Entrées")))</f>
        <v>6.5</v>
      </c>
      <c r="N326" s="28">
        <f ca="1">IF($D326&gt;$D$8,"",INDIRECT(ADDRESS(ROW(Entrées!$C$37)+($D326-1)*24+N$11,COLUMN(Entrées!$C$37)+($C326-1),4,TRUE,"Entrées")))</f>
        <v>204</v>
      </c>
      <c r="O326" s="28">
        <f ca="1">IF($D326&gt;$D$8,"",INDIRECT(ADDRESS(ROW(Entrées!$C$37)+($D326-1)*24+O$11,COLUMN(Entrées!$C$37)+($C326-1),4,TRUE,"Entrées")))</f>
        <v>554</v>
      </c>
      <c r="P326" s="28">
        <f ca="1">IF($D326&gt;$D$8,"",INDIRECT(ADDRESS(ROW(Entrées!$C$37)+($D326-1)*24+P$11,COLUMN(Entrées!$C$37)+($C326-1),4,TRUE,"Entrées")))</f>
        <v>860.5</v>
      </c>
      <c r="Q326" s="28">
        <f ca="1">IF($D326&gt;$D$8,"",INDIRECT(ADDRESS(ROW(Entrées!$C$37)+($D326-1)*24+Q$11,COLUMN(Entrées!$C$37)+($C326-1),4,TRUE,"Entrées")))</f>
        <v>1118</v>
      </c>
      <c r="R326" s="28">
        <f ca="1">IF($D326&gt;$D$8,"",INDIRECT(ADDRESS(ROW(Entrées!$C$37)+($D326-1)*24+R$11,COLUMN(Entrées!$C$37)+($C326-1),4,TRUE,"Entrées")))</f>
        <v>1261.5</v>
      </c>
      <c r="S326" s="28">
        <f ca="1">IF($D326&gt;$D$8,"",INDIRECT(ADDRESS(ROW(Entrées!$C$37)+($D326-1)*24+S$11,COLUMN(Entrées!$C$37)+($C326-1),4,TRUE,"Entrées")))</f>
        <v>1206</v>
      </c>
      <c r="T326" s="28">
        <f ca="1">IF($D326&gt;$D$8,"",INDIRECT(ADDRESS(ROW(Entrées!$C$37)+($D326-1)*24+T$11,COLUMN(Entrées!$C$37)+($C326-1),4,TRUE,"Entrées")))</f>
        <v>1087.5</v>
      </c>
      <c r="U326" s="28">
        <f ca="1">IF($D326&gt;$D$8,"",INDIRECT(ADDRESS(ROW(Entrées!$C$37)+($D326-1)*24+U$11,COLUMN(Entrées!$C$37)+($C326-1),4,TRUE,"Entrées")))</f>
        <v>897</v>
      </c>
      <c r="V326" s="28">
        <f ca="1">IF($D326&gt;$D$8,"",INDIRECT(ADDRESS(ROW(Entrées!$C$37)+($D326-1)*24+V$11,COLUMN(Entrées!$C$37)+($C326-1),4,TRUE,"Entrées")))</f>
        <v>511</v>
      </c>
      <c r="W326" s="28">
        <f ca="1">IF($D326&gt;$D$8,"",INDIRECT(ADDRESS(ROW(Entrées!$C$37)+($D326-1)*24+W$11,COLUMN(Entrées!$C$37)+($C326-1),4,TRUE,"Entrées")))</f>
        <v>159.5</v>
      </c>
      <c r="X326" s="28">
        <f ca="1">IF($D326&gt;$D$8,"",INDIRECT(ADDRESS(ROW(Entrées!$C$37)+($D326-1)*24+X$11,COLUMN(Entrées!$C$37)+($C326-1),4,TRUE,"Entrées")))</f>
        <v>4</v>
      </c>
      <c r="Y326" s="28">
        <f ca="1">IF($D326&gt;$D$8,"",INDIRECT(ADDRESS(ROW(Entrées!$C$37)+($D326-1)*24+Y$11,COLUMN(Entrées!$C$37)+($C326-1),4,TRUE,"Entrées")))</f>
        <v>0</v>
      </c>
      <c r="Z326" s="28">
        <f ca="1">IF($D326&gt;$D$8,"",INDIRECT(ADDRESS(ROW(Entrées!$C$37)+($D326-1)*24+Z$11,COLUMN(Entrées!$C$37)+($C326-1),4,TRUE,"Entrées")))</f>
        <v>0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327.89583333333331</v>
      </c>
      <c r="AE326" s="40">
        <f t="shared" ca="1" si="366"/>
        <v>1261.5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49473.956989247294</v>
      </c>
      <c r="AK326" s="31">
        <f t="shared" ca="1" si="304"/>
        <v>49350.672043010745</v>
      </c>
      <c r="AL326" s="31">
        <f t="shared" ca="1" si="305"/>
        <v>49398.118279569891</v>
      </c>
      <c r="AM326" s="31">
        <f t="shared" ca="1" si="306"/>
        <v>347.55645161290329</v>
      </c>
      <c r="AN326" s="31">
        <f t="shared" ca="1" si="307"/>
        <v>2588.1444892473114</v>
      </c>
      <c r="AO326" s="31">
        <f t="shared" ca="1" si="308"/>
        <v>1503.5463709677417</v>
      </c>
      <c r="AP326" s="31">
        <f t="shared" ca="1" si="309"/>
        <v>41704.171370967742</v>
      </c>
      <c r="AQ326" s="31">
        <f t="shared" ca="1" si="310"/>
        <v>2152.7096774193546</v>
      </c>
      <c r="AR326" s="31">
        <f t="shared" ca="1" si="311"/>
        <v>402.56922043010746</v>
      </c>
      <c r="AS326" s="31">
        <f t="shared" ca="1" si="312"/>
        <v>6508.2741935483891</v>
      </c>
      <c r="AT326" s="31">
        <f t="shared" ca="1" si="313"/>
        <v>-813.07862903225805</v>
      </c>
      <c r="AU326" s="31">
        <f t="shared" ca="1" si="314"/>
        <v>663.5913978494624</v>
      </c>
      <c r="AV326" s="31">
        <f t="shared" ca="1" si="315"/>
        <v>-5583.5161290322567</v>
      </c>
      <c r="AW326" s="31">
        <f t="shared" ca="1" si="316"/>
        <v>65.047043010752674</v>
      </c>
      <c r="AX326" s="31">
        <f t="shared" ca="1" si="317"/>
        <v>1350.5215053763443</v>
      </c>
      <c r="AY326" s="31">
        <f t="shared" ca="1" si="318"/>
        <v>-1174.383064516129</v>
      </c>
      <c r="AZ326" s="31">
        <f t="shared" ca="1" si="319"/>
        <v>-997.34811827956992</v>
      </c>
      <c r="BA326" s="31">
        <f t="shared" ca="1" si="320"/>
        <v>-382.02016129032256</v>
      </c>
      <c r="BB326" s="31">
        <f t="shared" ca="1" si="321"/>
        <v>-2410.5497311827958</v>
      </c>
      <c r="BC326" s="31">
        <f t="shared" ca="1" si="322"/>
        <v>-1597.1438172043011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1542</v>
      </c>
      <c r="BI326" s="32">
        <f>IF($BF326&gt;$Y$7,"",IF(AND($BF326=$Y$7,$BG326=23),"",Entrées!D354-Entrées!D353))</f>
        <v>2412.5</v>
      </c>
      <c r="BJ326" s="32">
        <f>IF($BF326&gt;$Y$7,"",IF(AND($BF326=$Y$7,$BG326=23),"",Entrées!E354-Entrées!E353))</f>
        <v>2462.5</v>
      </c>
      <c r="BK326" s="32">
        <f>IF($BF326&gt;$Y$7,"",IF(AND($BF326=$Y$7,$BG326=23),"",Entrées!F354-Entrées!F353))</f>
        <v>2</v>
      </c>
      <c r="BL326" s="32">
        <f>IF($BF326&gt;$Y$7,"",IF(AND($BF326=$Y$7,$BG326=23),"",Entrées!G354-Entrées!G353))</f>
        <v>250</v>
      </c>
      <c r="BM326" s="32">
        <f>IF($BF326&gt;$Y$7,"",IF(AND($BF326=$Y$7,$BG326=23),"",Entrées!H354-Entrées!H353))</f>
        <v>139.5</v>
      </c>
      <c r="BN326" s="32">
        <f>IF($BF326&gt;$Y$7,"",IF(AND($BF326=$Y$7,$BG326=23),"",Entrées!I354-Entrées!I353))</f>
        <v>-202</v>
      </c>
      <c r="BO326" s="32">
        <f>IF($BF326&gt;$Y$7,"",IF(AND($BF326=$Y$7,$BG326=23),"",Entrées!J354-Entrées!J353))</f>
        <v>-164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-99.5</v>
      </c>
      <c r="BR326" s="32">
        <f>IF($BF326&gt;$Y$7,"",IF(AND($BF326=$Y$7,$BG326=23),"",Entrées!M354-Entrées!M353))</f>
        <v>636.5</v>
      </c>
      <c r="BS326" s="32">
        <f>IF($BF326&gt;$Y$7,"",IF(AND($BF326=$Y$7,$BG326=23),"",Entrées!N354-Entrées!N353))</f>
        <v>-8.5</v>
      </c>
      <c r="BT326" s="32">
        <f>IF($BF326&gt;$Y$7,"",IF(AND($BF326=$Y$7,$BG326=23),"",Entrées!O354-Entrées!O353))</f>
        <v>988.5</v>
      </c>
      <c r="BU326" s="32">
        <f>IF($BF326&gt;$Y$7,"",IF(AND($BF326=$Y$7,$BG326=23),"",Entrées!P354-Entrées!P353))</f>
        <v>5.5</v>
      </c>
      <c r="BV326" s="32">
        <f>IF($BF326&gt;$Y$7,"",IF(AND($BF326=$Y$7,$BG326=23),"",Entrées!Q354-Entrées!Q353))</f>
        <v>1981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-9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96</v>
      </c>
      <c r="CB326" s="4"/>
      <c r="CC326" s="4"/>
      <c r="CD326" s="33">
        <f>IF($BF326&lt;=$Y$7,Entrées!J353/CD$2,"")</f>
        <v>0.2380141307090588</v>
      </c>
      <c r="CE326" s="33">
        <f>IF($BF326&lt;=$Y$7,Entrées!K353/CE$2,"")</f>
        <v>0</v>
      </c>
      <c r="CF326" s="11">
        <f t="shared" si="324"/>
        <v>7926</v>
      </c>
      <c r="CG326" s="11">
        <f t="shared" si="325"/>
        <v>4186</v>
      </c>
      <c r="CH326" s="52">
        <f t="shared" si="326"/>
        <v>0.27160101910413265</v>
      </c>
      <c r="CI326" s="52">
        <f t="shared" si="327"/>
        <v>9.6170382329218221E-2</v>
      </c>
      <c r="CK326" s="11"/>
      <c r="CL326" s="4"/>
      <c r="CO326" s="4"/>
    </row>
    <row r="327" spans="1:93">
      <c r="A327" s="11" t="str">
        <f>"AD"&amp;A325</f>
        <v>AD338</v>
      </c>
      <c r="B327" s="11">
        <f t="shared" si="364"/>
        <v>4186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0</v>
      </c>
      <c r="L327" s="28">
        <f ca="1">IF($D327&gt;$D$8,"",INDIRECT(ADDRESS(ROW(Entrées!$C$37)+($D327-1)*24+L$11,COLUMN(Entrées!$C$37)+($C327-1),4,TRUE,"Entrées")))</f>
        <v>0</v>
      </c>
      <c r="M327" s="28">
        <f ca="1">IF($D327&gt;$D$8,"",INDIRECT(ADDRESS(ROW(Entrées!$C$37)+($D327-1)*24+M$11,COLUMN(Entrées!$C$37)+($C327-1),4,TRUE,"Entrées")))</f>
        <v>1.5</v>
      </c>
      <c r="N327" s="28">
        <f ca="1">IF($D327&gt;$D$8,"",INDIRECT(ADDRESS(ROW(Entrées!$C$37)+($D327-1)*24+N$11,COLUMN(Entrées!$C$37)+($C327-1),4,TRUE,"Entrées")))</f>
        <v>117.5</v>
      </c>
      <c r="O327" s="28">
        <f ca="1">IF($D327&gt;$D$8,"",INDIRECT(ADDRESS(ROW(Entrées!$C$37)+($D327-1)*24+O$11,COLUMN(Entrées!$C$37)+($C327-1),4,TRUE,"Entrées")))</f>
        <v>483.5</v>
      </c>
      <c r="P327" s="28">
        <f ca="1">IF($D327&gt;$D$8,"",INDIRECT(ADDRESS(ROW(Entrées!$C$37)+($D327-1)*24+P$11,COLUMN(Entrées!$C$37)+($C327-1),4,TRUE,"Entrées")))</f>
        <v>858</v>
      </c>
      <c r="Q327" s="28">
        <f ca="1">IF($D327&gt;$D$8,"",INDIRECT(ADDRESS(ROW(Entrées!$C$37)+($D327-1)*24+Q$11,COLUMN(Entrées!$C$37)+($C327-1),4,TRUE,"Entrées")))</f>
        <v>1108.5</v>
      </c>
      <c r="R327" s="28">
        <f ca="1">IF($D327&gt;$D$8,"",INDIRECT(ADDRESS(ROW(Entrées!$C$37)+($D327-1)*24+R$11,COLUMN(Entrées!$C$37)+($C327-1),4,TRUE,"Entrées")))</f>
        <v>1296.5</v>
      </c>
      <c r="S327" s="28">
        <f ca="1">IF($D327&gt;$D$8,"",INDIRECT(ADDRESS(ROW(Entrées!$C$37)+($D327-1)*24+S$11,COLUMN(Entrées!$C$37)+($C327-1),4,TRUE,"Entrées")))</f>
        <v>1285.5</v>
      </c>
      <c r="T327" s="28">
        <f ca="1">IF($D327&gt;$D$8,"",INDIRECT(ADDRESS(ROW(Entrées!$C$37)+($D327-1)*24+T$11,COLUMN(Entrées!$C$37)+($C327-1),4,TRUE,"Entrées")))</f>
        <v>1148.5</v>
      </c>
      <c r="U327" s="28">
        <f ca="1">IF($D327&gt;$D$8,"",INDIRECT(ADDRESS(ROW(Entrées!$C$37)+($D327-1)*24+U$11,COLUMN(Entrées!$C$37)+($C327-1),4,TRUE,"Entrées")))</f>
        <v>872.5</v>
      </c>
      <c r="V327" s="28">
        <f ca="1">IF($D327&gt;$D$8,"",INDIRECT(ADDRESS(ROW(Entrées!$C$37)+($D327-1)*24+V$11,COLUMN(Entrées!$C$37)+($C327-1),4,TRUE,"Entrées")))</f>
        <v>505.5</v>
      </c>
      <c r="W327" s="28">
        <f ca="1">IF($D327&gt;$D$8,"",INDIRECT(ADDRESS(ROW(Entrées!$C$37)+($D327-1)*24+W$11,COLUMN(Entrées!$C$37)+($C327-1),4,TRUE,"Entrées")))</f>
        <v>168</v>
      </c>
      <c r="X327" s="28">
        <f ca="1">IF($D327&gt;$D$8,"",INDIRECT(ADDRESS(ROW(Entrées!$C$37)+($D327-1)*24+X$11,COLUMN(Entrées!$C$37)+($C327-1),4,TRUE,"Entrées")))</f>
        <v>4</v>
      </c>
      <c r="Y327" s="28">
        <f ca="1">IF($D327&gt;$D$8,"",INDIRECT(ADDRESS(ROW(Entrées!$C$37)+($D327-1)*24+Y$11,COLUMN(Entrées!$C$37)+($C327-1),4,TRUE,"Entrées")))</f>
        <v>0</v>
      </c>
      <c r="Z327" s="28">
        <f ca="1">IF($D327&gt;$D$8,"",INDIRECT(ADDRESS(ROW(Entrées!$C$37)+($D327-1)*24+Z$11,COLUMN(Entrées!$C$37)+($C327-1),4,TRUE,"Entrées")))</f>
        <v>0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327.0625</v>
      </c>
      <c r="AE327" s="40">
        <f t="shared" ca="1" si="366"/>
        <v>1296.5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49473.956989247294</v>
      </c>
      <c r="AK327" s="31">
        <f t="shared" ca="1" si="304"/>
        <v>49350.672043010745</v>
      </c>
      <c r="AL327" s="31">
        <f t="shared" ca="1" si="305"/>
        <v>49398.118279569891</v>
      </c>
      <c r="AM327" s="31">
        <f t="shared" ca="1" si="306"/>
        <v>347.55645161290329</v>
      </c>
      <c r="AN327" s="31">
        <f t="shared" ca="1" si="307"/>
        <v>2588.1444892473114</v>
      </c>
      <c r="AO327" s="31">
        <f t="shared" ca="1" si="308"/>
        <v>1503.5463709677417</v>
      </c>
      <c r="AP327" s="31">
        <f t="shared" ca="1" si="309"/>
        <v>41704.171370967742</v>
      </c>
      <c r="AQ327" s="31">
        <f t="shared" ca="1" si="310"/>
        <v>2152.7096774193546</v>
      </c>
      <c r="AR327" s="31">
        <f t="shared" ca="1" si="311"/>
        <v>402.56922043010746</v>
      </c>
      <c r="AS327" s="31">
        <f t="shared" ca="1" si="312"/>
        <v>6508.2741935483891</v>
      </c>
      <c r="AT327" s="31">
        <f t="shared" ca="1" si="313"/>
        <v>-813.07862903225805</v>
      </c>
      <c r="AU327" s="31">
        <f t="shared" ca="1" si="314"/>
        <v>663.5913978494624</v>
      </c>
      <c r="AV327" s="31">
        <f t="shared" ca="1" si="315"/>
        <v>-5583.5161290322567</v>
      </c>
      <c r="AW327" s="31">
        <f t="shared" ca="1" si="316"/>
        <v>65.047043010752674</v>
      </c>
      <c r="AX327" s="31">
        <f t="shared" ca="1" si="317"/>
        <v>1350.5215053763443</v>
      </c>
      <c r="AY327" s="31">
        <f t="shared" ca="1" si="318"/>
        <v>-1174.383064516129</v>
      </c>
      <c r="AZ327" s="31">
        <f t="shared" ca="1" si="319"/>
        <v>-997.34811827956992</v>
      </c>
      <c r="BA327" s="31">
        <f t="shared" ca="1" si="320"/>
        <v>-382.02016129032256</v>
      </c>
      <c r="BB327" s="31">
        <f t="shared" ca="1" si="321"/>
        <v>-2410.5497311827958</v>
      </c>
      <c r="BC327" s="31">
        <f t="shared" ca="1" si="322"/>
        <v>-1597.1438172043011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5121</v>
      </c>
      <c r="BI327" s="32">
        <f>IF($BF327&gt;$Y$7,"",IF(AND($BF327=$Y$7,$BG327=23),"",Entrées!D355-Entrées!D354))</f>
        <v>6137.5</v>
      </c>
      <c r="BJ327" s="32">
        <f>IF($BF327&gt;$Y$7,"",IF(AND($BF327=$Y$7,$BG327=23),"",Entrées!E355-Entrées!E354))</f>
        <v>5812.5</v>
      </c>
      <c r="BK327" s="32">
        <f>IF($BF327&gt;$Y$7,"",IF(AND($BF327=$Y$7,$BG327=23),"",Entrées!F355-Entrées!F354))</f>
        <v>11</v>
      </c>
      <c r="BL327" s="32">
        <f>IF($BF327&gt;$Y$7,"",IF(AND($BF327=$Y$7,$BG327=23),"",Entrées!G355-Entrées!G354))</f>
        <v>923</v>
      </c>
      <c r="BM327" s="32">
        <f>IF($BF327&gt;$Y$7,"",IF(AND($BF327=$Y$7,$BG327=23),"",Entrées!H355-Entrées!H354))</f>
        <v>575.5</v>
      </c>
      <c r="BN327" s="32">
        <f>IF($BF327&gt;$Y$7,"",IF(AND($BF327=$Y$7,$BG327=23),"",Entrées!I355-Entrées!I354))</f>
        <v>84</v>
      </c>
      <c r="BO327" s="32">
        <f>IF($BF327&gt;$Y$7,"",IF(AND($BF327=$Y$7,$BG327=23),"",Entrées!J355-Entrées!J354))</f>
        <v>-116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408.5</v>
      </c>
      <c r="BR327" s="32">
        <f>IF($BF327&gt;$Y$7,"",IF(AND($BF327=$Y$7,$BG327=23),"",Entrées!M355-Entrées!M354))</f>
        <v>901.5</v>
      </c>
      <c r="BS327" s="32">
        <f>IF($BF327&gt;$Y$7,"",IF(AND($BF327=$Y$7,$BG327=23),"",Entrées!N355-Entrées!N354))</f>
        <v>-9.5</v>
      </c>
      <c r="BT327" s="32">
        <f>IF($BF327&gt;$Y$7,"",IF(AND($BF327=$Y$7,$BG327=23),"",Entrées!O355-Entrées!O354))</f>
        <v>2342.5</v>
      </c>
      <c r="BU327" s="32">
        <f>IF($BF327&gt;$Y$7,"",IF(AND($BF327=$Y$7,$BG327=23),"",Entrées!P355-Entrées!P354))</f>
        <v>18</v>
      </c>
      <c r="BV327" s="32">
        <f>IF($BF327&gt;$Y$7,"",IF(AND($BF327=$Y$7,$BG327=23),"",Entrées!Q355-Entrées!Q354))</f>
        <v>1333</v>
      </c>
      <c r="BW327" s="32">
        <f>IF($BF327&gt;$Y$7,"",IF(AND($BF327=$Y$7,$BG327=23),"",Entrées!R355-Entrées!R354))</f>
        <v>741</v>
      </c>
      <c r="BX327" s="32">
        <f>IF($BF327&gt;$Y$7,"",IF(AND($BF327=$Y$7,$BG327=23),"",Entrées!S355-Entrées!S354))</f>
        <v>750</v>
      </c>
      <c r="BY327" s="32">
        <f>IF($BF327&gt;$Y$7,"",IF(AND($BF327=$Y$7,$BG327=23),"",Entrées!T355-Entrées!T354))</f>
        <v>151</v>
      </c>
      <c r="BZ327" s="32">
        <f>IF($BF327&gt;$Y$7,"",IF(AND($BF327=$Y$7,$BG327=23),"",Entrées!U355-Entrées!U354))</f>
        <v>-428</v>
      </c>
      <c r="CA327" s="32">
        <f>IF($BF327&gt;$Y$7,"",IF(AND($BF327=$Y$7,$BG327=23),"",Entrées!V355-Entrées!V354))</f>
        <v>235</v>
      </c>
      <c r="CB327" s="4"/>
      <c r="CC327" s="4"/>
      <c r="CD327" s="33">
        <f>IF($BF327&lt;=$Y$7,Entrées!J354/CD$2,"")</f>
        <v>0.21732273530153923</v>
      </c>
      <c r="CE327" s="33">
        <f>IF($BF327&lt;=$Y$7,Entrées!K354/CE$2,"")</f>
        <v>0</v>
      </c>
      <c r="CF327" s="11">
        <f t="shared" si="324"/>
        <v>7926</v>
      </c>
      <c r="CG327" s="11">
        <f t="shared" si="325"/>
        <v>4186</v>
      </c>
      <c r="CH327" s="52">
        <f t="shared" si="326"/>
        <v>0.27160101910413265</v>
      </c>
      <c r="CI327" s="52">
        <f t="shared" si="327"/>
        <v>9.6170382329218221E-2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4186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0</v>
      </c>
      <c r="L328" s="28">
        <f ca="1">IF($D328&gt;$D$8,"",INDIRECT(ADDRESS(ROW(Entrées!$C$37)+($D328-1)*24+L$11,COLUMN(Entrées!$C$37)+($C328-1),4,TRUE,"Entrées")))</f>
        <v>0</v>
      </c>
      <c r="M328" s="28">
        <f ca="1">IF($D328&gt;$D$8,"",INDIRECT(ADDRESS(ROW(Entrées!$C$37)+($D328-1)*24+M$11,COLUMN(Entrées!$C$37)+($C328-1),4,TRUE,"Entrées")))</f>
        <v>7</v>
      </c>
      <c r="N328" s="28">
        <f ca="1">IF($D328&gt;$D$8,"",INDIRECT(ADDRESS(ROW(Entrées!$C$37)+($D328-1)*24+N$11,COLUMN(Entrées!$C$37)+($C328-1),4,TRUE,"Entrées")))</f>
        <v>202.5</v>
      </c>
      <c r="O328" s="28">
        <f ca="1">IF($D328&gt;$D$8,"",INDIRECT(ADDRESS(ROW(Entrées!$C$37)+($D328-1)*24+O$11,COLUMN(Entrées!$C$37)+($C328-1),4,TRUE,"Entrées")))</f>
        <v>640</v>
      </c>
      <c r="P328" s="28">
        <f ca="1">IF($D328&gt;$D$8,"",INDIRECT(ADDRESS(ROW(Entrées!$C$37)+($D328-1)*24+P$11,COLUMN(Entrées!$C$37)+($C328-1),4,TRUE,"Entrées")))</f>
        <v>1090.5</v>
      </c>
      <c r="Q328" s="28">
        <f ca="1">IF($D328&gt;$D$8,"",INDIRECT(ADDRESS(ROW(Entrées!$C$37)+($D328-1)*24+Q$11,COLUMN(Entrées!$C$37)+($C328-1),4,TRUE,"Entrées")))</f>
        <v>1391</v>
      </c>
      <c r="R328" s="28">
        <f ca="1">IF($D328&gt;$D$8,"",INDIRECT(ADDRESS(ROW(Entrées!$C$37)+($D328-1)*24+R$11,COLUMN(Entrées!$C$37)+($C328-1),4,TRUE,"Entrées")))</f>
        <v>1517</v>
      </c>
      <c r="S328" s="28">
        <f ca="1">IF($D328&gt;$D$8,"",INDIRECT(ADDRESS(ROW(Entrées!$C$37)+($D328-1)*24+S$11,COLUMN(Entrées!$C$37)+($C328-1),4,TRUE,"Entrées")))</f>
        <v>1457</v>
      </c>
      <c r="T328" s="28">
        <f ca="1">IF($D328&gt;$D$8,"",INDIRECT(ADDRESS(ROW(Entrées!$C$37)+($D328-1)*24+T$11,COLUMN(Entrées!$C$37)+($C328-1),4,TRUE,"Entrées")))</f>
        <v>1252.5</v>
      </c>
      <c r="U328" s="28">
        <f ca="1">IF($D328&gt;$D$8,"",INDIRECT(ADDRESS(ROW(Entrées!$C$37)+($D328-1)*24+U$11,COLUMN(Entrées!$C$37)+($C328-1),4,TRUE,"Entrées")))</f>
        <v>902.5</v>
      </c>
      <c r="V328" s="28">
        <f ca="1">IF($D328&gt;$D$8,"",INDIRECT(ADDRESS(ROW(Entrées!$C$37)+($D328-1)*24+V$11,COLUMN(Entrées!$C$37)+($C328-1),4,TRUE,"Entrées")))</f>
        <v>510.5</v>
      </c>
      <c r="W328" s="28">
        <f ca="1">IF($D328&gt;$D$8,"",INDIRECT(ADDRESS(ROW(Entrées!$C$37)+($D328-1)*24+W$11,COLUMN(Entrées!$C$37)+($C328-1),4,TRUE,"Entrées")))</f>
        <v>136.5</v>
      </c>
      <c r="X328" s="28">
        <f ca="1">IF($D328&gt;$D$8,"",INDIRECT(ADDRESS(ROW(Entrées!$C$37)+($D328-1)*24+X$11,COLUMN(Entrées!$C$37)+($C328-1),4,TRUE,"Entrées")))</f>
        <v>2.5</v>
      </c>
      <c r="Y328" s="28">
        <f ca="1">IF($D328&gt;$D$8,"",INDIRECT(ADDRESS(ROW(Entrées!$C$37)+($D328-1)*24+Y$11,COLUMN(Entrées!$C$37)+($C328-1),4,TRUE,"Entrées")))</f>
        <v>0</v>
      </c>
      <c r="Z328" s="28">
        <f ca="1">IF($D328&gt;$D$8,"",INDIRECT(ADDRESS(ROW(Entrées!$C$37)+($D328-1)*24+Z$11,COLUMN(Entrées!$C$37)+($C328-1),4,TRUE,"Entrées")))</f>
        <v>0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379.5625</v>
      </c>
      <c r="AE328" s="40">
        <f t="shared" ca="1" si="366"/>
        <v>1517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49473.956989247294</v>
      </c>
      <c r="AK328" s="31">
        <f t="shared" ca="1" si="304"/>
        <v>49350.672043010745</v>
      </c>
      <c r="AL328" s="31">
        <f t="shared" ca="1" si="305"/>
        <v>49398.118279569891</v>
      </c>
      <c r="AM328" s="31">
        <f t="shared" ca="1" si="306"/>
        <v>347.55645161290329</v>
      </c>
      <c r="AN328" s="31">
        <f t="shared" ca="1" si="307"/>
        <v>2588.1444892473114</v>
      </c>
      <c r="AO328" s="31">
        <f t="shared" ca="1" si="308"/>
        <v>1503.5463709677417</v>
      </c>
      <c r="AP328" s="31">
        <f t="shared" ca="1" si="309"/>
        <v>41704.171370967742</v>
      </c>
      <c r="AQ328" s="31">
        <f t="shared" ca="1" si="310"/>
        <v>2152.7096774193546</v>
      </c>
      <c r="AR328" s="31">
        <f t="shared" ca="1" si="311"/>
        <v>402.56922043010746</v>
      </c>
      <c r="AS328" s="31">
        <f t="shared" ca="1" si="312"/>
        <v>6508.2741935483891</v>
      </c>
      <c r="AT328" s="31">
        <f t="shared" ca="1" si="313"/>
        <v>-813.07862903225805</v>
      </c>
      <c r="AU328" s="31">
        <f t="shared" ca="1" si="314"/>
        <v>663.5913978494624</v>
      </c>
      <c r="AV328" s="31">
        <f t="shared" ca="1" si="315"/>
        <v>-5583.5161290322567</v>
      </c>
      <c r="AW328" s="31">
        <f t="shared" ca="1" si="316"/>
        <v>65.047043010752674</v>
      </c>
      <c r="AX328" s="31">
        <f t="shared" ca="1" si="317"/>
        <v>1350.5215053763443</v>
      </c>
      <c r="AY328" s="31">
        <f t="shared" ca="1" si="318"/>
        <v>-1174.383064516129</v>
      </c>
      <c r="AZ328" s="31">
        <f t="shared" ca="1" si="319"/>
        <v>-997.34811827956992</v>
      </c>
      <c r="BA328" s="31">
        <f t="shared" ca="1" si="320"/>
        <v>-382.02016129032256</v>
      </c>
      <c r="BB328" s="31">
        <f t="shared" ca="1" si="321"/>
        <v>-2410.5497311827958</v>
      </c>
      <c r="BC328" s="31">
        <f t="shared" ca="1" si="322"/>
        <v>-1597.1438172043011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7777</v>
      </c>
      <c r="BI328" s="32">
        <f>IF($BF328&gt;$Y$7,"",IF(AND($BF328=$Y$7,$BG328=23),"",Entrées!D356-Entrées!D355))</f>
        <v>7975</v>
      </c>
      <c r="BJ328" s="32">
        <f>IF($BF328&gt;$Y$7,"",IF(AND($BF328=$Y$7,$BG328=23),"",Entrées!E356-Entrées!E355))</f>
        <v>7275</v>
      </c>
      <c r="BK328" s="32">
        <f>IF($BF328&gt;$Y$7,"",IF(AND($BF328=$Y$7,$BG328=23),"",Entrées!F356-Entrées!F355))</f>
        <v>-0.5</v>
      </c>
      <c r="BL328" s="32">
        <f>IF($BF328&gt;$Y$7,"",IF(AND($BF328=$Y$7,$BG328=23),"",Entrées!G356-Entrées!G355))</f>
        <v>1027.5</v>
      </c>
      <c r="BM328" s="32">
        <f>IF($BF328&gt;$Y$7,"",IF(AND($BF328=$Y$7,$BG328=23),"",Entrées!H356-Entrées!H355))</f>
        <v>931.5</v>
      </c>
      <c r="BN328" s="32">
        <f>IF($BF328&gt;$Y$7,"",IF(AND($BF328=$Y$7,$BG328=23),"",Entrées!I356-Entrées!I355))</f>
        <v>1432</v>
      </c>
      <c r="BO328" s="32">
        <f>IF($BF328&gt;$Y$7,"",IF(AND($BF328=$Y$7,$BG328=23),"",Entrées!J356-Entrées!J355))</f>
        <v>-32</v>
      </c>
      <c r="BP328" s="32">
        <f>IF($BF328&gt;$Y$7,"",IF(AND($BF328=$Y$7,$BG328=23),"",Entrées!K356-Entrées!K355))</f>
        <v>0</v>
      </c>
      <c r="BQ328" s="32">
        <f>IF($BF328&gt;$Y$7,"",IF(AND($BF328=$Y$7,$BG328=23),"",Entrées!L356-Entrées!L355))</f>
        <v>1100</v>
      </c>
      <c r="BR328" s="32">
        <f>IF($BF328&gt;$Y$7,"",IF(AND($BF328=$Y$7,$BG328=23),"",Entrées!M356-Entrées!M355))</f>
        <v>571.5</v>
      </c>
      <c r="BS328" s="32">
        <f>IF($BF328&gt;$Y$7,"",IF(AND($BF328=$Y$7,$BG328=23),"",Entrées!N356-Entrées!N355))</f>
        <v>1</v>
      </c>
      <c r="BT328" s="32">
        <f>IF($BF328&gt;$Y$7,"",IF(AND($BF328=$Y$7,$BG328=23),"",Entrées!O356-Entrées!O355))</f>
        <v>2746</v>
      </c>
      <c r="BU328" s="32">
        <f>IF($BF328&gt;$Y$7,"",IF(AND($BF328=$Y$7,$BG328=23),"",Entrées!P356-Entrées!P355))</f>
        <v>17.5</v>
      </c>
      <c r="BV328" s="32">
        <f>IF($BF328&gt;$Y$7,"",IF(AND($BF328=$Y$7,$BG328=23),"",Entrées!Q356-Entrées!Q355))</f>
        <v>1287</v>
      </c>
      <c r="BW328" s="32">
        <f>IF($BF328&gt;$Y$7,"",IF(AND($BF328=$Y$7,$BG328=23),"",Entrées!R356-Entrées!R355))</f>
        <v>198</v>
      </c>
      <c r="BX328" s="32">
        <f>IF($BF328&gt;$Y$7,"",IF(AND($BF328=$Y$7,$BG328=23),"",Entrées!S356-Entrées!S355))</f>
        <v>856</v>
      </c>
      <c r="BY328" s="32">
        <f>IF($BF328&gt;$Y$7,"",IF(AND($BF328=$Y$7,$BG328=23),"",Entrées!T356-Entrées!T355))</f>
        <v>528</v>
      </c>
      <c r="BZ328" s="32">
        <f>IF($BF328&gt;$Y$7,"",IF(AND($BF328=$Y$7,$BG328=23),"",Entrées!U356-Entrées!U355))</f>
        <v>-428</v>
      </c>
      <c r="CA328" s="32">
        <f>IF($BF328&gt;$Y$7,"",IF(AND($BF328=$Y$7,$BG328=23),"",Entrées!V356-Entrées!V355))</f>
        <v>490</v>
      </c>
      <c r="CB328" s="4"/>
      <c r="CC328" s="4"/>
      <c r="CD328" s="33">
        <f>IF($BF328&lt;=$Y$7,Entrées!J355/CD$2,"")</f>
        <v>0.20268735806207419</v>
      </c>
      <c r="CE328" s="33">
        <f>IF($BF328&lt;=$Y$7,Entrées!K355/CE$2,"")</f>
        <v>0</v>
      </c>
      <c r="CF328" s="11">
        <f t="shared" si="324"/>
        <v>7926</v>
      </c>
      <c r="CG328" s="11">
        <f t="shared" si="325"/>
        <v>4186</v>
      </c>
      <c r="CH328" s="52">
        <f t="shared" si="326"/>
        <v>0.27160101910413265</v>
      </c>
      <c r="CI328" s="52">
        <f t="shared" si="327"/>
        <v>9.6170382329218221E-2</v>
      </c>
      <c r="CK328" s="11"/>
      <c r="CL328" s="4"/>
      <c r="CO328" s="4"/>
    </row>
    <row r="329" spans="1:93">
      <c r="A329" s="11" t="str">
        <f>"AE"&amp;A325</f>
        <v>AE338</v>
      </c>
      <c r="B329" s="11">
        <f t="shared" si="364"/>
        <v>4186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0</v>
      </c>
      <c r="L329" s="28">
        <f ca="1">IF($D329&gt;$D$8,"",INDIRECT(ADDRESS(ROW(Entrées!$C$37)+($D329-1)*24+L$11,COLUMN(Entrées!$C$37)+($C329-1),4,TRUE,"Entrées")))</f>
        <v>0</v>
      </c>
      <c r="M329" s="28">
        <f ca="1">IF($D329&gt;$D$8,"",INDIRECT(ADDRESS(ROW(Entrées!$C$37)+($D329-1)*24+M$11,COLUMN(Entrées!$C$37)+($C329-1),4,TRUE,"Entrées")))</f>
        <v>6</v>
      </c>
      <c r="N329" s="28">
        <f ca="1">IF($D329&gt;$D$8,"",INDIRECT(ADDRESS(ROW(Entrées!$C$37)+($D329-1)*24+N$11,COLUMN(Entrées!$C$37)+($C329-1),4,TRUE,"Entrées")))</f>
        <v>162</v>
      </c>
      <c r="O329" s="28">
        <f ca="1">IF($D329&gt;$D$8,"",INDIRECT(ADDRESS(ROW(Entrées!$C$37)+($D329-1)*24+O$11,COLUMN(Entrées!$C$37)+($C329-1),4,TRUE,"Entrées")))</f>
        <v>525</v>
      </c>
      <c r="P329" s="28">
        <f ca="1">IF($D329&gt;$D$8,"",INDIRECT(ADDRESS(ROW(Entrées!$C$37)+($D329-1)*24+P$11,COLUMN(Entrées!$C$37)+($C329-1),4,TRUE,"Entrées")))</f>
        <v>870</v>
      </c>
      <c r="Q329" s="28">
        <f ca="1">IF($D329&gt;$D$8,"",INDIRECT(ADDRESS(ROW(Entrées!$C$37)+($D329-1)*24+Q$11,COLUMN(Entrées!$C$37)+($C329-1),4,TRUE,"Entrées")))</f>
        <v>1066</v>
      </c>
      <c r="R329" s="28">
        <f ca="1">IF($D329&gt;$D$8,"",INDIRECT(ADDRESS(ROW(Entrées!$C$37)+($D329-1)*24+R$11,COLUMN(Entrées!$C$37)+($C329-1),4,TRUE,"Entrées")))</f>
        <v>1070</v>
      </c>
      <c r="S329" s="28">
        <f ca="1">IF($D329&gt;$D$8,"",INDIRECT(ADDRESS(ROW(Entrées!$C$37)+($D329-1)*24+S$11,COLUMN(Entrées!$C$37)+($C329-1),4,TRUE,"Entrées")))</f>
        <v>1023</v>
      </c>
      <c r="T329" s="28">
        <f ca="1">IF($D329&gt;$D$8,"",INDIRECT(ADDRESS(ROW(Entrées!$C$37)+($D329-1)*24+T$11,COLUMN(Entrées!$C$37)+($C329-1),4,TRUE,"Entrées")))</f>
        <v>905</v>
      </c>
      <c r="U329" s="28">
        <f ca="1">IF($D329&gt;$D$8,"",INDIRECT(ADDRESS(ROW(Entrées!$C$37)+($D329-1)*24+U$11,COLUMN(Entrées!$C$37)+($C329-1),4,TRUE,"Entrées")))</f>
        <v>639</v>
      </c>
      <c r="V329" s="28">
        <f ca="1">IF($D329&gt;$D$8,"",INDIRECT(ADDRESS(ROW(Entrées!$C$37)+($D329-1)*24+V$11,COLUMN(Entrées!$C$37)+($C329-1),4,TRUE,"Entrées")))</f>
        <v>307.5</v>
      </c>
      <c r="W329" s="28">
        <f ca="1">IF($D329&gt;$D$8,"",INDIRECT(ADDRESS(ROW(Entrées!$C$37)+($D329-1)*24+W$11,COLUMN(Entrées!$C$37)+($C329-1),4,TRUE,"Entrées")))</f>
        <v>69.5</v>
      </c>
      <c r="X329" s="28">
        <f ca="1">IF($D329&gt;$D$8,"",INDIRECT(ADDRESS(ROW(Entrées!$C$37)+($D329-1)*24+X$11,COLUMN(Entrées!$C$37)+($C329-1),4,TRUE,"Entrées")))</f>
        <v>2</v>
      </c>
      <c r="Y329" s="28">
        <f ca="1">IF($D329&gt;$D$8,"",INDIRECT(ADDRESS(ROW(Entrées!$C$37)+($D329-1)*24+Y$11,COLUMN(Entrées!$C$37)+($C329-1),4,TRUE,"Entrées")))</f>
        <v>0</v>
      </c>
      <c r="Z329" s="28">
        <f ca="1">IF($D329&gt;$D$8,"",INDIRECT(ADDRESS(ROW(Entrées!$C$37)+($D329-1)*24+Z$11,COLUMN(Entrées!$C$37)+($C329-1),4,TRUE,"Entrées")))</f>
        <v>0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276.875</v>
      </c>
      <c r="AE329" s="40">
        <f t="shared" ca="1" si="366"/>
        <v>1070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49473.956989247294</v>
      </c>
      <c r="AK329" s="31">
        <f t="shared" ca="1" si="304"/>
        <v>49350.672043010745</v>
      </c>
      <c r="AL329" s="31">
        <f t="shared" ca="1" si="305"/>
        <v>49398.118279569891</v>
      </c>
      <c r="AM329" s="31">
        <f t="shared" ca="1" si="306"/>
        <v>347.55645161290329</v>
      </c>
      <c r="AN329" s="31">
        <f t="shared" ca="1" si="307"/>
        <v>2588.1444892473114</v>
      </c>
      <c r="AO329" s="31">
        <f t="shared" ca="1" si="308"/>
        <v>1503.5463709677417</v>
      </c>
      <c r="AP329" s="31">
        <f t="shared" ca="1" si="309"/>
        <v>41704.171370967742</v>
      </c>
      <c r="AQ329" s="31">
        <f t="shared" ca="1" si="310"/>
        <v>2152.7096774193546</v>
      </c>
      <c r="AR329" s="31">
        <f t="shared" ca="1" si="311"/>
        <v>402.56922043010746</v>
      </c>
      <c r="AS329" s="31">
        <f t="shared" ca="1" si="312"/>
        <v>6508.2741935483891</v>
      </c>
      <c r="AT329" s="31">
        <f t="shared" ca="1" si="313"/>
        <v>-813.07862903225805</v>
      </c>
      <c r="AU329" s="31">
        <f t="shared" ca="1" si="314"/>
        <v>663.5913978494624</v>
      </c>
      <c r="AV329" s="31">
        <f t="shared" ca="1" si="315"/>
        <v>-5583.5161290322567</v>
      </c>
      <c r="AW329" s="31">
        <f t="shared" ca="1" si="316"/>
        <v>65.047043010752674</v>
      </c>
      <c r="AX329" s="31">
        <f t="shared" ca="1" si="317"/>
        <v>1350.5215053763443</v>
      </c>
      <c r="AY329" s="31">
        <f t="shared" ca="1" si="318"/>
        <v>-1174.383064516129</v>
      </c>
      <c r="AZ329" s="31">
        <f t="shared" ca="1" si="319"/>
        <v>-997.34811827956992</v>
      </c>
      <c r="BA329" s="31">
        <f t="shared" ca="1" si="320"/>
        <v>-382.02016129032256</v>
      </c>
      <c r="BB329" s="31">
        <f t="shared" ca="1" si="321"/>
        <v>-2410.5497311827958</v>
      </c>
      <c r="BC329" s="31">
        <f t="shared" ca="1" si="322"/>
        <v>-1597.1438172043011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3428.5</v>
      </c>
      <c r="BI329" s="32">
        <f>IF($BF329&gt;$Y$7,"",IF(AND($BF329=$Y$7,$BG329=23),"",Entrées!D357-Entrées!D356))</f>
        <v>3075</v>
      </c>
      <c r="BJ329" s="32">
        <f>IF($BF329&gt;$Y$7,"",IF(AND($BF329=$Y$7,$BG329=23),"",Entrées!E357-Entrées!E356))</f>
        <v>2487.5</v>
      </c>
      <c r="BK329" s="32">
        <f>IF($BF329&gt;$Y$7,"",IF(AND($BF329=$Y$7,$BG329=23),"",Entrées!F357-Entrées!F356))</f>
        <v>-5</v>
      </c>
      <c r="BL329" s="32">
        <f>IF($BF329&gt;$Y$7,"",IF(AND($BF329=$Y$7,$BG329=23),"",Entrées!G357-Entrées!G356))</f>
        <v>250</v>
      </c>
      <c r="BM329" s="32">
        <f>IF($BF329&gt;$Y$7,"",IF(AND($BF329=$Y$7,$BG329=23),"",Entrées!H357-Entrées!H356))</f>
        <v>807.5</v>
      </c>
      <c r="BN329" s="32">
        <f>IF($BF329&gt;$Y$7,"",IF(AND($BF329=$Y$7,$BG329=23),"",Entrées!I357-Entrées!I356))</f>
        <v>31.5</v>
      </c>
      <c r="BO329" s="32">
        <f>IF($BF329&gt;$Y$7,"",IF(AND($BF329=$Y$7,$BG329=23),"",Entrées!J357-Entrées!J356))</f>
        <v>-4</v>
      </c>
      <c r="BP329" s="32">
        <f>IF($BF329&gt;$Y$7,"",IF(AND($BF329=$Y$7,$BG329=23),"",Entrées!K357-Entrées!K356))</f>
        <v>7.5</v>
      </c>
      <c r="BQ329" s="32">
        <f>IF($BF329&gt;$Y$7,"",IF(AND($BF329=$Y$7,$BG329=23),"",Entrées!L357-Entrées!L356))</f>
        <v>1240.5</v>
      </c>
      <c r="BR329" s="32">
        <f>IF($BF329&gt;$Y$7,"",IF(AND($BF329=$Y$7,$BG329=23),"",Entrées!M357-Entrées!M356))</f>
        <v>1.5</v>
      </c>
      <c r="BS329" s="32">
        <f>IF($BF329&gt;$Y$7,"",IF(AND($BF329=$Y$7,$BG329=23),"",Entrées!N357-Entrées!N356))</f>
        <v>0.5</v>
      </c>
      <c r="BT329" s="32">
        <f>IF($BF329&gt;$Y$7,"",IF(AND($BF329=$Y$7,$BG329=23),"",Entrées!O357-Entrées!O356))</f>
        <v>1098</v>
      </c>
      <c r="BU329" s="32">
        <f>IF($BF329&gt;$Y$7,"",IF(AND($BF329=$Y$7,$BG329=23),"",Entrées!P357-Entrées!P356))</f>
        <v>5.5</v>
      </c>
      <c r="BV329" s="32">
        <f>IF($BF329&gt;$Y$7,"",IF(AND($BF329=$Y$7,$BG329=23),"",Entrées!Q357-Entrées!Q356))</f>
        <v>72</v>
      </c>
      <c r="BW329" s="32">
        <f>IF($BF329&gt;$Y$7,"",IF(AND($BF329=$Y$7,$BG329=23),"",Entrées!R357-Entrées!R356))</f>
        <v>-11</v>
      </c>
      <c r="BX329" s="32">
        <f>IF($BF329&gt;$Y$7,"",IF(AND($BF329=$Y$7,$BG329=23),"",Entrées!S357-Entrées!S356))</f>
        <v>327</v>
      </c>
      <c r="BY329" s="32">
        <f>IF($BF329&gt;$Y$7,"",IF(AND($BF329=$Y$7,$BG329=23),"",Entrées!T357-Entrées!T356))</f>
        <v>-479</v>
      </c>
      <c r="BZ329" s="32">
        <f>IF($BF329&gt;$Y$7,"",IF(AND($BF329=$Y$7,$BG329=23),"",Entrées!U357-Entrées!U356))</f>
        <v>-428</v>
      </c>
      <c r="CA329" s="32">
        <f>IF($BF329&gt;$Y$7,"",IF(AND($BF329=$Y$7,$BG329=23),"",Entrées!V357-Entrées!V356))</f>
        <v>93</v>
      </c>
      <c r="CB329" s="4"/>
      <c r="CC329" s="4"/>
      <c r="CD329" s="33">
        <f>IF($BF329&lt;=$Y$7,Entrées!J356/CD$2,"")</f>
        <v>0.19865001261670451</v>
      </c>
      <c r="CE329" s="33">
        <f>IF($BF329&lt;=$Y$7,Entrées!K356/CE$2,"")</f>
        <v>0</v>
      </c>
      <c r="CF329" s="11">
        <f t="shared" si="324"/>
        <v>7926</v>
      </c>
      <c r="CG329" s="11">
        <f t="shared" si="325"/>
        <v>4186</v>
      </c>
      <c r="CH329" s="52">
        <f t="shared" si="326"/>
        <v>0.27160101910413265</v>
      </c>
      <c r="CI329" s="52">
        <f t="shared" si="327"/>
        <v>9.6170382329218221E-2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4186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0</v>
      </c>
      <c r="L330" s="28">
        <f ca="1">IF($D330&gt;$D$8,"",INDIRECT(ADDRESS(ROW(Entrées!$C$37)+($D330-1)*24+L$11,COLUMN(Entrées!$C$37)+($C330-1),4,TRUE,"Entrées")))</f>
        <v>0</v>
      </c>
      <c r="M330" s="28">
        <f ca="1">IF($D330&gt;$D$8,"",INDIRECT(ADDRESS(ROW(Entrées!$C$37)+($D330-1)*24+M$11,COLUMN(Entrées!$C$37)+($C330-1),4,TRUE,"Entrées")))</f>
        <v>0.5</v>
      </c>
      <c r="N330" s="28">
        <f ca="1">IF($D330&gt;$D$8,"",INDIRECT(ADDRESS(ROW(Entrées!$C$37)+($D330-1)*24+N$11,COLUMN(Entrées!$C$37)+($C330-1),4,TRUE,"Entrées")))</f>
        <v>132</v>
      </c>
      <c r="O330" s="28">
        <f ca="1">IF($D330&gt;$D$8,"",INDIRECT(ADDRESS(ROW(Entrées!$C$37)+($D330-1)*24+O$11,COLUMN(Entrées!$C$37)+($C330-1),4,TRUE,"Entrées")))</f>
        <v>586</v>
      </c>
      <c r="P330" s="28">
        <f ca="1">IF($D330&gt;$D$8,"",INDIRECT(ADDRESS(ROW(Entrées!$C$37)+($D330-1)*24+P$11,COLUMN(Entrées!$C$37)+($C330-1),4,TRUE,"Entrées")))</f>
        <v>963</v>
      </c>
      <c r="Q330" s="28">
        <f ca="1">IF($D330&gt;$D$8,"",INDIRECT(ADDRESS(ROW(Entrées!$C$37)+($D330-1)*24+Q$11,COLUMN(Entrées!$C$37)+($C330-1),4,TRUE,"Entrées")))</f>
        <v>1290.5</v>
      </c>
      <c r="R330" s="28">
        <f ca="1">IF($D330&gt;$D$8,"",INDIRECT(ADDRESS(ROW(Entrées!$C$37)+($D330-1)*24+R$11,COLUMN(Entrées!$C$37)+($C330-1),4,TRUE,"Entrées")))</f>
        <v>1469.5</v>
      </c>
      <c r="S330" s="28">
        <f ca="1">IF($D330&gt;$D$8,"",INDIRECT(ADDRESS(ROW(Entrées!$C$37)+($D330-1)*24+S$11,COLUMN(Entrées!$C$37)+($C330-1),4,TRUE,"Entrées")))</f>
        <v>1462.5</v>
      </c>
      <c r="T330" s="28">
        <f ca="1">IF($D330&gt;$D$8,"",INDIRECT(ADDRESS(ROW(Entrées!$C$37)+($D330-1)*24+T$11,COLUMN(Entrées!$C$37)+($C330-1),4,TRUE,"Entrées")))</f>
        <v>1402</v>
      </c>
      <c r="U330" s="28">
        <f ca="1">IF($D330&gt;$D$8,"",INDIRECT(ADDRESS(ROW(Entrées!$C$37)+($D330-1)*24+U$11,COLUMN(Entrées!$C$37)+($C330-1),4,TRUE,"Entrées")))</f>
        <v>1128</v>
      </c>
      <c r="V330" s="28">
        <f ca="1">IF($D330&gt;$D$8,"",INDIRECT(ADDRESS(ROW(Entrées!$C$37)+($D330-1)*24+V$11,COLUMN(Entrées!$C$37)+($C330-1),4,TRUE,"Entrées")))</f>
        <v>703.5</v>
      </c>
      <c r="W330" s="28">
        <f ca="1">IF($D330&gt;$D$8,"",INDIRECT(ADDRESS(ROW(Entrées!$C$37)+($D330-1)*24+W$11,COLUMN(Entrées!$C$37)+($C330-1),4,TRUE,"Entrées")))</f>
        <v>190</v>
      </c>
      <c r="X330" s="28">
        <f ca="1">IF($D330&gt;$D$8,"",INDIRECT(ADDRESS(ROW(Entrées!$C$37)+($D330-1)*24+X$11,COLUMN(Entrées!$C$37)+($C330-1),4,TRUE,"Entrées")))</f>
        <v>2.5</v>
      </c>
      <c r="Y330" s="28">
        <f ca="1">IF($D330&gt;$D$8,"",INDIRECT(ADDRESS(ROW(Entrées!$C$37)+($D330-1)*24+Y$11,COLUMN(Entrées!$C$37)+($C330-1),4,TRUE,"Entrées")))</f>
        <v>0</v>
      </c>
      <c r="Z330" s="28">
        <f ca="1">IF($D330&gt;$D$8,"",INDIRECT(ADDRESS(ROW(Entrées!$C$37)+($D330-1)*24+Z$11,COLUMN(Entrées!$C$37)+($C330-1),4,TRUE,"Entrées")))</f>
        <v>0</v>
      </c>
      <c r="AA330" s="28">
        <f ca="1">IF($D330&gt;$D$8,"",INDIRECT(ADDRESS(ROW(Entrées!$C$37)+($D330-1)*24+AA$11,COLUMN(Entrées!$C$37)+($C330-1),4,TRUE,"Entrées")))</f>
        <v>0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388.75</v>
      </c>
      <c r="AE330" s="40">
        <f t="shared" ca="1" si="366"/>
        <v>1469.5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49473.956989247294</v>
      </c>
      <c r="AK330" s="31">
        <f t="shared" ca="1" si="304"/>
        <v>49350.672043010745</v>
      </c>
      <c r="AL330" s="31">
        <f t="shared" ca="1" si="305"/>
        <v>49398.118279569891</v>
      </c>
      <c r="AM330" s="31">
        <f t="shared" ca="1" si="306"/>
        <v>347.55645161290329</v>
      </c>
      <c r="AN330" s="31">
        <f t="shared" ca="1" si="307"/>
        <v>2588.1444892473114</v>
      </c>
      <c r="AO330" s="31">
        <f t="shared" ca="1" si="308"/>
        <v>1503.5463709677417</v>
      </c>
      <c r="AP330" s="31">
        <f t="shared" ca="1" si="309"/>
        <v>41704.171370967742</v>
      </c>
      <c r="AQ330" s="31">
        <f t="shared" ca="1" si="310"/>
        <v>2152.7096774193546</v>
      </c>
      <c r="AR330" s="31">
        <f t="shared" ca="1" si="311"/>
        <v>402.56922043010746</v>
      </c>
      <c r="AS330" s="31">
        <f t="shared" ca="1" si="312"/>
        <v>6508.2741935483891</v>
      </c>
      <c r="AT330" s="31">
        <f t="shared" ca="1" si="313"/>
        <v>-813.07862903225805</v>
      </c>
      <c r="AU330" s="31">
        <f t="shared" ca="1" si="314"/>
        <v>663.5913978494624</v>
      </c>
      <c r="AV330" s="31">
        <f t="shared" ca="1" si="315"/>
        <v>-5583.5161290322567</v>
      </c>
      <c r="AW330" s="31">
        <f t="shared" ca="1" si="316"/>
        <v>65.047043010752674</v>
      </c>
      <c r="AX330" s="31">
        <f t="shared" ca="1" si="317"/>
        <v>1350.5215053763443</v>
      </c>
      <c r="AY330" s="31">
        <f t="shared" ca="1" si="318"/>
        <v>-1174.383064516129</v>
      </c>
      <c r="AZ330" s="31">
        <f t="shared" ca="1" si="319"/>
        <v>-997.34811827956992</v>
      </c>
      <c r="BA330" s="31">
        <f t="shared" ca="1" si="320"/>
        <v>-382.02016129032256</v>
      </c>
      <c r="BB330" s="31">
        <f t="shared" ca="1" si="321"/>
        <v>-2410.5497311827958</v>
      </c>
      <c r="BC330" s="31">
        <f t="shared" ca="1" si="322"/>
        <v>-1597.1438172043011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958.5</v>
      </c>
      <c r="BI330" s="32">
        <f>IF($BF330&gt;$Y$7,"",IF(AND($BF330=$Y$7,$BG330=23),"",Entrées!D358-Entrées!D357))</f>
        <v>800</v>
      </c>
      <c r="BJ330" s="32">
        <f>IF($BF330&gt;$Y$7,"",IF(AND($BF330=$Y$7,$BG330=23),"",Entrées!E358-Entrées!E357))</f>
        <v>850</v>
      </c>
      <c r="BK330" s="32">
        <f>IF($BF330&gt;$Y$7,"",IF(AND($BF330=$Y$7,$BG330=23),"",Entrées!F358-Entrées!F357))</f>
        <v>-0.5</v>
      </c>
      <c r="BL330" s="32">
        <f>IF($BF330&gt;$Y$7,"",IF(AND($BF330=$Y$7,$BG330=23),"",Entrées!G358-Entrées!G357))</f>
        <v>127</v>
      </c>
      <c r="BM330" s="32">
        <f>IF($BF330&gt;$Y$7,"",IF(AND($BF330=$Y$7,$BG330=23),"",Entrées!H358-Entrées!H357))</f>
        <v>136.5</v>
      </c>
      <c r="BN330" s="32">
        <f>IF($BF330&gt;$Y$7,"",IF(AND($BF330=$Y$7,$BG330=23),"",Entrées!I358-Entrées!I357))</f>
        <v>234.5</v>
      </c>
      <c r="BO330" s="32">
        <f>IF($BF330&gt;$Y$7,"",IF(AND($BF330=$Y$7,$BG330=23),"",Entrées!J358-Entrées!J357))</f>
        <v>17.5</v>
      </c>
      <c r="BP330" s="32">
        <f>IF($BF330&gt;$Y$7,"",IF(AND($BF330=$Y$7,$BG330=23),"",Entrées!K358-Entrées!K357))</f>
        <v>161</v>
      </c>
      <c r="BQ330" s="32">
        <f>IF($BF330&gt;$Y$7,"",IF(AND($BF330=$Y$7,$BG330=23),"",Entrées!L358-Entrées!L357))</f>
        <v>549.5</v>
      </c>
      <c r="BR330" s="32">
        <f>IF($BF330&gt;$Y$7,"",IF(AND($BF330=$Y$7,$BG330=23),"",Entrées!M358-Entrées!M357))</f>
        <v>0</v>
      </c>
      <c r="BS330" s="32">
        <f>IF($BF330&gt;$Y$7,"",IF(AND($BF330=$Y$7,$BG330=23),"",Entrées!N358-Entrées!N357))</f>
        <v>-5</v>
      </c>
      <c r="BT330" s="32">
        <f>IF($BF330&gt;$Y$7,"",IF(AND($BF330=$Y$7,$BG330=23),"",Entrées!O358-Entrées!O357))</f>
        <v>-261</v>
      </c>
      <c r="BU330" s="32">
        <f>IF($BF330&gt;$Y$7,"",IF(AND($BF330=$Y$7,$BG330=23),"",Entrées!P358-Entrées!P357))</f>
        <v>1</v>
      </c>
      <c r="BV330" s="32">
        <f>IF($BF330&gt;$Y$7,"",IF(AND($BF330=$Y$7,$BG330=23),"",Entrées!Q358-Entrées!Q357))</f>
        <v>-200</v>
      </c>
      <c r="BW330" s="32">
        <f>IF($BF330&gt;$Y$7,"",IF(AND($BF330=$Y$7,$BG330=23),"",Entrées!R358-Entrées!R357))</f>
        <v>-388</v>
      </c>
      <c r="BX330" s="32">
        <f>IF($BF330&gt;$Y$7,"",IF(AND($BF330=$Y$7,$BG330=23),"",Entrées!S358-Entrées!S357))</f>
        <v>-88</v>
      </c>
      <c r="BY330" s="32">
        <f>IF($BF330&gt;$Y$7,"",IF(AND($BF330=$Y$7,$BG330=23),"",Entrées!T358-Entrées!T357))</f>
        <v>15</v>
      </c>
      <c r="BZ330" s="32">
        <f>IF($BF330&gt;$Y$7,"",IF(AND($BF330=$Y$7,$BG330=23),"",Entrées!U358-Entrées!U357))</f>
        <v>-426</v>
      </c>
      <c r="CA330" s="32">
        <f>IF($BF330&gt;$Y$7,"",IF(AND($BF330=$Y$7,$BG330=23),"",Entrées!V358-Entrées!V357))</f>
        <v>717</v>
      </c>
      <c r="CB330" s="4"/>
      <c r="CC330" s="4"/>
      <c r="CD330" s="33">
        <f>IF($BF330&lt;=$Y$7,Entrées!J357/CD$2,"")</f>
        <v>0.19814534443603332</v>
      </c>
      <c r="CE330" s="33">
        <f>IF($BF330&lt;=$Y$7,Entrées!K357/CE$2,"")</f>
        <v>1.79168657429527E-3</v>
      </c>
      <c r="CF330" s="11">
        <f t="shared" si="324"/>
        <v>7926</v>
      </c>
      <c r="CG330" s="11">
        <f t="shared" si="325"/>
        <v>4186</v>
      </c>
      <c r="CH330" s="52">
        <f t="shared" si="326"/>
        <v>0.27160101910413265</v>
      </c>
      <c r="CI330" s="52">
        <f t="shared" si="327"/>
        <v>9.6170382329218221E-2</v>
      </c>
      <c r="CK330" s="11"/>
      <c r="CL330" s="4"/>
      <c r="CO330" s="4"/>
    </row>
    <row r="331" spans="1:93">
      <c r="A331" s="11" t="str">
        <f>"AF"&amp;A325</f>
        <v>AF338</v>
      </c>
      <c r="B331" s="11">
        <f t="shared" si="364"/>
        <v>4186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0</v>
      </c>
      <c r="L331" s="28">
        <f ca="1">IF($D331&gt;$D$8,"",INDIRECT(ADDRESS(ROW(Entrées!$C$37)+($D331-1)*24+L$11,COLUMN(Entrées!$C$37)+($C331-1),4,TRUE,"Entrées")))</f>
        <v>0</v>
      </c>
      <c r="M331" s="28">
        <f ca="1">IF($D331&gt;$D$8,"",INDIRECT(ADDRESS(ROW(Entrées!$C$37)+($D331-1)*24+M$11,COLUMN(Entrées!$C$37)+($C331-1),4,TRUE,"Entrées")))</f>
        <v>4.5</v>
      </c>
      <c r="N331" s="28">
        <f ca="1">IF($D331&gt;$D$8,"",INDIRECT(ADDRESS(ROW(Entrées!$C$37)+($D331-1)*24+N$11,COLUMN(Entrées!$C$37)+($C331-1),4,TRUE,"Entrées")))</f>
        <v>205.5</v>
      </c>
      <c r="O331" s="28">
        <f ca="1">IF($D331&gt;$D$8,"",INDIRECT(ADDRESS(ROW(Entrées!$C$37)+($D331-1)*24+O$11,COLUMN(Entrées!$C$37)+($C331-1),4,TRUE,"Entrées")))</f>
        <v>746</v>
      </c>
      <c r="P331" s="28">
        <f ca="1">IF($D331&gt;$D$8,"",INDIRECT(ADDRESS(ROW(Entrées!$C$37)+($D331-1)*24+P$11,COLUMN(Entrées!$C$37)+($C331-1),4,TRUE,"Entrées")))</f>
        <v>1210</v>
      </c>
      <c r="Q331" s="28">
        <f ca="1">IF($D331&gt;$D$8,"",INDIRECT(ADDRESS(ROW(Entrées!$C$37)+($D331-1)*24+Q$11,COLUMN(Entrées!$C$37)+($C331-1),4,TRUE,"Entrées")))</f>
        <v>1459.5</v>
      </c>
      <c r="R331" s="28">
        <f ca="1">IF($D331&gt;$D$8,"",INDIRECT(ADDRESS(ROW(Entrées!$C$37)+($D331-1)*24+R$11,COLUMN(Entrées!$C$37)+($C331-1),4,TRUE,"Entrées")))</f>
        <v>1650</v>
      </c>
      <c r="S331" s="28">
        <f ca="1">IF($D331&gt;$D$8,"",INDIRECT(ADDRESS(ROW(Entrées!$C$37)+($D331-1)*24+S$11,COLUMN(Entrées!$C$37)+($C331-1),4,TRUE,"Entrées")))</f>
        <v>1681.5</v>
      </c>
      <c r="T331" s="28">
        <f ca="1">IF($D331&gt;$D$8,"",INDIRECT(ADDRESS(ROW(Entrées!$C$37)+($D331-1)*24+T$11,COLUMN(Entrées!$C$37)+($C331-1),4,TRUE,"Entrées")))</f>
        <v>1519.5</v>
      </c>
      <c r="U331" s="28">
        <f ca="1">IF($D331&gt;$D$8,"",INDIRECT(ADDRESS(ROW(Entrées!$C$37)+($D331-1)*24+U$11,COLUMN(Entrées!$C$37)+($C331-1),4,TRUE,"Entrées")))</f>
        <v>1158</v>
      </c>
      <c r="V331" s="28">
        <f ca="1">IF($D331&gt;$D$8,"",INDIRECT(ADDRESS(ROW(Entrées!$C$37)+($D331-1)*24+V$11,COLUMN(Entrées!$C$37)+($C331-1),4,TRUE,"Entrées")))</f>
        <v>604</v>
      </c>
      <c r="W331" s="28">
        <f ca="1">IF($D331&gt;$D$8,"",INDIRECT(ADDRESS(ROW(Entrées!$C$37)+($D331-1)*24+W$11,COLUMN(Entrées!$C$37)+($C331-1),4,TRUE,"Entrées")))</f>
        <v>122.5</v>
      </c>
      <c r="X331" s="28">
        <f ca="1">IF($D331&gt;$D$8,"",INDIRECT(ADDRESS(ROW(Entrées!$C$37)+($D331-1)*24+X$11,COLUMN(Entrées!$C$37)+($C331-1),4,TRUE,"Entrées")))</f>
        <v>0.5</v>
      </c>
      <c r="Y331" s="28">
        <f ca="1">IF($D331&gt;$D$8,"",INDIRECT(ADDRESS(ROW(Entrées!$C$37)+($D331-1)*24+Y$11,COLUMN(Entrées!$C$37)+($C331-1),4,TRUE,"Entrées")))</f>
        <v>0</v>
      </c>
      <c r="Z331" s="28">
        <f ca="1">IF($D331&gt;$D$8,"",INDIRECT(ADDRESS(ROW(Entrées!$C$37)+($D331-1)*24+Z$11,COLUMN(Entrées!$C$37)+($C331-1),4,TRUE,"Entrées")))</f>
        <v>0</v>
      </c>
      <c r="AA331" s="28">
        <f ca="1">IF($D331&gt;$D$8,"",INDIRECT(ADDRESS(ROW(Entrées!$C$37)+($D331-1)*24+AA$11,COLUMN(Entrées!$C$37)+($C331-1),4,TRUE,"Entrées")))</f>
        <v>0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431.72916666666669</v>
      </c>
      <c r="AE331" s="40">
        <f t="shared" ca="1" si="366"/>
        <v>1681.5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49473.956989247294</v>
      </c>
      <c r="AK331" s="31">
        <f t="shared" ref="AK331:AK394" ca="1" si="369">IF($AH331&gt;$Y$7,"",AK330)</f>
        <v>49350.672043010745</v>
      </c>
      <c r="AL331" s="31">
        <f t="shared" ref="AL331:AL394" ca="1" si="370">IF($AH331&gt;$Y$7,"",AL330)</f>
        <v>49398.118279569891</v>
      </c>
      <c r="AM331" s="31">
        <f t="shared" ref="AM331:AM394" ca="1" si="371">IF($AH331&gt;$Y$7,"",AM330)</f>
        <v>347.55645161290329</v>
      </c>
      <c r="AN331" s="31">
        <f t="shared" ref="AN331:AN394" ca="1" si="372">IF($AH331&gt;$Y$7,"",AN330)</f>
        <v>2588.1444892473114</v>
      </c>
      <c r="AO331" s="31">
        <f t="shared" ref="AO331:AO394" ca="1" si="373">IF($AH331&gt;$Y$7,"",AO330)</f>
        <v>1503.5463709677417</v>
      </c>
      <c r="AP331" s="31">
        <f t="shared" ref="AP331:AP394" ca="1" si="374">IF($AH331&gt;$Y$7,"",AP330)</f>
        <v>41704.171370967742</v>
      </c>
      <c r="AQ331" s="31">
        <f t="shared" ref="AQ331:AQ394" ca="1" si="375">IF($AH331&gt;$Y$7,"",AQ330)</f>
        <v>2152.7096774193546</v>
      </c>
      <c r="AR331" s="31">
        <f t="shared" ref="AR331:AR394" ca="1" si="376">IF($AH331&gt;$Y$7,"",AR330)</f>
        <v>402.56922043010746</v>
      </c>
      <c r="AS331" s="31">
        <f t="shared" ref="AS331:AS394" ca="1" si="377">IF($AH331&gt;$Y$7,"",AS330)</f>
        <v>6508.2741935483891</v>
      </c>
      <c r="AT331" s="31">
        <f t="shared" ref="AT331:AT394" ca="1" si="378">IF($AH331&gt;$Y$7,"",AT330)</f>
        <v>-813.07862903225805</v>
      </c>
      <c r="AU331" s="31">
        <f t="shared" ref="AU331:AU394" ca="1" si="379">IF($AH331&gt;$Y$7,"",AU330)</f>
        <v>663.5913978494624</v>
      </c>
      <c r="AV331" s="31">
        <f t="shared" ref="AV331:AV394" ca="1" si="380">IF($AH331&gt;$Y$7,"",AV330)</f>
        <v>-5583.5161290322567</v>
      </c>
      <c r="AW331" s="31">
        <f t="shared" ref="AW331:AW394" ca="1" si="381">IF($AH331&gt;$Y$7,"",AW330)</f>
        <v>65.047043010752674</v>
      </c>
      <c r="AX331" s="31">
        <f t="shared" ref="AX331:AX394" ca="1" si="382">IF($AH331&gt;$Y$7,"",AX330)</f>
        <v>1350.5215053763443</v>
      </c>
      <c r="AY331" s="31">
        <f t="shared" ref="AY331:AY394" ca="1" si="383">IF($AH331&gt;$Y$7,"",AY330)</f>
        <v>-1174.383064516129</v>
      </c>
      <c r="AZ331" s="31">
        <f t="shared" ref="AZ331:AZ394" ca="1" si="384">IF($AH331&gt;$Y$7,"",AZ330)</f>
        <v>-997.34811827956992</v>
      </c>
      <c r="BA331" s="31">
        <f t="shared" ref="BA331:BA394" ca="1" si="385">IF($AH331&gt;$Y$7,"",BA330)</f>
        <v>-382.02016129032256</v>
      </c>
      <c r="BB331" s="31">
        <f t="shared" ref="BB331:BB394" ca="1" si="386">IF($AH331&gt;$Y$7,"",BB330)</f>
        <v>-2410.5497311827958</v>
      </c>
      <c r="BC331" s="31">
        <f t="shared" ref="BC331:BC394" ca="1" si="387">IF($AH331&gt;$Y$7,"",BC330)</f>
        <v>-1597.1438172043011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407</v>
      </c>
      <c r="BI331" s="32">
        <f>IF($BF331&gt;$Y$7,"",IF(AND($BF331=$Y$7,$BG331=23),"",Entrées!D359-Entrées!D358))</f>
        <v>300</v>
      </c>
      <c r="BJ331" s="32">
        <f>IF($BF331&gt;$Y$7,"",IF(AND($BF331=$Y$7,$BG331=23),"",Entrées!E359-Entrées!E358))</f>
        <v>537.5</v>
      </c>
      <c r="BK331" s="32">
        <f>IF($BF331&gt;$Y$7,"",IF(AND($BF331=$Y$7,$BG331=23),"",Entrées!F359-Entrées!F358))</f>
        <v>-1</v>
      </c>
      <c r="BL331" s="32">
        <f>IF($BF331&gt;$Y$7,"",IF(AND($BF331=$Y$7,$BG331=23),"",Entrées!G359-Entrées!G358))</f>
        <v>-26.5</v>
      </c>
      <c r="BM331" s="32">
        <f>IF($BF331&gt;$Y$7,"",IF(AND($BF331=$Y$7,$BG331=23),"",Entrées!H359-Entrées!H358))</f>
        <v>47</v>
      </c>
      <c r="BN331" s="32">
        <f>IF($BF331&gt;$Y$7,"",IF(AND($BF331=$Y$7,$BG331=23),"",Entrées!I359-Entrées!I358))</f>
        <v>141</v>
      </c>
      <c r="BO331" s="32">
        <f>IF($BF331&gt;$Y$7,"",IF(AND($BF331=$Y$7,$BG331=23),"",Entrées!J359-Entrées!J358))</f>
        <v>26.5</v>
      </c>
      <c r="BP331" s="32">
        <f>IF($BF331&gt;$Y$7,"",IF(AND($BF331=$Y$7,$BG331=23),"",Entrées!K359-Entrées!K358))</f>
        <v>320</v>
      </c>
      <c r="BQ331" s="32">
        <f>IF($BF331&gt;$Y$7,"",IF(AND($BF331=$Y$7,$BG331=23),"",Entrées!L359-Entrées!L358))</f>
        <v>74.5</v>
      </c>
      <c r="BR331" s="32">
        <f>IF($BF331&gt;$Y$7,"",IF(AND($BF331=$Y$7,$BG331=23),"",Entrées!M359-Entrées!M358))</f>
        <v>0</v>
      </c>
      <c r="BS331" s="32">
        <f>IF($BF331&gt;$Y$7,"",IF(AND($BF331=$Y$7,$BG331=23),"",Entrées!N359-Entrées!N358))</f>
        <v>-12.5</v>
      </c>
      <c r="BT331" s="32">
        <f>IF($BF331&gt;$Y$7,"",IF(AND($BF331=$Y$7,$BG331=23),"",Entrées!O359-Entrées!O358))</f>
        <v>-163</v>
      </c>
      <c r="BU331" s="32">
        <f>IF($BF331&gt;$Y$7,"",IF(AND($BF331=$Y$7,$BG331=23),"",Entrées!P359-Entrées!P358))</f>
        <v>-1.5</v>
      </c>
      <c r="BV331" s="32">
        <f>IF($BF331&gt;$Y$7,"",IF(AND($BF331=$Y$7,$BG331=23),"",Entrées!Q359-Entrées!Q358))</f>
        <v>204</v>
      </c>
      <c r="BW331" s="32">
        <f>IF($BF331&gt;$Y$7,"",IF(AND($BF331=$Y$7,$BG331=23),"",Entrées!R359-Entrées!R358))</f>
        <v>-78</v>
      </c>
      <c r="BX331" s="32">
        <f>IF($BF331&gt;$Y$7,"",IF(AND($BF331=$Y$7,$BG331=23),"",Entrées!S359-Entrées!S358))</f>
        <v>84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-367</v>
      </c>
      <c r="CB331" s="4"/>
      <c r="CC331" s="4"/>
      <c r="CD331" s="33">
        <f>IF($BF331&lt;=$Y$7,Entrées!J358/CD$2,"")</f>
        <v>0.20035326772646986</v>
      </c>
      <c r="CE331" s="33">
        <f>IF($BF331&lt;=$Y$7,Entrées!K358/CE$2,"")</f>
        <v>4.0253225035833728E-2</v>
      </c>
      <c r="CF331" s="11">
        <f t="shared" ref="CF331:CF394" si="389">CD$2</f>
        <v>7926</v>
      </c>
      <c r="CG331" s="11">
        <f t="shared" ref="CG331:CG394" si="390">CE$2</f>
        <v>4186</v>
      </c>
      <c r="CH331" s="52">
        <f t="shared" ref="CH331:CH394" si="391">CD$4</f>
        <v>0.27160101910413265</v>
      </c>
      <c r="CI331" s="52">
        <f t="shared" ref="CI331:CI394" si="392">CE$4</f>
        <v>9.6170382329218221E-2</v>
      </c>
      <c r="CK331" s="11"/>
      <c r="CL331" s="4"/>
      <c r="CO331" s="4"/>
    </row>
    <row r="332" spans="1:93">
      <c r="A332" s="11"/>
      <c r="B332" s="11">
        <f t="shared" si="364"/>
        <v>4186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0</v>
      </c>
      <c r="L332" s="28">
        <f ca="1">IF($D332&gt;$D$8,"",INDIRECT(ADDRESS(ROW(Entrées!$C$37)+($D332-1)*24+L$11,COLUMN(Entrées!$C$37)+($C332-1),4,TRUE,"Entrées")))</f>
        <v>0</v>
      </c>
      <c r="M332" s="28">
        <f ca="1">IF($D332&gt;$D$8,"",INDIRECT(ADDRESS(ROW(Entrées!$C$37)+($D332-1)*24+M$11,COLUMN(Entrées!$C$37)+($C332-1),4,TRUE,"Entrées")))</f>
        <v>6</v>
      </c>
      <c r="N332" s="28">
        <f ca="1">IF($D332&gt;$D$8,"",INDIRECT(ADDRESS(ROW(Entrées!$C$37)+($D332-1)*24+N$11,COLUMN(Entrées!$C$37)+($C332-1),4,TRUE,"Entrées")))</f>
        <v>148</v>
      </c>
      <c r="O332" s="28">
        <f ca="1">IF($D332&gt;$D$8,"",INDIRECT(ADDRESS(ROW(Entrées!$C$37)+($D332-1)*24+O$11,COLUMN(Entrées!$C$37)+($C332-1),4,TRUE,"Entrées")))</f>
        <v>498</v>
      </c>
      <c r="P332" s="28">
        <f ca="1">IF($D332&gt;$D$8,"",INDIRECT(ADDRESS(ROW(Entrées!$C$37)+($D332-1)*24+P$11,COLUMN(Entrées!$C$37)+($C332-1),4,TRUE,"Entrées")))</f>
        <v>841.5</v>
      </c>
      <c r="Q332" s="28">
        <f ca="1">IF($D332&gt;$D$8,"",INDIRECT(ADDRESS(ROW(Entrées!$C$37)+($D332-1)*24+Q$11,COLUMN(Entrées!$C$37)+($C332-1),4,TRUE,"Entrées")))</f>
        <v>1061</v>
      </c>
      <c r="R332" s="28">
        <f ca="1">IF($D332&gt;$D$8,"",INDIRECT(ADDRESS(ROW(Entrées!$C$37)+($D332-1)*24+R$11,COLUMN(Entrées!$C$37)+($C332-1),4,TRUE,"Entrées")))</f>
        <v>1079.5</v>
      </c>
      <c r="S332" s="28">
        <f ca="1">IF($D332&gt;$D$8,"",INDIRECT(ADDRESS(ROW(Entrées!$C$37)+($D332-1)*24+S$11,COLUMN(Entrées!$C$37)+($C332-1),4,TRUE,"Entrées")))</f>
        <v>1059.5</v>
      </c>
      <c r="T332" s="28">
        <f ca="1">IF($D332&gt;$D$8,"",INDIRECT(ADDRESS(ROW(Entrées!$C$37)+($D332-1)*24+T$11,COLUMN(Entrées!$C$37)+($C332-1),4,TRUE,"Entrées")))</f>
        <v>952</v>
      </c>
      <c r="U332" s="28">
        <f ca="1">IF($D332&gt;$D$8,"",INDIRECT(ADDRESS(ROW(Entrées!$C$37)+($D332-1)*24+U$11,COLUMN(Entrées!$C$37)+($C332-1),4,TRUE,"Entrées")))</f>
        <v>719.5</v>
      </c>
      <c r="V332" s="28">
        <f ca="1">IF($D332&gt;$D$8,"",INDIRECT(ADDRESS(ROW(Entrées!$C$37)+($D332-1)*24+V$11,COLUMN(Entrées!$C$37)+($C332-1),4,TRUE,"Entrées")))</f>
        <v>424.5</v>
      </c>
      <c r="W332" s="28">
        <f ca="1">IF($D332&gt;$D$8,"",INDIRECT(ADDRESS(ROW(Entrées!$C$37)+($D332-1)*24+W$11,COLUMN(Entrées!$C$37)+($C332-1),4,TRUE,"Entrées")))</f>
        <v>107.5</v>
      </c>
      <c r="X332" s="28">
        <f ca="1">IF($D332&gt;$D$8,"",INDIRECT(ADDRESS(ROW(Entrées!$C$37)+($D332-1)*24+X$11,COLUMN(Entrées!$C$37)+($C332-1),4,TRUE,"Entrées")))</f>
        <v>0.5</v>
      </c>
      <c r="Y332" s="28">
        <f ca="1">IF($D332&gt;$D$8,"",INDIRECT(ADDRESS(ROW(Entrées!$C$37)+($D332-1)*24+Y$11,COLUMN(Entrées!$C$37)+($C332-1),4,TRUE,"Entrées")))</f>
        <v>0</v>
      </c>
      <c r="Z332" s="28">
        <f ca="1">IF($D332&gt;$D$8,"",INDIRECT(ADDRESS(ROW(Entrées!$C$37)+($D332-1)*24+Z$11,COLUMN(Entrées!$C$37)+($C332-1),4,TRUE,"Entrées")))</f>
        <v>0</v>
      </c>
      <c r="AA332" s="28">
        <f ca="1">IF($D332&gt;$D$8,"",INDIRECT(ADDRESS(ROW(Entrées!$C$37)+($D332-1)*24+AA$11,COLUMN(Entrées!$C$37)+($C332-1),4,TRUE,"Entrées")))</f>
        <v>0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287.39583333333331</v>
      </c>
      <c r="AE332" s="40">
        <f t="shared" ca="1" si="366"/>
        <v>1079.5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49473.956989247294</v>
      </c>
      <c r="AK332" s="31">
        <f t="shared" ca="1" si="369"/>
        <v>49350.672043010745</v>
      </c>
      <c r="AL332" s="31">
        <f t="shared" ca="1" si="370"/>
        <v>49398.118279569891</v>
      </c>
      <c r="AM332" s="31">
        <f t="shared" ca="1" si="371"/>
        <v>347.55645161290329</v>
      </c>
      <c r="AN332" s="31">
        <f t="shared" ca="1" si="372"/>
        <v>2588.1444892473114</v>
      </c>
      <c r="AO332" s="31">
        <f t="shared" ca="1" si="373"/>
        <v>1503.5463709677417</v>
      </c>
      <c r="AP332" s="31">
        <f t="shared" ca="1" si="374"/>
        <v>41704.171370967742</v>
      </c>
      <c r="AQ332" s="31">
        <f t="shared" ca="1" si="375"/>
        <v>2152.7096774193546</v>
      </c>
      <c r="AR332" s="31">
        <f t="shared" ca="1" si="376"/>
        <v>402.56922043010746</v>
      </c>
      <c r="AS332" s="31">
        <f t="shared" ca="1" si="377"/>
        <v>6508.2741935483891</v>
      </c>
      <c r="AT332" s="31">
        <f t="shared" ca="1" si="378"/>
        <v>-813.07862903225805</v>
      </c>
      <c r="AU332" s="31">
        <f t="shared" ca="1" si="379"/>
        <v>663.5913978494624</v>
      </c>
      <c r="AV332" s="31">
        <f t="shared" ca="1" si="380"/>
        <v>-5583.5161290322567</v>
      </c>
      <c r="AW332" s="31">
        <f t="shared" ca="1" si="381"/>
        <v>65.047043010752674</v>
      </c>
      <c r="AX332" s="31">
        <f t="shared" ca="1" si="382"/>
        <v>1350.5215053763443</v>
      </c>
      <c r="AY332" s="31">
        <f t="shared" ca="1" si="383"/>
        <v>-1174.383064516129</v>
      </c>
      <c r="AZ332" s="31">
        <f t="shared" ca="1" si="384"/>
        <v>-997.34811827956992</v>
      </c>
      <c r="BA332" s="31">
        <f t="shared" ca="1" si="385"/>
        <v>-382.02016129032256</v>
      </c>
      <c r="BB332" s="31">
        <f t="shared" ca="1" si="386"/>
        <v>-2410.5497311827958</v>
      </c>
      <c r="BC332" s="31">
        <f t="shared" ca="1" si="387"/>
        <v>-1597.1438172043011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352.5</v>
      </c>
      <c r="BI332" s="32">
        <f>IF($BF332&gt;$Y$7,"",IF(AND($BF332=$Y$7,$BG332=23),"",Entrées!D360-Entrées!D359))</f>
        <v>12.5</v>
      </c>
      <c r="BJ332" s="32">
        <f>IF($BF332&gt;$Y$7,"",IF(AND($BF332=$Y$7,$BG332=23),"",Entrées!E360-Entrées!E359))</f>
        <v>250</v>
      </c>
      <c r="BK332" s="32">
        <f>IF($BF332&gt;$Y$7,"",IF(AND($BF332=$Y$7,$BG332=23),"",Entrées!F360-Entrées!F359))</f>
        <v>0.5</v>
      </c>
      <c r="BL332" s="32">
        <f>IF($BF332&gt;$Y$7,"",IF(AND($BF332=$Y$7,$BG332=23),"",Entrées!G360-Entrées!G359))</f>
        <v>-14.5</v>
      </c>
      <c r="BM332" s="32">
        <f>IF($BF332&gt;$Y$7,"",IF(AND($BF332=$Y$7,$BG332=23),"",Entrées!H360-Entrées!H359))</f>
        <v>35</v>
      </c>
      <c r="BN332" s="32">
        <f>IF($BF332&gt;$Y$7,"",IF(AND($BF332=$Y$7,$BG332=23),"",Entrées!I360-Entrées!I359))</f>
        <v>71.5</v>
      </c>
      <c r="BO332" s="32">
        <f>IF($BF332&gt;$Y$7,"",IF(AND($BF332=$Y$7,$BG332=23),"",Entrées!J360-Entrées!J359))</f>
        <v>-28.5</v>
      </c>
      <c r="BP332" s="32">
        <f>IF($BF332&gt;$Y$7,"",IF(AND($BF332=$Y$7,$BG332=23),"",Entrées!K360-Entrées!K359))</f>
        <v>396.5</v>
      </c>
      <c r="BQ332" s="32">
        <f>IF($BF332&gt;$Y$7,"",IF(AND($BF332=$Y$7,$BG332=23),"",Entrées!L360-Entrées!L359))</f>
        <v>-104</v>
      </c>
      <c r="BR332" s="32">
        <f>IF($BF332&gt;$Y$7,"",IF(AND($BF332=$Y$7,$BG332=23),"",Entrées!M360-Entrées!M359))</f>
        <v>0</v>
      </c>
      <c r="BS332" s="32">
        <f>IF($BF332&gt;$Y$7,"",IF(AND($BF332=$Y$7,$BG332=23),"",Entrées!N360-Entrées!N359))</f>
        <v>5.5</v>
      </c>
      <c r="BT332" s="32">
        <f>IF($BF332&gt;$Y$7,"",IF(AND($BF332=$Y$7,$BG332=23),"",Entrées!O360-Entrées!O359))</f>
        <v>-7</v>
      </c>
      <c r="BU332" s="32">
        <f>IF($BF332&gt;$Y$7,"",IF(AND($BF332=$Y$7,$BG332=23),"",Entrées!P360-Entrées!P359))</f>
        <v>-0.5</v>
      </c>
      <c r="BV332" s="32">
        <f>IF($BF332&gt;$Y$7,"",IF(AND($BF332=$Y$7,$BG332=23),"",Entrées!Q360-Entrées!Q359))</f>
        <v>46</v>
      </c>
      <c r="BW332" s="32">
        <f>IF($BF332&gt;$Y$7,"",IF(AND($BF332=$Y$7,$BG332=23),"",Entrées!R360-Entrées!R359))</f>
        <v>52</v>
      </c>
      <c r="BX332" s="32">
        <f>IF($BF332&gt;$Y$7,"",IF(AND($BF332=$Y$7,$BG332=23),"",Entrées!S360-Entrées!S359))</f>
        <v>-391</v>
      </c>
      <c r="BY332" s="32">
        <f>IF($BF332&gt;$Y$7,"",IF(AND($BF332=$Y$7,$BG332=23),"",Entrées!T360-Entrées!T359))</f>
        <v>25</v>
      </c>
      <c r="BZ332" s="32">
        <f>IF($BF332&gt;$Y$7,"",IF(AND($BF332=$Y$7,$BG332=23),"",Entrées!U360-Entrées!U359))</f>
        <v>26</v>
      </c>
      <c r="CA332" s="32">
        <f>IF($BF332&gt;$Y$7,"",IF(AND($BF332=$Y$7,$BG332=23),"",Entrées!V360-Entrées!V359))</f>
        <v>310</v>
      </c>
      <c r="CB332" s="4"/>
      <c r="CC332" s="4"/>
      <c r="CD332" s="33">
        <f>IF($BF332&lt;=$Y$7,Entrées!J359/CD$2,"")</f>
        <v>0.20369669442341659</v>
      </c>
      <c r="CE332" s="33">
        <f>IF($BF332&lt;=$Y$7,Entrées!K359/CE$2,"")</f>
        <v>0.11669851887243192</v>
      </c>
      <c r="CF332" s="11">
        <f t="shared" si="389"/>
        <v>7926</v>
      </c>
      <c r="CG332" s="11">
        <f t="shared" si="390"/>
        <v>4186</v>
      </c>
      <c r="CH332" s="52">
        <f t="shared" si="391"/>
        <v>0.27160101910413265</v>
      </c>
      <c r="CI332" s="52">
        <f t="shared" si="392"/>
        <v>9.6170382329218221E-2</v>
      </c>
      <c r="CK332" s="11"/>
      <c r="CL332" s="4"/>
      <c r="CO332" s="4"/>
    </row>
    <row r="333" spans="1:93">
      <c r="A333" s="11"/>
      <c r="B333" s="11">
        <f t="shared" si="364"/>
        <v>4186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0</v>
      </c>
      <c r="L333" s="28">
        <f ca="1">IF($D333&gt;$D$8,"",INDIRECT(ADDRESS(ROW(Entrées!$C$37)+($D333-1)*24+L$11,COLUMN(Entrées!$C$37)+($C333-1),4,TRUE,"Entrées")))</f>
        <v>0</v>
      </c>
      <c r="M333" s="28">
        <f ca="1">IF($D333&gt;$D$8,"",INDIRECT(ADDRESS(ROW(Entrées!$C$37)+($D333-1)*24+M$11,COLUMN(Entrées!$C$37)+($C333-1),4,TRUE,"Entrées")))</f>
        <v>7</v>
      </c>
      <c r="N333" s="28">
        <f ca="1">IF($D333&gt;$D$8,"",INDIRECT(ADDRESS(ROW(Entrées!$C$37)+($D333-1)*24+N$11,COLUMN(Entrées!$C$37)+($C333-1),4,TRUE,"Entrées")))</f>
        <v>171</v>
      </c>
      <c r="O333" s="28">
        <f ca="1">IF($D333&gt;$D$8,"",INDIRECT(ADDRESS(ROW(Entrées!$C$37)+($D333-1)*24+O$11,COLUMN(Entrées!$C$37)+($C333-1),4,TRUE,"Entrées")))</f>
        <v>659.5</v>
      </c>
      <c r="P333" s="28">
        <f ca="1">IF($D333&gt;$D$8,"",INDIRECT(ADDRESS(ROW(Entrées!$C$37)+($D333-1)*24+P$11,COLUMN(Entrées!$C$37)+($C333-1),4,TRUE,"Entrées")))</f>
        <v>1185</v>
      </c>
      <c r="Q333" s="28">
        <f ca="1">IF($D333&gt;$D$8,"",INDIRECT(ADDRESS(ROW(Entrées!$C$37)+($D333-1)*24+Q$11,COLUMN(Entrées!$C$37)+($C333-1),4,TRUE,"Entrées")))</f>
        <v>1536</v>
      </c>
      <c r="R333" s="28">
        <f ca="1">IF($D333&gt;$D$8,"",INDIRECT(ADDRESS(ROW(Entrées!$C$37)+($D333-1)*24+R$11,COLUMN(Entrées!$C$37)+($C333-1),4,TRUE,"Entrées")))</f>
        <v>1713</v>
      </c>
      <c r="S333" s="28">
        <f ca="1">IF($D333&gt;$D$8,"",INDIRECT(ADDRESS(ROW(Entrées!$C$37)+($D333-1)*24+S$11,COLUMN(Entrées!$C$37)+($C333-1),4,TRUE,"Entrées")))</f>
        <v>1659</v>
      </c>
      <c r="T333" s="28">
        <f ca="1">IF($D333&gt;$D$8,"",INDIRECT(ADDRESS(ROW(Entrées!$C$37)+($D333-1)*24+T$11,COLUMN(Entrées!$C$37)+($C333-1),4,TRUE,"Entrées")))</f>
        <v>1431</v>
      </c>
      <c r="U333" s="28">
        <f ca="1">IF($D333&gt;$D$8,"",INDIRECT(ADDRESS(ROW(Entrées!$C$37)+($D333-1)*24+U$11,COLUMN(Entrées!$C$37)+($C333-1),4,TRUE,"Entrées")))</f>
        <v>1018</v>
      </c>
      <c r="V333" s="28">
        <f ca="1">IF($D333&gt;$D$8,"",INDIRECT(ADDRESS(ROW(Entrées!$C$37)+($D333-1)*24+V$11,COLUMN(Entrées!$C$37)+($C333-1),4,TRUE,"Entrées")))</f>
        <v>535</v>
      </c>
      <c r="W333" s="28">
        <f ca="1">IF($D333&gt;$D$8,"",INDIRECT(ADDRESS(ROW(Entrées!$C$37)+($D333-1)*24+W$11,COLUMN(Entrées!$C$37)+($C333-1),4,TRUE,"Entrées")))</f>
        <v>117.5</v>
      </c>
      <c r="X333" s="28">
        <f ca="1">IF($D333&gt;$D$8,"",INDIRECT(ADDRESS(ROW(Entrées!$C$37)+($D333-1)*24+X$11,COLUMN(Entrées!$C$37)+($C333-1),4,TRUE,"Entrées")))</f>
        <v>1</v>
      </c>
      <c r="Y333" s="28">
        <f ca="1">IF($D333&gt;$D$8,"",INDIRECT(ADDRESS(ROW(Entrées!$C$37)+($D333-1)*24+Y$11,COLUMN(Entrées!$C$37)+($C333-1),4,TRUE,"Entrées")))</f>
        <v>0</v>
      </c>
      <c r="Z333" s="28">
        <f ca="1">IF($D333&gt;$D$8,"",INDIRECT(ADDRESS(ROW(Entrées!$C$37)+($D333-1)*24+Z$11,COLUMN(Entrées!$C$37)+($C333-1),4,TRUE,"Entrées")))</f>
        <v>0</v>
      </c>
      <c r="AA333" s="28">
        <f ca="1">IF($D333&gt;$D$8,"",INDIRECT(ADDRESS(ROW(Entrées!$C$37)+($D333-1)*24+AA$11,COLUMN(Entrées!$C$37)+($C333-1),4,TRUE,"Entrées")))</f>
        <v>0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418.04166666666669</v>
      </c>
      <c r="AE333" s="40">
        <f t="shared" ca="1" si="366"/>
        <v>1713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49473.956989247294</v>
      </c>
      <c r="AK333" s="31">
        <f t="shared" ca="1" si="369"/>
        <v>49350.672043010745</v>
      </c>
      <c r="AL333" s="31">
        <f t="shared" ca="1" si="370"/>
        <v>49398.118279569891</v>
      </c>
      <c r="AM333" s="31">
        <f t="shared" ca="1" si="371"/>
        <v>347.55645161290329</v>
      </c>
      <c r="AN333" s="31">
        <f t="shared" ca="1" si="372"/>
        <v>2588.1444892473114</v>
      </c>
      <c r="AO333" s="31">
        <f t="shared" ca="1" si="373"/>
        <v>1503.5463709677417</v>
      </c>
      <c r="AP333" s="31">
        <f t="shared" ca="1" si="374"/>
        <v>41704.171370967742</v>
      </c>
      <c r="AQ333" s="31">
        <f t="shared" ca="1" si="375"/>
        <v>2152.7096774193546</v>
      </c>
      <c r="AR333" s="31">
        <f t="shared" ca="1" si="376"/>
        <v>402.56922043010746</v>
      </c>
      <c r="AS333" s="31">
        <f t="shared" ca="1" si="377"/>
        <v>6508.2741935483891</v>
      </c>
      <c r="AT333" s="31">
        <f t="shared" ca="1" si="378"/>
        <v>-813.07862903225805</v>
      </c>
      <c r="AU333" s="31">
        <f t="shared" ca="1" si="379"/>
        <v>663.5913978494624</v>
      </c>
      <c r="AV333" s="31">
        <f t="shared" ca="1" si="380"/>
        <v>-5583.5161290322567</v>
      </c>
      <c r="AW333" s="31">
        <f t="shared" ca="1" si="381"/>
        <v>65.047043010752674</v>
      </c>
      <c r="AX333" s="31">
        <f t="shared" ca="1" si="382"/>
        <v>1350.5215053763443</v>
      </c>
      <c r="AY333" s="31">
        <f t="shared" ca="1" si="383"/>
        <v>-1174.383064516129</v>
      </c>
      <c r="AZ333" s="31">
        <f t="shared" ca="1" si="384"/>
        <v>-997.34811827956992</v>
      </c>
      <c r="BA333" s="31">
        <f t="shared" ca="1" si="385"/>
        <v>-382.02016129032256</v>
      </c>
      <c r="BB333" s="31">
        <f t="shared" ca="1" si="386"/>
        <v>-2410.5497311827958</v>
      </c>
      <c r="BC333" s="31">
        <f t="shared" ca="1" si="387"/>
        <v>-1597.1438172043011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400</v>
      </c>
      <c r="BI333" s="32">
        <f>IF($BF333&gt;$Y$7,"",IF(AND($BF333=$Y$7,$BG333=23),"",Entrées!D361-Entrées!D360))</f>
        <v>-125</v>
      </c>
      <c r="BJ333" s="32">
        <f>IF($BF333&gt;$Y$7,"",IF(AND($BF333=$Y$7,$BG333=23),"",Entrées!E361-Entrées!E360))</f>
        <v>275</v>
      </c>
      <c r="BK333" s="32">
        <f>IF($BF333&gt;$Y$7,"",IF(AND($BF333=$Y$7,$BG333=23),"",Entrées!F361-Entrées!F360))</f>
        <v>0.5</v>
      </c>
      <c r="BL333" s="32">
        <f>IF($BF333&gt;$Y$7,"",IF(AND($BF333=$Y$7,$BG333=23),"",Entrées!G361-Entrées!G360))</f>
        <v>-92</v>
      </c>
      <c r="BM333" s="32">
        <f>IF($BF333&gt;$Y$7,"",IF(AND($BF333=$Y$7,$BG333=23),"",Entrées!H361-Entrées!H360))</f>
        <v>56.5</v>
      </c>
      <c r="BN333" s="32">
        <f>IF($BF333&gt;$Y$7,"",IF(AND($BF333=$Y$7,$BG333=23),"",Entrées!I361-Entrées!I360))</f>
        <v>-30</v>
      </c>
      <c r="BO333" s="32">
        <f>IF($BF333&gt;$Y$7,"",IF(AND($BF333=$Y$7,$BG333=23),"",Entrées!J361-Entrées!J360))</f>
        <v>21.5</v>
      </c>
      <c r="BP333" s="32">
        <f>IF($BF333&gt;$Y$7,"",IF(AND($BF333=$Y$7,$BG333=23),"",Entrées!K361-Entrées!K360))</f>
        <v>261.5</v>
      </c>
      <c r="BQ333" s="32">
        <f>IF($BF333&gt;$Y$7,"",IF(AND($BF333=$Y$7,$BG333=23),"",Entrées!L361-Entrées!L360))</f>
        <v>190</v>
      </c>
      <c r="BR333" s="32">
        <f>IF($BF333&gt;$Y$7,"",IF(AND($BF333=$Y$7,$BG333=23),"",Entrées!M361-Entrées!M360))</f>
        <v>-0.5</v>
      </c>
      <c r="BS333" s="32">
        <f>IF($BF333&gt;$Y$7,"",IF(AND($BF333=$Y$7,$BG333=23),"",Entrées!N361-Entrées!N360))</f>
        <v>-4</v>
      </c>
      <c r="BT333" s="32">
        <f>IF($BF333&gt;$Y$7,"",IF(AND($BF333=$Y$7,$BG333=23),"",Entrées!O361-Entrées!O360))</f>
        <v>-5</v>
      </c>
      <c r="BU333" s="32">
        <f>IF($BF333&gt;$Y$7,"",IF(AND($BF333=$Y$7,$BG333=23),"",Entrées!P361-Entrées!P360))</f>
        <v>-1.5</v>
      </c>
      <c r="BV333" s="32">
        <f>IF($BF333&gt;$Y$7,"",IF(AND($BF333=$Y$7,$BG333=23),"",Entrées!Q361-Entrées!Q360))</f>
        <v>0</v>
      </c>
      <c r="BW333" s="32">
        <f>IF($BF333&gt;$Y$7,"",IF(AND($BF333=$Y$7,$BG333=23),"",Entrées!R361-Entrées!R360))</f>
        <v>-7</v>
      </c>
      <c r="BX333" s="32">
        <f>IF($BF333&gt;$Y$7,"",IF(AND($BF333=$Y$7,$BG333=23),"",Entrées!S361-Entrées!S360))</f>
        <v>252</v>
      </c>
      <c r="BY333" s="32">
        <f>IF($BF333&gt;$Y$7,"",IF(AND($BF333=$Y$7,$BG333=23),"",Entrées!T361-Entrées!T360))</f>
        <v>-40</v>
      </c>
      <c r="BZ333" s="32">
        <f>IF($BF333&gt;$Y$7,"",IF(AND($BF333=$Y$7,$BG333=23),"",Entrées!U361-Entrées!U360))</f>
        <v>280</v>
      </c>
      <c r="CA333" s="32">
        <f>IF($BF333&gt;$Y$7,"",IF(AND($BF333=$Y$7,$BG333=23),"",Entrées!V361-Entrées!V360))</f>
        <v>-504</v>
      </c>
      <c r="CB333" s="4"/>
      <c r="CC333" s="4"/>
      <c r="CD333" s="33">
        <f>IF($BF333&lt;=$Y$7,Entrées!J360/CD$2,"")</f>
        <v>0.20010093363613424</v>
      </c>
      <c r="CE333" s="33">
        <f>IF($BF333&lt;=$Y$7,Entrées!K360/CE$2,"")</f>
        <v>0.21141901576684186</v>
      </c>
      <c r="CF333" s="11">
        <f t="shared" si="389"/>
        <v>7926</v>
      </c>
      <c r="CG333" s="11">
        <f t="shared" si="390"/>
        <v>4186</v>
      </c>
      <c r="CH333" s="52">
        <f t="shared" si="391"/>
        <v>0.27160101910413265</v>
      </c>
      <c r="CI333" s="52">
        <f t="shared" si="392"/>
        <v>9.6170382329218221E-2</v>
      </c>
      <c r="CK333" s="11"/>
      <c r="CL333" s="4"/>
      <c r="CO333" s="4"/>
    </row>
    <row r="334" spans="1:93">
      <c r="A334" s="11"/>
      <c r="B334" s="11">
        <f t="shared" si="364"/>
        <v>4186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0</v>
      </c>
      <c r="L334" s="28">
        <f ca="1">IF($D334&gt;$D$8,"",INDIRECT(ADDRESS(ROW(Entrées!$C$37)+($D334-1)*24+L$11,COLUMN(Entrées!$C$37)+($C334-1),4,TRUE,"Entrées")))</f>
        <v>1</v>
      </c>
      <c r="M334" s="28">
        <f ca="1">IF($D334&gt;$D$8,"",INDIRECT(ADDRESS(ROW(Entrées!$C$37)+($D334-1)*24+M$11,COLUMN(Entrées!$C$37)+($C334-1),4,TRUE,"Entrées")))</f>
        <v>130</v>
      </c>
      <c r="N334" s="28">
        <f ca="1">IF($D334&gt;$D$8,"",INDIRECT(ADDRESS(ROW(Entrées!$C$37)+($D334-1)*24+N$11,COLUMN(Entrées!$C$37)+($C334-1),4,TRUE,"Entrées")))</f>
        <v>524</v>
      </c>
      <c r="O334" s="28">
        <f ca="1">IF($D334&gt;$D$8,"",INDIRECT(ADDRESS(ROW(Entrées!$C$37)+($D334-1)*24+O$11,COLUMN(Entrées!$C$37)+($C334-1),4,TRUE,"Entrées")))</f>
        <v>959.5</v>
      </c>
      <c r="P334" s="28">
        <f ca="1">IF($D334&gt;$D$8,"",INDIRECT(ADDRESS(ROW(Entrées!$C$37)+($D334-1)*24+P$11,COLUMN(Entrées!$C$37)+($C334-1),4,TRUE,"Entrées")))</f>
        <v>1285</v>
      </c>
      <c r="Q334" s="28">
        <f ca="1">IF($D334&gt;$D$8,"",INDIRECT(ADDRESS(ROW(Entrées!$C$37)+($D334-1)*24+Q$11,COLUMN(Entrées!$C$37)+($C334-1),4,TRUE,"Entrées")))</f>
        <v>1465</v>
      </c>
      <c r="R334" s="28">
        <f ca="1">IF($D334&gt;$D$8,"",INDIRECT(ADDRESS(ROW(Entrées!$C$37)+($D334-1)*24+R$11,COLUMN(Entrées!$C$37)+($C334-1),4,TRUE,"Entrées")))</f>
        <v>1327.5</v>
      </c>
      <c r="S334" s="28">
        <f ca="1">IF($D334&gt;$D$8,"",INDIRECT(ADDRESS(ROW(Entrées!$C$37)+($D334-1)*24+S$11,COLUMN(Entrées!$C$37)+($C334-1),4,TRUE,"Entrées")))</f>
        <v>1112.5</v>
      </c>
      <c r="T334" s="28">
        <f ca="1">IF($D334&gt;$D$8,"",INDIRECT(ADDRESS(ROW(Entrées!$C$37)+($D334-1)*24+T$11,COLUMN(Entrées!$C$37)+($C334-1),4,TRUE,"Entrées")))</f>
        <v>768.5</v>
      </c>
      <c r="U334" s="28">
        <f ca="1">IF($D334&gt;$D$8,"",INDIRECT(ADDRESS(ROW(Entrées!$C$37)+($D334-1)*24+U$11,COLUMN(Entrées!$C$37)+($C334-1),4,TRUE,"Entrées")))</f>
        <v>408.5</v>
      </c>
      <c r="V334" s="28">
        <f ca="1">IF($D334&gt;$D$8,"",INDIRECT(ADDRESS(ROW(Entrées!$C$37)+($D334-1)*24+V$11,COLUMN(Entrées!$C$37)+($C334-1),4,TRUE,"Entrées")))</f>
        <v>91.5</v>
      </c>
      <c r="W334" s="28">
        <f ca="1">IF($D334&gt;$D$8,"",INDIRECT(ADDRESS(ROW(Entrées!$C$37)+($D334-1)*24+W$11,COLUMN(Entrées!$C$37)+($C334-1),4,TRUE,"Entrées")))</f>
        <v>2</v>
      </c>
      <c r="X334" s="28">
        <f ca="1">IF($D334&gt;$D$8,"",INDIRECT(ADDRESS(ROW(Entrées!$C$37)+($D334-1)*24+X$11,COLUMN(Entrées!$C$37)+($C334-1),4,TRUE,"Entrées")))</f>
        <v>1</v>
      </c>
      <c r="Y334" s="28">
        <f ca="1">IF($D334&gt;$D$8,"",INDIRECT(ADDRESS(ROW(Entrées!$C$37)+($D334-1)*24+Y$11,COLUMN(Entrées!$C$37)+($C334-1),4,TRUE,"Entrées")))</f>
        <v>0</v>
      </c>
      <c r="Z334" s="28">
        <f ca="1">IF($D334&gt;$D$8,"",INDIRECT(ADDRESS(ROW(Entrées!$C$37)+($D334-1)*24+Z$11,COLUMN(Entrées!$C$37)+($C334-1),4,TRUE,"Entrées")))</f>
        <v>0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336.5</v>
      </c>
      <c r="AE334" s="40">
        <f t="shared" ca="1" si="366"/>
        <v>1465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49473.956989247294</v>
      </c>
      <c r="AK334" s="31">
        <f t="shared" ca="1" si="369"/>
        <v>49350.672043010745</v>
      </c>
      <c r="AL334" s="31">
        <f t="shared" ca="1" si="370"/>
        <v>49398.118279569891</v>
      </c>
      <c r="AM334" s="31">
        <f t="shared" ca="1" si="371"/>
        <v>347.55645161290329</v>
      </c>
      <c r="AN334" s="31">
        <f t="shared" ca="1" si="372"/>
        <v>2588.1444892473114</v>
      </c>
      <c r="AO334" s="31">
        <f t="shared" ca="1" si="373"/>
        <v>1503.5463709677417</v>
      </c>
      <c r="AP334" s="31">
        <f t="shared" ca="1" si="374"/>
        <v>41704.171370967742</v>
      </c>
      <c r="AQ334" s="31">
        <f t="shared" ca="1" si="375"/>
        <v>2152.7096774193546</v>
      </c>
      <c r="AR334" s="31">
        <f t="shared" ca="1" si="376"/>
        <v>402.56922043010746</v>
      </c>
      <c r="AS334" s="31">
        <f t="shared" ca="1" si="377"/>
        <v>6508.2741935483891</v>
      </c>
      <c r="AT334" s="31">
        <f t="shared" ca="1" si="378"/>
        <v>-813.07862903225805</v>
      </c>
      <c r="AU334" s="31">
        <f t="shared" ca="1" si="379"/>
        <v>663.5913978494624</v>
      </c>
      <c r="AV334" s="31">
        <f t="shared" ca="1" si="380"/>
        <v>-5583.5161290322567</v>
      </c>
      <c r="AW334" s="31">
        <f t="shared" ca="1" si="381"/>
        <v>65.047043010752674</v>
      </c>
      <c r="AX334" s="31">
        <f t="shared" ca="1" si="382"/>
        <v>1350.5215053763443</v>
      </c>
      <c r="AY334" s="31">
        <f t="shared" ca="1" si="383"/>
        <v>-1174.383064516129</v>
      </c>
      <c r="AZ334" s="31">
        <f t="shared" ca="1" si="384"/>
        <v>-997.34811827956992</v>
      </c>
      <c r="BA334" s="31">
        <f t="shared" ca="1" si="385"/>
        <v>-382.02016129032256</v>
      </c>
      <c r="BB334" s="31">
        <f t="shared" ca="1" si="386"/>
        <v>-2410.5497311827958</v>
      </c>
      <c r="BC334" s="31">
        <f t="shared" ca="1" si="387"/>
        <v>-1597.1438172043011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-663.5</v>
      </c>
      <c r="BI334" s="32">
        <f>IF($BF334&gt;$Y$7,"",IF(AND($BF334=$Y$7,$BG334=23),"",Entrées!D362-Entrées!D361))</f>
        <v>-450</v>
      </c>
      <c r="BJ334" s="32">
        <f>IF($BF334&gt;$Y$7,"",IF(AND($BF334=$Y$7,$BG334=23),"",Entrées!E362-Entrées!E361))</f>
        <v>-475</v>
      </c>
      <c r="BK334" s="32">
        <f>IF($BF334&gt;$Y$7,"",IF(AND($BF334=$Y$7,$BG334=23),"",Entrées!F362-Entrées!F361))</f>
        <v>0.5</v>
      </c>
      <c r="BL334" s="32">
        <f>IF($BF334&gt;$Y$7,"",IF(AND($BF334=$Y$7,$BG334=23),"",Entrées!G362-Entrées!G361))</f>
        <v>-54.5</v>
      </c>
      <c r="BM334" s="32">
        <f>IF($BF334&gt;$Y$7,"",IF(AND($BF334=$Y$7,$BG334=23),"",Entrées!H362-Entrées!H361))</f>
        <v>-18</v>
      </c>
      <c r="BN334" s="32">
        <f>IF($BF334&gt;$Y$7,"",IF(AND($BF334=$Y$7,$BG334=23),"",Entrées!I362-Entrées!I361))</f>
        <v>-35.5</v>
      </c>
      <c r="BO334" s="32">
        <f>IF($BF334&gt;$Y$7,"",IF(AND($BF334=$Y$7,$BG334=23),"",Entrées!J362-Entrées!J361))</f>
        <v>87.5</v>
      </c>
      <c r="BP334" s="32">
        <f>IF($BF334&gt;$Y$7,"",IF(AND($BF334=$Y$7,$BG334=23),"",Entrées!K362-Entrées!K361))</f>
        <v>233</v>
      </c>
      <c r="BQ334" s="32">
        <f>IF($BF334&gt;$Y$7,"",IF(AND($BF334=$Y$7,$BG334=23),"",Entrées!L362-Entrées!L361))</f>
        <v>-170.5</v>
      </c>
      <c r="BR334" s="32">
        <f>IF($BF334&gt;$Y$7,"",IF(AND($BF334=$Y$7,$BG334=23),"",Entrées!M362-Entrées!M361))</f>
        <v>0.5</v>
      </c>
      <c r="BS334" s="32">
        <f>IF($BF334&gt;$Y$7,"",IF(AND($BF334=$Y$7,$BG334=23),"",Entrées!N362-Entrées!N361))</f>
        <v>-0.5</v>
      </c>
      <c r="BT334" s="32">
        <f>IF($BF334&gt;$Y$7,"",IF(AND($BF334=$Y$7,$BG334=23),"",Entrées!O362-Entrées!O361))</f>
        <v>-706</v>
      </c>
      <c r="BU334" s="32">
        <f>IF($BF334&gt;$Y$7,"",IF(AND($BF334=$Y$7,$BG334=23),"",Entrées!P362-Entrées!P361))</f>
        <v>-1.5</v>
      </c>
      <c r="BV334" s="32">
        <f>IF($BF334&gt;$Y$7,"",IF(AND($BF334=$Y$7,$BG334=23),"",Entrées!Q362-Entrées!Q361))</f>
        <v>0</v>
      </c>
      <c r="BW334" s="32">
        <f>IF($BF334&gt;$Y$7,"",IF(AND($BF334=$Y$7,$BG334=23),"",Entrées!R362-Entrées!R361))</f>
        <v>-68</v>
      </c>
      <c r="BX334" s="32">
        <f>IF($BF334&gt;$Y$7,"",IF(AND($BF334=$Y$7,$BG334=23),"",Entrées!S362-Entrées!S361))</f>
        <v>-181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-138</v>
      </c>
      <c r="CA334" s="32">
        <f>IF($BF334&gt;$Y$7,"",IF(AND($BF334=$Y$7,$BG334=23),"",Entrées!V362-Entrées!V361))</f>
        <v>-456</v>
      </c>
      <c r="CB334" s="4"/>
      <c r="CC334" s="4"/>
      <c r="CD334" s="33">
        <f>IF($BF334&lt;=$Y$7,Entrées!J361/CD$2,"")</f>
        <v>0.20281352510724199</v>
      </c>
      <c r="CE334" s="33">
        <f>IF($BF334&lt;=$Y$7,Entrées!K361/CE$2,"")</f>
        <v>0.27388915432393696</v>
      </c>
      <c r="CF334" s="11">
        <f t="shared" si="389"/>
        <v>7926</v>
      </c>
      <c r="CG334" s="11">
        <f t="shared" si="390"/>
        <v>4186</v>
      </c>
      <c r="CH334" s="52">
        <f t="shared" si="391"/>
        <v>0.27160101910413265</v>
      </c>
      <c r="CI334" s="52">
        <f t="shared" si="392"/>
        <v>9.6170382329218221E-2</v>
      </c>
      <c r="CK334" s="11"/>
      <c r="CL334" s="4"/>
      <c r="CO334" s="4"/>
    </row>
    <row r="335" spans="1:93">
      <c r="A335" s="11"/>
      <c r="B335" s="11">
        <f t="shared" si="364"/>
        <v>4186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0</v>
      </c>
      <c r="L335" s="28">
        <f ca="1">IF($D335&gt;$D$8,"",INDIRECT(ADDRESS(ROW(Entrées!$C$37)+($D335-1)*24+L$11,COLUMN(Entrées!$C$37)+($C335-1),4,TRUE,"Entrées")))</f>
        <v>2.5</v>
      </c>
      <c r="M335" s="28">
        <f ca="1">IF($D335&gt;$D$8,"",INDIRECT(ADDRESS(ROW(Entrées!$C$37)+($D335-1)*24+M$11,COLUMN(Entrées!$C$37)+($C335-1),4,TRUE,"Entrées")))</f>
        <v>181.5</v>
      </c>
      <c r="N335" s="28">
        <f ca="1">IF($D335&gt;$D$8,"",INDIRECT(ADDRESS(ROW(Entrées!$C$37)+($D335-1)*24+N$11,COLUMN(Entrées!$C$37)+($C335-1),4,TRUE,"Entrées")))</f>
        <v>637.5</v>
      </c>
      <c r="O335" s="28">
        <f ca="1">IF($D335&gt;$D$8,"",INDIRECT(ADDRESS(ROW(Entrées!$C$37)+($D335-1)*24+O$11,COLUMN(Entrées!$C$37)+($C335-1),4,TRUE,"Entrées")))</f>
        <v>1056.5</v>
      </c>
      <c r="P335" s="28">
        <f ca="1">IF($D335&gt;$D$8,"",INDIRECT(ADDRESS(ROW(Entrées!$C$37)+($D335-1)*24+P$11,COLUMN(Entrées!$C$37)+($C335-1),4,TRUE,"Entrées")))</f>
        <v>1365.5</v>
      </c>
      <c r="Q335" s="28">
        <f ca="1">IF($D335&gt;$D$8,"",INDIRECT(ADDRESS(ROW(Entrées!$C$37)+($D335-1)*24+Q$11,COLUMN(Entrées!$C$37)+($C335-1),4,TRUE,"Entrées")))</f>
        <v>1461</v>
      </c>
      <c r="R335" s="28">
        <f ca="1">IF($D335&gt;$D$8,"",INDIRECT(ADDRESS(ROW(Entrées!$C$37)+($D335-1)*24+R$11,COLUMN(Entrées!$C$37)+($C335-1),4,TRUE,"Entrées")))</f>
        <v>1399</v>
      </c>
      <c r="S335" s="28">
        <f ca="1">IF($D335&gt;$D$8,"",INDIRECT(ADDRESS(ROW(Entrées!$C$37)+($D335-1)*24+S$11,COLUMN(Entrées!$C$37)+($C335-1),4,TRUE,"Entrées")))</f>
        <v>1187</v>
      </c>
      <c r="T335" s="28">
        <f ca="1">IF($D335&gt;$D$8,"",INDIRECT(ADDRESS(ROW(Entrées!$C$37)+($D335-1)*24+T$11,COLUMN(Entrées!$C$37)+($C335-1),4,TRUE,"Entrées")))</f>
        <v>846</v>
      </c>
      <c r="U335" s="28">
        <f ca="1">IF($D335&gt;$D$8,"",INDIRECT(ADDRESS(ROW(Entrées!$C$37)+($D335-1)*24+U$11,COLUMN(Entrées!$C$37)+($C335-1),4,TRUE,"Entrées")))</f>
        <v>420</v>
      </c>
      <c r="V335" s="28">
        <f ca="1">IF($D335&gt;$D$8,"",INDIRECT(ADDRESS(ROW(Entrées!$C$37)+($D335-1)*24+V$11,COLUMN(Entrées!$C$37)+($C335-1),4,TRUE,"Entrées")))</f>
        <v>77</v>
      </c>
      <c r="W335" s="28">
        <f ca="1">IF($D335&gt;$D$8,"",INDIRECT(ADDRESS(ROW(Entrées!$C$37)+($D335-1)*24+W$11,COLUMN(Entrées!$C$37)+($C335-1),4,TRUE,"Entrées")))</f>
        <v>1.5</v>
      </c>
      <c r="X335" s="28">
        <f ca="1">IF($D335&gt;$D$8,"",INDIRECT(ADDRESS(ROW(Entrées!$C$37)+($D335-1)*24+X$11,COLUMN(Entrées!$C$37)+($C335-1),4,TRUE,"Entrées")))</f>
        <v>0.5</v>
      </c>
      <c r="Y335" s="28">
        <f ca="1">IF($D335&gt;$D$8,"",INDIRECT(ADDRESS(ROW(Entrées!$C$37)+($D335-1)*24+Y$11,COLUMN(Entrées!$C$37)+($C335-1),4,TRUE,"Entrées")))</f>
        <v>0</v>
      </c>
      <c r="Z335" s="28">
        <f ca="1">IF($D335&gt;$D$8,"",INDIRECT(ADDRESS(ROW(Entrées!$C$37)+($D335-1)*24+Z$11,COLUMN(Entrées!$C$37)+($C335-1),4,TRUE,"Entrées")))</f>
        <v>0</v>
      </c>
      <c r="AA335" s="28">
        <f ca="1">IF($D335&gt;$D$8,"",INDIRECT(ADDRESS(ROW(Entrées!$C$37)+($D335-1)*24+AA$11,COLUMN(Entrées!$C$37)+($C335-1),4,TRUE,"Entrées")))</f>
        <v>0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359.8125</v>
      </c>
      <c r="AE335" s="40">
        <f t="shared" ca="1" si="366"/>
        <v>1461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49473.956989247294</v>
      </c>
      <c r="AK335" s="31">
        <f t="shared" ca="1" si="369"/>
        <v>49350.672043010745</v>
      </c>
      <c r="AL335" s="31">
        <f t="shared" ca="1" si="370"/>
        <v>49398.118279569891</v>
      </c>
      <c r="AM335" s="31">
        <f t="shared" ca="1" si="371"/>
        <v>347.55645161290329</v>
      </c>
      <c r="AN335" s="31">
        <f t="shared" ca="1" si="372"/>
        <v>2588.1444892473114</v>
      </c>
      <c r="AO335" s="31">
        <f t="shared" ca="1" si="373"/>
        <v>1503.5463709677417</v>
      </c>
      <c r="AP335" s="31">
        <f t="shared" ca="1" si="374"/>
        <v>41704.171370967742</v>
      </c>
      <c r="AQ335" s="31">
        <f t="shared" ca="1" si="375"/>
        <v>2152.7096774193546</v>
      </c>
      <c r="AR335" s="31">
        <f t="shared" ca="1" si="376"/>
        <v>402.56922043010746</v>
      </c>
      <c r="AS335" s="31">
        <f t="shared" ca="1" si="377"/>
        <v>6508.2741935483891</v>
      </c>
      <c r="AT335" s="31">
        <f t="shared" ca="1" si="378"/>
        <v>-813.07862903225805</v>
      </c>
      <c r="AU335" s="31">
        <f t="shared" ca="1" si="379"/>
        <v>663.5913978494624</v>
      </c>
      <c r="AV335" s="31">
        <f t="shared" ca="1" si="380"/>
        <v>-5583.5161290322567</v>
      </c>
      <c r="AW335" s="31">
        <f t="shared" ca="1" si="381"/>
        <v>65.047043010752674</v>
      </c>
      <c r="AX335" s="31">
        <f t="shared" ca="1" si="382"/>
        <v>1350.5215053763443</v>
      </c>
      <c r="AY335" s="31">
        <f t="shared" ca="1" si="383"/>
        <v>-1174.383064516129</v>
      </c>
      <c r="AZ335" s="31">
        <f t="shared" ca="1" si="384"/>
        <v>-997.34811827956992</v>
      </c>
      <c r="BA335" s="31">
        <f t="shared" ca="1" si="385"/>
        <v>-382.02016129032256</v>
      </c>
      <c r="BB335" s="31">
        <f t="shared" ca="1" si="386"/>
        <v>-2410.5497311827958</v>
      </c>
      <c r="BC335" s="31">
        <f t="shared" ca="1" si="387"/>
        <v>-1597.1438172043011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-1002.5</v>
      </c>
      <c r="BI335" s="32">
        <f>IF($BF335&gt;$Y$7,"",IF(AND($BF335=$Y$7,$BG335=23),"",Entrées!D363-Entrées!D362))</f>
        <v>-1837.5</v>
      </c>
      <c r="BJ335" s="32">
        <f>IF($BF335&gt;$Y$7,"",IF(AND($BF335=$Y$7,$BG335=23),"",Entrées!E363-Entrées!E362))</f>
        <v>-1512.5</v>
      </c>
      <c r="BK335" s="32">
        <f>IF($BF335&gt;$Y$7,"",IF(AND($BF335=$Y$7,$BG335=23),"",Entrées!F363-Entrées!F362))</f>
        <v>0</v>
      </c>
      <c r="BL335" s="32">
        <f>IF($BF335&gt;$Y$7,"",IF(AND($BF335=$Y$7,$BG335=23),"",Entrées!G363-Entrées!G362))</f>
        <v>52.5</v>
      </c>
      <c r="BM335" s="32">
        <f>IF($BF335&gt;$Y$7,"",IF(AND($BF335=$Y$7,$BG335=23),"",Entrées!H363-Entrées!H362))</f>
        <v>-55.5</v>
      </c>
      <c r="BN335" s="32">
        <f>IF($BF335&gt;$Y$7,"",IF(AND($BF335=$Y$7,$BG335=23),"",Entrées!I363-Entrées!I362))</f>
        <v>-25</v>
      </c>
      <c r="BO335" s="32">
        <f>IF($BF335&gt;$Y$7,"",IF(AND($BF335=$Y$7,$BG335=23),"",Entrées!J363-Entrées!J362))</f>
        <v>126</v>
      </c>
      <c r="BP335" s="32">
        <f>IF($BF335&gt;$Y$7,"",IF(AND($BF335=$Y$7,$BG335=23),"",Entrées!K363-Entrées!K362))</f>
        <v>56.5</v>
      </c>
      <c r="BQ335" s="32">
        <f>IF($BF335&gt;$Y$7,"",IF(AND($BF335=$Y$7,$BG335=23),"",Entrées!L363-Entrées!L362))</f>
        <v>-476.5</v>
      </c>
      <c r="BR335" s="32">
        <f>IF($BF335&gt;$Y$7,"",IF(AND($BF335=$Y$7,$BG335=23),"",Entrées!M363-Entrées!M362))</f>
        <v>0</v>
      </c>
      <c r="BS335" s="32">
        <f>IF($BF335&gt;$Y$7,"",IF(AND($BF335=$Y$7,$BG335=23),"",Entrées!N363-Entrées!N362))</f>
        <v>2.5</v>
      </c>
      <c r="BT335" s="32">
        <f>IF($BF335&gt;$Y$7,"",IF(AND($BF335=$Y$7,$BG335=23),"",Entrées!O363-Entrées!O362))</f>
        <v>-684.5</v>
      </c>
      <c r="BU335" s="32">
        <f>IF($BF335&gt;$Y$7,"",IF(AND($BF335=$Y$7,$BG335=23),"",Entrées!P363-Entrées!P362))</f>
        <v>1</v>
      </c>
      <c r="BV335" s="32">
        <f>IF($BF335&gt;$Y$7,"",IF(AND($BF335=$Y$7,$BG335=23),"",Entrées!Q363-Entrées!Q362))</f>
        <v>0</v>
      </c>
      <c r="BW335" s="32">
        <f>IF($BF335&gt;$Y$7,"",IF(AND($BF335=$Y$7,$BG335=23),"",Entrées!R363-Entrées!R362))</f>
        <v>-159</v>
      </c>
      <c r="BX335" s="32">
        <f>IF($BF335&gt;$Y$7,"",IF(AND($BF335=$Y$7,$BG335=23),"",Entrées!S363-Entrées!S362))</f>
        <v>42</v>
      </c>
      <c r="BY335" s="32">
        <f>IF($BF335&gt;$Y$7,"",IF(AND($BF335=$Y$7,$BG335=23),"",Entrées!T363-Entrées!T362))</f>
        <v>125</v>
      </c>
      <c r="BZ335" s="32">
        <f>IF($BF335&gt;$Y$7,"",IF(AND($BF335=$Y$7,$BG335=23),"",Entrées!U363-Entrées!U362))</f>
        <v>26</v>
      </c>
      <c r="CA335" s="32">
        <f>IF($BF335&gt;$Y$7,"",IF(AND($BF335=$Y$7,$BG335=23),"",Entrées!V363-Entrées!V362))</f>
        <v>-493</v>
      </c>
      <c r="CB335" s="4"/>
      <c r="CC335" s="4"/>
      <c r="CD335" s="33">
        <f>IF($BF335&lt;=$Y$7,Entrées!J362/CD$2,"")</f>
        <v>0.21385314155942467</v>
      </c>
      <c r="CE335" s="33">
        <f>IF($BF335&lt;=$Y$7,Entrées!K362/CE$2,"")</f>
        <v>0.32955088389871001</v>
      </c>
      <c r="CF335" s="11">
        <f t="shared" si="389"/>
        <v>7926</v>
      </c>
      <c r="CG335" s="11">
        <f t="shared" si="390"/>
        <v>4186</v>
      </c>
      <c r="CH335" s="52">
        <f t="shared" si="391"/>
        <v>0.27160101910413265</v>
      </c>
      <c r="CI335" s="52">
        <f t="shared" si="392"/>
        <v>9.6170382329218221E-2</v>
      </c>
      <c r="CK335" s="11"/>
      <c r="CL335" s="4"/>
      <c r="CO335" s="4"/>
    </row>
    <row r="336" spans="1:93">
      <c r="A336" s="11"/>
      <c r="B336" s="11">
        <f t="shared" si="364"/>
        <v>4186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0</v>
      </c>
      <c r="L336" s="28">
        <f ca="1">IF($D336&gt;$D$8,"",INDIRECT(ADDRESS(ROW(Entrées!$C$37)+($D336-1)*24+L$11,COLUMN(Entrées!$C$37)+($C336-1),4,TRUE,"Entrées")))</f>
        <v>0.5</v>
      </c>
      <c r="M336" s="28">
        <f ca="1">IF($D336&gt;$D$8,"",INDIRECT(ADDRESS(ROW(Entrées!$C$37)+($D336-1)*24+M$11,COLUMN(Entrées!$C$37)+($C336-1),4,TRUE,"Entrées")))</f>
        <v>121</v>
      </c>
      <c r="N336" s="28">
        <f ca="1">IF($D336&gt;$D$8,"",INDIRECT(ADDRESS(ROW(Entrées!$C$37)+($D336-1)*24+N$11,COLUMN(Entrées!$C$37)+($C336-1),4,TRUE,"Entrées")))</f>
        <v>557.5</v>
      </c>
      <c r="O336" s="28">
        <f ca="1">IF($D336&gt;$D$8,"",INDIRECT(ADDRESS(ROW(Entrées!$C$37)+($D336-1)*24+O$11,COLUMN(Entrées!$C$37)+($C336-1),4,TRUE,"Entrées")))</f>
        <v>1041</v>
      </c>
      <c r="P336" s="28">
        <f ca="1">IF($D336&gt;$D$8,"",INDIRECT(ADDRESS(ROW(Entrées!$C$37)+($D336-1)*24+P$11,COLUMN(Entrées!$C$37)+($C336-1),4,TRUE,"Entrées")))</f>
        <v>1368</v>
      </c>
      <c r="Q336" s="28">
        <f ca="1">IF($D336&gt;$D$8,"",INDIRECT(ADDRESS(ROW(Entrées!$C$37)+($D336-1)*24+Q$11,COLUMN(Entrées!$C$37)+($C336-1),4,TRUE,"Entrées")))</f>
        <v>1422</v>
      </c>
      <c r="R336" s="28">
        <f ca="1">IF($D336&gt;$D$8,"",INDIRECT(ADDRESS(ROW(Entrées!$C$37)+($D336-1)*24+R$11,COLUMN(Entrées!$C$37)+($C336-1),4,TRUE,"Entrées")))</f>
        <v>1389</v>
      </c>
      <c r="S336" s="28">
        <f ca="1">IF($D336&gt;$D$8,"",INDIRECT(ADDRESS(ROW(Entrées!$C$37)+($D336-1)*24+S$11,COLUMN(Entrées!$C$37)+($C336-1),4,TRUE,"Entrées")))</f>
        <v>1148.5</v>
      </c>
      <c r="T336" s="28">
        <f ca="1">IF($D336&gt;$D$8,"",INDIRECT(ADDRESS(ROW(Entrées!$C$37)+($D336-1)*24+T$11,COLUMN(Entrées!$C$37)+($C336-1),4,TRUE,"Entrées")))</f>
        <v>921</v>
      </c>
      <c r="U336" s="28">
        <f ca="1">IF($D336&gt;$D$8,"",INDIRECT(ADDRESS(ROW(Entrées!$C$37)+($D336-1)*24+U$11,COLUMN(Entrées!$C$37)+($C336-1),4,TRUE,"Entrées")))</f>
        <v>520.5</v>
      </c>
      <c r="V336" s="28">
        <f ca="1">IF($D336&gt;$D$8,"",INDIRECT(ADDRESS(ROW(Entrées!$C$37)+($D336-1)*24+V$11,COLUMN(Entrées!$C$37)+($C336-1),4,TRUE,"Entrées")))</f>
        <v>126.5</v>
      </c>
      <c r="W336" s="28">
        <f ca="1">IF($D336&gt;$D$8,"",INDIRECT(ADDRESS(ROW(Entrées!$C$37)+($D336-1)*24+W$11,COLUMN(Entrées!$C$37)+($C336-1),4,TRUE,"Entrées")))</f>
        <v>2.5</v>
      </c>
      <c r="X336" s="28">
        <f ca="1">IF($D336&gt;$D$8,"",INDIRECT(ADDRESS(ROW(Entrées!$C$37)+($D336-1)*24+X$11,COLUMN(Entrées!$C$37)+($C336-1),4,TRUE,"Entrées")))</f>
        <v>0.5</v>
      </c>
      <c r="Y336" s="28">
        <f ca="1">IF($D336&gt;$D$8,"",INDIRECT(ADDRESS(ROW(Entrées!$C$37)+($D336-1)*24+Y$11,COLUMN(Entrées!$C$37)+($C336-1),4,TRUE,"Entrées")))</f>
        <v>0</v>
      </c>
      <c r="Z336" s="28">
        <f ca="1">IF($D336&gt;$D$8,"",INDIRECT(ADDRESS(ROW(Entrées!$C$37)+($D336-1)*24+Z$11,COLUMN(Entrées!$C$37)+($C336-1),4,TRUE,"Entrées")))</f>
        <v>0</v>
      </c>
      <c r="AA336" s="28">
        <f ca="1">IF($D336&gt;$D$8,"",INDIRECT(ADDRESS(ROW(Entrées!$C$37)+($D336-1)*24+AA$11,COLUMN(Entrées!$C$37)+($C336-1),4,TRUE,"Entrées")))</f>
        <v>0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359.10416666666669</v>
      </c>
      <c r="AE336" s="40">
        <f t="shared" ca="1" si="366"/>
        <v>1422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49473.956989247294</v>
      </c>
      <c r="AK336" s="31">
        <f t="shared" ca="1" si="369"/>
        <v>49350.672043010745</v>
      </c>
      <c r="AL336" s="31">
        <f t="shared" ca="1" si="370"/>
        <v>49398.118279569891</v>
      </c>
      <c r="AM336" s="31">
        <f t="shared" ca="1" si="371"/>
        <v>347.55645161290329</v>
      </c>
      <c r="AN336" s="31">
        <f t="shared" ca="1" si="372"/>
        <v>2588.1444892473114</v>
      </c>
      <c r="AO336" s="31">
        <f t="shared" ca="1" si="373"/>
        <v>1503.5463709677417</v>
      </c>
      <c r="AP336" s="31">
        <f t="shared" ca="1" si="374"/>
        <v>41704.171370967742</v>
      </c>
      <c r="AQ336" s="31">
        <f t="shared" ca="1" si="375"/>
        <v>2152.7096774193546</v>
      </c>
      <c r="AR336" s="31">
        <f t="shared" ca="1" si="376"/>
        <v>402.56922043010746</v>
      </c>
      <c r="AS336" s="31">
        <f t="shared" ca="1" si="377"/>
        <v>6508.2741935483891</v>
      </c>
      <c r="AT336" s="31">
        <f t="shared" ca="1" si="378"/>
        <v>-813.07862903225805</v>
      </c>
      <c r="AU336" s="31">
        <f t="shared" ca="1" si="379"/>
        <v>663.5913978494624</v>
      </c>
      <c r="AV336" s="31">
        <f t="shared" ca="1" si="380"/>
        <v>-5583.5161290322567</v>
      </c>
      <c r="AW336" s="31">
        <f t="shared" ca="1" si="381"/>
        <v>65.047043010752674</v>
      </c>
      <c r="AX336" s="31">
        <f t="shared" ca="1" si="382"/>
        <v>1350.5215053763443</v>
      </c>
      <c r="AY336" s="31">
        <f t="shared" ca="1" si="383"/>
        <v>-1174.383064516129</v>
      </c>
      <c r="AZ336" s="31">
        <f t="shared" ca="1" si="384"/>
        <v>-997.34811827956992</v>
      </c>
      <c r="BA336" s="31">
        <f t="shared" ca="1" si="385"/>
        <v>-382.02016129032256</v>
      </c>
      <c r="BB336" s="31">
        <f t="shared" ca="1" si="386"/>
        <v>-2410.5497311827958</v>
      </c>
      <c r="BC336" s="31">
        <f t="shared" ca="1" si="387"/>
        <v>-1597.1438172043011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-2043.5</v>
      </c>
      <c r="BI336" s="32">
        <f>IF($BF336&gt;$Y$7,"",IF(AND($BF336=$Y$7,$BG336=23),"",Entrées!D364-Entrées!D363))</f>
        <v>-2050</v>
      </c>
      <c r="BJ336" s="32">
        <f>IF($BF336&gt;$Y$7,"",IF(AND($BF336=$Y$7,$BG336=23),"",Entrées!E364-Entrées!E363))</f>
        <v>-2087.5</v>
      </c>
      <c r="BK336" s="32">
        <f>IF($BF336&gt;$Y$7,"",IF(AND($BF336=$Y$7,$BG336=23),"",Entrées!F364-Entrées!F363))</f>
        <v>-0.5</v>
      </c>
      <c r="BL336" s="32">
        <f>IF($BF336&gt;$Y$7,"",IF(AND($BF336=$Y$7,$BG336=23),"",Entrées!G364-Entrées!G363))</f>
        <v>-215.5</v>
      </c>
      <c r="BM336" s="32">
        <f>IF($BF336&gt;$Y$7,"",IF(AND($BF336=$Y$7,$BG336=23),"",Entrées!H364-Entrées!H363))</f>
        <v>-167.5</v>
      </c>
      <c r="BN336" s="32">
        <f>IF($BF336&gt;$Y$7,"",IF(AND($BF336=$Y$7,$BG336=23),"",Entrées!I364-Entrées!I363))</f>
        <v>-11</v>
      </c>
      <c r="BO336" s="32">
        <f>IF($BF336&gt;$Y$7,"",IF(AND($BF336=$Y$7,$BG336=23),"",Entrées!J364-Entrées!J363))</f>
        <v>226</v>
      </c>
      <c r="BP336" s="32">
        <f>IF($BF336&gt;$Y$7,"",IF(AND($BF336=$Y$7,$BG336=23),"",Entrées!K364-Entrées!K363))</f>
        <v>-51</v>
      </c>
      <c r="BQ336" s="32">
        <f>IF($BF336&gt;$Y$7,"",IF(AND($BF336=$Y$7,$BG336=23),"",Entrées!L364-Entrées!L363))</f>
        <v>-1113</v>
      </c>
      <c r="BR336" s="32">
        <f>IF($BF336&gt;$Y$7,"",IF(AND($BF336=$Y$7,$BG336=23),"",Entrées!M364-Entrées!M363))</f>
        <v>0</v>
      </c>
      <c r="BS336" s="32">
        <f>IF($BF336&gt;$Y$7,"",IF(AND($BF336=$Y$7,$BG336=23),"",Entrées!N364-Entrées!N363))</f>
        <v>1.5</v>
      </c>
      <c r="BT336" s="32">
        <f>IF($BF336&gt;$Y$7,"",IF(AND($BF336=$Y$7,$BG336=23),"",Entrées!O364-Entrées!O363))</f>
        <v>-712</v>
      </c>
      <c r="BU336" s="32">
        <f>IF($BF336&gt;$Y$7,"",IF(AND($BF336=$Y$7,$BG336=23),"",Entrées!P364-Entrées!P363))</f>
        <v>-2.5</v>
      </c>
      <c r="BV336" s="32">
        <f>IF($BF336&gt;$Y$7,"",IF(AND($BF336=$Y$7,$BG336=23),"",Entrées!Q364-Entrées!Q363))</f>
        <v>0</v>
      </c>
      <c r="BW336" s="32">
        <f>IF($BF336&gt;$Y$7,"",IF(AND($BF336=$Y$7,$BG336=23),"",Entrées!R364-Entrées!R363))</f>
        <v>88</v>
      </c>
      <c r="BX336" s="32">
        <f>IF($BF336&gt;$Y$7,"",IF(AND($BF336=$Y$7,$BG336=23),"",Entrées!S364-Entrées!S363))</f>
        <v>-47</v>
      </c>
      <c r="BY336" s="32">
        <f>IF($BF336&gt;$Y$7,"",IF(AND($BF336=$Y$7,$BG336=23),"",Entrées!T364-Entrées!T363))</f>
        <v>-97</v>
      </c>
      <c r="BZ336" s="32">
        <f>IF($BF336&gt;$Y$7,"",IF(AND($BF336=$Y$7,$BG336=23),"",Entrées!U364-Entrées!U363))</f>
        <v>-194</v>
      </c>
      <c r="CA336" s="32">
        <f>IF($BF336&gt;$Y$7,"",IF(AND($BF336=$Y$7,$BG336=23),"",Entrées!V364-Entrées!V363))</f>
        <v>-837</v>
      </c>
      <c r="CB336" s="4"/>
      <c r="CC336" s="4"/>
      <c r="CD336" s="33">
        <f>IF($BF336&lt;=$Y$7,Entrées!J363/CD$2,"")</f>
        <v>0.22975018925056775</v>
      </c>
      <c r="CE336" s="33">
        <f>IF($BF336&lt;=$Y$7,Entrées!K363/CE$2,"")</f>
        <v>0.34304825609173434</v>
      </c>
      <c r="CF336" s="11">
        <f t="shared" si="389"/>
        <v>7926</v>
      </c>
      <c r="CG336" s="11">
        <f t="shared" si="390"/>
        <v>4186</v>
      </c>
      <c r="CH336" s="52">
        <f t="shared" si="391"/>
        <v>0.27160101910413265</v>
      </c>
      <c r="CI336" s="52">
        <f t="shared" si="392"/>
        <v>9.6170382329218221E-2</v>
      </c>
      <c r="CK336" s="11"/>
      <c r="CL336" s="4"/>
      <c r="CO336" s="4"/>
    </row>
    <row r="337" spans="1:93">
      <c r="A337" s="11"/>
      <c r="B337" s="11">
        <f t="shared" si="364"/>
        <v>4186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0</v>
      </c>
      <c r="L337" s="28">
        <f ca="1">IF($D337&gt;$D$8,"",INDIRECT(ADDRESS(ROW(Entrées!$C$37)+($D337-1)*24+L$11,COLUMN(Entrées!$C$37)+($C337-1),4,TRUE,"Entrées")))</f>
        <v>0.5</v>
      </c>
      <c r="M337" s="28">
        <f ca="1">IF($D337&gt;$D$8,"",INDIRECT(ADDRESS(ROW(Entrées!$C$37)+($D337-1)*24+M$11,COLUMN(Entrées!$C$37)+($C337-1),4,TRUE,"Entrées")))</f>
        <v>178.5</v>
      </c>
      <c r="N337" s="28">
        <f ca="1">IF($D337&gt;$D$8,"",INDIRECT(ADDRESS(ROW(Entrées!$C$37)+($D337-1)*24+N$11,COLUMN(Entrées!$C$37)+($C337-1),4,TRUE,"Entrées")))</f>
        <v>769.5</v>
      </c>
      <c r="O337" s="28">
        <f ca="1">IF($D337&gt;$D$8,"",INDIRECT(ADDRESS(ROW(Entrées!$C$37)+($D337-1)*24+O$11,COLUMN(Entrées!$C$37)+($C337-1),4,TRUE,"Entrées")))</f>
        <v>1349</v>
      </c>
      <c r="P337" s="28">
        <f ca="1">IF($D337&gt;$D$8,"",INDIRECT(ADDRESS(ROW(Entrées!$C$37)+($D337-1)*24+P$11,COLUMN(Entrées!$C$37)+($C337-1),4,TRUE,"Entrées")))</f>
        <v>1808</v>
      </c>
      <c r="Q337" s="28">
        <f ca="1">IF($D337&gt;$D$8,"",INDIRECT(ADDRESS(ROW(Entrées!$C$37)+($D337-1)*24+Q$11,COLUMN(Entrées!$C$37)+($C337-1),4,TRUE,"Entrées")))</f>
        <v>2062.5</v>
      </c>
      <c r="R337" s="28">
        <f ca="1">IF($D337&gt;$D$8,"",INDIRECT(ADDRESS(ROW(Entrées!$C$37)+($D337-1)*24+R$11,COLUMN(Entrées!$C$37)+($C337-1),4,TRUE,"Entrées")))</f>
        <v>2018</v>
      </c>
      <c r="S337" s="28">
        <f ca="1">IF($D337&gt;$D$8,"",INDIRECT(ADDRESS(ROW(Entrées!$C$37)+($D337-1)*24+S$11,COLUMN(Entrées!$C$37)+($C337-1),4,TRUE,"Entrées")))</f>
        <v>1768.5</v>
      </c>
      <c r="T337" s="28">
        <f ca="1">IF($D337&gt;$D$8,"",INDIRECT(ADDRESS(ROW(Entrées!$C$37)+($D337-1)*24+T$11,COLUMN(Entrées!$C$37)+($C337-1),4,TRUE,"Entrées")))</f>
        <v>1327</v>
      </c>
      <c r="U337" s="28">
        <f ca="1">IF($D337&gt;$D$8,"",INDIRECT(ADDRESS(ROW(Entrées!$C$37)+($D337-1)*24+U$11,COLUMN(Entrées!$C$37)+($C337-1),4,TRUE,"Entrées")))</f>
        <v>748</v>
      </c>
      <c r="V337" s="28">
        <f ca="1">IF($D337&gt;$D$8,"",INDIRECT(ADDRESS(ROW(Entrées!$C$37)+($D337-1)*24+V$11,COLUMN(Entrées!$C$37)+($C337-1),4,TRUE,"Entrées")))</f>
        <v>164</v>
      </c>
      <c r="W337" s="28">
        <f ca="1">IF($D337&gt;$D$8,"",INDIRECT(ADDRESS(ROW(Entrées!$C$37)+($D337-1)*24+W$11,COLUMN(Entrées!$C$37)+($C337-1),4,TRUE,"Entrées")))</f>
        <v>2.5</v>
      </c>
      <c r="X337" s="28">
        <f ca="1">IF($D337&gt;$D$8,"",INDIRECT(ADDRESS(ROW(Entrées!$C$37)+($D337-1)*24+X$11,COLUMN(Entrées!$C$37)+($C337-1),4,TRUE,"Entrées")))</f>
        <v>0.5</v>
      </c>
      <c r="Y337" s="28">
        <f ca="1">IF($D337&gt;$D$8,"",INDIRECT(ADDRESS(ROW(Entrées!$C$37)+($D337-1)*24+Y$11,COLUMN(Entrées!$C$37)+($C337-1),4,TRUE,"Entrées")))</f>
        <v>0</v>
      </c>
      <c r="Z337" s="28">
        <f ca="1">IF($D337&gt;$D$8,"",INDIRECT(ADDRESS(ROW(Entrées!$C$37)+($D337-1)*24+Z$11,COLUMN(Entrées!$C$37)+($C337-1),4,TRUE,"Entrées")))</f>
        <v>0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508.1875</v>
      </c>
      <c r="AE337" s="40">
        <f t="shared" ca="1" si="366"/>
        <v>2062.5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49473.956989247294</v>
      </c>
      <c r="AK337" s="31">
        <f t="shared" ca="1" si="369"/>
        <v>49350.672043010745</v>
      </c>
      <c r="AL337" s="31">
        <f t="shared" ca="1" si="370"/>
        <v>49398.118279569891</v>
      </c>
      <c r="AM337" s="31">
        <f t="shared" ca="1" si="371"/>
        <v>347.55645161290329</v>
      </c>
      <c r="AN337" s="31">
        <f t="shared" ca="1" si="372"/>
        <v>2588.1444892473114</v>
      </c>
      <c r="AO337" s="31">
        <f t="shared" ca="1" si="373"/>
        <v>1503.5463709677417</v>
      </c>
      <c r="AP337" s="31">
        <f t="shared" ca="1" si="374"/>
        <v>41704.171370967742</v>
      </c>
      <c r="AQ337" s="31">
        <f t="shared" ca="1" si="375"/>
        <v>2152.7096774193546</v>
      </c>
      <c r="AR337" s="31">
        <f t="shared" ca="1" si="376"/>
        <v>402.56922043010746</v>
      </c>
      <c r="AS337" s="31">
        <f t="shared" ca="1" si="377"/>
        <v>6508.2741935483891</v>
      </c>
      <c r="AT337" s="31">
        <f t="shared" ca="1" si="378"/>
        <v>-813.07862903225805</v>
      </c>
      <c r="AU337" s="31">
        <f t="shared" ca="1" si="379"/>
        <v>663.5913978494624</v>
      </c>
      <c r="AV337" s="31">
        <f t="shared" ca="1" si="380"/>
        <v>-5583.5161290322567</v>
      </c>
      <c r="AW337" s="31">
        <f t="shared" ca="1" si="381"/>
        <v>65.047043010752674</v>
      </c>
      <c r="AX337" s="31">
        <f t="shared" ca="1" si="382"/>
        <v>1350.5215053763443</v>
      </c>
      <c r="AY337" s="31">
        <f t="shared" ca="1" si="383"/>
        <v>-1174.383064516129</v>
      </c>
      <c r="AZ337" s="31">
        <f t="shared" ca="1" si="384"/>
        <v>-997.34811827956992</v>
      </c>
      <c r="BA337" s="31">
        <f t="shared" ca="1" si="385"/>
        <v>-382.02016129032256</v>
      </c>
      <c r="BB337" s="31">
        <f t="shared" ca="1" si="386"/>
        <v>-2410.5497311827958</v>
      </c>
      <c r="BC337" s="31">
        <f t="shared" ca="1" si="387"/>
        <v>-1597.1438172043011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-1486.5</v>
      </c>
      <c r="BI337" s="32">
        <f>IF($BF337&gt;$Y$7,"",IF(AND($BF337=$Y$7,$BG337=23),"",Entrées!D365-Entrées!D364))</f>
        <v>-1525</v>
      </c>
      <c r="BJ337" s="32">
        <f>IF($BF337&gt;$Y$7,"",IF(AND($BF337=$Y$7,$BG337=23),"",Entrées!E365-Entrées!E364))</f>
        <v>-1525</v>
      </c>
      <c r="BK337" s="32">
        <f>IF($BF337&gt;$Y$7,"",IF(AND($BF337=$Y$7,$BG337=23),"",Entrées!F365-Entrées!F364))</f>
        <v>3.5</v>
      </c>
      <c r="BL337" s="32">
        <f>IF($BF337&gt;$Y$7,"",IF(AND($BF337=$Y$7,$BG337=23),"",Entrées!G365-Entrées!G364))</f>
        <v>122</v>
      </c>
      <c r="BM337" s="32">
        <f>IF($BF337&gt;$Y$7,"",IF(AND($BF337=$Y$7,$BG337=23),"",Entrées!H365-Entrées!H364))</f>
        <v>-67</v>
      </c>
      <c r="BN337" s="32">
        <f>IF($BF337&gt;$Y$7,"",IF(AND($BF337=$Y$7,$BG337=23),"",Entrées!I365-Entrées!I364))</f>
        <v>-58.5</v>
      </c>
      <c r="BO337" s="32">
        <f>IF($BF337&gt;$Y$7,"",IF(AND($BF337=$Y$7,$BG337=23),"",Entrées!J365-Entrées!J364))</f>
        <v>-121.5</v>
      </c>
      <c r="BP337" s="32">
        <f>IF($BF337&gt;$Y$7,"",IF(AND($BF337=$Y$7,$BG337=23),"",Entrées!K365-Entrées!K364))</f>
        <v>-263.5</v>
      </c>
      <c r="BQ337" s="32">
        <f>IF($BF337&gt;$Y$7,"",IF(AND($BF337=$Y$7,$BG337=23),"",Entrées!L365-Entrées!L364))</f>
        <v>-310</v>
      </c>
      <c r="BR337" s="32">
        <f>IF($BF337&gt;$Y$7,"",IF(AND($BF337=$Y$7,$BG337=23),"",Entrées!M365-Entrées!M364))</f>
        <v>-12</v>
      </c>
      <c r="BS337" s="32">
        <f>IF($BF337&gt;$Y$7,"",IF(AND($BF337=$Y$7,$BG337=23),"",Entrées!N365-Entrées!N364))</f>
        <v>-2.5</v>
      </c>
      <c r="BT337" s="32">
        <f>IF($BF337&gt;$Y$7,"",IF(AND($BF337=$Y$7,$BG337=23),"",Entrées!O365-Entrées!O364))</f>
        <v>-776</v>
      </c>
      <c r="BU337" s="32">
        <f>IF($BF337&gt;$Y$7,"",IF(AND($BF337=$Y$7,$BG337=23),"",Entrées!P365-Entrées!P364))</f>
        <v>2.5</v>
      </c>
      <c r="BV337" s="32">
        <f>IF($BF337&gt;$Y$7,"",IF(AND($BF337=$Y$7,$BG337=23),"",Entrées!Q365-Entrées!Q364))</f>
        <v>-321</v>
      </c>
      <c r="BW337" s="32">
        <f>IF($BF337&gt;$Y$7,"",IF(AND($BF337=$Y$7,$BG337=23),"",Entrées!R365-Entrées!R364))</f>
        <v>-109</v>
      </c>
      <c r="BX337" s="32">
        <f>IF($BF337&gt;$Y$7,"",IF(AND($BF337=$Y$7,$BG337=23),"",Entrées!S365-Entrées!S364))</f>
        <v>-259</v>
      </c>
      <c r="BY337" s="32">
        <f>IF($BF337&gt;$Y$7,"",IF(AND($BF337=$Y$7,$BG337=23),"",Entrées!T365-Entrées!T364))</f>
        <v>239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-14</v>
      </c>
      <c r="CB337" s="4"/>
      <c r="CC337" s="4"/>
      <c r="CD337" s="33">
        <f>IF($BF337&lt;=$Y$7,Entrées!J364/CD$2,"")</f>
        <v>0.25826394145849102</v>
      </c>
      <c r="CE337" s="33">
        <f>IF($BF337&lt;=$Y$7,Entrées!K364/CE$2,"")</f>
        <v>0.33086478738652653</v>
      </c>
      <c r="CF337" s="11">
        <f t="shared" si="389"/>
        <v>7926</v>
      </c>
      <c r="CG337" s="11">
        <f t="shared" si="390"/>
        <v>4186</v>
      </c>
      <c r="CH337" s="52">
        <f t="shared" si="391"/>
        <v>0.27160101910413265</v>
      </c>
      <c r="CI337" s="52">
        <f t="shared" si="392"/>
        <v>9.6170382329218221E-2</v>
      </c>
      <c r="CK337" s="11"/>
      <c r="CL337" s="4"/>
      <c r="CO337" s="4"/>
    </row>
    <row r="338" spans="1:93">
      <c r="A338" s="11"/>
      <c r="B338" s="11">
        <f t="shared" si="364"/>
        <v>4186</v>
      </c>
      <c r="C338" s="11">
        <f t="shared" si="368"/>
        <v>9</v>
      </c>
      <c r="D338" s="27">
        <f t="shared" si="365"/>
        <v>31</v>
      </c>
      <c r="E338" s="28">
        <f ca="1">IF($D338&gt;$D$8,"",INDIRECT(ADDRESS(ROW(Entrées!$C$37)+($D338-1)*24+E$11,COLUMN(Entrées!$C$37)+($C338-1),4,TRUE,"Entrées")))</f>
        <v>0</v>
      </c>
      <c r="F338" s="28">
        <f ca="1">IF($D338&gt;$D$8,"",INDIRECT(ADDRESS(ROW(Entrées!$C$37)+($D338-1)*24+F$11,COLUMN(Entrées!$C$37)+($C338-1),4,TRUE,"Entrées")))</f>
        <v>0</v>
      </c>
      <c r="G338" s="28">
        <f ca="1">IF($D338&gt;$D$8,"",INDIRECT(ADDRESS(ROW(Entrées!$C$37)+($D338-1)*24+G$11,COLUMN(Entrées!$C$37)+($C338-1),4,TRUE,"Entrées")))</f>
        <v>0</v>
      </c>
      <c r="H338" s="28">
        <f ca="1">IF($D338&gt;$D$8,"",INDIRECT(ADDRESS(ROW(Entrées!$C$37)+($D338-1)*24+H$11,COLUMN(Entrées!$C$37)+($C338-1),4,TRUE,"Entrées")))</f>
        <v>0</v>
      </c>
      <c r="I338" s="28">
        <f ca="1">IF($D338&gt;$D$8,"",INDIRECT(ADDRESS(ROW(Entrées!$C$37)+($D338-1)*24+I$11,COLUMN(Entrées!$C$37)+($C338-1),4,TRUE,"Entrées")))</f>
        <v>0</v>
      </c>
      <c r="J338" s="28">
        <f ca="1">IF($D338&gt;$D$8,"",INDIRECT(ADDRESS(ROW(Entrées!$C$37)+($D338-1)*24+J$11,COLUMN(Entrées!$C$37)+($C338-1),4,TRUE,"Entrées")))</f>
        <v>0</v>
      </c>
      <c r="K338" s="28">
        <f ca="1">IF($D338&gt;$D$8,"",INDIRECT(ADDRESS(ROW(Entrées!$C$37)+($D338-1)*24+K$11,COLUMN(Entrées!$C$37)+($C338-1),4,TRUE,"Entrées")))</f>
        <v>0</v>
      </c>
      <c r="L338" s="28">
        <f ca="1">IF($D338&gt;$D$8,"",INDIRECT(ADDRESS(ROW(Entrées!$C$37)+($D338-1)*24+L$11,COLUMN(Entrées!$C$37)+($C338-1),4,TRUE,"Entrées")))</f>
        <v>1</v>
      </c>
      <c r="M338" s="28">
        <f ca="1">IF($D338&gt;$D$8,"",INDIRECT(ADDRESS(ROW(Entrées!$C$37)+($D338-1)*24+M$11,COLUMN(Entrées!$C$37)+($C338-1),4,TRUE,"Entrées")))</f>
        <v>165.5</v>
      </c>
      <c r="N338" s="28">
        <f ca="1">IF($D338&gt;$D$8,"",INDIRECT(ADDRESS(ROW(Entrées!$C$37)+($D338-1)*24+N$11,COLUMN(Entrées!$C$37)+($C338-1),4,TRUE,"Entrées")))</f>
        <v>726.5</v>
      </c>
      <c r="O338" s="28">
        <f ca="1">IF($D338&gt;$D$8,"",INDIRECT(ADDRESS(ROW(Entrées!$C$37)+($D338-1)*24+O$11,COLUMN(Entrées!$C$37)+($C338-1),4,TRUE,"Entrées")))</f>
        <v>1276.5</v>
      </c>
      <c r="P338" s="28">
        <f ca="1">IF($D338&gt;$D$8,"",INDIRECT(ADDRESS(ROW(Entrées!$C$37)+($D338-1)*24+P$11,COLUMN(Entrées!$C$37)+($C338-1),4,TRUE,"Entrées")))</f>
        <v>1653</v>
      </c>
      <c r="Q338" s="28">
        <f ca="1">IF($D338&gt;$D$8,"",INDIRECT(ADDRESS(ROW(Entrées!$C$37)+($D338-1)*24+Q$11,COLUMN(Entrées!$C$37)+($C338-1),4,TRUE,"Entrées")))</f>
        <v>1805.5</v>
      </c>
      <c r="R338" s="28">
        <f ca="1">IF($D338&gt;$D$8,"",INDIRECT(ADDRESS(ROW(Entrées!$C$37)+($D338-1)*24+R$11,COLUMN(Entrées!$C$37)+($C338-1),4,TRUE,"Entrées")))</f>
        <v>1778.5</v>
      </c>
      <c r="S338" s="28">
        <f ca="1">IF($D338&gt;$D$8,"",INDIRECT(ADDRESS(ROW(Entrées!$C$37)+($D338-1)*24+S$11,COLUMN(Entrées!$C$37)+($C338-1),4,TRUE,"Entrées")))</f>
        <v>1560.5</v>
      </c>
      <c r="T338" s="28">
        <f ca="1">IF($D338&gt;$D$8,"",INDIRECT(ADDRESS(ROW(Entrées!$C$37)+($D338-1)*24+T$11,COLUMN(Entrées!$C$37)+($C338-1),4,TRUE,"Entrées")))</f>
        <v>1149.5</v>
      </c>
      <c r="U338" s="28">
        <f ca="1">IF($D338&gt;$D$8,"",INDIRECT(ADDRESS(ROW(Entrées!$C$37)+($D338-1)*24+U$11,COLUMN(Entrées!$C$37)+($C338-1),4,TRUE,"Entrées")))</f>
        <v>621.5</v>
      </c>
      <c r="V338" s="28">
        <f ca="1">IF($D338&gt;$D$8,"",INDIRECT(ADDRESS(ROW(Entrées!$C$37)+($D338-1)*24+V$11,COLUMN(Entrées!$C$37)+($C338-1),4,TRUE,"Entrées")))</f>
        <v>124.5</v>
      </c>
      <c r="W338" s="28">
        <f ca="1">IF($D338&gt;$D$8,"",INDIRECT(ADDRESS(ROW(Entrées!$C$37)+($D338-1)*24+W$11,COLUMN(Entrées!$C$37)+($C338-1),4,TRUE,"Entrées")))</f>
        <v>2</v>
      </c>
      <c r="X338" s="28">
        <f ca="1">IF($D338&gt;$D$8,"",INDIRECT(ADDRESS(ROW(Entrées!$C$37)+($D338-1)*24+X$11,COLUMN(Entrées!$C$37)+($C338-1),4,TRUE,"Entrées")))</f>
        <v>0.5</v>
      </c>
      <c r="Y338" s="28">
        <f ca="1">IF($D338&gt;$D$8,"",INDIRECT(ADDRESS(ROW(Entrées!$C$37)+($D338-1)*24+Y$11,COLUMN(Entrées!$C$37)+($C338-1),4,TRUE,"Entrées")))</f>
        <v>0</v>
      </c>
      <c r="Z338" s="28">
        <f ca="1">IF($D338&gt;$D$8,"",INDIRECT(ADDRESS(ROW(Entrées!$C$37)+($D338-1)*24+Z$11,COLUMN(Entrées!$C$37)+($C338-1),4,TRUE,"Entrées")))</f>
        <v>0</v>
      </c>
      <c r="AA338" s="28">
        <f ca="1">IF($D338&gt;$D$8,"",INDIRECT(ADDRESS(ROW(Entrées!$C$37)+($D338-1)*24+AA$11,COLUMN(Entrées!$C$37)+($C338-1),4,TRUE,"Entrées")))</f>
        <v>0</v>
      </c>
      <c r="AB338" s="28">
        <f ca="1">IF($D338&gt;$D$8,"",INDIRECT(ADDRESS(ROW(Entrées!$C$37)+($D338-1)*24+AB$11,COLUMN(Entrées!$C$37)+($C338-1),4,TRUE,"Entrées")))</f>
        <v>0</v>
      </c>
      <c r="AC338" s="11"/>
      <c r="AD338" s="40">
        <f t="shared" ca="1" si="363"/>
        <v>452.70833333333331</v>
      </c>
      <c r="AE338" s="40">
        <f t="shared" ca="1" si="366"/>
        <v>1805.5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49473.956989247294</v>
      </c>
      <c r="AK338" s="31">
        <f t="shared" ca="1" si="369"/>
        <v>49350.672043010745</v>
      </c>
      <c r="AL338" s="31">
        <f t="shared" ca="1" si="370"/>
        <v>49398.118279569891</v>
      </c>
      <c r="AM338" s="31">
        <f t="shared" ca="1" si="371"/>
        <v>347.55645161290329</v>
      </c>
      <c r="AN338" s="31">
        <f t="shared" ca="1" si="372"/>
        <v>2588.1444892473114</v>
      </c>
      <c r="AO338" s="31">
        <f t="shared" ca="1" si="373"/>
        <v>1503.5463709677417</v>
      </c>
      <c r="AP338" s="31">
        <f t="shared" ca="1" si="374"/>
        <v>41704.171370967742</v>
      </c>
      <c r="AQ338" s="31">
        <f t="shared" ca="1" si="375"/>
        <v>2152.7096774193546</v>
      </c>
      <c r="AR338" s="31">
        <f t="shared" ca="1" si="376"/>
        <v>402.56922043010746</v>
      </c>
      <c r="AS338" s="31">
        <f t="shared" ca="1" si="377"/>
        <v>6508.2741935483891</v>
      </c>
      <c r="AT338" s="31">
        <f t="shared" ca="1" si="378"/>
        <v>-813.07862903225805</v>
      </c>
      <c r="AU338" s="31">
        <f t="shared" ca="1" si="379"/>
        <v>663.5913978494624</v>
      </c>
      <c r="AV338" s="31">
        <f t="shared" ca="1" si="380"/>
        <v>-5583.5161290322567</v>
      </c>
      <c r="AW338" s="31">
        <f t="shared" ca="1" si="381"/>
        <v>65.047043010752674</v>
      </c>
      <c r="AX338" s="31">
        <f t="shared" ca="1" si="382"/>
        <v>1350.5215053763443</v>
      </c>
      <c r="AY338" s="31">
        <f t="shared" ca="1" si="383"/>
        <v>-1174.383064516129</v>
      </c>
      <c r="AZ338" s="31">
        <f t="shared" ca="1" si="384"/>
        <v>-997.34811827956992</v>
      </c>
      <c r="BA338" s="31">
        <f t="shared" ca="1" si="385"/>
        <v>-382.02016129032256</v>
      </c>
      <c r="BB338" s="31">
        <f t="shared" ca="1" si="386"/>
        <v>-2410.5497311827958</v>
      </c>
      <c r="BC338" s="31">
        <f t="shared" ca="1" si="387"/>
        <v>-1597.1438172043011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-905.5</v>
      </c>
      <c r="BI338" s="32">
        <f>IF($BF338&gt;$Y$7,"",IF(AND($BF338=$Y$7,$BG338=23),"",Entrées!D366-Entrées!D365))</f>
        <v>-887.5</v>
      </c>
      <c r="BJ338" s="32">
        <f>IF($BF338&gt;$Y$7,"",IF(AND($BF338=$Y$7,$BG338=23),"",Entrées!E366-Entrées!E365))</f>
        <v>-950</v>
      </c>
      <c r="BK338" s="32">
        <f>IF($BF338&gt;$Y$7,"",IF(AND($BF338=$Y$7,$BG338=23),"",Entrées!F366-Entrées!F365))</f>
        <v>2.5</v>
      </c>
      <c r="BL338" s="32">
        <f>IF($BF338&gt;$Y$7,"",IF(AND($BF338=$Y$7,$BG338=23),"",Entrées!G366-Entrées!G365))</f>
        <v>195.5</v>
      </c>
      <c r="BM338" s="32">
        <f>IF($BF338&gt;$Y$7,"",IF(AND($BF338=$Y$7,$BG338=23),"",Entrées!H366-Entrées!H365))</f>
        <v>6.5</v>
      </c>
      <c r="BN338" s="32">
        <f>IF($BF338&gt;$Y$7,"",IF(AND($BF338=$Y$7,$BG338=23),"",Entrées!I366-Entrées!I365))</f>
        <v>3.5</v>
      </c>
      <c r="BO338" s="32">
        <f>IF($BF338&gt;$Y$7,"",IF(AND($BF338=$Y$7,$BG338=23),"",Entrées!J366-Entrées!J365))</f>
        <v>-106</v>
      </c>
      <c r="BP338" s="32">
        <f>IF($BF338&gt;$Y$7,"",IF(AND($BF338=$Y$7,$BG338=23),"",Entrées!K366-Entrées!K365))</f>
        <v>-462</v>
      </c>
      <c r="BQ338" s="32">
        <f>IF($BF338&gt;$Y$7,"",IF(AND($BF338=$Y$7,$BG338=23),"",Entrées!L366-Entrées!L365))</f>
        <v>299</v>
      </c>
      <c r="BR338" s="32">
        <f>IF($BF338&gt;$Y$7,"",IF(AND($BF338=$Y$7,$BG338=23),"",Entrées!M366-Entrées!M365))</f>
        <v>-211</v>
      </c>
      <c r="BS338" s="32">
        <f>IF($BF338&gt;$Y$7,"",IF(AND($BF338=$Y$7,$BG338=23),"",Entrées!N366-Entrées!N365))</f>
        <v>7</v>
      </c>
      <c r="BT338" s="32">
        <f>IF($BF338&gt;$Y$7,"",IF(AND($BF338=$Y$7,$BG338=23),"",Entrées!O366-Entrées!O365))</f>
        <v>-639.5</v>
      </c>
      <c r="BU338" s="32">
        <f>IF($BF338&gt;$Y$7,"",IF(AND($BF338=$Y$7,$BG338=23),"",Entrées!P366-Entrées!P365))</f>
        <v>4</v>
      </c>
      <c r="BV338" s="32">
        <f>IF($BF338&gt;$Y$7,"",IF(AND($BF338=$Y$7,$BG338=23),"",Entrées!Q366-Entrées!Q365))</f>
        <v>-1405</v>
      </c>
      <c r="BW338" s="32">
        <f>IF($BF338&gt;$Y$7,"",IF(AND($BF338=$Y$7,$BG338=23),"",Entrées!R366-Entrées!R365))</f>
        <v>62</v>
      </c>
      <c r="BX338" s="32">
        <f>IF($BF338&gt;$Y$7,"",IF(AND($BF338=$Y$7,$BG338=23),"",Entrées!S366-Entrées!S365))</f>
        <v>-447</v>
      </c>
      <c r="BY338" s="32">
        <f>IF($BF338&gt;$Y$7,"",IF(AND($BF338=$Y$7,$BG338=23),"",Entrées!T366-Entrées!T365))</f>
        <v>412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429</v>
      </c>
      <c r="CB338" s="4"/>
      <c r="CC338" s="4"/>
      <c r="CD338" s="33">
        <f>IF($BF338&lt;=$Y$7,Entrées!J365/CD$2,"")</f>
        <v>0.24293464547060309</v>
      </c>
      <c r="CE338" s="33">
        <f>IF($BF338&lt;=$Y$7,Entrées!K365/CE$2,"")</f>
        <v>0.2679168657429527</v>
      </c>
      <c r="CF338" s="11">
        <f t="shared" si="389"/>
        <v>7926</v>
      </c>
      <c r="CG338" s="11">
        <f t="shared" si="390"/>
        <v>4186</v>
      </c>
      <c r="CH338" s="52">
        <f t="shared" si="391"/>
        <v>0.27160101910413265</v>
      </c>
      <c r="CI338" s="52">
        <f t="shared" si="392"/>
        <v>9.6170382329218221E-2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0</v>
      </c>
      <c r="L339" s="30">
        <f t="shared" ref="L339" ca="1" si="400">SUM(L308:L338)/$D$8</f>
        <v>0.27419354838709675</v>
      </c>
      <c r="M339" s="30">
        <f t="shared" ref="M339" ca="1" si="401">SUM(M308:M338)/$D$8</f>
        <v>41.677419354838712</v>
      </c>
      <c r="N339" s="30">
        <f t="shared" ref="N339" ca="1" si="402">SUM(N308:N338)/$D$8</f>
        <v>317.09677419354841</v>
      </c>
      <c r="O339" s="30">
        <f t="shared" ref="O339" ca="1" si="403">SUM(O308:O338)/$D$8</f>
        <v>756.08064516129036</v>
      </c>
      <c r="P339" s="30">
        <f t="shared" ref="P339" ca="1" si="404">SUM(P308:P338)/$D$8</f>
        <v>1156.016129032258</v>
      </c>
      <c r="Q339" s="30">
        <f t="shared" ref="Q339" ca="1" si="405">SUM(Q308:Q338)/$D$8</f>
        <v>1429.0322580645161</v>
      </c>
      <c r="R339" s="30">
        <f t="shared" ref="R339" ca="1" si="406">SUM(R308:R338)/$D$8</f>
        <v>1532.9193548387098</v>
      </c>
      <c r="S339" s="30">
        <f t="shared" ref="S339" ca="1" si="407">SUM(S308:S338)/$D$8</f>
        <v>1465.8548387096773</v>
      </c>
      <c r="T339" s="30">
        <f t="shared" ref="T339" ca="1" si="408">SUM(T308:T338)/$D$8</f>
        <v>1266.9354838709678</v>
      </c>
      <c r="U339" s="30">
        <f t="shared" ref="U339" ca="1" si="409">SUM(U308:U338)/$D$8</f>
        <v>942.80645161290317</v>
      </c>
      <c r="V339" s="30">
        <f t="shared" ref="V339" ca="1" si="410">SUM(V308:V338)/$D$8</f>
        <v>550.01612903225805</v>
      </c>
      <c r="W339" s="30">
        <f t="shared" ref="W339" ca="1" si="411">SUM(W308:W338)/$D$8</f>
        <v>189.09677419354838</v>
      </c>
      <c r="X339" s="30">
        <f t="shared" ref="X339" ca="1" si="412">SUM(X308:X338)/$D$8</f>
        <v>13.85483870967742</v>
      </c>
      <c r="Y339" s="30">
        <f t="shared" ref="Y339" ca="1" si="413">SUM(Y308:Y338)/$D$8</f>
        <v>0</v>
      </c>
      <c r="Z339" s="30">
        <f t="shared" ref="Z339" ca="1" si="414">SUM(Z308:Z338)/$D$8</f>
        <v>0</v>
      </c>
      <c r="AA339" s="30">
        <f t="shared" ref="AA339" ca="1" si="415">SUM(AA308:AA338)/$D$8</f>
        <v>0</v>
      </c>
      <c r="AB339" s="30">
        <f t="shared" ref="AB339" ca="1" si="416">SUM(AB308:AB338)/$D$8</f>
        <v>0</v>
      </c>
      <c r="AC339" s="41"/>
      <c r="AD339" s="42">
        <f ca="1">SUM(INDIRECT(A326):INDIRECT(A327))/$D$8</f>
        <v>402.56922043010746</v>
      </c>
      <c r="AE339" s="42">
        <f ca="1">MAX(INDIRECT(A328):INDIRECT(A329))</f>
        <v>2122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49473.956989247294</v>
      </c>
      <c r="AK339" s="31">
        <f t="shared" ca="1" si="369"/>
        <v>49350.672043010745</v>
      </c>
      <c r="AL339" s="31">
        <f t="shared" ca="1" si="370"/>
        <v>49398.118279569891</v>
      </c>
      <c r="AM339" s="31">
        <f t="shared" ca="1" si="371"/>
        <v>347.55645161290329</v>
      </c>
      <c r="AN339" s="31">
        <f t="shared" ca="1" si="372"/>
        <v>2588.1444892473114</v>
      </c>
      <c r="AO339" s="31">
        <f t="shared" ca="1" si="373"/>
        <v>1503.5463709677417</v>
      </c>
      <c r="AP339" s="31">
        <f t="shared" ca="1" si="374"/>
        <v>41704.171370967742</v>
      </c>
      <c r="AQ339" s="31">
        <f t="shared" ca="1" si="375"/>
        <v>2152.7096774193546</v>
      </c>
      <c r="AR339" s="31">
        <f t="shared" ca="1" si="376"/>
        <v>402.56922043010746</v>
      </c>
      <c r="AS339" s="31">
        <f t="shared" ca="1" si="377"/>
        <v>6508.2741935483891</v>
      </c>
      <c r="AT339" s="31">
        <f t="shared" ca="1" si="378"/>
        <v>-813.07862903225805</v>
      </c>
      <c r="AU339" s="31">
        <f t="shared" ca="1" si="379"/>
        <v>663.5913978494624</v>
      </c>
      <c r="AV339" s="31">
        <f t="shared" ca="1" si="380"/>
        <v>-5583.5161290322567</v>
      </c>
      <c r="AW339" s="31">
        <f t="shared" ca="1" si="381"/>
        <v>65.047043010752674</v>
      </c>
      <c r="AX339" s="31">
        <f t="shared" ca="1" si="382"/>
        <v>1350.5215053763443</v>
      </c>
      <c r="AY339" s="31">
        <f t="shared" ca="1" si="383"/>
        <v>-1174.383064516129</v>
      </c>
      <c r="AZ339" s="31">
        <f t="shared" ca="1" si="384"/>
        <v>-997.34811827956992</v>
      </c>
      <c r="BA339" s="31">
        <f t="shared" ca="1" si="385"/>
        <v>-382.02016129032256</v>
      </c>
      <c r="BB339" s="31">
        <f t="shared" ca="1" si="386"/>
        <v>-2410.5497311827958</v>
      </c>
      <c r="BC339" s="31">
        <f t="shared" ca="1" si="387"/>
        <v>-1597.1438172043011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1131</v>
      </c>
      <c r="BI339" s="32">
        <f>IF($BF339&gt;$Y$7,"",IF(AND($BF339=$Y$7,$BG339=23),"",Entrées!D367-Entrées!D366))</f>
        <v>1787.5</v>
      </c>
      <c r="BJ339" s="32">
        <f>IF($BF339&gt;$Y$7,"",IF(AND($BF339=$Y$7,$BG339=23),"",Entrées!E367-Entrées!E366))</f>
        <v>1687.5</v>
      </c>
      <c r="BK339" s="32">
        <f>IF($BF339&gt;$Y$7,"",IF(AND($BF339=$Y$7,$BG339=23),"",Entrées!F367-Entrées!F366))</f>
        <v>-0.5</v>
      </c>
      <c r="BL339" s="32">
        <f>IF($BF339&gt;$Y$7,"",IF(AND($BF339=$Y$7,$BG339=23),"",Entrées!G367-Entrées!G366))</f>
        <v>114</v>
      </c>
      <c r="BM339" s="32">
        <f>IF($BF339&gt;$Y$7,"",IF(AND($BF339=$Y$7,$BG339=23),"",Entrées!H367-Entrées!H366))</f>
        <v>164.5</v>
      </c>
      <c r="BN339" s="32">
        <f>IF($BF339&gt;$Y$7,"",IF(AND($BF339=$Y$7,$BG339=23),"",Entrées!I367-Entrées!I366))</f>
        <v>49</v>
      </c>
      <c r="BO339" s="32">
        <f>IF($BF339&gt;$Y$7,"",IF(AND($BF339=$Y$7,$BG339=23),"",Entrées!J367-Entrées!J366))</f>
        <v>-26.5</v>
      </c>
      <c r="BP339" s="32">
        <f>IF($BF339&gt;$Y$7,"",IF(AND($BF339=$Y$7,$BG339=23),"",Entrées!K367-Entrées!K366))</f>
        <v>-447</v>
      </c>
      <c r="BQ339" s="32">
        <f>IF($BF339&gt;$Y$7,"",IF(AND($BF339=$Y$7,$BG339=23),"",Entrées!L367-Entrées!L366))</f>
        <v>800.5</v>
      </c>
      <c r="BR339" s="32">
        <f>IF($BF339&gt;$Y$7,"",IF(AND($BF339=$Y$7,$BG339=23),"",Entrées!M367-Entrées!M366))</f>
        <v>172</v>
      </c>
      <c r="BS339" s="32">
        <f>IF($BF339&gt;$Y$7,"",IF(AND($BF339=$Y$7,$BG339=23),"",Entrées!N367-Entrées!N366))</f>
        <v>4.5</v>
      </c>
      <c r="BT339" s="32">
        <f>IF($BF339&gt;$Y$7,"",IF(AND($BF339=$Y$7,$BG339=23),"",Entrées!O367-Entrées!O366))</f>
        <v>299</v>
      </c>
      <c r="BU339" s="32">
        <f>IF($BF339&gt;$Y$7,"",IF(AND($BF339=$Y$7,$BG339=23),"",Entrées!P367-Entrées!P366))</f>
        <v>1.5</v>
      </c>
      <c r="BV339" s="32">
        <f>IF($BF339&gt;$Y$7,"",IF(AND($BF339=$Y$7,$BG339=23),"",Entrées!Q367-Entrées!Q366))</f>
        <v>-384</v>
      </c>
      <c r="BW339" s="32">
        <f>IF($BF339&gt;$Y$7,"",IF(AND($BF339=$Y$7,$BG339=23),"",Entrées!R367-Entrées!R366))</f>
        <v>-241</v>
      </c>
      <c r="BX339" s="32">
        <f>IF($BF339&gt;$Y$7,"",IF(AND($BF339=$Y$7,$BG339=23),"",Entrées!S367-Entrées!S366))</f>
        <v>103</v>
      </c>
      <c r="BY339" s="32">
        <f>IF($BF339&gt;$Y$7,"",IF(AND($BF339=$Y$7,$BG339=23),"",Entrées!T367-Entrées!T366))</f>
        <v>639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992</v>
      </c>
      <c r="CB339" s="4"/>
      <c r="CC339" s="4"/>
      <c r="CD339" s="33">
        <f>IF($BF339&lt;=$Y$7,Entrées!J366/CD$2,"")</f>
        <v>0.22956093868281605</v>
      </c>
      <c r="CE339" s="33">
        <f>IF($BF339&lt;=$Y$7,Entrées!K366/CE$2,"")</f>
        <v>0.15754897276636406</v>
      </c>
      <c r="CF339" s="11">
        <f t="shared" si="389"/>
        <v>7926</v>
      </c>
      <c r="CG339" s="11">
        <f t="shared" si="390"/>
        <v>4186</v>
      </c>
      <c r="CH339" s="52">
        <f t="shared" si="391"/>
        <v>0.27160101910413265</v>
      </c>
      <c r="CI339" s="52">
        <f t="shared" si="392"/>
        <v>9.6170382329218221E-2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2.5</v>
      </c>
      <c r="M340" s="30">
        <f t="shared" ca="1" si="417"/>
        <v>181.5</v>
      </c>
      <c r="N340" s="30">
        <f t="shared" ca="1" si="417"/>
        <v>769.5</v>
      </c>
      <c r="O340" s="30">
        <f t="shared" ca="1" si="417"/>
        <v>1349</v>
      </c>
      <c r="P340" s="30">
        <f t="shared" ca="1" si="417"/>
        <v>1808</v>
      </c>
      <c r="Q340" s="30">
        <f t="shared" ca="1" si="417"/>
        <v>2062.5</v>
      </c>
      <c r="R340" s="30">
        <f t="shared" ca="1" si="417"/>
        <v>2122</v>
      </c>
      <c r="S340" s="30">
        <f t="shared" ca="1" si="417"/>
        <v>2108</v>
      </c>
      <c r="T340" s="30">
        <f t="shared" ca="1" si="417"/>
        <v>1936</v>
      </c>
      <c r="U340" s="30">
        <f t="shared" ca="1" si="417"/>
        <v>1544</v>
      </c>
      <c r="V340" s="30">
        <f t="shared" ca="1" si="417"/>
        <v>971.5</v>
      </c>
      <c r="W340" s="30">
        <f t="shared" ca="1" si="417"/>
        <v>414</v>
      </c>
      <c r="X340" s="30">
        <f t="shared" ca="1" si="417"/>
        <v>49.5</v>
      </c>
      <c r="Y340" s="30">
        <f t="shared" ca="1" si="417"/>
        <v>0</v>
      </c>
      <c r="Z340" s="30">
        <f t="shared" ca="1" si="417"/>
        <v>0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402.56922043010758</v>
      </c>
      <c r="AE340" s="42">
        <f ca="1">MAX(E340:AB340)</f>
        <v>2122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49473.956989247294</v>
      </c>
      <c r="AK340" s="31">
        <f t="shared" ca="1" si="369"/>
        <v>49350.672043010745</v>
      </c>
      <c r="AL340" s="31">
        <f t="shared" ca="1" si="370"/>
        <v>49398.118279569891</v>
      </c>
      <c r="AM340" s="31">
        <f t="shared" ca="1" si="371"/>
        <v>347.55645161290329</v>
      </c>
      <c r="AN340" s="31">
        <f t="shared" ca="1" si="372"/>
        <v>2588.1444892473114</v>
      </c>
      <c r="AO340" s="31">
        <f t="shared" ca="1" si="373"/>
        <v>1503.5463709677417</v>
      </c>
      <c r="AP340" s="31">
        <f t="shared" ca="1" si="374"/>
        <v>41704.171370967742</v>
      </c>
      <c r="AQ340" s="31">
        <f t="shared" ca="1" si="375"/>
        <v>2152.7096774193546</v>
      </c>
      <c r="AR340" s="31">
        <f t="shared" ca="1" si="376"/>
        <v>402.56922043010746</v>
      </c>
      <c r="AS340" s="31">
        <f t="shared" ca="1" si="377"/>
        <v>6508.2741935483891</v>
      </c>
      <c r="AT340" s="31">
        <f t="shared" ca="1" si="378"/>
        <v>-813.07862903225805</v>
      </c>
      <c r="AU340" s="31">
        <f t="shared" ca="1" si="379"/>
        <v>663.5913978494624</v>
      </c>
      <c r="AV340" s="31">
        <f t="shared" ca="1" si="380"/>
        <v>-5583.5161290322567</v>
      </c>
      <c r="AW340" s="31">
        <f t="shared" ca="1" si="381"/>
        <v>65.047043010752674</v>
      </c>
      <c r="AX340" s="31">
        <f t="shared" ca="1" si="382"/>
        <v>1350.5215053763443</v>
      </c>
      <c r="AY340" s="31">
        <f t="shared" ca="1" si="383"/>
        <v>-1174.383064516129</v>
      </c>
      <c r="AZ340" s="31">
        <f t="shared" ca="1" si="384"/>
        <v>-997.34811827956992</v>
      </c>
      <c r="BA340" s="31">
        <f t="shared" ca="1" si="385"/>
        <v>-382.02016129032256</v>
      </c>
      <c r="BB340" s="31">
        <f t="shared" ca="1" si="386"/>
        <v>-2410.5497311827958</v>
      </c>
      <c r="BC340" s="31">
        <f t="shared" ca="1" si="387"/>
        <v>-1597.1438172043011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4993.5</v>
      </c>
      <c r="BI340" s="32">
        <f>IF($BF340&gt;$Y$7,"",IF(AND($BF340=$Y$7,$BG340=23),"",Entrées!D368-Entrées!D367))</f>
        <v>4862.5</v>
      </c>
      <c r="BJ340" s="32">
        <f>IF($BF340&gt;$Y$7,"",IF(AND($BF340=$Y$7,$BG340=23),"",Entrées!E368-Entrées!E367))</f>
        <v>4762.5</v>
      </c>
      <c r="BK340" s="32">
        <f>IF($BF340&gt;$Y$7,"",IF(AND($BF340=$Y$7,$BG340=23),"",Entrées!F368-Entrées!F367))</f>
        <v>14.5</v>
      </c>
      <c r="BL340" s="32">
        <f>IF($BF340&gt;$Y$7,"",IF(AND($BF340=$Y$7,$BG340=23),"",Entrées!G368-Entrées!G367))</f>
        <v>100</v>
      </c>
      <c r="BM340" s="32">
        <f>IF($BF340&gt;$Y$7,"",IF(AND($BF340=$Y$7,$BG340=23),"",Entrées!H368-Entrées!H367))</f>
        <v>128</v>
      </c>
      <c r="BN340" s="32">
        <f>IF($BF340&gt;$Y$7,"",IF(AND($BF340=$Y$7,$BG340=23),"",Entrées!I368-Entrées!I367))</f>
        <v>-10</v>
      </c>
      <c r="BO340" s="32">
        <f>IF($BF340&gt;$Y$7,"",IF(AND($BF340=$Y$7,$BG340=23),"",Entrées!J368-Entrées!J367))</f>
        <v>108.5</v>
      </c>
      <c r="BP340" s="32">
        <f>IF($BF340&gt;$Y$7,"",IF(AND($BF340=$Y$7,$BG340=23),"",Entrées!K368-Entrées!K367))</f>
        <v>-202</v>
      </c>
      <c r="BQ340" s="32">
        <f>IF($BF340&gt;$Y$7,"",IF(AND($BF340=$Y$7,$BG340=23),"",Entrées!L368-Entrées!L367))</f>
        <v>2879</v>
      </c>
      <c r="BR340" s="32">
        <f>IF($BF340&gt;$Y$7,"",IF(AND($BF340=$Y$7,$BG340=23),"",Entrées!M368-Entrées!M367))</f>
        <v>52</v>
      </c>
      <c r="BS340" s="32">
        <f>IF($BF340&gt;$Y$7,"",IF(AND($BF340=$Y$7,$BG340=23),"",Entrées!N368-Entrées!N367))</f>
        <v>0.5</v>
      </c>
      <c r="BT340" s="32">
        <f>IF($BF340&gt;$Y$7,"",IF(AND($BF340=$Y$7,$BG340=23),"",Entrées!O368-Entrées!O367))</f>
        <v>1923.5</v>
      </c>
      <c r="BU340" s="32">
        <f>IF($BF340&gt;$Y$7,"",IF(AND($BF340=$Y$7,$BG340=23),"",Entrées!P368-Entrées!P367))</f>
        <v>-2</v>
      </c>
      <c r="BV340" s="32">
        <f>IF($BF340&gt;$Y$7,"",IF(AND($BF340=$Y$7,$BG340=23),"",Entrées!Q368-Entrées!Q367))</f>
        <v>924</v>
      </c>
      <c r="BW340" s="32">
        <f>IF($BF340&gt;$Y$7,"",IF(AND($BF340=$Y$7,$BG340=23),"",Entrées!R368-Entrées!R367))</f>
        <v>-155</v>
      </c>
      <c r="BX340" s="32">
        <f>IF($BF340&gt;$Y$7,"",IF(AND($BF340=$Y$7,$BG340=23),"",Entrées!S368-Entrées!S367))</f>
        <v>-68</v>
      </c>
      <c r="BY340" s="32">
        <f>IF($BF340&gt;$Y$7,"",IF(AND($BF340=$Y$7,$BG340=23),"",Entrées!T368-Entrées!T367))</f>
        <v>282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1503</v>
      </c>
      <c r="CB340" s="4"/>
      <c r="CC340" s="4"/>
      <c r="CD340" s="33">
        <f>IF($BF340&lt;=$Y$7,Entrées!J367/CD$2,"")</f>
        <v>0.22621751198586929</v>
      </c>
      <c r="CE340" s="33">
        <f>IF($BF340&lt;=$Y$7,Entrées!K367/CE$2,"")</f>
        <v>5.0764452938365984E-2</v>
      </c>
      <c r="CF340" s="11">
        <f t="shared" si="389"/>
        <v>7926</v>
      </c>
      <c r="CG340" s="11">
        <f t="shared" si="390"/>
        <v>4186</v>
      </c>
      <c r="CH340" s="52">
        <f t="shared" si="391"/>
        <v>0.27160101910413265</v>
      </c>
      <c r="CI340" s="52">
        <f t="shared" si="392"/>
        <v>9.6170382329218221E-2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0</v>
      </c>
      <c r="L341" s="30">
        <f t="shared" ca="1" si="418"/>
        <v>0</v>
      </c>
      <c r="M341" s="30">
        <f t="shared" ca="1" si="418"/>
        <v>0.5</v>
      </c>
      <c r="N341" s="30">
        <f t="shared" ca="1" si="418"/>
        <v>117.5</v>
      </c>
      <c r="O341" s="30">
        <f t="shared" ca="1" si="418"/>
        <v>343.5</v>
      </c>
      <c r="P341" s="30">
        <f t="shared" ca="1" si="418"/>
        <v>561</v>
      </c>
      <c r="Q341" s="30">
        <f t="shared" ca="1" si="418"/>
        <v>686.5</v>
      </c>
      <c r="R341" s="30">
        <f t="shared" ca="1" si="418"/>
        <v>720</v>
      </c>
      <c r="S341" s="30">
        <f t="shared" ca="1" si="418"/>
        <v>738</v>
      </c>
      <c r="T341" s="30">
        <f t="shared" ca="1" si="418"/>
        <v>560</v>
      </c>
      <c r="U341" s="30">
        <f t="shared" ca="1" si="418"/>
        <v>402.5</v>
      </c>
      <c r="V341" s="30">
        <f t="shared" ca="1" si="418"/>
        <v>77</v>
      </c>
      <c r="W341" s="30">
        <f t="shared" ca="1" si="418"/>
        <v>1.5</v>
      </c>
      <c r="X341" s="30">
        <f t="shared" ca="1" si="418"/>
        <v>0.5</v>
      </c>
      <c r="Y341" s="30">
        <f t="shared" ca="1" si="418"/>
        <v>0</v>
      </c>
      <c r="Z341" s="30">
        <f t="shared" ca="1" si="418"/>
        <v>0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402.56922043010752</v>
      </c>
      <c r="AE341" s="42">
        <f ca="1">MAX(INDIRECT(ADDRESS(ROW($C$37),COLUMN($C$37)+($C307-1),4, TRUE,"Entrées")):INDIRECT(ADDRESS(ROW(INDIRECT($A$42)),COLUMN($C$37)+($C307-1),4,TRUE,"Entrées")))</f>
        <v>2122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49473.956989247294</v>
      </c>
      <c r="AK341" s="31">
        <f t="shared" ca="1" si="369"/>
        <v>49350.672043010745</v>
      </c>
      <c r="AL341" s="31">
        <f t="shared" ca="1" si="370"/>
        <v>49398.118279569891</v>
      </c>
      <c r="AM341" s="31">
        <f t="shared" ca="1" si="371"/>
        <v>347.55645161290329</v>
      </c>
      <c r="AN341" s="31">
        <f t="shared" ca="1" si="372"/>
        <v>2588.1444892473114</v>
      </c>
      <c r="AO341" s="31">
        <f t="shared" ca="1" si="373"/>
        <v>1503.5463709677417</v>
      </c>
      <c r="AP341" s="31">
        <f t="shared" ca="1" si="374"/>
        <v>41704.171370967742</v>
      </c>
      <c r="AQ341" s="31">
        <f t="shared" ca="1" si="375"/>
        <v>2152.7096774193546</v>
      </c>
      <c r="AR341" s="31">
        <f t="shared" ca="1" si="376"/>
        <v>402.56922043010746</v>
      </c>
      <c r="AS341" s="31">
        <f t="shared" ca="1" si="377"/>
        <v>6508.2741935483891</v>
      </c>
      <c r="AT341" s="31">
        <f t="shared" ca="1" si="378"/>
        <v>-813.07862903225805</v>
      </c>
      <c r="AU341" s="31">
        <f t="shared" ca="1" si="379"/>
        <v>663.5913978494624</v>
      </c>
      <c r="AV341" s="31">
        <f t="shared" ca="1" si="380"/>
        <v>-5583.5161290322567</v>
      </c>
      <c r="AW341" s="31">
        <f t="shared" ca="1" si="381"/>
        <v>65.047043010752674</v>
      </c>
      <c r="AX341" s="31">
        <f t="shared" ca="1" si="382"/>
        <v>1350.5215053763443</v>
      </c>
      <c r="AY341" s="31">
        <f t="shared" ca="1" si="383"/>
        <v>-1174.383064516129</v>
      </c>
      <c r="AZ341" s="31">
        <f t="shared" ca="1" si="384"/>
        <v>-997.34811827956992</v>
      </c>
      <c r="BA341" s="31">
        <f t="shared" ca="1" si="385"/>
        <v>-382.02016129032256</v>
      </c>
      <c r="BB341" s="31">
        <f t="shared" ca="1" si="386"/>
        <v>-2410.5497311827958</v>
      </c>
      <c r="BC341" s="31">
        <f t="shared" ca="1" si="387"/>
        <v>-1597.1438172043011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-779</v>
      </c>
      <c r="BI341" s="32">
        <f>IF($BF341&gt;$Y$7,"",IF(AND($BF341=$Y$7,$BG341=23),"",Entrées!D369-Entrées!D368))</f>
        <v>-1850</v>
      </c>
      <c r="BJ341" s="32">
        <f>IF($BF341&gt;$Y$7,"",IF(AND($BF341=$Y$7,$BG341=23),"",Entrées!E369-Entrées!E368))</f>
        <v>-1950</v>
      </c>
      <c r="BK341" s="32">
        <f>IF($BF341&gt;$Y$7,"",IF(AND($BF341=$Y$7,$BG341=23),"",Entrées!F369-Entrées!F368))</f>
        <v>360.5</v>
      </c>
      <c r="BL341" s="32">
        <f>IF($BF341&gt;$Y$7,"",IF(AND($BF341=$Y$7,$BG341=23),"",Entrées!G369-Entrées!G368))</f>
        <v>-156</v>
      </c>
      <c r="BM341" s="32">
        <f>IF($BF341&gt;$Y$7,"",IF(AND($BF341=$Y$7,$BG341=23),"",Entrées!H369-Entrées!H368))</f>
        <v>-46.5</v>
      </c>
      <c r="BN341" s="32">
        <f>IF($BF341&gt;$Y$7,"",IF(AND($BF341=$Y$7,$BG341=23),"",Entrées!I369-Entrées!I368))</f>
        <v>77.5</v>
      </c>
      <c r="BO341" s="32">
        <f>IF($BF341&gt;$Y$7,"",IF(AND($BF341=$Y$7,$BG341=23),"",Entrées!J369-Entrées!J368))</f>
        <v>203.5</v>
      </c>
      <c r="BP341" s="32">
        <f>IF($BF341&gt;$Y$7,"",IF(AND($BF341=$Y$7,$BG341=23),"",Entrées!K369-Entrées!K368))</f>
        <v>-10.5</v>
      </c>
      <c r="BQ341" s="32">
        <f>IF($BF341&gt;$Y$7,"",IF(AND($BF341=$Y$7,$BG341=23),"",Entrées!L369-Entrées!L368))</f>
        <v>-1109.5</v>
      </c>
      <c r="BR341" s="32">
        <f>IF($BF341&gt;$Y$7,"",IF(AND($BF341=$Y$7,$BG341=23),"",Entrées!M369-Entrées!M368))</f>
        <v>-0.5</v>
      </c>
      <c r="BS341" s="32">
        <f>IF($BF341&gt;$Y$7,"",IF(AND($BF341=$Y$7,$BG341=23),"",Entrées!N369-Entrées!N368))</f>
        <v>3.5</v>
      </c>
      <c r="BT341" s="32">
        <f>IF($BF341&gt;$Y$7,"",IF(AND($BF341=$Y$7,$BG341=23),"",Entrées!O369-Entrées!O368))</f>
        <v>-102.5</v>
      </c>
      <c r="BU341" s="32">
        <f>IF($BF341&gt;$Y$7,"",IF(AND($BF341=$Y$7,$BG341=23),"",Entrées!P369-Entrées!P368))</f>
        <v>3</v>
      </c>
      <c r="BV341" s="32">
        <f>IF($BF341&gt;$Y$7,"",IF(AND($BF341=$Y$7,$BG341=23),"",Entrées!Q369-Entrées!Q368))</f>
        <v>948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-50</v>
      </c>
      <c r="BY341" s="32">
        <f>IF($BF341&gt;$Y$7,"",IF(AND($BF341=$Y$7,$BG341=23),"",Entrées!T369-Entrées!T368))</f>
        <v>-1600</v>
      </c>
      <c r="BZ341" s="32">
        <f>IF($BF341&gt;$Y$7,"",IF(AND($BF341=$Y$7,$BG341=23),"",Entrées!U369-Entrées!U368))</f>
        <v>26</v>
      </c>
      <c r="CA341" s="32">
        <f>IF($BF341&gt;$Y$7,"",IF(AND($BF341=$Y$7,$BG341=23),"",Entrées!V369-Entrées!V368))</f>
        <v>-781</v>
      </c>
      <c r="CB341" s="4"/>
      <c r="CC341" s="4"/>
      <c r="CD341" s="33">
        <f>IF($BF341&lt;=$Y$7,Entrées!J368/CD$2,"")</f>
        <v>0.23990663638657583</v>
      </c>
      <c r="CE341" s="33">
        <f>IF($BF341&lt;=$Y$7,Entrées!K368/CE$2,"")</f>
        <v>2.508361204013378E-3</v>
      </c>
      <c r="CF341" s="11">
        <f t="shared" si="389"/>
        <v>7926</v>
      </c>
      <c r="CG341" s="11">
        <f t="shared" si="390"/>
        <v>4186</v>
      </c>
      <c r="CH341" s="52">
        <f t="shared" si="391"/>
        <v>0.27160101910413265</v>
      </c>
      <c r="CI341" s="52">
        <f t="shared" si="392"/>
        <v>9.6170382329218221E-2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49473.956989247294</v>
      </c>
      <c r="AK342" s="31">
        <f t="shared" ca="1" si="369"/>
        <v>49350.672043010745</v>
      </c>
      <c r="AL342" s="31">
        <f t="shared" ca="1" si="370"/>
        <v>49398.118279569891</v>
      </c>
      <c r="AM342" s="31">
        <f t="shared" ca="1" si="371"/>
        <v>347.55645161290329</v>
      </c>
      <c r="AN342" s="31">
        <f t="shared" ca="1" si="372"/>
        <v>2588.1444892473114</v>
      </c>
      <c r="AO342" s="31">
        <f t="shared" ca="1" si="373"/>
        <v>1503.5463709677417</v>
      </c>
      <c r="AP342" s="31">
        <f t="shared" ca="1" si="374"/>
        <v>41704.171370967742</v>
      </c>
      <c r="AQ342" s="31">
        <f t="shared" ca="1" si="375"/>
        <v>2152.7096774193546</v>
      </c>
      <c r="AR342" s="31">
        <f t="shared" ca="1" si="376"/>
        <v>402.56922043010746</v>
      </c>
      <c r="AS342" s="31">
        <f t="shared" ca="1" si="377"/>
        <v>6508.2741935483891</v>
      </c>
      <c r="AT342" s="31">
        <f t="shared" ca="1" si="378"/>
        <v>-813.07862903225805</v>
      </c>
      <c r="AU342" s="31">
        <f t="shared" ca="1" si="379"/>
        <v>663.5913978494624</v>
      </c>
      <c r="AV342" s="31">
        <f t="shared" ca="1" si="380"/>
        <v>-5583.5161290322567</v>
      </c>
      <c r="AW342" s="31">
        <f t="shared" ca="1" si="381"/>
        <v>65.047043010752674</v>
      </c>
      <c r="AX342" s="31">
        <f t="shared" ca="1" si="382"/>
        <v>1350.5215053763443</v>
      </c>
      <c r="AY342" s="31">
        <f t="shared" ca="1" si="383"/>
        <v>-1174.383064516129</v>
      </c>
      <c r="AZ342" s="31">
        <f t="shared" ca="1" si="384"/>
        <v>-997.34811827956992</v>
      </c>
      <c r="BA342" s="31">
        <f t="shared" ca="1" si="385"/>
        <v>-382.02016129032256</v>
      </c>
      <c r="BB342" s="31">
        <f t="shared" ca="1" si="386"/>
        <v>-2410.5497311827958</v>
      </c>
      <c r="BC342" s="31">
        <f t="shared" ca="1" si="387"/>
        <v>-1597.1438172043011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-4536</v>
      </c>
      <c r="BI342" s="32">
        <f>IF($BF342&gt;$Y$7,"",IF(AND($BF342=$Y$7,$BG342=23),"",Entrées!D370-Entrées!D369))</f>
        <v>-4575</v>
      </c>
      <c r="BJ342" s="32">
        <f>IF($BF342&gt;$Y$7,"",IF(AND($BF342=$Y$7,$BG342=23),"",Entrées!E370-Entrées!E369))</f>
        <v>-4612.5</v>
      </c>
      <c r="BK342" s="32">
        <f>IF($BF342&gt;$Y$7,"",IF(AND($BF342=$Y$7,$BG342=23),"",Entrées!F370-Entrées!F369))</f>
        <v>-164</v>
      </c>
      <c r="BL342" s="32">
        <f>IF($BF342&gt;$Y$7,"",IF(AND($BF342=$Y$7,$BG342=23),"",Entrées!G370-Entrées!G369))</f>
        <v>-395.5</v>
      </c>
      <c r="BM342" s="32">
        <f>IF($BF342&gt;$Y$7,"",IF(AND($BF342=$Y$7,$BG342=23),"",Entrées!H370-Entrées!H369))</f>
        <v>-543.5</v>
      </c>
      <c r="BN342" s="32">
        <f>IF($BF342&gt;$Y$7,"",IF(AND($BF342=$Y$7,$BG342=23),"",Entrées!I370-Entrées!I369))</f>
        <v>-35.5</v>
      </c>
      <c r="BO342" s="32">
        <f>IF($BF342&gt;$Y$7,"",IF(AND($BF342=$Y$7,$BG342=23),"",Entrées!J370-Entrées!J369))</f>
        <v>176</v>
      </c>
      <c r="BP342" s="32">
        <f>IF($BF342&gt;$Y$7,"",IF(AND($BF342=$Y$7,$BG342=23),"",Entrées!K370-Entrées!K369))</f>
        <v>0</v>
      </c>
      <c r="BQ342" s="32">
        <f>IF($BF342&gt;$Y$7,"",IF(AND($BF342=$Y$7,$BG342=23),"",Entrées!L370-Entrées!L369))</f>
        <v>-1851</v>
      </c>
      <c r="BR342" s="32">
        <f>IF($BF342&gt;$Y$7,"",IF(AND($BF342=$Y$7,$BG342=23),"",Entrées!M370-Entrées!M369))</f>
        <v>-0.5</v>
      </c>
      <c r="BS342" s="32">
        <f>IF($BF342&gt;$Y$7,"",IF(AND($BF342=$Y$7,$BG342=23),"",Entrées!N370-Entrées!N369))</f>
        <v>2.5</v>
      </c>
      <c r="BT342" s="32">
        <f>IF($BF342&gt;$Y$7,"",IF(AND($BF342=$Y$7,$BG342=23),"",Entrées!O370-Entrées!O369))</f>
        <v>-1724.5</v>
      </c>
      <c r="BU342" s="32">
        <f>IF($BF342&gt;$Y$7,"",IF(AND($BF342=$Y$7,$BG342=23),"",Entrées!P370-Entrées!P369))</f>
        <v>-7.5</v>
      </c>
      <c r="BV342" s="32">
        <f>IF($BF342&gt;$Y$7,"",IF(AND($BF342=$Y$7,$BG342=23),"",Entrées!Q370-Entrées!Q369))</f>
        <v>134</v>
      </c>
      <c r="BW342" s="32">
        <f>IF($BF342&gt;$Y$7,"",IF(AND($BF342=$Y$7,$BG342=23),"",Entrées!R370-Entrées!R369))</f>
        <v>102</v>
      </c>
      <c r="BX342" s="32">
        <f>IF($BF342&gt;$Y$7,"",IF(AND($BF342=$Y$7,$BG342=23),"",Entrées!S370-Entrées!S369))</f>
        <v>-616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-26</v>
      </c>
      <c r="CA342" s="32">
        <f>IF($BF342&gt;$Y$7,"",IF(AND($BF342=$Y$7,$BG342=23),"",Entrées!V370-Entrées!V369))</f>
        <v>-1445</v>
      </c>
      <c r="CB342" s="4"/>
      <c r="CC342" s="4"/>
      <c r="CD342" s="33">
        <f>IF($BF342&lt;=$Y$7,Entrées!J369/CD$2,"")</f>
        <v>0.26558163007822355</v>
      </c>
      <c r="CE342" s="33">
        <f>IF($BF342&lt;=$Y$7,Entrées!K369/CE$2,"")</f>
        <v>0</v>
      </c>
      <c r="CF342" s="11">
        <f t="shared" si="389"/>
        <v>7926</v>
      </c>
      <c r="CG342" s="11">
        <f t="shared" si="390"/>
        <v>4186</v>
      </c>
      <c r="CH342" s="52">
        <f t="shared" si="391"/>
        <v>0.27160101910413265</v>
      </c>
      <c r="CI342" s="52">
        <f t="shared" si="392"/>
        <v>9.6170382329218221E-2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49473.956989247294</v>
      </c>
      <c r="AK343" s="31">
        <f t="shared" ca="1" si="369"/>
        <v>49350.672043010745</v>
      </c>
      <c r="AL343" s="31">
        <f t="shared" ca="1" si="370"/>
        <v>49398.118279569891</v>
      </c>
      <c r="AM343" s="31">
        <f t="shared" ca="1" si="371"/>
        <v>347.55645161290329</v>
      </c>
      <c r="AN343" s="31">
        <f t="shared" ca="1" si="372"/>
        <v>2588.1444892473114</v>
      </c>
      <c r="AO343" s="31">
        <f t="shared" ca="1" si="373"/>
        <v>1503.5463709677417</v>
      </c>
      <c r="AP343" s="31">
        <f t="shared" ca="1" si="374"/>
        <v>41704.171370967742</v>
      </c>
      <c r="AQ343" s="31">
        <f t="shared" ca="1" si="375"/>
        <v>2152.7096774193546</v>
      </c>
      <c r="AR343" s="31">
        <f t="shared" ca="1" si="376"/>
        <v>402.56922043010746</v>
      </c>
      <c r="AS343" s="31">
        <f t="shared" ca="1" si="377"/>
        <v>6508.2741935483891</v>
      </c>
      <c r="AT343" s="31">
        <f t="shared" ca="1" si="378"/>
        <v>-813.07862903225805</v>
      </c>
      <c r="AU343" s="31">
        <f t="shared" ca="1" si="379"/>
        <v>663.5913978494624</v>
      </c>
      <c r="AV343" s="31">
        <f t="shared" ca="1" si="380"/>
        <v>-5583.5161290322567</v>
      </c>
      <c r="AW343" s="31">
        <f t="shared" ca="1" si="381"/>
        <v>65.047043010752674</v>
      </c>
      <c r="AX343" s="31">
        <f t="shared" ca="1" si="382"/>
        <v>1350.5215053763443</v>
      </c>
      <c r="AY343" s="31">
        <f t="shared" ca="1" si="383"/>
        <v>-1174.383064516129</v>
      </c>
      <c r="AZ343" s="31">
        <f t="shared" ca="1" si="384"/>
        <v>-997.34811827956992</v>
      </c>
      <c r="BA343" s="31">
        <f t="shared" ca="1" si="385"/>
        <v>-382.02016129032256</v>
      </c>
      <c r="BB343" s="31">
        <f t="shared" ca="1" si="386"/>
        <v>-2410.5497311827958</v>
      </c>
      <c r="BC343" s="31">
        <f t="shared" ca="1" si="387"/>
        <v>-1597.1438172043011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-2889</v>
      </c>
      <c r="BI343" s="32">
        <f>IF($BF343&gt;$Y$7,"",IF(AND($BF343=$Y$7,$BG343=23),"",Entrées!D371-Entrées!D370))</f>
        <v>-1825</v>
      </c>
      <c r="BJ343" s="32">
        <f>IF($BF343&gt;$Y$7,"",IF(AND($BF343=$Y$7,$BG343=23),"",Entrées!E371-Entrées!E370))</f>
        <v>-1887.5</v>
      </c>
      <c r="BK343" s="32">
        <f>IF($BF343&gt;$Y$7,"",IF(AND($BF343=$Y$7,$BG343=23),"",Entrées!F371-Entrées!F370))</f>
        <v>-225</v>
      </c>
      <c r="BL343" s="32">
        <f>IF($BF343&gt;$Y$7,"",IF(AND($BF343=$Y$7,$BG343=23),"",Entrées!G371-Entrées!G370))</f>
        <v>-336</v>
      </c>
      <c r="BM343" s="32">
        <f>IF($BF343&gt;$Y$7,"",IF(AND($BF343=$Y$7,$BG343=23),"",Entrées!H371-Entrées!H370))</f>
        <v>-391.5</v>
      </c>
      <c r="BN343" s="32">
        <f>IF($BF343&gt;$Y$7,"",IF(AND($BF343=$Y$7,$BG343=23),"",Entrées!I371-Entrées!I370))</f>
        <v>-611.5</v>
      </c>
      <c r="BO343" s="32">
        <f>IF($BF343&gt;$Y$7,"",IF(AND($BF343=$Y$7,$BG343=23),"",Entrées!J371-Entrées!J370))</f>
        <v>96.5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-979.5</v>
      </c>
      <c r="BR343" s="32">
        <f>IF($BF343&gt;$Y$7,"",IF(AND($BF343=$Y$7,$BG343=23),"",Entrées!M371-Entrées!M370))</f>
        <v>-181.5</v>
      </c>
      <c r="BS343" s="32">
        <f>IF($BF343&gt;$Y$7,"",IF(AND($BF343=$Y$7,$BG343=23),"",Entrées!N371-Entrées!N370))</f>
        <v>-8</v>
      </c>
      <c r="BT343" s="32">
        <f>IF($BF343&gt;$Y$7,"",IF(AND($BF343=$Y$7,$BG343=23),"",Entrées!O371-Entrées!O370))</f>
        <v>-252</v>
      </c>
      <c r="BU343" s="32">
        <f>IF($BF343&gt;$Y$7,"",IF(AND($BF343=$Y$7,$BG343=23),"",Entrées!P371-Entrées!P370))</f>
        <v>-7</v>
      </c>
      <c r="BV343" s="32">
        <f>IF($BF343&gt;$Y$7,"",IF(AND($BF343=$Y$7,$BG343=23),"",Entrées!Q371-Entrées!Q370))</f>
        <v>104</v>
      </c>
      <c r="BW343" s="32">
        <f>IF($BF343&gt;$Y$7,"",IF(AND($BF343=$Y$7,$BG343=23),"",Entrées!R371-Entrées!R370))</f>
        <v>-43</v>
      </c>
      <c r="BX343" s="32">
        <f>IF($BF343&gt;$Y$7,"",IF(AND($BF343=$Y$7,$BG343=23),"",Entrées!S371-Entrées!S370))</f>
        <v>776</v>
      </c>
      <c r="BY343" s="32">
        <f>IF($BF343&gt;$Y$7,"",IF(AND($BF343=$Y$7,$BG343=23),"",Entrées!T371-Entrées!T370))</f>
        <v>421</v>
      </c>
      <c r="BZ343" s="32">
        <f>IF($BF343&gt;$Y$7,"",IF(AND($BF343=$Y$7,$BG343=23),"",Entrées!U371-Entrées!U370))</f>
        <v>0</v>
      </c>
      <c r="CA343" s="32">
        <f>IF($BF343&gt;$Y$7,"",IF(AND($BF343=$Y$7,$BG343=23),"",Entrées!V371-Entrées!V370))</f>
        <v>85</v>
      </c>
      <c r="CB343" s="4"/>
      <c r="CC343" s="4"/>
      <c r="CD343" s="33">
        <f>IF($BF343&lt;=$Y$7,Entrées!J370/CD$2,"")</f>
        <v>0.28778703002775674</v>
      </c>
      <c r="CE343" s="33">
        <f>IF($BF343&lt;=$Y$7,Entrées!K370/CE$2,"")</f>
        <v>0</v>
      </c>
      <c r="CF343" s="11">
        <f t="shared" si="389"/>
        <v>7926</v>
      </c>
      <c r="CG343" s="11">
        <f t="shared" si="390"/>
        <v>4186</v>
      </c>
      <c r="CH343" s="52">
        <f t="shared" si="391"/>
        <v>0.27160101910413265</v>
      </c>
      <c r="CI343" s="52">
        <f t="shared" si="392"/>
        <v>9.6170382329218221E-2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49473.956989247294</v>
      </c>
      <c r="AK344" s="31">
        <f t="shared" ca="1" si="369"/>
        <v>49350.672043010745</v>
      </c>
      <c r="AL344" s="31">
        <f t="shared" ca="1" si="370"/>
        <v>49398.118279569891</v>
      </c>
      <c r="AM344" s="31">
        <f t="shared" ca="1" si="371"/>
        <v>347.55645161290329</v>
      </c>
      <c r="AN344" s="31">
        <f t="shared" ca="1" si="372"/>
        <v>2588.1444892473114</v>
      </c>
      <c r="AO344" s="31">
        <f t="shared" ca="1" si="373"/>
        <v>1503.5463709677417</v>
      </c>
      <c r="AP344" s="31">
        <f t="shared" ca="1" si="374"/>
        <v>41704.171370967742</v>
      </c>
      <c r="AQ344" s="31">
        <f t="shared" ca="1" si="375"/>
        <v>2152.7096774193546</v>
      </c>
      <c r="AR344" s="31">
        <f t="shared" ca="1" si="376"/>
        <v>402.56922043010746</v>
      </c>
      <c r="AS344" s="31">
        <f t="shared" ca="1" si="377"/>
        <v>6508.2741935483891</v>
      </c>
      <c r="AT344" s="31">
        <f t="shared" ca="1" si="378"/>
        <v>-813.07862903225805</v>
      </c>
      <c r="AU344" s="31">
        <f t="shared" ca="1" si="379"/>
        <v>663.5913978494624</v>
      </c>
      <c r="AV344" s="31">
        <f t="shared" ca="1" si="380"/>
        <v>-5583.5161290322567</v>
      </c>
      <c r="AW344" s="31">
        <f t="shared" ca="1" si="381"/>
        <v>65.047043010752674</v>
      </c>
      <c r="AX344" s="31">
        <f t="shared" ca="1" si="382"/>
        <v>1350.5215053763443</v>
      </c>
      <c r="AY344" s="31">
        <f t="shared" ca="1" si="383"/>
        <v>-1174.383064516129</v>
      </c>
      <c r="AZ344" s="31">
        <f t="shared" ca="1" si="384"/>
        <v>-997.34811827956992</v>
      </c>
      <c r="BA344" s="31">
        <f t="shared" ca="1" si="385"/>
        <v>-382.02016129032256</v>
      </c>
      <c r="BB344" s="31">
        <f t="shared" ca="1" si="386"/>
        <v>-2410.5497311827958</v>
      </c>
      <c r="BC344" s="31">
        <f t="shared" ca="1" si="387"/>
        <v>-1597.1438172043011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1872.5</v>
      </c>
      <c r="BI344" s="32">
        <f>IF($BF344&gt;$Y$7,"",IF(AND($BF344=$Y$7,$BG344=23),"",Entrées!D372-Entrées!D371))</f>
        <v>1362.5</v>
      </c>
      <c r="BJ344" s="32">
        <f>IF($BF344&gt;$Y$7,"",IF(AND($BF344=$Y$7,$BG344=23),"",Entrées!E372-Entrées!E371))</f>
        <v>1500</v>
      </c>
      <c r="BK344" s="32">
        <f>IF($BF344&gt;$Y$7,"",IF(AND($BF344=$Y$7,$BG344=23),"",Entrées!F372-Entrées!F371))</f>
        <v>0</v>
      </c>
      <c r="BL344" s="32">
        <f>IF($BF344&gt;$Y$7,"",IF(AND($BF344=$Y$7,$BG344=23),"",Entrées!G372-Entrées!G371))</f>
        <v>380</v>
      </c>
      <c r="BM344" s="32">
        <f>IF($BF344&gt;$Y$7,"",IF(AND($BF344=$Y$7,$BG344=23),"",Entrées!H372-Entrées!H371))</f>
        <v>-304</v>
      </c>
      <c r="BN344" s="32">
        <f>IF($BF344&gt;$Y$7,"",IF(AND($BF344=$Y$7,$BG344=23),"",Entrées!I372-Entrées!I371))</f>
        <v>-74.5</v>
      </c>
      <c r="BO344" s="32">
        <f>IF($BF344&gt;$Y$7,"",IF(AND($BF344=$Y$7,$BG344=23),"",Entrées!J372-Entrées!J371))</f>
        <v>-232.5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976</v>
      </c>
      <c r="BR344" s="32">
        <f>IF($BF344&gt;$Y$7,"",IF(AND($BF344=$Y$7,$BG344=23),"",Entrées!M372-Entrées!M371))</f>
        <v>180.5</v>
      </c>
      <c r="BS344" s="32">
        <f>IF($BF344&gt;$Y$7,"",IF(AND($BF344=$Y$7,$BG344=23),"",Entrées!N372-Entrées!N371))</f>
        <v>-0.5</v>
      </c>
      <c r="BT344" s="32">
        <f>IF($BF344&gt;$Y$7,"",IF(AND($BF344=$Y$7,$BG344=23),"",Entrées!O372-Entrées!O371))</f>
        <v>949</v>
      </c>
      <c r="BU344" s="32">
        <f>IF($BF344&gt;$Y$7,"",IF(AND($BF344=$Y$7,$BG344=23),"",Entrées!P372-Entrées!P371))</f>
        <v>3</v>
      </c>
      <c r="BV344" s="32">
        <f>IF($BF344&gt;$Y$7,"",IF(AND($BF344=$Y$7,$BG344=23),"",Entrées!Q372-Entrées!Q371))</f>
        <v>-150</v>
      </c>
      <c r="BW344" s="32">
        <f>IF($BF344&gt;$Y$7,"",IF(AND($BF344=$Y$7,$BG344=23),"",Entrées!R372-Entrées!R371))</f>
        <v>-59</v>
      </c>
      <c r="BX344" s="32">
        <f>IF($BF344&gt;$Y$7,"",IF(AND($BF344=$Y$7,$BG344=23),"",Entrées!S372-Entrées!S371))</f>
        <v>-493</v>
      </c>
      <c r="BY344" s="32">
        <f>IF($BF344&gt;$Y$7,"",IF(AND($BF344=$Y$7,$BG344=23),"",Entrées!T372-Entrées!T371))</f>
        <v>-30</v>
      </c>
      <c r="BZ344" s="32">
        <f>IF($BF344&gt;$Y$7,"",IF(AND($BF344=$Y$7,$BG344=23),"",Entrées!U372-Entrées!U371))</f>
        <v>155</v>
      </c>
      <c r="CA344" s="32">
        <f>IF($BF344&gt;$Y$7,"",IF(AND($BF344=$Y$7,$BG344=23),"",Entrées!V372-Entrées!V371))</f>
        <v>466</v>
      </c>
      <c r="CB344" s="4"/>
      <c r="CC344" s="4"/>
      <c r="CD344" s="33">
        <f>IF($BF344&lt;=$Y$7,Entrées!J371/CD$2,"")</f>
        <v>0.29996214988644965</v>
      </c>
      <c r="CE344" s="33">
        <f>IF($BF344&lt;=$Y$7,Entrées!K371/CE$2,"")</f>
        <v>0</v>
      </c>
      <c r="CF344" s="11">
        <f t="shared" si="389"/>
        <v>7926</v>
      </c>
      <c r="CG344" s="11">
        <f t="shared" si="390"/>
        <v>4186</v>
      </c>
      <c r="CH344" s="52">
        <f t="shared" si="391"/>
        <v>0.27160101910413265</v>
      </c>
      <c r="CI344" s="52">
        <f t="shared" si="392"/>
        <v>9.6170382329218221E-2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4553</v>
      </c>
      <c r="F345" s="28">
        <f ca="1">IF($D345&gt;$D$8,"",INDIRECT(ADDRESS(ROW(Entrées!$C$37)+($D345-1)*24+F$11,COLUMN(Entrées!$C$37)+($C345-1),4,TRUE,"Entrées")))</f>
        <v>3928.5</v>
      </c>
      <c r="G345" s="28">
        <f ca="1">IF($D345&gt;$D$8,"",INDIRECT(ADDRESS(ROW(Entrées!$C$37)+($D345-1)*24+G$11,COLUMN(Entrées!$C$37)+($C345-1),4,TRUE,"Entrées")))</f>
        <v>3702.5</v>
      </c>
      <c r="H345" s="28">
        <f ca="1">IF($D345&gt;$D$8,"",INDIRECT(ADDRESS(ROW(Entrées!$C$37)+($D345-1)*24+H$11,COLUMN(Entrées!$C$37)+($C345-1),4,TRUE,"Entrées")))</f>
        <v>3517.5</v>
      </c>
      <c r="I345" s="28">
        <f ca="1">IF($D345&gt;$D$8,"",INDIRECT(ADDRESS(ROW(Entrées!$C$37)+($D345-1)*24+I$11,COLUMN(Entrées!$C$37)+($C345-1),4,TRUE,"Entrées")))</f>
        <v>3600.5</v>
      </c>
      <c r="J345" s="28">
        <f ca="1">IF($D345&gt;$D$8,"",INDIRECT(ADDRESS(ROW(Entrées!$C$37)+($D345-1)*24+J$11,COLUMN(Entrées!$C$37)+($C345-1),4,TRUE,"Entrées")))</f>
        <v>3894</v>
      </c>
      <c r="K345" s="28">
        <f ca="1">IF($D345&gt;$D$8,"",INDIRECT(ADDRESS(ROW(Entrées!$C$37)+($D345-1)*24+K$11,COLUMN(Entrées!$C$37)+($C345-1),4,TRUE,"Entrées")))</f>
        <v>4493</v>
      </c>
      <c r="L345" s="28">
        <f ca="1">IF($D345&gt;$D$8,"",INDIRECT(ADDRESS(ROW(Entrées!$C$37)+($D345-1)*24+L$11,COLUMN(Entrées!$C$37)+($C345-1),4,TRUE,"Entrées")))</f>
        <v>6478</v>
      </c>
      <c r="M345" s="28">
        <f ca="1">IF($D345&gt;$D$8,"",INDIRECT(ADDRESS(ROW(Entrées!$C$37)+($D345-1)*24+M$11,COLUMN(Entrées!$C$37)+($C345-1),4,TRUE,"Entrées")))</f>
        <v>7223.5</v>
      </c>
      <c r="N345" s="28">
        <f ca="1">IF($D345&gt;$D$8,"",INDIRECT(ADDRESS(ROW(Entrées!$C$37)+($D345-1)*24+N$11,COLUMN(Entrées!$C$37)+($C345-1),4,TRUE,"Entrées")))</f>
        <v>7586.5</v>
      </c>
      <c r="O345" s="28">
        <f ca="1">IF($D345&gt;$D$8,"",INDIRECT(ADDRESS(ROW(Entrées!$C$37)+($D345-1)*24+O$11,COLUMN(Entrées!$C$37)+($C345-1),4,TRUE,"Entrées")))</f>
        <v>7625.5</v>
      </c>
      <c r="P345" s="28">
        <f ca="1">IF($D345&gt;$D$8,"",INDIRECT(ADDRESS(ROW(Entrées!$C$37)+($D345-1)*24+P$11,COLUMN(Entrées!$C$37)+($C345-1),4,TRUE,"Entrées")))</f>
        <v>7771.5</v>
      </c>
      <c r="Q345" s="28">
        <f ca="1">IF($D345&gt;$D$8,"",INDIRECT(ADDRESS(ROW(Entrées!$C$37)+($D345-1)*24+Q$11,COLUMN(Entrées!$C$37)+($C345-1),4,TRUE,"Entrées")))</f>
        <v>7421</v>
      </c>
      <c r="R345" s="28">
        <f ca="1">IF($D345&gt;$D$8,"",INDIRECT(ADDRESS(ROW(Entrées!$C$37)+($D345-1)*24+R$11,COLUMN(Entrées!$C$37)+($C345-1),4,TRUE,"Entrées")))</f>
        <v>6824</v>
      </c>
      <c r="S345" s="28">
        <f ca="1">IF($D345&gt;$D$8,"",INDIRECT(ADDRESS(ROW(Entrées!$C$37)+($D345-1)*24+S$11,COLUMN(Entrées!$C$37)+($C345-1),4,TRUE,"Entrées")))</f>
        <v>6196.5</v>
      </c>
      <c r="T345" s="28">
        <f ca="1">IF($D345&gt;$D$8,"",INDIRECT(ADDRESS(ROW(Entrées!$C$37)+($D345-1)*24+T$11,COLUMN(Entrées!$C$37)+($C345-1),4,TRUE,"Entrées")))</f>
        <v>5668.5</v>
      </c>
      <c r="U345" s="28">
        <f ca="1">IF($D345&gt;$D$8,"",INDIRECT(ADDRESS(ROW(Entrées!$C$37)+($D345-1)*24+U$11,COLUMN(Entrées!$C$37)+($C345-1),4,TRUE,"Entrées")))</f>
        <v>5207.5</v>
      </c>
      <c r="V345" s="28">
        <f ca="1">IF($D345&gt;$D$8,"",INDIRECT(ADDRESS(ROW(Entrées!$C$37)+($D345-1)*24+V$11,COLUMN(Entrées!$C$37)+($C345-1),4,TRUE,"Entrées")))</f>
        <v>5643.5</v>
      </c>
      <c r="W345" s="28">
        <f ca="1">IF($D345&gt;$D$8,"",INDIRECT(ADDRESS(ROW(Entrées!$C$37)+($D345-1)*24+W$11,COLUMN(Entrées!$C$37)+($C345-1),4,TRUE,"Entrées")))</f>
        <v>6315.5</v>
      </c>
      <c r="X345" s="28">
        <f ca="1">IF($D345&gt;$D$8,"",INDIRECT(ADDRESS(ROW(Entrées!$C$37)+($D345-1)*24+X$11,COLUMN(Entrées!$C$37)+($C345-1),4,TRUE,"Entrées")))</f>
        <v>7625</v>
      </c>
      <c r="Y345" s="28">
        <f ca="1">IF($D345&gt;$D$8,"",INDIRECT(ADDRESS(ROW(Entrées!$C$37)+($D345-1)*24+Y$11,COLUMN(Entrées!$C$37)+($C345-1),4,TRUE,"Entrées")))</f>
        <v>8698.5</v>
      </c>
      <c r="Z345" s="28">
        <f ca="1">IF($D345&gt;$D$8,"",INDIRECT(ADDRESS(ROW(Entrées!$C$37)+($D345-1)*24+Z$11,COLUMN(Entrées!$C$37)+($C345-1),4,TRUE,"Entrées")))</f>
        <v>6641.5</v>
      </c>
      <c r="AA345" s="28">
        <f ca="1">IF($D345&gt;$D$8,"",INDIRECT(ADDRESS(ROW(Entrées!$C$37)+($D345-1)*24+AA$11,COLUMN(Entrées!$C$37)+($C345-1),4,TRUE,"Entrées")))</f>
        <v>5194</v>
      </c>
      <c r="AB345" s="28">
        <f ca="1">IF($D345&gt;$D$8,"",INDIRECT(ADDRESS(ROW(Entrées!$C$37)+($D345-1)*24+AB$11,COLUMN(Entrées!$C$37)+($C345-1),4,TRUE,"Entrées")))</f>
        <v>6015.5</v>
      </c>
      <c r="AC345" s="11"/>
      <c r="AD345" s="40">
        <f t="shared" ref="AD345:AD375" ca="1" si="420">SUM(E345:AB345)/24</f>
        <v>5909.375</v>
      </c>
      <c r="AE345" s="40">
        <f ca="1">MAX(E345:AB345)</f>
        <v>8698.5</v>
      </c>
      <c r="AF345" s="40">
        <f ca="1">MIN(E345:AB345)</f>
        <v>3517.5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49473.956989247294</v>
      </c>
      <c r="AK345" s="31">
        <f t="shared" ca="1" si="369"/>
        <v>49350.672043010745</v>
      </c>
      <c r="AL345" s="31">
        <f t="shared" ca="1" si="370"/>
        <v>49398.118279569891</v>
      </c>
      <c r="AM345" s="31">
        <f t="shared" ca="1" si="371"/>
        <v>347.55645161290329</v>
      </c>
      <c r="AN345" s="31">
        <f t="shared" ca="1" si="372"/>
        <v>2588.1444892473114</v>
      </c>
      <c r="AO345" s="31">
        <f t="shared" ca="1" si="373"/>
        <v>1503.5463709677417</v>
      </c>
      <c r="AP345" s="31">
        <f t="shared" ca="1" si="374"/>
        <v>41704.171370967742</v>
      </c>
      <c r="AQ345" s="31">
        <f t="shared" ca="1" si="375"/>
        <v>2152.7096774193546</v>
      </c>
      <c r="AR345" s="31">
        <f t="shared" ca="1" si="376"/>
        <v>402.56922043010746</v>
      </c>
      <c r="AS345" s="31">
        <f t="shared" ca="1" si="377"/>
        <v>6508.2741935483891</v>
      </c>
      <c r="AT345" s="31">
        <f t="shared" ca="1" si="378"/>
        <v>-813.07862903225805</v>
      </c>
      <c r="AU345" s="31">
        <f t="shared" ca="1" si="379"/>
        <v>663.5913978494624</v>
      </c>
      <c r="AV345" s="31">
        <f t="shared" ca="1" si="380"/>
        <v>-5583.5161290322567</v>
      </c>
      <c r="AW345" s="31">
        <f t="shared" ca="1" si="381"/>
        <v>65.047043010752674</v>
      </c>
      <c r="AX345" s="31">
        <f t="shared" ca="1" si="382"/>
        <v>1350.5215053763443</v>
      </c>
      <c r="AY345" s="31">
        <f t="shared" ca="1" si="383"/>
        <v>-1174.383064516129</v>
      </c>
      <c r="AZ345" s="31">
        <f t="shared" ca="1" si="384"/>
        <v>-997.34811827956992</v>
      </c>
      <c r="BA345" s="31">
        <f t="shared" ca="1" si="385"/>
        <v>-382.02016129032256</v>
      </c>
      <c r="BB345" s="31">
        <f t="shared" ca="1" si="386"/>
        <v>-2410.5497311827958</v>
      </c>
      <c r="BC345" s="31">
        <f t="shared" ca="1" si="387"/>
        <v>-1597.1438172043011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-2050</v>
      </c>
      <c r="BI345" s="32">
        <f>IF($BF345&gt;$Y$7,"",IF(AND($BF345=$Y$7,$BG345=23),"",Entrées!D373-Entrées!D372))</f>
        <v>-2987.5</v>
      </c>
      <c r="BJ345" s="32">
        <f>IF($BF345&gt;$Y$7,"",IF(AND($BF345=$Y$7,$BG345=23),"",Entrées!E373-Entrées!E372))</f>
        <v>-2187.5</v>
      </c>
      <c r="BK345" s="32">
        <f>IF($BF345&gt;$Y$7,"",IF(AND($BF345=$Y$7,$BG345=23),"",Entrées!F373-Entrées!F372))</f>
        <v>0.5</v>
      </c>
      <c r="BL345" s="32">
        <f>IF($BF345&gt;$Y$7,"",IF(AND($BF345=$Y$7,$BG345=23),"",Entrées!G373-Entrées!G372))</f>
        <v>97.5</v>
      </c>
      <c r="BM345" s="32">
        <f>IF($BF345&gt;$Y$7,"",IF(AND($BF345=$Y$7,$BG345=23),"",Entrées!H373-Entrées!H372))</f>
        <v>-829.5</v>
      </c>
      <c r="BN345" s="32">
        <f>IF($BF345&gt;$Y$7,"",IF(AND($BF345=$Y$7,$BG345=23),"",Entrées!I373-Entrées!I372))</f>
        <v>267.5</v>
      </c>
      <c r="BO345" s="32">
        <f>IF($BF345&gt;$Y$7,"",IF(AND($BF345=$Y$7,$BG345=23),"",Entrées!J373-Entrées!J372))</f>
        <v>-184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-696.5</v>
      </c>
      <c r="BR345" s="32">
        <f>IF($BF345&gt;$Y$7,"",IF(AND($BF345=$Y$7,$BG345=23),"",Entrées!M373-Entrées!M372))</f>
        <v>-51</v>
      </c>
      <c r="BS345" s="32">
        <f>IF($BF345&gt;$Y$7,"",IF(AND($BF345=$Y$7,$BG345=23),"",Entrées!N373-Entrées!N372))</f>
        <v>7.5</v>
      </c>
      <c r="BT345" s="32">
        <f>IF($BF345&gt;$Y$7,"",IF(AND($BF345=$Y$7,$BG345=23),"",Entrées!O373-Entrées!O372))</f>
        <v>-663.5</v>
      </c>
      <c r="BU345" s="32">
        <f>IF($BF345&gt;$Y$7,"",IF(AND($BF345=$Y$7,$BG345=23),"",Entrées!P373-Entrées!P372))</f>
        <v>-1.5</v>
      </c>
      <c r="BV345" s="32">
        <f>IF($BF345&gt;$Y$7,"",IF(AND($BF345=$Y$7,$BG345=23),"",Entrées!Q373-Entrées!Q372))</f>
        <v>-1150</v>
      </c>
      <c r="BW345" s="32">
        <f>IF($BF345&gt;$Y$7,"",IF(AND($BF345=$Y$7,$BG345=23),"",Entrées!R373-Entrées!R372))</f>
        <v>1</v>
      </c>
      <c r="BX345" s="32">
        <f>IF($BF345&gt;$Y$7,"",IF(AND($BF345=$Y$7,$BG345=23),"",Entrées!S373-Entrées!S372))</f>
        <v>-10</v>
      </c>
      <c r="BY345" s="32">
        <f>IF($BF345&gt;$Y$7,"",IF(AND($BF345=$Y$7,$BG345=23),"",Entrées!T373-Entrées!T372))</f>
        <v>-238</v>
      </c>
      <c r="BZ345" s="32">
        <f>IF($BF345&gt;$Y$7,"",IF(AND($BF345=$Y$7,$BG345=23),"",Entrées!U373-Entrées!U372))</f>
        <v>0</v>
      </c>
      <c r="CA345" s="32">
        <f>IF($BF345&gt;$Y$7,"",IF(AND($BF345=$Y$7,$BG345=23),"",Entrées!V373-Entrées!V372))</f>
        <v>248</v>
      </c>
      <c r="CB345" s="4"/>
      <c r="CC345" s="4"/>
      <c r="CD345" s="33">
        <f>IF($BF345&lt;=$Y$7,Entrées!J372/CD$2,"")</f>
        <v>0.27062831188493564</v>
      </c>
      <c r="CE345" s="33">
        <f>IF($BF345&lt;=$Y$7,Entrées!K372/CE$2,"")</f>
        <v>0</v>
      </c>
      <c r="CF345" s="11">
        <f t="shared" si="389"/>
        <v>7926</v>
      </c>
      <c r="CG345" s="11">
        <f t="shared" si="390"/>
        <v>4186</v>
      </c>
      <c r="CH345" s="52">
        <f t="shared" si="391"/>
        <v>0.27160101910413265</v>
      </c>
      <c r="CI345" s="52">
        <f t="shared" si="392"/>
        <v>9.6170382329218221E-2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4591.5</v>
      </c>
      <c r="F346" s="28">
        <f ca="1">IF($D346&gt;$D$8,"",INDIRECT(ADDRESS(ROW(Entrées!$C$37)+($D346-1)*24+F$11,COLUMN(Entrées!$C$37)+($C346-1),4,TRUE,"Entrées")))</f>
        <v>3871.5</v>
      </c>
      <c r="G346" s="28">
        <f ca="1">IF($D346&gt;$D$8,"",INDIRECT(ADDRESS(ROW(Entrées!$C$37)+($D346-1)*24+G$11,COLUMN(Entrées!$C$37)+($C346-1),4,TRUE,"Entrées")))</f>
        <v>3793</v>
      </c>
      <c r="H346" s="28">
        <f ca="1">IF($D346&gt;$D$8,"",INDIRECT(ADDRESS(ROW(Entrées!$C$37)+($D346-1)*24+H$11,COLUMN(Entrées!$C$37)+($C346-1),4,TRUE,"Entrées")))</f>
        <v>3450</v>
      </c>
      <c r="I346" s="28">
        <f ca="1">IF($D346&gt;$D$8,"",INDIRECT(ADDRESS(ROW(Entrées!$C$37)+($D346-1)*24+I$11,COLUMN(Entrées!$C$37)+($C346-1),4,TRUE,"Entrées")))</f>
        <v>3170</v>
      </c>
      <c r="J346" s="28">
        <f ca="1">IF($D346&gt;$D$8,"",INDIRECT(ADDRESS(ROW(Entrées!$C$37)+($D346-1)*24+J$11,COLUMN(Entrées!$C$37)+($C346-1),4,TRUE,"Entrées")))</f>
        <v>3251</v>
      </c>
      <c r="K346" s="28">
        <f ca="1">IF($D346&gt;$D$8,"",INDIRECT(ADDRESS(ROW(Entrées!$C$37)+($D346-1)*24+K$11,COLUMN(Entrées!$C$37)+($C346-1),4,TRUE,"Entrées")))</f>
        <v>3894</v>
      </c>
      <c r="L346" s="28">
        <f ca="1">IF($D346&gt;$D$8,"",INDIRECT(ADDRESS(ROW(Entrées!$C$37)+($D346-1)*24+L$11,COLUMN(Entrées!$C$37)+($C346-1),4,TRUE,"Entrées")))</f>
        <v>6499.5</v>
      </c>
      <c r="M346" s="28">
        <f ca="1">IF($D346&gt;$D$8,"",INDIRECT(ADDRESS(ROW(Entrées!$C$37)+($D346-1)*24+M$11,COLUMN(Entrées!$C$37)+($C346-1),4,TRUE,"Entrées")))</f>
        <v>7385</v>
      </c>
      <c r="N346" s="28">
        <f ca="1">IF($D346&gt;$D$8,"",INDIRECT(ADDRESS(ROW(Entrées!$C$37)+($D346-1)*24+N$11,COLUMN(Entrées!$C$37)+($C346-1),4,TRUE,"Entrées")))</f>
        <v>7050.5</v>
      </c>
      <c r="O346" s="28">
        <f ca="1">IF($D346&gt;$D$8,"",INDIRECT(ADDRESS(ROW(Entrées!$C$37)+($D346-1)*24+O$11,COLUMN(Entrées!$C$37)+($C346-1),4,TRUE,"Entrées")))</f>
        <v>6713.5</v>
      </c>
      <c r="P346" s="28">
        <f ca="1">IF($D346&gt;$D$8,"",INDIRECT(ADDRESS(ROW(Entrées!$C$37)+($D346-1)*24+P$11,COLUMN(Entrées!$C$37)+($C346-1),4,TRUE,"Entrées")))</f>
        <v>6843</v>
      </c>
      <c r="Q346" s="28">
        <f ca="1">IF($D346&gt;$D$8,"",INDIRECT(ADDRESS(ROW(Entrées!$C$37)+($D346-1)*24+Q$11,COLUMN(Entrées!$C$37)+($C346-1),4,TRUE,"Entrées")))</f>
        <v>6728.5</v>
      </c>
      <c r="R346" s="28">
        <f ca="1">IF($D346&gt;$D$8,"",INDIRECT(ADDRESS(ROW(Entrées!$C$37)+($D346-1)*24+R$11,COLUMN(Entrées!$C$37)+($C346-1),4,TRUE,"Entrées")))</f>
        <v>6450</v>
      </c>
      <c r="S346" s="28">
        <f ca="1">IF($D346&gt;$D$8,"",INDIRECT(ADDRESS(ROW(Entrées!$C$37)+($D346-1)*24+S$11,COLUMN(Entrées!$C$37)+($C346-1),4,TRUE,"Entrées")))</f>
        <v>6297</v>
      </c>
      <c r="T346" s="28">
        <f ca="1">IF($D346&gt;$D$8,"",INDIRECT(ADDRESS(ROW(Entrées!$C$37)+($D346-1)*24+T$11,COLUMN(Entrées!$C$37)+($C346-1),4,TRUE,"Entrées")))</f>
        <v>5612.5</v>
      </c>
      <c r="U346" s="28">
        <f ca="1">IF($D346&gt;$D$8,"",INDIRECT(ADDRESS(ROW(Entrées!$C$37)+($D346-1)*24+U$11,COLUMN(Entrées!$C$37)+($C346-1),4,TRUE,"Entrées")))</f>
        <v>5214.5</v>
      </c>
      <c r="V346" s="28">
        <f ca="1">IF($D346&gt;$D$8,"",INDIRECT(ADDRESS(ROW(Entrées!$C$37)+($D346-1)*24+V$11,COLUMN(Entrées!$C$37)+($C346-1),4,TRUE,"Entrées")))</f>
        <v>5570</v>
      </c>
      <c r="W346" s="28">
        <f ca="1">IF($D346&gt;$D$8,"",INDIRECT(ADDRESS(ROW(Entrées!$C$37)+($D346-1)*24+W$11,COLUMN(Entrées!$C$37)+($C346-1),4,TRUE,"Entrées")))</f>
        <v>6557</v>
      </c>
      <c r="X346" s="28">
        <f ca="1">IF($D346&gt;$D$8,"",INDIRECT(ADDRESS(ROW(Entrées!$C$37)+($D346-1)*24+X$11,COLUMN(Entrées!$C$37)+($C346-1),4,TRUE,"Entrées")))</f>
        <v>8060</v>
      </c>
      <c r="Y346" s="28">
        <f ca="1">IF($D346&gt;$D$8,"",INDIRECT(ADDRESS(ROW(Entrées!$C$37)+($D346-1)*24+Y$11,COLUMN(Entrées!$C$37)+($C346-1),4,TRUE,"Entrées")))</f>
        <v>8316.5</v>
      </c>
      <c r="Z346" s="28">
        <f ca="1">IF($D346&gt;$D$8,"",INDIRECT(ADDRESS(ROW(Entrées!$C$37)+($D346-1)*24+Z$11,COLUMN(Entrées!$C$37)+($C346-1),4,TRUE,"Entrées")))</f>
        <v>5440.5</v>
      </c>
      <c r="AA346" s="28">
        <f ca="1">IF($D346&gt;$D$8,"",INDIRECT(ADDRESS(ROW(Entrées!$C$37)+($D346-1)*24+AA$11,COLUMN(Entrées!$C$37)+($C346-1),4,TRUE,"Entrées")))</f>
        <v>4592</v>
      </c>
      <c r="AB346" s="28">
        <f ca="1">IF($D346&gt;$D$8,"",INDIRECT(ADDRESS(ROW(Entrées!$C$37)+($D346-1)*24+AB$11,COLUMN(Entrées!$C$37)+($C346-1),4,TRUE,"Entrées")))</f>
        <v>5500</v>
      </c>
      <c r="AC346" s="11"/>
      <c r="AD346" s="40">
        <f t="shared" ca="1" si="420"/>
        <v>5618.791666666667</v>
      </c>
      <c r="AE346" s="40">
        <f t="shared" ref="AE346:AE375" ca="1" si="423">MAX(E346:AB346)</f>
        <v>8316.5</v>
      </c>
      <c r="AF346" s="40">
        <f t="shared" ref="AF346:AF375" ca="1" si="424">MIN(E346:AB346)</f>
        <v>3170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49473.956989247294</v>
      </c>
      <c r="AK346" s="31">
        <f t="shared" ca="1" si="369"/>
        <v>49350.672043010745</v>
      </c>
      <c r="AL346" s="31">
        <f t="shared" ca="1" si="370"/>
        <v>49398.118279569891</v>
      </c>
      <c r="AM346" s="31">
        <f t="shared" ca="1" si="371"/>
        <v>347.55645161290329</v>
      </c>
      <c r="AN346" s="31">
        <f t="shared" ca="1" si="372"/>
        <v>2588.1444892473114</v>
      </c>
      <c r="AO346" s="31">
        <f t="shared" ca="1" si="373"/>
        <v>1503.5463709677417</v>
      </c>
      <c r="AP346" s="31">
        <f t="shared" ca="1" si="374"/>
        <v>41704.171370967742</v>
      </c>
      <c r="AQ346" s="31">
        <f t="shared" ca="1" si="375"/>
        <v>2152.7096774193546</v>
      </c>
      <c r="AR346" s="31">
        <f t="shared" ca="1" si="376"/>
        <v>402.56922043010746</v>
      </c>
      <c r="AS346" s="31">
        <f t="shared" ca="1" si="377"/>
        <v>6508.2741935483891</v>
      </c>
      <c r="AT346" s="31">
        <f t="shared" ca="1" si="378"/>
        <v>-813.07862903225805</v>
      </c>
      <c r="AU346" s="31">
        <f t="shared" ca="1" si="379"/>
        <v>663.5913978494624</v>
      </c>
      <c r="AV346" s="31">
        <f t="shared" ca="1" si="380"/>
        <v>-5583.5161290322567</v>
      </c>
      <c r="AW346" s="31">
        <f t="shared" ca="1" si="381"/>
        <v>65.047043010752674</v>
      </c>
      <c r="AX346" s="31">
        <f t="shared" ca="1" si="382"/>
        <v>1350.5215053763443</v>
      </c>
      <c r="AY346" s="31">
        <f t="shared" ca="1" si="383"/>
        <v>-1174.383064516129</v>
      </c>
      <c r="AZ346" s="31">
        <f t="shared" ca="1" si="384"/>
        <v>-997.34811827956992</v>
      </c>
      <c r="BA346" s="31">
        <f t="shared" ca="1" si="385"/>
        <v>-382.02016129032256</v>
      </c>
      <c r="BB346" s="31">
        <f t="shared" ca="1" si="386"/>
        <v>-2410.5497311827958</v>
      </c>
      <c r="BC346" s="31">
        <f t="shared" ca="1" si="387"/>
        <v>-1597.1438172043011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-4352</v>
      </c>
      <c r="BI346" s="32">
        <f>IF($BF346&gt;$Y$7,"",IF(AND($BF346=$Y$7,$BG346=23),"",Entrées!D374-Entrées!D373))</f>
        <v>-3362.5</v>
      </c>
      <c r="BJ346" s="32">
        <f>IF($BF346&gt;$Y$7,"",IF(AND($BF346=$Y$7,$BG346=23),"",Entrées!E374-Entrées!E373))</f>
        <v>-3287.5</v>
      </c>
      <c r="BK346" s="32">
        <f>IF($BF346&gt;$Y$7,"",IF(AND($BF346=$Y$7,$BG346=23),"",Entrées!F374-Entrées!F373))</f>
        <v>-0.5</v>
      </c>
      <c r="BL346" s="32">
        <f>IF($BF346&gt;$Y$7,"",IF(AND($BF346=$Y$7,$BG346=23),"",Entrées!G374-Entrées!G373))</f>
        <v>-528</v>
      </c>
      <c r="BM346" s="32">
        <f>IF($BF346&gt;$Y$7,"",IF(AND($BF346=$Y$7,$BG346=23),"",Entrées!H374-Entrées!H373))</f>
        <v>-560</v>
      </c>
      <c r="BN346" s="32">
        <f>IF($BF346&gt;$Y$7,"",IF(AND($BF346=$Y$7,$BG346=23),"",Entrées!I374-Entrées!I373))</f>
        <v>-274</v>
      </c>
      <c r="BO346" s="32">
        <f>IF($BF346&gt;$Y$7,"",IF(AND($BF346=$Y$7,$BG346=23),"",Entrées!J374-Entrées!J373))</f>
        <v>75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-1074</v>
      </c>
      <c r="BR346" s="32">
        <f>IF($BF346&gt;$Y$7,"",IF(AND($BF346=$Y$7,$BG346=23),"",Entrées!M374-Entrées!M373))</f>
        <v>-1196</v>
      </c>
      <c r="BS346" s="32">
        <f>IF($BF346&gt;$Y$7,"",IF(AND($BF346=$Y$7,$BG346=23),"",Entrées!N374-Entrées!N373))</f>
        <v>-6.5</v>
      </c>
      <c r="BT346" s="32">
        <f>IF($BF346&gt;$Y$7,"",IF(AND($BF346=$Y$7,$BG346=23),"",Entrées!O374-Entrées!O373))</f>
        <v>-787.5</v>
      </c>
      <c r="BU346" s="32">
        <f>IF($BF346&gt;$Y$7,"",IF(AND($BF346=$Y$7,$BG346=23),"",Entrées!P374-Entrées!P373))</f>
        <v>-8</v>
      </c>
      <c r="BV346" s="32">
        <f>IF($BF346&gt;$Y$7,"",IF(AND($BF346=$Y$7,$BG346=23),"",Entrées!Q374-Entrées!Q373))</f>
        <v>-7</v>
      </c>
      <c r="BW346" s="32">
        <f>IF($BF346&gt;$Y$7,"",IF(AND($BF346=$Y$7,$BG346=23),"",Entrées!R374-Entrées!R373))</f>
        <v>25</v>
      </c>
      <c r="BX346" s="32">
        <f>IF($BF346&gt;$Y$7,"",IF(AND($BF346=$Y$7,$BG346=23),"",Entrées!S374-Entrées!S373))</f>
        <v>-440</v>
      </c>
      <c r="BY346" s="32">
        <f>IF($BF346&gt;$Y$7,"",IF(AND($BF346=$Y$7,$BG346=23),"",Entrées!T374-Entrées!T373))</f>
        <v>-49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4</v>
      </c>
      <c r="CB346" s="4"/>
      <c r="CC346" s="4"/>
      <c r="CD346" s="33">
        <f>IF($BF346&lt;=$Y$7,Entrées!J373/CD$2,"")</f>
        <v>0.24741357557406005</v>
      </c>
      <c r="CE346" s="33">
        <f>IF($BF346&lt;=$Y$7,Entrées!K373/CE$2,"")</f>
        <v>0</v>
      </c>
      <c r="CF346" s="11">
        <f t="shared" si="389"/>
        <v>7926</v>
      </c>
      <c r="CG346" s="11">
        <f t="shared" si="390"/>
        <v>4186</v>
      </c>
      <c r="CH346" s="52">
        <f t="shared" si="391"/>
        <v>0.27160101910413265</v>
      </c>
      <c r="CI346" s="52">
        <f t="shared" si="392"/>
        <v>9.6170382329218221E-2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4359</v>
      </c>
      <c r="F347" s="28">
        <f ca="1">IF($D347&gt;$D$8,"",INDIRECT(ADDRESS(ROW(Entrées!$C$37)+($D347-1)*24+F$11,COLUMN(Entrées!$C$37)+($C347-1),4,TRUE,"Entrées")))</f>
        <v>3592.5</v>
      </c>
      <c r="G347" s="28">
        <f ca="1">IF($D347&gt;$D$8,"",INDIRECT(ADDRESS(ROW(Entrées!$C$37)+($D347-1)*24+G$11,COLUMN(Entrées!$C$37)+($C347-1),4,TRUE,"Entrées")))</f>
        <v>3176.5</v>
      </c>
      <c r="H347" s="28">
        <f ca="1">IF($D347&gt;$D$8,"",INDIRECT(ADDRESS(ROW(Entrées!$C$37)+($D347-1)*24+H$11,COLUMN(Entrées!$C$37)+($C347-1),4,TRUE,"Entrées")))</f>
        <v>2959.5</v>
      </c>
      <c r="I347" s="28">
        <f ca="1">IF($D347&gt;$D$8,"",INDIRECT(ADDRESS(ROW(Entrées!$C$37)+($D347-1)*24+I$11,COLUMN(Entrées!$C$37)+($C347-1),4,TRUE,"Entrées")))</f>
        <v>3050</v>
      </c>
      <c r="J347" s="28">
        <f ca="1">IF($D347&gt;$D$8,"",INDIRECT(ADDRESS(ROW(Entrées!$C$37)+($D347-1)*24+J$11,COLUMN(Entrées!$C$37)+($C347-1),4,TRUE,"Entrées")))</f>
        <v>3294.5</v>
      </c>
      <c r="K347" s="28">
        <f ca="1">IF($D347&gt;$D$8,"",INDIRECT(ADDRESS(ROW(Entrées!$C$37)+($D347-1)*24+K$11,COLUMN(Entrées!$C$37)+($C347-1),4,TRUE,"Entrées")))</f>
        <v>3572.5</v>
      </c>
      <c r="L347" s="28">
        <f ca="1">IF($D347&gt;$D$8,"",INDIRECT(ADDRESS(ROW(Entrées!$C$37)+($D347-1)*24+L$11,COLUMN(Entrées!$C$37)+($C347-1),4,TRUE,"Entrées")))</f>
        <v>5213</v>
      </c>
      <c r="M347" s="28">
        <f ca="1">IF($D347&gt;$D$8,"",INDIRECT(ADDRESS(ROW(Entrées!$C$37)+($D347-1)*24+M$11,COLUMN(Entrées!$C$37)+($C347-1),4,TRUE,"Entrées")))</f>
        <v>6876</v>
      </c>
      <c r="N347" s="28">
        <f ca="1">IF($D347&gt;$D$8,"",INDIRECT(ADDRESS(ROW(Entrées!$C$37)+($D347-1)*24+N$11,COLUMN(Entrées!$C$37)+($C347-1),4,TRUE,"Entrées")))</f>
        <v>7520.5</v>
      </c>
      <c r="O347" s="28">
        <f ca="1">IF($D347&gt;$D$8,"",INDIRECT(ADDRESS(ROW(Entrées!$C$37)+($D347-1)*24+O$11,COLUMN(Entrées!$C$37)+($C347-1),4,TRUE,"Entrées")))</f>
        <v>8163</v>
      </c>
      <c r="P347" s="28">
        <f ca="1">IF($D347&gt;$D$8,"",INDIRECT(ADDRESS(ROW(Entrées!$C$37)+($D347-1)*24+P$11,COLUMN(Entrées!$C$37)+($C347-1),4,TRUE,"Entrées")))</f>
        <v>8663</v>
      </c>
      <c r="Q347" s="28">
        <f ca="1">IF($D347&gt;$D$8,"",INDIRECT(ADDRESS(ROW(Entrées!$C$37)+($D347-1)*24+Q$11,COLUMN(Entrées!$C$37)+($C347-1),4,TRUE,"Entrées")))</f>
        <v>8360</v>
      </c>
      <c r="R347" s="28">
        <f ca="1">IF($D347&gt;$D$8,"",INDIRECT(ADDRESS(ROW(Entrées!$C$37)+($D347-1)*24+R$11,COLUMN(Entrées!$C$37)+($C347-1),4,TRUE,"Entrées")))</f>
        <v>7584</v>
      </c>
      <c r="S347" s="28">
        <f ca="1">IF($D347&gt;$D$8,"",INDIRECT(ADDRESS(ROW(Entrées!$C$37)+($D347-1)*24+S$11,COLUMN(Entrées!$C$37)+($C347-1),4,TRUE,"Entrées")))</f>
        <v>7004.5</v>
      </c>
      <c r="T347" s="28">
        <f ca="1">IF($D347&gt;$D$8,"",INDIRECT(ADDRESS(ROW(Entrées!$C$37)+($D347-1)*24+T$11,COLUMN(Entrées!$C$37)+($C347-1),4,TRUE,"Entrées")))</f>
        <v>6510.5</v>
      </c>
      <c r="U347" s="28">
        <f ca="1">IF($D347&gt;$D$8,"",INDIRECT(ADDRESS(ROW(Entrées!$C$37)+($D347-1)*24+U$11,COLUMN(Entrées!$C$37)+($C347-1),4,TRUE,"Entrées")))</f>
        <v>6839.5</v>
      </c>
      <c r="V347" s="28">
        <f ca="1">IF($D347&gt;$D$8,"",INDIRECT(ADDRESS(ROW(Entrées!$C$37)+($D347-1)*24+V$11,COLUMN(Entrées!$C$37)+($C347-1),4,TRUE,"Entrées")))</f>
        <v>5949</v>
      </c>
      <c r="W347" s="28">
        <f ca="1">IF($D347&gt;$D$8,"",INDIRECT(ADDRESS(ROW(Entrées!$C$37)+($D347-1)*24+W$11,COLUMN(Entrées!$C$37)+($C347-1),4,TRUE,"Entrées")))</f>
        <v>5759</v>
      </c>
      <c r="X347" s="28">
        <f ca="1">IF($D347&gt;$D$8,"",INDIRECT(ADDRESS(ROW(Entrées!$C$37)+($D347-1)*24+X$11,COLUMN(Entrées!$C$37)+($C347-1),4,TRUE,"Entrées")))</f>
        <v>6950</v>
      </c>
      <c r="Y347" s="28">
        <f ca="1">IF($D347&gt;$D$8,"",INDIRECT(ADDRESS(ROW(Entrées!$C$37)+($D347-1)*24+Y$11,COLUMN(Entrées!$C$37)+($C347-1),4,TRUE,"Entrées")))</f>
        <v>7525</v>
      </c>
      <c r="Z347" s="28">
        <f ca="1">IF($D347&gt;$D$8,"",INDIRECT(ADDRESS(ROW(Entrées!$C$37)+($D347-1)*24+Z$11,COLUMN(Entrées!$C$37)+($C347-1),4,TRUE,"Entrées")))</f>
        <v>5374</v>
      </c>
      <c r="AA347" s="28">
        <f ca="1">IF($D347&gt;$D$8,"",INDIRECT(ADDRESS(ROW(Entrées!$C$37)+($D347-1)*24+AA$11,COLUMN(Entrées!$C$37)+($C347-1),4,TRUE,"Entrées")))</f>
        <v>4499</v>
      </c>
      <c r="AB347" s="28">
        <f ca="1">IF($D347&gt;$D$8,"",INDIRECT(ADDRESS(ROW(Entrées!$C$37)+($D347-1)*24+AB$11,COLUMN(Entrées!$C$37)+($C347-1),4,TRUE,"Entrées")))</f>
        <v>5257</v>
      </c>
      <c r="AC347" s="11"/>
      <c r="AD347" s="40">
        <f t="shared" ca="1" si="420"/>
        <v>5752.145833333333</v>
      </c>
      <c r="AE347" s="40">
        <f t="shared" ca="1" si="423"/>
        <v>8663</v>
      </c>
      <c r="AF347" s="40">
        <f t="shared" ca="1" si="424"/>
        <v>2959.5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49473.956989247294</v>
      </c>
      <c r="AK347" s="31">
        <f t="shared" ca="1" si="369"/>
        <v>49350.672043010745</v>
      </c>
      <c r="AL347" s="31">
        <f t="shared" ca="1" si="370"/>
        <v>49398.118279569891</v>
      </c>
      <c r="AM347" s="31">
        <f t="shared" ca="1" si="371"/>
        <v>347.55645161290329</v>
      </c>
      <c r="AN347" s="31">
        <f t="shared" ca="1" si="372"/>
        <v>2588.1444892473114</v>
      </c>
      <c r="AO347" s="31">
        <f t="shared" ca="1" si="373"/>
        <v>1503.5463709677417</v>
      </c>
      <c r="AP347" s="31">
        <f t="shared" ca="1" si="374"/>
        <v>41704.171370967742</v>
      </c>
      <c r="AQ347" s="31">
        <f t="shared" ca="1" si="375"/>
        <v>2152.7096774193546</v>
      </c>
      <c r="AR347" s="31">
        <f t="shared" ca="1" si="376"/>
        <v>402.56922043010746</v>
      </c>
      <c r="AS347" s="31">
        <f t="shared" ca="1" si="377"/>
        <v>6508.2741935483891</v>
      </c>
      <c r="AT347" s="31">
        <f t="shared" ca="1" si="378"/>
        <v>-813.07862903225805</v>
      </c>
      <c r="AU347" s="31">
        <f t="shared" ca="1" si="379"/>
        <v>663.5913978494624</v>
      </c>
      <c r="AV347" s="31">
        <f t="shared" ca="1" si="380"/>
        <v>-5583.5161290322567</v>
      </c>
      <c r="AW347" s="31">
        <f t="shared" ca="1" si="381"/>
        <v>65.047043010752674</v>
      </c>
      <c r="AX347" s="31">
        <f t="shared" ca="1" si="382"/>
        <v>1350.5215053763443</v>
      </c>
      <c r="AY347" s="31">
        <f t="shared" ca="1" si="383"/>
        <v>-1174.383064516129</v>
      </c>
      <c r="AZ347" s="31">
        <f t="shared" ca="1" si="384"/>
        <v>-997.34811827956992</v>
      </c>
      <c r="BA347" s="31">
        <f t="shared" ca="1" si="385"/>
        <v>-382.02016129032256</v>
      </c>
      <c r="BB347" s="31">
        <f t="shared" ca="1" si="386"/>
        <v>-2410.5497311827958</v>
      </c>
      <c r="BC347" s="31">
        <f t="shared" ca="1" si="387"/>
        <v>-1597.1438172043011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-1210</v>
      </c>
      <c r="BI347" s="32">
        <f>IF($BF347&gt;$Y$7,"",IF(AND($BF347=$Y$7,$BG347=23),"",Entrées!D375-Entrées!D374))</f>
        <v>-1475</v>
      </c>
      <c r="BJ347" s="32">
        <f>IF($BF347&gt;$Y$7,"",IF(AND($BF347=$Y$7,$BG347=23),"",Entrées!E375-Entrées!E374))</f>
        <v>-1737.5</v>
      </c>
      <c r="BK347" s="32">
        <f>IF($BF347&gt;$Y$7,"",IF(AND($BF347=$Y$7,$BG347=23),"",Entrées!F375-Entrées!F374))</f>
        <v>0.5</v>
      </c>
      <c r="BL347" s="32">
        <f>IF($BF347&gt;$Y$7,"",IF(AND($BF347=$Y$7,$BG347=23),"",Entrées!G375-Entrées!G374))</f>
        <v>50.5</v>
      </c>
      <c r="BM347" s="32">
        <f>IF($BF347&gt;$Y$7,"",IF(AND($BF347=$Y$7,$BG347=23),"",Entrées!H375-Entrées!H374))</f>
        <v>-173</v>
      </c>
      <c r="BN347" s="32">
        <f>IF($BF347&gt;$Y$7,"",IF(AND($BF347=$Y$7,$BG347=23),"",Entrées!I375-Entrées!I374))</f>
        <v>29</v>
      </c>
      <c r="BO347" s="32">
        <f>IF($BF347&gt;$Y$7,"",IF(AND($BF347=$Y$7,$BG347=23),"",Entrées!J375-Entrées!J374))</f>
        <v>-108.5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-210</v>
      </c>
      <c r="BR347" s="32">
        <f>IF($BF347&gt;$Y$7,"",IF(AND($BF347=$Y$7,$BG347=23),"",Entrées!M375-Entrées!M374))</f>
        <v>-326.5</v>
      </c>
      <c r="BS347" s="32">
        <f>IF($BF347&gt;$Y$7,"",IF(AND($BF347=$Y$7,$BG347=23),"",Entrées!N375-Entrées!N374))</f>
        <v>-15</v>
      </c>
      <c r="BT347" s="32">
        <f>IF($BF347&gt;$Y$7,"",IF(AND($BF347=$Y$7,$BG347=23),"",Entrées!O375-Entrées!O374))</f>
        <v>-456.5</v>
      </c>
      <c r="BU347" s="32">
        <f>IF($BF347&gt;$Y$7,"",IF(AND($BF347=$Y$7,$BG347=23),"",Entrées!P375-Entrées!P374))</f>
        <v>0.5</v>
      </c>
      <c r="BV347" s="32">
        <f>IF($BF347&gt;$Y$7,"",IF(AND($BF347=$Y$7,$BG347=23),"",Entrées!Q375-Entrées!Q374))</f>
        <v>-491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46</v>
      </c>
      <c r="BY347" s="32">
        <f>IF($BF347&gt;$Y$7,"",IF(AND($BF347=$Y$7,$BG347=23),"",Entrées!T375-Entrées!T374))</f>
        <v>-14</v>
      </c>
      <c r="BZ347" s="32">
        <f>IF($BF347&gt;$Y$7,"",IF(AND($BF347=$Y$7,$BG347=23),"",Entrées!U375-Entrées!U374))</f>
        <v>80</v>
      </c>
      <c r="CA347" s="32">
        <f>IF($BF347&gt;$Y$7,"",IF(AND($BF347=$Y$7,$BG347=23),"",Entrées!V375-Entrées!V374))</f>
        <v>-125</v>
      </c>
      <c r="CB347" s="4"/>
      <c r="CC347" s="4"/>
      <c r="CD347" s="33">
        <f>IF($BF347&lt;=$Y$7,Entrées!J374/CD$2,"")</f>
        <v>0.25687610396164523</v>
      </c>
      <c r="CE347" s="33">
        <f>IF($BF347&lt;=$Y$7,Entrées!K374/CE$2,"")</f>
        <v>0</v>
      </c>
      <c r="CF347" s="11">
        <f t="shared" si="389"/>
        <v>7926</v>
      </c>
      <c r="CG347" s="11">
        <f t="shared" si="390"/>
        <v>4186</v>
      </c>
      <c r="CH347" s="52">
        <f t="shared" si="391"/>
        <v>0.27160101910413265</v>
      </c>
      <c r="CI347" s="52">
        <f t="shared" si="392"/>
        <v>9.6170382329218221E-2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4413.5</v>
      </c>
      <c r="F348" s="28">
        <f ca="1">IF($D348&gt;$D$8,"",INDIRECT(ADDRESS(ROW(Entrées!$C$37)+($D348-1)*24+F$11,COLUMN(Entrées!$C$37)+($C348-1),4,TRUE,"Entrées")))</f>
        <v>3807</v>
      </c>
      <c r="G348" s="28">
        <f ca="1">IF($D348&gt;$D$8,"",INDIRECT(ADDRESS(ROW(Entrées!$C$37)+($D348-1)*24+G$11,COLUMN(Entrées!$C$37)+($C348-1),4,TRUE,"Entrées")))</f>
        <v>3554</v>
      </c>
      <c r="H348" s="28">
        <f ca="1">IF($D348&gt;$D$8,"",INDIRECT(ADDRESS(ROW(Entrées!$C$37)+($D348-1)*24+H$11,COLUMN(Entrées!$C$37)+($C348-1),4,TRUE,"Entrées")))</f>
        <v>3154.5</v>
      </c>
      <c r="I348" s="28">
        <f ca="1">IF($D348&gt;$D$8,"",INDIRECT(ADDRESS(ROW(Entrées!$C$37)+($D348-1)*24+I$11,COLUMN(Entrées!$C$37)+($C348-1),4,TRUE,"Entrées")))</f>
        <v>3155</v>
      </c>
      <c r="J348" s="28">
        <f ca="1">IF($D348&gt;$D$8,"",INDIRECT(ADDRESS(ROW(Entrées!$C$37)+($D348-1)*24+J$11,COLUMN(Entrées!$C$37)+($C348-1),4,TRUE,"Entrées")))</f>
        <v>3265</v>
      </c>
      <c r="K348" s="28">
        <f ca="1">IF($D348&gt;$D$8,"",INDIRECT(ADDRESS(ROW(Entrées!$C$37)+($D348-1)*24+K$11,COLUMN(Entrées!$C$37)+($C348-1),4,TRUE,"Entrées")))</f>
        <v>4149.5</v>
      </c>
      <c r="L348" s="28">
        <f ca="1">IF($D348&gt;$D$8,"",INDIRECT(ADDRESS(ROW(Entrées!$C$37)+($D348-1)*24+L$11,COLUMN(Entrées!$C$37)+($C348-1),4,TRUE,"Entrées")))</f>
        <v>5393.5</v>
      </c>
      <c r="M348" s="28">
        <f ca="1">IF($D348&gt;$D$8,"",INDIRECT(ADDRESS(ROW(Entrées!$C$37)+($D348-1)*24+M$11,COLUMN(Entrées!$C$37)+($C348-1),4,TRUE,"Entrées")))</f>
        <v>7048</v>
      </c>
      <c r="N348" s="28">
        <f ca="1">IF($D348&gt;$D$8,"",INDIRECT(ADDRESS(ROW(Entrées!$C$37)+($D348-1)*24+N$11,COLUMN(Entrées!$C$37)+($C348-1),4,TRUE,"Entrées")))</f>
        <v>8021</v>
      </c>
      <c r="O348" s="28">
        <f ca="1">IF($D348&gt;$D$8,"",INDIRECT(ADDRESS(ROW(Entrées!$C$37)+($D348-1)*24+O$11,COLUMN(Entrées!$C$37)+($C348-1),4,TRUE,"Entrées")))</f>
        <v>8589.5</v>
      </c>
      <c r="P348" s="28">
        <f ca="1">IF($D348&gt;$D$8,"",INDIRECT(ADDRESS(ROW(Entrées!$C$37)+($D348-1)*24+P$11,COLUMN(Entrées!$C$37)+($C348-1),4,TRUE,"Entrées")))</f>
        <v>8998</v>
      </c>
      <c r="Q348" s="28">
        <f ca="1">IF($D348&gt;$D$8,"",INDIRECT(ADDRESS(ROW(Entrées!$C$37)+($D348-1)*24+Q$11,COLUMN(Entrées!$C$37)+($C348-1),4,TRUE,"Entrées")))</f>
        <v>8571.5</v>
      </c>
      <c r="R348" s="28">
        <f ca="1">IF($D348&gt;$D$8,"",INDIRECT(ADDRESS(ROW(Entrées!$C$37)+($D348-1)*24+R$11,COLUMN(Entrées!$C$37)+($C348-1),4,TRUE,"Entrées")))</f>
        <v>8028.5</v>
      </c>
      <c r="S348" s="28">
        <f ca="1">IF($D348&gt;$D$8,"",INDIRECT(ADDRESS(ROW(Entrées!$C$37)+($D348-1)*24+S$11,COLUMN(Entrées!$C$37)+($C348-1),4,TRUE,"Entrées")))</f>
        <v>7501.5</v>
      </c>
      <c r="T348" s="28">
        <f ca="1">IF($D348&gt;$D$8,"",INDIRECT(ADDRESS(ROW(Entrées!$C$37)+($D348-1)*24+T$11,COLUMN(Entrées!$C$37)+($C348-1),4,TRUE,"Entrées")))</f>
        <v>6590</v>
      </c>
      <c r="U348" s="28">
        <f ca="1">IF($D348&gt;$D$8,"",INDIRECT(ADDRESS(ROW(Entrées!$C$37)+($D348-1)*24+U$11,COLUMN(Entrées!$C$37)+($C348-1),4,TRUE,"Entrées")))</f>
        <v>5995.5</v>
      </c>
      <c r="V348" s="28">
        <f ca="1">IF($D348&gt;$D$8,"",INDIRECT(ADDRESS(ROW(Entrées!$C$37)+($D348-1)*24+V$11,COLUMN(Entrées!$C$37)+($C348-1),4,TRUE,"Entrées")))</f>
        <v>5806</v>
      </c>
      <c r="W348" s="28">
        <f ca="1">IF($D348&gt;$D$8,"",INDIRECT(ADDRESS(ROW(Entrées!$C$37)+($D348-1)*24+W$11,COLUMN(Entrées!$C$37)+($C348-1),4,TRUE,"Entrées")))</f>
        <v>6526</v>
      </c>
      <c r="X348" s="28">
        <f ca="1">IF($D348&gt;$D$8,"",INDIRECT(ADDRESS(ROW(Entrées!$C$37)+($D348-1)*24+X$11,COLUMN(Entrées!$C$37)+($C348-1),4,TRUE,"Entrées")))</f>
        <v>8685.5</v>
      </c>
      <c r="Y348" s="28">
        <f ca="1">IF($D348&gt;$D$8,"",INDIRECT(ADDRESS(ROW(Entrées!$C$37)+($D348-1)*24+Y$11,COLUMN(Entrées!$C$37)+($C348-1),4,TRUE,"Entrées")))</f>
        <v>7895.5</v>
      </c>
      <c r="Z348" s="28">
        <f ca="1">IF($D348&gt;$D$8,"",INDIRECT(ADDRESS(ROW(Entrées!$C$37)+($D348-1)*24+Z$11,COLUMN(Entrées!$C$37)+($C348-1),4,TRUE,"Entrées")))</f>
        <v>6330.5</v>
      </c>
      <c r="AA348" s="28">
        <f ca="1">IF($D348&gt;$D$8,"",INDIRECT(ADDRESS(ROW(Entrées!$C$37)+($D348-1)*24+AA$11,COLUMN(Entrées!$C$37)+($C348-1),4,TRUE,"Entrées")))</f>
        <v>5913</v>
      </c>
      <c r="AB348" s="28">
        <f ca="1">IF($D348&gt;$D$8,"",INDIRECT(ADDRESS(ROW(Entrées!$C$37)+($D348-1)*24+AB$11,COLUMN(Entrées!$C$37)+($C348-1),4,TRUE,"Entrées")))</f>
        <v>6877</v>
      </c>
      <c r="AC348" s="11"/>
      <c r="AD348" s="40">
        <f t="shared" ca="1" si="420"/>
        <v>6177.875</v>
      </c>
      <c r="AE348" s="40">
        <f t="shared" ca="1" si="423"/>
        <v>8998</v>
      </c>
      <c r="AF348" s="40">
        <f t="shared" ca="1" si="424"/>
        <v>3154.5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49473.956989247294</v>
      </c>
      <c r="AK348" s="31">
        <f t="shared" ca="1" si="369"/>
        <v>49350.672043010745</v>
      </c>
      <c r="AL348" s="31">
        <f t="shared" ca="1" si="370"/>
        <v>49398.118279569891</v>
      </c>
      <c r="AM348" s="31">
        <f t="shared" ca="1" si="371"/>
        <v>347.55645161290329</v>
      </c>
      <c r="AN348" s="31">
        <f t="shared" ca="1" si="372"/>
        <v>2588.1444892473114</v>
      </c>
      <c r="AO348" s="31">
        <f t="shared" ca="1" si="373"/>
        <v>1503.5463709677417</v>
      </c>
      <c r="AP348" s="31">
        <f t="shared" ca="1" si="374"/>
        <v>41704.171370967742</v>
      </c>
      <c r="AQ348" s="31">
        <f t="shared" ca="1" si="375"/>
        <v>2152.7096774193546</v>
      </c>
      <c r="AR348" s="31">
        <f t="shared" ca="1" si="376"/>
        <v>402.56922043010746</v>
      </c>
      <c r="AS348" s="31">
        <f t="shared" ca="1" si="377"/>
        <v>6508.2741935483891</v>
      </c>
      <c r="AT348" s="31">
        <f t="shared" ca="1" si="378"/>
        <v>-813.07862903225805</v>
      </c>
      <c r="AU348" s="31">
        <f t="shared" ca="1" si="379"/>
        <v>663.5913978494624</v>
      </c>
      <c r="AV348" s="31">
        <f t="shared" ca="1" si="380"/>
        <v>-5583.5161290322567</v>
      </c>
      <c r="AW348" s="31">
        <f t="shared" ca="1" si="381"/>
        <v>65.047043010752674</v>
      </c>
      <c r="AX348" s="31">
        <f t="shared" ca="1" si="382"/>
        <v>1350.5215053763443</v>
      </c>
      <c r="AY348" s="31">
        <f t="shared" ca="1" si="383"/>
        <v>-1174.383064516129</v>
      </c>
      <c r="AZ348" s="31">
        <f t="shared" ca="1" si="384"/>
        <v>-997.34811827956992</v>
      </c>
      <c r="BA348" s="31">
        <f t="shared" ca="1" si="385"/>
        <v>-382.02016129032256</v>
      </c>
      <c r="BB348" s="31">
        <f t="shared" ca="1" si="386"/>
        <v>-2410.5497311827958</v>
      </c>
      <c r="BC348" s="31">
        <f t="shared" ca="1" si="387"/>
        <v>-1597.1438172043011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-2579.5</v>
      </c>
      <c r="BI348" s="32">
        <f>IF($BF348&gt;$Y$7,"",IF(AND($BF348=$Y$7,$BG348=23),"",Entrées!D376-Entrées!D375))</f>
        <v>-2687.5</v>
      </c>
      <c r="BJ348" s="32">
        <f>IF($BF348&gt;$Y$7,"",IF(AND($BF348=$Y$7,$BG348=23),"",Entrées!E376-Entrées!E375))</f>
        <v>-2762.5</v>
      </c>
      <c r="BK348" s="32">
        <f>IF($BF348&gt;$Y$7,"",IF(AND($BF348=$Y$7,$BG348=23),"",Entrées!F376-Entrées!F375))</f>
        <v>0</v>
      </c>
      <c r="BL348" s="32">
        <f>IF($BF348&gt;$Y$7,"",IF(AND($BF348=$Y$7,$BG348=23),"",Entrées!G376-Entrées!G375))</f>
        <v>-467.5</v>
      </c>
      <c r="BM348" s="32">
        <f>IF($BF348&gt;$Y$7,"",IF(AND($BF348=$Y$7,$BG348=23),"",Entrées!H376-Entrées!H375))</f>
        <v>-8.5</v>
      </c>
      <c r="BN348" s="32">
        <f>IF($BF348&gt;$Y$7,"",IF(AND($BF348=$Y$7,$BG348=23),"",Entrées!I376-Entrées!I375))</f>
        <v>-295.5</v>
      </c>
      <c r="BO348" s="32">
        <f>IF($BF348&gt;$Y$7,"",IF(AND($BF348=$Y$7,$BG348=23),"",Entrées!J376-Entrées!J375))</f>
        <v>39.5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-36</v>
      </c>
      <c r="BR348" s="32">
        <f>IF($BF348&gt;$Y$7,"",IF(AND($BF348=$Y$7,$BG348=23),"",Entrées!M376-Entrées!M375))</f>
        <v>-824.5</v>
      </c>
      <c r="BS348" s="32">
        <f>IF($BF348&gt;$Y$7,"",IF(AND($BF348=$Y$7,$BG348=23),"",Entrées!N376-Entrées!N375))</f>
        <v>3.5</v>
      </c>
      <c r="BT348" s="32">
        <f>IF($BF348&gt;$Y$7,"",IF(AND($BF348=$Y$7,$BG348=23),"",Entrées!O376-Entrées!O375))</f>
        <v>-990</v>
      </c>
      <c r="BU348" s="32">
        <f>IF($BF348&gt;$Y$7,"",IF(AND($BF348=$Y$7,$BG348=23),"",Entrées!P376-Entrées!P375))</f>
        <v>-6.5</v>
      </c>
      <c r="BV348" s="32">
        <f>IF($BF348&gt;$Y$7,"",IF(AND($BF348=$Y$7,$BG348=23),"",Entrées!Q376-Entrées!Q375))</f>
        <v>-539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-520</v>
      </c>
      <c r="BY348" s="32">
        <f>IF($BF348&gt;$Y$7,"",IF(AND($BF348=$Y$7,$BG348=23),"",Entrées!T376-Entrées!T375))</f>
        <v>-290</v>
      </c>
      <c r="BZ348" s="32">
        <f>IF($BF348&gt;$Y$7,"",IF(AND($BF348=$Y$7,$BG348=23),"",Entrées!U376-Entrées!U375))</f>
        <v>-58</v>
      </c>
      <c r="CA348" s="32">
        <f>IF($BF348&gt;$Y$7,"",IF(AND($BF348=$Y$7,$BG348=23),"",Entrées!V376-Entrées!V375))</f>
        <v>-24</v>
      </c>
      <c r="CB348" s="4"/>
      <c r="CC348" s="4"/>
      <c r="CD348" s="33">
        <f>IF($BF348&lt;=$Y$7,Entrées!J375/CD$2,"")</f>
        <v>0.24318697956093868</v>
      </c>
      <c r="CE348" s="33">
        <f>IF($BF348&lt;=$Y$7,Entrées!K375/CE$2,"")</f>
        <v>0</v>
      </c>
      <c r="CF348" s="11">
        <f t="shared" si="389"/>
        <v>7926</v>
      </c>
      <c r="CG348" s="11">
        <f t="shared" si="390"/>
        <v>4186</v>
      </c>
      <c r="CH348" s="52">
        <f t="shared" si="391"/>
        <v>0.27160101910413265</v>
      </c>
      <c r="CI348" s="52">
        <f t="shared" si="392"/>
        <v>9.6170382329218221E-2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5674</v>
      </c>
      <c r="F349" s="28">
        <f ca="1">IF($D349&gt;$D$8,"",INDIRECT(ADDRESS(ROW(Entrées!$C$37)+($D349-1)*24+F$11,COLUMN(Entrées!$C$37)+($C349-1),4,TRUE,"Entrées")))</f>
        <v>4883.5</v>
      </c>
      <c r="G349" s="28">
        <f ca="1">IF($D349&gt;$D$8,"",INDIRECT(ADDRESS(ROW(Entrées!$C$37)+($D349-1)*24+G$11,COLUMN(Entrées!$C$37)+($C349-1),4,TRUE,"Entrées")))</f>
        <v>4777.5</v>
      </c>
      <c r="H349" s="28">
        <f ca="1">IF($D349&gt;$D$8,"",INDIRECT(ADDRESS(ROW(Entrées!$C$37)+($D349-1)*24+H$11,COLUMN(Entrées!$C$37)+($C349-1),4,TRUE,"Entrées")))</f>
        <v>4638</v>
      </c>
      <c r="I349" s="28">
        <f ca="1">IF($D349&gt;$D$8,"",INDIRECT(ADDRESS(ROW(Entrées!$C$37)+($D349-1)*24+I$11,COLUMN(Entrées!$C$37)+($C349-1),4,TRUE,"Entrées")))</f>
        <v>4456.5</v>
      </c>
      <c r="J349" s="28">
        <f ca="1">IF($D349&gt;$D$8,"",INDIRECT(ADDRESS(ROW(Entrées!$C$37)+($D349-1)*24+J$11,COLUMN(Entrées!$C$37)+($C349-1),4,TRUE,"Entrées")))</f>
        <v>4480</v>
      </c>
      <c r="K349" s="28">
        <f ca="1">IF($D349&gt;$D$8,"",INDIRECT(ADDRESS(ROW(Entrées!$C$37)+($D349-1)*24+K$11,COLUMN(Entrées!$C$37)+($C349-1),4,TRUE,"Entrées")))</f>
        <v>4744.5</v>
      </c>
      <c r="L349" s="28">
        <f ca="1">IF($D349&gt;$D$8,"",INDIRECT(ADDRESS(ROW(Entrées!$C$37)+($D349-1)*24+L$11,COLUMN(Entrées!$C$37)+($C349-1),4,TRUE,"Entrées")))</f>
        <v>5038</v>
      </c>
      <c r="M349" s="28">
        <f ca="1">IF($D349&gt;$D$8,"",INDIRECT(ADDRESS(ROW(Entrées!$C$37)+($D349-1)*24+M$11,COLUMN(Entrées!$C$37)+($C349-1),4,TRUE,"Entrées")))</f>
        <v>5262.5</v>
      </c>
      <c r="N349" s="28">
        <f ca="1">IF($D349&gt;$D$8,"",INDIRECT(ADDRESS(ROW(Entrées!$C$37)+($D349-1)*24+N$11,COLUMN(Entrées!$C$37)+($C349-1),4,TRUE,"Entrées")))</f>
        <v>5791</v>
      </c>
      <c r="O349" s="28">
        <f ca="1">IF($D349&gt;$D$8,"",INDIRECT(ADDRESS(ROW(Entrées!$C$37)+($D349-1)*24+O$11,COLUMN(Entrées!$C$37)+($C349-1),4,TRUE,"Entrées")))</f>
        <v>6366.5</v>
      </c>
      <c r="P349" s="28">
        <f ca="1">IF($D349&gt;$D$8,"",INDIRECT(ADDRESS(ROW(Entrées!$C$37)+($D349-1)*24+P$11,COLUMN(Entrées!$C$37)+($C349-1),4,TRUE,"Entrées")))</f>
        <v>6563</v>
      </c>
      <c r="Q349" s="28">
        <f ca="1">IF($D349&gt;$D$8,"",INDIRECT(ADDRESS(ROW(Entrées!$C$37)+($D349-1)*24+Q$11,COLUMN(Entrées!$C$37)+($C349-1),4,TRUE,"Entrées")))</f>
        <v>6981</v>
      </c>
      <c r="R349" s="28">
        <f ca="1">IF($D349&gt;$D$8,"",INDIRECT(ADDRESS(ROW(Entrées!$C$37)+($D349-1)*24+R$11,COLUMN(Entrées!$C$37)+($C349-1),4,TRUE,"Entrées")))</f>
        <v>6912</v>
      </c>
      <c r="S349" s="28">
        <f ca="1">IF($D349&gt;$D$8,"",INDIRECT(ADDRESS(ROW(Entrées!$C$37)+($D349-1)*24+S$11,COLUMN(Entrées!$C$37)+($C349-1),4,TRUE,"Entrées")))</f>
        <v>5961.5</v>
      </c>
      <c r="T349" s="28">
        <f ca="1">IF($D349&gt;$D$8,"",INDIRECT(ADDRESS(ROW(Entrées!$C$37)+($D349-1)*24+T$11,COLUMN(Entrées!$C$37)+($C349-1),4,TRUE,"Entrées")))</f>
        <v>5716.5</v>
      </c>
      <c r="U349" s="28">
        <f ca="1">IF($D349&gt;$D$8,"",INDIRECT(ADDRESS(ROW(Entrées!$C$37)+($D349-1)*24+U$11,COLUMN(Entrées!$C$37)+($C349-1),4,TRUE,"Entrées")))</f>
        <v>5500.5</v>
      </c>
      <c r="V349" s="28">
        <f ca="1">IF($D349&gt;$D$8,"",INDIRECT(ADDRESS(ROW(Entrées!$C$37)+($D349-1)*24+V$11,COLUMN(Entrées!$C$37)+($C349-1),4,TRUE,"Entrées")))</f>
        <v>5573.5</v>
      </c>
      <c r="W349" s="28">
        <f ca="1">IF($D349&gt;$D$8,"",INDIRECT(ADDRESS(ROW(Entrées!$C$37)+($D349-1)*24+W$11,COLUMN(Entrées!$C$37)+($C349-1),4,TRUE,"Entrées")))</f>
        <v>6301</v>
      </c>
      <c r="X349" s="28">
        <f ca="1">IF($D349&gt;$D$8,"",INDIRECT(ADDRESS(ROW(Entrées!$C$37)+($D349-1)*24+X$11,COLUMN(Entrées!$C$37)+($C349-1),4,TRUE,"Entrées")))</f>
        <v>7481</v>
      </c>
      <c r="Y349" s="28">
        <f ca="1">IF($D349&gt;$D$8,"",INDIRECT(ADDRESS(ROW(Entrées!$C$37)+($D349-1)*24+Y$11,COLUMN(Entrées!$C$37)+($C349-1),4,TRUE,"Entrées")))</f>
        <v>8582.5</v>
      </c>
      <c r="Z349" s="28">
        <f ca="1">IF($D349&gt;$D$8,"",INDIRECT(ADDRESS(ROW(Entrées!$C$37)+($D349-1)*24+Z$11,COLUMN(Entrées!$C$37)+($C349-1),4,TRUE,"Entrées")))</f>
        <v>6549.5</v>
      </c>
      <c r="AA349" s="28">
        <f ca="1">IF($D349&gt;$D$8,"",INDIRECT(ADDRESS(ROW(Entrées!$C$37)+($D349-1)*24+AA$11,COLUMN(Entrées!$C$37)+($C349-1),4,TRUE,"Entrées")))</f>
        <v>5719.5</v>
      </c>
      <c r="AB349" s="28">
        <f ca="1">IF($D349&gt;$D$8,"",INDIRECT(ADDRESS(ROW(Entrées!$C$37)+($D349-1)*24+AB$11,COLUMN(Entrées!$C$37)+($C349-1),4,TRUE,"Entrées")))</f>
        <v>6586</v>
      </c>
      <c r="AC349" s="11"/>
      <c r="AD349" s="40">
        <f t="shared" ca="1" si="420"/>
        <v>5855.8125</v>
      </c>
      <c r="AE349" s="40">
        <f t="shared" ca="1" si="423"/>
        <v>8582.5</v>
      </c>
      <c r="AF349" s="40">
        <f t="shared" ca="1" si="424"/>
        <v>4456.5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49473.956989247294</v>
      </c>
      <c r="AK349" s="31">
        <f t="shared" ca="1" si="369"/>
        <v>49350.672043010745</v>
      </c>
      <c r="AL349" s="31">
        <f t="shared" ca="1" si="370"/>
        <v>49398.118279569891</v>
      </c>
      <c r="AM349" s="31">
        <f t="shared" ca="1" si="371"/>
        <v>347.55645161290329</v>
      </c>
      <c r="AN349" s="31">
        <f t="shared" ca="1" si="372"/>
        <v>2588.1444892473114</v>
      </c>
      <c r="AO349" s="31">
        <f t="shared" ca="1" si="373"/>
        <v>1503.5463709677417</v>
      </c>
      <c r="AP349" s="31">
        <f t="shared" ca="1" si="374"/>
        <v>41704.171370967742</v>
      </c>
      <c r="AQ349" s="31">
        <f t="shared" ca="1" si="375"/>
        <v>2152.7096774193546</v>
      </c>
      <c r="AR349" s="31">
        <f t="shared" ca="1" si="376"/>
        <v>402.56922043010746</v>
      </c>
      <c r="AS349" s="31">
        <f t="shared" ca="1" si="377"/>
        <v>6508.2741935483891</v>
      </c>
      <c r="AT349" s="31">
        <f t="shared" ca="1" si="378"/>
        <v>-813.07862903225805</v>
      </c>
      <c r="AU349" s="31">
        <f t="shared" ca="1" si="379"/>
        <v>663.5913978494624</v>
      </c>
      <c r="AV349" s="31">
        <f t="shared" ca="1" si="380"/>
        <v>-5583.5161290322567</v>
      </c>
      <c r="AW349" s="31">
        <f t="shared" ca="1" si="381"/>
        <v>65.047043010752674</v>
      </c>
      <c r="AX349" s="31">
        <f t="shared" ca="1" si="382"/>
        <v>1350.5215053763443</v>
      </c>
      <c r="AY349" s="31">
        <f t="shared" ca="1" si="383"/>
        <v>-1174.383064516129</v>
      </c>
      <c r="AZ349" s="31">
        <f t="shared" ca="1" si="384"/>
        <v>-997.34811827956992</v>
      </c>
      <c r="BA349" s="31">
        <f t="shared" ca="1" si="385"/>
        <v>-382.02016129032256</v>
      </c>
      <c r="BB349" s="31">
        <f t="shared" ca="1" si="386"/>
        <v>-2410.5497311827958</v>
      </c>
      <c r="BC349" s="31">
        <f t="shared" ca="1" si="387"/>
        <v>-1597.1438172043011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-1283.5</v>
      </c>
      <c r="BI349" s="32">
        <f>IF($BF349&gt;$Y$7,"",IF(AND($BF349=$Y$7,$BG349=23),"",Entrées!D377-Entrées!D376))</f>
        <v>-1162.5</v>
      </c>
      <c r="BJ349" s="32">
        <f>IF($BF349&gt;$Y$7,"",IF(AND($BF349=$Y$7,$BG349=23),"",Entrées!E377-Entrées!E376))</f>
        <v>-937.5</v>
      </c>
      <c r="BK349" s="32">
        <f>IF($BF349&gt;$Y$7,"",IF(AND($BF349=$Y$7,$BG349=23),"",Entrées!F377-Entrées!F376))</f>
        <v>-1</v>
      </c>
      <c r="BL349" s="32">
        <f>IF($BF349&gt;$Y$7,"",IF(AND($BF349=$Y$7,$BG349=23),"",Entrées!G377-Entrées!G376))</f>
        <v>-213.5</v>
      </c>
      <c r="BM349" s="32">
        <f>IF($BF349&gt;$Y$7,"",IF(AND($BF349=$Y$7,$BG349=23),"",Entrées!H377-Entrées!H376))</f>
        <v>32.5</v>
      </c>
      <c r="BN349" s="32">
        <f>IF($BF349&gt;$Y$7,"",IF(AND($BF349=$Y$7,$BG349=23),"",Entrées!I377-Entrées!I376))</f>
        <v>-483.5</v>
      </c>
      <c r="BO349" s="32">
        <f>IF($BF349&gt;$Y$7,"",IF(AND($BF349=$Y$7,$BG349=23),"",Entrées!J377-Entrées!J376))</f>
        <v>28.5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13.5</v>
      </c>
      <c r="BR349" s="32">
        <f>IF($BF349&gt;$Y$7,"",IF(AND($BF349=$Y$7,$BG349=23),"",Entrées!M377-Entrées!M376))</f>
        <v>-99.5</v>
      </c>
      <c r="BS349" s="32">
        <f>IF($BF349&gt;$Y$7,"",IF(AND($BF349=$Y$7,$BG349=23),"",Entrées!N377-Entrées!N376))</f>
        <v>5.5</v>
      </c>
      <c r="BT349" s="32">
        <f>IF($BF349&gt;$Y$7,"",IF(AND($BF349=$Y$7,$BG349=23),"",Entrées!O377-Entrées!O376))</f>
        <v>-567.5</v>
      </c>
      <c r="BU349" s="32">
        <f>IF($BF349&gt;$Y$7,"",IF(AND($BF349=$Y$7,$BG349=23),"",Entrées!P377-Entrées!P376))</f>
        <v>-2.5</v>
      </c>
      <c r="BV349" s="32">
        <f>IF($BF349&gt;$Y$7,"",IF(AND($BF349=$Y$7,$BG349=23),"",Entrées!Q377-Entrées!Q376))</f>
        <v>-243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-85</v>
      </c>
      <c r="BY349" s="32">
        <f>IF($BF349&gt;$Y$7,"",IF(AND($BF349=$Y$7,$BG349=23),"",Entrées!T377-Entrées!T376))</f>
        <v>526</v>
      </c>
      <c r="BZ349" s="32">
        <f>IF($BF349&gt;$Y$7,"",IF(AND($BF349=$Y$7,$BG349=23),"",Entrées!U377-Entrées!U376))</f>
        <v>-22</v>
      </c>
      <c r="CA349" s="32">
        <f>IF($BF349&gt;$Y$7,"",IF(AND($BF349=$Y$7,$BG349=23),"",Entrées!V377-Entrées!V376))</f>
        <v>37</v>
      </c>
      <c r="CB349" s="4"/>
      <c r="CC349" s="4"/>
      <c r="CD349" s="33">
        <f>IF($BF349&lt;=$Y$7,Entrées!J376/CD$2,"")</f>
        <v>0.24817057784506688</v>
      </c>
      <c r="CE349" s="33">
        <f>IF($BF349&lt;=$Y$7,Entrées!K376/CE$2,"")</f>
        <v>0</v>
      </c>
      <c r="CF349" s="11">
        <f t="shared" si="389"/>
        <v>7926</v>
      </c>
      <c r="CG349" s="11">
        <f t="shared" si="390"/>
        <v>4186</v>
      </c>
      <c r="CH349" s="52">
        <f t="shared" si="391"/>
        <v>0.27160101910413265</v>
      </c>
      <c r="CI349" s="52">
        <f t="shared" si="392"/>
        <v>9.6170382329218221E-2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5960</v>
      </c>
      <c r="F350" s="28">
        <f ca="1">IF($D350&gt;$D$8,"",INDIRECT(ADDRESS(ROW(Entrées!$C$37)+($D350-1)*24+F$11,COLUMN(Entrées!$C$37)+($C350-1),4,TRUE,"Entrées")))</f>
        <v>5336</v>
      </c>
      <c r="G350" s="28">
        <f ca="1">IF($D350&gt;$D$8,"",INDIRECT(ADDRESS(ROW(Entrées!$C$37)+($D350-1)*24+G$11,COLUMN(Entrées!$C$37)+($C350-1),4,TRUE,"Entrées")))</f>
        <v>5007.5</v>
      </c>
      <c r="H350" s="28">
        <f ca="1">IF($D350&gt;$D$8,"",INDIRECT(ADDRESS(ROW(Entrées!$C$37)+($D350-1)*24+H$11,COLUMN(Entrées!$C$37)+($C350-1),4,TRUE,"Entrées")))</f>
        <v>4727</v>
      </c>
      <c r="I350" s="28">
        <f ca="1">IF($D350&gt;$D$8,"",INDIRECT(ADDRESS(ROW(Entrées!$C$37)+($D350-1)*24+I$11,COLUMN(Entrées!$C$37)+($C350-1),4,TRUE,"Entrées")))</f>
        <v>4556.5</v>
      </c>
      <c r="J350" s="28">
        <f ca="1">IF($D350&gt;$D$8,"",INDIRECT(ADDRESS(ROW(Entrées!$C$37)+($D350-1)*24+J$11,COLUMN(Entrées!$C$37)+($C350-1),4,TRUE,"Entrées")))</f>
        <v>4477</v>
      </c>
      <c r="K350" s="28">
        <f ca="1">IF($D350&gt;$D$8,"",INDIRECT(ADDRESS(ROW(Entrées!$C$37)+($D350-1)*24+K$11,COLUMN(Entrées!$C$37)+($C350-1),4,TRUE,"Entrées")))</f>
        <v>4470</v>
      </c>
      <c r="L350" s="28">
        <f ca="1">IF($D350&gt;$D$8,"",INDIRECT(ADDRESS(ROW(Entrées!$C$37)+($D350-1)*24+L$11,COLUMN(Entrées!$C$37)+($C350-1),4,TRUE,"Entrées")))</f>
        <v>4513</v>
      </c>
      <c r="M350" s="28">
        <f ca="1">IF($D350&gt;$D$8,"",INDIRECT(ADDRESS(ROW(Entrées!$C$37)+($D350-1)*24+M$11,COLUMN(Entrées!$C$37)+($C350-1),4,TRUE,"Entrées")))</f>
        <v>4715.5</v>
      </c>
      <c r="N350" s="28">
        <f ca="1">IF($D350&gt;$D$8,"",INDIRECT(ADDRESS(ROW(Entrées!$C$37)+($D350-1)*24+N$11,COLUMN(Entrées!$C$37)+($C350-1),4,TRUE,"Entrées")))</f>
        <v>4747.5</v>
      </c>
      <c r="O350" s="28">
        <f ca="1">IF($D350&gt;$D$8,"",INDIRECT(ADDRESS(ROW(Entrées!$C$37)+($D350-1)*24+O$11,COLUMN(Entrées!$C$37)+($C350-1),4,TRUE,"Entrées")))</f>
        <v>4863.5</v>
      </c>
      <c r="P350" s="28">
        <f ca="1">IF($D350&gt;$D$8,"",INDIRECT(ADDRESS(ROW(Entrées!$C$37)+($D350-1)*24+P$11,COLUMN(Entrées!$C$37)+($C350-1),4,TRUE,"Entrées")))</f>
        <v>5240</v>
      </c>
      <c r="Q350" s="28">
        <f ca="1">IF($D350&gt;$D$8,"",INDIRECT(ADDRESS(ROW(Entrées!$C$37)+($D350-1)*24+Q$11,COLUMN(Entrées!$C$37)+($C350-1),4,TRUE,"Entrées")))</f>
        <v>5739.5</v>
      </c>
      <c r="R350" s="28">
        <f ca="1">IF($D350&gt;$D$8,"",INDIRECT(ADDRESS(ROW(Entrées!$C$37)+($D350-1)*24+R$11,COLUMN(Entrées!$C$37)+($C350-1),4,TRUE,"Entrées")))</f>
        <v>5525.5</v>
      </c>
      <c r="S350" s="28">
        <f ca="1">IF($D350&gt;$D$8,"",INDIRECT(ADDRESS(ROW(Entrées!$C$37)+($D350-1)*24+S$11,COLUMN(Entrées!$C$37)+($C350-1),4,TRUE,"Entrées")))</f>
        <v>4607</v>
      </c>
      <c r="T350" s="28">
        <f ca="1">IF($D350&gt;$D$8,"",INDIRECT(ADDRESS(ROW(Entrées!$C$37)+($D350-1)*24+T$11,COLUMN(Entrées!$C$37)+($C350-1),4,TRUE,"Entrées")))</f>
        <v>4510</v>
      </c>
      <c r="U350" s="28">
        <f ca="1">IF($D350&gt;$D$8,"",INDIRECT(ADDRESS(ROW(Entrées!$C$37)+($D350-1)*24+U$11,COLUMN(Entrées!$C$37)+($C350-1),4,TRUE,"Entrées")))</f>
        <v>4438</v>
      </c>
      <c r="V350" s="28">
        <f ca="1">IF($D350&gt;$D$8,"",INDIRECT(ADDRESS(ROW(Entrées!$C$37)+($D350-1)*24+V$11,COLUMN(Entrées!$C$37)+($C350-1),4,TRUE,"Entrées")))</f>
        <v>4337.5</v>
      </c>
      <c r="W350" s="28">
        <f ca="1">IF($D350&gt;$D$8,"",INDIRECT(ADDRESS(ROW(Entrées!$C$37)+($D350-1)*24+W$11,COLUMN(Entrées!$C$37)+($C350-1),4,TRUE,"Entrées")))</f>
        <v>4581.5</v>
      </c>
      <c r="X350" s="28">
        <f ca="1">IF($D350&gt;$D$8,"",INDIRECT(ADDRESS(ROW(Entrées!$C$37)+($D350-1)*24+X$11,COLUMN(Entrées!$C$37)+($C350-1),4,TRUE,"Entrées")))</f>
        <v>6316.5</v>
      </c>
      <c r="Y350" s="28">
        <f ca="1">IF($D350&gt;$D$8,"",INDIRECT(ADDRESS(ROW(Entrées!$C$37)+($D350-1)*24+Y$11,COLUMN(Entrées!$C$37)+($C350-1),4,TRUE,"Entrées")))</f>
        <v>7771.5</v>
      </c>
      <c r="Z350" s="28">
        <f ca="1">IF($D350&gt;$D$8,"",INDIRECT(ADDRESS(ROW(Entrées!$C$37)+($D350-1)*24+Z$11,COLUMN(Entrées!$C$37)+($C350-1),4,TRUE,"Entrées")))</f>
        <v>5956.5</v>
      </c>
      <c r="AA350" s="28">
        <f ca="1">IF($D350&gt;$D$8,"",INDIRECT(ADDRESS(ROW(Entrées!$C$37)+($D350-1)*24+AA$11,COLUMN(Entrées!$C$37)+($C350-1),4,TRUE,"Entrées")))</f>
        <v>4769.5</v>
      </c>
      <c r="AB350" s="28">
        <f ca="1">IF($D350&gt;$D$8,"",INDIRECT(ADDRESS(ROW(Entrées!$C$37)+($D350-1)*24+AB$11,COLUMN(Entrées!$C$37)+($C350-1),4,TRUE,"Entrées")))</f>
        <v>5675.5</v>
      </c>
      <c r="AC350" s="11"/>
      <c r="AD350" s="40">
        <f t="shared" ca="1" si="420"/>
        <v>5118.416666666667</v>
      </c>
      <c r="AE350" s="40">
        <f t="shared" ca="1" si="423"/>
        <v>7771.5</v>
      </c>
      <c r="AF350" s="40">
        <f t="shared" ca="1" si="424"/>
        <v>4337.5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49473.956989247294</v>
      </c>
      <c r="AK350" s="31">
        <f t="shared" ca="1" si="369"/>
        <v>49350.672043010745</v>
      </c>
      <c r="AL350" s="31">
        <f t="shared" ca="1" si="370"/>
        <v>49398.118279569891</v>
      </c>
      <c r="AM350" s="31">
        <f t="shared" ca="1" si="371"/>
        <v>347.55645161290329</v>
      </c>
      <c r="AN350" s="31">
        <f t="shared" ca="1" si="372"/>
        <v>2588.1444892473114</v>
      </c>
      <c r="AO350" s="31">
        <f t="shared" ca="1" si="373"/>
        <v>1503.5463709677417</v>
      </c>
      <c r="AP350" s="31">
        <f t="shared" ca="1" si="374"/>
        <v>41704.171370967742</v>
      </c>
      <c r="AQ350" s="31">
        <f t="shared" ca="1" si="375"/>
        <v>2152.7096774193546</v>
      </c>
      <c r="AR350" s="31">
        <f t="shared" ca="1" si="376"/>
        <v>402.56922043010746</v>
      </c>
      <c r="AS350" s="31">
        <f t="shared" ca="1" si="377"/>
        <v>6508.2741935483891</v>
      </c>
      <c r="AT350" s="31">
        <f t="shared" ca="1" si="378"/>
        <v>-813.07862903225805</v>
      </c>
      <c r="AU350" s="31">
        <f t="shared" ca="1" si="379"/>
        <v>663.5913978494624</v>
      </c>
      <c r="AV350" s="31">
        <f t="shared" ca="1" si="380"/>
        <v>-5583.5161290322567</v>
      </c>
      <c r="AW350" s="31">
        <f t="shared" ca="1" si="381"/>
        <v>65.047043010752674</v>
      </c>
      <c r="AX350" s="31">
        <f t="shared" ca="1" si="382"/>
        <v>1350.5215053763443</v>
      </c>
      <c r="AY350" s="31">
        <f t="shared" ca="1" si="383"/>
        <v>-1174.383064516129</v>
      </c>
      <c r="AZ350" s="31">
        <f t="shared" ca="1" si="384"/>
        <v>-997.34811827956992</v>
      </c>
      <c r="BA350" s="31">
        <f t="shared" ca="1" si="385"/>
        <v>-382.02016129032256</v>
      </c>
      <c r="BB350" s="31">
        <f t="shared" ca="1" si="386"/>
        <v>-2410.5497311827958</v>
      </c>
      <c r="BC350" s="31">
        <f t="shared" ca="1" si="387"/>
        <v>-1597.1438172043011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1138</v>
      </c>
      <c r="BI350" s="32">
        <f>IF($BF350&gt;$Y$7,"",IF(AND($BF350=$Y$7,$BG350=23),"",Entrées!D378-Entrées!D377))</f>
        <v>1650</v>
      </c>
      <c r="BJ350" s="32">
        <f>IF($BF350&gt;$Y$7,"",IF(AND($BF350=$Y$7,$BG350=23),"",Entrées!E378-Entrées!E377))</f>
        <v>1912.5</v>
      </c>
      <c r="BK350" s="32">
        <f>IF($BF350&gt;$Y$7,"",IF(AND($BF350=$Y$7,$BG350=23),"",Entrées!F378-Entrées!F377))</f>
        <v>4</v>
      </c>
      <c r="BL350" s="32">
        <f>IF($BF350&gt;$Y$7,"",IF(AND($BF350=$Y$7,$BG350=23),"",Entrées!G378-Entrées!G377))</f>
        <v>240.5</v>
      </c>
      <c r="BM350" s="32">
        <f>IF($BF350&gt;$Y$7,"",IF(AND($BF350=$Y$7,$BG350=23),"",Entrées!H378-Entrées!H377))</f>
        <v>117.5</v>
      </c>
      <c r="BN350" s="32">
        <f>IF($BF350&gt;$Y$7,"",IF(AND($BF350=$Y$7,$BG350=23),"",Entrées!I378-Entrées!I377))</f>
        <v>3.5</v>
      </c>
      <c r="BO350" s="32">
        <f>IF($BF350&gt;$Y$7,"",IF(AND($BF350=$Y$7,$BG350=23),"",Entrées!J378-Entrées!J377))</f>
        <v>-54.5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-11</v>
      </c>
      <c r="BR350" s="32">
        <f>IF($BF350&gt;$Y$7,"",IF(AND($BF350=$Y$7,$BG350=23),"",Entrées!M378-Entrées!M377))</f>
        <v>95.5</v>
      </c>
      <c r="BS350" s="32">
        <f>IF($BF350&gt;$Y$7,"",IF(AND($BF350=$Y$7,$BG350=23),"",Entrées!N378-Entrées!N377))</f>
        <v>-3.5</v>
      </c>
      <c r="BT350" s="32">
        <f>IF($BF350&gt;$Y$7,"",IF(AND($BF350=$Y$7,$BG350=23),"",Entrées!O378-Entrées!O377))</f>
        <v>747</v>
      </c>
      <c r="BU350" s="32">
        <f>IF($BF350&gt;$Y$7,"",IF(AND($BF350=$Y$7,$BG350=23),"",Entrées!P378-Entrées!P377))</f>
        <v>5</v>
      </c>
      <c r="BV350" s="32">
        <f>IF($BF350&gt;$Y$7,"",IF(AND($BF350=$Y$7,$BG350=23),"",Entrées!Q378-Entrées!Q377))</f>
        <v>509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316</v>
      </c>
      <c r="BY350" s="32">
        <f>IF($BF350&gt;$Y$7,"",IF(AND($BF350=$Y$7,$BG350=23),"",Entrées!T378-Entrées!T377))</f>
        <v>436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-181</v>
      </c>
      <c r="CB350" s="4"/>
      <c r="CC350" s="4"/>
      <c r="CD350" s="33">
        <f>IF($BF350&lt;=$Y$7,Entrées!J377/CD$2,"")</f>
        <v>0.25176633863234921</v>
      </c>
      <c r="CE350" s="33">
        <f>IF($BF350&lt;=$Y$7,Entrées!K377/CE$2,"")</f>
        <v>0</v>
      </c>
      <c r="CF350" s="11">
        <f t="shared" si="389"/>
        <v>7926</v>
      </c>
      <c r="CG350" s="11">
        <f t="shared" si="390"/>
        <v>4186</v>
      </c>
      <c r="CH350" s="52">
        <f t="shared" si="391"/>
        <v>0.27160101910413265</v>
      </c>
      <c r="CI350" s="52">
        <f t="shared" si="392"/>
        <v>9.6170382329218221E-2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4562</v>
      </c>
      <c r="F351" s="28">
        <f ca="1">IF($D351&gt;$D$8,"",INDIRECT(ADDRESS(ROW(Entrées!$C$37)+($D351-1)*24+F$11,COLUMN(Entrées!$C$37)+($C351-1),4,TRUE,"Entrées")))</f>
        <v>4119.5</v>
      </c>
      <c r="G351" s="28">
        <f ca="1">IF($D351&gt;$D$8,"",INDIRECT(ADDRESS(ROW(Entrées!$C$37)+($D351-1)*24+G$11,COLUMN(Entrées!$C$37)+($C351-1),4,TRUE,"Entrées")))</f>
        <v>3887</v>
      </c>
      <c r="H351" s="28">
        <f ca="1">IF($D351&gt;$D$8,"",INDIRECT(ADDRESS(ROW(Entrées!$C$37)+($D351-1)*24+H$11,COLUMN(Entrées!$C$37)+($C351-1),4,TRUE,"Entrées")))</f>
        <v>3674.5</v>
      </c>
      <c r="I351" s="28">
        <f ca="1">IF($D351&gt;$D$8,"",INDIRECT(ADDRESS(ROW(Entrées!$C$37)+($D351-1)*24+I$11,COLUMN(Entrées!$C$37)+($C351-1),4,TRUE,"Entrées")))</f>
        <v>3714</v>
      </c>
      <c r="J351" s="28">
        <f ca="1">IF($D351&gt;$D$8,"",INDIRECT(ADDRESS(ROW(Entrées!$C$37)+($D351-1)*24+J$11,COLUMN(Entrées!$C$37)+($C351-1),4,TRUE,"Entrées")))</f>
        <v>3683</v>
      </c>
      <c r="K351" s="28">
        <f ca="1">IF($D351&gt;$D$8,"",INDIRECT(ADDRESS(ROW(Entrées!$C$37)+($D351-1)*24+K$11,COLUMN(Entrées!$C$37)+($C351-1),4,TRUE,"Entrées")))</f>
        <v>3997</v>
      </c>
      <c r="L351" s="28">
        <f ca="1">IF($D351&gt;$D$8,"",INDIRECT(ADDRESS(ROW(Entrées!$C$37)+($D351-1)*24+L$11,COLUMN(Entrées!$C$37)+($C351-1),4,TRUE,"Entrées")))</f>
        <v>6838.5</v>
      </c>
      <c r="M351" s="28">
        <f ca="1">IF($D351&gt;$D$8,"",INDIRECT(ADDRESS(ROW(Entrées!$C$37)+($D351-1)*24+M$11,COLUMN(Entrées!$C$37)+($C351-1),4,TRUE,"Entrées")))</f>
        <v>7118.5</v>
      </c>
      <c r="N351" s="28">
        <f ca="1">IF($D351&gt;$D$8,"",INDIRECT(ADDRESS(ROW(Entrées!$C$37)+($D351-1)*24+N$11,COLUMN(Entrées!$C$37)+($C351-1),4,TRUE,"Entrées")))</f>
        <v>6854.5</v>
      </c>
      <c r="O351" s="28">
        <f ca="1">IF($D351&gt;$D$8,"",INDIRECT(ADDRESS(ROW(Entrées!$C$37)+($D351-1)*24+O$11,COLUMN(Entrées!$C$37)+($C351-1),4,TRUE,"Entrées")))</f>
        <v>6973</v>
      </c>
      <c r="P351" s="28">
        <f ca="1">IF($D351&gt;$D$8,"",INDIRECT(ADDRESS(ROW(Entrées!$C$37)+($D351-1)*24+P$11,COLUMN(Entrées!$C$37)+($C351-1),4,TRUE,"Entrées")))</f>
        <v>7174</v>
      </c>
      <c r="Q351" s="28">
        <f ca="1">IF($D351&gt;$D$8,"",INDIRECT(ADDRESS(ROW(Entrées!$C$37)+($D351-1)*24+Q$11,COLUMN(Entrées!$C$37)+($C351-1),4,TRUE,"Entrées")))</f>
        <v>7132</v>
      </c>
      <c r="R351" s="28">
        <f ca="1">IF($D351&gt;$D$8,"",INDIRECT(ADDRESS(ROW(Entrées!$C$37)+($D351-1)*24+R$11,COLUMN(Entrées!$C$37)+($C351-1),4,TRUE,"Entrées")))</f>
        <v>6736</v>
      </c>
      <c r="S351" s="28">
        <f ca="1">IF($D351&gt;$D$8,"",INDIRECT(ADDRESS(ROW(Entrées!$C$37)+($D351-1)*24+S$11,COLUMN(Entrées!$C$37)+($C351-1),4,TRUE,"Entrées")))</f>
        <v>6178</v>
      </c>
      <c r="T351" s="28">
        <f ca="1">IF($D351&gt;$D$8,"",INDIRECT(ADDRESS(ROW(Entrées!$C$37)+($D351-1)*24+T$11,COLUMN(Entrées!$C$37)+($C351-1),4,TRUE,"Entrées")))</f>
        <v>5642.5</v>
      </c>
      <c r="U351" s="28">
        <f ca="1">IF($D351&gt;$D$8,"",INDIRECT(ADDRESS(ROW(Entrées!$C$37)+($D351-1)*24+U$11,COLUMN(Entrées!$C$37)+($C351-1),4,TRUE,"Entrées")))</f>
        <v>5345.5</v>
      </c>
      <c r="V351" s="28">
        <f ca="1">IF($D351&gt;$D$8,"",INDIRECT(ADDRESS(ROW(Entrées!$C$37)+($D351-1)*24+V$11,COLUMN(Entrées!$C$37)+($C351-1),4,TRUE,"Entrées")))</f>
        <v>5502</v>
      </c>
      <c r="W351" s="28">
        <f ca="1">IF($D351&gt;$D$8,"",INDIRECT(ADDRESS(ROW(Entrées!$C$37)+($D351-1)*24+W$11,COLUMN(Entrées!$C$37)+($C351-1),4,TRUE,"Entrées")))</f>
        <v>6541</v>
      </c>
      <c r="X351" s="28">
        <f ca="1">IF($D351&gt;$D$8,"",INDIRECT(ADDRESS(ROW(Entrées!$C$37)+($D351-1)*24+X$11,COLUMN(Entrées!$C$37)+($C351-1),4,TRUE,"Entrées")))</f>
        <v>8810.5</v>
      </c>
      <c r="Y351" s="28">
        <f ca="1">IF($D351&gt;$D$8,"",INDIRECT(ADDRESS(ROW(Entrées!$C$37)+($D351-1)*24+Y$11,COLUMN(Entrées!$C$37)+($C351-1),4,TRUE,"Entrées")))</f>
        <v>9929</v>
      </c>
      <c r="Z351" s="28">
        <f ca="1">IF($D351&gt;$D$8,"",INDIRECT(ADDRESS(ROW(Entrées!$C$37)+($D351-1)*24+Z$11,COLUMN(Entrées!$C$37)+($C351-1),4,TRUE,"Entrées")))</f>
        <v>7358.5</v>
      </c>
      <c r="AA351" s="28">
        <f ca="1">IF($D351&gt;$D$8,"",INDIRECT(ADDRESS(ROW(Entrées!$C$37)+($D351-1)*24+AA$11,COLUMN(Entrées!$C$37)+($C351-1),4,TRUE,"Entrées")))</f>
        <v>5228.5</v>
      </c>
      <c r="AB351" s="28">
        <f ca="1">IF($D351&gt;$D$8,"",INDIRECT(ADDRESS(ROW(Entrées!$C$37)+($D351-1)*24+AB$11,COLUMN(Entrées!$C$37)+($C351-1),4,TRUE,"Entrées")))</f>
        <v>6076.5</v>
      </c>
      <c r="AC351" s="11"/>
      <c r="AD351" s="40">
        <f t="shared" ca="1" si="420"/>
        <v>5961.479166666667</v>
      </c>
      <c r="AE351" s="40">
        <f t="shared" ca="1" si="423"/>
        <v>9929</v>
      </c>
      <c r="AF351" s="40">
        <f t="shared" ca="1" si="424"/>
        <v>3674.5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49473.956989247294</v>
      </c>
      <c r="AK351" s="31">
        <f t="shared" ca="1" si="369"/>
        <v>49350.672043010745</v>
      </c>
      <c r="AL351" s="31">
        <f t="shared" ca="1" si="370"/>
        <v>49398.118279569891</v>
      </c>
      <c r="AM351" s="31">
        <f t="shared" ca="1" si="371"/>
        <v>347.55645161290329</v>
      </c>
      <c r="AN351" s="31">
        <f t="shared" ca="1" si="372"/>
        <v>2588.1444892473114</v>
      </c>
      <c r="AO351" s="31">
        <f t="shared" ca="1" si="373"/>
        <v>1503.5463709677417</v>
      </c>
      <c r="AP351" s="31">
        <f t="shared" ca="1" si="374"/>
        <v>41704.171370967742</v>
      </c>
      <c r="AQ351" s="31">
        <f t="shared" ca="1" si="375"/>
        <v>2152.7096774193546</v>
      </c>
      <c r="AR351" s="31">
        <f t="shared" ca="1" si="376"/>
        <v>402.56922043010746</v>
      </c>
      <c r="AS351" s="31">
        <f t="shared" ca="1" si="377"/>
        <v>6508.2741935483891</v>
      </c>
      <c r="AT351" s="31">
        <f t="shared" ca="1" si="378"/>
        <v>-813.07862903225805</v>
      </c>
      <c r="AU351" s="31">
        <f t="shared" ca="1" si="379"/>
        <v>663.5913978494624</v>
      </c>
      <c r="AV351" s="31">
        <f t="shared" ca="1" si="380"/>
        <v>-5583.5161290322567</v>
      </c>
      <c r="AW351" s="31">
        <f t="shared" ca="1" si="381"/>
        <v>65.047043010752674</v>
      </c>
      <c r="AX351" s="31">
        <f t="shared" ca="1" si="382"/>
        <v>1350.5215053763443</v>
      </c>
      <c r="AY351" s="31">
        <f t="shared" ca="1" si="383"/>
        <v>-1174.383064516129</v>
      </c>
      <c r="AZ351" s="31">
        <f t="shared" ca="1" si="384"/>
        <v>-997.34811827956992</v>
      </c>
      <c r="BA351" s="31">
        <f t="shared" ca="1" si="385"/>
        <v>-382.02016129032256</v>
      </c>
      <c r="BB351" s="31">
        <f t="shared" ca="1" si="386"/>
        <v>-2410.5497311827958</v>
      </c>
      <c r="BC351" s="31">
        <f t="shared" ca="1" si="387"/>
        <v>-1597.1438172043011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4704</v>
      </c>
      <c r="BI351" s="32">
        <f>IF($BF351&gt;$Y$7,"",IF(AND($BF351=$Y$7,$BG351=23),"",Entrées!D379-Entrées!D378))</f>
        <v>5200</v>
      </c>
      <c r="BJ351" s="32">
        <f>IF($BF351&gt;$Y$7,"",IF(AND($BF351=$Y$7,$BG351=23),"",Entrées!E379-Entrées!E378))</f>
        <v>5412.5</v>
      </c>
      <c r="BK351" s="32">
        <f>IF($BF351&gt;$Y$7,"",IF(AND($BF351=$Y$7,$BG351=23),"",Entrées!F379-Entrées!F378))</f>
        <v>12.5</v>
      </c>
      <c r="BL351" s="32">
        <f>IF($BF351&gt;$Y$7,"",IF(AND($BF351=$Y$7,$BG351=23),"",Entrées!G379-Entrées!G378))</f>
        <v>506</v>
      </c>
      <c r="BM351" s="32">
        <f>IF($BF351&gt;$Y$7,"",IF(AND($BF351=$Y$7,$BG351=23),"",Entrées!H379-Entrées!H378))</f>
        <v>268</v>
      </c>
      <c r="BN351" s="32">
        <f>IF($BF351&gt;$Y$7,"",IF(AND($BF351=$Y$7,$BG351=23),"",Entrées!I379-Entrées!I378))</f>
        <v>1147</v>
      </c>
      <c r="BO351" s="32">
        <f>IF($BF351&gt;$Y$7,"",IF(AND($BF351=$Y$7,$BG351=23),"",Entrées!J379-Entrées!J378))</f>
        <v>-235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484.5</v>
      </c>
      <c r="BR351" s="32">
        <f>IF($BF351&gt;$Y$7,"",IF(AND($BF351=$Y$7,$BG351=23),"",Entrées!M379-Entrées!M378))</f>
        <v>796.5</v>
      </c>
      <c r="BS351" s="32">
        <f>IF($BF351&gt;$Y$7,"",IF(AND($BF351=$Y$7,$BG351=23),"",Entrées!N379-Entrées!N378))</f>
        <v>-2</v>
      </c>
      <c r="BT351" s="32">
        <f>IF($BF351&gt;$Y$7,"",IF(AND($BF351=$Y$7,$BG351=23),"",Entrées!O379-Entrées!O378))</f>
        <v>1727</v>
      </c>
      <c r="BU351" s="32">
        <f>IF($BF351&gt;$Y$7,"",IF(AND($BF351=$Y$7,$BG351=23),"",Entrées!P379-Entrées!P378))</f>
        <v>7</v>
      </c>
      <c r="BV351" s="32">
        <f>IF($BF351&gt;$Y$7,"",IF(AND($BF351=$Y$7,$BG351=23),"",Entrées!Q379-Entrées!Q378))</f>
        <v>771</v>
      </c>
      <c r="BW351" s="32">
        <f>IF($BF351&gt;$Y$7,"",IF(AND($BF351=$Y$7,$BG351=23),"",Entrées!R379-Entrées!R378))</f>
        <v>-19</v>
      </c>
      <c r="BX351" s="32">
        <f>IF($BF351&gt;$Y$7,"",IF(AND($BF351=$Y$7,$BG351=23),"",Entrées!S379-Entrées!S378))</f>
        <v>898</v>
      </c>
      <c r="BY351" s="32">
        <f>IF($BF351&gt;$Y$7,"",IF(AND($BF351=$Y$7,$BG351=23),"",Entrées!T379-Entrées!T378))</f>
        <v>978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-397</v>
      </c>
      <c r="CB351" s="4"/>
      <c r="CC351" s="4"/>
      <c r="CD351" s="33">
        <f>IF($BF351&lt;=$Y$7,Entrées!J378/CD$2,"")</f>
        <v>0.244890234670704</v>
      </c>
      <c r="CE351" s="33">
        <f>IF($BF351&lt;=$Y$7,Entrées!K378/CE$2,"")</f>
        <v>0</v>
      </c>
      <c r="CF351" s="11">
        <f t="shared" si="389"/>
        <v>7926</v>
      </c>
      <c r="CG351" s="11">
        <f t="shared" si="390"/>
        <v>4186</v>
      </c>
      <c r="CH351" s="52">
        <f t="shared" si="391"/>
        <v>0.27160101910413265</v>
      </c>
      <c r="CI351" s="52">
        <f t="shared" si="392"/>
        <v>9.6170382329218221E-2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5454.5</v>
      </c>
      <c r="F352" s="28">
        <f ca="1">IF($D352&gt;$D$8,"",INDIRECT(ADDRESS(ROW(Entrées!$C$37)+($D352-1)*24+F$11,COLUMN(Entrées!$C$37)+($C352-1),4,TRUE,"Entrées")))</f>
        <v>4348</v>
      </c>
      <c r="G352" s="28">
        <f ca="1">IF($D352&gt;$D$8,"",INDIRECT(ADDRESS(ROW(Entrées!$C$37)+($D352-1)*24+G$11,COLUMN(Entrées!$C$37)+($C352-1),4,TRUE,"Entrées")))</f>
        <v>3938.5</v>
      </c>
      <c r="H352" s="28">
        <f ca="1">IF($D352&gt;$D$8,"",INDIRECT(ADDRESS(ROW(Entrées!$C$37)+($D352-1)*24+H$11,COLUMN(Entrées!$C$37)+($C352-1),4,TRUE,"Entrées")))</f>
        <v>3826.5</v>
      </c>
      <c r="I352" s="28">
        <f ca="1">IF($D352&gt;$D$8,"",INDIRECT(ADDRESS(ROW(Entrées!$C$37)+($D352-1)*24+I$11,COLUMN(Entrées!$C$37)+($C352-1),4,TRUE,"Entrées")))</f>
        <v>3636</v>
      </c>
      <c r="J352" s="28">
        <f ca="1">IF($D352&gt;$D$8,"",INDIRECT(ADDRESS(ROW(Entrées!$C$37)+($D352-1)*24+J$11,COLUMN(Entrées!$C$37)+($C352-1),4,TRUE,"Entrées")))</f>
        <v>3860.5</v>
      </c>
      <c r="K352" s="28">
        <f ca="1">IF($D352&gt;$D$8,"",INDIRECT(ADDRESS(ROW(Entrées!$C$37)+($D352-1)*24+K$11,COLUMN(Entrées!$C$37)+($C352-1),4,TRUE,"Entrées")))</f>
        <v>4756.5</v>
      </c>
      <c r="L352" s="28">
        <f ca="1">IF($D352&gt;$D$8,"",INDIRECT(ADDRESS(ROW(Entrées!$C$37)+($D352-1)*24+L$11,COLUMN(Entrées!$C$37)+($C352-1),4,TRUE,"Entrées")))</f>
        <v>7055</v>
      </c>
      <c r="M352" s="28">
        <f ca="1">IF($D352&gt;$D$8,"",INDIRECT(ADDRESS(ROW(Entrées!$C$37)+($D352-1)*24+M$11,COLUMN(Entrées!$C$37)+($C352-1),4,TRUE,"Entrées")))</f>
        <v>8743</v>
      </c>
      <c r="N352" s="28">
        <f ca="1">IF($D352&gt;$D$8,"",INDIRECT(ADDRESS(ROW(Entrées!$C$37)+($D352-1)*24+N$11,COLUMN(Entrées!$C$37)+($C352-1),4,TRUE,"Entrées")))</f>
        <v>8201</v>
      </c>
      <c r="O352" s="28">
        <f ca="1">IF($D352&gt;$D$8,"",INDIRECT(ADDRESS(ROW(Entrées!$C$37)+($D352-1)*24+O$11,COLUMN(Entrées!$C$37)+($C352-1),4,TRUE,"Entrées")))</f>
        <v>8135.5</v>
      </c>
      <c r="P352" s="28">
        <f ca="1">IF($D352&gt;$D$8,"",INDIRECT(ADDRESS(ROW(Entrées!$C$37)+($D352-1)*24+P$11,COLUMN(Entrées!$C$37)+($C352-1),4,TRUE,"Entrées")))</f>
        <v>8261.5</v>
      </c>
      <c r="Q352" s="28">
        <f ca="1">IF($D352&gt;$D$8,"",INDIRECT(ADDRESS(ROW(Entrées!$C$37)+($D352-1)*24+Q$11,COLUMN(Entrées!$C$37)+($C352-1),4,TRUE,"Entrées")))</f>
        <v>8085.5</v>
      </c>
      <c r="R352" s="28">
        <f ca="1">IF($D352&gt;$D$8,"",INDIRECT(ADDRESS(ROW(Entrées!$C$37)+($D352-1)*24+R$11,COLUMN(Entrées!$C$37)+($C352-1),4,TRUE,"Entrées")))</f>
        <v>7135</v>
      </c>
      <c r="S352" s="28">
        <f ca="1">IF($D352&gt;$D$8,"",INDIRECT(ADDRESS(ROW(Entrées!$C$37)+($D352-1)*24+S$11,COLUMN(Entrées!$C$37)+($C352-1),4,TRUE,"Entrées")))</f>
        <v>6710.5</v>
      </c>
      <c r="T352" s="28">
        <f ca="1">IF($D352&gt;$D$8,"",INDIRECT(ADDRESS(ROW(Entrées!$C$37)+($D352-1)*24+T$11,COLUMN(Entrées!$C$37)+($C352-1),4,TRUE,"Entrées")))</f>
        <v>6134</v>
      </c>
      <c r="U352" s="28">
        <f ca="1">IF($D352&gt;$D$8,"",INDIRECT(ADDRESS(ROW(Entrées!$C$37)+($D352-1)*24+U$11,COLUMN(Entrées!$C$37)+($C352-1),4,TRUE,"Entrées")))</f>
        <v>6207.5</v>
      </c>
      <c r="V352" s="28">
        <f ca="1">IF($D352&gt;$D$8,"",INDIRECT(ADDRESS(ROW(Entrées!$C$37)+($D352-1)*24+V$11,COLUMN(Entrées!$C$37)+($C352-1),4,TRUE,"Entrées")))</f>
        <v>6991</v>
      </c>
      <c r="W352" s="28">
        <f ca="1">IF($D352&gt;$D$8,"",INDIRECT(ADDRESS(ROW(Entrées!$C$37)+($D352-1)*24+W$11,COLUMN(Entrées!$C$37)+($C352-1),4,TRUE,"Entrées")))</f>
        <v>7883</v>
      </c>
      <c r="X352" s="28">
        <f ca="1">IF($D352&gt;$D$8,"",INDIRECT(ADDRESS(ROW(Entrées!$C$37)+($D352-1)*24+X$11,COLUMN(Entrées!$C$37)+($C352-1),4,TRUE,"Entrées")))</f>
        <v>10134.5</v>
      </c>
      <c r="Y352" s="28">
        <f ca="1">IF($D352&gt;$D$8,"",INDIRECT(ADDRESS(ROW(Entrées!$C$37)+($D352-1)*24+Y$11,COLUMN(Entrées!$C$37)+($C352-1),4,TRUE,"Entrées")))</f>
        <v>9717</v>
      </c>
      <c r="Z352" s="28">
        <f ca="1">IF($D352&gt;$D$8,"",INDIRECT(ADDRESS(ROW(Entrées!$C$37)+($D352-1)*24+Z$11,COLUMN(Entrées!$C$37)+($C352-1),4,TRUE,"Entrées")))</f>
        <v>7650</v>
      </c>
      <c r="AA352" s="28">
        <f ca="1">IF($D352&gt;$D$8,"",INDIRECT(ADDRESS(ROW(Entrées!$C$37)+($D352-1)*24+AA$11,COLUMN(Entrées!$C$37)+($C352-1),4,TRUE,"Entrées")))</f>
        <v>5355.5</v>
      </c>
      <c r="AB352" s="28">
        <f ca="1">IF($D352&gt;$D$8,"",INDIRECT(ADDRESS(ROW(Entrées!$C$37)+($D352-1)*24+AB$11,COLUMN(Entrées!$C$37)+($C352-1),4,TRUE,"Entrées")))</f>
        <v>5866.5</v>
      </c>
      <c r="AC352" s="11"/>
      <c r="AD352" s="40">
        <f t="shared" ca="1" si="420"/>
        <v>6586.9375</v>
      </c>
      <c r="AE352" s="40">
        <f t="shared" ca="1" si="423"/>
        <v>10134.5</v>
      </c>
      <c r="AF352" s="40">
        <f t="shared" ca="1" si="424"/>
        <v>3636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49473.956989247294</v>
      </c>
      <c r="AK352" s="31">
        <f t="shared" ca="1" si="369"/>
        <v>49350.672043010745</v>
      </c>
      <c r="AL352" s="31">
        <f t="shared" ca="1" si="370"/>
        <v>49398.118279569891</v>
      </c>
      <c r="AM352" s="31">
        <f t="shared" ca="1" si="371"/>
        <v>347.55645161290329</v>
      </c>
      <c r="AN352" s="31">
        <f t="shared" ca="1" si="372"/>
        <v>2588.1444892473114</v>
      </c>
      <c r="AO352" s="31">
        <f t="shared" ca="1" si="373"/>
        <v>1503.5463709677417</v>
      </c>
      <c r="AP352" s="31">
        <f t="shared" ca="1" si="374"/>
        <v>41704.171370967742</v>
      </c>
      <c r="AQ352" s="31">
        <f t="shared" ca="1" si="375"/>
        <v>2152.7096774193546</v>
      </c>
      <c r="AR352" s="31">
        <f t="shared" ca="1" si="376"/>
        <v>402.56922043010746</v>
      </c>
      <c r="AS352" s="31">
        <f t="shared" ca="1" si="377"/>
        <v>6508.2741935483891</v>
      </c>
      <c r="AT352" s="31">
        <f t="shared" ca="1" si="378"/>
        <v>-813.07862903225805</v>
      </c>
      <c r="AU352" s="31">
        <f t="shared" ca="1" si="379"/>
        <v>663.5913978494624</v>
      </c>
      <c r="AV352" s="31">
        <f t="shared" ca="1" si="380"/>
        <v>-5583.5161290322567</v>
      </c>
      <c r="AW352" s="31">
        <f t="shared" ca="1" si="381"/>
        <v>65.047043010752674</v>
      </c>
      <c r="AX352" s="31">
        <f t="shared" ca="1" si="382"/>
        <v>1350.5215053763443</v>
      </c>
      <c r="AY352" s="31">
        <f t="shared" ca="1" si="383"/>
        <v>-1174.383064516129</v>
      </c>
      <c r="AZ352" s="31">
        <f t="shared" ca="1" si="384"/>
        <v>-997.34811827956992</v>
      </c>
      <c r="BA352" s="31">
        <f t="shared" ca="1" si="385"/>
        <v>-382.02016129032256</v>
      </c>
      <c r="BB352" s="31">
        <f t="shared" ca="1" si="386"/>
        <v>-2410.5497311827958</v>
      </c>
      <c r="BC352" s="31">
        <f t="shared" ca="1" si="387"/>
        <v>-1597.1438172043011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7623.5</v>
      </c>
      <c r="BI352" s="32">
        <f>IF($BF352&gt;$Y$7,"",IF(AND($BF352=$Y$7,$BG352=23),"",Entrées!D380-Entrées!D379))</f>
        <v>7362.5</v>
      </c>
      <c r="BJ352" s="32">
        <f>IF($BF352&gt;$Y$7,"",IF(AND($BF352=$Y$7,$BG352=23),"",Entrées!E380-Entrées!E379))</f>
        <v>7337.5</v>
      </c>
      <c r="BK352" s="32">
        <f>IF($BF352&gt;$Y$7,"",IF(AND($BF352=$Y$7,$BG352=23),"",Entrées!F380-Entrées!F379))</f>
        <v>-7</v>
      </c>
      <c r="BL352" s="32">
        <f>IF($BF352&gt;$Y$7,"",IF(AND($BF352=$Y$7,$BG352=23),"",Entrées!G380-Entrées!G379))</f>
        <v>404.5</v>
      </c>
      <c r="BM352" s="32">
        <f>IF($BF352&gt;$Y$7,"",IF(AND($BF352=$Y$7,$BG352=23),"",Entrées!H380-Entrées!H379))</f>
        <v>1125.5</v>
      </c>
      <c r="BN352" s="32">
        <f>IF($BF352&gt;$Y$7,"",IF(AND($BF352=$Y$7,$BG352=23),"",Entrées!I380-Entrées!I379))</f>
        <v>523</v>
      </c>
      <c r="BO352" s="32">
        <f>IF($BF352&gt;$Y$7,"",IF(AND($BF352=$Y$7,$BG352=23),"",Entrées!J380-Entrées!J379))</f>
        <v>-154</v>
      </c>
      <c r="BP352" s="32">
        <f>IF($BF352&gt;$Y$7,"",IF(AND($BF352=$Y$7,$BG352=23),"",Entrées!K380-Entrées!K379))</f>
        <v>0</v>
      </c>
      <c r="BQ352" s="32">
        <f>IF($BF352&gt;$Y$7,"",IF(AND($BF352=$Y$7,$BG352=23),"",Entrées!L380-Entrées!L379))</f>
        <v>2230</v>
      </c>
      <c r="BR352" s="32">
        <f>IF($BF352&gt;$Y$7,"",IF(AND($BF352=$Y$7,$BG352=23),"",Entrées!M380-Entrées!M379))</f>
        <v>1576</v>
      </c>
      <c r="BS352" s="32">
        <f>IF($BF352&gt;$Y$7,"",IF(AND($BF352=$Y$7,$BG352=23),"",Entrées!N380-Entrées!N379))</f>
        <v>-4</v>
      </c>
      <c r="BT352" s="32">
        <f>IF($BF352&gt;$Y$7,"",IF(AND($BF352=$Y$7,$BG352=23),"",Entrées!O380-Entrées!O379))</f>
        <v>1929</v>
      </c>
      <c r="BU352" s="32">
        <f>IF($BF352&gt;$Y$7,"",IF(AND($BF352=$Y$7,$BG352=23),"",Entrées!P380-Entrées!P379))</f>
        <v>5.5</v>
      </c>
      <c r="BV352" s="32">
        <f>IF($BF352&gt;$Y$7,"",IF(AND($BF352=$Y$7,$BG352=23),"",Entrées!Q380-Entrées!Q379))</f>
        <v>724</v>
      </c>
      <c r="BW352" s="32">
        <f>IF($BF352&gt;$Y$7,"",IF(AND($BF352=$Y$7,$BG352=23),"",Entrées!R380-Entrées!R379))</f>
        <v>198</v>
      </c>
      <c r="BX352" s="32">
        <f>IF($BF352&gt;$Y$7,"",IF(AND($BF352=$Y$7,$BG352=23),"",Entrées!S380-Entrées!S379))</f>
        <v>329</v>
      </c>
      <c r="BY352" s="32">
        <f>IF($BF352&gt;$Y$7,"",IF(AND($BF352=$Y$7,$BG352=23),"",Entrées!T380-Entrées!T379))</f>
        <v>-140</v>
      </c>
      <c r="BZ352" s="32">
        <f>IF($BF352&gt;$Y$7,"",IF(AND($BF352=$Y$7,$BG352=23),"",Entrées!U380-Entrées!U379))</f>
        <v>-155</v>
      </c>
      <c r="CA352" s="32">
        <f>IF($BF352&gt;$Y$7,"",IF(AND($BF352=$Y$7,$BG352=23),"",Entrées!V380-Entrées!V379))</f>
        <v>635</v>
      </c>
      <c r="CB352" s="4"/>
      <c r="CC352" s="4"/>
      <c r="CD352" s="33">
        <f>IF($BF352&lt;=$Y$7,Entrées!J379/CD$2,"")</f>
        <v>0.21524097905627051</v>
      </c>
      <c r="CE352" s="33">
        <f>IF($BF352&lt;=$Y$7,Entrées!K379/CE$2,"")</f>
        <v>0</v>
      </c>
      <c r="CF352" s="11">
        <f t="shared" si="389"/>
        <v>7926</v>
      </c>
      <c r="CG352" s="11">
        <f t="shared" si="390"/>
        <v>4186</v>
      </c>
      <c r="CH352" s="52">
        <f t="shared" si="391"/>
        <v>0.27160101910413265</v>
      </c>
      <c r="CI352" s="52">
        <f t="shared" si="392"/>
        <v>9.6170382329218221E-2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5038</v>
      </c>
      <c r="F353" s="28">
        <f ca="1">IF($D353&gt;$D$8,"",INDIRECT(ADDRESS(ROW(Entrées!$C$37)+($D353-1)*24+F$11,COLUMN(Entrées!$C$37)+($C353-1),4,TRUE,"Entrées")))</f>
        <v>4271.5</v>
      </c>
      <c r="G353" s="28">
        <f ca="1">IF($D353&gt;$D$8,"",INDIRECT(ADDRESS(ROW(Entrées!$C$37)+($D353-1)*24+G$11,COLUMN(Entrées!$C$37)+($C353-1),4,TRUE,"Entrées")))</f>
        <v>3911</v>
      </c>
      <c r="H353" s="28">
        <f ca="1">IF($D353&gt;$D$8,"",INDIRECT(ADDRESS(ROW(Entrées!$C$37)+($D353-1)*24+H$11,COLUMN(Entrées!$C$37)+($C353-1),4,TRUE,"Entrées")))</f>
        <v>3768.5</v>
      </c>
      <c r="I353" s="28">
        <f ca="1">IF($D353&gt;$D$8,"",INDIRECT(ADDRESS(ROW(Entrées!$C$37)+($D353-1)*24+I$11,COLUMN(Entrées!$C$37)+($C353-1),4,TRUE,"Entrées")))</f>
        <v>3630</v>
      </c>
      <c r="J353" s="28">
        <f ca="1">IF($D353&gt;$D$8,"",INDIRECT(ADDRESS(ROW(Entrées!$C$37)+($D353-1)*24+J$11,COLUMN(Entrées!$C$37)+($C353-1),4,TRUE,"Entrées")))</f>
        <v>3781.5</v>
      </c>
      <c r="K353" s="28">
        <f ca="1">IF($D353&gt;$D$8,"",INDIRECT(ADDRESS(ROW(Entrées!$C$37)+($D353-1)*24+K$11,COLUMN(Entrées!$C$37)+($C353-1),4,TRUE,"Entrées")))</f>
        <v>4202.5</v>
      </c>
      <c r="L353" s="28">
        <f ca="1">IF($D353&gt;$D$8,"",INDIRECT(ADDRESS(ROW(Entrées!$C$37)+($D353-1)*24+L$11,COLUMN(Entrées!$C$37)+($C353-1),4,TRUE,"Entrées")))</f>
        <v>6743.5</v>
      </c>
      <c r="M353" s="28">
        <f ca="1">IF($D353&gt;$D$8,"",INDIRECT(ADDRESS(ROW(Entrées!$C$37)+($D353-1)*24+M$11,COLUMN(Entrées!$C$37)+($C353-1),4,TRUE,"Entrées")))</f>
        <v>7741.5</v>
      </c>
      <c r="N353" s="28">
        <f ca="1">IF($D353&gt;$D$8,"",INDIRECT(ADDRESS(ROW(Entrées!$C$37)+($D353-1)*24+N$11,COLUMN(Entrées!$C$37)+($C353-1),4,TRUE,"Entrées")))</f>
        <v>8335.5</v>
      </c>
      <c r="O353" s="28">
        <f ca="1">IF($D353&gt;$D$8,"",INDIRECT(ADDRESS(ROW(Entrées!$C$37)+($D353-1)*24+O$11,COLUMN(Entrées!$C$37)+($C353-1),4,TRUE,"Entrées")))</f>
        <v>9057</v>
      </c>
      <c r="P353" s="28">
        <f ca="1">IF($D353&gt;$D$8,"",INDIRECT(ADDRESS(ROW(Entrées!$C$37)+($D353-1)*24+P$11,COLUMN(Entrées!$C$37)+($C353-1),4,TRUE,"Entrées")))</f>
        <v>9174</v>
      </c>
      <c r="Q353" s="28">
        <f ca="1">IF($D353&gt;$D$8,"",INDIRECT(ADDRESS(ROW(Entrées!$C$37)+($D353-1)*24+Q$11,COLUMN(Entrées!$C$37)+($C353-1),4,TRUE,"Entrées")))</f>
        <v>8836.5</v>
      </c>
      <c r="R353" s="28">
        <f ca="1">IF($D353&gt;$D$8,"",INDIRECT(ADDRESS(ROW(Entrées!$C$37)+($D353-1)*24+R$11,COLUMN(Entrées!$C$37)+($C353-1),4,TRUE,"Entrées")))</f>
        <v>7974</v>
      </c>
      <c r="S353" s="28">
        <f ca="1">IF($D353&gt;$D$8,"",INDIRECT(ADDRESS(ROW(Entrées!$C$37)+($D353-1)*24+S$11,COLUMN(Entrées!$C$37)+($C353-1),4,TRUE,"Entrées")))</f>
        <v>6978.5</v>
      </c>
      <c r="T353" s="28">
        <f ca="1">IF($D353&gt;$D$8,"",INDIRECT(ADDRESS(ROW(Entrées!$C$37)+($D353-1)*24+T$11,COLUMN(Entrées!$C$37)+($C353-1),4,TRUE,"Entrées")))</f>
        <v>6139</v>
      </c>
      <c r="U353" s="28">
        <f ca="1">IF($D353&gt;$D$8,"",INDIRECT(ADDRESS(ROW(Entrées!$C$37)+($D353-1)*24+U$11,COLUMN(Entrées!$C$37)+($C353-1),4,TRUE,"Entrées")))</f>
        <v>5407</v>
      </c>
      <c r="V353" s="28">
        <f ca="1">IF($D353&gt;$D$8,"",INDIRECT(ADDRESS(ROW(Entrées!$C$37)+($D353-1)*24+V$11,COLUMN(Entrées!$C$37)+($C353-1),4,TRUE,"Entrées")))</f>
        <v>5366</v>
      </c>
      <c r="W353" s="28">
        <f ca="1">IF($D353&gt;$D$8,"",INDIRECT(ADDRESS(ROW(Entrées!$C$37)+($D353-1)*24+W$11,COLUMN(Entrées!$C$37)+($C353-1),4,TRUE,"Entrées")))</f>
        <v>6289.5</v>
      </c>
      <c r="X353" s="28">
        <f ca="1">IF($D353&gt;$D$8,"",INDIRECT(ADDRESS(ROW(Entrées!$C$37)+($D353-1)*24+X$11,COLUMN(Entrées!$C$37)+($C353-1),4,TRUE,"Entrées")))</f>
        <v>8728.5</v>
      </c>
      <c r="Y353" s="28">
        <f ca="1">IF($D353&gt;$D$8,"",INDIRECT(ADDRESS(ROW(Entrées!$C$37)+($D353-1)*24+Y$11,COLUMN(Entrées!$C$37)+($C353-1),4,TRUE,"Entrées")))</f>
        <v>8370.5</v>
      </c>
      <c r="Z353" s="28">
        <f ca="1">IF($D353&gt;$D$8,"",INDIRECT(ADDRESS(ROW(Entrées!$C$37)+($D353-1)*24+Z$11,COLUMN(Entrées!$C$37)+($C353-1),4,TRUE,"Entrées")))</f>
        <v>6094.5</v>
      </c>
      <c r="AA353" s="28">
        <f ca="1">IF($D353&gt;$D$8,"",INDIRECT(ADDRESS(ROW(Entrées!$C$37)+($D353-1)*24+AA$11,COLUMN(Entrées!$C$37)+($C353-1),4,TRUE,"Entrées")))</f>
        <v>5078</v>
      </c>
      <c r="AB353" s="28">
        <f ca="1">IF($D353&gt;$D$8,"",INDIRECT(ADDRESS(ROW(Entrées!$C$37)+($D353-1)*24+AB$11,COLUMN(Entrées!$C$37)+($C353-1),4,TRUE,"Entrées")))</f>
        <v>5802</v>
      </c>
      <c r="AC353" s="11"/>
      <c r="AD353" s="40">
        <f t="shared" ca="1" si="420"/>
        <v>6279.9375</v>
      </c>
      <c r="AE353" s="40">
        <f t="shared" ca="1" si="423"/>
        <v>9174</v>
      </c>
      <c r="AF353" s="40">
        <f t="shared" ca="1" si="424"/>
        <v>3630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49473.956989247294</v>
      </c>
      <c r="AK353" s="31">
        <f t="shared" ca="1" si="369"/>
        <v>49350.672043010745</v>
      </c>
      <c r="AL353" s="31">
        <f t="shared" ca="1" si="370"/>
        <v>49398.118279569891</v>
      </c>
      <c r="AM353" s="31">
        <f t="shared" ca="1" si="371"/>
        <v>347.55645161290329</v>
      </c>
      <c r="AN353" s="31">
        <f t="shared" ca="1" si="372"/>
        <v>2588.1444892473114</v>
      </c>
      <c r="AO353" s="31">
        <f t="shared" ca="1" si="373"/>
        <v>1503.5463709677417</v>
      </c>
      <c r="AP353" s="31">
        <f t="shared" ca="1" si="374"/>
        <v>41704.171370967742</v>
      </c>
      <c r="AQ353" s="31">
        <f t="shared" ca="1" si="375"/>
        <v>2152.7096774193546</v>
      </c>
      <c r="AR353" s="31">
        <f t="shared" ca="1" si="376"/>
        <v>402.56922043010746</v>
      </c>
      <c r="AS353" s="31">
        <f t="shared" ca="1" si="377"/>
        <v>6508.2741935483891</v>
      </c>
      <c r="AT353" s="31">
        <f t="shared" ca="1" si="378"/>
        <v>-813.07862903225805</v>
      </c>
      <c r="AU353" s="31">
        <f t="shared" ca="1" si="379"/>
        <v>663.5913978494624</v>
      </c>
      <c r="AV353" s="31">
        <f t="shared" ca="1" si="380"/>
        <v>-5583.5161290322567</v>
      </c>
      <c r="AW353" s="31">
        <f t="shared" ca="1" si="381"/>
        <v>65.047043010752674</v>
      </c>
      <c r="AX353" s="31">
        <f t="shared" ca="1" si="382"/>
        <v>1350.5215053763443</v>
      </c>
      <c r="AY353" s="31">
        <f t="shared" ca="1" si="383"/>
        <v>-1174.383064516129</v>
      </c>
      <c r="AZ353" s="31">
        <f t="shared" ca="1" si="384"/>
        <v>-997.34811827956992</v>
      </c>
      <c r="BA353" s="31">
        <f t="shared" ca="1" si="385"/>
        <v>-382.02016129032256</v>
      </c>
      <c r="BB353" s="31">
        <f t="shared" ca="1" si="386"/>
        <v>-2410.5497311827958</v>
      </c>
      <c r="BC353" s="31">
        <f t="shared" ca="1" si="387"/>
        <v>-1597.1438172043011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3223.5</v>
      </c>
      <c r="BI353" s="32">
        <f>IF($BF353&gt;$Y$7,"",IF(AND($BF353=$Y$7,$BG353=23),"",Entrées!D381-Entrées!D380))</f>
        <v>2075</v>
      </c>
      <c r="BJ353" s="32">
        <f>IF($BF353&gt;$Y$7,"",IF(AND($BF353=$Y$7,$BG353=23),"",Entrées!E381-Entrées!E380))</f>
        <v>2250</v>
      </c>
      <c r="BK353" s="32">
        <f>IF($BF353&gt;$Y$7,"",IF(AND($BF353=$Y$7,$BG353=23),"",Entrées!F381-Entrées!F380))</f>
        <v>-0.5</v>
      </c>
      <c r="BL353" s="32">
        <f>IF($BF353&gt;$Y$7,"",IF(AND($BF353=$Y$7,$BG353=23),"",Entrées!G381-Entrées!G380))</f>
        <v>-223.5</v>
      </c>
      <c r="BM353" s="32">
        <f>IF($BF353&gt;$Y$7,"",IF(AND($BF353=$Y$7,$BG353=23),"",Entrées!H381-Entrées!H380))</f>
        <v>1265</v>
      </c>
      <c r="BN353" s="32">
        <f>IF($BF353&gt;$Y$7,"",IF(AND($BF353=$Y$7,$BG353=23),"",Entrées!I381-Entrées!I380))</f>
        <v>27</v>
      </c>
      <c r="BO353" s="32">
        <f>IF($BF353&gt;$Y$7,"",IF(AND($BF353=$Y$7,$BG353=23),"",Entrées!J381-Entrées!J380))</f>
        <v>-124.5</v>
      </c>
      <c r="BP353" s="32">
        <f>IF($BF353&gt;$Y$7,"",IF(AND($BF353=$Y$7,$BG353=23),"",Entrées!K381-Entrées!K380))</f>
        <v>8.5</v>
      </c>
      <c r="BQ353" s="32">
        <f>IF($BF353&gt;$Y$7,"",IF(AND($BF353=$Y$7,$BG353=23),"",Entrées!L381-Entrées!L380))</f>
        <v>1331.5</v>
      </c>
      <c r="BR353" s="32">
        <f>IF($BF353&gt;$Y$7,"",IF(AND($BF353=$Y$7,$BG353=23),"",Entrées!M381-Entrées!M380))</f>
        <v>31.5</v>
      </c>
      <c r="BS353" s="32">
        <f>IF($BF353&gt;$Y$7,"",IF(AND($BF353=$Y$7,$BG353=23),"",Entrées!N381-Entrées!N380))</f>
        <v>-4.5</v>
      </c>
      <c r="BT353" s="32">
        <f>IF($BF353&gt;$Y$7,"",IF(AND($BF353=$Y$7,$BG353=23),"",Entrées!O381-Entrées!O380))</f>
        <v>912</v>
      </c>
      <c r="BU353" s="32">
        <f>IF($BF353&gt;$Y$7,"",IF(AND($BF353=$Y$7,$BG353=23),"",Entrées!P381-Entrées!P380))</f>
        <v>1</v>
      </c>
      <c r="BV353" s="32">
        <f>IF($BF353&gt;$Y$7,"",IF(AND($BF353=$Y$7,$BG353=23),"",Entrées!Q381-Entrées!Q380))</f>
        <v>236</v>
      </c>
      <c r="BW353" s="32">
        <f>IF($BF353&gt;$Y$7,"",IF(AND($BF353=$Y$7,$BG353=23),"",Entrées!R381-Entrées!R380))</f>
        <v>-6</v>
      </c>
      <c r="BX353" s="32">
        <f>IF($BF353&gt;$Y$7,"",IF(AND($BF353=$Y$7,$BG353=23),"",Entrées!S381-Entrées!S380))</f>
        <v>-42</v>
      </c>
      <c r="BY353" s="32">
        <f>IF($BF353&gt;$Y$7,"",IF(AND($BF353=$Y$7,$BG353=23),"",Entrées!T381-Entrées!T380))</f>
        <v>0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234</v>
      </c>
      <c r="CB353" s="4"/>
      <c r="CC353" s="4"/>
      <c r="CD353" s="33">
        <f>IF($BF353&lt;=$Y$7,Entrées!J380/CD$2,"")</f>
        <v>0.19581125410042896</v>
      </c>
      <c r="CE353" s="33">
        <f>IF($BF353&lt;=$Y$7,Entrées!K380/CE$2,"")</f>
        <v>0</v>
      </c>
      <c r="CF353" s="11">
        <f t="shared" si="389"/>
        <v>7926</v>
      </c>
      <c r="CG353" s="11">
        <f t="shared" si="390"/>
        <v>4186</v>
      </c>
      <c r="CH353" s="52">
        <f t="shared" si="391"/>
        <v>0.27160101910413265</v>
      </c>
      <c r="CI353" s="52">
        <f t="shared" si="392"/>
        <v>9.6170382329218221E-2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4689</v>
      </c>
      <c r="F354" s="28">
        <f ca="1">IF($D354&gt;$D$8,"",INDIRECT(ADDRESS(ROW(Entrées!$C$37)+($D354-1)*24+F$11,COLUMN(Entrées!$C$37)+($C354-1),4,TRUE,"Entrées")))</f>
        <v>4050.5</v>
      </c>
      <c r="G354" s="28">
        <f ca="1">IF($D354&gt;$D$8,"",INDIRECT(ADDRESS(ROW(Entrées!$C$37)+($D354-1)*24+G$11,COLUMN(Entrées!$C$37)+($C354-1),4,TRUE,"Entrées")))</f>
        <v>3932</v>
      </c>
      <c r="H354" s="28">
        <f ca="1">IF($D354&gt;$D$8,"",INDIRECT(ADDRESS(ROW(Entrées!$C$37)+($D354-1)*24+H$11,COLUMN(Entrées!$C$37)+($C354-1),4,TRUE,"Entrées")))</f>
        <v>3618</v>
      </c>
      <c r="I354" s="28">
        <f ca="1">IF($D354&gt;$D$8,"",INDIRECT(ADDRESS(ROW(Entrées!$C$37)+($D354-1)*24+I$11,COLUMN(Entrées!$C$37)+($C354-1),4,TRUE,"Entrées")))</f>
        <v>3443</v>
      </c>
      <c r="J354" s="28">
        <f ca="1">IF($D354&gt;$D$8,"",INDIRECT(ADDRESS(ROW(Entrées!$C$37)+($D354-1)*24+J$11,COLUMN(Entrées!$C$37)+($C354-1),4,TRUE,"Entrées")))</f>
        <v>3566</v>
      </c>
      <c r="K354" s="28">
        <f ca="1">IF($D354&gt;$D$8,"",INDIRECT(ADDRESS(ROW(Entrées!$C$37)+($D354-1)*24+K$11,COLUMN(Entrées!$C$37)+($C354-1),4,TRUE,"Entrées")))</f>
        <v>4415.5</v>
      </c>
      <c r="L354" s="28">
        <f ca="1">IF($D354&gt;$D$8,"",INDIRECT(ADDRESS(ROW(Entrées!$C$37)+($D354-1)*24+L$11,COLUMN(Entrées!$C$37)+($C354-1),4,TRUE,"Entrées")))</f>
        <v>6613.5</v>
      </c>
      <c r="M354" s="28">
        <f ca="1">IF($D354&gt;$D$8,"",INDIRECT(ADDRESS(ROW(Entrées!$C$37)+($D354-1)*24+M$11,COLUMN(Entrées!$C$37)+($C354-1),4,TRUE,"Entrées")))</f>
        <v>7785.5</v>
      </c>
      <c r="N354" s="28">
        <f ca="1">IF($D354&gt;$D$8,"",INDIRECT(ADDRESS(ROW(Entrées!$C$37)+($D354-1)*24+N$11,COLUMN(Entrées!$C$37)+($C354-1),4,TRUE,"Entrées")))</f>
        <v>7746</v>
      </c>
      <c r="O354" s="28">
        <f ca="1">IF($D354&gt;$D$8,"",INDIRECT(ADDRESS(ROW(Entrées!$C$37)+($D354-1)*24+O$11,COLUMN(Entrées!$C$37)+($C354-1),4,TRUE,"Entrées")))</f>
        <v>7554.5</v>
      </c>
      <c r="P354" s="28">
        <f ca="1">IF($D354&gt;$D$8,"",INDIRECT(ADDRESS(ROW(Entrées!$C$37)+($D354-1)*24+P$11,COLUMN(Entrées!$C$37)+($C354-1),4,TRUE,"Entrées")))</f>
        <v>7313.5</v>
      </c>
      <c r="Q354" s="28">
        <f ca="1">IF($D354&gt;$D$8,"",INDIRECT(ADDRESS(ROW(Entrées!$C$37)+($D354-1)*24+Q$11,COLUMN(Entrées!$C$37)+($C354-1),4,TRUE,"Entrées")))</f>
        <v>7325</v>
      </c>
      <c r="R354" s="28">
        <f ca="1">IF($D354&gt;$D$8,"",INDIRECT(ADDRESS(ROW(Entrées!$C$37)+($D354-1)*24+R$11,COLUMN(Entrées!$C$37)+($C354-1),4,TRUE,"Entrées")))</f>
        <v>7325.5</v>
      </c>
      <c r="S354" s="28">
        <f ca="1">IF($D354&gt;$D$8,"",INDIRECT(ADDRESS(ROW(Entrées!$C$37)+($D354-1)*24+S$11,COLUMN(Entrées!$C$37)+($C354-1),4,TRUE,"Entrées")))</f>
        <v>6846</v>
      </c>
      <c r="T354" s="28">
        <f ca="1">IF($D354&gt;$D$8,"",INDIRECT(ADDRESS(ROW(Entrées!$C$37)+($D354-1)*24+T$11,COLUMN(Entrées!$C$37)+($C354-1),4,TRUE,"Entrées")))</f>
        <v>6383</v>
      </c>
      <c r="U354" s="28">
        <f ca="1">IF($D354&gt;$D$8,"",INDIRECT(ADDRESS(ROW(Entrées!$C$37)+($D354-1)*24+U$11,COLUMN(Entrées!$C$37)+($C354-1),4,TRUE,"Entrées")))</f>
        <v>6080.5</v>
      </c>
      <c r="V354" s="28">
        <f ca="1">IF($D354&gt;$D$8,"",INDIRECT(ADDRESS(ROW(Entrées!$C$37)+($D354-1)*24+V$11,COLUMN(Entrées!$C$37)+($C354-1),4,TRUE,"Entrées")))</f>
        <v>6167</v>
      </c>
      <c r="W354" s="28">
        <f ca="1">IF($D354&gt;$D$8,"",INDIRECT(ADDRESS(ROW(Entrées!$C$37)+($D354-1)*24+W$11,COLUMN(Entrées!$C$37)+($C354-1),4,TRUE,"Entrées")))</f>
        <v>6387.5</v>
      </c>
      <c r="X354" s="28">
        <f ca="1">IF($D354&gt;$D$8,"",INDIRECT(ADDRESS(ROW(Entrées!$C$37)+($D354-1)*24+X$11,COLUMN(Entrées!$C$37)+($C354-1),4,TRUE,"Entrées")))</f>
        <v>8465</v>
      </c>
      <c r="Y354" s="28">
        <f ca="1">IF($D354&gt;$D$8,"",INDIRECT(ADDRESS(ROW(Entrées!$C$37)+($D354-1)*24+Y$11,COLUMN(Entrées!$C$37)+($C354-1),4,TRUE,"Entrées")))</f>
        <v>8950.5</v>
      </c>
      <c r="Z354" s="28">
        <f ca="1">IF($D354&gt;$D$8,"",INDIRECT(ADDRESS(ROW(Entrées!$C$37)+($D354-1)*24+Z$11,COLUMN(Entrées!$C$37)+($C354-1),4,TRUE,"Entrées")))</f>
        <v>6622.5</v>
      </c>
      <c r="AA354" s="28">
        <f ca="1">IF($D354&gt;$D$8,"",INDIRECT(ADDRESS(ROW(Entrées!$C$37)+($D354-1)*24+AA$11,COLUMN(Entrées!$C$37)+($C354-1),4,TRUE,"Entrées")))</f>
        <v>4867</v>
      </c>
      <c r="AB354" s="28">
        <f ca="1">IF($D354&gt;$D$8,"",INDIRECT(ADDRESS(ROW(Entrées!$C$37)+($D354-1)*24+AB$11,COLUMN(Entrées!$C$37)+($C354-1),4,TRUE,"Entrées")))</f>
        <v>4838</v>
      </c>
      <c r="AC354" s="11"/>
      <c r="AD354" s="40">
        <f t="shared" ca="1" si="420"/>
        <v>6041.020833333333</v>
      </c>
      <c r="AE354" s="40">
        <f t="shared" ca="1" si="423"/>
        <v>8950.5</v>
      </c>
      <c r="AF354" s="40">
        <f t="shared" ca="1" si="424"/>
        <v>3443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49473.956989247294</v>
      </c>
      <c r="AK354" s="31">
        <f t="shared" ca="1" si="369"/>
        <v>49350.672043010745</v>
      </c>
      <c r="AL354" s="31">
        <f t="shared" ca="1" si="370"/>
        <v>49398.118279569891</v>
      </c>
      <c r="AM354" s="31">
        <f t="shared" ca="1" si="371"/>
        <v>347.55645161290329</v>
      </c>
      <c r="AN354" s="31">
        <f t="shared" ca="1" si="372"/>
        <v>2588.1444892473114</v>
      </c>
      <c r="AO354" s="31">
        <f t="shared" ca="1" si="373"/>
        <v>1503.5463709677417</v>
      </c>
      <c r="AP354" s="31">
        <f t="shared" ca="1" si="374"/>
        <v>41704.171370967742</v>
      </c>
      <c r="AQ354" s="31">
        <f t="shared" ca="1" si="375"/>
        <v>2152.7096774193546</v>
      </c>
      <c r="AR354" s="31">
        <f t="shared" ca="1" si="376"/>
        <v>402.56922043010746</v>
      </c>
      <c r="AS354" s="31">
        <f t="shared" ca="1" si="377"/>
        <v>6508.2741935483891</v>
      </c>
      <c r="AT354" s="31">
        <f t="shared" ca="1" si="378"/>
        <v>-813.07862903225805</v>
      </c>
      <c r="AU354" s="31">
        <f t="shared" ca="1" si="379"/>
        <v>663.5913978494624</v>
      </c>
      <c r="AV354" s="31">
        <f t="shared" ca="1" si="380"/>
        <v>-5583.5161290322567</v>
      </c>
      <c r="AW354" s="31">
        <f t="shared" ca="1" si="381"/>
        <v>65.047043010752674</v>
      </c>
      <c r="AX354" s="31">
        <f t="shared" ca="1" si="382"/>
        <v>1350.5215053763443</v>
      </c>
      <c r="AY354" s="31">
        <f t="shared" ca="1" si="383"/>
        <v>-1174.383064516129</v>
      </c>
      <c r="AZ354" s="31">
        <f t="shared" ca="1" si="384"/>
        <v>-997.34811827956992</v>
      </c>
      <c r="BA354" s="31">
        <f t="shared" ca="1" si="385"/>
        <v>-382.02016129032256</v>
      </c>
      <c r="BB354" s="31">
        <f t="shared" ca="1" si="386"/>
        <v>-2410.5497311827958</v>
      </c>
      <c r="BC354" s="31">
        <f t="shared" ca="1" si="387"/>
        <v>-1597.1438172043011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476.5</v>
      </c>
      <c r="BI354" s="32">
        <f>IF($BF354&gt;$Y$7,"",IF(AND($BF354=$Y$7,$BG354=23),"",Entrées!D382-Entrées!D381))</f>
        <v>1000</v>
      </c>
      <c r="BJ354" s="32">
        <f>IF($BF354&gt;$Y$7,"",IF(AND($BF354=$Y$7,$BG354=23),"",Entrées!E382-Entrées!E381))</f>
        <v>475</v>
      </c>
      <c r="BK354" s="32">
        <f>IF($BF354&gt;$Y$7,"",IF(AND($BF354=$Y$7,$BG354=23),"",Entrées!F382-Entrées!F381))</f>
        <v>0.5</v>
      </c>
      <c r="BL354" s="32">
        <f>IF($BF354&gt;$Y$7,"",IF(AND($BF354=$Y$7,$BG354=23),"",Entrées!G382-Entrées!G381))</f>
        <v>-43.5</v>
      </c>
      <c r="BM354" s="32">
        <f>IF($BF354&gt;$Y$7,"",IF(AND($BF354=$Y$7,$BG354=23),"",Entrées!H382-Entrées!H381))</f>
        <v>190.5</v>
      </c>
      <c r="BN354" s="32">
        <f>IF($BF354&gt;$Y$7,"",IF(AND($BF354=$Y$7,$BG354=23),"",Entrées!I382-Entrées!I381))</f>
        <v>88</v>
      </c>
      <c r="BO354" s="32">
        <f>IF($BF354&gt;$Y$7,"",IF(AND($BF354=$Y$7,$BG354=23),"",Entrées!J382-Entrées!J381))</f>
        <v>-156</v>
      </c>
      <c r="BP354" s="32">
        <f>IF($BF354&gt;$Y$7,"",IF(AND($BF354=$Y$7,$BG354=23),"",Entrées!K382-Entrées!K381))</f>
        <v>114.5</v>
      </c>
      <c r="BQ354" s="32">
        <f>IF($BF354&gt;$Y$7,"",IF(AND($BF354=$Y$7,$BG354=23),"",Entrées!L382-Entrées!L381))</f>
        <v>128</v>
      </c>
      <c r="BR354" s="32">
        <f>IF($BF354&gt;$Y$7,"",IF(AND($BF354=$Y$7,$BG354=23),"",Entrées!M382-Entrées!M381))</f>
        <v>-1</v>
      </c>
      <c r="BS354" s="32">
        <f>IF($BF354&gt;$Y$7,"",IF(AND($BF354=$Y$7,$BG354=23),"",Entrées!N382-Entrées!N381))</f>
        <v>-12.5</v>
      </c>
      <c r="BT354" s="32">
        <f>IF($BF354&gt;$Y$7,"",IF(AND($BF354=$Y$7,$BG354=23),"",Entrées!O382-Entrées!O381))</f>
        <v>169.5</v>
      </c>
      <c r="BU354" s="32">
        <f>IF($BF354&gt;$Y$7,"",IF(AND($BF354=$Y$7,$BG354=23),"",Entrées!P382-Entrées!P381))</f>
        <v>0</v>
      </c>
      <c r="BV354" s="32">
        <f>IF($BF354&gt;$Y$7,"",IF(AND($BF354=$Y$7,$BG354=23),"",Entrées!Q382-Entrées!Q381))</f>
        <v>-12</v>
      </c>
      <c r="BW354" s="32">
        <f>IF($BF354&gt;$Y$7,"",IF(AND($BF354=$Y$7,$BG354=23),"",Entrées!R382-Entrées!R381))</f>
        <v>-130</v>
      </c>
      <c r="BX354" s="32">
        <f>IF($BF354&gt;$Y$7,"",IF(AND($BF354=$Y$7,$BG354=23),"",Entrées!S382-Entrées!S381))</f>
        <v>-215</v>
      </c>
      <c r="BY354" s="32">
        <f>IF($BF354&gt;$Y$7,"",IF(AND($BF354=$Y$7,$BG354=23),"",Entrées!T382-Entrées!T381))</f>
        <v>-100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434</v>
      </c>
      <c r="CB354" s="4"/>
      <c r="CC354" s="4"/>
      <c r="CD354" s="33">
        <f>IF($BF354&lt;=$Y$7,Entrées!J381/CD$2,"")</f>
        <v>0.18010345697703758</v>
      </c>
      <c r="CE354" s="33">
        <f>IF($BF354&lt;=$Y$7,Entrées!K381/CE$2,"")</f>
        <v>2.0305781175346395E-3</v>
      </c>
      <c r="CF354" s="11">
        <f t="shared" si="389"/>
        <v>7926</v>
      </c>
      <c r="CG354" s="11">
        <f t="shared" si="390"/>
        <v>4186</v>
      </c>
      <c r="CH354" s="52">
        <f t="shared" si="391"/>
        <v>0.27160101910413265</v>
      </c>
      <c r="CI354" s="52">
        <f t="shared" si="392"/>
        <v>9.6170382329218221E-2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4208</v>
      </c>
      <c r="F355" s="28">
        <f ca="1">IF($D355&gt;$D$8,"",INDIRECT(ADDRESS(ROW(Entrées!$C$37)+($D355-1)*24+F$11,COLUMN(Entrées!$C$37)+($C355-1),4,TRUE,"Entrées")))</f>
        <v>3852</v>
      </c>
      <c r="G355" s="28">
        <f ca="1">IF($D355&gt;$D$8,"",INDIRECT(ADDRESS(ROW(Entrées!$C$37)+($D355-1)*24+G$11,COLUMN(Entrées!$C$37)+($C355-1),4,TRUE,"Entrées")))</f>
        <v>3661.5</v>
      </c>
      <c r="H355" s="28">
        <f ca="1">IF($D355&gt;$D$8,"",INDIRECT(ADDRESS(ROW(Entrées!$C$37)+($D355-1)*24+H$11,COLUMN(Entrées!$C$37)+($C355-1),4,TRUE,"Entrées")))</f>
        <v>3451.5</v>
      </c>
      <c r="I355" s="28">
        <f ca="1">IF($D355&gt;$D$8,"",INDIRECT(ADDRESS(ROW(Entrées!$C$37)+($D355-1)*24+I$11,COLUMN(Entrées!$C$37)+($C355-1),4,TRUE,"Entrées")))</f>
        <v>3506.5</v>
      </c>
      <c r="J355" s="28">
        <f ca="1">IF($D355&gt;$D$8,"",INDIRECT(ADDRESS(ROW(Entrées!$C$37)+($D355-1)*24+J$11,COLUMN(Entrées!$C$37)+($C355-1),4,TRUE,"Entrées")))</f>
        <v>3694.5</v>
      </c>
      <c r="K355" s="28">
        <f ca="1">IF($D355&gt;$D$8,"",INDIRECT(ADDRESS(ROW(Entrées!$C$37)+($D355-1)*24+K$11,COLUMN(Entrées!$C$37)+($C355-1),4,TRUE,"Entrées")))</f>
        <v>4238.5</v>
      </c>
      <c r="L355" s="28">
        <f ca="1">IF($D355&gt;$D$8,"",INDIRECT(ADDRESS(ROW(Entrées!$C$37)+($D355-1)*24+L$11,COLUMN(Entrées!$C$37)+($C355-1),4,TRUE,"Entrées")))</f>
        <v>6579</v>
      </c>
      <c r="M355" s="28">
        <f ca="1">IF($D355&gt;$D$8,"",INDIRECT(ADDRESS(ROW(Entrées!$C$37)+($D355-1)*24+M$11,COLUMN(Entrées!$C$37)+($C355-1),4,TRUE,"Entrées")))</f>
        <v>7643</v>
      </c>
      <c r="N355" s="28">
        <f ca="1">IF($D355&gt;$D$8,"",INDIRECT(ADDRESS(ROW(Entrées!$C$37)+($D355-1)*24+N$11,COLUMN(Entrées!$C$37)+($C355-1),4,TRUE,"Entrées")))</f>
        <v>7227</v>
      </c>
      <c r="O355" s="28">
        <f ca="1">IF($D355&gt;$D$8,"",INDIRECT(ADDRESS(ROW(Entrées!$C$37)+($D355-1)*24+O$11,COLUMN(Entrées!$C$37)+($C355-1),4,TRUE,"Entrées")))</f>
        <v>7286.5</v>
      </c>
      <c r="P355" s="28">
        <f ca="1">IF($D355&gt;$D$8,"",INDIRECT(ADDRESS(ROW(Entrées!$C$37)+($D355-1)*24+P$11,COLUMN(Entrées!$C$37)+($C355-1),4,TRUE,"Entrées")))</f>
        <v>7355</v>
      </c>
      <c r="Q355" s="28">
        <f ca="1">IF($D355&gt;$D$8,"",INDIRECT(ADDRESS(ROW(Entrées!$C$37)+($D355-1)*24+Q$11,COLUMN(Entrées!$C$37)+($C355-1),4,TRUE,"Entrées")))</f>
        <v>7296</v>
      </c>
      <c r="R355" s="28">
        <f ca="1">IF($D355&gt;$D$8,"",INDIRECT(ADDRESS(ROW(Entrées!$C$37)+($D355-1)*24+R$11,COLUMN(Entrées!$C$37)+($C355-1),4,TRUE,"Entrées")))</f>
        <v>7471</v>
      </c>
      <c r="S355" s="28">
        <f ca="1">IF($D355&gt;$D$8,"",INDIRECT(ADDRESS(ROW(Entrées!$C$37)+($D355-1)*24+S$11,COLUMN(Entrées!$C$37)+($C355-1),4,TRUE,"Entrées")))</f>
        <v>6866.5</v>
      </c>
      <c r="T355" s="28">
        <f ca="1">IF($D355&gt;$D$8,"",INDIRECT(ADDRESS(ROW(Entrées!$C$37)+($D355-1)*24+T$11,COLUMN(Entrées!$C$37)+($C355-1),4,TRUE,"Entrées")))</f>
        <v>6169</v>
      </c>
      <c r="U355" s="28">
        <f ca="1">IF($D355&gt;$D$8,"",INDIRECT(ADDRESS(ROW(Entrées!$C$37)+($D355-1)*24+U$11,COLUMN(Entrées!$C$37)+($C355-1),4,TRUE,"Entrées")))</f>
        <v>5685.5</v>
      </c>
      <c r="V355" s="28">
        <f ca="1">IF($D355&gt;$D$8,"",INDIRECT(ADDRESS(ROW(Entrées!$C$37)+($D355-1)*24+V$11,COLUMN(Entrées!$C$37)+($C355-1),4,TRUE,"Entrées")))</f>
        <v>5558</v>
      </c>
      <c r="W355" s="28">
        <f ca="1">IF($D355&gt;$D$8,"",INDIRECT(ADDRESS(ROW(Entrées!$C$37)+($D355-1)*24+W$11,COLUMN(Entrées!$C$37)+($C355-1),4,TRUE,"Entrées")))</f>
        <v>6208</v>
      </c>
      <c r="X355" s="28">
        <f ca="1">IF($D355&gt;$D$8,"",INDIRECT(ADDRESS(ROW(Entrées!$C$37)+($D355-1)*24+X$11,COLUMN(Entrées!$C$37)+($C355-1),4,TRUE,"Entrées")))</f>
        <v>8403</v>
      </c>
      <c r="Y355" s="28">
        <f ca="1">IF($D355&gt;$D$8,"",INDIRECT(ADDRESS(ROW(Entrées!$C$37)+($D355-1)*24+Y$11,COLUMN(Entrées!$C$37)+($C355-1),4,TRUE,"Entrées")))</f>
        <v>8539.5</v>
      </c>
      <c r="Z355" s="28">
        <f ca="1">IF($D355&gt;$D$8,"",INDIRECT(ADDRESS(ROW(Entrées!$C$37)+($D355-1)*24+Z$11,COLUMN(Entrées!$C$37)+($C355-1),4,TRUE,"Entrées")))</f>
        <v>6836</v>
      </c>
      <c r="AA355" s="28">
        <f ca="1">IF($D355&gt;$D$8,"",INDIRECT(ADDRESS(ROW(Entrées!$C$37)+($D355-1)*24+AA$11,COLUMN(Entrées!$C$37)+($C355-1),4,TRUE,"Entrées")))</f>
        <v>5988</v>
      </c>
      <c r="AB355" s="28">
        <f ca="1">IF($D355&gt;$D$8,"",INDIRECT(ADDRESS(ROW(Entrées!$C$37)+($D355-1)*24+AB$11,COLUMN(Entrées!$C$37)+($C355-1),4,TRUE,"Entrées")))</f>
        <v>6342.5</v>
      </c>
      <c r="AC355" s="11"/>
      <c r="AD355" s="40">
        <f t="shared" ca="1" si="420"/>
        <v>6002.75</v>
      </c>
      <c r="AE355" s="40">
        <f t="shared" ca="1" si="423"/>
        <v>8539.5</v>
      </c>
      <c r="AF355" s="40">
        <f t="shared" ca="1" si="424"/>
        <v>3451.5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49473.956989247294</v>
      </c>
      <c r="AK355" s="31">
        <f t="shared" ca="1" si="369"/>
        <v>49350.672043010745</v>
      </c>
      <c r="AL355" s="31">
        <f t="shared" ca="1" si="370"/>
        <v>49398.118279569891</v>
      </c>
      <c r="AM355" s="31">
        <f t="shared" ca="1" si="371"/>
        <v>347.55645161290329</v>
      </c>
      <c r="AN355" s="31">
        <f t="shared" ca="1" si="372"/>
        <v>2588.1444892473114</v>
      </c>
      <c r="AO355" s="31">
        <f t="shared" ca="1" si="373"/>
        <v>1503.5463709677417</v>
      </c>
      <c r="AP355" s="31">
        <f t="shared" ca="1" si="374"/>
        <v>41704.171370967742</v>
      </c>
      <c r="AQ355" s="31">
        <f t="shared" ca="1" si="375"/>
        <v>2152.7096774193546</v>
      </c>
      <c r="AR355" s="31">
        <f t="shared" ca="1" si="376"/>
        <v>402.56922043010746</v>
      </c>
      <c r="AS355" s="31">
        <f t="shared" ca="1" si="377"/>
        <v>6508.2741935483891</v>
      </c>
      <c r="AT355" s="31">
        <f t="shared" ca="1" si="378"/>
        <v>-813.07862903225805</v>
      </c>
      <c r="AU355" s="31">
        <f t="shared" ca="1" si="379"/>
        <v>663.5913978494624</v>
      </c>
      <c r="AV355" s="31">
        <f t="shared" ca="1" si="380"/>
        <v>-5583.5161290322567</v>
      </c>
      <c r="AW355" s="31">
        <f t="shared" ca="1" si="381"/>
        <v>65.047043010752674</v>
      </c>
      <c r="AX355" s="31">
        <f t="shared" ca="1" si="382"/>
        <v>1350.5215053763443</v>
      </c>
      <c r="AY355" s="31">
        <f t="shared" ca="1" si="383"/>
        <v>-1174.383064516129</v>
      </c>
      <c r="AZ355" s="31">
        <f t="shared" ca="1" si="384"/>
        <v>-997.34811827956992</v>
      </c>
      <c r="BA355" s="31">
        <f t="shared" ca="1" si="385"/>
        <v>-382.02016129032256</v>
      </c>
      <c r="BB355" s="31">
        <f t="shared" ca="1" si="386"/>
        <v>-2410.5497311827958</v>
      </c>
      <c r="BC355" s="31">
        <f t="shared" ca="1" si="387"/>
        <v>-1597.1438172043011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308</v>
      </c>
      <c r="BI355" s="32">
        <f>IF($BF355&gt;$Y$7,"",IF(AND($BF355=$Y$7,$BG355=23),"",Entrées!D383-Entrées!D382))</f>
        <v>525</v>
      </c>
      <c r="BJ355" s="32">
        <f>IF($BF355&gt;$Y$7,"",IF(AND($BF355=$Y$7,$BG355=23),"",Entrées!E383-Entrées!E382))</f>
        <v>250</v>
      </c>
      <c r="BK355" s="32">
        <f>IF($BF355&gt;$Y$7,"",IF(AND($BF355=$Y$7,$BG355=23),"",Entrées!F383-Entrées!F382))</f>
        <v>1</v>
      </c>
      <c r="BL355" s="32">
        <f>IF($BF355&gt;$Y$7,"",IF(AND($BF355=$Y$7,$BG355=23),"",Entrées!G383-Entrées!G382))</f>
        <v>-141.5</v>
      </c>
      <c r="BM355" s="32">
        <f>IF($BF355&gt;$Y$7,"",IF(AND($BF355=$Y$7,$BG355=23),"",Entrées!H383-Entrées!H382))</f>
        <v>249.5</v>
      </c>
      <c r="BN355" s="32">
        <f>IF($BF355&gt;$Y$7,"",IF(AND($BF355=$Y$7,$BG355=23),"",Entrées!I383-Entrées!I382))</f>
        <v>75</v>
      </c>
      <c r="BO355" s="32">
        <f>IF($BF355&gt;$Y$7,"",IF(AND($BF355=$Y$7,$BG355=23),"",Entrées!J383-Entrées!J382))</f>
        <v>-128.5</v>
      </c>
      <c r="BP355" s="32">
        <f>IF($BF355&gt;$Y$7,"",IF(AND($BF355=$Y$7,$BG355=23),"",Entrées!K383-Entrées!K382))</f>
        <v>220.5</v>
      </c>
      <c r="BQ355" s="32">
        <f>IF($BF355&gt;$Y$7,"",IF(AND($BF355=$Y$7,$BG355=23),"",Entrées!L383-Entrées!L382))</f>
        <v>-66.5</v>
      </c>
      <c r="BR355" s="32">
        <f>IF($BF355&gt;$Y$7,"",IF(AND($BF355=$Y$7,$BG355=23),"",Entrées!M383-Entrées!M382))</f>
        <v>0</v>
      </c>
      <c r="BS355" s="32">
        <f>IF($BF355&gt;$Y$7,"",IF(AND($BF355=$Y$7,$BG355=23),"",Entrées!N383-Entrées!N382))</f>
        <v>0.5</v>
      </c>
      <c r="BT355" s="32">
        <f>IF($BF355&gt;$Y$7,"",IF(AND($BF355=$Y$7,$BG355=23),"",Entrées!O383-Entrées!O382))</f>
        <v>97.5</v>
      </c>
      <c r="BU355" s="32">
        <f>IF($BF355&gt;$Y$7,"",IF(AND($BF355=$Y$7,$BG355=23),"",Entrées!P383-Entrées!P382))</f>
        <v>-1</v>
      </c>
      <c r="BV355" s="32">
        <f>IF($BF355&gt;$Y$7,"",IF(AND($BF355=$Y$7,$BG355=23),"",Entrées!Q383-Entrées!Q382))</f>
        <v>352</v>
      </c>
      <c r="BW355" s="32">
        <f>IF($BF355&gt;$Y$7,"",IF(AND($BF355=$Y$7,$BG355=23),"",Entrées!R383-Entrées!R382))</f>
        <v>15</v>
      </c>
      <c r="BX355" s="32">
        <f>IF($BF355&gt;$Y$7,"",IF(AND($BF355=$Y$7,$BG355=23),"",Entrées!S383-Entrées!S382))</f>
        <v>-188</v>
      </c>
      <c r="BY355" s="32">
        <f>IF($BF355&gt;$Y$7,"",IF(AND($BF355=$Y$7,$BG355=23),"",Entrées!T383-Entrées!T382))</f>
        <v>-151</v>
      </c>
      <c r="BZ355" s="32">
        <f>IF($BF355&gt;$Y$7,"",IF(AND($BF355=$Y$7,$BG355=23),"",Entrées!U383-Entrées!U382))</f>
        <v>1</v>
      </c>
      <c r="CA355" s="32">
        <f>IF($BF355&gt;$Y$7,"",IF(AND($BF355=$Y$7,$BG355=23),"",Entrées!V383-Entrées!V382))</f>
        <v>372</v>
      </c>
      <c r="CB355" s="11"/>
      <c r="CD355" s="33">
        <f>IF($BF355&lt;=$Y$7,Entrées!J382/CD$2,"")</f>
        <v>0.16042139793086047</v>
      </c>
      <c r="CE355" s="33">
        <f>IF($BF355&lt;=$Y$7,Entrées!K382/CE$2,"")</f>
        <v>2.9383659818442428E-2</v>
      </c>
      <c r="CF355" s="11">
        <f t="shared" si="389"/>
        <v>7926</v>
      </c>
      <c r="CG355" s="11">
        <f t="shared" si="390"/>
        <v>4186</v>
      </c>
      <c r="CH355" s="52">
        <f t="shared" si="391"/>
        <v>0.27160101910413265</v>
      </c>
      <c r="CI355" s="52">
        <f t="shared" si="392"/>
        <v>9.6170382329218221E-2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5457.5</v>
      </c>
      <c r="F356" s="28">
        <f ca="1">IF($D356&gt;$D$8,"",INDIRECT(ADDRESS(ROW(Entrées!$C$37)+($D356-1)*24+F$11,COLUMN(Entrées!$C$37)+($C356-1),4,TRUE,"Entrées")))</f>
        <v>4523.5</v>
      </c>
      <c r="G356" s="28">
        <f ca="1">IF($D356&gt;$D$8,"",INDIRECT(ADDRESS(ROW(Entrées!$C$37)+($D356-1)*24+G$11,COLUMN(Entrées!$C$37)+($C356-1),4,TRUE,"Entrées")))</f>
        <v>4249</v>
      </c>
      <c r="H356" s="28">
        <f ca="1">IF($D356&gt;$D$8,"",INDIRECT(ADDRESS(ROW(Entrées!$C$37)+($D356-1)*24+H$11,COLUMN(Entrées!$C$37)+($C356-1),4,TRUE,"Entrées")))</f>
        <v>3912.5</v>
      </c>
      <c r="I356" s="28">
        <f ca="1">IF($D356&gt;$D$8,"",INDIRECT(ADDRESS(ROW(Entrées!$C$37)+($D356-1)*24+I$11,COLUMN(Entrées!$C$37)+($C356-1),4,TRUE,"Entrées")))</f>
        <v>3977</v>
      </c>
      <c r="J356" s="28">
        <f ca="1">IF($D356&gt;$D$8,"",INDIRECT(ADDRESS(ROW(Entrées!$C$37)+($D356-1)*24+J$11,COLUMN(Entrées!$C$37)+($C356-1),4,TRUE,"Entrées")))</f>
        <v>4001</v>
      </c>
      <c r="K356" s="28">
        <f ca="1">IF($D356&gt;$D$8,"",INDIRECT(ADDRESS(ROW(Entrées!$C$37)+($D356-1)*24+K$11,COLUMN(Entrées!$C$37)+($C356-1),4,TRUE,"Entrées")))</f>
        <v>4126.5</v>
      </c>
      <c r="L356" s="28">
        <f ca="1">IF($D356&gt;$D$8,"",INDIRECT(ADDRESS(ROW(Entrées!$C$37)+($D356-1)*24+L$11,COLUMN(Entrées!$C$37)+($C356-1),4,TRUE,"Entrées")))</f>
        <v>4604</v>
      </c>
      <c r="M356" s="28">
        <f ca="1">IF($D356&gt;$D$8,"",INDIRECT(ADDRESS(ROW(Entrées!$C$37)+($D356-1)*24+M$11,COLUMN(Entrées!$C$37)+($C356-1),4,TRUE,"Entrées")))</f>
        <v>5255</v>
      </c>
      <c r="N356" s="28">
        <f ca="1">IF($D356&gt;$D$8,"",INDIRECT(ADDRESS(ROW(Entrées!$C$37)+($D356-1)*24+N$11,COLUMN(Entrées!$C$37)+($C356-1),4,TRUE,"Entrées")))</f>
        <v>5714</v>
      </c>
      <c r="O356" s="28">
        <f ca="1">IF($D356&gt;$D$8,"",INDIRECT(ADDRESS(ROW(Entrées!$C$37)+($D356-1)*24+O$11,COLUMN(Entrées!$C$37)+($C356-1),4,TRUE,"Entrées")))</f>
        <v>6188</v>
      </c>
      <c r="P356" s="28">
        <f ca="1">IF($D356&gt;$D$8,"",INDIRECT(ADDRESS(ROW(Entrées!$C$37)+($D356-1)*24+P$11,COLUMN(Entrées!$C$37)+($C356-1),4,TRUE,"Entrées")))</f>
        <v>6598</v>
      </c>
      <c r="Q356" s="28">
        <f ca="1">IF($D356&gt;$D$8,"",INDIRECT(ADDRESS(ROW(Entrées!$C$37)+($D356-1)*24+Q$11,COLUMN(Entrées!$C$37)+($C356-1),4,TRUE,"Entrées")))</f>
        <v>6992</v>
      </c>
      <c r="R356" s="28">
        <f ca="1">IF($D356&gt;$D$8,"",INDIRECT(ADDRESS(ROW(Entrées!$C$37)+($D356-1)*24+R$11,COLUMN(Entrées!$C$37)+($C356-1),4,TRUE,"Entrées")))</f>
        <v>7456.5</v>
      </c>
      <c r="S356" s="28">
        <f ca="1">IF($D356&gt;$D$8,"",INDIRECT(ADDRESS(ROW(Entrées!$C$37)+($D356-1)*24+S$11,COLUMN(Entrées!$C$37)+($C356-1),4,TRUE,"Entrées")))</f>
        <v>5779</v>
      </c>
      <c r="T356" s="28">
        <f ca="1">IF($D356&gt;$D$8,"",INDIRECT(ADDRESS(ROW(Entrées!$C$37)+($D356-1)*24+T$11,COLUMN(Entrées!$C$37)+($C356-1),4,TRUE,"Entrées")))</f>
        <v>5366</v>
      </c>
      <c r="U356" s="28">
        <f ca="1">IF($D356&gt;$D$8,"",INDIRECT(ADDRESS(ROW(Entrées!$C$37)+($D356-1)*24+U$11,COLUMN(Entrées!$C$37)+($C356-1),4,TRUE,"Entrées")))</f>
        <v>5319</v>
      </c>
      <c r="V356" s="28">
        <f ca="1">IF($D356&gt;$D$8,"",INDIRECT(ADDRESS(ROW(Entrées!$C$37)+($D356-1)*24+V$11,COLUMN(Entrées!$C$37)+($C356-1),4,TRUE,"Entrées")))</f>
        <v>5454.5</v>
      </c>
      <c r="W356" s="28">
        <f ca="1">IF($D356&gt;$D$8,"",INDIRECT(ADDRESS(ROW(Entrées!$C$37)+($D356-1)*24+W$11,COLUMN(Entrées!$C$37)+($C356-1),4,TRUE,"Entrées")))</f>
        <v>6079</v>
      </c>
      <c r="X356" s="28">
        <f ca="1">IF($D356&gt;$D$8,"",INDIRECT(ADDRESS(ROW(Entrées!$C$37)+($D356-1)*24+X$11,COLUMN(Entrées!$C$37)+($C356-1),4,TRUE,"Entrées")))</f>
        <v>7175</v>
      </c>
      <c r="Y356" s="28">
        <f ca="1">IF($D356&gt;$D$8,"",INDIRECT(ADDRESS(ROW(Entrées!$C$37)+($D356-1)*24+Y$11,COLUMN(Entrées!$C$37)+($C356-1),4,TRUE,"Entrées")))</f>
        <v>7883</v>
      </c>
      <c r="Z356" s="28">
        <f ca="1">IF($D356&gt;$D$8,"",INDIRECT(ADDRESS(ROW(Entrées!$C$37)+($D356-1)*24+Z$11,COLUMN(Entrées!$C$37)+($C356-1),4,TRUE,"Entrées")))</f>
        <v>6493.5</v>
      </c>
      <c r="AA356" s="28">
        <f ca="1">IF($D356&gt;$D$8,"",INDIRECT(ADDRESS(ROW(Entrées!$C$37)+($D356-1)*24+AA$11,COLUMN(Entrées!$C$37)+($C356-1),4,TRUE,"Entrées")))</f>
        <v>5484.5</v>
      </c>
      <c r="AB356" s="28">
        <f ca="1">IF($D356&gt;$D$8,"",INDIRECT(ADDRESS(ROW(Entrées!$C$37)+($D356-1)*24+AB$11,COLUMN(Entrées!$C$37)+($C356-1),4,TRUE,"Entrées")))</f>
        <v>6829</v>
      </c>
      <c r="AC356" s="11"/>
      <c r="AD356" s="40">
        <f t="shared" ca="1" si="420"/>
        <v>5621.541666666667</v>
      </c>
      <c r="AE356" s="40">
        <f t="shared" ca="1" si="423"/>
        <v>7883</v>
      </c>
      <c r="AF356" s="40">
        <f t="shared" ca="1" si="424"/>
        <v>3912.5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49473.956989247294</v>
      </c>
      <c r="AK356" s="31">
        <f t="shared" ca="1" si="369"/>
        <v>49350.672043010745</v>
      </c>
      <c r="AL356" s="31">
        <f t="shared" ca="1" si="370"/>
        <v>49398.118279569891</v>
      </c>
      <c r="AM356" s="31">
        <f t="shared" ca="1" si="371"/>
        <v>347.55645161290329</v>
      </c>
      <c r="AN356" s="31">
        <f t="shared" ca="1" si="372"/>
        <v>2588.1444892473114</v>
      </c>
      <c r="AO356" s="31">
        <f t="shared" ca="1" si="373"/>
        <v>1503.5463709677417</v>
      </c>
      <c r="AP356" s="31">
        <f t="shared" ca="1" si="374"/>
        <v>41704.171370967742</v>
      </c>
      <c r="AQ356" s="31">
        <f t="shared" ca="1" si="375"/>
        <v>2152.7096774193546</v>
      </c>
      <c r="AR356" s="31">
        <f t="shared" ca="1" si="376"/>
        <v>402.56922043010746</v>
      </c>
      <c r="AS356" s="31">
        <f t="shared" ca="1" si="377"/>
        <v>6508.2741935483891</v>
      </c>
      <c r="AT356" s="31">
        <f t="shared" ca="1" si="378"/>
        <v>-813.07862903225805</v>
      </c>
      <c r="AU356" s="31">
        <f t="shared" ca="1" si="379"/>
        <v>663.5913978494624</v>
      </c>
      <c r="AV356" s="31">
        <f t="shared" ca="1" si="380"/>
        <v>-5583.5161290322567</v>
      </c>
      <c r="AW356" s="31">
        <f t="shared" ca="1" si="381"/>
        <v>65.047043010752674</v>
      </c>
      <c r="AX356" s="31">
        <f t="shared" ca="1" si="382"/>
        <v>1350.5215053763443</v>
      </c>
      <c r="AY356" s="31">
        <f t="shared" ca="1" si="383"/>
        <v>-1174.383064516129</v>
      </c>
      <c r="AZ356" s="31">
        <f t="shared" ca="1" si="384"/>
        <v>-997.34811827956992</v>
      </c>
      <c r="BA356" s="31">
        <f t="shared" ca="1" si="385"/>
        <v>-382.02016129032256</v>
      </c>
      <c r="BB356" s="31">
        <f t="shared" ca="1" si="386"/>
        <v>-2410.5497311827958</v>
      </c>
      <c r="BC356" s="31">
        <f t="shared" ca="1" si="387"/>
        <v>-1597.1438172043011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151</v>
      </c>
      <c r="BI356" s="32">
        <f>IF($BF356&gt;$Y$7,"",IF(AND($BF356=$Y$7,$BG356=23),"",Entrées!D384-Entrées!D383))</f>
        <v>237.5</v>
      </c>
      <c r="BJ356" s="32">
        <f>IF($BF356&gt;$Y$7,"",IF(AND($BF356=$Y$7,$BG356=23),"",Entrées!E384-Entrées!E383))</f>
        <v>212.5</v>
      </c>
      <c r="BK356" s="32">
        <f>IF($BF356&gt;$Y$7,"",IF(AND($BF356=$Y$7,$BG356=23),"",Entrées!F384-Entrées!F383))</f>
        <v>4.5</v>
      </c>
      <c r="BL356" s="32">
        <f>IF($BF356&gt;$Y$7,"",IF(AND($BF356=$Y$7,$BG356=23),"",Entrées!G384-Entrées!G383))</f>
        <v>-2.5</v>
      </c>
      <c r="BM356" s="32">
        <f>IF($BF356&gt;$Y$7,"",IF(AND($BF356=$Y$7,$BG356=23),"",Entrées!H384-Entrées!H383))</f>
        <v>-1</v>
      </c>
      <c r="BN356" s="32">
        <f>IF($BF356&gt;$Y$7,"",IF(AND($BF356=$Y$7,$BG356=23),"",Entrées!I384-Entrées!I383))</f>
        <v>2</v>
      </c>
      <c r="BO356" s="32">
        <f>IF($BF356&gt;$Y$7,"",IF(AND($BF356=$Y$7,$BG356=23),"",Entrées!J384-Entrées!J383))</f>
        <v>-68</v>
      </c>
      <c r="BP356" s="32">
        <f>IF($BF356&gt;$Y$7,"",IF(AND($BF356=$Y$7,$BG356=23),"",Entrées!K384-Entrées!K383))</f>
        <v>224</v>
      </c>
      <c r="BQ356" s="32">
        <f>IF($BF356&gt;$Y$7,"",IF(AND($BF356=$Y$7,$BG356=23),"",Entrées!L384-Entrées!L383))</f>
        <v>-550.5</v>
      </c>
      <c r="BR356" s="32">
        <f>IF($BF356&gt;$Y$7,"",IF(AND($BF356=$Y$7,$BG356=23),"",Entrées!M384-Entrées!M383))</f>
        <v>0</v>
      </c>
      <c r="BS356" s="32">
        <f>IF($BF356&gt;$Y$7,"",IF(AND($BF356=$Y$7,$BG356=23),"",Entrées!N384-Entrées!N383))</f>
        <v>-16.5</v>
      </c>
      <c r="BT356" s="32">
        <f>IF($BF356&gt;$Y$7,"",IF(AND($BF356=$Y$7,$BG356=23),"",Entrées!O384-Entrées!O383))</f>
        <v>559.5</v>
      </c>
      <c r="BU356" s="32">
        <f>IF($BF356&gt;$Y$7,"",IF(AND($BF356=$Y$7,$BG356=23),"",Entrées!P384-Entrées!P383))</f>
        <v>0.5</v>
      </c>
      <c r="BV356" s="32">
        <f>IF($BF356&gt;$Y$7,"",IF(AND($BF356=$Y$7,$BG356=23),"",Entrées!Q384-Entrées!Q383))</f>
        <v>-18</v>
      </c>
      <c r="BW356" s="32">
        <f>IF($BF356&gt;$Y$7,"",IF(AND($BF356=$Y$7,$BG356=23),"",Entrées!R384-Entrées!R383))</f>
        <v>12</v>
      </c>
      <c r="BX356" s="32">
        <f>IF($BF356&gt;$Y$7,"",IF(AND($BF356=$Y$7,$BG356=23),"",Entrées!S384-Entrées!S383))</f>
        <v>367</v>
      </c>
      <c r="BY356" s="32">
        <f>IF($BF356&gt;$Y$7,"",IF(AND($BF356=$Y$7,$BG356=23),"",Entrées!T384-Entrées!T383))</f>
        <v>190</v>
      </c>
      <c r="BZ356" s="32">
        <f>IF($BF356&gt;$Y$7,"",IF(AND($BF356=$Y$7,$BG356=23),"",Entrées!U384-Entrées!U383))</f>
        <v>79</v>
      </c>
      <c r="CA356" s="32">
        <f>IF($BF356&gt;$Y$7,"",IF(AND($BF356=$Y$7,$BG356=23),"",Entrées!V384-Entrées!V383))</f>
        <v>-123</v>
      </c>
      <c r="CB356" s="4"/>
      <c r="CC356" s="4"/>
      <c r="CD356" s="33">
        <f>IF($BF356&lt;=$Y$7,Entrées!J383/CD$2,"")</f>
        <v>0.14420893262679788</v>
      </c>
      <c r="CE356" s="33">
        <f>IF($BF356&lt;=$Y$7,Entrées!K383/CE$2,"")</f>
        <v>8.205924510272336E-2</v>
      </c>
      <c r="CF356" s="11">
        <f t="shared" si="389"/>
        <v>7926</v>
      </c>
      <c r="CG356" s="11">
        <f t="shared" si="390"/>
        <v>4186</v>
      </c>
      <c r="CH356" s="52">
        <f t="shared" si="391"/>
        <v>0.27160101910413265</v>
      </c>
      <c r="CI356" s="52">
        <f t="shared" si="392"/>
        <v>9.6170382329218221E-2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6143.5</v>
      </c>
      <c r="F357" s="28">
        <f ca="1">IF($D357&gt;$D$8,"",INDIRECT(ADDRESS(ROW(Entrées!$C$37)+($D357-1)*24+F$11,COLUMN(Entrées!$C$37)+($C357-1),4,TRUE,"Entrées")))</f>
        <v>4837.5</v>
      </c>
      <c r="G357" s="28">
        <f ca="1">IF($D357&gt;$D$8,"",INDIRECT(ADDRESS(ROW(Entrées!$C$37)+($D357-1)*24+G$11,COLUMN(Entrées!$C$37)+($C357-1),4,TRUE,"Entrées")))</f>
        <v>4505</v>
      </c>
      <c r="H357" s="28">
        <f ca="1">IF($D357&gt;$D$8,"",INDIRECT(ADDRESS(ROW(Entrées!$C$37)+($D357-1)*24+H$11,COLUMN(Entrées!$C$37)+($C357-1),4,TRUE,"Entrées")))</f>
        <v>4174.5</v>
      </c>
      <c r="I357" s="28">
        <f ca="1">IF($D357&gt;$D$8,"",INDIRECT(ADDRESS(ROW(Entrées!$C$37)+($D357-1)*24+I$11,COLUMN(Entrées!$C$37)+($C357-1),4,TRUE,"Entrées")))</f>
        <v>4223</v>
      </c>
      <c r="J357" s="28">
        <f ca="1">IF($D357&gt;$D$8,"",INDIRECT(ADDRESS(ROW(Entrées!$C$37)+($D357-1)*24+J$11,COLUMN(Entrées!$C$37)+($C357-1),4,TRUE,"Entrées")))</f>
        <v>4259.5</v>
      </c>
      <c r="K357" s="28">
        <f ca="1">IF($D357&gt;$D$8,"",INDIRECT(ADDRESS(ROW(Entrées!$C$37)+($D357-1)*24+K$11,COLUMN(Entrées!$C$37)+($C357-1),4,TRUE,"Entrées")))</f>
        <v>4391</v>
      </c>
      <c r="L357" s="28">
        <f ca="1">IF($D357&gt;$D$8,"",INDIRECT(ADDRESS(ROW(Entrées!$C$37)+($D357-1)*24+L$11,COLUMN(Entrées!$C$37)+($C357-1),4,TRUE,"Entrées")))</f>
        <v>4459.5</v>
      </c>
      <c r="M357" s="28">
        <f ca="1">IF($D357&gt;$D$8,"",INDIRECT(ADDRESS(ROW(Entrées!$C$37)+($D357-1)*24+M$11,COLUMN(Entrées!$C$37)+($C357-1),4,TRUE,"Entrées")))</f>
        <v>4669.5</v>
      </c>
      <c r="N357" s="28">
        <f ca="1">IF($D357&gt;$D$8,"",INDIRECT(ADDRESS(ROW(Entrées!$C$37)+($D357-1)*24+N$11,COLUMN(Entrées!$C$37)+($C357-1),4,TRUE,"Entrées")))</f>
        <v>4944</v>
      </c>
      <c r="O357" s="28">
        <f ca="1">IF($D357&gt;$D$8,"",INDIRECT(ADDRESS(ROW(Entrées!$C$37)+($D357-1)*24+O$11,COLUMN(Entrées!$C$37)+($C357-1),4,TRUE,"Entrées")))</f>
        <v>5353</v>
      </c>
      <c r="P357" s="28">
        <f ca="1">IF($D357&gt;$D$8,"",INDIRECT(ADDRESS(ROW(Entrées!$C$37)+($D357-1)*24+P$11,COLUMN(Entrées!$C$37)+($C357-1),4,TRUE,"Entrées")))</f>
        <v>5616</v>
      </c>
      <c r="Q357" s="28">
        <f ca="1">IF($D357&gt;$D$8,"",INDIRECT(ADDRESS(ROW(Entrées!$C$37)+($D357-1)*24+Q$11,COLUMN(Entrées!$C$37)+($C357-1),4,TRUE,"Entrées")))</f>
        <v>5730</v>
      </c>
      <c r="R357" s="28">
        <f ca="1">IF($D357&gt;$D$8,"",INDIRECT(ADDRESS(ROW(Entrées!$C$37)+($D357-1)*24+R$11,COLUMN(Entrées!$C$37)+($C357-1),4,TRUE,"Entrées")))</f>
        <v>5539.5</v>
      </c>
      <c r="S357" s="28">
        <f ca="1">IF($D357&gt;$D$8,"",INDIRECT(ADDRESS(ROW(Entrées!$C$37)+($D357-1)*24+S$11,COLUMN(Entrées!$C$37)+($C357-1),4,TRUE,"Entrées")))</f>
        <v>4721</v>
      </c>
      <c r="T357" s="28">
        <f ca="1">IF($D357&gt;$D$8,"",INDIRECT(ADDRESS(ROW(Entrées!$C$37)+($D357-1)*24+T$11,COLUMN(Entrées!$C$37)+($C357-1),4,TRUE,"Entrées")))</f>
        <v>4453</v>
      </c>
      <c r="U357" s="28">
        <f ca="1">IF($D357&gt;$D$8,"",INDIRECT(ADDRESS(ROW(Entrées!$C$37)+($D357-1)*24+U$11,COLUMN(Entrées!$C$37)+($C357-1),4,TRUE,"Entrées")))</f>
        <v>4388</v>
      </c>
      <c r="V357" s="28">
        <f ca="1">IF($D357&gt;$D$8,"",INDIRECT(ADDRESS(ROW(Entrées!$C$37)+($D357-1)*24+V$11,COLUMN(Entrées!$C$37)+($C357-1),4,TRUE,"Entrées")))</f>
        <v>4377</v>
      </c>
      <c r="W357" s="28">
        <f ca="1">IF($D357&gt;$D$8,"",INDIRECT(ADDRESS(ROW(Entrées!$C$37)+($D357-1)*24+W$11,COLUMN(Entrées!$C$37)+($C357-1),4,TRUE,"Entrées")))</f>
        <v>4744</v>
      </c>
      <c r="X357" s="28">
        <f ca="1">IF($D357&gt;$D$8,"",INDIRECT(ADDRESS(ROW(Entrées!$C$37)+($D357-1)*24+X$11,COLUMN(Entrées!$C$37)+($C357-1),4,TRUE,"Entrées")))</f>
        <v>6407.5</v>
      </c>
      <c r="Y357" s="28">
        <f ca="1">IF($D357&gt;$D$8,"",INDIRECT(ADDRESS(ROW(Entrées!$C$37)+($D357-1)*24+Y$11,COLUMN(Entrées!$C$37)+($C357-1),4,TRUE,"Entrées")))</f>
        <v>7485.5</v>
      </c>
      <c r="Z357" s="28">
        <f ca="1">IF($D357&gt;$D$8,"",INDIRECT(ADDRESS(ROW(Entrées!$C$37)+($D357-1)*24+Z$11,COLUMN(Entrées!$C$37)+($C357-1),4,TRUE,"Entrées")))</f>
        <v>6175</v>
      </c>
      <c r="AA357" s="28">
        <f ca="1">IF($D357&gt;$D$8,"",INDIRECT(ADDRESS(ROW(Entrées!$C$37)+($D357-1)*24+AA$11,COLUMN(Entrées!$C$37)+($C357-1),4,TRUE,"Entrées")))</f>
        <v>5615.5</v>
      </c>
      <c r="AB357" s="28">
        <f ca="1">IF($D357&gt;$D$8,"",INDIRECT(ADDRESS(ROW(Entrées!$C$37)+($D357-1)*24+AB$11,COLUMN(Entrées!$C$37)+($C357-1),4,TRUE,"Entrées")))</f>
        <v>6104.5</v>
      </c>
      <c r="AC357" s="11"/>
      <c r="AD357" s="40">
        <f t="shared" ca="1" si="420"/>
        <v>5138.1875</v>
      </c>
      <c r="AE357" s="40">
        <f t="shared" ca="1" si="423"/>
        <v>7485.5</v>
      </c>
      <c r="AF357" s="40">
        <f t="shared" ca="1" si="424"/>
        <v>4174.5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49473.956989247294</v>
      </c>
      <c r="AK357" s="31">
        <f t="shared" ca="1" si="369"/>
        <v>49350.672043010745</v>
      </c>
      <c r="AL357" s="31">
        <f t="shared" ca="1" si="370"/>
        <v>49398.118279569891</v>
      </c>
      <c r="AM357" s="31">
        <f t="shared" ca="1" si="371"/>
        <v>347.55645161290329</v>
      </c>
      <c r="AN357" s="31">
        <f t="shared" ca="1" si="372"/>
        <v>2588.1444892473114</v>
      </c>
      <c r="AO357" s="31">
        <f t="shared" ca="1" si="373"/>
        <v>1503.5463709677417</v>
      </c>
      <c r="AP357" s="31">
        <f t="shared" ca="1" si="374"/>
        <v>41704.171370967742</v>
      </c>
      <c r="AQ357" s="31">
        <f t="shared" ca="1" si="375"/>
        <v>2152.7096774193546</v>
      </c>
      <c r="AR357" s="31">
        <f t="shared" ca="1" si="376"/>
        <v>402.56922043010746</v>
      </c>
      <c r="AS357" s="31">
        <f t="shared" ca="1" si="377"/>
        <v>6508.2741935483891</v>
      </c>
      <c r="AT357" s="31">
        <f t="shared" ca="1" si="378"/>
        <v>-813.07862903225805</v>
      </c>
      <c r="AU357" s="31">
        <f t="shared" ca="1" si="379"/>
        <v>663.5913978494624</v>
      </c>
      <c r="AV357" s="31">
        <f t="shared" ca="1" si="380"/>
        <v>-5583.5161290322567</v>
      </c>
      <c r="AW357" s="31">
        <f t="shared" ca="1" si="381"/>
        <v>65.047043010752674</v>
      </c>
      <c r="AX357" s="31">
        <f t="shared" ca="1" si="382"/>
        <v>1350.5215053763443</v>
      </c>
      <c r="AY357" s="31">
        <f t="shared" ca="1" si="383"/>
        <v>-1174.383064516129</v>
      </c>
      <c r="AZ357" s="31">
        <f t="shared" ca="1" si="384"/>
        <v>-997.34811827956992</v>
      </c>
      <c r="BA357" s="31">
        <f t="shared" ca="1" si="385"/>
        <v>-382.02016129032256</v>
      </c>
      <c r="BB357" s="31">
        <f t="shared" ca="1" si="386"/>
        <v>-2410.5497311827958</v>
      </c>
      <c r="BC357" s="31">
        <f t="shared" ca="1" si="387"/>
        <v>-1597.1438172043011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16</v>
      </c>
      <c r="BI357" s="32">
        <f>IF($BF357&gt;$Y$7,"",IF(AND($BF357=$Y$7,$BG357=23),"",Entrées!D385-Entrées!D384))</f>
        <v>237.5</v>
      </c>
      <c r="BJ357" s="32">
        <f>IF($BF357&gt;$Y$7,"",IF(AND($BF357=$Y$7,$BG357=23),"",Entrées!E385-Entrées!E384))</f>
        <v>-25</v>
      </c>
      <c r="BK357" s="32">
        <f>IF($BF357&gt;$Y$7,"",IF(AND($BF357=$Y$7,$BG357=23),"",Entrées!F385-Entrées!F384))</f>
        <v>-2.5</v>
      </c>
      <c r="BL357" s="32">
        <f>IF($BF357&gt;$Y$7,"",IF(AND($BF357=$Y$7,$BG357=23),"",Entrées!G385-Entrées!G384))</f>
        <v>104.5</v>
      </c>
      <c r="BM357" s="32">
        <f>IF($BF357&gt;$Y$7,"",IF(AND($BF357=$Y$7,$BG357=23),"",Entrées!H385-Entrées!H384))</f>
        <v>-447</v>
      </c>
      <c r="BN357" s="32">
        <f>IF($BF357&gt;$Y$7,"",IF(AND($BF357=$Y$7,$BG357=23),"",Entrées!I385-Entrées!I384))</f>
        <v>-316.5</v>
      </c>
      <c r="BO357" s="32">
        <f>IF($BF357&gt;$Y$7,"",IF(AND($BF357=$Y$7,$BG357=23),"",Entrées!J385-Entrées!J384))</f>
        <v>-17</v>
      </c>
      <c r="BP357" s="32">
        <f>IF($BF357&gt;$Y$7,"",IF(AND($BF357=$Y$7,$BG357=23),"",Entrées!K385-Entrées!K384))</f>
        <v>119</v>
      </c>
      <c r="BQ357" s="32">
        <f>IF($BF357&gt;$Y$7,"",IF(AND($BF357=$Y$7,$BG357=23),"",Entrées!L385-Entrées!L384))</f>
        <v>201</v>
      </c>
      <c r="BR357" s="32">
        <f>IF($BF357&gt;$Y$7,"",IF(AND($BF357=$Y$7,$BG357=23),"",Entrées!M385-Entrées!M384))</f>
        <v>0</v>
      </c>
      <c r="BS357" s="32">
        <f>IF($BF357&gt;$Y$7,"",IF(AND($BF357=$Y$7,$BG357=23),"",Entrées!N385-Entrées!N384))</f>
        <v>16</v>
      </c>
      <c r="BT357" s="32">
        <f>IF($BF357&gt;$Y$7,"",IF(AND($BF357=$Y$7,$BG357=23),"",Entrées!O385-Entrées!O384))</f>
        <v>357.5</v>
      </c>
      <c r="BU357" s="32">
        <f>IF($BF357&gt;$Y$7,"",IF(AND($BF357=$Y$7,$BG357=23),"",Entrées!P385-Entrées!P384))</f>
        <v>-0.5</v>
      </c>
      <c r="BV357" s="32">
        <f>IF($BF357&gt;$Y$7,"",IF(AND($BF357=$Y$7,$BG357=23),"",Entrées!Q385-Entrées!Q384))</f>
        <v>18</v>
      </c>
      <c r="BW357" s="32">
        <f>IF($BF357&gt;$Y$7,"",IF(AND($BF357=$Y$7,$BG357=23),"",Entrées!R385-Entrées!R384))</f>
        <v>333</v>
      </c>
      <c r="BX357" s="32">
        <f>IF($BF357&gt;$Y$7,"",IF(AND($BF357=$Y$7,$BG357=23),"",Entrées!S385-Entrées!S384))</f>
        <v>350</v>
      </c>
      <c r="BY357" s="32">
        <f>IF($BF357&gt;$Y$7,"",IF(AND($BF357=$Y$7,$BG357=23),"",Entrées!T385-Entrées!T384))</f>
        <v>-330</v>
      </c>
      <c r="BZ357" s="32">
        <f>IF($BF357&gt;$Y$7,"",IF(AND($BF357=$Y$7,$BG357=23),"",Entrées!U385-Entrées!U384))</f>
        <v>40</v>
      </c>
      <c r="CA357" s="32">
        <f>IF($BF357&gt;$Y$7,"",IF(AND($BF357=$Y$7,$BG357=23),"",Entrées!V385-Entrées!V384))</f>
        <v>-339</v>
      </c>
      <c r="CD357" s="33">
        <f>IF($BF357&lt;=$Y$7,Entrées!J384/CD$2,"")</f>
        <v>0.13562957355538732</v>
      </c>
      <c r="CE357" s="33">
        <f>IF($BF357&lt;=$Y$7,Entrées!K384/CE$2,"")</f>
        <v>0.13557095078834208</v>
      </c>
      <c r="CF357" s="11">
        <f t="shared" si="389"/>
        <v>7926</v>
      </c>
      <c r="CG357" s="11">
        <f t="shared" si="390"/>
        <v>4186</v>
      </c>
      <c r="CH357" s="52">
        <f t="shared" si="391"/>
        <v>0.27160101910413265</v>
      </c>
      <c r="CI357" s="52">
        <f t="shared" si="392"/>
        <v>9.6170382329218221E-2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5683.5</v>
      </c>
      <c r="F358" s="28">
        <f ca="1">IF($D358&gt;$D$8,"",INDIRECT(ADDRESS(ROW(Entrées!$C$37)+($D358-1)*24+F$11,COLUMN(Entrées!$C$37)+($C358-1),4,TRUE,"Entrées")))</f>
        <v>4346</v>
      </c>
      <c r="G358" s="28">
        <f ca="1">IF($D358&gt;$D$8,"",INDIRECT(ADDRESS(ROW(Entrées!$C$37)+($D358-1)*24+G$11,COLUMN(Entrées!$C$37)+($C358-1),4,TRUE,"Entrées")))</f>
        <v>4398</v>
      </c>
      <c r="H358" s="28">
        <f ca="1">IF($D358&gt;$D$8,"",INDIRECT(ADDRESS(ROW(Entrées!$C$37)+($D358-1)*24+H$11,COLUMN(Entrées!$C$37)+($C358-1),4,TRUE,"Entrées")))</f>
        <v>4518.5</v>
      </c>
      <c r="I358" s="28">
        <f ca="1">IF($D358&gt;$D$8,"",INDIRECT(ADDRESS(ROW(Entrées!$C$37)+($D358-1)*24+I$11,COLUMN(Entrées!$C$37)+($C358-1),4,TRUE,"Entrées")))</f>
        <v>4466.5</v>
      </c>
      <c r="J358" s="28">
        <f ca="1">IF($D358&gt;$D$8,"",INDIRECT(ADDRESS(ROW(Entrées!$C$37)+($D358-1)*24+J$11,COLUMN(Entrées!$C$37)+($C358-1),4,TRUE,"Entrées")))</f>
        <v>4367</v>
      </c>
      <c r="K358" s="28">
        <f ca="1">IF($D358&gt;$D$8,"",INDIRECT(ADDRESS(ROW(Entrées!$C$37)+($D358-1)*24+K$11,COLUMN(Entrées!$C$37)+($C358-1),4,TRUE,"Entrées")))</f>
        <v>4775.5</v>
      </c>
      <c r="L358" s="28">
        <f ca="1">IF($D358&gt;$D$8,"",INDIRECT(ADDRESS(ROW(Entrées!$C$37)+($D358-1)*24+L$11,COLUMN(Entrées!$C$37)+($C358-1),4,TRUE,"Entrées")))</f>
        <v>5875.5</v>
      </c>
      <c r="M358" s="28">
        <f ca="1">IF($D358&gt;$D$8,"",INDIRECT(ADDRESS(ROW(Entrées!$C$37)+($D358-1)*24+M$11,COLUMN(Entrées!$C$37)+($C358-1),4,TRUE,"Entrées")))</f>
        <v>7116</v>
      </c>
      <c r="N358" s="28">
        <f ca="1">IF($D358&gt;$D$8,"",INDIRECT(ADDRESS(ROW(Entrées!$C$37)+($D358-1)*24+N$11,COLUMN(Entrées!$C$37)+($C358-1),4,TRUE,"Entrées")))</f>
        <v>7665.5</v>
      </c>
      <c r="O358" s="28">
        <f ca="1">IF($D358&gt;$D$8,"",INDIRECT(ADDRESS(ROW(Entrées!$C$37)+($D358-1)*24+O$11,COLUMN(Entrées!$C$37)+($C358-1),4,TRUE,"Entrées")))</f>
        <v>7740</v>
      </c>
      <c r="P358" s="28">
        <f ca="1">IF($D358&gt;$D$8,"",INDIRECT(ADDRESS(ROW(Entrées!$C$37)+($D358-1)*24+P$11,COLUMN(Entrées!$C$37)+($C358-1),4,TRUE,"Entrées")))</f>
        <v>7636</v>
      </c>
      <c r="Q358" s="28">
        <f ca="1">IF($D358&gt;$D$8,"",INDIRECT(ADDRESS(ROW(Entrées!$C$37)+($D358-1)*24+Q$11,COLUMN(Entrées!$C$37)+($C358-1),4,TRUE,"Entrées")))</f>
        <v>7826</v>
      </c>
      <c r="R358" s="28">
        <f ca="1">IF($D358&gt;$D$8,"",INDIRECT(ADDRESS(ROW(Entrées!$C$37)+($D358-1)*24+R$11,COLUMN(Entrées!$C$37)+($C358-1),4,TRUE,"Entrées")))</f>
        <v>7655.5</v>
      </c>
      <c r="S358" s="28">
        <f ca="1">IF($D358&gt;$D$8,"",INDIRECT(ADDRESS(ROW(Entrées!$C$37)+($D358-1)*24+S$11,COLUMN(Entrées!$C$37)+($C358-1),4,TRUE,"Entrées")))</f>
        <v>7179</v>
      </c>
      <c r="T358" s="28">
        <f ca="1">IF($D358&gt;$D$8,"",INDIRECT(ADDRESS(ROW(Entrées!$C$37)+($D358-1)*24+T$11,COLUMN(Entrées!$C$37)+($C358-1),4,TRUE,"Entrées")))</f>
        <v>6066</v>
      </c>
      <c r="U358" s="28">
        <f ca="1">IF($D358&gt;$D$8,"",INDIRECT(ADDRESS(ROW(Entrées!$C$37)+($D358-1)*24+U$11,COLUMN(Entrées!$C$37)+($C358-1),4,TRUE,"Entrées")))</f>
        <v>5756</v>
      </c>
      <c r="V358" s="28">
        <f ca="1">IF($D358&gt;$D$8,"",INDIRECT(ADDRESS(ROW(Entrées!$C$37)+($D358-1)*24+V$11,COLUMN(Entrées!$C$37)+($C358-1),4,TRUE,"Entrées")))</f>
        <v>6055</v>
      </c>
      <c r="W358" s="28">
        <f ca="1">IF($D358&gt;$D$8,"",INDIRECT(ADDRESS(ROW(Entrées!$C$37)+($D358-1)*24+W$11,COLUMN(Entrées!$C$37)+($C358-1),4,TRUE,"Entrées")))</f>
        <v>6855.5</v>
      </c>
      <c r="X358" s="28">
        <f ca="1">IF($D358&gt;$D$8,"",INDIRECT(ADDRESS(ROW(Entrées!$C$37)+($D358-1)*24+X$11,COLUMN(Entrées!$C$37)+($C358-1),4,TRUE,"Entrées")))</f>
        <v>9734.5</v>
      </c>
      <c r="Y358" s="28">
        <f ca="1">IF($D358&gt;$D$8,"",INDIRECT(ADDRESS(ROW(Entrées!$C$37)+($D358-1)*24+Y$11,COLUMN(Entrées!$C$37)+($C358-1),4,TRUE,"Entrées")))</f>
        <v>8625</v>
      </c>
      <c r="Z358" s="28">
        <f ca="1">IF($D358&gt;$D$8,"",INDIRECT(ADDRESS(ROW(Entrées!$C$37)+($D358-1)*24+Z$11,COLUMN(Entrées!$C$37)+($C358-1),4,TRUE,"Entrées")))</f>
        <v>6774</v>
      </c>
      <c r="AA358" s="28">
        <f ca="1">IF($D358&gt;$D$8,"",INDIRECT(ADDRESS(ROW(Entrées!$C$37)+($D358-1)*24+AA$11,COLUMN(Entrées!$C$37)+($C358-1),4,TRUE,"Entrées")))</f>
        <v>5794.5</v>
      </c>
      <c r="AB358" s="28">
        <f ca="1">IF($D358&gt;$D$8,"",INDIRECT(ADDRESS(ROW(Entrées!$C$37)+($D358-1)*24+AB$11,COLUMN(Entrées!$C$37)+($C358-1),4,TRUE,"Entrées")))</f>
        <v>6770.5</v>
      </c>
      <c r="AC358" s="11"/>
      <c r="AD358" s="40">
        <f t="shared" ca="1" si="420"/>
        <v>6403.3125</v>
      </c>
      <c r="AE358" s="40">
        <f t="shared" ca="1" si="423"/>
        <v>9734.5</v>
      </c>
      <c r="AF358" s="40">
        <f t="shared" ca="1" si="424"/>
        <v>4346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49473.956989247294</v>
      </c>
      <c r="AK358" s="31">
        <f t="shared" ca="1" si="369"/>
        <v>49350.672043010745</v>
      </c>
      <c r="AL358" s="31">
        <f t="shared" ca="1" si="370"/>
        <v>49398.118279569891</v>
      </c>
      <c r="AM358" s="31">
        <f t="shared" ca="1" si="371"/>
        <v>347.55645161290329</v>
      </c>
      <c r="AN358" s="31">
        <f t="shared" ca="1" si="372"/>
        <v>2588.1444892473114</v>
      </c>
      <c r="AO358" s="31">
        <f t="shared" ca="1" si="373"/>
        <v>1503.5463709677417</v>
      </c>
      <c r="AP358" s="31">
        <f t="shared" ca="1" si="374"/>
        <v>41704.171370967742</v>
      </c>
      <c r="AQ358" s="31">
        <f t="shared" ca="1" si="375"/>
        <v>2152.7096774193546</v>
      </c>
      <c r="AR358" s="31">
        <f t="shared" ca="1" si="376"/>
        <v>402.56922043010746</v>
      </c>
      <c r="AS358" s="31">
        <f t="shared" ca="1" si="377"/>
        <v>6508.2741935483891</v>
      </c>
      <c r="AT358" s="31">
        <f t="shared" ca="1" si="378"/>
        <v>-813.07862903225805</v>
      </c>
      <c r="AU358" s="31">
        <f t="shared" ca="1" si="379"/>
        <v>663.5913978494624</v>
      </c>
      <c r="AV358" s="31">
        <f t="shared" ca="1" si="380"/>
        <v>-5583.5161290322567</v>
      </c>
      <c r="AW358" s="31">
        <f t="shared" ca="1" si="381"/>
        <v>65.047043010752674</v>
      </c>
      <c r="AX358" s="31">
        <f t="shared" ca="1" si="382"/>
        <v>1350.5215053763443</v>
      </c>
      <c r="AY358" s="31">
        <f t="shared" ca="1" si="383"/>
        <v>-1174.383064516129</v>
      </c>
      <c r="AZ358" s="31">
        <f t="shared" ca="1" si="384"/>
        <v>-997.34811827956992</v>
      </c>
      <c r="BA358" s="31">
        <f t="shared" ca="1" si="385"/>
        <v>-382.02016129032256</v>
      </c>
      <c r="BB358" s="31">
        <f t="shared" ca="1" si="386"/>
        <v>-2410.5497311827958</v>
      </c>
      <c r="BC358" s="31">
        <f t="shared" ca="1" si="387"/>
        <v>-1597.1438172043011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-807.5</v>
      </c>
      <c r="BI358" s="32">
        <f>IF($BF358&gt;$Y$7,"",IF(AND($BF358=$Y$7,$BG358=23),"",Entrées!D386-Entrées!D385))</f>
        <v>-625</v>
      </c>
      <c r="BJ358" s="32">
        <f>IF($BF358&gt;$Y$7,"",IF(AND($BF358=$Y$7,$BG358=23),"",Entrées!E386-Entrées!E385))</f>
        <v>-687.5</v>
      </c>
      <c r="BK358" s="32">
        <f>IF($BF358&gt;$Y$7,"",IF(AND($BF358=$Y$7,$BG358=23),"",Entrées!F386-Entrées!F385))</f>
        <v>-4.5</v>
      </c>
      <c r="BL358" s="32">
        <f>IF($BF358&gt;$Y$7,"",IF(AND($BF358=$Y$7,$BG358=23),"",Entrées!G386-Entrées!G385))</f>
        <v>14.5</v>
      </c>
      <c r="BM358" s="32">
        <f>IF($BF358&gt;$Y$7,"",IF(AND($BF358=$Y$7,$BG358=23),"",Entrées!H386-Entrées!H385))</f>
        <v>-58</v>
      </c>
      <c r="BN358" s="32">
        <f>IF($BF358&gt;$Y$7,"",IF(AND($BF358=$Y$7,$BG358=23),"",Entrées!I386-Entrées!I385))</f>
        <v>-853.5</v>
      </c>
      <c r="BO358" s="32">
        <f>IF($BF358&gt;$Y$7,"",IF(AND($BF358=$Y$7,$BG358=23),"",Entrées!J386-Entrées!J385))</f>
        <v>66</v>
      </c>
      <c r="BP358" s="32">
        <f>IF($BF358&gt;$Y$7,"",IF(AND($BF358=$Y$7,$BG358=23),"",Entrées!K386-Entrées!K385))</f>
        <v>33.5</v>
      </c>
      <c r="BQ358" s="32">
        <f>IF($BF358&gt;$Y$7,"",IF(AND($BF358=$Y$7,$BG358=23),"",Entrées!L386-Entrées!L385))</f>
        <v>348</v>
      </c>
      <c r="BR358" s="32">
        <f>IF($BF358&gt;$Y$7,"",IF(AND($BF358=$Y$7,$BG358=23),"",Entrées!M386-Entrées!M385))</f>
        <v>0</v>
      </c>
      <c r="BS358" s="32">
        <f>IF($BF358&gt;$Y$7,"",IF(AND($BF358=$Y$7,$BG358=23),"",Entrées!N386-Entrées!N385))</f>
        <v>7.5</v>
      </c>
      <c r="BT358" s="32">
        <f>IF($BF358&gt;$Y$7,"",IF(AND($BF358=$Y$7,$BG358=23),"",Entrées!O386-Entrées!O385))</f>
        <v>-362</v>
      </c>
      <c r="BU358" s="32">
        <f>IF($BF358&gt;$Y$7,"",IF(AND($BF358=$Y$7,$BG358=23),"",Entrées!P386-Entrées!P385))</f>
        <v>0.5</v>
      </c>
      <c r="BV358" s="32">
        <f>IF($BF358&gt;$Y$7,"",IF(AND($BF358=$Y$7,$BG358=23),"",Entrées!Q386-Entrées!Q385))</f>
        <v>-259</v>
      </c>
      <c r="BW358" s="32">
        <f>IF($BF358&gt;$Y$7,"",IF(AND($BF358=$Y$7,$BG358=23),"",Entrées!R386-Entrées!R385))</f>
        <v>-20</v>
      </c>
      <c r="BX358" s="32">
        <f>IF($BF358&gt;$Y$7,"",IF(AND($BF358=$Y$7,$BG358=23),"",Entrées!S386-Entrées!S385))</f>
        <v>91</v>
      </c>
      <c r="BY358" s="32">
        <f>IF($BF358&gt;$Y$7,"",IF(AND($BF358=$Y$7,$BG358=23),"",Entrées!T386-Entrées!T385))</f>
        <v>195</v>
      </c>
      <c r="BZ358" s="32">
        <f>IF($BF358&gt;$Y$7,"",IF(AND($BF358=$Y$7,$BG358=23),"",Entrées!U386-Entrées!U385))</f>
        <v>-60</v>
      </c>
      <c r="CA358" s="32">
        <f>IF($BF358&gt;$Y$7,"",IF(AND($BF358=$Y$7,$BG358=23),"",Entrées!V386-Entrées!V385))</f>
        <v>-523</v>
      </c>
      <c r="CD358" s="33">
        <f>IF($BF358&lt;=$Y$7,Entrées!J385/CD$2,"")</f>
        <v>0.1334847337875347</v>
      </c>
      <c r="CE358" s="33">
        <f>IF($BF358&lt;=$Y$7,Entrées!K385/CE$2,"")</f>
        <v>0.16399904443382704</v>
      </c>
      <c r="CF358" s="11">
        <f t="shared" si="389"/>
        <v>7926</v>
      </c>
      <c r="CG358" s="11">
        <f t="shared" si="390"/>
        <v>4186</v>
      </c>
      <c r="CH358" s="52">
        <f t="shared" si="391"/>
        <v>0.27160101910413265</v>
      </c>
      <c r="CI358" s="52">
        <f t="shared" si="392"/>
        <v>9.6170382329218221E-2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6074</v>
      </c>
      <c r="F359" s="28">
        <f ca="1">IF($D359&gt;$D$8,"",INDIRECT(ADDRESS(ROW(Entrées!$C$37)+($D359-1)*24+F$11,COLUMN(Entrées!$C$37)+($C359-1),4,TRUE,"Entrées")))</f>
        <v>5000</v>
      </c>
      <c r="G359" s="28">
        <f ca="1">IF($D359&gt;$D$8,"",INDIRECT(ADDRESS(ROW(Entrées!$C$37)+($D359-1)*24+G$11,COLUMN(Entrées!$C$37)+($C359-1),4,TRUE,"Entrées")))</f>
        <v>4790</v>
      </c>
      <c r="H359" s="28">
        <f ca="1">IF($D359&gt;$D$8,"",INDIRECT(ADDRESS(ROW(Entrées!$C$37)+($D359-1)*24+H$11,COLUMN(Entrées!$C$37)+($C359-1),4,TRUE,"Entrées")))</f>
        <v>4754</v>
      </c>
      <c r="I359" s="28">
        <f ca="1">IF($D359&gt;$D$8,"",INDIRECT(ADDRESS(ROW(Entrées!$C$37)+($D359-1)*24+I$11,COLUMN(Entrées!$C$37)+($C359-1),4,TRUE,"Entrées")))</f>
        <v>4767.5</v>
      </c>
      <c r="J359" s="28">
        <f ca="1">IF($D359&gt;$D$8,"",INDIRECT(ADDRESS(ROW(Entrées!$C$37)+($D359-1)*24+J$11,COLUMN(Entrées!$C$37)+($C359-1),4,TRUE,"Entrées")))</f>
        <v>4756.5</v>
      </c>
      <c r="K359" s="28">
        <f ca="1">IF($D359&gt;$D$8,"",INDIRECT(ADDRESS(ROW(Entrées!$C$37)+($D359-1)*24+K$11,COLUMN(Entrées!$C$37)+($C359-1),4,TRUE,"Entrées")))</f>
        <v>5241</v>
      </c>
      <c r="L359" s="28">
        <f ca="1">IF($D359&gt;$D$8,"",INDIRECT(ADDRESS(ROW(Entrées!$C$37)+($D359-1)*24+L$11,COLUMN(Entrées!$C$37)+($C359-1),4,TRUE,"Entrées")))</f>
        <v>7471</v>
      </c>
      <c r="M359" s="28">
        <f ca="1">IF($D359&gt;$D$8,"",INDIRECT(ADDRESS(ROW(Entrées!$C$37)+($D359-1)*24+M$11,COLUMN(Entrées!$C$37)+($C359-1),4,TRUE,"Entrées")))</f>
        <v>8802.5</v>
      </c>
      <c r="N359" s="28">
        <f ca="1">IF($D359&gt;$D$8,"",INDIRECT(ADDRESS(ROW(Entrées!$C$37)+($D359-1)*24+N$11,COLUMN(Entrées!$C$37)+($C359-1),4,TRUE,"Entrées")))</f>
        <v>8930.5</v>
      </c>
      <c r="O359" s="28">
        <f ca="1">IF($D359&gt;$D$8,"",INDIRECT(ADDRESS(ROW(Entrées!$C$37)+($D359-1)*24+O$11,COLUMN(Entrées!$C$37)+($C359-1),4,TRUE,"Entrées")))</f>
        <v>8864</v>
      </c>
      <c r="P359" s="28">
        <f ca="1">IF($D359&gt;$D$8,"",INDIRECT(ADDRESS(ROW(Entrées!$C$37)+($D359-1)*24+P$11,COLUMN(Entrées!$C$37)+($C359-1),4,TRUE,"Entrées")))</f>
        <v>8313.5</v>
      </c>
      <c r="Q359" s="28">
        <f ca="1">IF($D359&gt;$D$8,"",INDIRECT(ADDRESS(ROW(Entrées!$C$37)+($D359-1)*24+Q$11,COLUMN(Entrées!$C$37)+($C359-1),4,TRUE,"Entrées")))</f>
        <v>8514.5</v>
      </c>
      <c r="R359" s="28">
        <f ca="1">IF($D359&gt;$D$8,"",INDIRECT(ADDRESS(ROW(Entrées!$C$37)+($D359-1)*24+R$11,COLUMN(Entrées!$C$37)+($C359-1),4,TRUE,"Entrées")))</f>
        <v>8862.5</v>
      </c>
      <c r="S359" s="28">
        <f ca="1">IF($D359&gt;$D$8,"",INDIRECT(ADDRESS(ROW(Entrées!$C$37)+($D359-1)*24+S$11,COLUMN(Entrées!$C$37)+($C359-1),4,TRUE,"Entrées")))</f>
        <v>7902</v>
      </c>
      <c r="T359" s="28">
        <f ca="1">IF($D359&gt;$D$8,"",INDIRECT(ADDRESS(ROW(Entrées!$C$37)+($D359-1)*24+T$11,COLUMN(Entrées!$C$37)+($C359-1),4,TRUE,"Entrées")))</f>
        <v>6737</v>
      </c>
      <c r="U359" s="28">
        <f ca="1">IF($D359&gt;$D$8,"",INDIRECT(ADDRESS(ROW(Entrées!$C$37)+($D359-1)*24+U$11,COLUMN(Entrées!$C$37)+($C359-1),4,TRUE,"Entrées")))</f>
        <v>6499.5</v>
      </c>
      <c r="V359" s="28">
        <f ca="1">IF($D359&gt;$D$8,"",INDIRECT(ADDRESS(ROW(Entrées!$C$37)+($D359-1)*24+V$11,COLUMN(Entrées!$C$37)+($C359-1),4,TRUE,"Entrées")))</f>
        <v>6551.5</v>
      </c>
      <c r="W359" s="28">
        <f ca="1">IF($D359&gt;$D$8,"",INDIRECT(ADDRESS(ROW(Entrées!$C$37)+($D359-1)*24+W$11,COLUMN(Entrées!$C$37)+($C359-1),4,TRUE,"Entrées")))</f>
        <v>7428.5</v>
      </c>
      <c r="X359" s="28">
        <f ca="1">IF($D359&gt;$D$8,"",INDIRECT(ADDRESS(ROW(Entrées!$C$37)+($D359-1)*24+X$11,COLUMN(Entrées!$C$37)+($C359-1),4,TRUE,"Entrées")))</f>
        <v>9283</v>
      </c>
      <c r="Y359" s="28">
        <f ca="1">IF($D359&gt;$D$8,"",INDIRECT(ADDRESS(ROW(Entrées!$C$37)+($D359-1)*24+Y$11,COLUMN(Entrées!$C$37)+($C359-1),4,TRUE,"Entrées")))</f>
        <v>9714</v>
      </c>
      <c r="Z359" s="28">
        <f ca="1">IF($D359&gt;$D$8,"",INDIRECT(ADDRESS(ROW(Entrées!$C$37)+($D359-1)*24+Z$11,COLUMN(Entrées!$C$37)+($C359-1),4,TRUE,"Entrées")))</f>
        <v>8552.5</v>
      </c>
      <c r="AA359" s="28">
        <f ca="1">IF($D359&gt;$D$8,"",INDIRECT(ADDRESS(ROW(Entrées!$C$37)+($D359-1)*24+AA$11,COLUMN(Entrées!$C$37)+($C359-1),4,TRUE,"Entrées")))</f>
        <v>6991.5</v>
      </c>
      <c r="AB359" s="28">
        <f ca="1">IF($D359&gt;$D$8,"",INDIRECT(ADDRESS(ROW(Entrées!$C$37)+($D359-1)*24+AB$11,COLUMN(Entrées!$C$37)+($C359-1),4,TRUE,"Entrées")))</f>
        <v>8371.5</v>
      </c>
      <c r="AC359" s="11"/>
      <c r="AD359" s="40">
        <f t="shared" ca="1" si="420"/>
        <v>7215.520833333333</v>
      </c>
      <c r="AE359" s="40">
        <f t="shared" ca="1" si="423"/>
        <v>9714</v>
      </c>
      <c r="AF359" s="40">
        <f t="shared" ca="1" si="424"/>
        <v>4754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49473.956989247294</v>
      </c>
      <c r="AK359" s="31">
        <f t="shared" ca="1" si="369"/>
        <v>49350.672043010745</v>
      </c>
      <c r="AL359" s="31">
        <f t="shared" ca="1" si="370"/>
        <v>49398.118279569891</v>
      </c>
      <c r="AM359" s="31">
        <f t="shared" ca="1" si="371"/>
        <v>347.55645161290329</v>
      </c>
      <c r="AN359" s="31">
        <f t="shared" ca="1" si="372"/>
        <v>2588.1444892473114</v>
      </c>
      <c r="AO359" s="31">
        <f t="shared" ca="1" si="373"/>
        <v>1503.5463709677417</v>
      </c>
      <c r="AP359" s="31">
        <f t="shared" ca="1" si="374"/>
        <v>41704.171370967742</v>
      </c>
      <c r="AQ359" s="31">
        <f t="shared" ca="1" si="375"/>
        <v>2152.7096774193546</v>
      </c>
      <c r="AR359" s="31">
        <f t="shared" ca="1" si="376"/>
        <v>402.56922043010746</v>
      </c>
      <c r="AS359" s="31">
        <f t="shared" ca="1" si="377"/>
        <v>6508.2741935483891</v>
      </c>
      <c r="AT359" s="31">
        <f t="shared" ca="1" si="378"/>
        <v>-813.07862903225805</v>
      </c>
      <c r="AU359" s="31">
        <f t="shared" ca="1" si="379"/>
        <v>663.5913978494624</v>
      </c>
      <c r="AV359" s="31">
        <f t="shared" ca="1" si="380"/>
        <v>-5583.5161290322567</v>
      </c>
      <c r="AW359" s="31">
        <f t="shared" ca="1" si="381"/>
        <v>65.047043010752674</v>
      </c>
      <c r="AX359" s="31">
        <f t="shared" ca="1" si="382"/>
        <v>1350.5215053763443</v>
      </c>
      <c r="AY359" s="31">
        <f t="shared" ca="1" si="383"/>
        <v>-1174.383064516129</v>
      </c>
      <c r="AZ359" s="31">
        <f t="shared" ca="1" si="384"/>
        <v>-997.34811827956992</v>
      </c>
      <c r="BA359" s="31">
        <f t="shared" ca="1" si="385"/>
        <v>-382.02016129032256</v>
      </c>
      <c r="BB359" s="31">
        <f t="shared" ca="1" si="386"/>
        <v>-2410.5497311827958</v>
      </c>
      <c r="BC359" s="31">
        <f t="shared" ca="1" si="387"/>
        <v>-1597.1438172043011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-657.5</v>
      </c>
      <c r="BI359" s="32">
        <f>IF($BF359&gt;$Y$7,"",IF(AND($BF359=$Y$7,$BG359=23),"",Entrées!D387-Entrées!D386))</f>
        <v>-1012.5</v>
      </c>
      <c r="BJ359" s="32">
        <f>IF($BF359&gt;$Y$7,"",IF(AND($BF359=$Y$7,$BG359=23),"",Entrées!E387-Entrées!E386))</f>
        <v>-950</v>
      </c>
      <c r="BK359" s="32">
        <f>IF($BF359&gt;$Y$7,"",IF(AND($BF359=$Y$7,$BG359=23),"",Entrées!F387-Entrées!F386))</f>
        <v>-3</v>
      </c>
      <c r="BL359" s="32">
        <f>IF($BF359&gt;$Y$7,"",IF(AND($BF359=$Y$7,$BG359=23),"",Entrées!G387-Entrées!G386))</f>
        <v>-64.5</v>
      </c>
      <c r="BM359" s="32">
        <f>IF($BF359&gt;$Y$7,"",IF(AND($BF359=$Y$7,$BG359=23),"",Entrées!H387-Entrées!H386))</f>
        <v>29</v>
      </c>
      <c r="BN359" s="32">
        <f>IF($BF359&gt;$Y$7,"",IF(AND($BF359=$Y$7,$BG359=23),"",Entrées!I387-Entrées!I386))</f>
        <v>-126.5</v>
      </c>
      <c r="BO359" s="32">
        <f>IF($BF359&gt;$Y$7,"",IF(AND($BF359=$Y$7,$BG359=23),"",Entrées!J387-Entrées!J386))</f>
        <v>120.5</v>
      </c>
      <c r="BP359" s="32">
        <f>IF($BF359&gt;$Y$7,"",IF(AND($BF359=$Y$7,$BG359=23),"",Entrées!K387-Entrées!K386))</f>
        <v>18</v>
      </c>
      <c r="BQ359" s="32">
        <f>IF($BF359&gt;$Y$7,"",IF(AND($BF359=$Y$7,$BG359=23),"",Entrées!L387-Entrées!L386))</f>
        <v>-960.5</v>
      </c>
      <c r="BR359" s="32">
        <f>IF($BF359&gt;$Y$7,"",IF(AND($BF359=$Y$7,$BG359=23),"",Entrées!M387-Entrées!M386))</f>
        <v>0.5</v>
      </c>
      <c r="BS359" s="32">
        <f>IF($BF359&gt;$Y$7,"",IF(AND($BF359=$Y$7,$BG359=23),"",Entrées!N387-Entrées!N386))</f>
        <v>-5.5</v>
      </c>
      <c r="BT359" s="32">
        <f>IF($BF359&gt;$Y$7,"",IF(AND($BF359=$Y$7,$BG359=23),"",Entrées!O387-Entrées!O386))</f>
        <v>336</v>
      </c>
      <c r="BU359" s="32">
        <f>IF($BF359&gt;$Y$7,"",IF(AND($BF359=$Y$7,$BG359=23),"",Entrées!P387-Entrées!P386))</f>
        <v>0</v>
      </c>
      <c r="BV359" s="32">
        <f>IF($BF359&gt;$Y$7,"",IF(AND($BF359=$Y$7,$BG359=23),"",Entrées!Q387-Entrées!Q386))</f>
        <v>259</v>
      </c>
      <c r="BW359" s="32">
        <f>IF($BF359&gt;$Y$7,"",IF(AND($BF359=$Y$7,$BG359=23),"",Entrées!R387-Entrées!R386))</f>
        <v>41</v>
      </c>
      <c r="BX359" s="32">
        <f>IF($BF359&gt;$Y$7,"",IF(AND($BF359=$Y$7,$BG359=23),"",Entrées!S387-Entrées!S386))</f>
        <v>-49</v>
      </c>
      <c r="BY359" s="32">
        <f>IF($BF359&gt;$Y$7,"",IF(AND($BF359=$Y$7,$BG359=23),"",Entrées!T387-Entrées!T386))</f>
        <v>196</v>
      </c>
      <c r="BZ359" s="32">
        <f>IF($BF359&gt;$Y$7,"",IF(AND($BF359=$Y$7,$BG359=23),"",Entrées!U387-Entrées!U386))</f>
        <v>-60</v>
      </c>
      <c r="CA359" s="32">
        <f>IF($BF359&gt;$Y$7,"",IF(AND($BF359=$Y$7,$BG359=23),"",Entrées!V387-Entrées!V386))</f>
        <v>850</v>
      </c>
      <c r="CB359" s="11"/>
      <c r="CD359" s="33">
        <f>IF($BF359&lt;=$Y$7,Entrées!J386/CD$2,"")</f>
        <v>0.14181175876860963</v>
      </c>
      <c r="CE359" s="33">
        <f>IF($BF359&lt;=$Y$7,Entrées!K386/CE$2,"")</f>
        <v>0.17200191113234592</v>
      </c>
      <c r="CF359" s="11">
        <f t="shared" si="389"/>
        <v>7926</v>
      </c>
      <c r="CG359" s="11">
        <f t="shared" si="390"/>
        <v>4186</v>
      </c>
      <c r="CH359" s="52">
        <f t="shared" si="391"/>
        <v>0.27160101910413265</v>
      </c>
      <c r="CI359" s="52">
        <f t="shared" si="392"/>
        <v>9.6170382329218221E-2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7161</v>
      </c>
      <c r="F360" s="28">
        <f ca="1">IF($D360&gt;$D$8,"",INDIRECT(ADDRESS(ROW(Entrées!$C$37)+($D360-1)*24+F$11,COLUMN(Entrées!$C$37)+($C360-1),4,TRUE,"Entrées")))</f>
        <v>5944.5</v>
      </c>
      <c r="G360" s="28">
        <f ca="1">IF($D360&gt;$D$8,"",INDIRECT(ADDRESS(ROW(Entrées!$C$37)+($D360-1)*24+G$11,COLUMN(Entrées!$C$37)+($C360-1),4,TRUE,"Entrées")))</f>
        <v>5824</v>
      </c>
      <c r="H360" s="28">
        <f ca="1">IF($D360&gt;$D$8,"",INDIRECT(ADDRESS(ROW(Entrées!$C$37)+($D360-1)*24+H$11,COLUMN(Entrées!$C$37)+($C360-1),4,TRUE,"Entrées")))</f>
        <v>5626.5</v>
      </c>
      <c r="I360" s="28">
        <f ca="1">IF($D360&gt;$D$8,"",INDIRECT(ADDRESS(ROW(Entrées!$C$37)+($D360-1)*24+I$11,COLUMN(Entrées!$C$37)+($C360-1),4,TRUE,"Entrées")))</f>
        <v>5523.5</v>
      </c>
      <c r="J360" s="28">
        <f ca="1">IF($D360&gt;$D$8,"",INDIRECT(ADDRESS(ROW(Entrées!$C$37)+($D360-1)*24+J$11,COLUMN(Entrées!$C$37)+($C360-1),4,TRUE,"Entrées")))</f>
        <v>5647.5</v>
      </c>
      <c r="K360" s="28">
        <f ca="1">IF($D360&gt;$D$8,"",INDIRECT(ADDRESS(ROW(Entrées!$C$37)+($D360-1)*24+K$11,COLUMN(Entrées!$C$37)+($C360-1),4,TRUE,"Entrées")))</f>
        <v>6329.5</v>
      </c>
      <c r="L360" s="28">
        <f ca="1">IF($D360&gt;$D$8,"",INDIRECT(ADDRESS(ROW(Entrées!$C$37)+($D360-1)*24+L$11,COLUMN(Entrées!$C$37)+($C360-1),4,TRUE,"Entrées")))</f>
        <v>8000</v>
      </c>
      <c r="M360" s="28">
        <f ca="1">IF($D360&gt;$D$8,"",INDIRECT(ADDRESS(ROW(Entrées!$C$37)+($D360-1)*24+M$11,COLUMN(Entrées!$C$37)+($C360-1),4,TRUE,"Entrées")))</f>
        <v>9439.5</v>
      </c>
      <c r="N360" s="28">
        <f ca="1">IF($D360&gt;$D$8,"",INDIRECT(ADDRESS(ROW(Entrées!$C$37)+($D360-1)*24+N$11,COLUMN(Entrées!$C$37)+($C360-1),4,TRUE,"Entrées")))</f>
        <v>9346.5</v>
      </c>
      <c r="O360" s="28">
        <f ca="1">IF($D360&gt;$D$8,"",INDIRECT(ADDRESS(ROW(Entrées!$C$37)+($D360-1)*24+O$11,COLUMN(Entrées!$C$37)+($C360-1),4,TRUE,"Entrées")))</f>
        <v>9741.5</v>
      </c>
      <c r="P360" s="28">
        <f ca="1">IF($D360&gt;$D$8,"",INDIRECT(ADDRESS(ROW(Entrées!$C$37)+($D360-1)*24+P$11,COLUMN(Entrées!$C$37)+($C360-1),4,TRUE,"Entrées")))</f>
        <v>10007.5</v>
      </c>
      <c r="Q360" s="28">
        <f ca="1">IF($D360&gt;$D$8,"",INDIRECT(ADDRESS(ROW(Entrées!$C$37)+($D360-1)*24+Q$11,COLUMN(Entrées!$C$37)+($C360-1),4,TRUE,"Entrées")))</f>
        <v>9087</v>
      </c>
      <c r="R360" s="28">
        <f ca="1">IF($D360&gt;$D$8,"",INDIRECT(ADDRESS(ROW(Entrées!$C$37)+($D360-1)*24+R$11,COLUMN(Entrées!$C$37)+($C360-1),4,TRUE,"Entrées")))</f>
        <v>8422</v>
      </c>
      <c r="S360" s="28">
        <f ca="1">IF($D360&gt;$D$8,"",INDIRECT(ADDRESS(ROW(Entrées!$C$37)+($D360-1)*24+S$11,COLUMN(Entrées!$C$37)+($C360-1),4,TRUE,"Entrées")))</f>
        <v>8001</v>
      </c>
      <c r="T360" s="28">
        <f ca="1">IF($D360&gt;$D$8,"",INDIRECT(ADDRESS(ROW(Entrées!$C$37)+($D360-1)*24+T$11,COLUMN(Entrées!$C$37)+($C360-1),4,TRUE,"Entrées")))</f>
        <v>7165.5</v>
      </c>
      <c r="U360" s="28">
        <f ca="1">IF($D360&gt;$D$8,"",INDIRECT(ADDRESS(ROW(Entrées!$C$37)+($D360-1)*24+U$11,COLUMN(Entrées!$C$37)+($C360-1),4,TRUE,"Entrées")))</f>
        <v>7123</v>
      </c>
      <c r="V360" s="28">
        <f ca="1">IF($D360&gt;$D$8,"",INDIRECT(ADDRESS(ROW(Entrées!$C$37)+($D360-1)*24+V$11,COLUMN(Entrées!$C$37)+($C360-1),4,TRUE,"Entrées")))</f>
        <v>7609</v>
      </c>
      <c r="W360" s="28">
        <f ca="1">IF($D360&gt;$D$8,"",INDIRECT(ADDRESS(ROW(Entrées!$C$37)+($D360-1)*24+W$11,COLUMN(Entrées!$C$37)+($C360-1),4,TRUE,"Entrées")))</f>
        <v>8400</v>
      </c>
      <c r="X360" s="28">
        <f ca="1">IF($D360&gt;$D$8,"",INDIRECT(ADDRESS(ROW(Entrées!$C$37)+($D360-1)*24+X$11,COLUMN(Entrées!$C$37)+($C360-1),4,TRUE,"Entrées")))</f>
        <v>10695</v>
      </c>
      <c r="Y360" s="28">
        <f ca="1">IF($D360&gt;$D$8,"",INDIRECT(ADDRESS(ROW(Entrées!$C$37)+($D360-1)*24+Y$11,COLUMN(Entrées!$C$37)+($C360-1),4,TRUE,"Entrées")))</f>
        <v>10049</v>
      </c>
      <c r="Z360" s="28">
        <f ca="1">IF($D360&gt;$D$8,"",INDIRECT(ADDRESS(ROW(Entrées!$C$37)+($D360-1)*24+Z$11,COLUMN(Entrées!$C$37)+($C360-1),4,TRUE,"Entrées")))</f>
        <v>7774.5</v>
      </c>
      <c r="AA360" s="28">
        <f ca="1">IF($D360&gt;$D$8,"",INDIRECT(ADDRESS(ROW(Entrées!$C$37)+($D360-1)*24+AA$11,COLUMN(Entrées!$C$37)+($C360-1),4,TRUE,"Entrées")))</f>
        <v>6603</v>
      </c>
      <c r="AB360" s="28">
        <f ca="1">IF($D360&gt;$D$8,"",INDIRECT(ADDRESS(ROW(Entrées!$C$37)+($D360-1)*24+AB$11,COLUMN(Entrées!$C$37)+($C360-1),4,TRUE,"Entrées")))</f>
        <v>7235</v>
      </c>
      <c r="AC360" s="11"/>
      <c r="AD360" s="40">
        <f t="shared" ca="1" si="420"/>
        <v>7781.479166666667</v>
      </c>
      <c r="AE360" s="40">
        <f t="shared" ca="1" si="423"/>
        <v>10695</v>
      </c>
      <c r="AF360" s="40">
        <f t="shared" ca="1" si="424"/>
        <v>5523.5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49473.956989247294</v>
      </c>
      <c r="AK360" s="31">
        <f t="shared" ca="1" si="369"/>
        <v>49350.672043010745</v>
      </c>
      <c r="AL360" s="31">
        <f t="shared" ca="1" si="370"/>
        <v>49398.118279569891</v>
      </c>
      <c r="AM360" s="31">
        <f t="shared" ca="1" si="371"/>
        <v>347.55645161290329</v>
      </c>
      <c r="AN360" s="31">
        <f t="shared" ca="1" si="372"/>
        <v>2588.1444892473114</v>
      </c>
      <c r="AO360" s="31">
        <f t="shared" ca="1" si="373"/>
        <v>1503.5463709677417</v>
      </c>
      <c r="AP360" s="31">
        <f t="shared" ca="1" si="374"/>
        <v>41704.171370967742</v>
      </c>
      <c r="AQ360" s="31">
        <f t="shared" ca="1" si="375"/>
        <v>2152.7096774193546</v>
      </c>
      <c r="AR360" s="31">
        <f t="shared" ca="1" si="376"/>
        <v>402.56922043010746</v>
      </c>
      <c r="AS360" s="31">
        <f t="shared" ca="1" si="377"/>
        <v>6508.2741935483891</v>
      </c>
      <c r="AT360" s="31">
        <f t="shared" ca="1" si="378"/>
        <v>-813.07862903225805</v>
      </c>
      <c r="AU360" s="31">
        <f t="shared" ca="1" si="379"/>
        <v>663.5913978494624</v>
      </c>
      <c r="AV360" s="31">
        <f t="shared" ca="1" si="380"/>
        <v>-5583.5161290322567</v>
      </c>
      <c r="AW360" s="31">
        <f t="shared" ca="1" si="381"/>
        <v>65.047043010752674</v>
      </c>
      <c r="AX360" s="31">
        <f t="shared" ca="1" si="382"/>
        <v>1350.5215053763443</v>
      </c>
      <c r="AY360" s="31">
        <f t="shared" ca="1" si="383"/>
        <v>-1174.383064516129</v>
      </c>
      <c r="AZ360" s="31">
        <f t="shared" ca="1" si="384"/>
        <v>-997.34811827956992</v>
      </c>
      <c r="BA360" s="31">
        <f t="shared" ca="1" si="385"/>
        <v>-382.02016129032256</v>
      </c>
      <c r="BB360" s="31">
        <f t="shared" ca="1" si="386"/>
        <v>-2410.5497311827958</v>
      </c>
      <c r="BC360" s="31">
        <f t="shared" ca="1" si="387"/>
        <v>-1597.1438172043011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-1824</v>
      </c>
      <c r="BI360" s="32">
        <f>IF($BF360&gt;$Y$7,"",IF(AND($BF360=$Y$7,$BG360=23),"",Entrées!D388-Entrées!D387))</f>
        <v>-1650</v>
      </c>
      <c r="BJ360" s="32">
        <f>IF($BF360&gt;$Y$7,"",IF(AND($BF360=$Y$7,$BG360=23),"",Entrées!E388-Entrées!E387))</f>
        <v>-1662.5</v>
      </c>
      <c r="BK360" s="32">
        <f>IF($BF360&gt;$Y$7,"",IF(AND($BF360=$Y$7,$BG360=23),"",Entrées!F388-Entrées!F387))</f>
        <v>-1</v>
      </c>
      <c r="BL360" s="32">
        <f>IF($BF360&gt;$Y$7,"",IF(AND($BF360=$Y$7,$BG360=23),"",Entrées!G388-Entrées!G387))</f>
        <v>-246.5</v>
      </c>
      <c r="BM360" s="32">
        <f>IF($BF360&gt;$Y$7,"",IF(AND($BF360=$Y$7,$BG360=23),"",Entrées!H388-Entrées!H387))</f>
        <v>-145</v>
      </c>
      <c r="BN360" s="32">
        <f>IF($BF360&gt;$Y$7,"",IF(AND($BF360=$Y$7,$BG360=23),"",Entrées!I388-Entrées!I387))</f>
        <v>-64</v>
      </c>
      <c r="BO360" s="32">
        <f>IF($BF360&gt;$Y$7,"",IF(AND($BF360=$Y$7,$BG360=23),"",Entrées!J388-Entrées!J387))</f>
        <v>15</v>
      </c>
      <c r="BP360" s="32">
        <f>IF($BF360&gt;$Y$7,"",IF(AND($BF360=$Y$7,$BG360=23),"",Entrées!K388-Entrées!K387))</f>
        <v>-178</v>
      </c>
      <c r="BQ360" s="32">
        <f>IF($BF360&gt;$Y$7,"",IF(AND($BF360=$Y$7,$BG360=23),"",Entrées!L388-Entrées!L387))</f>
        <v>-1165</v>
      </c>
      <c r="BR360" s="32">
        <f>IF($BF360&gt;$Y$7,"",IF(AND($BF360=$Y$7,$BG360=23),"",Entrées!M388-Entrées!M387))</f>
        <v>-2</v>
      </c>
      <c r="BS360" s="32">
        <f>IF($BF360&gt;$Y$7,"",IF(AND($BF360=$Y$7,$BG360=23),"",Entrées!N388-Entrées!N387))</f>
        <v>-6.5</v>
      </c>
      <c r="BT360" s="32">
        <f>IF($BF360&gt;$Y$7,"",IF(AND($BF360=$Y$7,$BG360=23),"",Entrées!O388-Entrées!O387))</f>
        <v>-31.5</v>
      </c>
      <c r="BU360" s="32">
        <f>IF($BF360&gt;$Y$7,"",IF(AND($BF360=$Y$7,$BG360=23),"",Entrées!P388-Entrées!P387))</f>
        <v>-2</v>
      </c>
      <c r="BV360" s="32">
        <f>IF($BF360&gt;$Y$7,"",IF(AND($BF360=$Y$7,$BG360=23),"",Entrées!Q388-Entrées!Q387))</f>
        <v>-18</v>
      </c>
      <c r="BW360" s="32">
        <f>IF($BF360&gt;$Y$7,"",IF(AND($BF360=$Y$7,$BG360=23),"",Entrées!R388-Entrées!R387))</f>
        <v>347</v>
      </c>
      <c r="BX360" s="32">
        <f>IF($BF360&gt;$Y$7,"",IF(AND($BF360=$Y$7,$BG360=23),"",Entrées!S388-Entrées!S387))</f>
        <v>-152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0</v>
      </c>
      <c r="CA360" s="32">
        <f>IF($BF360&gt;$Y$7,"",IF(AND($BF360=$Y$7,$BG360=23),"",Entrées!V388-Entrées!V387))</f>
        <v>-1100</v>
      </c>
      <c r="CB360" s="11"/>
      <c r="CD360" s="33">
        <f>IF($BF360&lt;=$Y$7,Entrées!J387/CD$2,"")</f>
        <v>0.15701488771132979</v>
      </c>
      <c r="CE360" s="33">
        <f>IF($BF360&lt;=$Y$7,Entrées!K387/CE$2,"")</f>
        <v>0.17630195891065456</v>
      </c>
      <c r="CF360" s="11">
        <f t="shared" si="389"/>
        <v>7926</v>
      </c>
      <c r="CG360" s="11">
        <f t="shared" si="390"/>
        <v>4186</v>
      </c>
      <c r="CH360" s="52">
        <f t="shared" si="391"/>
        <v>0.27160101910413265</v>
      </c>
      <c r="CI360" s="52">
        <f t="shared" si="392"/>
        <v>9.6170382329218221E-2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6674</v>
      </c>
      <c r="F361" s="28">
        <f ca="1">IF($D361&gt;$D$8,"",INDIRECT(ADDRESS(ROW(Entrées!$C$37)+($D361-1)*24+F$11,COLUMN(Entrées!$C$37)+($C361-1),4,TRUE,"Entrées")))</f>
        <v>6286.5</v>
      </c>
      <c r="G361" s="28">
        <f ca="1">IF($D361&gt;$D$8,"",INDIRECT(ADDRESS(ROW(Entrées!$C$37)+($D361-1)*24+G$11,COLUMN(Entrées!$C$37)+($C361-1),4,TRUE,"Entrées")))</f>
        <v>5924.5</v>
      </c>
      <c r="H361" s="28">
        <f ca="1">IF($D361&gt;$D$8,"",INDIRECT(ADDRESS(ROW(Entrées!$C$37)+($D361-1)*24+H$11,COLUMN(Entrées!$C$37)+($C361-1),4,TRUE,"Entrées")))</f>
        <v>5613.5</v>
      </c>
      <c r="I361" s="28">
        <f ca="1">IF($D361&gt;$D$8,"",INDIRECT(ADDRESS(ROW(Entrées!$C$37)+($D361-1)*24+I$11,COLUMN(Entrées!$C$37)+($C361-1),4,TRUE,"Entrées")))</f>
        <v>5587.5</v>
      </c>
      <c r="J361" s="28">
        <f ca="1">IF($D361&gt;$D$8,"",INDIRECT(ADDRESS(ROW(Entrées!$C$37)+($D361-1)*24+J$11,COLUMN(Entrées!$C$37)+($C361-1),4,TRUE,"Entrées")))</f>
        <v>5626</v>
      </c>
      <c r="K361" s="28">
        <f ca="1">IF($D361&gt;$D$8,"",INDIRECT(ADDRESS(ROW(Entrées!$C$37)+($D361-1)*24+K$11,COLUMN(Entrées!$C$37)+($C361-1),4,TRUE,"Entrées")))</f>
        <v>6281</v>
      </c>
      <c r="L361" s="28">
        <f ca="1">IF($D361&gt;$D$8,"",INDIRECT(ADDRESS(ROW(Entrées!$C$37)+($D361-1)*24+L$11,COLUMN(Entrées!$C$37)+($C361-1),4,TRUE,"Entrées")))</f>
        <v>7470</v>
      </c>
      <c r="M361" s="28">
        <f ca="1">IF($D361&gt;$D$8,"",INDIRECT(ADDRESS(ROW(Entrées!$C$37)+($D361-1)*24+M$11,COLUMN(Entrées!$C$37)+($C361-1),4,TRUE,"Entrées")))</f>
        <v>8745</v>
      </c>
      <c r="N361" s="28">
        <f ca="1">IF($D361&gt;$D$8,"",INDIRECT(ADDRESS(ROW(Entrées!$C$37)+($D361-1)*24+N$11,COLUMN(Entrées!$C$37)+($C361-1),4,TRUE,"Entrées")))</f>
        <v>8538.5</v>
      </c>
      <c r="O361" s="28">
        <f ca="1">IF($D361&gt;$D$8,"",INDIRECT(ADDRESS(ROW(Entrées!$C$37)+($D361-1)*24+O$11,COLUMN(Entrées!$C$37)+($C361-1),4,TRUE,"Entrées")))</f>
        <v>8064.5</v>
      </c>
      <c r="P361" s="28">
        <f ca="1">IF($D361&gt;$D$8,"",INDIRECT(ADDRESS(ROW(Entrées!$C$37)+($D361-1)*24+P$11,COLUMN(Entrées!$C$37)+($C361-1),4,TRUE,"Entrées")))</f>
        <v>8027.5</v>
      </c>
      <c r="Q361" s="28">
        <f ca="1">IF($D361&gt;$D$8,"",INDIRECT(ADDRESS(ROW(Entrées!$C$37)+($D361-1)*24+Q$11,COLUMN(Entrées!$C$37)+($C361-1),4,TRUE,"Entrées")))</f>
        <v>8067.5</v>
      </c>
      <c r="R361" s="28">
        <f ca="1">IF($D361&gt;$D$8,"",INDIRECT(ADDRESS(ROW(Entrées!$C$37)+($D361-1)*24+R$11,COLUMN(Entrées!$C$37)+($C361-1),4,TRUE,"Entrées")))</f>
        <v>7560</v>
      </c>
      <c r="S361" s="28">
        <f ca="1">IF($D361&gt;$D$8,"",INDIRECT(ADDRESS(ROW(Entrées!$C$37)+($D361-1)*24+S$11,COLUMN(Entrées!$C$37)+($C361-1),4,TRUE,"Entrées")))</f>
        <v>6826.5</v>
      </c>
      <c r="T361" s="28">
        <f ca="1">IF($D361&gt;$D$8,"",INDIRECT(ADDRESS(ROW(Entrées!$C$37)+($D361-1)*24+T$11,COLUMN(Entrées!$C$37)+($C361-1),4,TRUE,"Entrées")))</f>
        <v>6689.5</v>
      </c>
      <c r="U361" s="28">
        <f ca="1">IF($D361&gt;$D$8,"",INDIRECT(ADDRESS(ROW(Entrées!$C$37)+($D361-1)*24+U$11,COLUMN(Entrées!$C$37)+($C361-1),4,TRUE,"Entrées")))</f>
        <v>6229.5</v>
      </c>
      <c r="V361" s="28">
        <f ca="1">IF($D361&gt;$D$8,"",INDIRECT(ADDRESS(ROW(Entrées!$C$37)+($D361-1)*24+V$11,COLUMN(Entrées!$C$37)+($C361-1),4,TRUE,"Entrées")))</f>
        <v>6472.5</v>
      </c>
      <c r="W361" s="28">
        <f ca="1">IF($D361&gt;$D$8,"",INDIRECT(ADDRESS(ROW(Entrées!$C$37)+($D361-1)*24+W$11,COLUMN(Entrées!$C$37)+($C361-1),4,TRUE,"Entrées")))</f>
        <v>7493.5</v>
      </c>
      <c r="X361" s="28">
        <f ca="1">IF($D361&gt;$D$8,"",INDIRECT(ADDRESS(ROW(Entrées!$C$37)+($D361-1)*24+X$11,COLUMN(Entrées!$C$37)+($C361-1),4,TRUE,"Entrées")))</f>
        <v>10301.5</v>
      </c>
      <c r="Y361" s="28">
        <f ca="1">IF($D361&gt;$D$8,"",INDIRECT(ADDRESS(ROW(Entrées!$C$37)+($D361-1)*24+Y$11,COLUMN(Entrées!$C$37)+($C361-1),4,TRUE,"Entrées")))</f>
        <v>10288.5</v>
      </c>
      <c r="Z361" s="28">
        <f ca="1">IF($D361&gt;$D$8,"",INDIRECT(ADDRESS(ROW(Entrées!$C$37)+($D361-1)*24+Z$11,COLUMN(Entrées!$C$37)+($C361-1),4,TRUE,"Entrées")))</f>
        <v>8142</v>
      </c>
      <c r="AA361" s="28">
        <f ca="1">IF($D361&gt;$D$8,"",INDIRECT(ADDRESS(ROW(Entrées!$C$37)+($D361-1)*24+AA$11,COLUMN(Entrées!$C$37)+($C361-1),4,TRUE,"Entrées")))</f>
        <v>6519.5</v>
      </c>
      <c r="AB361" s="28">
        <f ca="1">IF($D361&gt;$D$8,"",INDIRECT(ADDRESS(ROW(Entrées!$C$37)+($D361-1)*24+AB$11,COLUMN(Entrées!$C$37)+($C361-1),4,TRUE,"Entrées")))</f>
        <v>8070.5</v>
      </c>
      <c r="AC361" s="11"/>
      <c r="AD361" s="40">
        <f t="shared" ca="1" si="420"/>
        <v>7312.479166666667</v>
      </c>
      <c r="AE361" s="40">
        <f t="shared" ca="1" si="423"/>
        <v>10301.5</v>
      </c>
      <c r="AF361" s="40">
        <f t="shared" ca="1" si="424"/>
        <v>5587.5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49473.956989247294</v>
      </c>
      <c r="AK361" s="31">
        <f t="shared" ca="1" si="369"/>
        <v>49350.672043010745</v>
      </c>
      <c r="AL361" s="31">
        <f t="shared" ca="1" si="370"/>
        <v>49398.118279569891</v>
      </c>
      <c r="AM361" s="31">
        <f t="shared" ca="1" si="371"/>
        <v>347.55645161290329</v>
      </c>
      <c r="AN361" s="31">
        <f t="shared" ca="1" si="372"/>
        <v>2588.1444892473114</v>
      </c>
      <c r="AO361" s="31">
        <f t="shared" ca="1" si="373"/>
        <v>1503.5463709677417</v>
      </c>
      <c r="AP361" s="31">
        <f t="shared" ca="1" si="374"/>
        <v>41704.171370967742</v>
      </c>
      <c r="AQ361" s="31">
        <f t="shared" ca="1" si="375"/>
        <v>2152.7096774193546</v>
      </c>
      <c r="AR361" s="31">
        <f t="shared" ca="1" si="376"/>
        <v>402.56922043010746</v>
      </c>
      <c r="AS361" s="31">
        <f t="shared" ca="1" si="377"/>
        <v>6508.2741935483891</v>
      </c>
      <c r="AT361" s="31">
        <f t="shared" ca="1" si="378"/>
        <v>-813.07862903225805</v>
      </c>
      <c r="AU361" s="31">
        <f t="shared" ca="1" si="379"/>
        <v>663.5913978494624</v>
      </c>
      <c r="AV361" s="31">
        <f t="shared" ca="1" si="380"/>
        <v>-5583.5161290322567</v>
      </c>
      <c r="AW361" s="31">
        <f t="shared" ca="1" si="381"/>
        <v>65.047043010752674</v>
      </c>
      <c r="AX361" s="31">
        <f t="shared" ca="1" si="382"/>
        <v>1350.5215053763443</v>
      </c>
      <c r="AY361" s="31">
        <f t="shared" ca="1" si="383"/>
        <v>-1174.383064516129</v>
      </c>
      <c r="AZ361" s="31">
        <f t="shared" ca="1" si="384"/>
        <v>-997.34811827956992</v>
      </c>
      <c r="BA361" s="31">
        <f t="shared" ca="1" si="385"/>
        <v>-382.02016129032256</v>
      </c>
      <c r="BB361" s="31">
        <f t="shared" ca="1" si="386"/>
        <v>-2410.5497311827958</v>
      </c>
      <c r="BC361" s="31">
        <f t="shared" ca="1" si="387"/>
        <v>-1597.1438172043011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-1098.5</v>
      </c>
      <c r="BI361" s="32">
        <f>IF($BF361&gt;$Y$7,"",IF(AND($BF361=$Y$7,$BG361=23),"",Entrées!D389-Entrées!D388))</f>
        <v>-1437.5</v>
      </c>
      <c r="BJ361" s="32">
        <f>IF($BF361&gt;$Y$7,"",IF(AND($BF361=$Y$7,$BG361=23),"",Entrées!E389-Entrées!E388))</f>
        <v>-1337.5</v>
      </c>
      <c r="BK361" s="32">
        <f>IF($BF361&gt;$Y$7,"",IF(AND($BF361=$Y$7,$BG361=23),"",Entrées!F389-Entrées!F388))</f>
        <v>1.5</v>
      </c>
      <c r="BL361" s="32">
        <f>IF($BF361&gt;$Y$7,"",IF(AND($BF361=$Y$7,$BG361=23),"",Entrées!G389-Entrées!G388))</f>
        <v>96.5</v>
      </c>
      <c r="BM361" s="32">
        <f>IF($BF361&gt;$Y$7,"",IF(AND($BF361=$Y$7,$BG361=23),"",Entrées!H389-Entrées!H388))</f>
        <v>-7</v>
      </c>
      <c r="BN361" s="32">
        <f>IF($BF361&gt;$Y$7,"",IF(AND($BF361=$Y$7,$BG361=23),"",Entrées!I389-Entrées!I388))</f>
        <v>30.5</v>
      </c>
      <c r="BO361" s="32">
        <f>IF($BF361&gt;$Y$7,"",IF(AND($BF361=$Y$7,$BG361=23),"",Entrées!J389-Entrées!J388))</f>
        <v>-91.5</v>
      </c>
      <c r="BP361" s="32">
        <f>IF($BF361&gt;$Y$7,"",IF(AND($BF361=$Y$7,$BG361=23),"",Entrées!K389-Entrées!K388))</f>
        <v>-157.5</v>
      </c>
      <c r="BQ361" s="32">
        <f>IF($BF361&gt;$Y$7,"",IF(AND($BF361=$Y$7,$BG361=23),"",Entrées!L389-Entrées!L388))</f>
        <v>-237.5</v>
      </c>
      <c r="BR361" s="32">
        <f>IF($BF361&gt;$Y$7,"",IF(AND($BF361=$Y$7,$BG361=23),"",Entrées!M389-Entrées!M388))</f>
        <v>1.5</v>
      </c>
      <c r="BS361" s="32">
        <f>IF($BF361&gt;$Y$7,"",IF(AND($BF361=$Y$7,$BG361=23),"",Entrées!N389-Entrées!N388))</f>
        <v>11</v>
      </c>
      <c r="BT361" s="32">
        <f>IF($BF361&gt;$Y$7,"",IF(AND($BF361=$Y$7,$BG361=23),"",Entrées!O389-Entrées!O388))</f>
        <v>-745.5</v>
      </c>
      <c r="BU361" s="32">
        <f>IF($BF361&gt;$Y$7,"",IF(AND($BF361=$Y$7,$BG361=23),"",Entrées!P389-Entrées!P388))</f>
        <v>2</v>
      </c>
      <c r="BV361" s="32">
        <f>IF($BF361&gt;$Y$7,"",IF(AND($BF361=$Y$7,$BG361=23),"",Entrées!Q389-Entrées!Q388))</f>
        <v>18</v>
      </c>
      <c r="BW361" s="32">
        <f>IF($BF361&gt;$Y$7,"",IF(AND($BF361=$Y$7,$BG361=23),"",Entrées!R389-Entrées!R388))</f>
        <v>-414</v>
      </c>
      <c r="BX361" s="32">
        <f>IF($BF361&gt;$Y$7,"",IF(AND($BF361=$Y$7,$BG361=23),"",Entrées!S389-Entrées!S388))</f>
        <v>-163</v>
      </c>
      <c r="BY361" s="32">
        <f>IF($BF361&gt;$Y$7,"",IF(AND($BF361=$Y$7,$BG361=23),"",Entrées!T389-Entrées!T388))</f>
        <v>-15</v>
      </c>
      <c r="BZ361" s="32">
        <f>IF($BF361&gt;$Y$7,"",IF(AND($BF361=$Y$7,$BG361=23),"",Entrées!U389-Entrées!U388))</f>
        <v>0</v>
      </c>
      <c r="CA361" s="32">
        <f>IF($BF361&gt;$Y$7,"",IF(AND($BF361=$Y$7,$BG361=23),"",Entrées!V389-Entrées!V388))</f>
        <v>-190</v>
      </c>
      <c r="CB361" s="11"/>
      <c r="CD361" s="33">
        <f>IF($BF361&lt;=$Y$7,Entrées!J388/CD$2,"")</f>
        <v>0.15890739338884682</v>
      </c>
      <c r="CE361" s="33">
        <f>IF($BF361&lt;=$Y$7,Entrées!K388/CE$2,"")</f>
        <v>0.13377926421404682</v>
      </c>
      <c r="CF361" s="11">
        <f t="shared" si="389"/>
        <v>7926</v>
      </c>
      <c r="CG361" s="11">
        <f t="shared" si="390"/>
        <v>4186</v>
      </c>
      <c r="CH361" s="52">
        <f t="shared" si="391"/>
        <v>0.27160101910413265</v>
      </c>
      <c r="CI361" s="52">
        <f t="shared" si="392"/>
        <v>9.6170382329218221E-2</v>
      </c>
      <c r="CK361" s="11"/>
      <c r="CL361" s="11"/>
      <c r="CM361" s="11"/>
      <c r="CN361" s="11"/>
      <c r="CO361" s="11"/>
    </row>
    <row r="362" spans="1:93">
      <c r="A362" s="11">
        <f>A361+$Y$7-1</f>
        <v>375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7415</v>
      </c>
      <c r="F362" s="28">
        <f ca="1">IF($D362&gt;$D$8,"",INDIRECT(ADDRESS(ROW(Entrées!$C$37)+($D362-1)*24+F$11,COLUMN(Entrées!$C$37)+($C362-1),4,TRUE,"Entrées")))</f>
        <v>6135</v>
      </c>
      <c r="G362" s="28">
        <f ca="1">IF($D362&gt;$D$8,"",INDIRECT(ADDRESS(ROW(Entrées!$C$37)+($D362-1)*24+G$11,COLUMN(Entrées!$C$37)+($C362-1),4,TRUE,"Entrées")))</f>
        <v>5967.5</v>
      </c>
      <c r="H362" s="28">
        <f ca="1">IF($D362&gt;$D$8,"",INDIRECT(ADDRESS(ROW(Entrées!$C$37)+($D362-1)*24+H$11,COLUMN(Entrées!$C$37)+($C362-1),4,TRUE,"Entrées")))</f>
        <v>5798.5</v>
      </c>
      <c r="I362" s="28">
        <f ca="1">IF($D362&gt;$D$8,"",INDIRECT(ADDRESS(ROW(Entrées!$C$37)+($D362-1)*24+I$11,COLUMN(Entrées!$C$37)+($C362-1),4,TRUE,"Entrées")))</f>
        <v>5604.5</v>
      </c>
      <c r="J362" s="28">
        <f ca="1">IF($D362&gt;$D$8,"",INDIRECT(ADDRESS(ROW(Entrées!$C$37)+($D362-1)*24+J$11,COLUMN(Entrées!$C$37)+($C362-1),4,TRUE,"Entrées")))</f>
        <v>5728.5</v>
      </c>
      <c r="K362" s="28">
        <f ca="1">IF($D362&gt;$D$8,"",INDIRECT(ADDRESS(ROW(Entrées!$C$37)+($D362-1)*24+K$11,COLUMN(Entrées!$C$37)+($C362-1),4,TRUE,"Entrées")))</f>
        <v>6444</v>
      </c>
      <c r="L362" s="28">
        <f ca="1">IF($D362&gt;$D$8,"",INDIRECT(ADDRESS(ROW(Entrées!$C$37)+($D362-1)*24+L$11,COLUMN(Entrées!$C$37)+($C362-1),4,TRUE,"Entrées")))</f>
        <v>8196</v>
      </c>
      <c r="M362" s="28">
        <f ca="1">IF($D362&gt;$D$8,"",INDIRECT(ADDRESS(ROW(Entrées!$C$37)+($D362-1)*24+M$11,COLUMN(Entrées!$C$37)+($C362-1),4,TRUE,"Entrées")))</f>
        <v>9414.5</v>
      </c>
      <c r="N362" s="28">
        <f ca="1">IF($D362&gt;$D$8,"",INDIRECT(ADDRESS(ROW(Entrées!$C$37)+($D362-1)*24+N$11,COLUMN(Entrées!$C$37)+($C362-1),4,TRUE,"Entrées")))</f>
        <v>8696.5</v>
      </c>
      <c r="O362" s="28">
        <f ca="1">IF($D362&gt;$D$8,"",INDIRECT(ADDRESS(ROW(Entrées!$C$37)+($D362-1)*24+O$11,COLUMN(Entrées!$C$37)+($C362-1),4,TRUE,"Entrées")))</f>
        <v>9082</v>
      </c>
      <c r="P362" s="28">
        <f ca="1">IF($D362&gt;$D$8,"",INDIRECT(ADDRESS(ROW(Entrées!$C$37)+($D362-1)*24+P$11,COLUMN(Entrées!$C$37)+($C362-1),4,TRUE,"Entrées")))</f>
        <v>8957.5</v>
      </c>
      <c r="Q362" s="28">
        <f ca="1">IF($D362&gt;$D$8,"",INDIRECT(ADDRESS(ROW(Entrées!$C$37)+($D362-1)*24+Q$11,COLUMN(Entrées!$C$37)+($C362-1),4,TRUE,"Entrées")))</f>
        <v>8524</v>
      </c>
      <c r="R362" s="28">
        <f ca="1">IF($D362&gt;$D$8,"",INDIRECT(ADDRESS(ROW(Entrées!$C$37)+($D362-1)*24+R$11,COLUMN(Entrées!$C$37)+($C362-1),4,TRUE,"Entrées")))</f>
        <v>7976.5</v>
      </c>
      <c r="S362" s="28">
        <f ca="1">IF($D362&gt;$D$8,"",INDIRECT(ADDRESS(ROW(Entrées!$C$37)+($D362-1)*24+S$11,COLUMN(Entrées!$C$37)+($C362-1),4,TRUE,"Entrées")))</f>
        <v>6956.5</v>
      </c>
      <c r="T362" s="28">
        <f ca="1">IF($D362&gt;$D$8,"",INDIRECT(ADDRESS(ROW(Entrées!$C$37)+($D362-1)*24+T$11,COLUMN(Entrées!$C$37)+($C362-1),4,TRUE,"Entrées")))</f>
        <v>6113</v>
      </c>
      <c r="U362" s="28">
        <f ca="1">IF($D362&gt;$D$8,"",INDIRECT(ADDRESS(ROW(Entrées!$C$37)+($D362-1)*24+U$11,COLUMN(Entrées!$C$37)+($C362-1),4,TRUE,"Entrées")))</f>
        <v>5937</v>
      </c>
      <c r="V362" s="28">
        <f ca="1">IF($D362&gt;$D$8,"",INDIRECT(ADDRESS(ROW(Entrées!$C$37)+($D362-1)*24+V$11,COLUMN(Entrées!$C$37)+($C362-1),4,TRUE,"Entrées")))</f>
        <v>6450</v>
      </c>
      <c r="W362" s="28">
        <f ca="1">IF($D362&gt;$D$8,"",INDIRECT(ADDRESS(ROW(Entrées!$C$37)+($D362-1)*24+W$11,COLUMN(Entrées!$C$37)+($C362-1),4,TRUE,"Entrées")))</f>
        <v>7581.5</v>
      </c>
      <c r="X362" s="28">
        <f ca="1">IF($D362&gt;$D$8,"",INDIRECT(ADDRESS(ROW(Entrées!$C$37)+($D362-1)*24+X$11,COLUMN(Entrées!$C$37)+($C362-1),4,TRUE,"Entrées")))</f>
        <v>9858.5</v>
      </c>
      <c r="Y362" s="28">
        <f ca="1">IF($D362&gt;$D$8,"",INDIRECT(ADDRESS(ROW(Entrées!$C$37)+($D362-1)*24+Y$11,COLUMN(Entrées!$C$37)+($C362-1),4,TRUE,"Entrées")))</f>
        <v>9307</v>
      </c>
      <c r="Z362" s="28">
        <f ca="1">IF($D362&gt;$D$8,"",INDIRECT(ADDRESS(ROW(Entrées!$C$37)+($D362-1)*24+Z$11,COLUMN(Entrées!$C$37)+($C362-1),4,TRUE,"Entrées")))</f>
        <v>7200.5</v>
      </c>
      <c r="AA362" s="28">
        <f ca="1">IF($D362&gt;$D$8,"",INDIRECT(ADDRESS(ROW(Entrées!$C$37)+($D362-1)*24+AA$11,COLUMN(Entrées!$C$37)+($C362-1),4,TRUE,"Entrées")))</f>
        <v>6263.5</v>
      </c>
      <c r="AB362" s="28">
        <f ca="1">IF($D362&gt;$D$8,"",INDIRECT(ADDRESS(ROW(Entrées!$C$37)+($D362-1)*24+AB$11,COLUMN(Entrées!$C$37)+($C362-1),4,TRUE,"Entrées")))</f>
        <v>7017.5</v>
      </c>
      <c r="AC362" s="11"/>
      <c r="AD362" s="40">
        <f t="shared" ca="1" si="420"/>
        <v>7359.375</v>
      </c>
      <c r="AE362" s="40">
        <f t="shared" ca="1" si="423"/>
        <v>9858.5</v>
      </c>
      <c r="AF362" s="40">
        <f t="shared" ca="1" si="424"/>
        <v>5604.5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49473.956989247294</v>
      </c>
      <c r="AK362" s="31">
        <f t="shared" ca="1" si="369"/>
        <v>49350.672043010745</v>
      </c>
      <c r="AL362" s="31">
        <f t="shared" ca="1" si="370"/>
        <v>49398.118279569891</v>
      </c>
      <c r="AM362" s="31">
        <f t="shared" ca="1" si="371"/>
        <v>347.55645161290329</v>
      </c>
      <c r="AN362" s="31">
        <f t="shared" ca="1" si="372"/>
        <v>2588.1444892473114</v>
      </c>
      <c r="AO362" s="31">
        <f t="shared" ca="1" si="373"/>
        <v>1503.5463709677417</v>
      </c>
      <c r="AP362" s="31">
        <f t="shared" ca="1" si="374"/>
        <v>41704.171370967742</v>
      </c>
      <c r="AQ362" s="31">
        <f t="shared" ca="1" si="375"/>
        <v>2152.7096774193546</v>
      </c>
      <c r="AR362" s="31">
        <f t="shared" ca="1" si="376"/>
        <v>402.56922043010746</v>
      </c>
      <c r="AS362" s="31">
        <f t="shared" ca="1" si="377"/>
        <v>6508.2741935483891</v>
      </c>
      <c r="AT362" s="31">
        <f t="shared" ca="1" si="378"/>
        <v>-813.07862903225805</v>
      </c>
      <c r="AU362" s="31">
        <f t="shared" ca="1" si="379"/>
        <v>663.5913978494624</v>
      </c>
      <c r="AV362" s="31">
        <f t="shared" ca="1" si="380"/>
        <v>-5583.5161290322567</v>
      </c>
      <c r="AW362" s="31">
        <f t="shared" ca="1" si="381"/>
        <v>65.047043010752674</v>
      </c>
      <c r="AX362" s="31">
        <f t="shared" ca="1" si="382"/>
        <v>1350.5215053763443</v>
      </c>
      <c r="AY362" s="31">
        <f t="shared" ca="1" si="383"/>
        <v>-1174.383064516129</v>
      </c>
      <c r="AZ362" s="31">
        <f t="shared" ca="1" si="384"/>
        <v>-997.34811827956992</v>
      </c>
      <c r="BA362" s="31">
        <f t="shared" ca="1" si="385"/>
        <v>-382.02016129032256</v>
      </c>
      <c r="BB362" s="31">
        <f t="shared" ca="1" si="386"/>
        <v>-2410.5497311827958</v>
      </c>
      <c r="BC362" s="31">
        <f t="shared" ca="1" si="387"/>
        <v>-1597.1438172043011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-728.5</v>
      </c>
      <c r="BI362" s="32">
        <f>IF($BF362&gt;$Y$7,"",IF(AND($BF362=$Y$7,$BG362=23),"",Entrées!D390-Entrées!D389))</f>
        <v>-862.5</v>
      </c>
      <c r="BJ362" s="32">
        <f>IF($BF362&gt;$Y$7,"",IF(AND($BF362=$Y$7,$BG362=23),"",Entrées!E390-Entrées!E389))</f>
        <v>-812.5</v>
      </c>
      <c r="BK362" s="32">
        <f>IF($BF362&gt;$Y$7,"",IF(AND($BF362=$Y$7,$BG362=23),"",Entrées!F390-Entrées!F389))</f>
        <v>0</v>
      </c>
      <c r="BL362" s="32">
        <f>IF($BF362&gt;$Y$7,"",IF(AND($BF362=$Y$7,$BG362=23),"",Entrées!G390-Entrées!G389))</f>
        <v>82.5</v>
      </c>
      <c r="BM362" s="32">
        <f>IF($BF362&gt;$Y$7,"",IF(AND($BF362=$Y$7,$BG362=23),"",Entrées!H390-Entrées!H389))</f>
        <v>-114.5</v>
      </c>
      <c r="BN362" s="32">
        <f>IF($BF362&gt;$Y$7,"",IF(AND($BF362=$Y$7,$BG362=23),"",Entrées!I390-Entrées!I389))</f>
        <v>83</v>
      </c>
      <c r="BO362" s="32">
        <f>IF($BF362&gt;$Y$7,"",IF(AND($BF362=$Y$7,$BG362=23),"",Entrées!J390-Entrées!J389))</f>
        <v>-45.5</v>
      </c>
      <c r="BP362" s="32">
        <f>IF($BF362&gt;$Y$7,"",IF(AND($BF362=$Y$7,$BG362=23),"",Entrées!K390-Entrées!K389))</f>
        <v>-158.5</v>
      </c>
      <c r="BQ362" s="32">
        <f>IF($BF362&gt;$Y$7,"",IF(AND($BF362=$Y$7,$BG362=23),"",Entrées!L390-Entrées!L389))</f>
        <v>52</v>
      </c>
      <c r="BR362" s="32">
        <f>IF($BF362&gt;$Y$7,"",IF(AND($BF362=$Y$7,$BG362=23),"",Entrées!M390-Entrées!M389))</f>
        <v>0</v>
      </c>
      <c r="BS362" s="32">
        <f>IF($BF362&gt;$Y$7,"",IF(AND($BF362=$Y$7,$BG362=23),"",Entrées!N390-Entrées!N389))</f>
        <v>-2.5</v>
      </c>
      <c r="BT362" s="32">
        <f>IF($BF362&gt;$Y$7,"",IF(AND($BF362=$Y$7,$BG362=23),"",Entrées!O390-Entrées!O389))</f>
        <v>-624.5</v>
      </c>
      <c r="BU362" s="32">
        <f>IF($BF362&gt;$Y$7,"",IF(AND($BF362=$Y$7,$BG362=23),"",Entrées!P390-Entrées!P389))</f>
        <v>0.5</v>
      </c>
      <c r="BV362" s="32">
        <f>IF($BF362&gt;$Y$7,"",IF(AND($BF362=$Y$7,$BG362=23),"",Entrées!Q390-Entrées!Q389))</f>
        <v>-1157</v>
      </c>
      <c r="BW362" s="32">
        <f>IF($BF362&gt;$Y$7,"",IF(AND($BF362=$Y$7,$BG362=23),"",Entrées!R390-Entrées!R389))</f>
        <v>79</v>
      </c>
      <c r="BX362" s="32">
        <f>IF($BF362&gt;$Y$7,"",IF(AND($BF362=$Y$7,$BG362=23),"",Entrées!S390-Entrées!S389))</f>
        <v>-271</v>
      </c>
      <c r="BY362" s="32">
        <f>IF($BF362&gt;$Y$7,"",IF(AND($BF362=$Y$7,$BG362=23),"",Entrées!T390-Entrées!T389))</f>
        <v>15</v>
      </c>
      <c r="BZ362" s="32">
        <f>IF($BF362&gt;$Y$7,"",IF(AND($BF362=$Y$7,$BG362=23),"",Entrées!U390-Entrées!U389))</f>
        <v>50</v>
      </c>
      <c r="CA362" s="32">
        <f>IF($BF362&gt;$Y$7,"",IF(AND($BF362=$Y$7,$BG362=23),"",Entrées!V390-Entrées!V389))</f>
        <v>555</v>
      </c>
      <c r="CB362" s="4"/>
      <c r="CC362" s="4"/>
      <c r="CD362" s="33">
        <f>IF($BF362&lt;=$Y$7,Entrées!J389/CD$2,"")</f>
        <v>0.14736310875599293</v>
      </c>
      <c r="CE362" s="33">
        <f>IF($BF362&lt;=$Y$7,Entrées!K389/CE$2,"")</f>
        <v>9.6153846153846159E-2</v>
      </c>
      <c r="CF362" s="11">
        <f t="shared" si="389"/>
        <v>7926</v>
      </c>
      <c r="CG362" s="11">
        <f t="shared" si="390"/>
        <v>4186</v>
      </c>
      <c r="CH362" s="52">
        <f t="shared" si="391"/>
        <v>0.27160101910413265</v>
      </c>
      <c r="CI362" s="52">
        <f t="shared" si="392"/>
        <v>9.6170382329218221E-2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6365</v>
      </c>
      <c r="F363" s="28">
        <f ca="1">IF($D363&gt;$D$8,"",INDIRECT(ADDRESS(ROW(Entrées!$C$37)+($D363-1)*24+F$11,COLUMN(Entrées!$C$37)+($C363-1),4,TRUE,"Entrées")))</f>
        <v>5893.5</v>
      </c>
      <c r="G363" s="28">
        <f ca="1">IF($D363&gt;$D$8,"",INDIRECT(ADDRESS(ROW(Entrées!$C$37)+($D363-1)*24+G$11,COLUMN(Entrées!$C$37)+($C363-1),4,TRUE,"Entrées")))</f>
        <v>5798</v>
      </c>
      <c r="H363" s="28">
        <f ca="1">IF($D363&gt;$D$8,"",INDIRECT(ADDRESS(ROW(Entrées!$C$37)+($D363-1)*24+H$11,COLUMN(Entrées!$C$37)+($C363-1),4,TRUE,"Entrées")))</f>
        <v>5459.5</v>
      </c>
      <c r="I363" s="28">
        <f ca="1">IF($D363&gt;$D$8,"",INDIRECT(ADDRESS(ROW(Entrées!$C$37)+($D363-1)*24+I$11,COLUMN(Entrées!$C$37)+($C363-1),4,TRUE,"Entrées")))</f>
        <v>5089</v>
      </c>
      <c r="J363" s="28">
        <f ca="1">IF($D363&gt;$D$8,"",INDIRECT(ADDRESS(ROW(Entrées!$C$37)+($D363-1)*24+J$11,COLUMN(Entrées!$C$37)+($C363-1),4,TRUE,"Entrées")))</f>
        <v>4966</v>
      </c>
      <c r="K363" s="28">
        <f ca="1">IF($D363&gt;$D$8,"",INDIRECT(ADDRESS(ROW(Entrées!$C$37)+($D363-1)*24+K$11,COLUMN(Entrées!$C$37)+($C363-1),4,TRUE,"Entrées")))</f>
        <v>5121</v>
      </c>
      <c r="L363" s="28">
        <f ca="1">IF($D363&gt;$D$8,"",INDIRECT(ADDRESS(ROW(Entrées!$C$37)+($D363-1)*24+L$11,COLUMN(Entrées!$C$37)+($C363-1),4,TRUE,"Entrées")))</f>
        <v>5817.5</v>
      </c>
      <c r="M363" s="28">
        <f ca="1">IF($D363&gt;$D$8,"",INDIRECT(ADDRESS(ROW(Entrées!$C$37)+($D363-1)*24+M$11,COLUMN(Entrées!$C$37)+($C363-1),4,TRUE,"Entrées")))</f>
        <v>6309.5</v>
      </c>
      <c r="N363" s="28">
        <f ca="1">IF($D363&gt;$D$8,"",INDIRECT(ADDRESS(ROW(Entrées!$C$37)+($D363-1)*24+N$11,COLUMN(Entrées!$C$37)+($C363-1),4,TRUE,"Entrées")))</f>
        <v>7960.5</v>
      </c>
      <c r="O363" s="28">
        <f ca="1">IF($D363&gt;$D$8,"",INDIRECT(ADDRESS(ROW(Entrées!$C$37)+($D363-1)*24+O$11,COLUMN(Entrées!$C$37)+($C363-1),4,TRUE,"Entrées")))</f>
        <v>9221</v>
      </c>
      <c r="P363" s="28">
        <f ca="1">IF($D363&gt;$D$8,"",INDIRECT(ADDRESS(ROW(Entrées!$C$37)+($D363-1)*24+P$11,COLUMN(Entrées!$C$37)+($C363-1),4,TRUE,"Entrées")))</f>
        <v>8914</v>
      </c>
      <c r="Q363" s="28">
        <f ca="1">IF($D363&gt;$D$8,"",INDIRECT(ADDRESS(ROW(Entrées!$C$37)+($D363-1)*24+Q$11,COLUMN(Entrées!$C$37)+($C363-1),4,TRUE,"Entrées")))</f>
        <v>8919.5</v>
      </c>
      <c r="R363" s="28">
        <f ca="1">IF($D363&gt;$D$8,"",INDIRECT(ADDRESS(ROW(Entrées!$C$37)+($D363-1)*24+R$11,COLUMN(Entrées!$C$37)+($C363-1),4,TRUE,"Entrées")))</f>
        <v>8388.5</v>
      </c>
      <c r="S363" s="28">
        <f ca="1">IF($D363&gt;$D$8,"",INDIRECT(ADDRESS(ROW(Entrées!$C$37)+($D363-1)*24+S$11,COLUMN(Entrées!$C$37)+($C363-1),4,TRUE,"Entrées")))</f>
        <v>6746.5</v>
      </c>
      <c r="T363" s="28">
        <f ca="1">IF($D363&gt;$D$8,"",INDIRECT(ADDRESS(ROW(Entrées!$C$37)+($D363-1)*24+T$11,COLUMN(Entrées!$C$37)+($C363-1),4,TRUE,"Entrées")))</f>
        <v>6277</v>
      </c>
      <c r="U363" s="28">
        <f ca="1">IF($D363&gt;$D$8,"",INDIRECT(ADDRESS(ROW(Entrées!$C$37)+($D363-1)*24+U$11,COLUMN(Entrées!$C$37)+($C363-1),4,TRUE,"Entrées")))</f>
        <v>6030.5</v>
      </c>
      <c r="V363" s="28">
        <f ca="1">IF($D363&gt;$D$8,"",INDIRECT(ADDRESS(ROW(Entrées!$C$37)+($D363-1)*24+V$11,COLUMN(Entrées!$C$37)+($C363-1),4,TRUE,"Entrées")))</f>
        <v>5812</v>
      </c>
      <c r="W363" s="28">
        <f ca="1">IF($D363&gt;$D$8,"",INDIRECT(ADDRESS(ROW(Entrées!$C$37)+($D363-1)*24+W$11,COLUMN(Entrées!$C$37)+($C363-1),4,TRUE,"Entrées")))</f>
        <v>6572.5</v>
      </c>
      <c r="X363" s="28">
        <f ca="1">IF($D363&gt;$D$8,"",INDIRECT(ADDRESS(ROW(Entrées!$C$37)+($D363-1)*24+X$11,COLUMN(Entrées!$C$37)+($C363-1),4,TRUE,"Entrées")))</f>
        <v>9026.5</v>
      </c>
      <c r="Y363" s="28">
        <f ca="1">IF($D363&gt;$D$8,"",INDIRECT(ADDRESS(ROW(Entrées!$C$37)+($D363-1)*24+Y$11,COLUMN(Entrées!$C$37)+($C363-1),4,TRUE,"Entrées")))</f>
        <v>8382.5</v>
      </c>
      <c r="Z363" s="28">
        <f ca="1">IF($D363&gt;$D$8,"",INDIRECT(ADDRESS(ROW(Entrées!$C$37)+($D363-1)*24+Z$11,COLUMN(Entrées!$C$37)+($C363-1),4,TRUE,"Entrées")))</f>
        <v>6393.5</v>
      </c>
      <c r="AA363" s="28">
        <f ca="1">IF($D363&gt;$D$8,"",INDIRECT(ADDRESS(ROW(Entrées!$C$37)+($D363-1)*24+AA$11,COLUMN(Entrées!$C$37)+($C363-1),4,TRUE,"Entrées")))</f>
        <v>6277.5</v>
      </c>
      <c r="AB363" s="28">
        <f ca="1">IF($D363&gt;$D$8,"",INDIRECT(ADDRESS(ROW(Entrées!$C$37)+($D363-1)*24+AB$11,COLUMN(Entrées!$C$37)+($C363-1),4,TRUE,"Entrées")))</f>
        <v>6713</v>
      </c>
      <c r="AC363" s="11"/>
      <c r="AD363" s="40">
        <f t="shared" ca="1" si="420"/>
        <v>6768.916666666667</v>
      </c>
      <c r="AE363" s="40">
        <f t="shared" ca="1" si="423"/>
        <v>9221</v>
      </c>
      <c r="AF363" s="40">
        <f t="shared" ca="1" si="424"/>
        <v>4966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49473.956989247294</v>
      </c>
      <c r="AK363" s="31">
        <f t="shared" ca="1" si="369"/>
        <v>49350.672043010745</v>
      </c>
      <c r="AL363" s="31">
        <f t="shared" ca="1" si="370"/>
        <v>49398.118279569891</v>
      </c>
      <c r="AM363" s="31">
        <f t="shared" ca="1" si="371"/>
        <v>347.55645161290329</v>
      </c>
      <c r="AN363" s="31">
        <f t="shared" ca="1" si="372"/>
        <v>2588.1444892473114</v>
      </c>
      <c r="AO363" s="31">
        <f t="shared" ca="1" si="373"/>
        <v>1503.5463709677417</v>
      </c>
      <c r="AP363" s="31">
        <f t="shared" ca="1" si="374"/>
        <v>41704.171370967742</v>
      </c>
      <c r="AQ363" s="31">
        <f t="shared" ca="1" si="375"/>
        <v>2152.7096774193546</v>
      </c>
      <c r="AR363" s="31">
        <f t="shared" ca="1" si="376"/>
        <v>402.56922043010746</v>
      </c>
      <c r="AS363" s="31">
        <f t="shared" ca="1" si="377"/>
        <v>6508.2741935483891</v>
      </c>
      <c r="AT363" s="31">
        <f t="shared" ca="1" si="378"/>
        <v>-813.07862903225805</v>
      </c>
      <c r="AU363" s="31">
        <f t="shared" ca="1" si="379"/>
        <v>663.5913978494624</v>
      </c>
      <c r="AV363" s="31">
        <f t="shared" ca="1" si="380"/>
        <v>-5583.5161290322567</v>
      </c>
      <c r="AW363" s="31">
        <f t="shared" ca="1" si="381"/>
        <v>65.047043010752674</v>
      </c>
      <c r="AX363" s="31">
        <f t="shared" ca="1" si="382"/>
        <v>1350.5215053763443</v>
      </c>
      <c r="AY363" s="31">
        <f t="shared" ca="1" si="383"/>
        <v>-1174.383064516129</v>
      </c>
      <c r="AZ363" s="31">
        <f t="shared" ca="1" si="384"/>
        <v>-997.34811827956992</v>
      </c>
      <c r="BA363" s="31">
        <f t="shared" ca="1" si="385"/>
        <v>-382.02016129032256</v>
      </c>
      <c r="BB363" s="31">
        <f t="shared" ca="1" si="386"/>
        <v>-2410.5497311827958</v>
      </c>
      <c r="BC363" s="31">
        <f t="shared" ca="1" si="387"/>
        <v>-1597.1438172043011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862</v>
      </c>
      <c r="BI363" s="32">
        <f>IF($BF363&gt;$Y$7,"",IF(AND($BF363=$Y$7,$BG363=23),"",Entrées!D391-Entrées!D390))</f>
        <v>1362.5</v>
      </c>
      <c r="BJ363" s="32">
        <f>IF($BF363&gt;$Y$7,"",IF(AND($BF363=$Y$7,$BG363=23),"",Entrées!E391-Entrées!E390))</f>
        <v>1462.5</v>
      </c>
      <c r="BK363" s="32">
        <f>IF($BF363&gt;$Y$7,"",IF(AND($BF363=$Y$7,$BG363=23),"",Entrées!F391-Entrées!F390))</f>
        <v>2</v>
      </c>
      <c r="BL363" s="32">
        <f>IF($BF363&gt;$Y$7,"",IF(AND($BF363=$Y$7,$BG363=23),"",Entrées!G391-Entrées!G390))</f>
        <v>-51.5</v>
      </c>
      <c r="BM363" s="32">
        <f>IF($BF363&gt;$Y$7,"",IF(AND($BF363=$Y$7,$BG363=23),"",Entrées!H391-Entrées!H390))</f>
        <v>28</v>
      </c>
      <c r="BN363" s="32">
        <f>IF($BF363&gt;$Y$7,"",IF(AND($BF363=$Y$7,$BG363=23),"",Entrées!I391-Entrées!I390))</f>
        <v>92</v>
      </c>
      <c r="BO363" s="32">
        <f>IF($BF363&gt;$Y$7,"",IF(AND($BF363=$Y$7,$BG363=23),"",Entrées!J391-Entrées!J390))</f>
        <v>-33</v>
      </c>
      <c r="BP363" s="32">
        <f>IF($BF363&gt;$Y$7,"",IF(AND($BF363=$Y$7,$BG363=23),"",Entrées!K391-Entrées!K390))</f>
        <v>-166</v>
      </c>
      <c r="BQ363" s="32">
        <f>IF($BF363&gt;$Y$7,"",IF(AND($BF363=$Y$7,$BG363=23),"",Entrées!L391-Entrées!L390))</f>
        <v>877</v>
      </c>
      <c r="BR363" s="32">
        <f>IF($BF363&gt;$Y$7,"",IF(AND($BF363=$Y$7,$BG363=23),"",Entrées!M391-Entrées!M390))</f>
        <v>-33.5</v>
      </c>
      <c r="BS363" s="32">
        <f>IF($BF363&gt;$Y$7,"",IF(AND($BF363=$Y$7,$BG363=23),"",Entrées!N391-Entrées!N390))</f>
        <v>-6.5</v>
      </c>
      <c r="BT363" s="32">
        <f>IF($BF363&gt;$Y$7,"",IF(AND($BF363=$Y$7,$BG363=23),"",Entrées!O391-Entrées!O390))</f>
        <v>153.5</v>
      </c>
      <c r="BU363" s="32">
        <f>IF($BF363&gt;$Y$7,"",IF(AND($BF363=$Y$7,$BG363=23),"",Entrées!P391-Entrées!P390))</f>
        <v>-1.5</v>
      </c>
      <c r="BV363" s="32">
        <f>IF($BF363&gt;$Y$7,"",IF(AND($BF363=$Y$7,$BG363=23),"",Entrées!Q391-Entrées!Q390))</f>
        <v>344</v>
      </c>
      <c r="BW363" s="32">
        <f>IF($BF363&gt;$Y$7,"",IF(AND($BF363=$Y$7,$BG363=23),"",Entrées!R391-Entrées!R390))</f>
        <v>-129</v>
      </c>
      <c r="BX363" s="32">
        <f>IF($BF363&gt;$Y$7,"",IF(AND($BF363=$Y$7,$BG363=23),"",Entrées!S391-Entrées!S390))</f>
        <v>350</v>
      </c>
      <c r="BY363" s="32">
        <f>IF($BF363&gt;$Y$7,"",IF(AND($BF363=$Y$7,$BG363=23),"",Entrées!T391-Entrées!T390))</f>
        <v>0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791</v>
      </c>
      <c r="CB363" s="4"/>
      <c r="CC363" s="4"/>
      <c r="CD363" s="33">
        <f>IF($BF363&lt;=$Y$7,Entrées!J390/CD$2,"")</f>
        <v>0.14162250820085795</v>
      </c>
      <c r="CE363" s="33">
        <f>IF($BF363&lt;=$Y$7,Entrées!K390/CE$2,"")</f>
        <v>5.8289536550406112E-2</v>
      </c>
      <c r="CF363" s="11">
        <f t="shared" si="389"/>
        <v>7926</v>
      </c>
      <c r="CG363" s="11">
        <f t="shared" si="390"/>
        <v>4186</v>
      </c>
      <c r="CH363" s="52">
        <f t="shared" si="391"/>
        <v>0.27160101910413265</v>
      </c>
      <c r="CI363" s="52">
        <f t="shared" si="392"/>
        <v>9.6170382329218221E-2</v>
      </c>
      <c r="CK363" s="11"/>
      <c r="CL363" s="4"/>
      <c r="CM363" s="11"/>
      <c r="CN363" s="11"/>
      <c r="CO363" s="4"/>
    </row>
    <row r="364" spans="1:93">
      <c r="A364" s="11" t="str">
        <f>"AD"&amp;A362</f>
        <v>AD375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6029</v>
      </c>
      <c r="F364" s="28">
        <f ca="1">IF($D364&gt;$D$8,"",INDIRECT(ADDRESS(ROW(Entrées!$C$37)+($D364-1)*24+F$11,COLUMN(Entrées!$C$37)+($C364-1),4,TRUE,"Entrées")))</f>
        <v>5542.5</v>
      </c>
      <c r="G364" s="28">
        <f ca="1">IF($D364&gt;$D$8,"",INDIRECT(ADDRESS(ROW(Entrées!$C$37)+($D364-1)*24+G$11,COLUMN(Entrées!$C$37)+($C364-1),4,TRUE,"Entrées")))</f>
        <v>5043</v>
      </c>
      <c r="H364" s="28">
        <f ca="1">IF($D364&gt;$D$8,"",INDIRECT(ADDRESS(ROW(Entrées!$C$37)+($D364-1)*24+H$11,COLUMN(Entrées!$C$37)+($C364-1),4,TRUE,"Entrées")))</f>
        <v>4717.5</v>
      </c>
      <c r="I364" s="28">
        <f ca="1">IF($D364&gt;$D$8,"",INDIRECT(ADDRESS(ROW(Entrées!$C$37)+($D364-1)*24+I$11,COLUMN(Entrées!$C$37)+($C364-1),4,TRUE,"Entrées")))</f>
        <v>4688.5</v>
      </c>
      <c r="J364" s="28">
        <f ca="1">IF($D364&gt;$D$8,"",INDIRECT(ADDRESS(ROW(Entrées!$C$37)+($D364-1)*24+J$11,COLUMN(Entrées!$C$37)+($C364-1),4,TRUE,"Entrées")))</f>
        <v>4613.5</v>
      </c>
      <c r="K364" s="28">
        <f ca="1">IF($D364&gt;$D$8,"",INDIRECT(ADDRESS(ROW(Entrées!$C$37)+($D364-1)*24+K$11,COLUMN(Entrées!$C$37)+($C364-1),4,TRUE,"Entrées")))</f>
        <v>4724</v>
      </c>
      <c r="L364" s="28">
        <f ca="1">IF($D364&gt;$D$8,"",INDIRECT(ADDRESS(ROW(Entrées!$C$37)+($D364-1)*24+L$11,COLUMN(Entrées!$C$37)+($C364-1),4,TRUE,"Entrées")))</f>
        <v>4752</v>
      </c>
      <c r="M364" s="28">
        <f ca="1">IF($D364&gt;$D$8,"",INDIRECT(ADDRESS(ROW(Entrées!$C$37)+($D364-1)*24+M$11,COLUMN(Entrées!$C$37)+($C364-1),4,TRUE,"Entrées")))</f>
        <v>4981</v>
      </c>
      <c r="N364" s="28">
        <f ca="1">IF($D364&gt;$D$8,"",INDIRECT(ADDRESS(ROW(Entrées!$C$37)+($D364-1)*24+N$11,COLUMN(Entrées!$C$37)+($C364-1),4,TRUE,"Entrées")))</f>
        <v>5116.5</v>
      </c>
      <c r="O364" s="28">
        <f ca="1">IF($D364&gt;$D$8,"",INDIRECT(ADDRESS(ROW(Entrées!$C$37)+($D364-1)*24+O$11,COLUMN(Entrées!$C$37)+($C364-1),4,TRUE,"Entrées")))</f>
        <v>5397</v>
      </c>
      <c r="P364" s="28">
        <f ca="1">IF($D364&gt;$D$8,"",INDIRECT(ADDRESS(ROW(Entrées!$C$37)+($D364-1)*24+P$11,COLUMN(Entrées!$C$37)+($C364-1),4,TRUE,"Entrées")))</f>
        <v>5947.5</v>
      </c>
      <c r="Q364" s="28">
        <f ca="1">IF($D364&gt;$D$8,"",INDIRECT(ADDRESS(ROW(Entrées!$C$37)+($D364-1)*24+Q$11,COLUMN(Entrées!$C$37)+($C364-1),4,TRUE,"Entrées")))</f>
        <v>6593</v>
      </c>
      <c r="R364" s="28">
        <f ca="1">IF($D364&gt;$D$8,"",INDIRECT(ADDRESS(ROW(Entrées!$C$37)+($D364-1)*24+R$11,COLUMN(Entrées!$C$37)+($C364-1),4,TRUE,"Entrées")))</f>
        <v>6813</v>
      </c>
      <c r="S364" s="28">
        <f ca="1">IF($D364&gt;$D$8,"",INDIRECT(ADDRESS(ROW(Entrées!$C$37)+($D364-1)*24+S$11,COLUMN(Entrées!$C$37)+($C364-1),4,TRUE,"Entrées")))</f>
        <v>5336</v>
      </c>
      <c r="T364" s="28">
        <f ca="1">IF($D364&gt;$D$8,"",INDIRECT(ADDRESS(ROW(Entrées!$C$37)+($D364-1)*24+T$11,COLUMN(Entrées!$C$37)+($C364-1),4,TRUE,"Entrées")))</f>
        <v>5147</v>
      </c>
      <c r="U364" s="28">
        <f ca="1">IF($D364&gt;$D$8,"",INDIRECT(ADDRESS(ROW(Entrées!$C$37)+($D364-1)*24+U$11,COLUMN(Entrées!$C$37)+($C364-1),4,TRUE,"Entrées")))</f>
        <v>5221.5</v>
      </c>
      <c r="V364" s="28">
        <f ca="1">IF($D364&gt;$D$8,"",INDIRECT(ADDRESS(ROW(Entrées!$C$37)+($D364-1)*24+V$11,COLUMN(Entrées!$C$37)+($C364-1),4,TRUE,"Entrées")))</f>
        <v>5237</v>
      </c>
      <c r="W364" s="28">
        <f ca="1">IF($D364&gt;$D$8,"",INDIRECT(ADDRESS(ROW(Entrées!$C$37)+($D364-1)*24+W$11,COLUMN(Entrées!$C$37)+($C364-1),4,TRUE,"Entrées")))</f>
        <v>5792</v>
      </c>
      <c r="X364" s="28">
        <f ca="1">IF($D364&gt;$D$8,"",INDIRECT(ADDRESS(ROW(Entrées!$C$37)+($D364-1)*24+X$11,COLUMN(Entrées!$C$37)+($C364-1),4,TRUE,"Entrées")))</f>
        <v>7538</v>
      </c>
      <c r="Y364" s="28">
        <f ca="1">IF($D364&gt;$D$8,"",INDIRECT(ADDRESS(ROW(Entrées!$C$37)+($D364-1)*24+Y$11,COLUMN(Entrées!$C$37)+($C364-1),4,TRUE,"Entrées")))</f>
        <v>7399</v>
      </c>
      <c r="Z364" s="28">
        <f ca="1">IF($D364&gt;$D$8,"",INDIRECT(ADDRESS(ROW(Entrées!$C$37)+($D364-1)*24+Z$11,COLUMN(Entrées!$C$37)+($C364-1),4,TRUE,"Entrées")))</f>
        <v>6274</v>
      </c>
      <c r="AA364" s="28">
        <f ca="1">IF($D364&gt;$D$8,"",INDIRECT(ADDRESS(ROW(Entrées!$C$37)+($D364-1)*24+AA$11,COLUMN(Entrées!$C$37)+($C364-1),4,TRUE,"Entrées")))</f>
        <v>5785</v>
      </c>
      <c r="AB364" s="28">
        <f ca="1">IF($D364&gt;$D$8,"",INDIRECT(ADDRESS(ROW(Entrées!$C$37)+($D364-1)*24+AB$11,COLUMN(Entrées!$C$37)+($C364-1),4,TRUE,"Entrées")))</f>
        <v>6184.5</v>
      </c>
      <c r="AC364" s="11"/>
      <c r="AD364" s="40">
        <f t="shared" ca="1" si="420"/>
        <v>5619.666666666667</v>
      </c>
      <c r="AE364" s="40">
        <f t="shared" ca="1" si="423"/>
        <v>7538</v>
      </c>
      <c r="AF364" s="40">
        <f t="shared" ca="1" si="424"/>
        <v>4613.5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49473.956989247294</v>
      </c>
      <c r="AK364" s="31">
        <f t="shared" ca="1" si="369"/>
        <v>49350.672043010745</v>
      </c>
      <c r="AL364" s="31">
        <f t="shared" ca="1" si="370"/>
        <v>49398.118279569891</v>
      </c>
      <c r="AM364" s="31">
        <f t="shared" ca="1" si="371"/>
        <v>347.55645161290329</v>
      </c>
      <c r="AN364" s="31">
        <f t="shared" ca="1" si="372"/>
        <v>2588.1444892473114</v>
      </c>
      <c r="AO364" s="31">
        <f t="shared" ca="1" si="373"/>
        <v>1503.5463709677417</v>
      </c>
      <c r="AP364" s="31">
        <f t="shared" ca="1" si="374"/>
        <v>41704.171370967742</v>
      </c>
      <c r="AQ364" s="31">
        <f t="shared" ca="1" si="375"/>
        <v>2152.7096774193546</v>
      </c>
      <c r="AR364" s="31">
        <f t="shared" ca="1" si="376"/>
        <v>402.56922043010746</v>
      </c>
      <c r="AS364" s="31">
        <f t="shared" ca="1" si="377"/>
        <v>6508.2741935483891</v>
      </c>
      <c r="AT364" s="31">
        <f t="shared" ca="1" si="378"/>
        <v>-813.07862903225805</v>
      </c>
      <c r="AU364" s="31">
        <f t="shared" ca="1" si="379"/>
        <v>663.5913978494624</v>
      </c>
      <c r="AV364" s="31">
        <f t="shared" ca="1" si="380"/>
        <v>-5583.5161290322567</v>
      </c>
      <c r="AW364" s="31">
        <f t="shared" ca="1" si="381"/>
        <v>65.047043010752674</v>
      </c>
      <c r="AX364" s="31">
        <f t="shared" ca="1" si="382"/>
        <v>1350.5215053763443</v>
      </c>
      <c r="AY364" s="31">
        <f t="shared" ca="1" si="383"/>
        <v>-1174.383064516129</v>
      </c>
      <c r="AZ364" s="31">
        <f t="shared" ca="1" si="384"/>
        <v>-997.34811827956992</v>
      </c>
      <c r="BA364" s="31">
        <f t="shared" ca="1" si="385"/>
        <v>-382.02016129032256</v>
      </c>
      <c r="BB364" s="31">
        <f t="shared" ca="1" si="386"/>
        <v>-2410.5497311827958</v>
      </c>
      <c r="BC364" s="31">
        <f t="shared" ca="1" si="387"/>
        <v>-1597.1438172043011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4239</v>
      </c>
      <c r="BI364" s="32">
        <f>IF($BF364&gt;$Y$7,"",IF(AND($BF364=$Y$7,$BG364=23),"",Entrées!D392-Entrées!D391))</f>
        <v>4350</v>
      </c>
      <c r="BJ364" s="32">
        <f>IF($BF364&gt;$Y$7,"",IF(AND($BF364=$Y$7,$BG364=23),"",Entrées!E392-Entrées!E391))</f>
        <v>4437.5</v>
      </c>
      <c r="BK364" s="32">
        <f>IF($BF364&gt;$Y$7,"",IF(AND($BF364=$Y$7,$BG364=23),"",Entrées!F392-Entrées!F391))</f>
        <v>2.5</v>
      </c>
      <c r="BL364" s="32">
        <f>IF($BF364&gt;$Y$7,"",IF(AND($BF364=$Y$7,$BG364=23),"",Entrées!G392-Entrées!G391))</f>
        <v>185</v>
      </c>
      <c r="BM364" s="32">
        <f>IF($BF364&gt;$Y$7,"",IF(AND($BF364=$Y$7,$BG364=23),"",Entrées!H392-Entrées!H391))</f>
        <v>462</v>
      </c>
      <c r="BN364" s="32">
        <f>IF($BF364&gt;$Y$7,"",IF(AND($BF364=$Y$7,$BG364=23),"",Entrées!I392-Entrées!I391))</f>
        <v>-72</v>
      </c>
      <c r="BO364" s="32">
        <f>IF($BF364&gt;$Y$7,"",IF(AND($BF364=$Y$7,$BG364=23),"",Entrées!J392-Entrées!J391))</f>
        <v>1.5</v>
      </c>
      <c r="BP364" s="32">
        <f>IF($BF364&gt;$Y$7,"",IF(AND($BF364=$Y$7,$BG364=23),"",Entrées!K392-Entrées!K391))</f>
        <v>-76</v>
      </c>
      <c r="BQ364" s="32">
        <f>IF($BF364&gt;$Y$7,"",IF(AND($BF364=$Y$7,$BG364=23),"",Entrées!L392-Entrées!L391))</f>
        <v>1854.5</v>
      </c>
      <c r="BR364" s="32">
        <f>IF($BF364&gt;$Y$7,"",IF(AND($BF364=$Y$7,$BG364=23),"",Entrées!M392-Entrées!M391))</f>
        <v>-12</v>
      </c>
      <c r="BS364" s="32">
        <f>IF($BF364&gt;$Y$7,"",IF(AND($BF364=$Y$7,$BG364=23),"",Entrées!N392-Entrées!N391))</f>
        <v>4.5</v>
      </c>
      <c r="BT364" s="32">
        <f>IF($BF364&gt;$Y$7,"",IF(AND($BF364=$Y$7,$BG364=23),"",Entrées!O392-Entrées!O391))</f>
        <v>1887.5</v>
      </c>
      <c r="BU364" s="32">
        <f>IF($BF364&gt;$Y$7,"",IF(AND($BF364=$Y$7,$BG364=23),"",Entrées!P392-Entrées!P391))</f>
        <v>2.5</v>
      </c>
      <c r="BV364" s="32">
        <f>IF($BF364&gt;$Y$7,"",IF(AND($BF364=$Y$7,$BG364=23),"",Entrées!Q392-Entrées!Q391))</f>
        <v>540</v>
      </c>
      <c r="BW364" s="32">
        <f>IF($BF364&gt;$Y$7,"",IF(AND($BF364=$Y$7,$BG364=23),"",Entrées!R392-Entrées!R391))</f>
        <v>-38</v>
      </c>
      <c r="BX364" s="32">
        <f>IF($BF364&gt;$Y$7,"",IF(AND($BF364=$Y$7,$BG364=23),"",Entrées!S392-Entrées!S391))</f>
        <v>-299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1259</v>
      </c>
      <c r="CB364" s="4"/>
      <c r="CC364" s="4"/>
      <c r="CD364" s="33">
        <f>IF($BF364&lt;=$Y$7,Entrées!J391/CD$2,"")</f>
        <v>0.13745899571032047</v>
      </c>
      <c r="CE364" s="33">
        <f>IF($BF364&lt;=$Y$7,Entrées!K391/CE$2,"")</f>
        <v>1.8633540372670808E-2</v>
      </c>
      <c r="CF364" s="11">
        <f t="shared" si="389"/>
        <v>7926</v>
      </c>
      <c r="CG364" s="11">
        <f t="shared" si="390"/>
        <v>4186</v>
      </c>
      <c r="CH364" s="52">
        <f t="shared" si="391"/>
        <v>0.27160101910413265</v>
      </c>
      <c r="CI364" s="52">
        <f t="shared" si="392"/>
        <v>9.6170382329218221E-2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5787.5</v>
      </c>
      <c r="F365" s="28">
        <f ca="1">IF($D365&gt;$D$8,"",INDIRECT(ADDRESS(ROW(Entrées!$C$37)+($D365-1)*24+F$11,COLUMN(Entrées!$C$37)+($C365-1),4,TRUE,"Entrées")))</f>
        <v>5496</v>
      </c>
      <c r="G365" s="28">
        <f ca="1">IF($D365&gt;$D$8,"",INDIRECT(ADDRESS(ROW(Entrées!$C$37)+($D365-1)*24+G$11,COLUMN(Entrées!$C$37)+($C365-1),4,TRUE,"Entrées")))</f>
        <v>5160</v>
      </c>
      <c r="H365" s="28">
        <f ca="1">IF($D365&gt;$D$8,"",INDIRECT(ADDRESS(ROW(Entrées!$C$37)+($D365-1)*24+H$11,COLUMN(Entrées!$C$37)+($C365-1),4,TRUE,"Entrées")))</f>
        <v>5150</v>
      </c>
      <c r="I365" s="28">
        <f ca="1">IF($D365&gt;$D$8,"",INDIRECT(ADDRESS(ROW(Entrées!$C$37)+($D365-1)*24+I$11,COLUMN(Entrées!$C$37)+($C365-1),4,TRUE,"Entrées")))</f>
        <v>5228</v>
      </c>
      <c r="J365" s="28">
        <f ca="1">IF($D365&gt;$D$8,"",INDIRECT(ADDRESS(ROW(Entrées!$C$37)+($D365-1)*24+J$11,COLUMN(Entrées!$C$37)+($C365-1),4,TRUE,"Entrées")))</f>
        <v>5310</v>
      </c>
      <c r="K365" s="28">
        <f ca="1">IF($D365&gt;$D$8,"",INDIRECT(ADDRESS(ROW(Entrées!$C$37)+($D365-1)*24+K$11,COLUMN(Entrées!$C$37)+($C365-1),4,TRUE,"Entrées")))</f>
        <v>5430</v>
      </c>
      <c r="L365" s="28">
        <f ca="1">IF($D365&gt;$D$8,"",INDIRECT(ADDRESS(ROW(Entrées!$C$37)+($D365-1)*24+L$11,COLUMN(Entrées!$C$37)+($C365-1),4,TRUE,"Entrées")))</f>
        <v>6321</v>
      </c>
      <c r="M365" s="28">
        <f ca="1">IF($D365&gt;$D$8,"",INDIRECT(ADDRESS(ROW(Entrées!$C$37)+($D365-1)*24+M$11,COLUMN(Entrées!$C$37)+($C365-1),4,TRUE,"Entrées")))</f>
        <v>8248</v>
      </c>
      <c r="N365" s="28">
        <f ca="1">IF($D365&gt;$D$8,"",INDIRECT(ADDRESS(ROW(Entrées!$C$37)+($D365-1)*24+N$11,COLUMN(Entrées!$C$37)+($C365-1),4,TRUE,"Entrées")))</f>
        <v>8159</v>
      </c>
      <c r="O365" s="28">
        <f ca="1">IF($D365&gt;$D$8,"",INDIRECT(ADDRESS(ROW(Entrées!$C$37)+($D365-1)*24+O$11,COLUMN(Entrées!$C$37)+($C365-1),4,TRUE,"Entrées")))</f>
        <v>8776.5</v>
      </c>
      <c r="P365" s="28">
        <f ca="1">IF($D365&gt;$D$8,"",INDIRECT(ADDRESS(ROW(Entrées!$C$37)+($D365-1)*24+P$11,COLUMN(Entrées!$C$37)+($C365-1),4,TRUE,"Entrées")))</f>
        <v>8894</v>
      </c>
      <c r="Q365" s="28">
        <f ca="1">IF($D365&gt;$D$8,"",INDIRECT(ADDRESS(ROW(Entrées!$C$37)+($D365-1)*24+Q$11,COLUMN(Entrées!$C$37)+($C365-1),4,TRUE,"Entrées")))</f>
        <v>8672.5</v>
      </c>
      <c r="R365" s="28">
        <f ca="1">IF($D365&gt;$D$8,"",INDIRECT(ADDRESS(ROW(Entrées!$C$37)+($D365-1)*24+R$11,COLUMN(Entrées!$C$37)+($C365-1),4,TRUE,"Entrées")))</f>
        <v>7897.5</v>
      </c>
      <c r="S365" s="28">
        <f ca="1">IF($D365&gt;$D$8,"",INDIRECT(ADDRESS(ROW(Entrées!$C$37)+($D365-1)*24+S$11,COLUMN(Entrées!$C$37)+($C365-1),4,TRUE,"Entrées")))</f>
        <v>7350.5</v>
      </c>
      <c r="T365" s="28">
        <f ca="1">IF($D365&gt;$D$8,"",INDIRECT(ADDRESS(ROW(Entrées!$C$37)+($D365-1)*24+T$11,COLUMN(Entrées!$C$37)+($C365-1),4,TRUE,"Entrées")))</f>
        <v>6537</v>
      </c>
      <c r="U365" s="28">
        <f ca="1">IF($D365&gt;$D$8,"",INDIRECT(ADDRESS(ROW(Entrées!$C$37)+($D365-1)*24+U$11,COLUMN(Entrées!$C$37)+($C365-1),4,TRUE,"Entrées")))</f>
        <v>6138</v>
      </c>
      <c r="V365" s="28">
        <f ca="1">IF($D365&gt;$D$8,"",INDIRECT(ADDRESS(ROW(Entrées!$C$37)+($D365-1)*24+V$11,COLUMN(Entrées!$C$37)+($C365-1),4,TRUE,"Entrées")))</f>
        <v>7029</v>
      </c>
      <c r="W365" s="28">
        <f ca="1">IF($D365&gt;$D$8,"",INDIRECT(ADDRESS(ROW(Entrées!$C$37)+($D365-1)*24+W$11,COLUMN(Entrées!$C$37)+($C365-1),4,TRUE,"Entrées")))</f>
        <v>8259.5</v>
      </c>
      <c r="X365" s="28">
        <f ca="1">IF($D365&gt;$D$8,"",INDIRECT(ADDRESS(ROW(Entrées!$C$37)+($D365-1)*24+X$11,COLUMN(Entrées!$C$37)+($C365-1),4,TRUE,"Entrées")))</f>
        <v>11123</v>
      </c>
      <c r="Y365" s="28">
        <f ca="1">IF($D365&gt;$D$8,"",INDIRECT(ADDRESS(ROW(Entrées!$C$37)+($D365-1)*24+Y$11,COLUMN(Entrées!$C$37)+($C365-1),4,TRUE,"Entrées")))</f>
        <v>9411</v>
      </c>
      <c r="Z365" s="28">
        <f ca="1">IF($D365&gt;$D$8,"",INDIRECT(ADDRESS(ROW(Entrées!$C$37)+($D365-1)*24+Z$11,COLUMN(Entrées!$C$37)+($C365-1),4,TRUE,"Entrées")))</f>
        <v>6746</v>
      </c>
      <c r="AA365" s="28">
        <f ca="1">IF($D365&gt;$D$8,"",INDIRECT(ADDRESS(ROW(Entrées!$C$37)+($D365-1)*24+AA$11,COLUMN(Entrées!$C$37)+($C365-1),4,TRUE,"Entrées")))</f>
        <v>5727</v>
      </c>
      <c r="AB365" s="28">
        <f ca="1">IF($D365&gt;$D$8,"",INDIRECT(ADDRESS(ROW(Entrées!$C$37)+($D365-1)*24+AB$11,COLUMN(Entrées!$C$37)+($C365-1),4,TRUE,"Entrées")))</f>
        <v>6286.5</v>
      </c>
      <c r="AC365" s="11"/>
      <c r="AD365" s="40">
        <f t="shared" ca="1" si="420"/>
        <v>7047.395833333333</v>
      </c>
      <c r="AE365" s="40">
        <f t="shared" ca="1" si="423"/>
        <v>11123</v>
      </c>
      <c r="AF365" s="40">
        <f t="shared" ca="1" si="424"/>
        <v>5150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49473.956989247294</v>
      </c>
      <c r="AK365" s="31">
        <f t="shared" ca="1" si="369"/>
        <v>49350.672043010745</v>
      </c>
      <c r="AL365" s="31">
        <f t="shared" ca="1" si="370"/>
        <v>49398.118279569891</v>
      </c>
      <c r="AM365" s="31">
        <f t="shared" ca="1" si="371"/>
        <v>347.55645161290329</v>
      </c>
      <c r="AN365" s="31">
        <f t="shared" ca="1" si="372"/>
        <v>2588.1444892473114</v>
      </c>
      <c r="AO365" s="31">
        <f t="shared" ca="1" si="373"/>
        <v>1503.5463709677417</v>
      </c>
      <c r="AP365" s="31">
        <f t="shared" ca="1" si="374"/>
        <v>41704.171370967742</v>
      </c>
      <c r="AQ365" s="31">
        <f t="shared" ca="1" si="375"/>
        <v>2152.7096774193546</v>
      </c>
      <c r="AR365" s="31">
        <f t="shared" ca="1" si="376"/>
        <v>402.56922043010746</v>
      </c>
      <c r="AS365" s="31">
        <f t="shared" ca="1" si="377"/>
        <v>6508.2741935483891</v>
      </c>
      <c r="AT365" s="31">
        <f t="shared" ca="1" si="378"/>
        <v>-813.07862903225805</v>
      </c>
      <c r="AU365" s="31">
        <f t="shared" ca="1" si="379"/>
        <v>663.5913978494624</v>
      </c>
      <c r="AV365" s="31">
        <f t="shared" ca="1" si="380"/>
        <v>-5583.5161290322567</v>
      </c>
      <c r="AW365" s="31">
        <f t="shared" ca="1" si="381"/>
        <v>65.047043010752674</v>
      </c>
      <c r="AX365" s="31">
        <f t="shared" ca="1" si="382"/>
        <v>1350.5215053763443</v>
      </c>
      <c r="AY365" s="31">
        <f t="shared" ca="1" si="383"/>
        <v>-1174.383064516129</v>
      </c>
      <c r="AZ365" s="31">
        <f t="shared" ca="1" si="384"/>
        <v>-997.34811827956992</v>
      </c>
      <c r="BA365" s="31">
        <f t="shared" ca="1" si="385"/>
        <v>-382.02016129032256</v>
      </c>
      <c r="BB365" s="31">
        <f t="shared" ca="1" si="386"/>
        <v>-2410.5497311827958</v>
      </c>
      <c r="BC365" s="31">
        <f t="shared" ca="1" si="387"/>
        <v>-1597.1438172043011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-941.5</v>
      </c>
      <c r="BI365" s="32">
        <f>IF($BF365&gt;$Y$7,"",IF(AND($BF365=$Y$7,$BG365=23),"",Entrées!D393-Entrées!D392))</f>
        <v>-1225</v>
      </c>
      <c r="BJ365" s="32">
        <f>IF($BF365&gt;$Y$7,"",IF(AND($BF365=$Y$7,$BG365=23),"",Entrées!E393-Entrées!E392))</f>
        <v>-1225</v>
      </c>
      <c r="BK365" s="32">
        <f>IF($BF365&gt;$Y$7,"",IF(AND($BF365=$Y$7,$BG365=23),"",Entrées!F393-Entrées!F392))</f>
        <v>-0.5</v>
      </c>
      <c r="BL365" s="32">
        <f>IF($BF365&gt;$Y$7,"",IF(AND($BF365=$Y$7,$BG365=23),"",Entrées!G393-Entrées!G392))</f>
        <v>-285</v>
      </c>
      <c r="BM365" s="32">
        <f>IF($BF365&gt;$Y$7,"",IF(AND($BF365=$Y$7,$BG365=23),"",Entrées!H393-Entrées!H392))</f>
        <v>-134</v>
      </c>
      <c r="BN365" s="32">
        <f>IF($BF365&gt;$Y$7,"",IF(AND($BF365=$Y$7,$BG365=23),"",Entrées!I393-Entrées!I392))</f>
        <v>-129.5</v>
      </c>
      <c r="BO365" s="32">
        <f>IF($BF365&gt;$Y$7,"",IF(AND($BF365=$Y$7,$BG365=23),"",Entrées!J393-Entrées!J392))</f>
        <v>23.5</v>
      </c>
      <c r="BP365" s="32">
        <f>IF($BF365&gt;$Y$7,"",IF(AND($BF365=$Y$7,$BG365=23),"",Entrées!K393-Entrées!K392))</f>
        <v>-2</v>
      </c>
      <c r="BQ365" s="32">
        <f>IF($BF365&gt;$Y$7,"",IF(AND($BF365=$Y$7,$BG365=23),"",Entrées!L393-Entrées!L392))</f>
        <v>431</v>
      </c>
      <c r="BR365" s="32">
        <f>IF($BF365&gt;$Y$7,"",IF(AND($BF365=$Y$7,$BG365=23),"",Entrées!M393-Entrées!M392))</f>
        <v>46.5</v>
      </c>
      <c r="BS365" s="32">
        <f>IF($BF365&gt;$Y$7,"",IF(AND($BF365=$Y$7,$BG365=23),"",Entrées!N393-Entrées!N392))</f>
        <v>18.5</v>
      </c>
      <c r="BT365" s="32">
        <f>IF($BF365&gt;$Y$7,"",IF(AND($BF365=$Y$7,$BG365=23),"",Entrées!O393-Entrées!O392))</f>
        <v>-909.5</v>
      </c>
      <c r="BU365" s="32">
        <f>IF($BF365&gt;$Y$7,"",IF(AND($BF365=$Y$7,$BG365=23),"",Entrées!P393-Entrées!P392))</f>
        <v>-5</v>
      </c>
      <c r="BV365" s="32">
        <f>IF($BF365&gt;$Y$7,"",IF(AND($BF365=$Y$7,$BG365=23),"",Entrées!Q393-Entrées!Q392))</f>
        <v>-79</v>
      </c>
      <c r="BW365" s="32">
        <f>IF($BF365&gt;$Y$7,"",IF(AND($BF365=$Y$7,$BG365=23),"",Entrées!R393-Entrées!R392))</f>
        <v>-294</v>
      </c>
      <c r="BX365" s="32">
        <f>IF($BF365&gt;$Y$7,"",IF(AND($BF365=$Y$7,$BG365=23),"",Entrées!S393-Entrées!S392))</f>
        <v>235</v>
      </c>
      <c r="BY365" s="32">
        <f>IF($BF365&gt;$Y$7,"",IF(AND($BF365=$Y$7,$BG365=23),"",Entrées!T393-Entrées!T392))</f>
        <v>-1256</v>
      </c>
      <c r="BZ365" s="32">
        <f>IF($BF365&gt;$Y$7,"",IF(AND($BF365=$Y$7,$BG365=23),"",Entrées!U393-Entrées!U392))</f>
        <v>-50</v>
      </c>
      <c r="CA365" s="32">
        <f>IF($BF365&gt;$Y$7,"",IF(AND($BF365=$Y$7,$BG365=23),"",Entrées!V393-Entrées!V392))</f>
        <v>-601</v>
      </c>
      <c r="CB365" s="4"/>
      <c r="CC365" s="4"/>
      <c r="CD365" s="33">
        <f>IF($BF365&lt;=$Y$7,Entrées!J392/CD$2,"")</f>
        <v>0.13764824627807218</v>
      </c>
      <c r="CE365" s="33">
        <f>IF($BF365&lt;=$Y$7,Entrées!K392/CE$2,"")</f>
        <v>4.7778308647873863E-4</v>
      </c>
      <c r="CF365" s="11">
        <f t="shared" si="389"/>
        <v>7926</v>
      </c>
      <c r="CG365" s="11">
        <f t="shared" si="390"/>
        <v>4186</v>
      </c>
      <c r="CH365" s="52">
        <f t="shared" si="391"/>
        <v>0.27160101910413265</v>
      </c>
      <c r="CI365" s="52">
        <f t="shared" si="392"/>
        <v>9.6170382329218221E-2</v>
      </c>
      <c r="CK365" s="11"/>
      <c r="CL365" s="4"/>
      <c r="CM365" s="11"/>
      <c r="CN365" s="11"/>
      <c r="CO365" s="4"/>
    </row>
    <row r="366" spans="1:93">
      <c r="A366" s="11" t="str">
        <f>"AE"&amp;A362</f>
        <v>AE375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5767</v>
      </c>
      <c r="F366" s="28">
        <f ca="1">IF($D366&gt;$D$8,"",INDIRECT(ADDRESS(ROW(Entrées!$C$37)+($D366-1)*24+F$11,COLUMN(Entrées!$C$37)+($C366-1),4,TRUE,"Entrées")))</f>
        <v>5625</v>
      </c>
      <c r="G366" s="28">
        <f ca="1">IF($D366&gt;$D$8,"",INDIRECT(ADDRESS(ROW(Entrées!$C$37)+($D366-1)*24+G$11,COLUMN(Entrées!$C$37)+($C366-1),4,TRUE,"Entrées")))</f>
        <v>5601.5</v>
      </c>
      <c r="H366" s="28">
        <f ca="1">IF($D366&gt;$D$8,"",INDIRECT(ADDRESS(ROW(Entrées!$C$37)+($D366-1)*24+H$11,COLUMN(Entrées!$C$37)+($C366-1),4,TRUE,"Entrées")))</f>
        <v>5440</v>
      </c>
      <c r="I366" s="28">
        <f ca="1">IF($D366&gt;$D$8,"",INDIRECT(ADDRESS(ROW(Entrées!$C$37)+($D366-1)*24+I$11,COLUMN(Entrées!$C$37)+($C366-1),4,TRUE,"Entrées")))</f>
        <v>5114.5</v>
      </c>
      <c r="J366" s="28">
        <f ca="1">IF($D366&gt;$D$8,"",INDIRECT(ADDRESS(ROW(Entrées!$C$37)+($D366-1)*24+J$11,COLUMN(Entrées!$C$37)+($C366-1),4,TRUE,"Entrées")))</f>
        <v>5112.5</v>
      </c>
      <c r="K366" s="28">
        <f ca="1">IF($D366&gt;$D$8,"",INDIRECT(ADDRESS(ROW(Entrées!$C$37)+($D366-1)*24+K$11,COLUMN(Entrées!$C$37)+($C366-1),4,TRUE,"Entrées")))</f>
        <v>5329</v>
      </c>
      <c r="L366" s="28">
        <f ca="1">IF($D366&gt;$D$8,"",INDIRECT(ADDRESS(ROW(Entrées!$C$37)+($D366-1)*24+L$11,COLUMN(Entrées!$C$37)+($C366-1),4,TRUE,"Entrées")))</f>
        <v>6736</v>
      </c>
      <c r="M366" s="28">
        <f ca="1">IF($D366&gt;$D$8,"",INDIRECT(ADDRESS(ROW(Entrées!$C$37)+($D366-1)*24+M$11,COLUMN(Entrées!$C$37)+($C366-1),4,TRUE,"Entrées")))</f>
        <v>8271</v>
      </c>
      <c r="N366" s="28">
        <f ca="1">IF($D366&gt;$D$8,"",INDIRECT(ADDRESS(ROW(Entrées!$C$37)+($D366-1)*24+N$11,COLUMN(Entrées!$C$37)+($C366-1),4,TRUE,"Entrées")))</f>
        <v>8293</v>
      </c>
      <c r="O366" s="28">
        <f ca="1">IF($D366&gt;$D$8,"",INDIRECT(ADDRESS(ROW(Entrées!$C$37)+($D366-1)*24+O$11,COLUMN(Entrées!$C$37)+($C366-1),4,TRUE,"Entrées")))</f>
        <v>7892.5</v>
      </c>
      <c r="P366" s="28">
        <f ca="1">IF($D366&gt;$D$8,"",INDIRECT(ADDRESS(ROW(Entrées!$C$37)+($D366-1)*24+P$11,COLUMN(Entrées!$C$37)+($C366-1),4,TRUE,"Entrées")))</f>
        <v>7486</v>
      </c>
      <c r="Q366" s="28">
        <f ca="1">IF($D366&gt;$D$8,"",INDIRECT(ADDRESS(ROW(Entrées!$C$37)+($D366-1)*24+Q$11,COLUMN(Entrées!$C$37)+($C366-1),4,TRUE,"Entrées")))</f>
        <v>7694</v>
      </c>
      <c r="R366" s="28">
        <f ca="1">IF($D366&gt;$D$8,"",INDIRECT(ADDRESS(ROW(Entrées!$C$37)+($D366-1)*24+R$11,COLUMN(Entrées!$C$37)+($C366-1),4,TRUE,"Entrées")))</f>
        <v>7441.5</v>
      </c>
      <c r="S366" s="28">
        <f ca="1">IF($D366&gt;$D$8,"",INDIRECT(ADDRESS(ROW(Entrées!$C$37)+($D366-1)*24+S$11,COLUMN(Entrées!$C$37)+($C366-1),4,TRUE,"Entrées")))</f>
        <v>6598.5</v>
      </c>
      <c r="T366" s="28">
        <f ca="1">IF($D366&gt;$D$8,"",INDIRECT(ADDRESS(ROW(Entrées!$C$37)+($D366-1)*24+T$11,COLUMN(Entrées!$C$37)+($C366-1),4,TRUE,"Entrées")))</f>
        <v>6125</v>
      </c>
      <c r="U366" s="28">
        <f ca="1">IF($D366&gt;$D$8,"",INDIRECT(ADDRESS(ROW(Entrées!$C$37)+($D366-1)*24+U$11,COLUMN(Entrées!$C$37)+($C366-1),4,TRUE,"Entrées")))</f>
        <v>6565</v>
      </c>
      <c r="V366" s="28">
        <f ca="1">IF($D366&gt;$D$8,"",INDIRECT(ADDRESS(ROW(Entrées!$C$37)+($D366-1)*24+V$11,COLUMN(Entrées!$C$37)+($C366-1),4,TRUE,"Entrées")))</f>
        <v>6781</v>
      </c>
      <c r="W366" s="28">
        <f ca="1">IF($D366&gt;$D$8,"",INDIRECT(ADDRESS(ROW(Entrées!$C$37)+($D366-1)*24+W$11,COLUMN(Entrées!$C$37)+($C366-1),4,TRUE,"Entrées")))</f>
        <v>7787</v>
      </c>
      <c r="X366" s="28">
        <f ca="1">IF($D366&gt;$D$8,"",INDIRECT(ADDRESS(ROW(Entrées!$C$37)+($D366-1)*24+X$11,COLUMN(Entrées!$C$37)+($C366-1),4,TRUE,"Entrées")))</f>
        <v>10094.5</v>
      </c>
      <c r="Y366" s="28">
        <f ca="1">IF($D366&gt;$D$8,"",INDIRECT(ADDRESS(ROW(Entrées!$C$37)+($D366-1)*24+Y$11,COLUMN(Entrées!$C$37)+($C366-1),4,TRUE,"Entrées")))</f>
        <v>7904.5</v>
      </c>
      <c r="Z366" s="28">
        <f ca="1">IF($D366&gt;$D$8,"",INDIRECT(ADDRESS(ROW(Entrées!$C$37)+($D366-1)*24+Z$11,COLUMN(Entrées!$C$37)+($C366-1),4,TRUE,"Entrées")))</f>
        <v>6249</v>
      </c>
      <c r="AA366" s="28">
        <f ca="1">IF($D366&gt;$D$8,"",INDIRECT(ADDRESS(ROW(Entrées!$C$37)+($D366-1)*24+AA$11,COLUMN(Entrées!$C$37)+($C366-1),4,TRUE,"Entrées")))</f>
        <v>5622.5</v>
      </c>
      <c r="AB366" s="28">
        <f ca="1">IF($D366&gt;$D$8,"",INDIRECT(ADDRESS(ROW(Entrées!$C$37)+($D366-1)*24+AB$11,COLUMN(Entrées!$C$37)+($C366-1),4,TRUE,"Entrées")))</f>
        <v>6247.5</v>
      </c>
      <c r="AC366" s="11"/>
      <c r="AD366" s="40">
        <f t="shared" ca="1" si="420"/>
        <v>6740.75</v>
      </c>
      <c r="AE366" s="40">
        <f t="shared" ca="1" si="423"/>
        <v>10094.5</v>
      </c>
      <c r="AF366" s="40">
        <f t="shared" ca="1" si="424"/>
        <v>5112.5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49473.956989247294</v>
      </c>
      <c r="AK366" s="31">
        <f t="shared" ca="1" si="369"/>
        <v>49350.672043010745</v>
      </c>
      <c r="AL366" s="31">
        <f t="shared" ca="1" si="370"/>
        <v>49398.118279569891</v>
      </c>
      <c r="AM366" s="31">
        <f t="shared" ca="1" si="371"/>
        <v>347.55645161290329</v>
      </c>
      <c r="AN366" s="31">
        <f t="shared" ca="1" si="372"/>
        <v>2588.1444892473114</v>
      </c>
      <c r="AO366" s="31">
        <f t="shared" ca="1" si="373"/>
        <v>1503.5463709677417</v>
      </c>
      <c r="AP366" s="31">
        <f t="shared" ca="1" si="374"/>
        <v>41704.171370967742</v>
      </c>
      <c r="AQ366" s="31">
        <f t="shared" ca="1" si="375"/>
        <v>2152.7096774193546</v>
      </c>
      <c r="AR366" s="31">
        <f t="shared" ca="1" si="376"/>
        <v>402.56922043010746</v>
      </c>
      <c r="AS366" s="31">
        <f t="shared" ca="1" si="377"/>
        <v>6508.2741935483891</v>
      </c>
      <c r="AT366" s="31">
        <f t="shared" ca="1" si="378"/>
        <v>-813.07862903225805</v>
      </c>
      <c r="AU366" s="31">
        <f t="shared" ca="1" si="379"/>
        <v>663.5913978494624</v>
      </c>
      <c r="AV366" s="31">
        <f t="shared" ca="1" si="380"/>
        <v>-5583.5161290322567</v>
      </c>
      <c r="AW366" s="31">
        <f t="shared" ca="1" si="381"/>
        <v>65.047043010752674</v>
      </c>
      <c r="AX366" s="31">
        <f t="shared" ca="1" si="382"/>
        <v>1350.5215053763443</v>
      </c>
      <c r="AY366" s="31">
        <f t="shared" ca="1" si="383"/>
        <v>-1174.383064516129</v>
      </c>
      <c r="AZ366" s="31">
        <f t="shared" ca="1" si="384"/>
        <v>-997.34811827956992</v>
      </c>
      <c r="BA366" s="31">
        <f t="shared" ca="1" si="385"/>
        <v>-382.02016129032256</v>
      </c>
      <c r="BB366" s="31">
        <f t="shared" ca="1" si="386"/>
        <v>-2410.5497311827958</v>
      </c>
      <c r="BC366" s="31">
        <f t="shared" ca="1" si="387"/>
        <v>-1597.1438172043011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-4350.5</v>
      </c>
      <c r="BI366" s="32">
        <f>IF($BF366&gt;$Y$7,"",IF(AND($BF366=$Y$7,$BG366=23),"",Entrées!D394-Entrées!D393))</f>
        <v>-4700</v>
      </c>
      <c r="BJ366" s="32">
        <f>IF($BF366&gt;$Y$7,"",IF(AND($BF366=$Y$7,$BG366=23),"",Entrées!E394-Entrées!E393))</f>
        <v>-4700</v>
      </c>
      <c r="BK366" s="32">
        <f>IF($BF366&gt;$Y$7,"",IF(AND($BF366=$Y$7,$BG366=23),"",Entrées!F394-Entrées!F393))</f>
        <v>-5</v>
      </c>
      <c r="BL366" s="32">
        <f>IF($BF366&gt;$Y$7,"",IF(AND($BF366=$Y$7,$BG366=23),"",Entrées!G394-Entrées!G393))</f>
        <v>-117</v>
      </c>
      <c r="BM366" s="32">
        <f>IF($BF366&gt;$Y$7,"",IF(AND($BF366=$Y$7,$BG366=23),"",Entrées!H394-Entrées!H393))</f>
        <v>-1002.5</v>
      </c>
      <c r="BN366" s="32">
        <f>IF($BF366&gt;$Y$7,"",IF(AND($BF366=$Y$7,$BG366=23),"",Entrées!I394-Entrées!I393))</f>
        <v>-2</v>
      </c>
      <c r="BO366" s="32">
        <f>IF($BF366&gt;$Y$7,"",IF(AND($BF366=$Y$7,$BG366=23),"",Entrées!J394-Entrées!J393))</f>
        <v>53.5</v>
      </c>
      <c r="BP366" s="32">
        <f>IF($BF366&gt;$Y$7,"",IF(AND($BF366=$Y$7,$BG366=23),"",Entrées!K394-Entrées!K393))</f>
        <v>0</v>
      </c>
      <c r="BQ366" s="32">
        <f>IF($BF366&gt;$Y$7,"",IF(AND($BF366=$Y$7,$BG366=23),"",Entrées!L394-Entrées!L393))</f>
        <v>-1161.5</v>
      </c>
      <c r="BR366" s="32">
        <f>IF($BF366&gt;$Y$7,"",IF(AND($BF366=$Y$7,$BG366=23),"",Entrées!M394-Entrées!M393))</f>
        <v>-2</v>
      </c>
      <c r="BS366" s="32">
        <f>IF($BF366&gt;$Y$7,"",IF(AND($BF366=$Y$7,$BG366=23),"",Entrées!N394-Entrées!N393))</f>
        <v>-2</v>
      </c>
      <c r="BT366" s="32">
        <f>IF($BF366&gt;$Y$7,"",IF(AND($BF366=$Y$7,$BG366=23),"",Entrées!O394-Entrées!O393))</f>
        <v>-2112</v>
      </c>
      <c r="BU366" s="32">
        <f>IF($BF366&gt;$Y$7,"",IF(AND($BF366=$Y$7,$BG366=23),"",Entrées!P394-Entrées!P393))</f>
        <v>-5.5</v>
      </c>
      <c r="BV366" s="32">
        <f>IF($BF366&gt;$Y$7,"",IF(AND($BF366=$Y$7,$BG366=23),"",Entrées!Q394-Entrées!Q393))</f>
        <v>281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-65</v>
      </c>
      <c r="BY366" s="32">
        <f>IF($BF366&gt;$Y$7,"",IF(AND($BF366=$Y$7,$BG366=23),"",Entrées!T394-Entrées!T393))</f>
        <v>156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-1974</v>
      </c>
      <c r="CB366" s="4"/>
      <c r="CC366" s="4"/>
      <c r="CD366" s="33">
        <f>IF($BF366&lt;=$Y$7,Entrées!J393/CD$2,"")</f>
        <v>0.14061317183951552</v>
      </c>
      <c r="CE366" s="33">
        <f>IF($BF366&lt;=$Y$7,Entrées!K393/CE$2,"")</f>
        <v>0</v>
      </c>
      <c r="CF366" s="11">
        <f t="shared" si="389"/>
        <v>7926</v>
      </c>
      <c r="CG366" s="11">
        <f t="shared" si="390"/>
        <v>4186</v>
      </c>
      <c r="CH366" s="52">
        <f t="shared" si="391"/>
        <v>0.27160101910413265</v>
      </c>
      <c r="CI366" s="52">
        <f t="shared" si="392"/>
        <v>9.6170382329218221E-2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5284</v>
      </c>
      <c r="F367" s="28">
        <f ca="1">IF($D367&gt;$D$8,"",INDIRECT(ADDRESS(ROW(Entrées!$C$37)+($D367-1)*24+F$11,COLUMN(Entrées!$C$37)+($C367-1),4,TRUE,"Entrées")))</f>
        <v>4944</v>
      </c>
      <c r="G367" s="28">
        <f ca="1">IF($D367&gt;$D$8,"",INDIRECT(ADDRESS(ROW(Entrées!$C$37)+($D367-1)*24+G$11,COLUMN(Entrées!$C$37)+($C367-1),4,TRUE,"Entrées")))</f>
        <v>4867</v>
      </c>
      <c r="H367" s="28">
        <f ca="1">IF($D367&gt;$D$8,"",INDIRECT(ADDRESS(ROW(Entrées!$C$37)+($D367-1)*24+H$11,COLUMN(Entrées!$C$37)+($C367-1),4,TRUE,"Entrées")))</f>
        <v>5105</v>
      </c>
      <c r="I367" s="28">
        <f ca="1">IF($D367&gt;$D$8,"",INDIRECT(ADDRESS(ROW(Entrées!$C$37)+($D367-1)*24+I$11,COLUMN(Entrées!$C$37)+($C367-1),4,TRUE,"Entrées")))</f>
        <v>5057.5</v>
      </c>
      <c r="J367" s="28">
        <f ca="1">IF($D367&gt;$D$8,"",INDIRECT(ADDRESS(ROW(Entrées!$C$37)+($D367-1)*24+J$11,COLUMN(Entrées!$C$37)+($C367-1),4,TRUE,"Entrées")))</f>
        <v>5241</v>
      </c>
      <c r="K367" s="28">
        <f ca="1">IF($D367&gt;$D$8,"",INDIRECT(ADDRESS(ROW(Entrées!$C$37)+($D367-1)*24+K$11,COLUMN(Entrées!$C$37)+($C367-1),4,TRUE,"Entrées")))</f>
        <v>5201</v>
      </c>
      <c r="L367" s="28">
        <f ca="1">IF($D367&gt;$D$8,"",INDIRECT(ADDRESS(ROW(Entrées!$C$37)+($D367-1)*24+L$11,COLUMN(Entrées!$C$37)+($C367-1),4,TRUE,"Entrées")))</f>
        <v>5994.5</v>
      </c>
      <c r="M367" s="28">
        <f ca="1">IF($D367&gt;$D$8,"",INDIRECT(ADDRESS(ROW(Entrées!$C$37)+($D367-1)*24+M$11,COLUMN(Entrées!$C$37)+($C367-1),4,TRUE,"Entrées")))</f>
        <v>6855</v>
      </c>
      <c r="N367" s="28">
        <f ca="1">IF($D367&gt;$D$8,"",INDIRECT(ADDRESS(ROW(Entrées!$C$37)+($D367-1)*24+N$11,COLUMN(Entrées!$C$37)+($C367-1),4,TRUE,"Entrées")))</f>
        <v>7365</v>
      </c>
      <c r="O367" s="28">
        <f ca="1">IF($D367&gt;$D$8,"",INDIRECT(ADDRESS(ROW(Entrées!$C$37)+($D367-1)*24+O$11,COLUMN(Entrées!$C$37)+($C367-1),4,TRUE,"Entrées")))</f>
        <v>8182</v>
      </c>
      <c r="P367" s="28">
        <f ca="1">IF($D367&gt;$D$8,"",INDIRECT(ADDRESS(ROW(Entrées!$C$37)+($D367-1)*24+P$11,COLUMN(Entrées!$C$37)+($C367-1),4,TRUE,"Entrées")))</f>
        <v>8500</v>
      </c>
      <c r="Q367" s="28">
        <f ca="1">IF($D367&gt;$D$8,"",INDIRECT(ADDRESS(ROW(Entrées!$C$37)+($D367-1)*24+Q$11,COLUMN(Entrées!$C$37)+($C367-1),4,TRUE,"Entrées")))</f>
        <v>8309.5</v>
      </c>
      <c r="R367" s="28">
        <f ca="1">IF($D367&gt;$D$8,"",INDIRECT(ADDRESS(ROW(Entrées!$C$37)+($D367-1)*24+R$11,COLUMN(Entrées!$C$37)+($C367-1),4,TRUE,"Entrées")))</f>
        <v>7782</v>
      </c>
      <c r="S367" s="28">
        <f ca="1">IF($D367&gt;$D$8,"",INDIRECT(ADDRESS(ROW(Entrées!$C$37)+($D367-1)*24+S$11,COLUMN(Entrées!$C$37)+($C367-1),4,TRUE,"Entrées")))</f>
        <v>7447</v>
      </c>
      <c r="T367" s="28">
        <f ca="1">IF($D367&gt;$D$8,"",INDIRECT(ADDRESS(ROW(Entrées!$C$37)+($D367-1)*24+T$11,COLUMN(Entrées!$C$37)+($C367-1),4,TRUE,"Entrées")))</f>
        <v>6719.5</v>
      </c>
      <c r="U367" s="28">
        <f ca="1">IF($D367&gt;$D$8,"",INDIRECT(ADDRESS(ROW(Entrées!$C$37)+($D367-1)*24+U$11,COLUMN(Entrées!$C$37)+($C367-1),4,TRUE,"Entrées")))</f>
        <v>6285</v>
      </c>
      <c r="V367" s="28">
        <f ca="1">IF($D367&gt;$D$8,"",INDIRECT(ADDRESS(ROW(Entrées!$C$37)+($D367-1)*24+V$11,COLUMN(Entrées!$C$37)+($C367-1),4,TRUE,"Entrées")))</f>
        <v>6342</v>
      </c>
      <c r="W367" s="28">
        <f ca="1">IF($D367&gt;$D$8,"",INDIRECT(ADDRESS(ROW(Entrées!$C$37)+($D367-1)*24+W$11,COLUMN(Entrées!$C$37)+($C367-1),4,TRUE,"Entrées")))</f>
        <v>6718</v>
      </c>
      <c r="X367" s="28">
        <f ca="1">IF($D367&gt;$D$8,"",INDIRECT(ADDRESS(ROW(Entrées!$C$37)+($D367-1)*24+X$11,COLUMN(Entrées!$C$37)+($C367-1),4,TRUE,"Entrées")))</f>
        <v>9425.5</v>
      </c>
      <c r="Y367" s="28">
        <f ca="1">IF($D367&gt;$D$8,"",INDIRECT(ADDRESS(ROW(Entrées!$C$37)+($D367-1)*24+Y$11,COLUMN(Entrées!$C$37)+($C367-1),4,TRUE,"Entrées")))</f>
        <v>8633</v>
      </c>
      <c r="Z367" s="28">
        <f ca="1">IF($D367&gt;$D$8,"",INDIRECT(ADDRESS(ROW(Entrées!$C$37)+($D367-1)*24+Z$11,COLUMN(Entrées!$C$37)+($C367-1),4,TRUE,"Entrées")))</f>
        <v>6234</v>
      </c>
      <c r="AA367" s="28">
        <f ca="1">IF($D367&gt;$D$8,"",INDIRECT(ADDRESS(ROW(Entrées!$C$37)+($D367-1)*24+AA$11,COLUMN(Entrées!$C$37)+($C367-1),4,TRUE,"Entrées")))</f>
        <v>5825.5</v>
      </c>
      <c r="AB367" s="28">
        <f ca="1">IF($D367&gt;$D$8,"",INDIRECT(ADDRESS(ROW(Entrées!$C$37)+($D367-1)*24+AB$11,COLUMN(Entrées!$C$37)+($C367-1),4,TRUE,"Entrées")))</f>
        <v>6346</v>
      </c>
      <c r="AC367" s="11"/>
      <c r="AD367" s="40">
        <f t="shared" ca="1" si="420"/>
        <v>6610.958333333333</v>
      </c>
      <c r="AE367" s="40">
        <f t="shared" ca="1" si="423"/>
        <v>9425.5</v>
      </c>
      <c r="AF367" s="40">
        <f t="shared" ca="1" si="424"/>
        <v>4867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49473.956989247294</v>
      </c>
      <c r="AK367" s="31">
        <f t="shared" ca="1" si="369"/>
        <v>49350.672043010745</v>
      </c>
      <c r="AL367" s="31">
        <f t="shared" ca="1" si="370"/>
        <v>49398.118279569891</v>
      </c>
      <c r="AM367" s="31">
        <f t="shared" ca="1" si="371"/>
        <v>347.55645161290329</v>
      </c>
      <c r="AN367" s="31">
        <f t="shared" ca="1" si="372"/>
        <v>2588.1444892473114</v>
      </c>
      <c r="AO367" s="31">
        <f t="shared" ca="1" si="373"/>
        <v>1503.5463709677417</v>
      </c>
      <c r="AP367" s="31">
        <f t="shared" ca="1" si="374"/>
        <v>41704.171370967742</v>
      </c>
      <c r="AQ367" s="31">
        <f t="shared" ca="1" si="375"/>
        <v>2152.7096774193546</v>
      </c>
      <c r="AR367" s="31">
        <f t="shared" ca="1" si="376"/>
        <v>402.56922043010746</v>
      </c>
      <c r="AS367" s="31">
        <f t="shared" ca="1" si="377"/>
        <v>6508.2741935483891</v>
      </c>
      <c r="AT367" s="31">
        <f t="shared" ca="1" si="378"/>
        <v>-813.07862903225805</v>
      </c>
      <c r="AU367" s="31">
        <f t="shared" ca="1" si="379"/>
        <v>663.5913978494624</v>
      </c>
      <c r="AV367" s="31">
        <f t="shared" ca="1" si="380"/>
        <v>-5583.5161290322567</v>
      </c>
      <c r="AW367" s="31">
        <f t="shared" ca="1" si="381"/>
        <v>65.047043010752674</v>
      </c>
      <c r="AX367" s="31">
        <f t="shared" ca="1" si="382"/>
        <v>1350.5215053763443</v>
      </c>
      <c r="AY367" s="31">
        <f t="shared" ca="1" si="383"/>
        <v>-1174.383064516129</v>
      </c>
      <c r="AZ367" s="31">
        <f t="shared" ca="1" si="384"/>
        <v>-997.34811827956992</v>
      </c>
      <c r="BA367" s="31">
        <f t="shared" ca="1" si="385"/>
        <v>-382.02016129032256</v>
      </c>
      <c r="BB367" s="31">
        <f t="shared" ca="1" si="386"/>
        <v>-2410.5497311827958</v>
      </c>
      <c r="BC367" s="31">
        <f t="shared" ca="1" si="387"/>
        <v>-1597.1438172043011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-2578.5</v>
      </c>
      <c r="BI367" s="32">
        <f>IF($BF367&gt;$Y$7,"",IF(AND($BF367=$Y$7,$BG367=23),"",Entrées!D395-Entrées!D394))</f>
        <v>-2025</v>
      </c>
      <c r="BJ367" s="32">
        <f>IF($BF367&gt;$Y$7,"",IF(AND($BF367=$Y$7,$BG367=23),"",Entrées!E395-Entrées!E394))</f>
        <v>-2025</v>
      </c>
      <c r="BK367" s="32">
        <f>IF($BF367&gt;$Y$7,"",IF(AND($BF367=$Y$7,$BG367=23),"",Entrées!F395-Entrées!F394))</f>
        <v>-3</v>
      </c>
      <c r="BL367" s="32">
        <f>IF($BF367&gt;$Y$7,"",IF(AND($BF367=$Y$7,$BG367=23),"",Entrées!G395-Entrées!G394))</f>
        <v>-46</v>
      </c>
      <c r="BM367" s="32">
        <f>IF($BF367&gt;$Y$7,"",IF(AND($BF367=$Y$7,$BG367=23),"",Entrées!H395-Entrées!H394))</f>
        <v>-733</v>
      </c>
      <c r="BN367" s="32">
        <f>IF($BF367&gt;$Y$7,"",IF(AND($BF367=$Y$7,$BG367=23),"",Entrées!I395-Entrées!I394))</f>
        <v>-549.5</v>
      </c>
      <c r="BO367" s="32">
        <f>IF($BF367&gt;$Y$7,"",IF(AND($BF367=$Y$7,$BG367=23),"",Entrées!J395-Entrées!J394))</f>
        <v>34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-1561</v>
      </c>
      <c r="BR367" s="32">
        <f>IF($BF367&gt;$Y$7,"",IF(AND($BF367=$Y$7,$BG367=23),"",Entrées!M395-Entrées!M394))</f>
        <v>1</v>
      </c>
      <c r="BS367" s="32">
        <f>IF($BF367&gt;$Y$7,"",IF(AND($BF367=$Y$7,$BG367=23),"",Entrées!N395-Entrées!N394))</f>
        <v>6</v>
      </c>
      <c r="BT367" s="32">
        <f>IF($BF367&gt;$Y$7,"",IF(AND($BF367=$Y$7,$BG367=23),"",Entrées!O395-Entrées!O394))</f>
        <v>272</v>
      </c>
      <c r="BU367" s="32">
        <f>IF($BF367&gt;$Y$7,"",IF(AND($BF367=$Y$7,$BG367=23),"",Entrées!P395-Entrées!P394))</f>
        <v>-1</v>
      </c>
      <c r="BV367" s="32">
        <f>IF($BF367&gt;$Y$7,"",IF(AND($BF367=$Y$7,$BG367=23),"",Entrées!Q395-Entrées!Q394))</f>
        <v>71</v>
      </c>
      <c r="BW367" s="32">
        <f>IF($BF367&gt;$Y$7,"",IF(AND($BF367=$Y$7,$BG367=23),"",Entrées!R395-Entrées!R394))</f>
        <v>713</v>
      </c>
      <c r="BX367" s="32">
        <f>IF($BF367&gt;$Y$7,"",IF(AND($BF367=$Y$7,$BG367=23),"",Entrées!S395-Entrées!S394))</f>
        <v>-261</v>
      </c>
      <c r="BY367" s="32">
        <f>IF($BF367&gt;$Y$7,"",IF(AND($BF367=$Y$7,$BG367=23),"",Entrées!T395-Entrées!T394))</f>
        <v>281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178</v>
      </c>
      <c r="CB367" s="4"/>
      <c r="CC367" s="4"/>
      <c r="CD367" s="33">
        <f>IF($BF367&lt;=$Y$7,Entrées!J394/CD$2,"")</f>
        <v>0.14736310875599293</v>
      </c>
      <c r="CE367" s="33">
        <f>IF($BF367&lt;=$Y$7,Entrées!K394/CE$2,"")</f>
        <v>0</v>
      </c>
      <c r="CF367" s="11">
        <f t="shared" si="389"/>
        <v>7926</v>
      </c>
      <c r="CG367" s="11">
        <f t="shared" si="390"/>
        <v>4186</v>
      </c>
      <c r="CH367" s="52">
        <f t="shared" si="391"/>
        <v>0.27160101910413265</v>
      </c>
      <c r="CI367" s="52">
        <f t="shared" si="392"/>
        <v>9.6170382329218221E-2</v>
      </c>
      <c r="CK367" s="11"/>
      <c r="CL367" s="4"/>
      <c r="CM367" s="11"/>
      <c r="CN367" s="11"/>
      <c r="CO367" s="4"/>
    </row>
    <row r="368" spans="1:93">
      <c r="A368" s="11" t="str">
        <f>"AF"&amp;A362</f>
        <v>AF375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5644.5</v>
      </c>
      <c r="F368" s="28">
        <f ca="1">IF($D368&gt;$D$8,"",INDIRECT(ADDRESS(ROW(Entrées!$C$37)+($D368-1)*24+F$11,COLUMN(Entrées!$C$37)+($C368-1),4,TRUE,"Entrées")))</f>
        <v>5295.5</v>
      </c>
      <c r="G368" s="28">
        <f ca="1">IF($D368&gt;$D$8,"",INDIRECT(ADDRESS(ROW(Entrées!$C$37)+($D368-1)*24+G$11,COLUMN(Entrées!$C$37)+($C368-1),4,TRUE,"Entrées")))</f>
        <v>5494</v>
      </c>
      <c r="H368" s="28">
        <f ca="1">IF($D368&gt;$D$8,"",INDIRECT(ADDRESS(ROW(Entrées!$C$37)+($D368-1)*24+H$11,COLUMN(Entrées!$C$37)+($C368-1),4,TRUE,"Entrées")))</f>
        <v>5467</v>
      </c>
      <c r="I368" s="28">
        <f ca="1">IF($D368&gt;$D$8,"",INDIRECT(ADDRESS(ROW(Entrées!$C$37)+($D368-1)*24+I$11,COLUMN(Entrées!$C$37)+($C368-1),4,TRUE,"Entrées")))</f>
        <v>5329</v>
      </c>
      <c r="J368" s="28">
        <f ca="1">IF($D368&gt;$D$8,"",INDIRECT(ADDRESS(ROW(Entrées!$C$37)+($D368-1)*24+J$11,COLUMN(Entrées!$C$37)+($C368-1),4,TRUE,"Entrées")))</f>
        <v>5333.5</v>
      </c>
      <c r="K368" s="28">
        <f ca="1">IF($D368&gt;$D$8,"",INDIRECT(ADDRESS(ROW(Entrées!$C$37)+($D368-1)*24+K$11,COLUMN(Entrées!$C$37)+($C368-1),4,TRUE,"Entrées")))</f>
        <v>5613.5</v>
      </c>
      <c r="L368" s="28">
        <f ca="1">IF($D368&gt;$D$8,"",INDIRECT(ADDRESS(ROW(Entrées!$C$37)+($D368-1)*24+L$11,COLUMN(Entrées!$C$37)+($C368-1),4,TRUE,"Entrées")))</f>
        <v>7127.5</v>
      </c>
      <c r="M368" s="28">
        <f ca="1">IF($D368&gt;$D$8,"",INDIRECT(ADDRESS(ROW(Entrées!$C$37)+($D368-1)*24+M$11,COLUMN(Entrées!$C$37)+($C368-1),4,TRUE,"Entrées")))</f>
        <v>8607</v>
      </c>
      <c r="N368" s="28">
        <f ca="1">IF($D368&gt;$D$8,"",INDIRECT(ADDRESS(ROW(Entrées!$C$37)+($D368-1)*24+N$11,COLUMN(Entrées!$C$37)+($C368-1),4,TRUE,"Entrées")))</f>
        <v>8839</v>
      </c>
      <c r="O368" s="28">
        <f ca="1">IF($D368&gt;$D$8,"",INDIRECT(ADDRESS(ROW(Entrées!$C$37)+($D368-1)*24+O$11,COLUMN(Entrées!$C$37)+($C368-1),4,TRUE,"Entrées")))</f>
        <v>8806.5</v>
      </c>
      <c r="P368" s="28">
        <f ca="1">IF($D368&gt;$D$8,"",INDIRECT(ADDRESS(ROW(Entrées!$C$37)+($D368-1)*24+P$11,COLUMN(Entrées!$C$37)+($C368-1),4,TRUE,"Entrées")))</f>
        <v>8865.5</v>
      </c>
      <c r="Q368" s="28">
        <f ca="1">IF($D368&gt;$D$8,"",INDIRECT(ADDRESS(ROW(Entrées!$C$37)+($D368-1)*24+Q$11,COLUMN(Entrées!$C$37)+($C368-1),4,TRUE,"Entrées")))</f>
        <v>8782.5</v>
      </c>
      <c r="R368" s="28">
        <f ca="1">IF($D368&gt;$D$8,"",INDIRECT(ADDRESS(ROW(Entrées!$C$37)+($D368-1)*24+R$11,COLUMN(Entrées!$C$37)+($C368-1),4,TRUE,"Entrées")))</f>
        <v>8003.5</v>
      </c>
      <c r="S368" s="28">
        <f ca="1">IF($D368&gt;$D$8,"",INDIRECT(ADDRESS(ROW(Entrées!$C$37)+($D368-1)*24+S$11,COLUMN(Entrées!$C$37)+($C368-1),4,TRUE,"Entrées")))</f>
        <v>7420</v>
      </c>
      <c r="T368" s="28">
        <f ca="1">IF($D368&gt;$D$8,"",INDIRECT(ADDRESS(ROW(Entrées!$C$37)+($D368-1)*24+T$11,COLUMN(Entrées!$C$37)+($C368-1),4,TRUE,"Entrées")))</f>
        <v>6599</v>
      </c>
      <c r="U368" s="28">
        <f ca="1">IF($D368&gt;$D$8,"",INDIRECT(ADDRESS(ROW(Entrées!$C$37)+($D368-1)*24+U$11,COLUMN(Entrées!$C$37)+($C368-1),4,TRUE,"Entrées")))</f>
        <v>6169.5</v>
      </c>
      <c r="V368" s="28">
        <f ca="1">IF($D368&gt;$D$8,"",INDIRECT(ADDRESS(ROW(Entrées!$C$37)+($D368-1)*24+V$11,COLUMN(Entrées!$C$37)+($C368-1),4,TRUE,"Entrées")))</f>
        <v>6547.5</v>
      </c>
      <c r="W368" s="28">
        <f ca="1">IF($D368&gt;$D$8,"",INDIRECT(ADDRESS(ROW(Entrées!$C$37)+($D368-1)*24+W$11,COLUMN(Entrées!$C$37)+($C368-1),4,TRUE,"Entrées")))</f>
        <v>7562.5</v>
      </c>
      <c r="X368" s="28">
        <f ca="1">IF($D368&gt;$D$8,"",INDIRECT(ADDRESS(ROW(Entrées!$C$37)+($D368-1)*24+X$11,COLUMN(Entrées!$C$37)+($C368-1),4,TRUE,"Entrées")))</f>
        <v>10595.5</v>
      </c>
      <c r="Y368" s="28">
        <f ca="1">IF($D368&gt;$D$8,"",INDIRECT(ADDRESS(ROW(Entrées!$C$37)+($D368-1)*24+Y$11,COLUMN(Entrées!$C$37)+($C368-1),4,TRUE,"Entrées")))</f>
        <v>8368</v>
      </c>
      <c r="Z368" s="28">
        <f ca="1">IF($D368&gt;$D$8,"",INDIRECT(ADDRESS(ROW(Entrées!$C$37)+($D368-1)*24+Z$11,COLUMN(Entrées!$C$37)+($C368-1),4,TRUE,"Entrées")))</f>
        <v>6653</v>
      </c>
      <c r="AA368" s="28">
        <f ca="1">IF($D368&gt;$D$8,"",INDIRECT(ADDRESS(ROW(Entrées!$C$37)+($D368-1)*24+AA$11,COLUMN(Entrées!$C$37)+($C368-1),4,TRUE,"Entrées")))</f>
        <v>6045</v>
      </c>
      <c r="AB368" s="28">
        <f ca="1">IF($D368&gt;$D$8,"",INDIRECT(ADDRESS(ROW(Entrées!$C$37)+($D368-1)*24+AB$11,COLUMN(Entrées!$C$37)+($C368-1),4,TRUE,"Entrées")))</f>
        <v>6414.5</v>
      </c>
      <c r="AC368" s="11"/>
      <c r="AD368" s="40">
        <f t="shared" ca="1" si="420"/>
        <v>7065.958333333333</v>
      </c>
      <c r="AE368" s="40">
        <f t="shared" ca="1" si="423"/>
        <v>10595.5</v>
      </c>
      <c r="AF368" s="40">
        <f t="shared" ca="1" si="424"/>
        <v>5295.5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49473.956989247294</v>
      </c>
      <c r="AK368" s="31">
        <f t="shared" ca="1" si="369"/>
        <v>49350.672043010745</v>
      </c>
      <c r="AL368" s="31">
        <f t="shared" ca="1" si="370"/>
        <v>49398.118279569891</v>
      </c>
      <c r="AM368" s="31">
        <f t="shared" ca="1" si="371"/>
        <v>347.55645161290329</v>
      </c>
      <c r="AN368" s="31">
        <f t="shared" ca="1" si="372"/>
        <v>2588.1444892473114</v>
      </c>
      <c r="AO368" s="31">
        <f t="shared" ca="1" si="373"/>
        <v>1503.5463709677417</v>
      </c>
      <c r="AP368" s="31">
        <f t="shared" ca="1" si="374"/>
        <v>41704.171370967742</v>
      </c>
      <c r="AQ368" s="31">
        <f t="shared" ca="1" si="375"/>
        <v>2152.7096774193546</v>
      </c>
      <c r="AR368" s="31">
        <f t="shared" ca="1" si="376"/>
        <v>402.56922043010746</v>
      </c>
      <c r="AS368" s="31">
        <f t="shared" ca="1" si="377"/>
        <v>6508.2741935483891</v>
      </c>
      <c r="AT368" s="31">
        <f t="shared" ca="1" si="378"/>
        <v>-813.07862903225805</v>
      </c>
      <c r="AU368" s="31">
        <f t="shared" ca="1" si="379"/>
        <v>663.5913978494624</v>
      </c>
      <c r="AV368" s="31">
        <f t="shared" ca="1" si="380"/>
        <v>-5583.5161290322567</v>
      </c>
      <c r="AW368" s="31">
        <f t="shared" ca="1" si="381"/>
        <v>65.047043010752674</v>
      </c>
      <c r="AX368" s="31">
        <f t="shared" ca="1" si="382"/>
        <v>1350.5215053763443</v>
      </c>
      <c r="AY368" s="31">
        <f t="shared" ca="1" si="383"/>
        <v>-1174.383064516129</v>
      </c>
      <c r="AZ368" s="31">
        <f t="shared" ca="1" si="384"/>
        <v>-997.34811827956992</v>
      </c>
      <c r="BA368" s="31">
        <f t="shared" ca="1" si="385"/>
        <v>-382.02016129032256</v>
      </c>
      <c r="BB368" s="31">
        <f t="shared" ca="1" si="386"/>
        <v>-2410.5497311827958</v>
      </c>
      <c r="BC368" s="31">
        <f t="shared" ca="1" si="387"/>
        <v>-1597.1438172043011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2035</v>
      </c>
      <c r="BI368" s="32">
        <f>IF($BF368&gt;$Y$7,"",IF(AND($BF368=$Y$7,$BG368=23),"",Entrées!D396-Entrées!D395))</f>
        <v>1050</v>
      </c>
      <c r="BJ368" s="32">
        <f>IF($BF368&gt;$Y$7,"",IF(AND($BF368=$Y$7,$BG368=23),"",Entrées!E396-Entrées!E395))</f>
        <v>1025</v>
      </c>
      <c r="BK368" s="32">
        <f>IF($BF368&gt;$Y$7,"",IF(AND($BF368=$Y$7,$BG368=23),"",Entrées!F396-Entrées!F395))</f>
        <v>-0.5</v>
      </c>
      <c r="BL368" s="32">
        <f>IF($BF368&gt;$Y$7,"",IF(AND($BF368=$Y$7,$BG368=23),"",Entrées!G396-Entrées!G395))</f>
        <v>422.5</v>
      </c>
      <c r="BM368" s="32">
        <f>IF($BF368&gt;$Y$7,"",IF(AND($BF368=$Y$7,$BG368=23),"",Entrées!H396-Entrées!H395))</f>
        <v>-630.5</v>
      </c>
      <c r="BN368" s="32">
        <f>IF($BF368&gt;$Y$7,"",IF(AND($BF368=$Y$7,$BG368=23),"",Entrées!I396-Entrées!I395))</f>
        <v>547.5</v>
      </c>
      <c r="BO368" s="32">
        <f>IF($BF368&gt;$Y$7,"",IF(AND($BF368=$Y$7,$BG368=23),"",Entrées!J396-Entrées!J395))</f>
        <v>-3.5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1380</v>
      </c>
      <c r="BR368" s="32">
        <f>IF($BF368&gt;$Y$7,"",IF(AND($BF368=$Y$7,$BG368=23),"",Entrées!M396-Entrées!M395))</f>
        <v>0.5</v>
      </c>
      <c r="BS368" s="32">
        <f>IF($BF368&gt;$Y$7,"",IF(AND($BF368=$Y$7,$BG368=23),"",Entrées!N396-Entrées!N395))</f>
        <v>7.5</v>
      </c>
      <c r="BT368" s="32">
        <f>IF($BF368&gt;$Y$7,"",IF(AND($BF368=$Y$7,$BG368=23),"",Entrées!O396-Entrées!O395))</f>
        <v>314</v>
      </c>
      <c r="BU368" s="32">
        <f>IF($BF368&gt;$Y$7,"",IF(AND($BF368=$Y$7,$BG368=23),"",Entrées!P396-Entrées!P395))</f>
        <v>0.5</v>
      </c>
      <c r="BV368" s="32">
        <f>IF($BF368&gt;$Y$7,"",IF(AND($BF368=$Y$7,$BG368=23),"",Entrées!Q396-Entrées!Q395))</f>
        <v>0</v>
      </c>
      <c r="BW368" s="32">
        <f>IF($BF368&gt;$Y$7,"",IF(AND($BF368=$Y$7,$BG368=23),"",Entrées!R396-Entrées!R395))</f>
        <v>-198</v>
      </c>
      <c r="BX368" s="32">
        <f>IF($BF368&gt;$Y$7,"",IF(AND($BF368=$Y$7,$BG368=23),"",Entrées!S396-Entrées!S395))</f>
        <v>-1257</v>
      </c>
      <c r="BY368" s="32">
        <f>IF($BF368&gt;$Y$7,"",IF(AND($BF368=$Y$7,$BG368=23),"",Entrées!T396-Entrées!T395))</f>
        <v>791</v>
      </c>
      <c r="BZ368" s="32">
        <f>IF($BF368&gt;$Y$7,"",IF(AND($BF368=$Y$7,$BG368=23),"",Entrées!U396-Entrées!U395))</f>
        <v>155</v>
      </c>
      <c r="CA368" s="32">
        <f>IF($BF368&gt;$Y$7,"",IF(AND($BF368=$Y$7,$BG368=23),"",Entrées!V396-Entrées!V395))</f>
        <v>399</v>
      </c>
      <c r="CB368" s="4"/>
      <c r="CC368" s="4"/>
      <c r="CD368" s="33">
        <f>IF($BF368&lt;=$Y$7,Entrées!J395/CD$2,"")</f>
        <v>0.1516527882916982</v>
      </c>
      <c r="CE368" s="33">
        <f>IF($BF368&lt;=$Y$7,Entrées!K395/CE$2,"")</f>
        <v>0</v>
      </c>
      <c r="CF368" s="11">
        <f t="shared" si="389"/>
        <v>7926</v>
      </c>
      <c r="CG368" s="11">
        <f t="shared" si="390"/>
        <v>4186</v>
      </c>
      <c r="CH368" s="52">
        <f t="shared" si="391"/>
        <v>0.27160101910413265</v>
      </c>
      <c r="CI368" s="52">
        <f t="shared" si="392"/>
        <v>9.6170382329218221E-2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5895</v>
      </c>
      <c r="F369" s="28">
        <f ca="1">IF($D369&gt;$D$8,"",INDIRECT(ADDRESS(ROW(Entrées!$C$37)+($D369-1)*24+F$11,COLUMN(Entrées!$C$37)+($C369-1),4,TRUE,"Entrées")))</f>
        <v>5830</v>
      </c>
      <c r="G369" s="28">
        <f ca="1">IF($D369&gt;$D$8,"",INDIRECT(ADDRESS(ROW(Entrées!$C$37)+($D369-1)*24+G$11,COLUMN(Entrées!$C$37)+($C369-1),4,TRUE,"Entrées")))</f>
        <v>5691.5</v>
      </c>
      <c r="H369" s="28">
        <f ca="1">IF($D369&gt;$D$8,"",INDIRECT(ADDRESS(ROW(Entrées!$C$37)+($D369-1)*24+H$11,COLUMN(Entrées!$C$37)+($C369-1),4,TRUE,"Entrées")))</f>
        <v>5498</v>
      </c>
      <c r="I369" s="28">
        <f ca="1">IF($D369&gt;$D$8,"",INDIRECT(ADDRESS(ROW(Entrées!$C$37)+($D369-1)*24+I$11,COLUMN(Entrées!$C$37)+($C369-1),4,TRUE,"Entrées")))</f>
        <v>5366</v>
      </c>
      <c r="J369" s="28">
        <f ca="1">IF($D369&gt;$D$8,"",INDIRECT(ADDRESS(ROW(Entrées!$C$37)+($D369-1)*24+J$11,COLUMN(Entrées!$C$37)+($C369-1),4,TRUE,"Entrées")))</f>
        <v>5490.5</v>
      </c>
      <c r="K369" s="28">
        <f ca="1">IF($D369&gt;$D$8,"",INDIRECT(ADDRESS(ROW(Entrées!$C$37)+($D369-1)*24+K$11,COLUMN(Entrées!$C$37)+($C369-1),4,TRUE,"Entrées")))</f>
        <v>5866.5</v>
      </c>
      <c r="L369" s="28">
        <f ca="1">IF($D369&gt;$D$8,"",INDIRECT(ADDRESS(ROW(Entrées!$C$37)+($D369-1)*24+L$11,COLUMN(Entrées!$C$37)+($C369-1),4,TRUE,"Entrées")))</f>
        <v>7497.5</v>
      </c>
      <c r="M369" s="28">
        <f ca="1">IF($D369&gt;$D$8,"",INDIRECT(ADDRESS(ROW(Entrées!$C$37)+($D369-1)*24+M$11,COLUMN(Entrées!$C$37)+($C369-1),4,TRUE,"Entrées")))</f>
        <v>9598.5</v>
      </c>
      <c r="N369" s="28">
        <f ca="1">IF($D369&gt;$D$8,"",INDIRECT(ADDRESS(ROW(Entrées!$C$37)+($D369-1)*24+N$11,COLUMN(Entrées!$C$37)+($C369-1),4,TRUE,"Entrées")))</f>
        <v>9983</v>
      </c>
      <c r="O369" s="28">
        <f ca="1">IF($D369&gt;$D$8,"",INDIRECT(ADDRESS(ROW(Entrées!$C$37)+($D369-1)*24+O$11,COLUMN(Entrées!$C$37)+($C369-1),4,TRUE,"Entrées")))</f>
        <v>10051</v>
      </c>
      <c r="P369" s="28">
        <f ca="1">IF($D369&gt;$D$8,"",INDIRECT(ADDRESS(ROW(Entrées!$C$37)+($D369-1)*24+P$11,COLUMN(Entrées!$C$37)+($C369-1),4,TRUE,"Entrées")))</f>
        <v>10093.5</v>
      </c>
      <c r="Q369" s="28">
        <f ca="1">IF($D369&gt;$D$8,"",INDIRECT(ADDRESS(ROW(Entrées!$C$37)+($D369-1)*24+Q$11,COLUMN(Entrées!$C$37)+($C369-1),4,TRUE,"Entrées")))</f>
        <v>10098</v>
      </c>
      <c r="R369" s="28">
        <f ca="1">IF($D369&gt;$D$8,"",INDIRECT(ADDRESS(ROW(Entrées!$C$37)+($D369-1)*24+R$11,COLUMN(Entrées!$C$37)+($C369-1),4,TRUE,"Entrées")))</f>
        <v>9633.5</v>
      </c>
      <c r="S369" s="28">
        <f ca="1">IF($D369&gt;$D$8,"",INDIRECT(ADDRESS(ROW(Entrées!$C$37)+($D369-1)*24+S$11,COLUMN(Entrées!$C$37)+($C369-1),4,TRUE,"Entrées")))</f>
        <v>8737.5</v>
      </c>
      <c r="T369" s="28">
        <f ca="1">IF($D369&gt;$D$8,"",INDIRECT(ADDRESS(ROW(Entrées!$C$37)+($D369-1)*24+T$11,COLUMN(Entrées!$C$37)+($C369-1),4,TRUE,"Entrées")))</f>
        <v>7737</v>
      </c>
      <c r="U369" s="28">
        <f ca="1">IF($D369&gt;$D$8,"",INDIRECT(ADDRESS(ROW(Entrées!$C$37)+($D369-1)*24+U$11,COLUMN(Entrées!$C$37)+($C369-1),4,TRUE,"Entrées")))</f>
        <v>7242.5</v>
      </c>
      <c r="V369" s="28">
        <f ca="1">IF($D369&gt;$D$8,"",INDIRECT(ADDRESS(ROW(Entrées!$C$37)+($D369-1)*24+V$11,COLUMN(Entrées!$C$37)+($C369-1),4,TRUE,"Entrées")))</f>
        <v>7227</v>
      </c>
      <c r="W369" s="28">
        <f ca="1">IF($D369&gt;$D$8,"",INDIRECT(ADDRESS(ROW(Entrées!$C$37)+($D369-1)*24+W$11,COLUMN(Entrées!$C$37)+($C369-1),4,TRUE,"Entrées")))</f>
        <v>8107.5</v>
      </c>
      <c r="X369" s="28">
        <f ca="1">IF($D369&gt;$D$8,"",INDIRECT(ADDRESS(ROW(Entrées!$C$37)+($D369-1)*24+X$11,COLUMN(Entrées!$C$37)+($C369-1),4,TRUE,"Entrées")))</f>
        <v>11794.5</v>
      </c>
      <c r="Y369" s="28">
        <f ca="1">IF($D369&gt;$D$8,"",INDIRECT(ADDRESS(ROW(Entrées!$C$37)+($D369-1)*24+Y$11,COLUMN(Entrées!$C$37)+($C369-1),4,TRUE,"Entrées")))</f>
        <v>10546.5</v>
      </c>
      <c r="Z369" s="28">
        <f ca="1">IF($D369&gt;$D$8,"",INDIRECT(ADDRESS(ROW(Entrées!$C$37)+($D369-1)*24+Z$11,COLUMN(Entrées!$C$37)+($C369-1),4,TRUE,"Entrées")))</f>
        <v>7966</v>
      </c>
      <c r="AA369" s="28">
        <f ca="1">IF($D369&gt;$D$8,"",INDIRECT(ADDRESS(ROW(Entrées!$C$37)+($D369-1)*24+AA$11,COLUMN(Entrées!$C$37)+($C369-1),4,TRUE,"Entrées")))</f>
        <v>6653.5</v>
      </c>
      <c r="AB369" s="28">
        <f ca="1">IF($D369&gt;$D$8,"",INDIRECT(ADDRESS(ROW(Entrées!$C$37)+($D369-1)*24+AB$11,COLUMN(Entrées!$C$37)+($C369-1),4,TRUE,"Entrées")))</f>
        <v>7657.5</v>
      </c>
      <c r="AC369" s="11"/>
      <c r="AD369" s="40">
        <f t="shared" ca="1" si="420"/>
        <v>7927.583333333333</v>
      </c>
      <c r="AE369" s="40">
        <f t="shared" ca="1" si="423"/>
        <v>11794.5</v>
      </c>
      <c r="AF369" s="40">
        <f t="shared" ca="1" si="424"/>
        <v>5366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49473.956989247294</v>
      </c>
      <c r="AK369" s="31">
        <f t="shared" ca="1" si="369"/>
        <v>49350.672043010745</v>
      </c>
      <c r="AL369" s="31">
        <f t="shared" ca="1" si="370"/>
        <v>49398.118279569891</v>
      </c>
      <c r="AM369" s="31">
        <f t="shared" ca="1" si="371"/>
        <v>347.55645161290329</v>
      </c>
      <c r="AN369" s="31">
        <f t="shared" ca="1" si="372"/>
        <v>2588.1444892473114</v>
      </c>
      <c r="AO369" s="31">
        <f t="shared" ca="1" si="373"/>
        <v>1503.5463709677417</v>
      </c>
      <c r="AP369" s="31">
        <f t="shared" ca="1" si="374"/>
        <v>41704.171370967742</v>
      </c>
      <c r="AQ369" s="31">
        <f t="shared" ca="1" si="375"/>
        <v>2152.7096774193546</v>
      </c>
      <c r="AR369" s="31">
        <f t="shared" ca="1" si="376"/>
        <v>402.56922043010746</v>
      </c>
      <c r="AS369" s="31">
        <f t="shared" ca="1" si="377"/>
        <v>6508.2741935483891</v>
      </c>
      <c r="AT369" s="31">
        <f t="shared" ca="1" si="378"/>
        <v>-813.07862903225805</v>
      </c>
      <c r="AU369" s="31">
        <f t="shared" ca="1" si="379"/>
        <v>663.5913978494624</v>
      </c>
      <c r="AV369" s="31">
        <f t="shared" ca="1" si="380"/>
        <v>-5583.5161290322567</v>
      </c>
      <c r="AW369" s="31">
        <f t="shared" ca="1" si="381"/>
        <v>65.047043010752674</v>
      </c>
      <c r="AX369" s="31">
        <f t="shared" ca="1" si="382"/>
        <v>1350.5215053763443</v>
      </c>
      <c r="AY369" s="31">
        <f t="shared" ca="1" si="383"/>
        <v>-1174.383064516129</v>
      </c>
      <c r="AZ369" s="31">
        <f t="shared" ca="1" si="384"/>
        <v>-997.34811827956992</v>
      </c>
      <c r="BA369" s="31">
        <f t="shared" ca="1" si="385"/>
        <v>-382.02016129032256</v>
      </c>
      <c r="BB369" s="31">
        <f t="shared" ca="1" si="386"/>
        <v>-2410.5497311827958</v>
      </c>
      <c r="BC369" s="31">
        <f t="shared" ca="1" si="387"/>
        <v>-1597.1438172043011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-2316.5</v>
      </c>
      <c r="BI369" s="32">
        <f>IF($BF369&gt;$Y$7,"",IF(AND($BF369=$Y$7,$BG369=23),"",Entrées!D397-Entrées!D396))</f>
        <v>-2062.5</v>
      </c>
      <c r="BJ369" s="32">
        <f>IF($BF369&gt;$Y$7,"",IF(AND($BF369=$Y$7,$BG369=23),"",Entrées!E397-Entrées!E396))</f>
        <v>-2675</v>
      </c>
      <c r="BK369" s="32">
        <f>IF($BF369&gt;$Y$7,"",IF(AND($BF369=$Y$7,$BG369=23),"",Entrées!F397-Entrées!F396))</f>
        <v>0.5</v>
      </c>
      <c r="BL369" s="32">
        <f>IF($BF369&gt;$Y$7,"",IF(AND($BF369=$Y$7,$BG369=23),"",Entrées!G397-Entrées!G396))</f>
        <v>-297</v>
      </c>
      <c r="BM369" s="32">
        <f>IF($BF369&gt;$Y$7,"",IF(AND($BF369=$Y$7,$BG369=23),"",Entrées!H397-Entrées!H396))</f>
        <v>-232</v>
      </c>
      <c r="BN369" s="32">
        <f>IF($BF369&gt;$Y$7,"",IF(AND($BF369=$Y$7,$BG369=23),"",Entrées!I397-Entrées!I396))</f>
        <v>-254.5</v>
      </c>
      <c r="BO369" s="32">
        <f>IF($BF369&gt;$Y$7,"",IF(AND($BF369=$Y$7,$BG369=23),"",Entrées!J397-Entrées!J396))</f>
        <v>92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-1210.5</v>
      </c>
      <c r="BR369" s="32">
        <f>IF($BF369&gt;$Y$7,"",IF(AND($BF369=$Y$7,$BG369=23),"",Entrées!M397-Entrées!M396))</f>
        <v>-236</v>
      </c>
      <c r="BS369" s="32">
        <f>IF($BF369&gt;$Y$7,"",IF(AND($BF369=$Y$7,$BG369=23),"",Entrées!N397-Entrées!N396))</f>
        <v>14</v>
      </c>
      <c r="BT369" s="32">
        <f>IF($BF369&gt;$Y$7,"",IF(AND($BF369=$Y$7,$BG369=23),"",Entrées!O397-Entrées!O396))</f>
        <v>-194.5</v>
      </c>
      <c r="BU369" s="32">
        <f>IF($BF369&gt;$Y$7,"",IF(AND($BF369=$Y$7,$BG369=23),"",Entrées!P397-Entrées!P396))</f>
        <v>-3.5</v>
      </c>
      <c r="BV369" s="32">
        <f>IF($BF369&gt;$Y$7,"",IF(AND($BF369=$Y$7,$BG369=23),"",Entrées!Q397-Entrées!Q396))</f>
        <v>-1300</v>
      </c>
      <c r="BW369" s="32">
        <f>IF($BF369&gt;$Y$7,"",IF(AND($BF369=$Y$7,$BG369=23),"",Entrées!R397-Entrées!R396))</f>
        <v>-516</v>
      </c>
      <c r="BX369" s="32">
        <f>IF($BF369&gt;$Y$7,"",IF(AND($BF369=$Y$7,$BG369=23),"",Entrées!S397-Entrées!S396))</f>
        <v>882</v>
      </c>
      <c r="BY369" s="32">
        <f>IF($BF369&gt;$Y$7,"",IF(AND($BF369=$Y$7,$BG369=23),"",Entrées!T397-Entrées!T396))</f>
        <v>23</v>
      </c>
      <c r="BZ369" s="32">
        <f>IF($BF369&gt;$Y$7,"",IF(AND($BF369=$Y$7,$BG369=23),"",Entrées!U397-Entrées!U396))</f>
        <v>801</v>
      </c>
      <c r="CA369" s="32">
        <f>IF($BF369&gt;$Y$7,"",IF(AND($BF369=$Y$7,$BG369=23),"",Entrées!V397-Entrées!V396))</f>
        <v>-226</v>
      </c>
      <c r="CB369" s="4"/>
      <c r="CC369" s="4"/>
      <c r="CD369" s="33">
        <f>IF($BF369&lt;=$Y$7,Entrées!J396/CD$2,"")</f>
        <v>0.1512112036336109</v>
      </c>
      <c r="CE369" s="33">
        <f>IF($BF369&lt;=$Y$7,Entrées!K396/CE$2,"")</f>
        <v>0</v>
      </c>
      <c r="CF369" s="11">
        <f t="shared" si="389"/>
        <v>7926</v>
      </c>
      <c r="CG369" s="11">
        <f t="shared" si="390"/>
        <v>4186</v>
      </c>
      <c r="CH369" s="52">
        <f t="shared" si="391"/>
        <v>0.27160101910413265</v>
      </c>
      <c r="CI369" s="52">
        <f t="shared" si="392"/>
        <v>9.6170382329218221E-2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6389</v>
      </c>
      <c r="F370" s="28">
        <f ca="1">IF($D370&gt;$D$8,"",INDIRECT(ADDRESS(ROW(Entrées!$C$37)+($D370-1)*24+F$11,COLUMN(Entrées!$C$37)+($C370-1),4,TRUE,"Entrées")))</f>
        <v>5361</v>
      </c>
      <c r="G370" s="28">
        <f ca="1">IF($D370&gt;$D$8,"",INDIRECT(ADDRESS(ROW(Entrées!$C$37)+($D370-1)*24+G$11,COLUMN(Entrées!$C$37)+($C370-1),4,TRUE,"Entrées")))</f>
        <v>5119.5</v>
      </c>
      <c r="H370" s="28">
        <f ca="1">IF($D370&gt;$D$8,"",INDIRECT(ADDRESS(ROW(Entrées!$C$37)+($D370-1)*24+H$11,COLUMN(Entrées!$C$37)+($C370-1),4,TRUE,"Entrées")))</f>
        <v>4778.5</v>
      </c>
      <c r="I370" s="28">
        <f ca="1">IF($D370&gt;$D$8,"",INDIRECT(ADDRESS(ROW(Entrées!$C$37)+($D370-1)*24+I$11,COLUMN(Entrées!$C$37)+($C370-1),4,TRUE,"Entrées")))</f>
        <v>4724.5</v>
      </c>
      <c r="J370" s="28">
        <f ca="1">IF($D370&gt;$D$8,"",INDIRECT(ADDRESS(ROW(Entrées!$C$37)+($D370-1)*24+J$11,COLUMN(Entrées!$C$37)+($C370-1),4,TRUE,"Entrées")))</f>
        <v>4814</v>
      </c>
      <c r="K370" s="28">
        <f ca="1">IF($D370&gt;$D$8,"",INDIRECT(ADDRESS(ROW(Entrées!$C$37)+($D370-1)*24+K$11,COLUMN(Entrées!$C$37)+($C370-1),4,TRUE,"Entrées")))</f>
        <v>5010.5</v>
      </c>
      <c r="L370" s="28">
        <f ca="1">IF($D370&gt;$D$8,"",INDIRECT(ADDRESS(ROW(Entrées!$C$37)+($D370-1)*24+L$11,COLUMN(Entrées!$C$37)+($C370-1),4,TRUE,"Entrées")))</f>
        <v>5071.5</v>
      </c>
      <c r="M370" s="28">
        <f ca="1">IF($D370&gt;$D$8,"",INDIRECT(ADDRESS(ROW(Entrées!$C$37)+($D370-1)*24+M$11,COLUMN(Entrées!$C$37)+($C370-1),4,TRUE,"Entrées")))</f>
        <v>5344.5</v>
      </c>
      <c r="N370" s="28">
        <f ca="1">IF($D370&gt;$D$8,"",INDIRECT(ADDRESS(ROW(Entrées!$C$37)+($D370-1)*24+N$11,COLUMN(Entrées!$C$37)+($C370-1),4,TRUE,"Entrées")))</f>
        <v>5487</v>
      </c>
      <c r="O370" s="28">
        <f ca="1">IF($D370&gt;$D$8,"",INDIRECT(ADDRESS(ROW(Entrées!$C$37)+($D370-1)*24+O$11,COLUMN(Entrées!$C$37)+($C370-1),4,TRUE,"Entrées")))</f>
        <v>6415</v>
      </c>
      <c r="P370" s="28">
        <f ca="1">IF($D370&gt;$D$8,"",INDIRECT(ADDRESS(ROW(Entrées!$C$37)+($D370-1)*24+P$11,COLUMN(Entrées!$C$37)+($C370-1),4,TRUE,"Entrées")))</f>
        <v>6895</v>
      </c>
      <c r="Q370" s="28">
        <f ca="1">IF($D370&gt;$D$8,"",INDIRECT(ADDRESS(ROW(Entrées!$C$37)+($D370-1)*24+Q$11,COLUMN(Entrées!$C$37)+($C370-1),4,TRUE,"Entrées")))</f>
        <v>7001.5</v>
      </c>
      <c r="R370" s="28">
        <f ca="1">IF($D370&gt;$D$8,"",INDIRECT(ADDRESS(ROW(Entrées!$C$37)+($D370-1)*24+R$11,COLUMN(Entrées!$C$37)+($C370-1),4,TRUE,"Entrées")))</f>
        <v>6867.5</v>
      </c>
      <c r="S370" s="28">
        <f ca="1">IF($D370&gt;$D$8,"",INDIRECT(ADDRESS(ROW(Entrées!$C$37)+($D370-1)*24+S$11,COLUMN(Entrées!$C$37)+($C370-1),4,TRUE,"Entrées")))</f>
        <v>5643.5</v>
      </c>
      <c r="T370" s="28">
        <f ca="1">IF($D370&gt;$D$8,"",INDIRECT(ADDRESS(ROW(Entrées!$C$37)+($D370-1)*24+T$11,COLUMN(Entrées!$C$37)+($C370-1),4,TRUE,"Entrées")))</f>
        <v>5054.5</v>
      </c>
      <c r="U370" s="28">
        <f ca="1">IF($D370&gt;$D$8,"",INDIRECT(ADDRESS(ROW(Entrées!$C$37)+($D370-1)*24+U$11,COLUMN(Entrées!$C$37)+($C370-1),4,TRUE,"Entrées")))</f>
        <v>5079.5</v>
      </c>
      <c r="V370" s="28">
        <f ca="1">IF($D370&gt;$D$8,"",INDIRECT(ADDRESS(ROW(Entrées!$C$37)+($D370-1)*24+V$11,COLUMN(Entrées!$C$37)+($C370-1),4,TRUE,"Entrées")))</f>
        <v>5364.5</v>
      </c>
      <c r="W370" s="28">
        <f ca="1">IF($D370&gt;$D$8,"",INDIRECT(ADDRESS(ROW(Entrées!$C$37)+($D370-1)*24+W$11,COLUMN(Entrées!$C$37)+($C370-1),4,TRUE,"Entrées")))</f>
        <v>6615.5</v>
      </c>
      <c r="X370" s="28">
        <f ca="1">IF($D370&gt;$D$8,"",INDIRECT(ADDRESS(ROW(Entrées!$C$37)+($D370-1)*24+X$11,COLUMN(Entrées!$C$37)+($C370-1),4,TRUE,"Entrées")))</f>
        <v>9642</v>
      </c>
      <c r="Y370" s="28">
        <f ca="1">IF($D370&gt;$D$8,"",INDIRECT(ADDRESS(ROW(Entrées!$C$37)+($D370-1)*24+Y$11,COLUMN(Entrées!$C$37)+($C370-1),4,TRUE,"Entrées")))</f>
        <v>8661.5</v>
      </c>
      <c r="Z370" s="28">
        <f ca="1">IF($D370&gt;$D$8,"",INDIRECT(ADDRESS(ROW(Entrées!$C$37)+($D370-1)*24+Z$11,COLUMN(Entrées!$C$37)+($C370-1),4,TRUE,"Entrées")))</f>
        <v>6970</v>
      </c>
      <c r="AA370" s="28">
        <f ca="1">IF($D370&gt;$D$8,"",INDIRECT(ADDRESS(ROW(Entrées!$C$37)+($D370-1)*24+AA$11,COLUMN(Entrées!$C$37)+($C370-1),4,TRUE,"Entrées")))</f>
        <v>5679.5</v>
      </c>
      <c r="AB370" s="28">
        <f ca="1">IF($D370&gt;$D$8,"",INDIRECT(ADDRESS(ROW(Entrées!$C$37)+($D370-1)*24+AB$11,COLUMN(Entrées!$C$37)+($C370-1),4,TRUE,"Entrées")))</f>
        <v>6516.5</v>
      </c>
      <c r="AC370" s="11"/>
      <c r="AD370" s="40">
        <f t="shared" ca="1" si="420"/>
        <v>6021.083333333333</v>
      </c>
      <c r="AE370" s="40">
        <f t="shared" ca="1" si="423"/>
        <v>9642</v>
      </c>
      <c r="AF370" s="40">
        <f t="shared" ca="1" si="424"/>
        <v>4724.5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49473.956989247294</v>
      </c>
      <c r="AK370" s="31">
        <f t="shared" ca="1" si="369"/>
        <v>49350.672043010745</v>
      </c>
      <c r="AL370" s="31">
        <f t="shared" ca="1" si="370"/>
        <v>49398.118279569891</v>
      </c>
      <c r="AM370" s="31">
        <f t="shared" ca="1" si="371"/>
        <v>347.55645161290329</v>
      </c>
      <c r="AN370" s="31">
        <f t="shared" ca="1" si="372"/>
        <v>2588.1444892473114</v>
      </c>
      <c r="AO370" s="31">
        <f t="shared" ca="1" si="373"/>
        <v>1503.5463709677417</v>
      </c>
      <c r="AP370" s="31">
        <f t="shared" ca="1" si="374"/>
        <v>41704.171370967742</v>
      </c>
      <c r="AQ370" s="31">
        <f t="shared" ca="1" si="375"/>
        <v>2152.7096774193546</v>
      </c>
      <c r="AR370" s="31">
        <f t="shared" ca="1" si="376"/>
        <v>402.56922043010746</v>
      </c>
      <c r="AS370" s="31">
        <f t="shared" ca="1" si="377"/>
        <v>6508.2741935483891</v>
      </c>
      <c r="AT370" s="31">
        <f t="shared" ca="1" si="378"/>
        <v>-813.07862903225805</v>
      </c>
      <c r="AU370" s="31">
        <f t="shared" ca="1" si="379"/>
        <v>663.5913978494624</v>
      </c>
      <c r="AV370" s="31">
        <f t="shared" ca="1" si="380"/>
        <v>-5583.5161290322567</v>
      </c>
      <c r="AW370" s="31">
        <f t="shared" ca="1" si="381"/>
        <v>65.047043010752674</v>
      </c>
      <c r="AX370" s="31">
        <f t="shared" ca="1" si="382"/>
        <v>1350.5215053763443</v>
      </c>
      <c r="AY370" s="31">
        <f t="shared" ca="1" si="383"/>
        <v>-1174.383064516129</v>
      </c>
      <c r="AZ370" s="31">
        <f t="shared" ca="1" si="384"/>
        <v>-997.34811827956992</v>
      </c>
      <c r="BA370" s="31">
        <f t="shared" ca="1" si="385"/>
        <v>-382.02016129032256</v>
      </c>
      <c r="BB370" s="31">
        <f t="shared" ca="1" si="386"/>
        <v>-2410.5497311827958</v>
      </c>
      <c r="BC370" s="31">
        <f t="shared" ca="1" si="387"/>
        <v>-1597.1438172043011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-4359.5</v>
      </c>
      <c r="BI370" s="32">
        <f>IF($BF370&gt;$Y$7,"",IF(AND($BF370=$Y$7,$BG370=23),"",Entrées!D398-Entrées!D397))</f>
        <v>-3112.5</v>
      </c>
      <c r="BJ370" s="32">
        <f>IF($BF370&gt;$Y$7,"",IF(AND($BF370=$Y$7,$BG370=23),"",Entrées!E398-Entrées!E397))</f>
        <v>-2962.5</v>
      </c>
      <c r="BK370" s="32">
        <f>IF($BF370&gt;$Y$7,"",IF(AND($BF370=$Y$7,$BG370=23),"",Entrées!F398-Entrées!F397))</f>
        <v>-1</v>
      </c>
      <c r="BL370" s="32">
        <f>IF($BF370&gt;$Y$7,"",IF(AND($BF370=$Y$7,$BG370=23),"",Entrées!G398-Entrées!G397))</f>
        <v>-134</v>
      </c>
      <c r="BM370" s="32">
        <f>IF($BF370&gt;$Y$7,"",IF(AND($BF370=$Y$7,$BG370=23),"",Entrées!H398-Entrées!H397))</f>
        <v>-1</v>
      </c>
      <c r="BN370" s="32">
        <f>IF($BF370&gt;$Y$7,"",IF(AND($BF370=$Y$7,$BG370=23),"",Entrées!I398-Entrées!I397))</f>
        <v>-274</v>
      </c>
      <c r="BO370" s="32">
        <f>IF($BF370&gt;$Y$7,"",IF(AND($BF370=$Y$7,$BG370=23),"",Entrées!J398-Entrées!J397))</f>
        <v>-4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-1216.5</v>
      </c>
      <c r="BR370" s="32">
        <f>IF($BF370&gt;$Y$7,"",IF(AND($BF370=$Y$7,$BG370=23),"",Entrées!M398-Entrées!M397))</f>
        <v>-1935.5</v>
      </c>
      <c r="BS370" s="32">
        <f>IF($BF370&gt;$Y$7,"",IF(AND($BF370=$Y$7,$BG370=23),"",Entrées!N398-Entrées!N397))</f>
        <v>-7</v>
      </c>
      <c r="BT370" s="32">
        <f>IF($BF370&gt;$Y$7,"",IF(AND($BF370=$Y$7,$BG370=23),"",Entrées!O398-Entrées!O397))</f>
        <v>-787</v>
      </c>
      <c r="BU370" s="32">
        <f>IF($BF370&gt;$Y$7,"",IF(AND($BF370=$Y$7,$BG370=23),"",Entrées!P398-Entrées!P397))</f>
        <v>2.5</v>
      </c>
      <c r="BV370" s="32">
        <f>IF($BF370&gt;$Y$7,"",IF(AND($BF370=$Y$7,$BG370=23),"",Entrées!Q398-Entrées!Q397))</f>
        <v>0</v>
      </c>
      <c r="BW370" s="32">
        <f>IF($BF370&gt;$Y$7,"",IF(AND($BF370=$Y$7,$BG370=23),"",Entrées!R398-Entrées!R397))</f>
        <v>123</v>
      </c>
      <c r="BX370" s="32">
        <f>IF($BF370&gt;$Y$7,"",IF(AND($BF370=$Y$7,$BG370=23),"",Entrées!S398-Entrées!S397))</f>
        <v>-665</v>
      </c>
      <c r="BY370" s="32">
        <f>IF($BF370&gt;$Y$7,"",IF(AND($BF370=$Y$7,$BG370=23),"",Entrées!T398-Entrées!T397))</f>
        <v>101</v>
      </c>
      <c r="BZ370" s="32">
        <f>IF($BF370&gt;$Y$7,"",IF(AND($BF370=$Y$7,$BG370=23),"",Entrées!U398-Entrées!U397))</f>
        <v>-411</v>
      </c>
      <c r="CA370" s="32">
        <f>IF($BF370&gt;$Y$7,"",IF(AND($BF370=$Y$7,$BG370=23),"",Entrées!V398-Entrées!V397))</f>
        <v>43</v>
      </c>
      <c r="CB370" s="4"/>
      <c r="CC370" s="4"/>
      <c r="CD370" s="33">
        <f>IF($BF370&lt;=$Y$7,Entrées!J397/CD$2,"")</f>
        <v>0.16281857178904871</v>
      </c>
      <c r="CE370" s="33">
        <f>IF($BF370&lt;=$Y$7,Entrées!K397/CE$2,"")</f>
        <v>0</v>
      </c>
      <c r="CF370" s="11">
        <f t="shared" si="389"/>
        <v>7926</v>
      </c>
      <c r="CG370" s="11">
        <f t="shared" si="390"/>
        <v>4186</v>
      </c>
      <c r="CH370" s="52">
        <f t="shared" si="391"/>
        <v>0.27160101910413265</v>
      </c>
      <c r="CI370" s="52">
        <f t="shared" si="392"/>
        <v>9.6170382329218221E-2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5488</v>
      </c>
      <c r="F371" s="28">
        <f ca="1">IF($D371&gt;$D$8,"",INDIRECT(ADDRESS(ROW(Entrées!$C$37)+($D371-1)*24+F$11,COLUMN(Entrées!$C$37)+($C371-1),4,TRUE,"Entrées")))</f>
        <v>4792.5</v>
      </c>
      <c r="G371" s="28">
        <f ca="1">IF($D371&gt;$D$8,"",INDIRECT(ADDRESS(ROW(Entrées!$C$37)+($D371-1)*24+G$11,COLUMN(Entrées!$C$37)+($C371-1),4,TRUE,"Entrées")))</f>
        <v>4541.5</v>
      </c>
      <c r="H371" s="28">
        <f ca="1">IF($D371&gt;$D$8,"",INDIRECT(ADDRESS(ROW(Entrées!$C$37)+($D371-1)*24+H$11,COLUMN(Entrées!$C$37)+($C371-1),4,TRUE,"Entrées")))</f>
        <v>4468</v>
      </c>
      <c r="I371" s="28">
        <f ca="1">IF($D371&gt;$D$8,"",INDIRECT(ADDRESS(ROW(Entrées!$C$37)+($D371-1)*24+I$11,COLUMN(Entrées!$C$37)+($C371-1),4,TRUE,"Entrées")))</f>
        <v>4438.5</v>
      </c>
      <c r="J371" s="28">
        <f ca="1">IF($D371&gt;$D$8,"",INDIRECT(ADDRESS(ROW(Entrées!$C$37)+($D371-1)*24+J$11,COLUMN(Entrées!$C$37)+($C371-1),4,TRUE,"Entrées")))</f>
        <v>4418.5</v>
      </c>
      <c r="K371" s="28">
        <f ca="1">IF($D371&gt;$D$8,"",INDIRECT(ADDRESS(ROW(Entrées!$C$37)+($D371-1)*24+K$11,COLUMN(Entrées!$C$37)+($C371-1),4,TRUE,"Entrées")))</f>
        <v>4567.5</v>
      </c>
      <c r="L371" s="28">
        <f ca="1">IF($D371&gt;$D$8,"",INDIRECT(ADDRESS(ROW(Entrées!$C$37)+($D371-1)*24+L$11,COLUMN(Entrées!$C$37)+($C371-1),4,TRUE,"Entrées")))</f>
        <v>4617</v>
      </c>
      <c r="M371" s="28">
        <f ca="1">IF($D371&gt;$D$8,"",INDIRECT(ADDRESS(ROW(Entrées!$C$37)+($D371-1)*24+M$11,COLUMN(Entrées!$C$37)+($C371-1),4,TRUE,"Entrées")))</f>
        <v>4819</v>
      </c>
      <c r="N371" s="28">
        <f ca="1">IF($D371&gt;$D$8,"",INDIRECT(ADDRESS(ROW(Entrées!$C$37)+($D371-1)*24+N$11,COLUMN(Entrées!$C$37)+($C371-1),4,TRUE,"Entrées")))</f>
        <v>4969.5</v>
      </c>
      <c r="O371" s="28">
        <f ca="1">IF($D371&gt;$D$8,"",INDIRECT(ADDRESS(ROW(Entrées!$C$37)+($D371-1)*24+O$11,COLUMN(Entrées!$C$37)+($C371-1),4,TRUE,"Entrées")))</f>
        <v>4804.5</v>
      </c>
      <c r="P371" s="28">
        <f ca="1">IF($D371&gt;$D$8,"",INDIRECT(ADDRESS(ROW(Entrées!$C$37)+($D371-1)*24+P$11,COLUMN(Entrées!$C$37)+($C371-1),4,TRUE,"Entrées")))</f>
        <v>4877.5</v>
      </c>
      <c r="Q371" s="28">
        <f ca="1">IF($D371&gt;$D$8,"",INDIRECT(ADDRESS(ROW(Entrées!$C$37)+($D371-1)*24+Q$11,COLUMN(Entrées!$C$37)+($C371-1),4,TRUE,"Entrées")))</f>
        <v>5192</v>
      </c>
      <c r="R371" s="28">
        <f ca="1">IF($D371&gt;$D$8,"",INDIRECT(ADDRESS(ROW(Entrées!$C$37)+($D371-1)*24+R$11,COLUMN(Entrées!$C$37)+($C371-1),4,TRUE,"Entrées")))</f>
        <v>5099.5</v>
      </c>
      <c r="S371" s="28">
        <f ca="1">IF($D371&gt;$D$8,"",INDIRECT(ADDRESS(ROW(Entrées!$C$37)+($D371-1)*24+S$11,COLUMN(Entrées!$C$37)+($C371-1),4,TRUE,"Entrées")))</f>
        <v>4886.5</v>
      </c>
      <c r="T371" s="28">
        <f ca="1">IF($D371&gt;$D$8,"",INDIRECT(ADDRESS(ROW(Entrées!$C$37)+($D371-1)*24+T$11,COLUMN(Entrées!$C$37)+($C371-1),4,TRUE,"Entrées")))</f>
        <v>4853.5</v>
      </c>
      <c r="U371" s="28">
        <f ca="1">IF($D371&gt;$D$8,"",INDIRECT(ADDRESS(ROW(Entrées!$C$37)+($D371-1)*24+U$11,COLUMN(Entrées!$C$37)+($C371-1),4,TRUE,"Entrées")))</f>
        <v>4703.5</v>
      </c>
      <c r="V371" s="28">
        <f ca="1">IF($D371&gt;$D$8,"",INDIRECT(ADDRESS(ROW(Entrées!$C$37)+($D371-1)*24+V$11,COLUMN(Entrées!$C$37)+($C371-1),4,TRUE,"Entrées")))</f>
        <v>5127</v>
      </c>
      <c r="W371" s="28">
        <f ca="1">IF($D371&gt;$D$8,"",INDIRECT(ADDRESS(ROW(Entrées!$C$37)+($D371-1)*24+W$11,COLUMN(Entrées!$C$37)+($C371-1),4,TRUE,"Entrées")))</f>
        <v>6282.5</v>
      </c>
      <c r="X371" s="28">
        <f ca="1">IF($D371&gt;$D$8,"",INDIRECT(ADDRESS(ROW(Entrées!$C$37)+($D371-1)*24+X$11,COLUMN(Entrées!$C$37)+($C371-1),4,TRUE,"Entrées")))</f>
        <v>7720.5</v>
      </c>
      <c r="Y371" s="28">
        <f ca="1">IF($D371&gt;$D$8,"",INDIRECT(ADDRESS(ROW(Entrées!$C$37)+($D371-1)*24+Y$11,COLUMN(Entrées!$C$37)+($C371-1),4,TRUE,"Entrées")))</f>
        <v>6708.5</v>
      </c>
      <c r="Z371" s="28">
        <f ca="1">IF($D371&gt;$D$8,"",INDIRECT(ADDRESS(ROW(Entrées!$C$37)+($D371-1)*24+Z$11,COLUMN(Entrées!$C$37)+($C371-1),4,TRUE,"Entrées")))</f>
        <v>5683.5</v>
      </c>
      <c r="AA371" s="28">
        <f ca="1">IF($D371&gt;$D$8,"",INDIRECT(ADDRESS(ROW(Entrées!$C$37)+($D371-1)*24+AA$11,COLUMN(Entrées!$C$37)+($C371-1),4,TRUE,"Entrées")))</f>
        <v>5150</v>
      </c>
      <c r="AB371" s="28">
        <f ca="1">IF($D371&gt;$D$8,"",INDIRECT(ADDRESS(ROW(Entrées!$C$37)+($D371-1)*24+AB$11,COLUMN(Entrées!$C$37)+($C371-1),4,TRUE,"Entrées")))</f>
        <v>5776</v>
      </c>
      <c r="AC371" s="11"/>
      <c r="AD371" s="40">
        <f t="shared" ca="1" si="420"/>
        <v>5166.041666666667</v>
      </c>
      <c r="AE371" s="40">
        <f t="shared" ca="1" si="423"/>
        <v>7720.5</v>
      </c>
      <c r="AF371" s="40">
        <f t="shared" ca="1" si="424"/>
        <v>4418.5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49473.956989247294</v>
      </c>
      <c r="AK371" s="31">
        <f t="shared" ca="1" si="369"/>
        <v>49350.672043010745</v>
      </c>
      <c r="AL371" s="31">
        <f t="shared" ca="1" si="370"/>
        <v>49398.118279569891</v>
      </c>
      <c r="AM371" s="31">
        <f t="shared" ca="1" si="371"/>
        <v>347.55645161290329</v>
      </c>
      <c r="AN371" s="31">
        <f t="shared" ca="1" si="372"/>
        <v>2588.1444892473114</v>
      </c>
      <c r="AO371" s="31">
        <f t="shared" ca="1" si="373"/>
        <v>1503.5463709677417</v>
      </c>
      <c r="AP371" s="31">
        <f t="shared" ca="1" si="374"/>
        <v>41704.171370967742</v>
      </c>
      <c r="AQ371" s="31">
        <f t="shared" ca="1" si="375"/>
        <v>2152.7096774193546</v>
      </c>
      <c r="AR371" s="31">
        <f t="shared" ca="1" si="376"/>
        <v>402.56922043010746</v>
      </c>
      <c r="AS371" s="31">
        <f t="shared" ca="1" si="377"/>
        <v>6508.2741935483891</v>
      </c>
      <c r="AT371" s="31">
        <f t="shared" ca="1" si="378"/>
        <v>-813.07862903225805</v>
      </c>
      <c r="AU371" s="31">
        <f t="shared" ca="1" si="379"/>
        <v>663.5913978494624</v>
      </c>
      <c r="AV371" s="31">
        <f t="shared" ca="1" si="380"/>
        <v>-5583.5161290322567</v>
      </c>
      <c r="AW371" s="31">
        <f t="shared" ca="1" si="381"/>
        <v>65.047043010752674</v>
      </c>
      <c r="AX371" s="31">
        <f t="shared" ca="1" si="382"/>
        <v>1350.5215053763443</v>
      </c>
      <c r="AY371" s="31">
        <f t="shared" ca="1" si="383"/>
        <v>-1174.383064516129</v>
      </c>
      <c r="AZ371" s="31">
        <f t="shared" ca="1" si="384"/>
        <v>-997.34811827956992</v>
      </c>
      <c r="BA371" s="31">
        <f t="shared" ca="1" si="385"/>
        <v>-382.02016129032256</v>
      </c>
      <c r="BB371" s="31">
        <f t="shared" ca="1" si="386"/>
        <v>-2410.5497311827958</v>
      </c>
      <c r="BC371" s="31">
        <f t="shared" ca="1" si="387"/>
        <v>-1597.1438172043011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-1310.5</v>
      </c>
      <c r="BI371" s="32">
        <f>IF($BF371&gt;$Y$7,"",IF(AND($BF371=$Y$7,$BG371=23),"",Entrées!D399-Entrées!D398))</f>
        <v>-1475</v>
      </c>
      <c r="BJ371" s="32">
        <f>IF($BF371&gt;$Y$7,"",IF(AND($BF371=$Y$7,$BG371=23),"",Entrées!E399-Entrées!E398))</f>
        <v>-1962.5</v>
      </c>
      <c r="BK371" s="32">
        <f>IF($BF371&gt;$Y$7,"",IF(AND($BF371=$Y$7,$BG371=23),"",Entrées!F399-Entrées!F398))</f>
        <v>-0.5</v>
      </c>
      <c r="BL371" s="32">
        <f>IF($BF371&gt;$Y$7,"",IF(AND($BF371=$Y$7,$BG371=23),"",Entrées!G399-Entrées!G398))</f>
        <v>-46</v>
      </c>
      <c r="BM371" s="32">
        <f>IF($BF371&gt;$Y$7,"",IF(AND($BF371=$Y$7,$BG371=23),"",Entrées!H399-Entrées!H398))</f>
        <v>-92</v>
      </c>
      <c r="BN371" s="32">
        <f>IF($BF371&gt;$Y$7,"",IF(AND($BF371=$Y$7,$BG371=23),"",Entrées!I399-Entrées!I398))</f>
        <v>91.5</v>
      </c>
      <c r="BO371" s="32">
        <f>IF($BF371&gt;$Y$7,"",IF(AND($BF371=$Y$7,$BG371=23),"",Entrées!J399-Entrées!J398))</f>
        <v>-118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-120.5</v>
      </c>
      <c r="BR371" s="32">
        <f>IF($BF371&gt;$Y$7,"",IF(AND($BF371=$Y$7,$BG371=23),"",Entrées!M399-Entrées!M398))</f>
        <v>-306.5</v>
      </c>
      <c r="BS371" s="32">
        <f>IF($BF371&gt;$Y$7,"",IF(AND($BF371=$Y$7,$BG371=23),"",Entrées!N399-Entrées!N398))</f>
        <v>5.5</v>
      </c>
      <c r="BT371" s="32">
        <f>IF($BF371&gt;$Y$7,"",IF(AND($BF371=$Y$7,$BG371=23),"",Entrées!O399-Entrées!O398))</f>
        <v>-724.5</v>
      </c>
      <c r="BU371" s="32">
        <f>IF($BF371&gt;$Y$7,"",IF(AND($BF371=$Y$7,$BG371=23),"",Entrées!P399-Entrées!P398))</f>
        <v>-1</v>
      </c>
      <c r="BV371" s="32">
        <f>IF($BF371&gt;$Y$7,"",IF(AND($BF371=$Y$7,$BG371=23),"",Entrées!Q399-Entrées!Q398))</f>
        <v>-35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-491</v>
      </c>
      <c r="BY371" s="32">
        <f>IF($BF371&gt;$Y$7,"",IF(AND($BF371=$Y$7,$BG371=23),"",Entrées!T399-Entrées!T398))</f>
        <v>-489</v>
      </c>
      <c r="BZ371" s="32">
        <f>IF($BF371&gt;$Y$7,"",IF(AND($BF371=$Y$7,$BG371=23),"",Entrées!U399-Entrées!U398))</f>
        <v>7</v>
      </c>
      <c r="CA371" s="32">
        <f>IF($BF371&gt;$Y$7,"",IF(AND($BF371=$Y$7,$BG371=23),"",Entrées!V399-Entrées!V398))</f>
        <v>-161</v>
      </c>
      <c r="CB371" s="4"/>
      <c r="CC371" s="4"/>
      <c r="CD371" s="33">
        <f>IF($BF371&lt;=$Y$7,Entrées!J398/CD$2,"")</f>
        <v>0.1623139036083775</v>
      </c>
      <c r="CE371" s="33">
        <f>IF($BF371&lt;=$Y$7,Entrées!K398/CE$2,"")</f>
        <v>0</v>
      </c>
      <c r="CF371" s="11">
        <f t="shared" si="389"/>
        <v>7926</v>
      </c>
      <c r="CG371" s="11">
        <f t="shared" si="390"/>
        <v>4186</v>
      </c>
      <c r="CH371" s="52">
        <f t="shared" si="391"/>
        <v>0.27160101910413265</v>
      </c>
      <c r="CI371" s="52">
        <f t="shared" si="392"/>
        <v>9.6170382329218221E-2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5352.5</v>
      </c>
      <c r="F372" s="28">
        <f ca="1">IF($D372&gt;$D$8,"",INDIRECT(ADDRESS(ROW(Entrées!$C$37)+($D372-1)*24+F$11,COLUMN(Entrées!$C$37)+($C372-1),4,TRUE,"Entrées")))</f>
        <v>5014</v>
      </c>
      <c r="G372" s="28">
        <f ca="1">IF($D372&gt;$D$8,"",INDIRECT(ADDRESS(ROW(Entrées!$C$37)+($D372-1)*24+G$11,COLUMN(Entrées!$C$37)+($C372-1),4,TRUE,"Entrées")))</f>
        <v>4690</v>
      </c>
      <c r="H372" s="28">
        <f ca="1">IF($D372&gt;$D$8,"",INDIRECT(ADDRESS(ROW(Entrées!$C$37)+($D372-1)*24+H$11,COLUMN(Entrées!$C$37)+($C372-1),4,TRUE,"Entrées")))</f>
        <v>4499</v>
      </c>
      <c r="I372" s="28">
        <f ca="1">IF($D372&gt;$D$8,"",INDIRECT(ADDRESS(ROW(Entrées!$C$37)+($D372-1)*24+I$11,COLUMN(Entrées!$C$37)+($C372-1),4,TRUE,"Entrées")))</f>
        <v>4394</v>
      </c>
      <c r="J372" s="28">
        <f ca="1">IF($D372&gt;$D$8,"",INDIRECT(ADDRESS(ROW(Entrées!$C$37)+($D372-1)*24+J$11,COLUMN(Entrées!$C$37)+($C372-1),4,TRUE,"Entrées")))</f>
        <v>4552</v>
      </c>
      <c r="K372" s="28">
        <f ca="1">IF($D372&gt;$D$8,"",INDIRECT(ADDRESS(ROW(Entrées!$C$37)+($D372-1)*24+K$11,COLUMN(Entrées!$C$37)+($C372-1),4,TRUE,"Entrées")))</f>
        <v>5037.5</v>
      </c>
      <c r="L372" s="28">
        <f ca="1">IF($D372&gt;$D$8,"",INDIRECT(ADDRESS(ROW(Entrées!$C$37)+($D372-1)*24+L$11,COLUMN(Entrées!$C$37)+($C372-1),4,TRUE,"Entrées")))</f>
        <v>5869</v>
      </c>
      <c r="M372" s="28">
        <f ca="1">IF($D372&gt;$D$8,"",INDIRECT(ADDRESS(ROW(Entrées!$C$37)+($D372-1)*24+M$11,COLUMN(Entrées!$C$37)+($C372-1),4,TRUE,"Entrées")))</f>
        <v>6629.5</v>
      </c>
      <c r="N372" s="28">
        <f ca="1">IF($D372&gt;$D$8,"",INDIRECT(ADDRESS(ROW(Entrées!$C$37)+($D372-1)*24+N$11,COLUMN(Entrées!$C$37)+($C372-1),4,TRUE,"Entrées")))</f>
        <v>6743</v>
      </c>
      <c r="O372" s="28">
        <f ca="1">IF($D372&gt;$D$8,"",INDIRECT(ADDRESS(ROW(Entrées!$C$37)+($D372-1)*24+O$11,COLUMN(Entrées!$C$37)+($C372-1),4,TRUE,"Entrées")))</f>
        <v>7204</v>
      </c>
      <c r="P372" s="28">
        <f ca="1">IF($D372&gt;$D$8,"",INDIRECT(ADDRESS(ROW(Entrées!$C$37)+($D372-1)*24+P$11,COLUMN(Entrées!$C$37)+($C372-1),4,TRUE,"Entrées")))</f>
        <v>7664.5</v>
      </c>
      <c r="Q372" s="28">
        <f ca="1">IF($D372&gt;$D$8,"",INDIRECT(ADDRESS(ROW(Entrées!$C$37)+($D372-1)*24+Q$11,COLUMN(Entrées!$C$37)+($C372-1),4,TRUE,"Entrées")))</f>
        <v>7859</v>
      </c>
      <c r="R372" s="28">
        <f ca="1">IF($D372&gt;$D$8,"",INDIRECT(ADDRESS(ROW(Entrées!$C$37)+($D372-1)*24+R$11,COLUMN(Entrées!$C$37)+($C372-1),4,TRUE,"Entrées")))</f>
        <v>7661.5</v>
      </c>
      <c r="S372" s="28">
        <f ca="1">IF($D372&gt;$D$8,"",INDIRECT(ADDRESS(ROW(Entrées!$C$37)+($D372-1)*24+S$11,COLUMN(Entrées!$C$37)+($C372-1),4,TRUE,"Entrées")))</f>
        <v>6877</v>
      </c>
      <c r="T372" s="28">
        <f ca="1">IF($D372&gt;$D$8,"",INDIRECT(ADDRESS(ROW(Entrées!$C$37)+($D372-1)*24+T$11,COLUMN(Entrées!$C$37)+($C372-1),4,TRUE,"Entrées")))</f>
        <v>6388.5</v>
      </c>
      <c r="U372" s="28">
        <f ca="1">IF($D372&gt;$D$8,"",INDIRECT(ADDRESS(ROW(Entrées!$C$37)+($D372-1)*24+U$11,COLUMN(Entrées!$C$37)+($C372-1),4,TRUE,"Entrées")))</f>
        <v>6606.5</v>
      </c>
      <c r="V372" s="28">
        <f ca="1">IF($D372&gt;$D$8,"",INDIRECT(ADDRESS(ROW(Entrées!$C$37)+($D372-1)*24+V$11,COLUMN(Entrées!$C$37)+($C372-1),4,TRUE,"Entrées")))</f>
        <v>7166</v>
      </c>
      <c r="W372" s="28">
        <f ca="1">IF($D372&gt;$D$8,"",INDIRECT(ADDRESS(ROW(Entrées!$C$37)+($D372-1)*24+W$11,COLUMN(Entrées!$C$37)+($C372-1),4,TRUE,"Entrées")))</f>
        <v>9937</v>
      </c>
      <c r="X372" s="28">
        <f ca="1">IF($D372&gt;$D$8,"",INDIRECT(ADDRESS(ROW(Entrées!$C$37)+($D372-1)*24+X$11,COLUMN(Entrées!$C$37)+($C372-1),4,TRUE,"Entrées")))</f>
        <v>11369</v>
      </c>
      <c r="Y372" s="28">
        <f ca="1">IF($D372&gt;$D$8,"",INDIRECT(ADDRESS(ROW(Entrées!$C$37)+($D372-1)*24+Y$11,COLUMN(Entrées!$C$37)+($C372-1),4,TRUE,"Entrées")))</f>
        <v>8793</v>
      </c>
      <c r="Z372" s="28">
        <f ca="1">IF($D372&gt;$D$8,"",INDIRECT(ADDRESS(ROW(Entrées!$C$37)+($D372-1)*24+Z$11,COLUMN(Entrées!$C$37)+($C372-1),4,TRUE,"Entrées")))</f>
        <v>6527.5</v>
      </c>
      <c r="AA372" s="28">
        <f ca="1">IF($D372&gt;$D$8,"",INDIRECT(ADDRESS(ROW(Entrées!$C$37)+($D372-1)*24+AA$11,COLUMN(Entrées!$C$37)+($C372-1),4,TRUE,"Entrées")))</f>
        <v>5889.5</v>
      </c>
      <c r="AB372" s="28">
        <f ca="1">IF($D372&gt;$D$8,"",INDIRECT(ADDRESS(ROW(Entrées!$C$37)+($D372-1)*24+AB$11,COLUMN(Entrées!$C$37)+($C372-1),4,TRUE,"Entrées")))</f>
        <v>6959.5</v>
      </c>
      <c r="AC372" s="11"/>
      <c r="AD372" s="40">
        <f t="shared" ca="1" si="420"/>
        <v>6653.458333333333</v>
      </c>
      <c r="AE372" s="40">
        <f t="shared" ca="1" si="423"/>
        <v>11369</v>
      </c>
      <c r="AF372" s="40">
        <f t="shared" ca="1" si="424"/>
        <v>4394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49473.956989247294</v>
      </c>
      <c r="AK372" s="31">
        <f t="shared" ca="1" si="369"/>
        <v>49350.672043010745</v>
      </c>
      <c r="AL372" s="31">
        <f t="shared" ca="1" si="370"/>
        <v>49398.118279569891</v>
      </c>
      <c r="AM372" s="31">
        <f t="shared" ca="1" si="371"/>
        <v>347.55645161290329</v>
      </c>
      <c r="AN372" s="31">
        <f t="shared" ca="1" si="372"/>
        <v>2588.1444892473114</v>
      </c>
      <c r="AO372" s="31">
        <f t="shared" ca="1" si="373"/>
        <v>1503.5463709677417</v>
      </c>
      <c r="AP372" s="31">
        <f t="shared" ca="1" si="374"/>
        <v>41704.171370967742</v>
      </c>
      <c r="AQ372" s="31">
        <f t="shared" ca="1" si="375"/>
        <v>2152.7096774193546</v>
      </c>
      <c r="AR372" s="31">
        <f t="shared" ca="1" si="376"/>
        <v>402.56922043010746</v>
      </c>
      <c r="AS372" s="31">
        <f t="shared" ca="1" si="377"/>
        <v>6508.2741935483891</v>
      </c>
      <c r="AT372" s="31">
        <f t="shared" ca="1" si="378"/>
        <v>-813.07862903225805</v>
      </c>
      <c r="AU372" s="31">
        <f t="shared" ca="1" si="379"/>
        <v>663.5913978494624</v>
      </c>
      <c r="AV372" s="31">
        <f t="shared" ca="1" si="380"/>
        <v>-5583.5161290322567</v>
      </c>
      <c r="AW372" s="31">
        <f t="shared" ca="1" si="381"/>
        <v>65.047043010752674</v>
      </c>
      <c r="AX372" s="31">
        <f t="shared" ca="1" si="382"/>
        <v>1350.5215053763443</v>
      </c>
      <c r="AY372" s="31">
        <f t="shared" ca="1" si="383"/>
        <v>-1174.383064516129</v>
      </c>
      <c r="AZ372" s="31">
        <f t="shared" ca="1" si="384"/>
        <v>-997.34811827956992</v>
      </c>
      <c r="BA372" s="31">
        <f t="shared" ca="1" si="385"/>
        <v>-382.02016129032256</v>
      </c>
      <c r="BB372" s="31">
        <f t="shared" ca="1" si="386"/>
        <v>-2410.5497311827958</v>
      </c>
      <c r="BC372" s="31">
        <f t="shared" ca="1" si="387"/>
        <v>-1597.1438172043011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-2278.5</v>
      </c>
      <c r="BI372" s="32">
        <f>IF($BF372&gt;$Y$7,"",IF(AND($BF372=$Y$7,$BG372=23),"",Entrées!D400-Entrées!D399))</f>
        <v>-3100</v>
      </c>
      <c r="BJ372" s="32">
        <f>IF($BF372&gt;$Y$7,"",IF(AND($BF372=$Y$7,$BG372=23),"",Entrées!E400-Entrées!E399))</f>
        <v>-2512.5</v>
      </c>
      <c r="BK372" s="32">
        <f>IF($BF372&gt;$Y$7,"",IF(AND($BF372=$Y$7,$BG372=23),"",Entrées!F400-Entrées!F399))</f>
        <v>0.5</v>
      </c>
      <c r="BL372" s="32">
        <f>IF($BF372&gt;$Y$7,"",IF(AND($BF372=$Y$7,$BG372=23),"",Entrées!G400-Entrées!G399))</f>
        <v>-640</v>
      </c>
      <c r="BM372" s="32">
        <f>IF($BF372&gt;$Y$7,"",IF(AND($BF372=$Y$7,$BG372=23),"",Entrées!H400-Entrées!H399))</f>
        <v>29.5</v>
      </c>
      <c r="BN372" s="32">
        <f>IF($BF372&gt;$Y$7,"",IF(AND($BF372=$Y$7,$BG372=23),"",Entrées!I400-Entrées!I399))</f>
        <v>-122.5</v>
      </c>
      <c r="BO372" s="32">
        <f>IF($BF372&gt;$Y$7,"",IF(AND($BF372=$Y$7,$BG372=23),"",Entrées!J400-Entrées!J399))</f>
        <v>23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-197.5</v>
      </c>
      <c r="BR372" s="32">
        <f>IF($BF372&gt;$Y$7,"",IF(AND($BF372=$Y$7,$BG372=23),"",Entrées!M400-Entrées!M399))</f>
        <v>3</v>
      </c>
      <c r="BS372" s="32">
        <f>IF($BF372&gt;$Y$7,"",IF(AND($BF372=$Y$7,$BG372=23),"",Entrées!N400-Entrées!N399))</f>
        <v>0</v>
      </c>
      <c r="BT372" s="32">
        <f>IF($BF372&gt;$Y$7,"",IF(AND($BF372=$Y$7,$BG372=23),"",Entrées!O400-Entrées!O399))</f>
        <v>-1373.5</v>
      </c>
      <c r="BU372" s="32">
        <f>IF($BF372&gt;$Y$7,"",IF(AND($BF372=$Y$7,$BG372=23),"",Entrées!P400-Entrées!P399))</f>
        <v>-10.5</v>
      </c>
      <c r="BV372" s="32">
        <f>IF($BF372&gt;$Y$7,"",IF(AND($BF372=$Y$7,$BG372=23),"",Entrées!Q400-Entrées!Q399))</f>
        <v>-232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-84</v>
      </c>
      <c r="BY372" s="32">
        <f>IF($BF372&gt;$Y$7,"",IF(AND($BF372=$Y$7,$BG372=23),"",Entrées!T400-Entrées!T399))</f>
        <v>-164</v>
      </c>
      <c r="BZ372" s="32">
        <f>IF($BF372&gt;$Y$7,"",IF(AND($BF372=$Y$7,$BG372=23),"",Entrées!U400-Entrées!U399))</f>
        <v>-197</v>
      </c>
      <c r="CA372" s="32">
        <f>IF($BF372&gt;$Y$7,"",IF(AND($BF372=$Y$7,$BG372=23),"",Entrées!V400-Entrées!V399))</f>
        <v>-842</v>
      </c>
      <c r="CB372" s="4"/>
      <c r="CC372" s="4"/>
      <c r="CD372" s="33">
        <f>IF($BF372&lt;=$Y$7,Entrées!J399/CD$2,"")</f>
        <v>0.14742619227857684</v>
      </c>
      <c r="CE372" s="33">
        <f>IF($BF372&lt;=$Y$7,Entrées!K399/CE$2,"")</f>
        <v>0</v>
      </c>
      <c r="CF372" s="11">
        <f t="shared" si="389"/>
        <v>7926</v>
      </c>
      <c r="CG372" s="11">
        <f t="shared" si="390"/>
        <v>4186</v>
      </c>
      <c r="CH372" s="52">
        <f t="shared" si="391"/>
        <v>0.27160101910413265</v>
      </c>
      <c r="CI372" s="52">
        <f t="shared" si="392"/>
        <v>9.6170382329218221E-2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6104.5</v>
      </c>
      <c r="F373" s="28">
        <f ca="1">IF($D373&gt;$D$8,"",INDIRECT(ADDRESS(ROW(Entrées!$C$37)+($D373-1)*24+F$11,COLUMN(Entrées!$C$37)+($C373-1),4,TRUE,"Entrées")))</f>
        <v>5370</v>
      </c>
      <c r="G373" s="28">
        <f ca="1">IF($D373&gt;$D$8,"",INDIRECT(ADDRESS(ROW(Entrées!$C$37)+($D373-1)*24+G$11,COLUMN(Entrées!$C$37)+($C373-1),4,TRUE,"Entrées")))</f>
        <v>5297</v>
      </c>
      <c r="H373" s="28">
        <f ca="1">IF($D373&gt;$D$8,"",INDIRECT(ADDRESS(ROW(Entrées!$C$37)+($D373-1)*24+H$11,COLUMN(Entrées!$C$37)+($C373-1),4,TRUE,"Entrées")))</f>
        <v>4576.5</v>
      </c>
      <c r="I373" s="28">
        <f ca="1">IF($D373&gt;$D$8,"",INDIRECT(ADDRESS(ROW(Entrées!$C$37)+($D373-1)*24+I$11,COLUMN(Entrées!$C$37)+($C373-1),4,TRUE,"Entrées")))</f>
        <v>4788</v>
      </c>
      <c r="J373" s="28">
        <f ca="1">IF($D373&gt;$D$8,"",INDIRECT(ADDRESS(ROW(Entrées!$C$37)+($D373-1)*24+J$11,COLUMN(Entrées!$C$37)+($C373-1),4,TRUE,"Entrées")))</f>
        <v>5086.5</v>
      </c>
      <c r="K373" s="28">
        <f ca="1">IF($D373&gt;$D$8,"",INDIRECT(ADDRESS(ROW(Entrées!$C$37)+($D373-1)*24+K$11,COLUMN(Entrées!$C$37)+($C373-1),4,TRUE,"Entrées")))</f>
        <v>5551.5</v>
      </c>
      <c r="L373" s="28">
        <f ca="1">IF($D373&gt;$D$8,"",INDIRECT(ADDRESS(ROW(Entrées!$C$37)+($D373-1)*24+L$11,COLUMN(Entrées!$C$37)+($C373-1),4,TRUE,"Entrées")))</f>
        <v>7056.5</v>
      </c>
      <c r="M373" s="28">
        <f ca="1">IF($D373&gt;$D$8,"",INDIRECT(ADDRESS(ROW(Entrées!$C$37)+($D373-1)*24+M$11,COLUMN(Entrées!$C$37)+($C373-1),4,TRUE,"Entrées")))</f>
        <v>8257</v>
      </c>
      <c r="N373" s="28">
        <f ca="1">IF($D373&gt;$D$8,"",INDIRECT(ADDRESS(ROW(Entrées!$C$37)+($D373-1)*24+N$11,COLUMN(Entrées!$C$37)+($C373-1),4,TRUE,"Entrées")))</f>
        <v>8936.5</v>
      </c>
      <c r="O373" s="28">
        <f ca="1">IF($D373&gt;$D$8,"",INDIRECT(ADDRESS(ROW(Entrées!$C$37)+($D373-1)*24+O$11,COLUMN(Entrées!$C$37)+($C373-1),4,TRUE,"Entrées")))</f>
        <v>8922</v>
      </c>
      <c r="P373" s="28">
        <f ca="1">IF($D373&gt;$D$8,"",INDIRECT(ADDRESS(ROW(Entrées!$C$37)+($D373-1)*24+P$11,COLUMN(Entrées!$C$37)+($C373-1),4,TRUE,"Entrées")))</f>
        <v>8450</v>
      </c>
      <c r="Q373" s="28">
        <f ca="1">IF($D373&gt;$D$8,"",INDIRECT(ADDRESS(ROW(Entrées!$C$37)+($D373-1)*24+Q$11,COLUMN(Entrées!$C$37)+($C373-1),4,TRUE,"Entrées")))</f>
        <v>8376.5</v>
      </c>
      <c r="R373" s="28">
        <f ca="1">IF($D373&gt;$D$8,"",INDIRECT(ADDRESS(ROW(Entrées!$C$37)+($D373-1)*24+R$11,COLUMN(Entrées!$C$37)+($C373-1),4,TRUE,"Entrées")))</f>
        <v>7656.5</v>
      </c>
      <c r="S373" s="28">
        <f ca="1">IF($D373&gt;$D$8,"",INDIRECT(ADDRESS(ROW(Entrées!$C$37)+($D373-1)*24+S$11,COLUMN(Entrées!$C$37)+($C373-1),4,TRUE,"Entrées")))</f>
        <v>7515.5</v>
      </c>
      <c r="T373" s="28">
        <f ca="1">IF($D373&gt;$D$8,"",INDIRECT(ADDRESS(ROW(Entrées!$C$37)+($D373-1)*24+T$11,COLUMN(Entrées!$C$37)+($C373-1),4,TRUE,"Entrées")))</f>
        <v>7066</v>
      </c>
      <c r="U373" s="28">
        <f ca="1">IF($D373&gt;$D$8,"",INDIRECT(ADDRESS(ROW(Entrées!$C$37)+($D373-1)*24+U$11,COLUMN(Entrées!$C$37)+($C373-1),4,TRUE,"Entrées")))</f>
        <v>7092.5</v>
      </c>
      <c r="V373" s="28">
        <f ca="1">IF($D373&gt;$D$8,"",INDIRECT(ADDRESS(ROW(Entrées!$C$37)+($D373-1)*24+V$11,COLUMN(Entrées!$C$37)+($C373-1),4,TRUE,"Entrées")))</f>
        <v>7974</v>
      </c>
      <c r="W373" s="28">
        <f ca="1">IF($D373&gt;$D$8,"",INDIRECT(ADDRESS(ROW(Entrées!$C$37)+($D373-1)*24+W$11,COLUMN(Entrées!$C$37)+($C373-1),4,TRUE,"Entrées")))</f>
        <v>9859</v>
      </c>
      <c r="X373" s="28">
        <f ca="1">IF($D373&gt;$D$8,"",INDIRECT(ADDRESS(ROW(Entrées!$C$37)+($D373-1)*24+X$11,COLUMN(Entrées!$C$37)+($C373-1),4,TRUE,"Entrées")))</f>
        <v>12065</v>
      </c>
      <c r="Y373" s="28">
        <f ca="1">IF($D373&gt;$D$8,"",INDIRECT(ADDRESS(ROW(Entrées!$C$37)+($D373-1)*24+Y$11,COLUMN(Entrées!$C$37)+($C373-1),4,TRUE,"Entrées")))</f>
        <v>9519.5</v>
      </c>
      <c r="Z373" s="28">
        <f ca="1">IF($D373&gt;$D$8,"",INDIRECT(ADDRESS(ROW(Entrées!$C$37)+($D373-1)*24+Z$11,COLUMN(Entrées!$C$37)+($C373-1),4,TRUE,"Entrées")))</f>
        <v>7739.5</v>
      </c>
      <c r="AA373" s="28">
        <f ca="1">IF($D373&gt;$D$8,"",INDIRECT(ADDRESS(ROW(Entrées!$C$37)+($D373-1)*24+AA$11,COLUMN(Entrées!$C$37)+($C373-1),4,TRUE,"Entrées")))</f>
        <v>6696</v>
      </c>
      <c r="AB373" s="28">
        <f ca="1">IF($D373&gt;$D$8,"",INDIRECT(ADDRESS(ROW(Entrées!$C$37)+($D373-1)*24+AB$11,COLUMN(Entrées!$C$37)+($C373-1),4,TRUE,"Entrées")))</f>
        <v>8931</v>
      </c>
      <c r="AC373" s="11"/>
      <c r="AD373" s="40">
        <f t="shared" ca="1" si="420"/>
        <v>7453.625</v>
      </c>
      <c r="AE373" s="40">
        <f t="shared" ca="1" si="423"/>
        <v>12065</v>
      </c>
      <c r="AF373" s="40">
        <f t="shared" ca="1" si="424"/>
        <v>4576.5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49473.956989247294</v>
      </c>
      <c r="AK373" s="31">
        <f t="shared" ca="1" si="369"/>
        <v>49350.672043010745</v>
      </c>
      <c r="AL373" s="31">
        <f t="shared" ca="1" si="370"/>
        <v>49398.118279569891</v>
      </c>
      <c r="AM373" s="31">
        <f t="shared" ca="1" si="371"/>
        <v>347.55645161290329</v>
      </c>
      <c r="AN373" s="31">
        <f t="shared" ca="1" si="372"/>
        <v>2588.1444892473114</v>
      </c>
      <c r="AO373" s="31">
        <f t="shared" ca="1" si="373"/>
        <v>1503.5463709677417</v>
      </c>
      <c r="AP373" s="31">
        <f t="shared" ca="1" si="374"/>
        <v>41704.171370967742</v>
      </c>
      <c r="AQ373" s="31">
        <f t="shared" ca="1" si="375"/>
        <v>2152.7096774193546</v>
      </c>
      <c r="AR373" s="31">
        <f t="shared" ca="1" si="376"/>
        <v>402.56922043010746</v>
      </c>
      <c r="AS373" s="31">
        <f t="shared" ca="1" si="377"/>
        <v>6508.2741935483891</v>
      </c>
      <c r="AT373" s="31">
        <f t="shared" ca="1" si="378"/>
        <v>-813.07862903225805</v>
      </c>
      <c r="AU373" s="31">
        <f t="shared" ca="1" si="379"/>
        <v>663.5913978494624</v>
      </c>
      <c r="AV373" s="31">
        <f t="shared" ca="1" si="380"/>
        <v>-5583.5161290322567</v>
      </c>
      <c r="AW373" s="31">
        <f t="shared" ca="1" si="381"/>
        <v>65.047043010752674</v>
      </c>
      <c r="AX373" s="31">
        <f t="shared" ca="1" si="382"/>
        <v>1350.5215053763443</v>
      </c>
      <c r="AY373" s="31">
        <f t="shared" ca="1" si="383"/>
        <v>-1174.383064516129</v>
      </c>
      <c r="AZ373" s="31">
        <f t="shared" ca="1" si="384"/>
        <v>-997.34811827956992</v>
      </c>
      <c r="BA373" s="31">
        <f t="shared" ca="1" si="385"/>
        <v>-382.02016129032256</v>
      </c>
      <c r="BB373" s="31">
        <f t="shared" ca="1" si="386"/>
        <v>-2410.5497311827958</v>
      </c>
      <c r="BC373" s="31">
        <f t="shared" ca="1" si="387"/>
        <v>-1597.1438172043011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-1398</v>
      </c>
      <c r="BI373" s="32">
        <f>IF($BF373&gt;$Y$7,"",IF(AND($BF373=$Y$7,$BG373=23),"",Entrées!D401-Entrées!D400))</f>
        <v>-1325</v>
      </c>
      <c r="BJ373" s="32">
        <f>IF($BF373&gt;$Y$7,"",IF(AND($BF373=$Y$7,$BG373=23),"",Entrées!E401-Entrées!E400))</f>
        <v>-1112.5</v>
      </c>
      <c r="BK373" s="32">
        <f>IF($BF373&gt;$Y$7,"",IF(AND($BF373=$Y$7,$BG373=23),"",Entrées!F401-Entrées!F400))</f>
        <v>0</v>
      </c>
      <c r="BL373" s="32">
        <f>IF($BF373&gt;$Y$7,"",IF(AND($BF373=$Y$7,$BG373=23),"",Entrées!G401-Entrées!G400))</f>
        <v>110</v>
      </c>
      <c r="BM373" s="32">
        <f>IF($BF373&gt;$Y$7,"",IF(AND($BF373=$Y$7,$BG373=23),"",Entrées!H401-Entrées!H400))</f>
        <v>-7.5</v>
      </c>
      <c r="BN373" s="32">
        <f>IF($BF373&gt;$Y$7,"",IF(AND($BF373=$Y$7,$BG373=23),"",Entrées!I401-Entrées!I400))</f>
        <v>-8</v>
      </c>
      <c r="BO373" s="32">
        <f>IF($BF373&gt;$Y$7,"",IF(AND($BF373=$Y$7,$BG373=23),"",Entrées!J401-Entrées!J400))</f>
        <v>-43.5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-103</v>
      </c>
      <c r="BR373" s="32">
        <f>IF($BF373&gt;$Y$7,"",IF(AND($BF373=$Y$7,$BG373=23),"",Entrées!M401-Entrées!M400))</f>
        <v>-45</v>
      </c>
      <c r="BS373" s="32">
        <f>IF($BF373&gt;$Y$7,"",IF(AND($BF373=$Y$7,$BG373=23),"",Entrées!N401-Entrées!N400))</f>
        <v>-2.5</v>
      </c>
      <c r="BT373" s="32">
        <f>IF($BF373&gt;$Y$7,"",IF(AND($BF373=$Y$7,$BG373=23),"",Entrées!O401-Entrées!O400))</f>
        <v>-1299</v>
      </c>
      <c r="BU373" s="32">
        <f>IF($BF373&gt;$Y$7,"",IF(AND($BF373=$Y$7,$BG373=23),"",Entrées!P401-Entrées!P400))</f>
        <v>2</v>
      </c>
      <c r="BV373" s="32">
        <f>IF($BF373&gt;$Y$7,"",IF(AND($BF373=$Y$7,$BG373=23),"",Entrées!Q401-Entrées!Q400))</f>
        <v>-914</v>
      </c>
      <c r="BW373" s="32">
        <f>IF($BF373&gt;$Y$7,"",IF(AND($BF373=$Y$7,$BG373=23),"",Entrées!R401-Entrées!R400))</f>
        <v>0</v>
      </c>
      <c r="BX373" s="32">
        <f>IF($BF373&gt;$Y$7,"",IF(AND($BF373=$Y$7,$BG373=23),"",Entrées!S401-Entrées!S400))</f>
        <v>-18</v>
      </c>
      <c r="BY373" s="32">
        <f>IF($BF373&gt;$Y$7,"",IF(AND($BF373=$Y$7,$BG373=23),"",Entrées!T401-Entrées!T400))</f>
        <v>-14</v>
      </c>
      <c r="BZ373" s="32">
        <f>IF($BF373&gt;$Y$7,"",IF(AND($BF373=$Y$7,$BG373=23),"",Entrées!U401-Entrées!U400))</f>
        <v>-199</v>
      </c>
      <c r="CA373" s="32">
        <f>IF($BF373&gt;$Y$7,"",IF(AND($BF373=$Y$7,$BG373=23),"",Entrées!V401-Entrées!V400))</f>
        <v>17</v>
      </c>
      <c r="CB373" s="4"/>
      <c r="CC373" s="4"/>
      <c r="CD373" s="33">
        <f>IF($BF373&lt;=$Y$7,Entrées!J400/CD$2,"")</f>
        <v>0.1503280343174363</v>
      </c>
      <c r="CE373" s="33">
        <f>IF($BF373&lt;=$Y$7,Entrées!K400/CE$2,"")</f>
        <v>0</v>
      </c>
      <c r="CF373" s="11">
        <f t="shared" si="389"/>
        <v>7926</v>
      </c>
      <c r="CG373" s="11">
        <f t="shared" si="390"/>
        <v>4186</v>
      </c>
      <c r="CH373" s="52">
        <f t="shared" si="391"/>
        <v>0.27160101910413265</v>
      </c>
      <c r="CI373" s="52">
        <f t="shared" si="392"/>
        <v>9.6170382329218221E-2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7062</v>
      </c>
      <c r="F374" s="28">
        <f ca="1">IF($D374&gt;$D$8,"",INDIRECT(ADDRESS(ROW(Entrées!$C$37)+($D374-1)*24+F$11,COLUMN(Entrées!$C$37)+($C374-1),4,TRUE,"Entrées")))</f>
        <v>5569</v>
      </c>
      <c r="G374" s="28">
        <f ca="1">IF($D374&gt;$D$8,"",INDIRECT(ADDRESS(ROW(Entrées!$C$37)+($D374-1)*24+G$11,COLUMN(Entrées!$C$37)+($C374-1),4,TRUE,"Entrées")))</f>
        <v>5419</v>
      </c>
      <c r="H374" s="28">
        <f ca="1">IF($D374&gt;$D$8,"",INDIRECT(ADDRESS(ROW(Entrées!$C$37)+($D374-1)*24+H$11,COLUMN(Entrées!$C$37)+($C374-1),4,TRUE,"Entrées")))</f>
        <v>5009</v>
      </c>
      <c r="I374" s="28">
        <f ca="1">IF($D374&gt;$D$8,"",INDIRECT(ADDRESS(ROW(Entrées!$C$37)+($D374-1)*24+I$11,COLUMN(Entrées!$C$37)+($C374-1),4,TRUE,"Entrées")))</f>
        <v>4716.5</v>
      </c>
      <c r="J374" s="28">
        <f ca="1">IF($D374&gt;$D$8,"",INDIRECT(ADDRESS(ROW(Entrées!$C$37)+($D374-1)*24+J$11,COLUMN(Entrées!$C$37)+($C374-1),4,TRUE,"Entrées")))</f>
        <v>4870</v>
      </c>
      <c r="K374" s="28">
        <f ca="1">IF($D374&gt;$D$8,"",INDIRECT(ADDRESS(ROW(Entrées!$C$37)+($D374-1)*24+K$11,COLUMN(Entrées!$C$37)+($C374-1),4,TRUE,"Entrées")))</f>
        <v>5914.5</v>
      </c>
      <c r="L374" s="28">
        <f ca="1">IF($D374&gt;$D$8,"",INDIRECT(ADDRESS(ROW(Entrées!$C$37)+($D374-1)*24+L$11,COLUMN(Entrées!$C$37)+($C374-1),4,TRUE,"Entrées")))</f>
        <v>9003.5</v>
      </c>
      <c r="M374" s="28">
        <f ca="1">IF($D374&gt;$D$8,"",INDIRECT(ADDRESS(ROW(Entrées!$C$37)+($D374-1)*24+M$11,COLUMN(Entrées!$C$37)+($C374-1),4,TRUE,"Entrées")))</f>
        <v>10158</v>
      </c>
      <c r="N374" s="28">
        <f ca="1">IF($D374&gt;$D$8,"",INDIRECT(ADDRESS(ROW(Entrées!$C$37)+($D374-1)*24+N$11,COLUMN(Entrées!$C$37)+($C374-1),4,TRUE,"Entrées")))</f>
        <v>10310.5</v>
      </c>
      <c r="O374" s="28">
        <f ca="1">IF($D374&gt;$D$8,"",INDIRECT(ADDRESS(ROW(Entrées!$C$37)+($D374-1)*24+O$11,COLUMN(Entrées!$C$37)+($C374-1),4,TRUE,"Entrées")))</f>
        <v>10243</v>
      </c>
      <c r="P374" s="28">
        <f ca="1">IF($D374&gt;$D$8,"",INDIRECT(ADDRESS(ROW(Entrées!$C$37)+($D374-1)*24+P$11,COLUMN(Entrées!$C$37)+($C374-1),4,TRUE,"Entrées")))</f>
        <v>9766</v>
      </c>
      <c r="Q374" s="28">
        <f ca="1">IF($D374&gt;$D$8,"",INDIRECT(ADDRESS(ROW(Entrées!$C$37)+($D374-1)*24+Q$11,COLUMN(Entrées!$C$37)+($C374-1),4,TRUE,"Entrées")))</f>
        <v>9384</v>
      </c>
      <c r="R374" s="28">
        <f ca="1">IF($D374&gt;$D$8,"",INDIRECT(ADDRESS(ROW(Entrées!$C$37)+($D374-1)*24+R$11,COLUMN(Entrées!$C$37)+($C374-1),4,TRUE,"Entrées")))</f>
        <v>9599.5</v>
      </c>
      <c r="S374" s="28">
        <f ca="1">IF($D374&gt;$D$8,"",INDIRECT(ADDRESS(ROW(Entrées!$C$37)+($D374-1)*24+S$11,COLUMN(Entrées!$C$37)+($C374-1),4,TRUE,"Entrées")))</f>
        <v>8923</v>
      </c>
      <c r="T374" s="28">
        <f ca="1">IF($D374&gt;$D$8,"",INDIRECT(ADDRESS(ROW(Entrées!$C$37)+($D374-1)*24+T$11,COLUMN(Entrées!$C$37)+($C374-1),4,TRUE,"Entrées")))</f>
        <v>8057.5</v>
      </c>
      <c r="U374" s="28">
        <f ca="1">IF($D374&gt;$D$8,"",INDIRECT(ADDRESS(ROW(Entrées!$C$37)+($D374-1)*24+U$11,COLUMN(Entrées!$C$37)+($C374-1),4,TRUE,"Entrées")))</f>
        <v>7743.5</v>
      </c>
      <c r="V374" s="28">
        <f ca="1">IF($D374&gt;$D$8,"",INDIRECT(ADDRESS(ROW(Entrées!$C$37)+($D374-1)*24+V$11,COLUMN(Entrées!$C$37)+($C374-1),4,TRUE,"Entrées")))</f>
        <v>8404</v>
      </c>
      <c r="W374" s="28">
        <f ca="1">IF($D374&gt;$D$8,"",INDIRECT(ADDRESS(ROW(Entrées!$C$37)+($D374-1)*24+W$11,COLUMN(Entrées!$C$37)+($C374-1),4,TRUE,"Entrées")))</f>
        <v>10983.5</v>
      </c>
      <c r="X374" s="28">
        <f ca="1">IF($D374&gt;$D$8,"",INDIRECT(ADDRESS(ROW(Entrées!$C$37)+($D374-1)*24+X$11,COLUMN(Entrées!$C$37)+($C374-1),4,TRUE,"Entrées")))</f>
        <v>11423</v>
      </c>
      <c r="Y374" s="28">
        <f ca="1">IF($D374&gt;$D$8,"",INDIRECT(ADDRESS(ROW(Entrées!$C$37)+($D374-1)*24+Y$11,COLUMN(Entrées!$C$37)+($C374-1),4,TRUE,"Entrées")))</f>
        <v>10691.5</v>
      </c>
      <c r="Z374" s="28">
        <f ca="1">IF($D374&gt;$D$8,"",INDIRECT(ADDRESS(ROW(Entrées!$C$37)+($D374-1)*24+Z$11,COLUMN(Entrées!$C$37)+($C374-1),4,TRUE,"Entrées")))</f>
        <v>8733</v>
      </c>
      <c r="AA374" s="28">
        <f ca="1">IF($D374&gt;$D$8,"",INDIRECT(ADDRESS(ROW(Entrées!$C$37)+($D374-1)*24+AA$11,COLUMN(Entrées!$C$37)+($C374-1),4,TRUE,"Entrées")))</f>
        <v>7392.5</v>
      </c>
      <c r="AB374" s="28">
        <f ca="1">IF($D374&gt;$D$8,"",INDIRECT(ADDRESS(ROW(Entrées!$C$37)+($D374-1)*24+AB$11,COLUMN(Entrées!$C$37)+($C374-1),4,TRUE,"Entrées")))</f>
        <v>9678</v>
      </c>
      <c r="AC374" s="11"/>
      <c r="AD374" s="40">
        <f t="shared" ca="1" si="420"/>
        <v>8293.9166666666661</v>
      </c>
      <c r="AE374" s="40">
        <f t="shared" ca="1" si="423"/>
        <v>11423</v>
      </c>
      <c r="AF374" s="40">
        <f t="shared" ca="1" si="424"/>
        <v>4716.5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49473.956989247294</v>
      </c>
      <c r="AK374" s="31">
        <f t="shared" ca="1" si="369"/>
        <v>49350.672043010745</v>
      </c>
      <c r="AL374" s="31">
        <f t="shared" ca="1" si="370"/>
        <v>49398.118279569891</v>
      </c>
      <c r="AM374" s="31">
        <f t="shared" ca="1" si="371"/>
        <v>347.55645161290329</v>
      </c>
      <c r="AN374" s="31">
        <f t="shared" ca="1" si="372"/>
        <v>2588.1444892473114</v>
      </c>
      <c r="AO374" s="31">
        <f t="shared" ca="1" si="373"/>
        <v>1503.5463709677417</v>
      </c>
      <c r="AP374" s="31">
        <f t="shared" ca="1" si="374"/>
        <v>41704.171370967742</v>
      </c>
      <c r="AQ374" s="31">
        <f t="shared" ca="1" si="375"/>
        <v>2152.7096774193546</v>
      </c>
      <c r="AR374" s="31">
        <f t="shared" ca="1" si="376"/>
        <v>402.56922043010746</v>
      </c>
      <c r="AS374" s="31">
        <f t="shared" ca="1" si="377"/>
        <v>6508.2741935483891</v>
      </c>
      <c r="AT374" s="31">
        <f t="shared" ca="1" si="378"/>
        <v>-813.07862903225805</v>
      </c>
      <c r="AU374" s="31">
        <f t="shared" ca="1" si="379"/>
        <v>663.5913978494624</v>
      </c>
      <c r="AV374" s="31">
        <f t="shared" ca="1" si="380"/>
        <v>-5583.5161290322567</v>
      </c>
      <c r="AW374" s="31">
        <f t="shared" ca="1" si="381"/>
        <v>65.047043010752674</v>
      </c>
      <c r="AX374" s="31">
        <f t="shared" ca="1" si="382"/>
        <v>1350.5215053763443</v>
      </c>
      <c r="AY374" s="31">
        <f t="shared" ca="1" si="383"/>
        <v>-1174.383064516129</v>
      </c>
      <c r="AZ374" s="31">
        <f t="shared" ca="1" si="384"/>
        <v>-997.34811827956992</v>
      </c>
      <c r="BA374" s="31">
        <f t="shared" ca="1" si="385"/>
        <v>-382.02016129032256</v>
      </c>
      <c r="BB374" s="31">
        <f t="shared" ca="1" si="386"/>
        <v>-2410.5497311827958</v>
      </c>
      <c r="BC374" s="31">
        <f t="shared" ca="1" si="387"/>
        <v>-1597.1438172043011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1230</v>
      </c>
      <c r="BI374" s="32">
        <f>IF($BF374&gt;$Y$7,"",IF(AND($BF374=$Y$7,$BG374=23),"",Entrées!D402-Entrées!D401))</f>
        <v>1512.5</v>
      </c>
      <c r="BJ374" s="32">
        <f>IF($BF374&gt;$Y$7,"",IF(AND($BF374=$Y$7,$BG374=23),"",Entrées!E402-Entrées!E401))</f>
        <v>2100</v>
      </c>
      <c r="BK374" s="32">
        <f>IF($BF374&gt;$Y$7,"",IF(AND($BF374=$Y$7,$BG374=23),"",Entrées!F402-Entrées!F401))</f>
        <v>0.5</v>
      </c>
      <c r="BL374" s="32">
        <f>IF($BF374&gt;$Y$7,"",IF(AND($BF374=$Y$7,$BG374=23),"",Entrées!G402-Entrées!G401))</f>
        <v>493</v>
      </c>
      <c r="BM374" s="32">
        <f>IF($BF374&gt;$Y$7,"",IF(AND($BF374=$Y$7,$BG374=23),"",Entrées!H402-Entrées!H401))</f>
        <v>22</v>
      </c>
      <c r="BN374" s="32">
        <f>IF($BF374&gt;$Y$7,"",IF(AND($BF374=$Y$7,$BG374=23),"",Entrées!I402-Entrées!I401))</f>
        <v>205</v>
      </c>
      <c r="BO374" s="32">
        <f>IF($BF374&gt;$Y$7,"",IF(AND($BF374=$Y$7,$BG374=23),"",Entrées!J402-Entrées!J401))</f>
        <v>-36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124</v>
      </c>
      <c r="BR374" s="32">
        <f>IF($BF374&gt;$Y$7,"",IF(AND($BF374=$Y$7,$BG374=23),"",Entrées!M402-Entrées!M401))</f>
        <v>24</v>
      </c>
      <c r="BS374" s="32">
        <f>IF($BF374&gt;$Y$7,"",IF(AND($BF374=$Y$7,$BG374=23),"",Entrées!N402-Entrées!N401))</f>
        <v>4</v>
      </c>
      <c r="BT374" s="32">
        <f>IF($BF374&gt;$Y$7,"",IF(AND($BF374=$Y$7,$BG374=23),"",Entrées!O402-Entrées!O401))</f>
        <v>394.5</v>
      </c>
      <c r="BU374" s="32">
        <f>IF($BF374&gt;$Y$7,"",IF(AND($BF374=$Y$7,$BG374=23),"",Entrées!P402-Entrées!P401))</f>
        <v>9</v>
      </c>
      <c r="BV374" s="32">
        <f>IF($BF374&gt;$Y$7,"",IF(AND($BF374=$Y$7,$BG374=23),"",Entrées!Q402-Entrées!Q401))</f>
        <v>1053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-15</v>
      </c>
      <c r="BY374" s="32">
        <f>IF($BF374&gt;$Y$7,"",IF(AND($BF374=$Y$7,$BG374=23),"",Entrées!T402-Entrées!T401))</f>
        <v>254</v>
      </c>
      <c r="BZ374" s="32">
        <f>IF($BF374&gt;$Y$7,"",IF(AND($BF374=$Y$7,$BG374=23),"",Entrées!U402-Entrées!U401))</f>
        <v>-1</v>
      </c>
      <c r="CA374" s="32">
        <f>IF($BF374&gt;$Y$7,"",IF(AND($BF374=$Y$7,$BG374=23),"",Entrées!V402-Entrées!V401))</f>
        <v>319</v>
      </c>
      <c r="CB374" s="4"/>
      <c r="CC374" s="4"/>
      <c r="CD374" s="33">
        <f>IF($BF374&lt;=$Y$7,Entrées!J401/CD$2,"")</f>
        <v>0.14483976785263689</v>
      </c>
      <c r="CE374" s="33">
        <f>IF($BF374&lt;=$Y$7,Entrées!K401/CE$2,"")</f>
        <v>0</v>
      </c>
      <c r="CF374" s="11">
        <f t="shared" si="389"/>
        <v>7926</v>
      </c>
      <c r="CG374" s="11">
        <f t="shared" si="390"/>
        <v>4186</v>
      </c>
      <c r="CH374" s="52">
        <f t="shared" si="391"/>
        <v>0.27160101910413265</v>
      </c>
      <c r="CI374" s="52">
        <f t="shared" si="392"/>
        <v>9.6170382329218221E-2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>
        <f ca="1">IF($D375&gt;$D$8,"",INDIRECT(ADDRESS(ROW(Entrées!$C$37)+($D375-1)*24+E$11,COLUMN(Entrées!$C$37)+($C375-1),4,TRUE,"Entrées")))</f>
        <v>7398.5</v>
      </c>
      <c r="F375" s="28">
        <f ca="1">IF($D375&gt;$D$8,"",INDIRECT(ADDRESS(ROW(Entrées!$C$37)+($D375-1)*24+F$11,COLUMN(Entrées!$C$37)+($C375-1),4,TRUE,"Entrées")))</f>
        <v>6311.5</v>
      </c>
      <c r="G375" s="28">
        <f ca="1">IF($D375&gt;$D$8,"",INDIRECT(ADDRESS(ROW(Entrées!$C$37)+($D375-1)*24+G$11,COLUMN(Entrées!$C$37)+($C375-1),4,TRUE,"Entrées")))</f>
        <v>6019</v>
      </c>
      <c r="H375" s="28">
        <f ca="1">IF($D375&gt;$D$8,"",INDIRECT(ADDRESS(ROW(Entrées!$C$37)+($D375-1)*24+H$11,COLUMN(Entrées!$C$37)+($C375-1),4,TRUE,"Entrées")))</f>
        <v>5339</v>
      </c>
      <c r="I375" s="28">
        <f ca="1">IF($D375&gt;$D$8,"",INDIRECT(ADDRESS(ROW(Entrées!$C$37)+($D375-1)*24+I$11,COLUMN(Entrées!$C$37)+($C375-1),4,TRUE,"Entrées")))</f>
        <v>5259.5</v>
      </c>
      <c r="J375" s="28">
        <f ca="1">IF($D375&gt;$D$8,"",INDIRECT(ADDRESS(ROW(Entrées!$C$37)+($D375-1)*24+J$11,COLUMN(Entrées!$C$37)+($C375-1),4,TRUE,"Entrées")))</f>
        <v>5472</v>
      </c>
      <c r="K375" s="28">
        <f ca="1">IF($D375&gt;$D$8,"",INDIRECT(ADDRESS(ROW(Entrées!$C$37)+($D375-1)*24+K$11,COLUMN(Entrées!$C$37)+($C375-1),4,TRUE,"Entrées")))</f>
        <v>6084.5</v>
      </c>
      <c r="L375" s="28">
        <f ca="1">IF($D375&gt;$D$8,"",INDIRECT(ADDRESS(ROW(Entrées!$C$37)+($D375-1)*24+L$11,COLUMN(Entrées!$C$37)+($C375-1),4,TRUE,"Entrées")))</f>
        <v>8621</v>
      </c>
      <c r="M375" s="28">
        <f ca="1">IF($D375&gt;$D$8,"",INDIRECT(ADDRESS(ROW(Entrées!$C$37)+($D375-1)*24+M$11,COLUMN(Entrées!$C$37)+($C375-1),4,TRUE,"Entrées")))</f>
        <v>9619.5</v>
      </c>
      <c r="N375" s="28">
        <f ca="1">IF($D375&gt;$D$8,"",INDIRECT(ADDRESS(ROW(Entrées!$C$37)+($D375-1)*24+N$11,COLUMN(Entrées!$C$37)+($C375-1),4,TRUE,"Entrées")))</f>
        <v>9919.5</v>
      </c>
      <c r="O375" s="28">
        <f ca="1">IF($D375&gt;$D$8,"",INDIRECT(ADDRESS(ROW(Entrées!$C$37)+($D375-1)*24+O$11,COLUMN(Entrées!$C$37)+($C375-1),4,TRUE,"Entrées")))</f>
        <v>10341.5</v>
      </c>
      <c r="P375" s="28">
        <f ca="1">IF($D375&gt;$D$8,"",INDIRECT(ADDRESS(ROW(Entrées!$C$37)+($D375-1)*24+P$11,COLUMN(Entrées!$C$37)+($C375-1),4,TRUE,"Entrées")))</f>
        <v>10320.5</v>
      </c>
      <c r="Q375" s="28">
        <f ca="1">IF($D375&gt;$D$8,"",INDIRECT(ADDRESS(ROW(Entrées!$C$37)+($D375-1)*24+Q$11,COLUMN(Entrées!$C$37)+($C375-1),4,TRUE,"Entrées")))</f>
        <v>9864</v>
      </c>
      <c r="R375" s="28">
        <f ca="1">IF($D375&gt;$D$8,"",INDIRECT(ADDRESS(ROW(Entrées!$C$37)+($D375-1)*24+R$11,COLUMN(Entrées!$C$37)+($C375-1),4,TRUE,"Entrées")))</f>
        <v>9437.5</v>
      </c>
      <c r="S375" s="28">
        <f ca="1">IF($D375&gt;$D$8,"",INDIRECT(ADDRESS(ROW(Entrées!$C$37)+($D375-1)*24+S$11,COLUMN(Entrées!$C$37)+($C375-1),4,TRUE,"Entrées")))</f>
        <v>8555</v>
      </c>
      <c r="T375" s="28">
        <f ca="1">IF($D375&gt;$D$8,"",INDIRECT(ADDRESS(ROW(Entrées!$C$37)+($D375-1)*24+T$11,COLUMN(Entrées!$C$37)+($C375-1),4,TRUE,"Entrées")))</f>
        <v>7606.5</v>
      </c>
      <c r="U375" s="28">
        <f ca="1">IF($D375&gt;$D$8,"",INDIRECT(ADDRESS(ROW(Entrées!$C$37)+($D375-1)*24+U$11,COLUMN(Entrées!$C$37)+($C375-1),4,TRUE,"Entrées")))</f>
        <v>7514</v>
      </c>
      <c r="V375" s="28">
        <f ca="1">IF($D375&gt;$D$8,"",INDIRECT(ADDRESS(ROW(Entrées!$C$37)+($D375-1)*24+V$11,COLUMN(Entrées!$C$37)+($C375-1),4,TRUE,"Entrées")))</f>
        <v>8168</v>
      </c>
      <c r="W375" s="28">
        <f ca="1">IF($D375&gt;$D$8,"",INDIRECT(ADDRESS(ROW(Entrées!$C$37)+($D375-1)*24+W$11,COLUMN(Entrées!$C$37)+($C375-1),4,TRUE,"Entrées")))</f>
        <v>10516.5</v>
      </c>
      <c r="X375" s="28">
        <f ca="1">IF($D375&gt;$D$8,"",INDIRECT(ADDRESS(ROW(Entrées!$C$37)+($D375-1)*24+X$11,COLUMN(Entrées!$C$37)+($C375-1),4,TRUE,"Entrées")))</f>
        <v>11750.5</v>
      </c>
      <c r="Y375" s="28">
        <f ca="1">IF($D375&gt;$D$8,"",INDIRECT(ADDRESS(ROW(Entrées!$C$37)+($D375-1)*24+Y$11,COLUMN(Entrées!$C$37)+($C375-1),4,TRUE,"Entrées")))</f>
        <v>9844.5</v>
      </c>
      <c r="Z375" s="28">
        <f ca="1">IF($D375&gt;$D$8,"",INDIRECT(ADDRESS(ROW(Entrées!$C$37)+($D375-1)*24+Z$11,COLUMN(Entrées!$C$37)+($C375-1),4,TRUE,"Entrées")))</f>
        <v>8133.5</v>
      </c>
      <c r="AA375" s="28">
        <f ca="1">IF($D375&gt;$D$8,"",INDIRECT(ADDRESS(ROW(Entrées!$C$37)+($D375-1)*24+AA$11,COLUMN(Entrées!$C$37)+($C375-1),4,TRUE,"Entrées")))</f>
        <v>7263.5</v>
      </c>
      <c r="AB375" s="28">
        <f ca="1">IF($D375&gt;$D$8,"",INDIRECT(ADDRESS(ROW(Entrées!$C$37)+($D375-1)*24+AB$11,COLUMN(Entrées!$C$37)+($C375-1),4,TRUE,"Entrées")))</f>
        <v>8657.5</v>
      </c>
      <c r="AC375" s="11"/>
      <c r="AD375" s="40">
        <f t="shared" ca="1" si="420"/>
        <v>8250.7083333333339</v>
      </c>
      <c r="AE375" s="40">
        <f t="shared" ca="1" si="423"/>
        <v>11750.5</v>
      </c>
      <c r="AF375" s="40">
        <f t="shared" ca="1" si="424"/>
        <v>5259.5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49473.956989247294</v>
      </c>
      <c r="AK375" s="31">
        <f t="shared" ca="1" si="369"/>
        <v>49350.672043010745</v>
      </c>
      <c r="AL375" s="31">
        <f t="shared" ca="1" si="370"/>
        <v>49398.118279569891</v>
      </c>
      <c r="AM375" s="31">
        <f t="shared" ca="1" si="371"/>
        <v>347.55645161290329</v>
      </c>
      <c r="AN375" s="31">
        <f t="shared" ca="1" si="372"/>
        <v>2588.1444892473114</v>
      </c>
      <c r="AO375" s="31">
        <f t="shared" ca="1" si="373"/>
        <v>1503.5463709677417</v>
      </c>
      <c r="AP375" s="31">
        <f t="shared" ca="1" si="374"/>
        <v>41704.171370967742</v>
      </c>
      <c r="AQ375" s="31">
        <f t="shared" ca="1" si="375"/>
        <v>2152.7096774193546</v>
      </c>
      <c r="AR375" s="31">
        <f t="shared" ca="1" si="376"/>
        <v>402.56922043010746</v>
      </c>
      <c r="AS375" s="31">
        <f t="shared" ca="1" si="377"/>
        <v>6508.2741935483891</v>
      </c>
      <c r="AT375" s="31">
        <f t="shared" ca="1" si="378"/>
        <v>-813.07862903225805</v>
      </c>
      <c r="AU375" s="31">
        <f t="shared" ca="1" si="379"/>
        <v>663.5913978494624</v>
      </c>
      <c r="AV375" s="31">
        <f t="shared" ca="1" si="380"/>
        <v>-5583.5161290322567</v>
      </c>
      <c r="AW375" s="31">
        <f t="shared" ca="1" si="381"/>
        <v>65.047043010752674</v>
      </c>
      <c r="AX375" s="31">
        <f t="shared" ca="1" si="382"/>
        <v>1350.5215053763443</v>
      </c>
      <c r="AY375" s="31">
        <f t="shared" ca="1" si="383"/>
        <v>-1174.383064516129</v>
      </c>
      <c r="AZ375" s="31">
        <f t="shared" ca="1" si="384"/>
        <v>-997.34811827956992</v>
      </c>
      <c r="BA375" s="31">
        <f t="shared" ca="1" si="385"/>
        <v>-382.02016129032256</v>
      </c>
      <c r="BB375" s="31">
        <f t="shared" ca="1" si="386"/>
        <v>-2410.5497311827958</v>
      </c>
      <c r="BC375" s="31">
        <f t="shared" ca="1" si="387"/>
        <v>-1597.1438172043011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4474</v>
      </c>
      <c r="BI375" s="32">
        <f>IF($BF375&gt;$Y$7,"",IF(AND($BF375=$Y$7,$BG375=23),"",Entrées!D403-Entrées!D402))</f>
        <v>4637.5</v>
      </c>
      <c r="BJ375" s="32">
        <f>IF($BF375&gt;$Y$7,"",IF(AND($BF375=$Y$7,$BG375=23),"",Entrées!E403-Entrées!E402))</f>
        <v>5100</v>
      </c>
      <c r="BK375" s="32">
        <f>IF($BF375&gt;$Y$7,"",IF(AND($BF375=$Y$7,$BG375=23),"",Entrées!F403-Entrées!F402))</f>
        <v>8.5</v>
      </c>
      <c r="BL375" s="32">
        <f>IF($BF375&gt;$Y$7,"",IF(AND($BF375=$Y$7,$BG375=23),"",Entrées!G403-Entrées!G402))</f>
        <v>327.5</v>
      </c>
      <c r="BM375" s="32">
        <f>IF($BF375&gt;$Y$7,"",IF(AND($BF375=$Y$7,$BG375=23),"",Entrées!H403-Entrées!H402))</f>
        <v>384</v>
      </c>
      <c r="BN375" s="32">
        <f>IF($BF375&gt;$Y$7,"",IF(AND($BF375=$Y$7,$BG375=23),"",Entrées!I403-Entrées!I402))</f>
        <v>459.5</v>
      </c>
      <c r="BO375" s="32">
        <f>IF($BF375&gt;$Y$7,"",IF(AND($BF375=$Y$7,$BG375=23),"",Entrées!J403-Entrées!J402))</f>
        <v>-31.5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682</v>
      </c>
      <c r="BR375" s="32">
        <f>IF($BF375&gt;$Y$7,"",IF(AND($BF375=$Y$7,$BG375=23),"",Entrées!M403-Entrées!M402))</f>
        <v>1026</v>
      </c>
      <c r="BS375" s="32">
        <f>IF($BF375&gt;$Y$7,"",IF(AND($BF375=$Y$7,$BG375=23),"",Entrées!N403-Entrées!N402))</f>
        <v>-5</v>
      </c>
      <c r="BT375" s="32">
        <f>IF($BF375&gt;$Y$7,"",IF(AND($BF375=$Y$7,$BG375=23),"",Entrées!O403-Entrées!O402))</f>
        <v>1623</v>
      </c>
      <c r="BU375" s="32">
        <f>IF($BF375&gt;$Y$7,"",IF(AND($BF375=$Y$7,$BG375=23),"",Entrées!P403-Entrées!P402))</f>
        <v>4.5</v>
      </c>
      <c r="BV375" s="32">
        <f>IF($BF375&gt;$Y$7,"",IF(AND($BF375=$Y$7,$BG375=23),"",Entrées!Q403-Entrées!Q402))</f>
        <v>128</v>
      </c>
      <c r="BW375" s="32">
        <f>IF($BF375&gt;$Y$7,"",IF(AND($BF375=$Y$7,$BG375=23),"",Entrées!R403-Entrées!R402))</f>
        <v>195</v>
      </c>
      <c r="BX375" s="32">
        <f>IF($BF375&gt;$Y$7,"",IF(AND($BF375=$Y$7,$BG375=23),"",Entrées!S403-Entrées!S402))</f>
        <v>956</v>
      </c>
      <c r="BY375" s="32">
        <f>IF($BF375&gt;$Y$7,"",IF(AND($BF375=$Y$7,$BG375=23),"",Entrées!T403-Entrées!T402))</f>
        <v>665</v>
      </c>
      <c r="BZ375" s="32">
        <f>IF($BF375&gt;$Y$7,"",IF(AND($BF375=$Y$7,$BG375=23),"",Entrées!U403-Entrées!U402))</f>
        <v>0</v>
      </c>
      <c r="CA375" s="32">
        <f>IF($BF375&gt;$Y$7,"",IF(AND($BF375=$Y$7,$BG375=23),"",Entrées!V403-Entrées!V402))</f>
        <v>-217</v>
      </c>
      <c r="CB375" s="4"/>
      <c r="CC375" s="4"/>
      <c r="CD375" s="33">
        <f>IF($BF375&lt;=$Y$7,Entrées!J402/CD$2,"")</f>
        <v>0.14029775422659602</v>
      </c>
      <c r="CE375" s="33">
        <f>IF($BF375&lt;=$Y$7,Entrées!K402/CE$2,"")</f>
        <v>0</v>
      </c>
      <c r="CF375" s="11">
        <f t="shared" si="389"/>
        <v>7926</v>
      </c>
      <c r="CG375" s="11">
        <f t="shared" si="390"/>
        <v>4186</v>
      </c>
      <c r="CH375" s="52">
        <f t="shared" si="391"/>
        <v>0.27160101910413265</v>
      </c>
      <c r="CI375" s="52">
        <f t="shared" si="392"/>
        <v>9.6170382329218221E-2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5699.2741935483873</v>
      </c>
      <c r="F376" s="30">
        <f t="shared" ref="F376" ca="1" si="426">SUM(F345:F375)/$D$8</f>
        <v>4973.4838709677415</v>
      </c>
      <c r="G376" s="30">
        <f t="shared" ref="G376" ca="1" si="427">SUM(G345:G375)/$D$8</f>
        <v>4765.8064516129034</v>
      </c>
      <c r="H376" s="30">
        <f t="shared" ref="H376" ca="1" si="428">SUM(H345:H375)/$D$8</f>
        <v>4538.4032258064517</v>
      </c>
      <c r="I376" s="30">
        <f t="shared" ref="I376" ca="1" si="429">SUM(I345:I375)/$D$8</f>
        <v>4460.0322580645161</v>
      </c>
      <c r="J376" s="30">
        <f t="shared" ref="J376" ca="1" si="430">SUM(J345:J375)/$D$8</f>
        <v>4545.5806451612907</v>
      </c>
      <c r="K376" s="30">
        <f t="shared" ref="K376" ca="1" si="431">SUM(K345:K375)/$D$8</f>
        <v>4966.8709677419356</v>
      </c>
      <c r="L376" s="30">
        <f t="shared" ref="L376" ca="1" si="432">SUM(L345:L375)/$D$8</f>
        <v>6371.7741935483873</v>
      </c>
      <c r="M376" s="30">
        <f t="shared" ref="M376" ca="1" si="433">SUM(M345:M375)/$D$8</f>
        <v>7376.822580645161</v>
      </c>
      <c r="N376" s="30">
        <f t="shared" ref="N376" ca="1" si="434">SUM(N345:N375)/$D$8</f>
        <v>7580.5967741935483</v>
      </c>
      <c r="O376" s="30">
        <f t="shared" ref="O376" ca="1" si="435">SUM(O345:O375)/$D$8</f>
        <v>7826.3709677419356</v>
      </c>
      <c r="P376" s="30">
        <f t="shared" ref="P376" ca="1" si="436">SUM(P345:P375)/$D$8</f>
        <v>7909.2419354838712</v>
      </c>
      <c r="Q376" s="30">
        <f t="shared" ref="Q376" ca="1" si="437">SUM(Q345:Q375)/$D$8</f>
        <v>7869.7903225806449</v>
      </c>
      <c r="R376" s="30">
        <f t="shared" ref="R376" ca="1" si="438">SUM(R345:R375)/$D$8</f>
        <v>7539.3387096774195</v>
      </c>
      <c r="S376" s="30">
        <f t="shared" ref="S376" ca="1" si="439">SUM(S345:S375)/$D$8</f>
        <v>6791.9032258064517</v>
      </c>
      <c r="T376" s="30">
        <f t="shared" ref="T376" ca="1" si="440">SUM(T345:T375)/$D$8</f>
        <v>6188.177419354839</v>
      </c>
      <c r="U376" s="30">
        <f t="shared" ref="U376" ca="1" si="441">SUM(U345:U375)/$D$8</f>
        <v>5985.9677419354839</v>
      </c>
      <c r="V376" s="30">
        <f t="shared" ref="V376" ca="1" si="442">SUM(V345:V375)/$D$8</f>
        <v>6213.2903225806449</v>
      </c>
      <c r="W376" s="30">
        <f t="shared" ref="W376" ca="1" si="443">SUM(W345:W375)/$D$8</f>
        <v>7191.0967741935483</v>
      </c>
      <c r="X376" s="30">
        <f t="shared" ref="X376" ca="1" si="444">SUM(X345:X375)/$D$8</f>
        <v>9247.8064516129034</v>
      </c>
      <c r="Y376" s="30">
        <f t="shared" ref="Y376" ca="1" si="445">SUM(Y345:Y375)/$D$8</f>
        <v>8790.677419354839</v>
      </c>
      <c r="Z376" s="30">
        <f t="shared" ref="Z376" ca="1" si="446">SUM(Z345:Z375)/$D$8</f>
        <v>6847.3709677419356</v>
      </c>
      <c r="AA376" s="30">
        <f t="shared" ref="AA376" ca="1" si="447">SUM(AA345:AA375)/$D$8</f>
        <v>5822.0322580645161</v>
      </c>
      <c r="AB376" s="30">
        <f t="shared" ref="AB376" ca="1" si="448">SUM(AB345:AB375)/$D$8</f>
        <v>6696.8709677419356</v>
      </c>
      <c r="AC376" s="41"/>
      <c r="AD376" s="42">
        <f ca="1">SUM(INDIRECT(A363):INDIRECT(A364))/$D$8</f>
        <v>6508.2741935483891</v>
      </c>
      <c r="AE376" s="42">
        <f ca="1">MAX(INDIRECT(A365):INDIRECT(A366))</f>
        <v>12065</v>
      </c>
      <c r="AF376" s="42">
        <f ca="1">MIN(INDIRECT(A367):INDIRECT(A368))</f>
        <v>2959.5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49473.956989247294</v>
      </c>
      <c r="AK376" s="31">
        <f t="shared" ca="1" si="369"/>
        <v>49350.672043010745</v>
      </c>
      <c r="AL376" s="31">
        <f t="shared" ca="1" si="370"/>
        <v>49398.118279569891</v>
      </c>
      <c r="AM376" s="31">
        <f t="shared" ca="1" si="371"/>
        <v>347.55645161290329</v>
      </c>
      <c r="AN376" s="31">
        <f t="shared" ca="1" si="372"/>
        <v>2588.1444892473114</v>
      </c>
      <c r="AO376" s="31">
        <f t="shared" ca="1" si="373"/>
        <v>1503.5463709677417</v>
      </c>
      <c r="AP376" s="31">
        <f t="shared" ca="1" si="374"/>
        <v>41704.171370967742</v>
      </c>
      <c r="AQ376" s="31">
        <f t="shared" ca="1" si="375"/>
        <v>2152.7096774193546</v>
      </c>
      <c r="AR376" s="31">
        <f t="shared" ca="1" si="376"/>
        <v>402.56922043010746</v>
      </c>
      <c r="AS376" s="31">
        <f t="shared" ca="1" si="377"/>
        <v>6508.2741935483891</v>
      </c>
      <c r="AT376" s="31">
        <f t="shared" ca="1" si="378"/>
        <v>-813.07862903225805</v>
      </c>
      <c r="AU376" s="31">
        <f t="shared" ca="1" si="379"/>
        <v>663.5913978494624</v>
      </c>
      <c r="AV376" s="31">
        <f t="shared" ca="1" si="380"/>
        <v>-5583.5161290322567</v>
      </c>
      <c r="AW376" s="31">
        <f t="shared" ca="1" si="381"/>
        <v>65.047043010752674</v>
      </c>
      <c r="AX376" s="31">
        <f t="shared" ca="1" si="382"/>
        <v>1350.5215053763443</v>
      </c>
      <c r="AY376" s="31">
        <f t="shared" ca="1" si="383"/>
        <v>-1174.383064516129</v>
      </c>
      <c r="AZ376" s="31">
        <f t="shared" ca="1" si="384"/>
        <v>-997.34811827956992</v>
      </c>
      <c r="BA376" s="31">
        <f t="shared" ca="1" si="385"/>
        <v>-382.02016129032256</v>
      </c>
      <c r="BB376" s="31">
        <f t="shared" ca="1" si="386"/>
        <v>-2410.5497311827958</v>
      </c>
      <c r="BC376" s="31">
        <f t="shared" ca="1" si="387"/>
        <v>-1597.1438172043011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6827.5</v>
      </c>
      <c r="BI376" s="32">
        <f>IF($BF376&gt;$Y$7,"",IF(AND($BF376=$Y$7,$BG376=23),"",Entrées!D404-Entrées!D403))</f>
        <v>6512.5</v>
      </c>
      <c r="BJ376" s="32">
        <f>IF($BF376&gt;$Y$7,"",IF(AND($BF376=$Y$7,$BG376=23),"",Entrées!E404-Entrées!E403))</f>
        <v>6450</v>
      </c>
      <c r="BK376" s="32">
        <f>IF($BF376&gt;$Y$7,"",IF(AND($BF376=$Y$7,$BG376=23),"",Entrées!F404-Entrées!F403))</f>
        <v>1.5</v>
      </c>
      <c r="BL376" s="32">
        <f>IF($BF376&gt;$Y$7,"",IF(AND($BF376=$Y$7,$BG376=23),"",Entrées!G404-Entrées!G403))</f>
        <v>46.5</v>
      </c>
      <c r="BM376" s="32">
        <f>IF($BF376&gt;$Y$7,"",IF(AND($BF376=$Y$7,$BG376=23),"",Entrées!H404-Entrées!H403))</f>
        <v>1365.5</v>
      </c>
      <c r="BN376" s="32">
        <f>IF($BF376&gt;$Y$7,"",IF(AND($BF376=$Y$7,$BG376=23),"",Entrées!I404-Entrées!I403))</f>
        <v>170</v>
      </c>
      <c r="BO376" s="32">
        <f>IF($BF376&gt;$Y$7,"",IF(AND($BF376=$Y$7,$BG376=23),"",Entrées!J404-Entrées!J403))</f>
        <v>38.5</v>
      </c>
      <c r="BP376" s="32">
        <f>IF($BF376&gt;$Y$7,"",IF(AND($BF376=$Y$7,$BG376=23),"",Entrées!K404-Entrées!K403))</f>
        <v>0</v>
      </c>
      <c r="BQ376" s="32">
        <f>IF($BF376&gt;$Y$7,"",IF(AND($BF376=$Y$7,$BG376=23),"",Entrées!L404-Entrées!L403))</f>
        <v>1670.5</v>
      </c>
      <c r="BR376" s="32">
        <f>IF($BF376&gt;$Y$7,"",IF(AND($BF376=$Y$7,$BG376=23),"",Entrées!M404-Entrées!M403))</f>
        <v>1427.5</v>
      </c>
      <c r="BS376" s="32">
        <f>IF($BF376&gt;$Y$7,"",IF(AND($BF376=$Y$7,$BG376=23),"",Entrées!N404-Entrées!N403))</f>
        <v>-6.5</v>
      </c>
      <c r="BT376" s="32">
        <f>IF($BF376&gt;$Y$7,"",IF(AND($BF376=$Y$7,$BG376=23),"",Entrées!O404-Entrées!O403))</f>
        <v>2113.5</v>
      </c>
      <c r="BU376" s="32">
        <f>IF($BF376&gt;$Y$7,"",IF(AND($BF376=$Y$7,$BG376=23),"",Entrées!P404-Entrées!P403))</f>
        <v>3</v>
      </c>
      <c r="BV376" s="32">
        <f>IF($BF376&gt;$Y$7,"",IF(AND($BF376=$Y$7,$BG376=23),"",Entrées!Q404-Entrées!Q403))</f>
        <v>-311</v>
      </c>
      <c r="BW376" s="32">
        <f>IF($BF376&gt;$Y$7,"",IF(AND($BF376=$Y$7,$BG376=23),"",Entrées!R404-Entrées!R403))</f>
        <v>678</v>
      </c>
      <c r="BX376" s="32">
        <f>IF($BF376&gt;$Y$7,"",IF(AND($BF376=$Y$7,$BG376=23),"",Entrées!S404-Entrées!S403))</f>
        <v>449</v>
      </c>
      <c r="BY376" s="32">
        <f>IF($BF376&gt;$Y$7,"",IF(AND($BF376=$Y$7,$BG376=23),"",Entrées!T404-Entrées!T403))</f>
        <v>-348</v>
      </c>
      <c r="BZ376" s="32">
        <f>IF($BF376&gt;$Y$7,"",IF(AND($BF376=$Y$7,$BG376=23),"",Entrées!U404-Entrées!U403))</f>
        <v>-155</v>
      </c>
      <c r="CA376" s="32">
        <f>IF($BF376&gt;$Y$7,"",IF(AND($BF376=$Y$7,$BG376=23),"",Entrées!V404-Entrées!V403))</f>
        <v>1792</v>
      </c>
      <c r="CB376" s="4"/>
      <c r="CC376" s="4"/>
      <c r="CD376" s="33">
        <f>IF($BF376&lt;=$Y$7,Entrées!J403/CD$2,"")</f>
        <v>0.13632349230381025</v>
      </c>
      <c r="CE376" s="33">
        <f>IF($BF376&lt;=$Y$7,Entrées!K403/CE$2,"")</f>
        <v>0</v>
      </c>
      <c r="CF376" s="11">
        <f t="shared" si="389"/>
        <v>7926</v>
      </c>
      <c r="CG376" s="11">
        <f t="shared" si="390"/>
        <v>4186</v>
      </c>
      <c r="CH376" s="52">
        <f t="shared" si="391"/>
        <v>0.27160101910413265</v>
      </c>
      <c r="CI376" s="52">
        <f t="shared" si="392"/>
        <v>9.6170382329218221E-2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7415</v>
      </c>
      <c r="F377" s="30">
        <f t="shared" ref="F377:AB377" ca="1" si="449">MAX(F345:F375)</f>
        <v>6311.5</v>
      </c>
      <c r="G377" s="30">
        <f t="shared" ca="1" si="449"/>
        <v>6019</v>
      </c>
      <c r="H377" s="30">
        <f t="shared" ca="1" si="449"/>
        <v>5798.5</v>
      </c>
      <c r="I377" s="30">
        <f t="shared" ca="1" si="449"/>
        <v>5604.5</v>
      </c>
      <c r="J377" s="30">
        <f t="shared" ca="1" si="449"/>
        <v>5728.5</v>
      </c>
      <c r="K377" s="30">
        <f t="shared" ca="1" si="449"/>
        <v>6444</v>
      </c>
      <c r="L377" s="30">
        <f t="shared" ca="1" si="449"/>
        <v>9003.5</v>
      </c>
      <c r="M377" s="30">
        <f t="shared" ca="1" si="449"/>
        <v>10158</v>
      </c>
      <c r="N377" s="30">
        <f t="shared" ca="1" si="449"/>
        <v>10310.5</v>
      </c>
      <c r="O377" s="30">
        <f t="shared" ca="1" si="449"/>
        <v>10341.5</v>
      </c>
      <c r="P377" s="30">
        <f t="shared" ca="1" si="449"/>
        <v>10320.5</v>
      </c>
      <c r="Q377" s="30">
        <f t="shared" ca="1" si="449"/>
        <v>10098</v>
      </c>
      <c r="R377" s="30">
        <f t="shared" ca="1" si="449"/>
        <v>9633.5</v>
      </c>
      <c r="S377" s="30">
        <f t="shared" ca="1" si="449"/>
        <v>8923</v>
      </c>
      <c r="T377" s="30">
        <f t="shared" ca="1" si="449"/>
        <v>8057.5</v>
      </c>
      <c r="U377" s="30">
        <f t="shared" ca="1" si="449"/>
        <v>7743.5</v>
      </c>
      <c r="V377" s="30">
        <f t="shared" ca="1" si="449"/>
        <v>8404</v>
      </c>
      <c r="W377" s="30">
        <f t="shared" ca="1" si="449"/>
        <v>10983.5</v>
      </c>
      <c r="X377" s="30">
        <f t="shared" ca="1" si="449"/>
        <v>12065</v>
      </c>
      <c r="Y377" s="30">
        <f t="shared" ca="1" si="449"/>
        <v>10691.5</v>
      </c>
      <c r="Z377" s="30">
        <f t="shared" ca="1" si="449"/>
        <v>8733</v>
      </c>
      <c r="AA377" s="30">
        <f t="shared" ca="1" si="449"/>
        <v>7392.5</v>
      </c>
      <c r="AB377" s="30">
        <f t="shared" ca="1" si="449"/>
        <v>9678</v>
      </c>
      <c r="AC377" s="41" t="s">
        <v>142</v>
      </c>
      <c r="AD377" s="42">
        <f ca="1">SUM(E376:AB376)/24</f>
        <v>6508.2741935483873</v>
      </c>
      <c r="AE377" s="42">
        <f ca="1">MAX(E377:AB377)</f>
        <v>12065</v>
      </c>
      <c r="AF377" s="42">
        <f ca="1">MIN(E378:AB378)</f>
        <v>2959.5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49473.956989247294</v>
      </c>
      <c r="AK377" s="31">
        <f t="shared" ca="1" si="369"/>
        <v>49350.672043010745</v>
      </c>
      <c r="AL377" s="31">
        <f t="shared" ca="1" si="370"/>
        <v>49398.118279569891</v>
      </c>
      <c r="AM377" s="31">
        <f t="shared" ca="1" si="371"/>
        <v>347.55645161290329</v>
      </c>
      <c r="AN377" s="31">
        <f t="shared" ca="1" si="372"/>
        <v>2588.1444892473114</v>
      </c>
      <c r="AO377" s="31">
        <f t="shared" ca="1" si="373"/>
        <v>1503.5463709677417</v>
      </c>
      <c r="AP377" s="31">
        <f t="shared" ca="1" si="374"/>
        <v>41704.171370967742</v>
      </c>
      <c r="AQ377" s="31">
        <f t="shared" ca="1" si="375"/>
        <v>2152.7096774193546</v>
      </c>
      <c r="AR377" s="31">
        <f t="shared" ca="1" si="376"/>
        <v>402.56922043010746</v>
      </c>
      <c r="AS377" s="31">
        <f t="shared" ca="1" si="377"/>
        <v>6508.2741935483891</v>
      </c>
      <c r="AT377" s="31">
        <f t="shared" ca="1" si="378"/>
        <v>-813.07862903225805</v>
      </c>
      <c r="AU377" s="31">
        <f t="shared" ca="1" si="379"/>
        <v>663.5913978494624</v>
      </c>
      <c r="AV377" s="31">
        <f t="shared" ca="1" si="380"/>
        <v>-5583.5161290322567</v>
      </c>
      <c r="AW377" s="31">
        <f t="shared" ca="1" si="381"/>
        <v>65.047043010752674</v>
      </c>
      <c r="AX377" s="31">
        <f t="shared" ca="1" si="382"/>
        <v>1350.5215053763443</v>
      </c>
      <c r="AY377" s="31">
        <f t="shared" ca="1" si="383"/>
        <v>-1174.383064516129</v>
      </c>
      <c r="AZ377" s="31">
        <f t="shared" ca="1" si="384"/>
        <v>-997.34811827956992</v>
      </c>
      <c r="BA377" s="31">
        <f t="shared" ca="1" si="385"/>
        <v>-382.02016129032256</v>
      </c>
      <c r="BB377" s="31">
        <f t="shared" ca="1" si="386"/>
        <v>-2410.5497311827958</v>
      </c>
      <c r="BC377" s="31">
        <f t="shared" ca="1" si="387"/>
        <v>-1597.1438172043011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3488.5</v>
      </c>
      <c r="BI377" s="32">
        <f>IF($BF377&gt;$Y$7,"",IF(AND($BF377=$Y$7,$BG377=23),"",Entrées!D405-Entrées!D404))</f>
        <v>2800</v>
      </c>
      <c r="BJ377" s="32">
        <f>IF($BF377&gt;$Y$7,"",IF(AND($BF377=$Y$7,$BG377=23),"",Entrées!E405-Entrées!E404))</f>
        <v>2687.5</v>
      </c>
      <c r="BK377" s="32">
        <f>IF($BF377&gt;$Y$7,"",IF(AND($BF377=$Y$7,$BG377=23),"",Entrées!F405-Entrées!F404))</f>
        <v>-0.5</v>
      </c>
      <c r="BL377" s="32">
        <f>IF($BF377&gt;$Y$7,"",IF(AND($BF377=$Y$7,$BG377=23),"",Entrées!G405-Entrées!G404))</f>
        <v>-151</v>
      </c>
      <c r="BM377" s="32">
        <f>IF($BF377&gt;$Y$7,"",IF(AND($BF377=$Y$7,$BG377=23),"",Entrées!H405-Entrées!H404))</f>
        <v>733.5</v>
      </c>
      <c r="BN377" s="32">
        <f>IF($BF377&gt;$Y$7,"",IF(AND($BF377=$Y$7,$BG377=23),"",Entrées!I405-Entrées!I404))</f>
        <v>45.5</v>
      </c>
      <c r="BO377" s="32">
        <f>IF($BF377&gt;$Y$7,"",IF(AND($BF377=$Y$7,$BG377=23),"",Entrées!J405-Entrées!J404))</f>
        <v>48.5</v>
      </c>
      <c r="BP377" s="32">
        <f>IF($BF377&gt;$Y$7,"",IF(AND($BF377=$Y$7,$BG377=23),"",Entrées!K405-Entrées!K404))</f>
        <v>14.5</v>
      </c>
      <c r="BQ377" s="32">
        <f>IF($BF377&gt;$Y$7,"",IF(AND($BF377=$Y$7,$BG377=23),"",Entrées!L405-Entrées!L404))</f>
        <v>1439.5</v>
      </c>
      <c r="BR377" s="32">
        <f>IF($BF377&gt;$Y$7,"",IF(AND($BF377=$Y$7,$BG377=23),"",Entrées!M405-Entrées!M404))</f>
        <v>21.5</v>
      </c>
      <c r="BS377" s="32">
        <f>IF($BF377&gt;$Y$7,"",IF(AND($BF377=$Y$7,$BG377=23),"",Entrées!N405-Entrées!N404))</f>
        <v>-5.5</v>
      </c>
      <c r="BT377" s="32">
        <f>IF($BF377&gt;$Y$7,"",IF(AND($BF377=$Y$7,$BG377=23),"",Entrées!O405-Entrées!O404))</f>
        <v>1344</v>
      </c>
      <c r="BU377" s="32">
        <f>IF($BF377&gt;$Y$7,"",IF(AND($BF377=$Y$7,$BG377=23),"",Entrées!P405-Entrées!P404))</f>
        <v>-1</v>
      </c>
      <c r="BV377" s="32">
        <f>IF($BF377&gt;$Y$7,"",IF(AND($BF377=$Y$7,$BG377=23),"",Entrées!Q405-Entrées!Q404))</f>
        <v>470</v>
      </c>
      <c r="BW377" s="32">
        <f>IF($BF377&gt;$Y$7,"",IF(AND($BF377=$Y$7,$BG377=23),"",Entrées!R405-Entrées!R404))</f>
        <v>-267</v>
      </c>
      <c r="BX377" s="32">
        <f>IF($BF377&gt;$Y$7,"",IF(AND($BF377=$Y$7,$BG377=23),"",Entrées!S405-Entrées!S404))</f>
        <v>40</v>
      </c>
      <c r="BY377" s="32">
        <f>IF($BF377&gt;$Y$7,"",IF(AND($BF377=$Y$7,$BG377=23),"",Entrées!T405-Entrées!T404))</f>
        <v>0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684</v>
      </c>
      <c r="CB377" s="4"/>
      <c r="CC377" s="4"/>
      <c r="CD377" s="33">
        <f>IF($BF377&lt;=$Y$7,Entrées!J404/CD$2,"")</f>
        <v>0.14118092354277062</v>
      </c>
      <c r="CE377" s="33">
        <f>IF($BF377&lt;=$Y$7,Entrées!K404/CE$2,"")</f>
        <v>0</v>
      </c>
      <c r="CF377" s="11">
        <f t="shared" si="389"/>
        <v>7926</v>
      </c>
      <c r="CG377" s="11">
        <f t="shared" si="390"/>
        <v>4186</v>
      </c>
      <c r="CH377" s="52">
        <f t="shared" si="391"/>
        <v>0.27160101910413265</v>
      </c>
      <c r="CI377" s="52">
        <f t="shared" si="392"/>
        <v>9.6170382329218221E-2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4208</v>
      </c>
      <c r="F378" s="30">
        <f t="shared" ref="F378:AB378" ca="1" si="450">MIN(F345:F375)</f>
        <v>3592.5</v>
      </c>
      <c r="G378" s="30">
        <f t="shared" ca="1" si="450"/>
        <v>3176.5</v>
      </c>
      <c r="H378" s="30">
        <f t="shared" ca="1" si="450"/>
        <v>2959.5</v>
      </c>
      <c r="I378" s="30">
        <f t="shared" ca="1" si="450"/>
        <v>3050</v>
      </c>
      <c r="J378" s="30">
        <f t="shared" ca="1" si="450"/>
        <v>3251</v>
      </c>
      <c r="K378" s="30">
        <f t="shared" ca="1" si="450"/>
        <v>3572.5</v>
      </c>
      <c r="L378" s="30">
        <f t="shared" ca="1" si="450"/>
        <v>4459.5</v>
      </c>
      <c r="M378" s="30">
        <f t="shared" ca="1" si="450"/>
        <v>4669.5</v>
      </c>
      <c r="N378" s="30">
        <f t="shared" ca="1" si="450"/>
        <v>4747.5</v>
      </c>
      <c r="O378" s="30">
        <f t="shared" ca="1" si="450"/>
        <v>4804.5</v>
      </c>
      <c r="P378" s="30">
        <f t="shared" ca="1" si="450"/>
        <v>4877.5</v>
      </c>
      <c r="Q378" s="30">
        <f t="shared" ca="1" si="450"/>
        <v>5192</v>
      </c>
      <c r="R378" s="30">
        <f t="shared" ca="1" si="450"/>
        <v>5099.5</v>
      </c>
      <c r="S378" s="30">
        <f t="shared" ca="1" si="450"/>
        <v>4607</v>
      </c>
      <c r="T378" s="30">
        <f t="shared" ca="1" si="450"/>
        <v>4453</v>
      </c>
      <c r="U378" s="30">
        <f t="shared" ca="1" si="450"/>
        <v>4388</v>
      </c>
      <c r="V378" s="30">
        <f t="shared" ca="1" si="450"/>
        <v>4337.5</v>
      </c>
      <c r="W378" s="30">
        <f t="shared" ca="1" si="450"/>
        <v>4581.5</v>
      </c>
      <c r="X378" s="30">
        <f t="shared" ca="1" si="450"/>
        <v>6316.5</v>
      </c>
      <c r="Y378" s="30">
        <f t="shared" ca="1" si="450"/>
        <v>6708.5</v>
      </c>
      <c r="Z378" s="30">
        <f t="shared" ca="1" si="450"/>
        <v>5374</v>
      </c>
      <c r="AA378" s="30">
        <f t="shared" ca="1" si="450"/>
        <v>4499</v>
      </c>
      <c r="AB378" s="30">
        <f t="shared" ca="1" si="450"/>
        <v>4838</v>
      </c>
      <c r="AC378" s="11"/>
      <c r="AD378" s="42">
        <f ca="1">SUM(INDIRECT(ADDRESS(ROW($C$37),COLUMN($C$37)+($C344-1),4, TRUE,"Entrées")):INDIRECT(ADDRESS(ROW(INDIRECT($A$42)),COLUMN($C$37)+($C344-1),4,TRUE,"Entrées")))/Entrées!$P$11</f>
        <v>6508.2741935483873</v>
      </c>
      <c r="AE378" s="42">
        <f ca="1">MAX(INDIRECT(ADDRESS(ROW($C$37),COLUMN($C$37)+($C344-1),4, TRUE,"Entrées")):INDIRECT(ADDRESS(ROW(INDIRECT($A$42)),COLUMN($C$37)+($C344-1),4,TRUE,"Entrées")))</f>
        <v>12065</v>
      </c>
      <c r="AF378" s="42">
        <f ca="1">MIN(INDIRECT(ADDRESS(ROW($C$37),COLUMN($C$37)+($C344-1),4, TRUE,"Entrées")):INDIRECT(ADDRESS(ROW(INDIRECT($A$42)),COLUMN($C$37)+($C344-1),4,TRUE,"Entrées")))</f>
        <v>2959.5</v>
      </c>
      <c r="AH378" s="11">
        <f>Entrées!A405</f>
        <v>16</v>
      </c>
      <c r="AI378" s="13">
        <f>Entrées!B405</f>
        <v>8</v>
      </c>
      <c r="AJ378" s="31">
        <f t="shared" ca="1" si="393"/>
        <v>49473.956989247294</v>
      </c>
      <c r="AK378" s="31">
        <f t="shared" ca="1" si="369"/>
        <v>49350.672043010745</v>
      </c>
      <c r="AL378" s="31">
        <f t="shared" ca="1" si="370"/>
        <v>49398.118279569891</v>
      </c>
      <c r="AM378" s="31">
        <f t="shared" ca="1" si="371"/>
        <v>347.55645161290329</v>
      </c>
      <c r="AN378" s="31">
        <f t="shared" ca="1" si="372"/>
        <v>2588.1444892473114</v>
      </c>
      <c r="AO378" s="31">
        <f t="shared" ca="1" si="373"/>
        <v>1503.5463709677417</v>
      </c>
      <c r="AP378" s="31">
        <f t="shared" ca="1" si="374"/>
        <v>41704.171370967742</v>
      </c>
      <c r="AQ378" s="31">
        <f t="shared" ca="1" si="375"/>
        <v>2152.7096774193546</v>
      </c>
      <c r="AR378" s="31">
        <f t="shared" ca="1" si="376"/>
        <v>402.56922043010746</v>
      </c>
      <c r="AS378" s="31">
        <f t="shared" ca="1" si="377"/>
        <v>6508.2741935483891</v>
      </c>
      <c r="AT378" s="31">
        <f t="shared" ca="1" si="378"/>
        <v>-813.07862903225805</v>
      </c>
      <c r="AU378" s="31">
        <f t="shared" ca="1" si="379"/>
        <v>663.5913978494624</v>
      </c>
      <c r="AV378" s="31">
        <f t="shared" ca="1" si="380"/>
        <v>-5583.5161290322567</v>
      </c>
      <c r="AW378" s="31">
        <f t="shared" ca="1" si="381"/>
        <v>65.047043010752674</v>
      </c>
      <c r="AX378" s="31">
        <f t="shared" ca="1" si="382"/>
        <v>1350.5215053763443</v>
      </c>
      <c r="AY378" s="31">
        <f t="shared" ca="1" si="383"/>
        <v>-1174.383064516129</v>
      </c>
      <c r="AZ378" s="31">
        <f t="shared" ca="1" si="384"/>
        <v>-997.34811827956992</v>
      </c>
      <c r="BA378" s="31">
        <f t="shared" ca="1" si="385"/>
        <v>-382.02016129032256</v>
      </c>
      <c r="BB378" s="31">
        <f t="shared" ca="1" si="386"/>
        <v>-2410.5497311827958</v>
      </c>
      <c r="BC378" s="31">
        <f t="shared" ca="1" si="387"/>
        <v>-1597.1438172043011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1155</v>
      </c>
      <c r="BI378" s="32">
        <f>IF($BF378&gt;$Y$7,"",IF(AND($BF378=$Y$7,$BG378=23),"",Entrées!D406-Entrées!D405))</f>
        <v>1200</v>
      </c>
      <c r="BJ378" s="32">
        <f>IF($BF378&gt;$Y$7,"",IF(AND($BF378=$Y$7,$BG378=23),"",Entrées!E406-Entrées!E405))</f>
        <v>1000</v>
      </c>
      <c r="BK378" s="32">
        <f>IF($BF378&gt;$Y$7,"",IF(AND($BF378=$Y$7,$BG378=23),"",Entrées!F406-Entrées!F405))</f>
        <v>4.5</v>
      </c>
      <c r="BL378" s="32">
        <f>IF($BF378&gt;$Y$7,"",IF(AND($BF378=$Y$7,$BG378=23),"",Entrées!G406-Entrées!G405))</f>
        <v>137.5</v>
      </c>
      <c r="BM378" s="32">
        <f>IF($BF378&gt;$Y$7,"",IF(AND($BF378=$Y$7,$BG378=23),"",Entrées!H406-Entrées!H405))</f>
        <v>-93.5</v>
      </c>
      <c r="BN378" s="32">
        <f>IF($BF378&gt;$Y$7,"",IF(AND($BF378=$Y$7,$BG378=23),"",Entrées!I406-Entrées!I405))</f>
        <v>-8.5</v>
      </c>
      <c r="BO378" s="32">
        <f>IF($BF378&gt;$Y$7,"",IF(AND($BF378=$Y$7,$BG378=23),"",Entrées!J406-Entrées!J405))</f>
        <v>179.5</v>
      </c>
      <c r="BP378" s="32">
        <f>IF($BF378&gt;$Y$7,"",IF(AND($BF378=$Y$7,$BG378=23),"",Entrées!K406-Entrées!K405))</f>
        <v>209.5</v>
      </c>
      <c r="BQ378" s="32">
        <f>IF($BF378&gt;$Y$7,"",IF(AND($BF378=$Y$7,$BG378=23),"",Entrées!L406-Entrées!L405))</f>
        <v>-93</v>
      </c>
      <c r="BR378" s="32">
        <f>IF($BF378&gt;$Y$7,"",IF(AND($BF378=$Y$7,$BG378=23),"",Entrées!M406-Entrées!M405))</f>
        <v>20.5</v>
      </c>
      <c r="BS378" s="32">
        <f>IF($BF378&gt;$Y$7,"",IF(AND($BF378=$Y$7,$BG378=23),"",Entrées!N406-Entrées!N405))</f>
        <v>-5</v>
      </c>
      <c r="BT378" s="32">
        <f>IF($BF378&gt;$Y$7,"",IF(AND($BF378=$Y$7,$BG378=23),"",Entrées!O406-Entrées!O405))</f>
        <v>801</v>
      </c>
      <c r="BU378" s="32">
        <f>IF($BF378&gt;$Y$7,"",IF(AND($BF378=$Y$7,$BG378=23),"",Entrées!P406-Entrées!P405))</f>
        <v>1.5</v>
      </c>
      <c r="BV378" s="32">
        <f>IF($BF378&gt;$Y$7,"",IF(AND($BF378=$Y$7,$BG378=23),"",Entrées!Q406-Entrées!Q405))</f>
        <v>773</v>
      </c>
      <c r="BW378" s="32">
        <f>IF($BF378&gt;$Y$7,"",IF(AND($BF378=$Y$7,$BG378=23),"",Entrées!R406-Entrées!R405))</f>
        <v>-557</v>
      </c>
      <c r="BX378" s="32">
        <f>IF($BF378&gt;$Y$7,"",IF(AND($BF378=$Y$7,$BG378=23),"",Entrées!S406-Entrées!S405))</f>
        <v>268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102</v>
      </c>
      <c r="CB378" s="4"/>
      <c r="CC378" s="4"/>
      <c r="CD378" s="33">
        <f>IF($BF378&lt;=$Y$7,Entrées!J405/CD$2,"")</f>
        <v>0.14730002523340904</v>
      </c>
      <c r="CE378" s="33">
        <f>IF($BF378&lt;=$Y$7,Entrées!K405/CE$2,"")</f>
        <v>3.463927376970855E-3</v>
      </c>
      <c r="CF378" s="11">
        <f t="shared" si="389"/>
        <v>7926</v>
      </c>
      <c r="CG378" s="11">
        <f t="shared" si="390"/>
        <v>4186</v>
      </c>
      <c r="CH378" s="52">
        <f t="shared" si="391"/>
        <v>0.27160101910413265</v>
      </c>
      <c r="CI378" s="52">
        <f t="shared" si="392"/>
        <v>9.6170382329218221E-2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49473.956989247294</v>
      </c>
      <c r="AK379" s="31">
        <f t="shared" ca="1" si="369"/>
        <v>49350.672043010745</v>
      </c>
      <c r="AL379" s="31">
        <f t="shared" ca="1" si="370"/>
        <v>49398.118279569891</v>
      </c>
      <c r="AM379" s="31">
        <f t="shared" ca="1" si="371"/>
        <v>347.55645161290329</v>
      </c>
      <c r="AN379" s="31">
        <f t="shared" ca="1" si="372"/>
        <v>2588.1444892473114</v>
      </c>
      <c r="AO379" s="31">
        <f t="shared" ca="1" si="373"/>
        <v>1503.5463709677417</v>
      </c>
      <c r="AP379" s="31">
        <f t="shared" ca="1" si="374"/>
        <v>41704.171370967742</v>
      </c>
      <c r="AQ379" s="31">
        <f t="shared" ca="1" si="375"/>
        <v>2152.7096774193546</v>
      </c>
      <c r="AR379" s="31">
        <f t="shared" ca="1" si="376"/>
        <v>402.56922043010746</v>
      </c>
      <c r="AS379" s="31">
        <f t="shared" ca="1" si="377"/>
        <v>6508.2741935483891</v>
      </c>
      <c r="AT379" s="31">
        <f t="shared" ca="1" si="378"/>
        <v>-813.07862903225805</v>
      </c>
      <c r="AU379" s="31">
        <f t="shared" ca="1" si="379"/>
        <v>663.5913978494624</v>
      </c>
      <c r="AV379" s="31">
        <f t="shared" ca="1" si="380"/>
        <v>-5583.5161290322567</v>
      </c>
      <c r="AW379" s="31">
        <f t="shared" ca="1" si="381"/>
        <v>65.047043010752674</v>
      </c>
      <c r="AX379" s="31">
        <f t="shared" ca="1" si="382"/>
        <v>1350.5215053763443</v>
      </c>
      <c r="AY379" s="31">
        <f t="shared" ca="1" si="383"/>
        <v>-1174.383064516129</v>
      </c>
      <c r="AZ379" s="31">
        <f t="shared" ca="1" si="384"/>
        <v>-997.34811827956992</v>
      </c>
      <c r="BA379" s="31">
        <f t="shared" ca="1" si="385"/>
        <v>-382.02016129032256</v>
      </c>
      <c r="BB379" s="31">
        <f t="shared" ca="1" si="386"/>
        <v>-2410.5497311827958</v>
      </c>
      <c r="BC379" s="31">
        <f t="shared" ca="1" si="387"/>
        <v>-1597.1438172043011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670.5</v>
      </c>
      <c r="BI379" s="32">
        <f>IF($BF379&gt;$Y$7,"",IF(AND($BF379=$Y$7,$BG379=23),"",Entrées!D407-Entrées!D406))</f>
        <v>375</v>
      </c>
      <c r="BJ379" s="32">
        <f>IF($BF379&gt;$Y$7,"",IF(AND($BF379=$Y$7,$BG379=23),"",Entrées!E407-Entrées!E406))</f>
        <v>400</v>
      </c>
      <c r="BK379" s="32">
        <f>IF($BF379&gt;$Y$7,"",IF(AND($BF379=$Y$7,$BG379=23),"",Entrées!F407-Entrées!F406))</f>
        <v>-11.5</v>
      </c>
      <c r="BL379" s="32">
        <f>IF($BF379&gt;$Y$7,"",IF(AND($BF379=$Y$7,$BG379=23),"",Entrées!G407-Entrées!G406))</f>
        <v>9</v>
      </c>
      <c r="BM379" s="32">
        <f>IF($BF379&gt;$Y$7,"",IF(AND($BF379=$Y$7,$BG379=23),"",Entrées!H407-Entrées!H406))</f>
        <v>-222</v>
      </c>
      <c r="BN379" s="32">
        <f>IF($BF379&gt;$Y$7,"",IF(AND($BF379=$Y$7,$BG379=23),"",Entrées!I407-Entrées!I406))</f>
        <v>-105.5</v>
      </c>
      <c r="BO379" s="32">
        <f>IF($BF379&gt;$Y$7,"",IF(AND($BF379=$Y$7,$BG379=23),"",Entrées!J407-Entrées!J406))</f>
        <v>186</v>
      </c>
      <c r="BP379" s="32">
        <f>IF($BF379&gt;$Y$7,"",IF(AND($BF379=$Y$7,$BG379=23),"",Entrées!K407-Entrées!K406))</f>
        <v>364</v>
      </c>
      <c r="BQ379" s="32">
        <f>IF($BF379&gt;$Y$7,"",IF(AND($BF379=$Y$7,$BG379=23),"",Entrées!L407-Entrées!L406))</f>
        <v>395</v>
      </c>
      <c r="BR379" s="32">
        <f>IF($BF379&gt;$Y$7,"",IF(AND($BF379=$Y$7,$BG379=23),"",Entrées!M407-Entrées!M406))</f>
        <v>0</v>
      </c>
      <c r="BS379" s="32">
        <f>IF($BF379&gt;$Y$7,"",IF(AND($BF379=$Y$7,$BG379=23),"",Entrées!N407-Entrées!N406))</f>
        <v>-0.5</v>
      </c>
      <c r="BT379" s="32">
        <f>IF($BF379&gt;$Y$7,"",IF(AND($BF379=$Y$7,$BG379=23),"",Entrées!O407-Entrées!O406))</f>
        <v>57.5</v>
      </c>
      <c r="BU379" s="32">
        <f>IF($BF379&gt;$Y$7,"",IF(AND($BF379=$Y$7,$BG379=23),"",Entrées!P407-Entrées!P406))</f>
        <v>-2.5</v>
      </c>
      <c r="BV379" s="32">
        <f>IF($BF379&gt;$Y$7,"",IF(AND($BF379=$Y$7,$BG379=23),"",Entrées!Q407-Entrées!Q406))</f>
        <v>-30</v>
      </c>
      <c r="BW379" s="32">
        <f>IF($BF379&gt;$Y$7,"",IF(AND($BF379=$Y$7,$BG379=23),"",Entrées!R407-Entrées!R406))</f>
        <v>4</v>
      </c>
      <c r="BX379" s="32">
        <f>IF($BF379&gt;$Y$7,"",IF(AND($BF379=$Y$7,$BG379=23),"",Entrées!S407-Entrées!S406))</f>
        <v>-100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-164</v>
      </c>
      <c r="CB379" s="4"/>
      <c r="CC379" s="4"/>
      <c r="CD379" s="33">
        <f>IF($BF379&lt;=$Y$7,Entrées!J406/CD$2,"")</f>
        <v>0.16994700984102953</v>
      </c>
      <c r="CE379" s="33">
        <f>IF($BF379&lt;=$Y$7,Entrées!K406/CE$2,"")</f>
        <v>5.3511705685618728E-2</v>
      </c>
      <c r="CF379" s="11">
        <f t="shared" si="389"/>
        <v>7926</v>
      </c>
      <c r="CG379" s="11">
        <f t="shared" si="390"/>
        <v>4186</v>
      </c>
      <c r="CH379" s="52">
        <f t="shared" si="391"/>
        <v>0.27160101910413265</v>
      </c>
      <c r="CI379" s="52">
        <f t="shared" si="392"/>
        <v>9.6170382329218221E-2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49473.956989247294</v>
      </c>
      <c r="AK380" s="31">
        <f t="shared" ca="1" si="369"/>
        <v>49350.672043010745</v>
      </c>
      <c r="AL380" s="31">
        <f t="shared" ca="1" si="370"/>
        <v>49398.118279569891</v>
      </c>
      <c r="AM380" s="31">
        <f t="shared" ca="1" si="371"/>
        <v>347.55645161290329</v>
      </c>
      <c r="AN380" s="31">
        <f t="shared" ca="1" si="372"/>
        <v>2588.1444892473114</v>
      </c>
      <c r="AO380" s="31">
        <f t="shared" ca="1" si="373"/>
        <v>1503.5463709677417</v>
      </c>
      <c r="AP380" s="31">
        <f t="shared" ca="1" si="374"/>
        <v>41704.171370967742</v>
      </c>
      <c r="AQ380" s="31">
        <f t="shared" ca="1" si="375"/>
        <v>2152.7096774193546</v>
      </c>
      <c r="AR380" s="31">
        <f t="shared" ca="1" si="376"/>
        <v>402.56922043010746</v>
      </c>
      <c r="AS380" s="31">
        <f t="shared" ca="1" si="377"/>
        <v>6508.2741935483891</v>
      </c>
      <c r="AT380" s="31">
        <f t="shared" ca="1" si="378"/>
        <v>-813.07862903225805</v>
      </c>
      <c r="AU380" s="31">
        <f t="shared" ca="1" si="379"/>
        <v>663.5913978494624</v>
      </c>
      <c r="AV380" s="31">
        <f t="shared" ca="1" si="380"/>
        <v>-5583.5161290322567</v>
      </c>
      <c r="AW380" s="31">
        <f t="shared" ca="1" si="381"/>
        <v>65.047043010752674</v>
      </c>
      <c r="AX380" s="31">
        <f t="shared" ca="1" si="382"/>
        <v>1350.5215053763443</v>
      </c>
      <c r="AY380" s="31">
        <f t="shared" ca="1" si="383"/>
        <v>-1174.383064516129</v>
      </c>
      <c r="AZ380" s="31">
        <f t="shared" ca="1" si="384"/>
        <v>-997.34811827956992</v>
      </c>
      <c r="BA380" s="31">
        <f t="shared" ca="1" si="385"/>
        <v>-382.02016129032256</v>
      </c>
      <c r="BB380" s="31">
        <f t="shared" ca="1" si="386"/>
        <v>-2410.5497311827958</v>
      </c>
      <c r="BC380" s="31">
        <f t="shared" ca="1" si="387"/>
        <v>-1597.1438172043011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477</v>
      </c>
      <c r="BI380" s="32">
        <f>IF($BF380&gt;$Y$7,"",IF(AND($BF380=$Y$7,$BG380=23),"",Entrées!D408-Entrées!D407))</f>
        <v>362.5</v>
      </c>
      <c r="BJ380" s="32">
        <f>IF($BF380&gt;$Y$7,"",IF(AND($BF380=$Y$7,$BG380=23),"",Entrées!E408-Entrées!E407))</f>
        <v>425</v>
      </c>
      <c r="BK380" s="32">
        <f>IF($BF380&gt;$Y$7,"",IF(AND($BF380=$Y$7,$BG380=23),"",Entrées!F408-Entrées!F407))</f>
        <v>-1</v>
      </c>
      <c r="BL380" s="32">
        <f>IF($BF380&gt;$Y$7,"",IF(AND($BF380=$Y$7,$BG380=23),"",Entrées!G408-Entrées!G407))</f>
        <v>-6</v>
      </c>
      <c r="BM380" s="32">
        <f>IF($BF380&gt;$Y$7,"",IF(AND($BF380=$Y$7,$BG380=23),"",Entrées!H408-Entrées!H407))</f>
        <v>16.5</v>
      </c>
      <c r="BN380" s="32">
        <f>IF($BF380&gt;$Y$7,"",IF(AND($BF380=$Y$7,$BG380=23),"",Entrées!I408-Entrées!I407))</f>
        <v>7</v>
      </c>
      <c r="BO380" s="32">
        <f>IF($BF380&gt;$Y$7,"",IF(AND($BF380=$Y$7,$BG380=23),"",Entrées!J408-Entrées!J407))</f>
        <v>200</v>
      </c>
      <c r="BP380" s="32">
        <f>IF($BF380&gt;$Y$7,"",IF(AND($BF380=$Y$7,$BG380=23),"",Entrées!K408-Entrées!K407))</f>
        <v>362.5</v>
      </c>
      <c r="BQ380" s="32">
        <f>IF($BF380&gt;$Y$7,"",IF(AND($BF380=$Y$7,$BG380=23),"",Entrées!L408-Entrées!L407))</f>
        <v>266</v>
      </c>
      <c r="BR380" s="32">
        <f>IF($BF380&gt;$Y$7,"",IF(AND($BF380=$Y$7,$BG380=23),"",Entrées!M408-Entrées!M407))</f>
        <v>0</v>
      </c>
      <c r="BS380" s="32">
        <f>IF($BF380&gt;$Y$7,"",IF(AND($BF380=$Y$7,$BG380=23),"",Entrées!N408-Entrées!N407))</f>
        <v>-2</v>
      </c>
      <c r="BT380" s="32">
        <f>IF($BF380&gt;$Y$7,"",IF(AND($BF380=$Y$7,$BG380=23),"",Entrées!O408-Entrées!O407))</f>
        <v>-365.5</v>
      </c>
      <c r="BU380" s="32">
        <f>IF($BF380&gt;$Y$7,"",IF(AND($BF380=$Y$7,$BG380=23),"",Entrées!P408-Entrées!P407))</f>
        <v>-1</v>
      </c>
      <c r="BV380" s="32">
        <f>IF($BF380&gt;$Y$7,"",IF(AND($BF380=$Y$7,$BG380=23),"",Entrées!Q408-Entrées!Q407))</f>
        <v>-599</v>
      </c>
      <c r="BW380" s="32">
        <f>IF($BF380&gt;$Y$7,"",IF(AND($BF380=$Y$7,$BG380=23),"",Entrées!R408-Entrées!R407))</f>
        <v>37</v>
      </c>
      <c r="BX380" s="32">
        <f>IF($BF380&gt;$Y$7,"",IF(AND($BF380=$Y$7,$BG380=23),"",Entrées!S408-Entrées!S407))</f>
        <v>171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393</v>
      </c>
      <c r="CA380" s="32">
        <f>IF($BF380&gt;$Y$7,"",IF(AND($BF380=$Y$7,$BG380=23),"",Entrées!V408-Entrées!V407))</f>
        <v>-408</v>
      </c>
      <c r="CB380" s="4"/>
      <c r="CC380" s="4"/>
      <c r="CD380" s="33">
        <f>IF($BF380&lt;=$Y$7,Entrées!J407/CD$2,"")</f>
        <v>0.19341408024224072</v>
      </c>
      <c r="CE380" s="33">
        <f>IF($BF380&lt;=$Y$7,Entrées!K407/CE$2,"")</f>
        <v>0.14046822742474915</v>
      </c>
      <c r="CF380" s="11">
        <f t="shared" si="389"/>
        <v>7926</v>
      </c>
      <c r="CG380" s="11">
        <f t="shared" si="390"/>
        <v>4186</v>
      </c>
      <c r="CH380" s="52">
        <f t="shared" si="391"/>
        <v>0.27160101910413265</v>
      </c>
      <c r="CI380" s="52">
        <f t="shared" si="392"/>
        <v>9.6170382329218221E-2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49473.956989247294</v>
      </c>
      <c r="AK381" s="31">
        <f t="shared" ca="1" si="369"/>
        <v>49350.672043010745</v>
      </c>
      <c r="AL381" s="31">
        <f t="shared" ca="1" si="370"/>
        <v>49398.118279569891</v>
      </c>
      <c r="AM381" s="31">
        <f t="shared" ca="1" si="371"/>
        <v>347.55645161290329</v>
      </c>
      <c r="AN381" s="31">
        <f t="shared" ca="1" si="372"/>
        <v>2588.1444892473114</v>
      </c>
      <c r="AO381" s="31">
        <f t="shared" ca="1" si="373"/>
        <v>1503.5463709677417</v>
      </c>
      <c r="AP381" s="31">
        <f t="shared" ca="1" si="374"/>
        <v>41704.171370967742</v>
      </c>
      <c r="AQ381" s="31">
        <f t="shared" ca="1" si="375"/>
        <v>2152.7096774193546</v>
      </c>
      <c r="AR381" s="31">
        <f t="shared" ca="1" si="376"/>
        <v>402.56922043010746</v>
      </c>
      <c r="AS381" s="31">
        <f t="shared" ca="1" si="377"/>
        <v>6508.2741935483891</v>
      </c>
      <c r="AT381" s="31">
        <f t="shared" ca="1" si="378"/>
        <v>-813.07862903225805</v>
      </c>
      <c r="AU381" s="31">
        <f t="shared" ca="1" si="379"/>
        <v>663.5913978494624</v>
      </c>
      <c r="AV381" s="31">
        <f t="shared" ca="1" si="380"/>
        <v>-5583.5161290322567</v>
      </c>
      <c r="AW381" s="31">
        <f t="shared" ca="1" si="381"/>
        <v>65.047043010752674</v>
      </c>
      <c r="AX381" s="31">
        <f t="shared" ca="1" si="382"/>
        <v>1350.5215053763443</v>
      </c>
      <c r="AY381" s="31">
        <f t="shared" ca="1" si="383"/>
        <v>-1174.383064516129</v>
      </c>
      <c r="AZ381" s="31">
        <f t="shared" ca="1" si="384"/>
        <v>-997.34811827956992</v>
      </c>
      <c r="BA381" s="31">
        <f t="shared" ca="1" si="385"/>
        <v>-382.02016129032256</v>
      </c>
      <c r="BB381" s="31">
        <f t="shared" ca="1" si="386"/>
        <v>-2410.5497311827958</v>
      </c>
      <c r="BC381" s="31">
        <f t="shared" ca="1" si="387"/>
        <v>-1597.1438172043011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-7</v>
      </c>
      <c r="BI381" s="32">
        <f>IF($BF381&gt;$Y$7,"",IF(AND($BF381=$Y$7,$BG381=23),"",Entrées!D409-Entrées!D408))</f>
        <v>75</v>
      </c>
      <c r="BJ381" s="32">
        <f>IF($BF381&gt;$Y$7,"",IF(AND($BF381=$Y$7,$BG381=23),"",Entrées!E409-Entrées!E408))</f>
        <v>62.5</v>
      </c>
      <c r="BK381" s="32">
        <f>IF($BF381&gt;$Y$7,"",IF(AND($BF381=$Y$7,$BG381=23),"",Entrées!F409-Entrées!F408))</f>
        <v>0.5</v>
      </c>
      <c r="BL381" s="32">
        <f>IF($BF381&gt;$Y$7,"",IF(AND($BF381=$Y$7,$BG381=23),"",Entrées!G409-Entrées!G408))</f>
        <v>-9</v>
      </c>
      <c r="BM381" s="32">
        <f>IF($BF381&gt;$Y$7,"",IF(AND($BF381=$Y$7,$BG381=23),"",Entrées!H409-Entrées!H408))</f>
        <v>89</v>
      </c>
      <c r="BN381" s="32">
        <f>IF($BF381&gt;$Y$7,"",IF(AND($BF381=$Y$7,$BG381=23),"",Entrées!I409-Entrées!I408))</f>
        <v>-30.5</v>
      </c>
      <c r="BO381" s="32">
        <f>IF($BF381&gt;$Y$7,"",IF(AND($BF381=$Y$7,$BG381=23),"",Entrées!J409-Entrées!J408))</f>
        <v>349.5</v>
      </c>
      <c r="BP381" s="32">
        <f>IF($BF381&gt;$Y$7,"",IF(AND($BF381=$Y$7,$BG381=23),"",Entrées!K409-Entrées!K408))</f>
        <v>287.5</v>
      </c>
      <c r="BQ381" s="32">
        <f>IF($BF381&gt;$Y$7,"",IF(AND($BF381=$Y$7,$BG381=23),"",Entrées!L409-Entrées!L408))</f>
        <v>-920.5</v>
      </c>
      <c r="BR381" s="32">
        <f>IF($BF381&gt;$Y$7,"",IF(AND($BF381=$Y$7,$BG381=23),"",Entrées!M409-Entrées!M408))</f>
        <v>0</v>
      </c>
      <c r="BS381" s="32">
        <f>IF($BF381&gt;$Y$7,"",IF(AND($BF381=$Y$7,$BG381=23),"",Entrées!N409-Entrées!N408))</f>
        <v>0</v>
      </c>
      <c r="BT381" s="32">
        <f>IF($BF381&gt;$Y$7,"",IF(AND($BF381=$Y$7,$BG381=23),"",Entrées!O409-Entrées!O408))</f>
        <v>225.5</v>
      </c>
      <c r="BU381" s="32">
        <f>IF($BF381&gt;$Y$7,"",IF(AND($BF381=$Y$7,$BG381=23),"",Entrées!P409-Entrées!P408))</f>
        <v>1</v>
      </c>
      <c r="BV381" s="32">
        <f>IF($BF381&gt;$Y$7,"",IF(AND($BF381=$Y$7,$BG381=23),"",Entrées!Q409-Entrées!Q408))</f>
        <v>574</v>
      </c>
      <c r="BW381" s="32">
        <f>IF($BF381&gt;$Y$7,"",IF(AND($BF381=$Y$7,$BG381=23),"",Entrées!R409-Entrées!R408))</f>
        <v>161</v>
      </c>
      <c r="BX381" s="32">
        <f>IF($BF381&gt;$Y$7,"",IF(AND($BF381=$Y$7,$BG381=23),"",Entrées!S409-Entrées!S408))</f>
        <v>58</v>
      </c>
      <c r="BY381" s="32">
        <f>IF($BF381&gt;$Y$7,"",IF(AND($BF381=$Y$7,$BG381=23),"",Entrées!T409-Entrées!T408))</f>
        <v>-50</v>
      </c>
      <c r="BZ381" s="32">
        <f>IF($BF381&gt;$Y$7,"",IF(AND($BF381=$Y$7,$BG381=23),"",Entrées!U409-Entrées!U408))</f>
        <v>632</v>
      </c>
      <c r="CA381" s="32">
        <f>IF($BF381&gt;$Y$7,"",IF(AND($BF381=$Y$7,$BG381=23),"",Entrées!V409-Entrées!V408))</f>
        <v>-600</v>
      </c>
      <c r="CB381" s="4"/>
      <c r="CC381" s="4"/>
      <c r="CD381" s="33">
        <f>IF($BF381&lt;=$Y$7,Entrées!J408/CD$2,"")</f>
        <v>0.21864748927580116</v>
      </c>
      <c r="CE381" s="33">
        <f>IF($BF381&lt;=$Y$7,Entrées!K408/CE$2,"")</f>
        <v>0.22706641184902054</v>
      </c>
      <c r="CF381" s="11">
        <f t="shared" si="389"/>
        <v>7926</v>
      </c>
      <c r="CG381" s="11">
        <f t="shared" si="390"/>
        <v>4186</v>
      </c>
      <c r="CH381" s="52">
        <f t="shared" si="391"/>
        <v>0.27160101910413265</v>
      </c>
      <c r="CI381" s="52">
        <f t="shared" si="392"/>
        <v>9.6170382329218221E-2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-708.5</v>
      </c>
      <c r="F382" s="28">
        <f ca="1">IF($D382&gt;$D$8,"",INDIRECT(ADDRESS(ROW(Entrées!$C$37)+($D382-1)*24+F$11,COLUMN(Entrées!$C$37)+($C382-1),4,TRUE,"Entrées")))</f>
        <v>-2084.5</v>
      </c>
      <c r="G382" s="28">
        <f ca="1">IF($D382&gt;$D$8,"",INDIRECT(ADDRESS(ROW(Entrées!$C$37)+($D382-1)*24+G$11,COLUMN(Entrées!$C$37)+($C382-1),4,TRUE,"Entrées")))</f>
        <v>-2181</v>
      </c>
      <c r="H382" s="28">
        <f ca="1">IF($D382&gt;$D$8,"",INDIRECT(ADDRESS(ROW(Entrées!$C$37)+($D382-1)*24+H$11,COLUMN(Entrées!$C$37)+($C382-1),4,TRUE,"Entrées")))</f>
        <v>-2032.5</v>
      </c>
      <c r="I382" s="28">
        <f ca="1">IF($D382&gt;$D$8,"",INDIRECT(ADDRESS(ROW(Entrées!$C$37)+($D382-1)*24+I$11,COLUMN(Entrées!$C$37)+($C382-1),4,TRUE,"Entrées")))</f>
        <v>-2071</v>
      </c>
      <c r="J382" s="28">
        <f ca="1">IF($D382&gt;$D$8,"",INDIRECT(ADDRESS(ROW(Entrées!$C$37)+($D382-1)*24+J$11,COLUMN(Entrées!$C$37)+($C382-1),4,TRUE,"Entrées")))</f>
        <v>-2224</v>
      </c>
      <c r="K382" s="28">
        <f ca="1">IF($D382&gt;$D$8,"",INDIRECT(ADDRESS(ROW(Entrées!$C$37)+($D382-1)*24+K$11,COLUMN(Entrées!$C$37)+($C382-1),4,TRUE,"Entrées")))</f>
        <v>-1856.5</v>
      </c>
      <c r="L382" s="28">
        <f ca="1">IF($D382&gt;$D$8,"",INDIRECT(ADDRESS(ROW(Entrées!$C$37)+($D382-1)*24+L$11,COLUMN(Entrées!$C$37)+($C382-1),4,TRUE,"Entrées")))</f>
        <v>-50.5</v>
      </c>
      <c r="M382" s="28">
        <f ca="1">IF($D382&gt;$D$8,"",INDIRECT(ADDRESS(ROW(Entrées!$C$37)+($D382-1)*24+M$11,COLUMN(Entrées!$C$37)+($C382-1),4,TRUE,"Entrées")))</f>
        <v>-2.5</v>
      </c>
      <c r="N382" s="28">
        <f ca="1">IF($D382&gt;$D$8,"",INDIRECT(ADDRESS(ROW(Entrées!$C$37)+($D382-1)*24+N$11,COLUMN(Entrées!$C$37)+($C382-1),4,TRUE,"Entrées")))</f>
        <v>-1.5</v>
      </c>
      <c r="O382" s="28">
        <f ca="1">IF($D382&gt;$D$8,"",INDIRECT(ADDRESS(ROW(Entrées!$C$37)+($D382-1)*24+O$11,COLUMN(Entrées!$C$37)+($C382-1),4,TRUE,"Entrées")))</f>
        <v>-2</v>
      </c>
      <c r="P382" s="28">
        <f ca="1">IF($D382&gt;$D$8,"",INDIRECT(ADDRESS(ROW(Entrées!$C$37)+($D382-1)*24+P$11,COLUMN(Entrées!$C$37)+($C382-1),4,TRUE,"Entrées")))</f>
        <v>-2</v>
      </c>
      <c r="Q382" s="28">
        <f ca="1">IF($D382&gt;$D$8,"",INDIRECT(ADDRESS(ROW(Entrées!$C$37)+($D382-1)*24+Q$11,COLUMN(Entrées!$C$37)+($C382-1),4,TRUE,"Entrées")))</f>
        <v>-2</v>
      </c>
      <c r="R382" s="28">
        <f ca="1">IF($D382&gt;$D$8,"",INDIRECT(ADDRESS(ROW(Entrées!$C$37)+($D382-1)*24+R$11,COLUMN(Entrées!$C$37)+($C382-1),4,TRUE,"Entrées")))</f>
        <v>-2</v>
      </c>
      <c r="S382" s="28">
        <f ca="1">IF($D382&gt;$D$8,"",INDIRECT(ADDRESS(ROW(Entrées!$C$37)+($D382-1)*24+S$11,COLUMN(Entrées!$C$37)+($C382-1),4,TRUE,"Entrées")))</f>
        <v>-2.5</v>
      </c>
      <c r="T382" s="28">
        <f ca="1">IF($D382&gt;$D$8,"",INDIRECT(ADDRESS(ROW(Entrées!$C$37)+($D382-1)*24+T$11,COLUMN(Entrées!$C$37)+($C382-1),4,TRUE,"Entrées")))</f>
        <v>-18.5</v>
      </c>
      <c r="U382" s="28">
        <f ca="1">IF($D382&gt;$D$8,"",INDIRECT(ADDRESS(ROW(Entrées!$C$37)+($D382-1)*24+U$11,COLUMN(Entrées!$C$37)+($C382-1),4,TRUE,"Entrées")))</f>
        <v>-2</v>
      </c>
      <c r="V382" s="28">
        <f ca="1">IF($D382&gt;$D$8,"",INDIRECT(ADDRESS(ROW(Entrées!$C$37)+($D382-1)*24+V$11,COLUMN(Entrées!$C$37)+($C382-1),4,TRUE,"Entrées")))</f>
        <v>-2</v>
      </c>
      <c r="W382" s="28">
        <f ca="1">IF($D382&gt;$D$8,"",INDIRECT(ADDRESS(ROW(Entrées!$C$37)+($D382-1)*24+W$11,COLUMN(Entrées!$C$37)+($C382-1),4,TRUE,"Entrées")))</f>
        <v>-33.5</v>
      </c>
      <c r="X382" s="28">
        <f ca="1">IF($D382&gt;$D$8,"",INDIRECT(ADDRESS(ROW(Entrées!$C$37)+($D382-1)*24+X$11,COLUMN(Entrées!$C$37)+($C382-1),4,TRUE,"Entrées")))</f>
        <v>-46</v>
      </c>
      <c r="Y382" s="28">
        <f ca="1">IF($D382&gt;$D$8,"",INDIRECT(ADDRESS(ROW(Entrées!$C$37)+($D382-1)*24+Y$11,COLUMN(Entrées!$C$37)+($C382-1),4,TRUE,"Entrées")))</f>
        <v>-27.5</v>
      </c>
      <c r="Z382" s="28">
        <f ca="1">IF($D382&gt;$D$8,"",INDIRECT(ADDRESS(ROW(Entrées!$C$37)+($D382-1)*24+Z$11,COLUMN(Entrées!$C$37)+($C382-1),4,TRUE,"Entrées")))</f>
        <v>-1</v>
      </c>
      <c r="AA382" s="28">
        <f ca="1">IF($D382&gt;$D$8,"",INDIRECT(ADDRESS(ROW(Entrées!$C$37)+($D382-1)*24+AA$11,COLUMN(Entrées!$C$37)+($C382-1),4,TRUE,"Entrées")))</f>
        <v>-28</v>
      </c>
      <c r="AB382" s="28">
        <f ca="1">IF($D382&gt;$D$8,"",INDIRECT(ADDRESS(ROW(Entrées!$C$37)+($D382-1)*24+AB$11,COLUMN(Entrées!$C$37)+($C382-1),4,TRUE,"Entrées")))</f>
        <v>-56.5</v>
      </c>
      <c r="AC382" s="11"/>
      <c r="AD382" s="40">
        <f t="shared" ref="AD382:AD412" ca="1" si="452">SUM(E382:AB382)/24</f>
        <v>-559.91666666666663</v>
      </c>
      <c r="AE382" s="40">
        <f ca="1">MAX(E382:AB382)</f>
        <v>-1</v>
      </c>
      <c r="AF382" s="40">
        <f ca="1">MIN(E382:AB382)</f>
        <v>-2224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49473.956989247294</v>
      </c>
      <c r="AK382" s="31">
        <f t="shared" ca="1" si="369"/>
        <v>49350.672043010745</v>
      </c>
      <c r="AL382" s="31">
        <f t="shared" ca="1" si="370"/>
        <v>49398.118279569891</v>
      </c>
      <c r="AM382" s="31">
        <f t="shared" ca="1" si="371"/>
        <v>347.55645161290329</v>
      </c>
      <c r="AN382" s="31">
        <f t="shared" ca="1" si="372"/>
        <v>2588.1444892473114</v>
      </c>
      <c r="AO382" s="31">
        <f t="shared" ca="1" si="373"/>
        <v>1503.5463709677417</v>
      </c>
      <c r="AP382" s="31">
        <f t="shared" ca="1" si="374"/>
        <v>41704.171370967742</v>
      </c>
      <c r="AQ382" s="31">
        <f t="shared" ca="1" si="375"/>
        <v>2152.7096774193546</v>
      </c>
      <c r="AR382" s="31">
        <f t="shared" ca="1" si="376"/>
        <v>402.56922043010746</v>
      </c>
      <c r="AS382" s="31">
        <f t="shared" ca="1" si="377"/>
        <v>6508.2741935483891</v>
      </c>
      <c r="AT382" s="31">
        <f t="shared" ca="1" si="378"/>
        <v>-813.07862903225805</v>
      </c>
      <c r="AU382" s="31">
        <f t="shared" ca="1" si="379"/>
        <v>663.5913978494624</v>
      </c>
      <c r="AV382" s="31">
        <f t="shared" ca="1" si="380"/>
        <v>-5583.5161290322567</v>
      </c>
      <c r="AW382" s="31">
        <f t="shared" ca="1" si="381"/>
        <v>65.047043010752674</v>
      </c>
      <c r="AX382" s="31">
        <f t="shared" ca="1" si="382"/>
        <v>1350.5215053763443</v>
      </c>
      <c r="AY382" s="31">
        <f t="shared" ca="1" si="383"/>
        <v>-1174.383064516129</v>
      </c>
      <c r="AZ382" s="31">
        <f t="shared" ca="1" si="384"/>
        <v>-997.34811827956992</v>
      </c>
      <c r="BA382" s="31">
        <f t="shared" ca="1" si="385"/>
        <v>-382.02016129032256</v>
      </c>
      <c r="BB382" s="31">
        <f t="shared" ca="1" si="386"/>
        <v>-2410.5497311827958</v>
      </c>
      <c r="BC382" s="31">
        <f t="shared" ca="1" si="387"/>
        <v>-1597.1438172043011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-752</v>
      </c>
      <c r="BI382" s="32">
        <f>IF($BF382&gt;$Y$7,"",IF(AND($BF382=$Y$7,$BG382=23),"",Entrées!D410-Entrées!D409))</f>
        <v>-587.5</v>
      </c>
      <c r="BJ382" s="32">
        <f>IF($BF382&gt;$Y$7,"",IF(AND($BF382=$Y$7,$BG382=23),"",Entrées!E410-Entrées!E409))</f>
        <v>-812.5</v>
      </c>
      <c r="BK382" s="32">
        <f>IF($BF382&gt;$Y$7,"",IF(AND($BF382=$Y$7,$BG382=23),"",Entrées!F410-Entrées!F409))</f>
        <v>3.5</v>
      </c>
      <c r="BL382" s="32">
        <f>IF($BF382&gt;$Y$7,"",IF(AND($BF382=$Y$7,$BG382=23),"",Entrées!G410-Entrées!G409))</f>
        <v>92.5</v>
      </c>
      <c r="BM382" s="32">
        <f>IF($BF382&gt;$Y$7,"",IF(AND($BF382=$Y$7,$BG382=23),"",Entrées!H410-Entrées!H409))</f>
        <v>-18.5</v>
      </c>
      <c r="BN382" s="32">
        <f>IF($BF382&gt;$Y$7,"",IF(AND($BF382=$Y$7,$BG382=23),"",Entrées!I410-Entrées!I409))</f>
        <v>-33</v>
      </c>
      <c r="BO382" s="32">
        <f>IF($BF382&gt;$Y$7,"",IF(AND($BF382=$Y$7,$BG382=23),"",Entrées!J410-Entrées!J409))</f>
        <v>390.5</v>
      </c>
      <c r="BP382" s="32">
        <f>IF($BF382&gt;$Y$7,"",IF(AND($BF382=$Y$7,$BG382=23),"",Entrées!K410-Entrées!K409))</f>
        <v>133.5</v>
      </c>
      <c r="BQ382" s="32">
        <f>IF($BF382&gt;$Y$7,"",IF(AND($BF382=$Y$7,$BG382=23),"",Entrées!L410-Entrées!L409))</f>
        <v>-665</v>
      </c>
      <c r="BR382" s="32">
        <f>IF($BF382&gt;$Y$7,"",IF(AND($BF382=$Y$7,$BG382=23),"",Entrées!M410-Entrées!M409))</f>
        <v>0</v>
      </c>
      <c r="BS382" s="32">
        <f>IF($BF382&gt;$Y$7,"",IF(AND($BF382=$Y$7,$BG382=23),"",Entrées!N410-Entrées!N409))</f>
        <v>-1</v>
      </c>
      <c r="BT382" s="32">
        <f>IF($BF382&gt;$Y$7,"",IF(AND($BF382=$Y$7,$BG382=23),"",Entrées!O410-Entrées!O409))</f>
        <v>-654.5</v>
      </c>
      <c r="BU382" s="32">
        <f>IF($BF382&gt;$Y$7,"",IF(AND($BF382=$Y$7,$BG382=23),"",Entrées!P410-Entrées!P409))</f>
        <v>1</v>
      </c>
      <c r="BV382" s="32">
        <f>IF($BF382&gt;$Y$7,"",IF(AND($BF382=$Y$7,$BG382=23),"",Entrées!Q410-Entrées!Q409))</f>
        <v>8</v>
      </c>
      <c r="BW382" s="32">
        <f>IF($BF382&gt;$Y$7,"",IF(AND($BF382=$Y$7,$BG382=23),"",Entrées!R410-Entrées!R409))</f>
        <v>264</v>
      </c>
      <c r="BX382" s="32">
        <f>IF($BF382&gt;$Y$7,"",IF(AND($BF382=$Y$7,$BG382=23),"",Entrées!S410-Entrées!S409))</f>
        <v>-88</v>
      </c>
      <c r="BY382" s="32">
        <f>IF($BF382&gt;$Y$7,"",IF(AND($BF382=$Y$7,$BG382=23),"",Entrées!T410-Entrées!T409))</f>
        <v>-359</v>
      </c>
      <c r="BZ382" s="32">
        <f>IF($BF382&gt;$Y$7,"",IF(AND($BF382=$Y$7,$BG382=23),"",Entrées!U410-Entrées!U409))</f>
        <v>-518</v>
      </c>
      <c r="CA382" s="32">
        <f>IF($BF382&gt;$Y$7,"",IF(AND($BF382=$Y$7,$BG382=23),"",Entrées!V410-Entrées!V409))</f>
        <v>-802</v>
      </c>
      <c r="CB382" s="4"/>
      <c r="CC382" s="4"/>
      <c r="CD382" s="33">
        <f>IF($BF382&lt;=$Y$7,Entrées!J409/CD$2,"")</f>
        <v>0.26274287156194803</v>
      </c>
      <c r="CE382" s="33">
        <f>IF($BF382&lt;=$Y$7,Entrées!K409/CE$2,"")</f>
        <v>0.2957477305303392</v>
      </c>
      <c r="CF382" s="11">
        <f t="shared" si="389"/>
        <v>7926</v>
      </c>
      <c r="CG382" s="11">
        <f t="shared" si="390"/>
        <v>4186</v>
      </c>
      <c r="CH382" s="52">
        <f t="shared" si="391"/>
        <v>0.27160101910413265</v>
      </c>
      <c r="CI382" s="52">
        <f t="shared" si="392"/>
        <v>9.6170382329218221E-2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-385</v>
      </c>
      <c r="F383" s="28">
        <f ca="1">IF($D383&gt;$D$8,"",INDIRECT(ADDRESS(ROW(Entrées!$C$37)+($D383-1)*24+F$11,COLUMN(Entrées!$C$37)+($C383-1),4,TRUE,"Entrées")))</f>
        <v>-1910</v>
      </c>
      <c r="G383" s="28">
        <f ca="1">IF($D383&gt;$D$8,"",INDIRECT(ADDRESS(ROW(Entrées!$C$37)+($D383-1)*24+G$11,COLUMN(Entrées!$C$37)+($C383-1),4,TRUE,"Entrées")))</f>
        <v>-1716</v>
      </c>
      <c r="H383" s="28">
        <f ca="1">IF($D383&gt;$D$8,"",INDIRECT(ADDRESS(ROW(Entrées!$C$37)+($D383-1)*24+H$11,COLUMN(Entrées!$C$37)+($C383-1),4,TRUE,"Entrées")))</f>
        <v>-1626.5</v>
      </c>
      <c r="I383" s="28">
        <f ca="1">IF($D383&gt;$D$8,"",INDIRECT(ADDRESS(ROW(Entrées!$C$37)+($D383-1)*24+I$11,COLUMN(Entrées!$C$37)+($C383-1),4,TRUE,"Entrées")))</f>
        <v>-1817.5</v>
      </c>
      <c r="J383" s="28">
        <f ca="1">IF($D383&gt;$D$8,"",INDIRECT(ADDRESS(ROW(Entrées!$C$37)+($D383-1)*24+J$11,COLUMN(Entrées!$C$37)+($C383-1),4,TRUE,"Entrées")))</f>
        <v>-1956.5</v>
      </c>
      <c r="K383" s="28">
        <f ca="1">IF($D383&gt;$D$8,"",INDIRECT(ADDRESS(ROW(Entrées!$C$37)+($D383-1)*24+K$11,COLUMN(Entrées!$C$37)+($C383-1),4,TRUE,"Entrées")))</f>
        <v>-1200</v>
      </c>
      <c r="L383" s="28">
        <f ca="1">IF($D383&gt;$D$8,"",INDIRECT(ADDRESS(ROW(Entrées!$C$37)+($D383-1)*24+L$11,COLUMN(Entrées!$C$37)+($C383-1),4,TRUE,"Entrées")))</f>
        <v>-37</v>
      </c>
      <c r="M383" s="28">
        <f ca="1">IF($D383&gt;$D$8,"",INDIRECT(ADDRESS(ROW(Entrées!$C$37)+($D383-1)*24+M$11,COLUMN(Entrées!$C$37)+($C383-1),4,TRUE,"Entrées")))</f>
        <v>-44</v>
      </c>
      <c r="N383" s="28">
        <f ca="1">IF($D383&gt;$D$8,"",INDIRECT(ADDRESS(ROW(Entrées!$C$37)+($D383-1)*24+N$11,COLUMN(Entrées!$C$37)+($C383-1),4,TRUE,"Entrées")))</f>
        <v>-4</v>
      </c>
      <c r="O383" s="28">
        <f ca="1">IF($D383&gt;$D$8,"",INDIRECT(ADDRESS(ROW(Entrées!$C$37)+($D383-1)*24+O$11,COLUMN(Entrées!$C$37)+($C383-1),4,TRUE,"Entrées")))</f>
        <v>-2</v>
      </c>
      <c r="P383" s="28">
        <f ca="1">IF($D383&gt;$D$8,"",INDIRECT(ADDRESS(ROW(Entrées!$C$37)+($D383-1)*24+P$11,COLUMN(Entrées!$C$37)+($C383-1),4,TRUE,"Entrées")))</f>
        <v>-2</v>
      </c>
      <c r="Q383" s="28">
        <f ca="1">IF($D383&gt;$D$8,"",INDIRECT(ADDRESS(ROW(Entrées!$C$37)+($D383-1)*24+Q$11,COLUMN(Entrées!$C$37)+($C383-1),4,TRUE,"Entrées")))</f>
        <v>-2</v>
      </c>
      <c r="R383" s="28">
        <f ca="1">IF($D383&gt;$D$8,"",INDIRECT(ADDRESS(ROW(Entrées!$C$37)+($D383-1)*24+R$11,COLUMN(Entrées!$C$37)+($C383-1),4,TRUE,"Entrées")))</f>
        <v>-2</v>
      </c>
      <c r="S383" s="28">
        <f ca="1">IF($D383&gt;$D$8,"",INDIRECT(ADDRESS(ROW(Entrées!$C$37)+($D383-1)*24+S$11,COLUMN(Entrées!$C$37)+($C383-1),4,TRUE,"Entrées")))</f>
        <v>-11</v>
      </c>
      <c r="T383" s="28">
        <f ca="1">IF($D383&gt;$D$8,"",INDIRECT(ADDRESS(ROW(Entrées!$C$37)+($D383-1)*24+T$11,COLUMN(Entrées!$C$37)+($C383-1),4,TRUE,"Entrées")))</f>
        <v>-2.5</v>
      </c>
      <c r="U383" s="28">
        <f ca="1">IF($D383&gt;$D$8,"",INDIRECT(ADDRESS(ROW(Entrées!$C$37)+($D383-1)*24+U$11,COLUMN(Entrées!$C$37)+($C383-1),4,TRUE,"Entrées")))</f>
        <v>-2</v>
      </c>
      <c r="V383" s="28">
        <f ca="1">IF($D383&gt;$D$8,"",INDIRECT(ADDRESS(ROW(Entrées!$C$37)+($D383-1)*24+V$11,COLUMN(Entrées!$C$37)+($C383-1),4,TRUE,"Entrées")))</f>
        <v>-414</v>
      </c>
      <c r="W383" s="28">
        <f ca="1">IF($D383&gt;$D$8,"",INDIRECT(ADDRESS(ROW(Entrées!$C$37)+($D383-1)*24+W$11,COLUMN(Entrées!$C$37)+($C383-1),4,TRUE,"Entrées")))</f>
        <v>-118</v>
      </c>
      <c r="X383" s="28">
        <f ca="1">IF($D383&gt;$D$8,"",INDIRECT(ADDRESS(ROW(Entrées!$C$37)+($D383-1)*24+X$11,COLUMN(Entrées!$C$37)+($C383-1),4,TRUE,"Entrées")))</f>
        <v>-23.5</v>
      </c>
      <c r="Y383" s="28">
        <f ca="1">IF($D383&gt;$D$8,"",INDIRECT(ADDRESS(ROW(Entrées!$C$37)+($D383-1)*24+Y$11,COLUMN(Entrées!$C$37)+($C383-1),4,TRUE,"Entrées")))</f>
        <v>-44.5</v>
      </c>
      <c r="Z383" s="28">
        <f ca="1">IF($D383&gt;$D$8,"",INDIRECT(ADDRESS(ROW(Entrées!$C$37)+($D383-1)*24+Z$11,COLUMN(Entrées!$C$37)+($C383-1),4,TRUE,"Entrées")))</f>
        <v>-19.5</v>
      </c>
      <c r="AA383" s="28">
        <f ca="1">IF($D383&gt;$D$8,"",INDIRECT(ADDRESS(ROW(Entrées!$C$37)+($D383-1)*24+AA$11,COLUMN(Entrées!$C$37)+($C383-1),4,TRUE,"Entrées")))</f>
        <v>-371</v>
      </c>
      <c r="AB383" s="28">
        <f ca="1">IF($D383&gt;$D$8,"",INDIRECT(ADDRESS(ROW(Entrées!$C$37)+($D383-1)*24+AB$11,COLUMN(Entrées!$C$37)+($C383-1),4,TRUE,"Entrées")))</f>
        <v>-3</v>
      </c>
      <c r="AC383" s="11"/>
      <c r="AD383" s="40">
        <f t="shared" ca="1" si="452"/>
        <v>-488.0625</v>
      </c>
      <c r="AE383" s="40">
        <f t="shared" ref="AE383:AE412" ca="1" si="454">MAX(E383:AB383)</f>
        <v>-2</v>
      </c>
      <c r="AF383" s="40">
        <f t="shared" ref="AF383:AF412" ca="1" si="455">MIN(E383:AB383)</f>
        <v>-1956.5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49473.956989247294</v>
      </c>
      <c r="AK383" s="31">
        <f t="shared" ca="1" si="369"/>
        <v>49350.672043010745</v>
      </c>
      <c r="AL383" s="31">
        <f t="shared" ca="1" si="370"/>
        <v>49398.118279569891</v>
      </c>
      <c r="AM383" s="31">
        <f t="shared" ca="1" si="371"/>
        <v>347.55645161290329</v>
      </c>
      <c r="AN383" s="31">
        <f t="shared" ca="1" si="372"/>
        <v>2588.1444892473114</v>
      </c>
      <c r="AO383" s="31">
        <f t="shared" ca="1" si="373"/>
        <v>1503.5463709677417</v>
      </c>
      <c r="AP383" s="31">
        <f t="shared" ca="1" si="374"/>
        <v>41704.171370967742</v>
      </c>
      <c r="AQ383" s="31">
        <f t="shared" ca="1" si="375"/>
        <v>2152.7096774193546</v>
      </c>
      <c r="AR383" s="31">
        <f t="shared" ca="1" si="376"/>
        <v>402.56922043010746</v>
      </c>
      <c r="AS383" s="31">
        <f t="shared" ca="1" si="377"/>
        <v>6508.2741935483891</v>
      </c>
      <c r="AT383" s="31">
        <f t="shared" ca="1" si="378"/>
        <v>-813.07862903225805</v>
      </c>
      <c r="AU383" s="31">
        <f t="shared" ca="1" si="379"/>
        <v>663.5913978494624</v>
      </c>
      <c r="AV383" s="31">
        <f t="shared" ca="1" si="380"/>
        <v>-5583.5161290322567</v>
      </c>
      <c r="AW383" s="31">
        <f t="shared" ca="1" si="381"/>
        <v>65.047043010752674</v>
      </c>
      <c r="AX383" s="31">
        <f t="shared" ca="1" si="382"/>
        <v>1350.5215053763443</v>
      </c>
      <c r="AY383" s="31">
        <f t="shared" ca="1" si="383"/>
        <v>-1174.383064516129</v>
      </c>
      <c r="AZ383" s="31">
        <f t="shared" ca="1" si="384"/>
        <v>-997.34811827956992</v>
      </c>
      <c r="BA383" s="31">
        <f t="shared" ca="1" si="385"/>
        <v>-382.02016129032256</v>
      </c>
      <c r="BB383" s="31">
        <f t="shared" ca="1" si="386"/>
        <v>-2410.5497311827958</v>
      </c>
      <c r="BC383" s="31">
        <f t="shared" ca="1" si="387"/>
        <v>-1597.1438172043011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-843</v>
      </c>
      <c r="BI383" s="32">
        <f>IF($BF383&gt;$Y$7,"",IF(AND($BF383=$Y$7,$BG383=23),"",Entrées!D411-Entrées!D410))</f>
        <v>-962.5</v>
      </c>
      <c r="BJ383" s="32">
        <f>IF($BF383&gt;$Y$7,"",IF(AND($BF383=$Y$7,$BG383=23),"",Entrées!E411-Entrées!E410))</f>
        <v>-1025</v>
      </c>
      <c r="BK383" s="32">
        <f>IF($BF383&gt;$Y$7,"",IF(AND($BF383=$Y$7,$BG383=23),"",Entrées!F411-Entrées!F410))</f>
        <v>2.5</v>
      </c>
      <c r="BL383" s="32">
        <f>IF($BF383&gt;$Y$7,"",IF(AND($BF383=$Y$7,$BG383=23),"",Entrées!G411-Entrées!G410))</f>
        <v>330.5</v>
      </c>
      <c r="BM383" s="32">
        <f>IF($BF383&gt;$Y$7,"",IF(AND($BF383=$Y$7,$BG383=23),"",Entrées!H411-Entrées!H410))</f>
        <v>-21.5</v>
      </c>
      <c r="BN383" s="32">
        <f>IF($BF383&gt;$Y$7,"",IF(AND($BF383=$Y$7,$BG383=23),"",Entrées!I411-Entrées!I410))</f>
        <v>-34.5</v>
      </c>
      <c r="BO383" s="32">
        <f>IF($BF383&gt;$Y$7,"",IF(AND($BF383=$Y$7,$BG383=23),"",Entrées!J411-Entrées!J410))</f>
        <v>293</v>
      </c>
      <c r="BP383" s="32">
        <f>IF($BF383&gt;$Y$7,"",IF(AND($BF383=$Y$7,$BG383=23),"",Entrées!K411-Entrées!K410))</f>
        <v>0</v>
      </c>
      <c r="BQ383" s="32">
        <f>IF($BF383&gt;$Y$7,"",IF(AND($BF383=$Y$7,$BG383=23),"",Entrées!L411-Entrées!L410))</f>
        <v>-421</v>
      </c>
      <c r="BR383" s="32">
        <f>IF($BF383&gt;$Y$7,"",IF(AND($BF383=$Y$7,$BG383=23),"",Entrées!M411-Entrées!M410))</f>
        <v>0</v>
      </c>
      <c r="BS383" s="32">
        <f>IF($BF383&gt;$Y$7,"",IF(AND($BF383=$Y$7,$BG383=23),"",Entrées!N411-Entrées!N410))</f>
        <v>0.5</v>
      </c>
      <c r="BT383" s="32">
        <f>IF($BF383&gt;$Y$7,"",IF(AND($BF383=$Y$7,$BG383=23),"",Entrées!O411-Entrées!O410))</f>
        <v>-993</v>
      </c>
      <c r="BU383" s="32">
        <f>IF($BF383&gt;$Y$7,"",IF(AND($BF383=$Y$7,$BG383=23),"",Entrées!P411-Entrées!P410))</f>
        <v>5</v>
      </c>
      <c r="BV383" s="32">
        <f>IF($BF383&gt;$Y$7,"",IF(AND($BF383=$Y$7,$BG383=23),"",Entrées!Q411-Entrées!Q410))</f>
        <v>366</v>
      </c>
      <c r="BW383" s="32">
        <f>IF($BF383&gt;$Y$7,"",IF(AND($BF383=$Y$7,$BG383=23),"",Entrées!R411-Entrées!R410))</f>
        <v>192</v>
      </c>
      <c r="BX383" s="32">
        <f>IF($BF383&gt;$Y$7,"",IF(AND($BF383=$Y$7,$BG383=23),"",Entrées!S411-Entrées!S410))</f>
        <v>101</v>
      </c>
      <c r="BY383" s="32">
        <f>IF($BF383&gt;$Y$7,"",IF(AND($BF383=$Y$7,$BG383=23),"",Entrées!T411-Entrées!T410))</f>
        <v>-314</v>
      </c>
      <c r="BZ383" s="32">
        <f>IF($BF383&gt;$Y$7,"",IF(AND($BF383=$Y$7,$BG383=23),"",Entrées!U411-Entrées!U410))</f>
        <v>-471</v>
      </c>
      <c r="CA383" s="32">
        <f>IF($BF383&gt;$Y$7,"",IF(AND($BF383=$Y$7,$BG383=23),"",Entrées!V411-Entrées!V410))</f>
        <v>-618</v>
      </c>
      <c r="CB383" s="4"/>
      <c r="CC383" s="4"/>
      <c r="CD383" s="33">
        <f>IF($BF383&lt;=$Y$7,Entrées!J410/CD$2,"")</f>
        <v>0.31201110269997478</v>
      </c>
      <c r="CE383" s="33">
        <f>IF($BF383&lt;=$Y$7,Entrées!K410/CE$2,"")</f>
        <v>0.32763975155279501</v>
      </c>
      <c r="CF383" s="11">
        <f t="shared" si="389"/>
        <v>7926</v>
      </c>
      <c r="CG383" s="11">
        <f t="shared" si="390"/>
        <v>4186</v>
      </c>
      <c r="CH383" s="52">
        <f t="shared" si="391"/>
        <v>0.27160101910413265</v>
      </c>
      <c r="CI383" s="52">
        <f t="shared" si="392"/>
        <v>9.6170382329218221E-2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-712.5</v>
      </c>
      <c r="F384" s="28">
        <f ca="1">IF($D384&gt;$D$8,"",INDIRECT(ADDRESS(ROW(Entrées!$C$37)+($D384-1)*24+F$11,COLUMN(Entrées!$C$37)+($C384-1),4,TRUE,"Entrées")))</f>
        <v>-2280.5</v>
      </c>
      <c r="G384" s="28">
        <f ca="1">IF($D384&gt;$D$8,"",INDIRECT(ADDRESS(ROW(Entrées!$C$37)+($D384-1)*24+G$11,COLUMN(Entrées!$C$37)+($C384-1),4,TRUE,"Entrées")))</f>
        <v>-2061</v>
      </c>
      <c r="H384" s="28">
        <f ca="1">IF($D384&gt;$D$8,"",INDIRECT(ADDRESS(ROW(Entrées!$C$37)+($D384-1)*24+H$11,COLUMN(Entrées!$C$37)+($C384-1),4,TRUE,"Entrées")))</f>
        <v>-2192.5</v>
      </c>
      <c r="I384" s="28">
        <f ca="1">IF($D384&gt;$D$8,"",INDIRECT(ADDRESS(ROW(Entrées!$C$37)+($D384-1)*24+I$11,COLUMN(Entrées!$C$37)+($C384-1),4,TRUE,"Entrées")))</f>
        <v>-2191</v>
      </c>
      <c r="J384" s="28">
        <f ca="1">IF($D384&gt;$D$8,"",INDIRECT(ADDRESS(ROW(Entrées!$C$37)+($D384-1)*24+J$11,COLUMN(Entrées!$C$37)+($C384-1),4,TRUE,"Entrées")))</f>
        <v>-2059.5</v>
      </c>
      <c r="K384" s="28">
        <f ca="1">IF($D384&gt;$D$8,"",INDIRECT(ADDRESS(ROW(Entrées!$C$37)+($D384-1)*24+K$11,COLUMN(Entrées!$C$37)+($C384-1),4,TRUE,"Entrées")))</f>
        <v>-2027</v>
      </c>
      <c r="L384" s="28">
        <f ca="1">IF($D384&gt;$D$8,"",INDIRECT(ADDRESS(ROW(Entrées!$C$37)+($D384-1)*24+L$11,COLUMN(Entrées!$C$37)+($C384-1),4,TRUE,"Entrées")))</f>
        <v>-321</v>
      </c>
      <c r="M384" s="28">
        <f ca="1">IF($D384&gt;$D$8,"",INDIRECT(ADDRESS(ROW(Entrées!$C$37)+($D384-1)*24+M$11,COLUMN(Entrées!$C$37)+($C384-1),4,TRUE,"Entrées")))</f>
        <v>-40.5</v>
      </c>
      <c r="N384" s="28">
        <f ca="1">IF($D384&gt;$D$8,"",INDIRECT(ADDRESS(ROW(Entrées!$C$37)+($D384-1)*24+N$11,COLUMN(Entrées!$C$37)+($C384-1),4,TRUE,"Entrées")))</f>
        <v>-2.5</v>
      </c>
      <c r="O384" s="28">
        <f ca="1">IF($D384&gt;$D$8,"",INDIRECT(ADDRESS(ROW(Entrées!$C$37)+($D384-1)*24+O$11,COLUMN(Entrées!$C$37)+($C384-1),4,TRUE,"Entrées")))</f>
        <v>-2</v>
      </c>
      <c r="P384" s="28">
        <f ca="1">IF($D384&gt;$D$8,"",INDIRECT(ADDRESS(ROW(Entrées!$C$37)+($D384-1)*24+P$11,COLUMN(Entrées!$C$37)+($C384-1),4,TRUE,"Entrées")))</f>
        <v>-2</v>
      </c>
      <c r="Q384" s="28">
        <f ca="1">IF($D384&gt;$D$8,"",INDIRECT(ADDRESS(ROW(Entrées!$C$37)+($D384-1)*24+Q$11,COLUMN(Entrées!$C$37)+($C384-1),4,TRUE,"Entrées")))</f>
        <v>-2</v>
      </c>
      <c r="R384" s="28">
        <f ca="1">IF($D384&gt;$D$8,"",INDIRECT(ADDRESS(ROW(Entrées!$C$37)+($D384-1)*24+R$11,COLUMN(Entrées!$C$37)+($C384-1),4,TRUE,"Entrées")))</f>
        <v>-2</v>
      </c>
      <c r="S384" s="28">
        <f ca="1">IF($D384&gt;$D$8,"",INDIRECT(ADDRESS(ROW(Entrées!$C$37)+($D384-1)*24+S$11,COLUMN(Entrées!$C$37)+($C384-1),4,TRUE,"Entrées")))</f>
        <v>-2</v>
      </c>
      <c r="T384" s="28">
        <f ca="1">IF($D384&gt;$D$8,"",INDIRECT(ADDRESS(ROW(Entrées!$C$37)+($D384-1)*24+T$11,COLUMN(Entrées!$C$37)+($C384-1),4,TRUE,"Entrées")))</f>
        <v>-2</v>
      </c>
      <c r="U384" s="28">
        <f ca="1">IF($D384&gt;$D$8,"",INDIRECT(ADDRESS(ROW(Entrées!$C$37)+($D384-1)*24+U$11,COLUMN(Entrées!$C$37)+($C384-1),4,TRUE,"Entrées")))</f>
        <v>-1.5</v>
      </c>
      <c r="V384" s="28">
        <f ca="1">IF($D384&gt;$D$8,"",INDIRECT(ADDRESS(ROW(Entrées!$C$37)+($D384-1)*24+V$11,COLUMN(Entrées!$C$37)+($C384-1),4,TRUE,"Entrées")))</f>
        <v>-2.5</v>
      </c>
      <c r="W384" s="28">
        <f ca="1">IF($D384&gt;$D$8,"",INDIRECT(ADDRESS(ROW(Entrées!$C$37)+($D384-1)*24+W$11,COLUMN(Entrées!$C$37)+($C384-1),4,TRUE,"Entrées")))</f>
        <v>-2.5</v>
      </c>
      <c r="X384" s="28">
        <f ca="1">IF($D384&gt;$D$8,"",INDIRECT(ADDRESS(ROW(Entrées!$C$37)+($D384-1)*24+X$11,COLUMN(Entrées!$C$37)+($C384-1),4,TRUE,"Entrées")))</f>
        <v>-4.5</v>
      </c>
      <c r="Y384" s="28">
        <f ca="1">IF($D384&gt;$D$8,"",INDIRECT(ADDRESS(ROW(Entrées!$C$37)+($D384-1)*24+Y$11,COLUMN(Entrées!$C$37)+($C384-1),4,TRUE,"Entrées")))</f>
        <v>-32</v>
      </c>
      <c r="Z384" s="28">
        <f ca="1">IF($D384&gt;$D$8,"",INDIRECT(ADDRESS(ROW(Entrées!$C$37)+($D384-1)*24+Z$11,COLUMN(Entrées!$C$37)+($C384-1),4,TRUE,"Entrées")))</f>
        <v>-260</v>
      </c>
      <c r="AA384" s="28">
        <f ca="1">IF($D384&gt;$D$8,"",INDIRECT(ADDRESS(ROW(Entrées!$C$37)+($D384-1)*24+AA$11,COLUMN(Entrées!$C$37)+($C384-1),4,TRUE,"Entrées")))</f>
        <v>-634</v>
      </c>
      <c r="AB384" s="28">
        <f ca="1">IF($D384&gt;$D$8,"",INDIRECT(ADDRESS(ROW(Entrées!$C$37)+($D384-1)*24+AB$11,COLUMN(Entrées!$C$37)+($C384-1),4,TRUE,"Entrées")))</f>
        <v>-6</v>
      </c>
      <c r="AC384" s="11"/>
      <c r="AD384" s="40">
        <f t="shared" ca="1" si="452"/>
        <v>-618.45833333333337</v>
      </c>
      <c r="AE384" s="40">
        <f t="shared" ca="1" si="454"/>
        <v>-1.5</v>
      </c>
      <c r="AF384" s="40">
        <f t="shared" ca="1" si="455"/>
        <v>-2280.5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49473.956989247294</v>
      </c>
      <c r="AK384" s="31">
        <f t="shared" ca="1" si="369"/>
        <v>49350.672043010745</v>
      </c>
      <c r="AL384" s="31">
        <f t="shared" ca="1" si="370"/>
        <v>49398.118279569891</v>
      </c>
      <c r="AM384" s="31">
        <f t="shared" ca="1" si="371"/>
        <v>347.55645161290329</v>
      </c>
      <c r="AN384" s="31">
        <f t="shared" ca="1" si="372"/>
        <v>2588.1444892473114</v>
      </c>
      <c r="AO384" s="31">
        <f t="shared" ca="1" si="373"/>
        <v>1503.5463709677417</v>
      </c>
      <c r="AP384" s="31">
        <f t="shared" ca="1" si="374"/>
        <v>41704.171370967742</v>
      </c>
      <c r="AQ384" s="31">
        <f t="shared" ca="1" si="375"/>
        <v>2152.7096774193546</v>
      </c>
      <c r="AR384" s="31">
        <f t="shared" ca="1" si="376"/>
        <v>402.56922043010746</v>
      </c>
      <c r="AS384" s="31">
        <f t="shared" ca="1" si="377"/>
        <v>6508.2741935483891</v>
      </c>
      <c r="AT384" s="31">
        <f t="shared" ca="1" si="378"/>
        <v>-813.07862903225805</v>
      </c>
      <c r="AU384" s="31">
        <f t="shared" ca="1" si="379"/>
        <v>663.5913978494624</v>
      </c>
      <c r="AV384" s="31">
        <f t="shared" ca="1" si="380"/>
        <v>-5583.5161290322567</v>
      </c>
      <c r="AW384" s="31">
        <f t="shared" ca="1" si="381"/>
        <v>65.047043010752674</v>
      </c>
      <c r="AX384" s="31">
        <f t="shared" ca="1" si="382"/>
        <v>1350.5215053763443</v>
      </c>
      <c r="AY384" s="31">
        <f t="shared" ca="1" si="383"/>
        <v>-1174.383064516129</v>
      </c>
      <c r="AZ384" s="31">
        <f t="shared" ca="1" si="384"/>
        <v>-997.34811827956992</v>
      </c>
      <c r="BA384" s="31">
        <f t="shared" ca="1" si="385"/>
        <v>-382.02016129032256</v>
      </c>
      <c r="BB384" s="31">
        <f t="shared" ca="1" si="386"/>
        <v>-2410.5497311827958</v>
      </c>
      <c r="BC384" s="31">
        <f t="shared" ca="1" si="387"/>
        <v>-1597.1438172043011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-1963</v>
      </c>
      <c r="BI384" s="32">
        <f>IF($BF384&gt;$Y$7,"",IF(AND($BF384=$Y$7,$BG384=23),"",Entrées!D412-Entrées!D411))</f>
        <v>-2262.5</v>
      </c>
      <c r="BJ384" s="32">
        <f>IF($BF384&gt;$Y$7,"",IF(AND($BF384=$Y$7,$BG384=23),"",Entrées!E412-Entrées!E411))</f>
        <v>-2162.5</v>
      </c>
      <c r="BK384" s="32">
        <f>IF($BF384&gt;$Y$7,"",IF(AND($BF384=$Y$7,$BG384=23),"",Entrées!F412-Entrées!F411))</f>
        <v>2</v>
      </c>
      <c r="BL384" s="32">
        <f>IF($BF384&gt;$Y$7,"",IF(AND($BF384=$Y$7,$BG384=23),"",Entrées!G412-Entrées!G411))</f>
        <v>98.5</v>
      </c>
      <c r="BM384" s="32">
        <f>IF($BF384&gt;$Y$7,"",IF(AND($BF384=$Y$7,$BG384=23),"",Entrées!H412-Entrées!H411))</f>
        <v>-28</v>
      </c>
      <c r="BN384" s="32">
        <f>IF($BF384&gt;$Y$7,"",IF(AND($BF384=$Y$7,$BG384=23),"",Entrées!I412-Entrées!I411))</f>
        <v>-135</v>
      </c>
      <c r="BO384" s="32">
        <f>IF($BF384&gt;$Y$7,"",IF(AND($BF384=$Y$7,$BG384=23),"",Entrées!J412-Entrées!J411))</f>
        <v>203.5</v>
      </c>
      <c r="BP384" s="32">
        <f>IF($BF384&gt;$Y$7,"",IF(AND($BF384=$Y$7,$BG384=23),"",Entrées!K412-Entrées!K411))</f>
        <v>-180</v>
      </c>
      <c r="BQ384" s="32">
        <f>IF($BF384&gt;$Y$7,"",IF(AND($BF384=$Y$7,$BG384=23),"",Entrées!L412-Entrées!L411))</f>
        <v>-835.5</v>
      </c>
      <c r="BR384" s="32">
        <f>IF($BF384&gt;$Y$7,"",IF(AND($BF384=$Y$7,$BG384=23),"",Entrées!M412-Entrées!M411))</f>
        <v>0.5</v>
      </c>
      <c r="BS384" s="32">
        <f>IF($BF384&gt;$Y$7,"",IF(AND($BF384=$Y$7,$BG384=23),"",Entrées!N412-Entrées!N411))</f>
        <v>-3</v>
      </c>
      <c r="BT384" s="32">
        <f>IF($BF384&gt;$Y$7,"",IF(AND($BF384=$Y$7,$BG384=23),"",Entrées!O412-Entrées!O411))</f>
        <v>-1086</v>
      </c>
      <c r="BU384" s="32">
        <f>IF($BF384&gt;$Y$7,"",IF(AND($BF384=$Y$7,$BG384=23),"",Entrées!P412-Entrées!P411))</f>
        <v>2.5</v>
      </c>
      <c r="BV384" s="32">
        <f>IF($BF384&gt;$Y$7,"",IF(AND($BF384=$Y$7,$BG384=23),"",Entrées!Q412-Entrées!Q411))</f>
        <v>-36</v>
      </c>
      <c r="BW384" s="32">
        <f>IF($BF384&gt;$Y$7,"",IF(AND($BF384=$Y$7,$BG384=23),"",Entrées!R412-Entrées!R411))</f>
        <v>-340</v>
      </c>
      <c r="BX384" s="32">
        <f>IF($BF384&gt;$Y$7,"",IF(AND($BF384=$Y$7,$BG384=23),"",Entrées!S412-Entrées!S411))</f>
        <v>47</v>
      </c>
      <c r="BY384" s="32">
        <f>IF($BF384&gt;$Y$7,"",IF(AND($BF384=$Y$7,$BG384=23),"",Entrées!T412-Entrées!T411))</f>
        <v>-564</v>
      </c>
      <c r="BZ384" s="32">
        <f>IF($BF384&gt;$Y$7,"",IF(AND($BF384=$Y$7,$BG384=23),"",Entrées!U412-Entrées!U411))</f>
        <v>-36</v>
      </c>
      <c r="CA384" s="32">
        <f>IF($BF384&gt;$Y$7,"",IF(AND($BF384=$Y$7,$BG384=23),"",Entrées!V412-Entrées!V411))</f>
        <v>-304</v>
      </c>
      <c r="CB384" s="4"/>
      <c r="CC384" s="4"/>
      <c r="CD384" s="33">
        <f>IF($BF384&lt;=$Y$7,Entrées!J411/CD$2,"")</f>
        <v>0.34897804693414081</v>
      </c>
      <c r="CE384" s="33">
        <f>IF($BF384&lt;=$Y$7,Entrées!K411/CE$2,"")</f>
        <v>0.32763975155279501</v>
      </c>
      <c r="CF384" s="11">
        <f t="shared" si="389"/>
        <v>7926</v>
      </c>
      <c r="CG384" s="11">
        <f t="shared" si="390"/>
        <v>4186</v>
      </c>
      <c r="CH384" s="52">
        <f t="shared" si="391"/>
        <v>0.27160101910413265</v>
      </c>
      <c r="CI384" s="52">
        <f t="shared" si="392"/>
        <v>9.6170382329218221E-2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-217</v>
      </c>
      <c r="F385" s="28">
        <f ca="1">IF($D385&gt;$D$8,"",INDIRECT(ADDRESS(ROW(Entrées!$C$37)+($D385-1)*24+F$11,COLUMN(Entrées!$C$37)+($C385-1),4,TRUE,"Entrées")))</f>
        <v>-1863</v>
      </c>
      <c r="G385" s="28">
        <f ca="1">IF($D385&gt;$D$8,"",INDIRECT(ADDRESS(ROW(Entrées!$C$37)+($D385-1)*24+G$11,COLUMN(Entrées!$C$37)+($C385-1),4,TRUE,"Entrées")))</f>
        <v>-2316.5</v>
      </c>
      <c r="H385" s="28">
        <f ca="1">IF($D385&gt;$D$8,"",INDIRECT(ADDRESS(ROW(Entrées!$C$37)+($D385-1)*24+H$11,COLUMN(Entrées!$C$37)+($C385-1),4,TRUE,"Entrées")))</f>
        <v>-2192.5</v>
      </c>
      <c r="I385" s="28">
        <f ca="1">IF($D385&gt;$D$8,"",INDIRECT(ADDRESS(ROW(Entrées!$C$37)+($D385-1)*24+I$11,COLUMN(Entrées!$C$37)+($C385-1),4,TRUE,"Entrées")))</f>
        <v>-2071.5</v>
      </c>
      <c r="J385" s="28">
        <f ca="1">IF($D385&gt;$D$8,"",INDIRECT(ADDRESS(ROW(Entrées!$C$37)+($D385-1)*24+J$11,COLUMN(Entrées!$C$37)+($C385-1),4,TRUE,"Entrées")))</f>
        <v>-2069</v>
      </c>
      <c r="K385" s="28">
        <f ca="1">IF($D385&gt;$D$8,"",INDIRECT(ADDRESS(ROW(Entrées!$C$37)+($D385-1)*24+K$11,COLUMN(Entrées!$C$37)+($C385-1),4,TRUE,"Entrées")))</f>
        <v>-2038</v>
      </c>
      <c r="L385" s="28">
        <f ca="1">IF($D385&gt;$D$8,"",INDIRECT(ADDRESS(ROW(Entrées!$C$37)+($D385-1)*24+L$11,COLUMN(Entrées!$C$37)+($C385-1),4,TRUE,"Entrées")))</f>
        <v>-232</v>
      </c>
      <c r="M385" s="28">
        <f ca="1">IF($D385&gt;$D$8,"",INDIRECT(ADDRESS(ROW(Entrées!$C$37)+($D385-1)*24+M$11,COLUMN(Entrées!$C$37)+($C385-1),4,TRUE,"Entrées")))</f>
        <v>-5</v>
      </c>
      <c r="N385" s="28">
        <f ca="1">IF($D385&gt;$D$8,"",INDIRECT(ADDRESS(ROW(Entrées!$C$37)+($D385-1)*24+N$11,COLUMN(Entrées!$C$37)+($C385-1),4,TRUE,"Entrées")))</f>
        <v>-30.5</v>
      </c>
      <c r="O385" s="28">
        <f ca="1">IF($D385&gt;$D$8,"",INDIRECT(ADDRESS(ROW(Entrées!$C$37)+($D385-1)*24+O$11,COLUMN(Entrées!$C$37)+($C385-1),4,TRUE,"Entrées")))</f>
        <v>-1.5</v>
      </c>
      <c r="P385" s="28">
        <f ca="1">IF($D385&gt;$D$8,"",INDIRECT(ADDRESS(ROW(Entrées!$C$37)+($D385-1)*24+P$11,COLUMN(Entrées!$C$37)+($C385-1),4,TRUE,"Entrées")))</f>
        <v>-2</v>
      </c>
      <c r="Q385" s="28">
        <f ca="1">IF($D385&gt;$D$8,"",INDIRECT(ADDRESS(ROW(Entrées!$C$37)+($D385-1)*24+Q$11,COLUMN(Entrées!$C$37)+($C385-1),4,TRUE,"Entrées")))</f>
        <v>-19</v>
      </c>
      <c r="R385" s="28">
        <f ca="1">IF($D385&gt;$D$8,"",INDIRECT(ADDRESS(ROW(Entrées!$C$37)+($D385-1)*24+R$11,COLUMN(Entrées!$C$37)+($C385-1),4,TRUE,"Entrées")))</f>
        <v>-19</v>
      </c>
      <c r="S385" s="28">
        <f ca="1">IF($D385&gt;$D$8,"",INDIRECT(ADDRESS(ROW(Entrées!$C$37)+($D385-1)*24+S$11,COLUMN(Entrées!$C$37)+($C385-1),4,TRUE,"Entrées")))</f>
        <v>-19</v>
      </c>
      <c r="T385" s="28">
        <f ca="1">IF($D385&gt;$D$8,"",INDIRECT(ADDRESS(ROW(Entrées!$C$37)+($D385-1)*24+T$11,COLUMN(Entrées!$C$37)+($C385-1),4,TRUE,"Entrées")))</f>
        <v>-19</v>
      </c>
      <c r="U385" s="28">
        <f ca="1">IF($D385&gt;$D$8,"",INDIRECT(ADDRESS(ROW(Entrées!$C$37)+($D385-1)*24+U$11,COLUMN(Entrées!$C$37)+($C385-1),4,TRUE,"Entrées")))</f>
        <v>-19</v>
      </c>
      <c r="V385" s="28">
        <f ca="1">IF($D385&gt;$D$8,"",INDIRECT(ADDRESS(ROW(Entrées!$C$37)+($D385-1)*24+V$11,COLUMN(Entrées!$C$37)+($C385-1),4,TRUE,"Entrées")))</f>
        <v>-20</v>
      </c>
      <c r="W385" s="28">
        <f ca="1">IF($D385&gt;$D$8,"",INDIRECT(ADDRESS(ROW(Entrées!$C$37)+($D385-1)*24+W$11,COLUMN(Entrées!$C$37)+($C385-1),4,TRUE,"Entrées")))</f>
        <v>-19.5</v>
      </c>
      <c r="X385" s="28">
        <f ca="1">IF($D385&gt;$D$8,"",INDIRECT(ADDRESS(ROW(Entrées!$C$37)+($D385-1)*24+X$11,COLUMN(Entrées!$C$37)+($C385-1),4,TRUE,"Entrées")))</f>
        <v>-19</v>
      </c>
      <c r="Y385" s="28">
        <f ca="1">IF($D385&gt;$D$8,"",INDIRECT(ADDRESS(ROW(Entrées!$C$37)+($D385-1)*24+Y$11,COLUMN(Entrées!$C$37)+($C385-1),4,TRUE,"Entrées")))</f>
        <v>-19</v>
      </c>
      <c r="Z385" s="28">
        <f ca="1">IF($D385&gt;$D$8,"",INDIRECT(ADDRESS(ROW(Entrées!$C$37)+($D385-1)*24+Z$11,COLUMN(Entrées!$C$37)+($C385-1),4,TRUE,"Entrées")))</f>
        <v>-209.5</v>
      </c>
      <c r="AA385" s="28">
        <f ca="1">IF($D385&gt;$D$8,"",INDIRECT(ADDRESS(ROW(Entrées!$C$37)+($D385-1)*24+AA$11,COLUMN(Entrées!$C$37)+($C385-1),4,TRUE,"Entrées")))</f>
        <v>-241</v>
      </c>
      <c r="AB385" s="28">
        <f ca="1">IF($D385&gt;$D$8,"",INDIRECT(ADDRESS(ROW(Entrées!$C$37)+($D385-1)*24+AB$11,COLUMN(Entrées!$C$37)+($C385-1),4,TRUE,"Entrées")))</f>
        <v>-20.5</v>
      </c>
      <c r="AC385" s="11"/>
      <c r="AD385" s="40">
        <f t="shared" ca="1" si="452"/>
        <v>-570.08333333333337</v>
      </c>
      <c r="AE385" s="40">
        <f t="shared" ca="1" si="454"/>
        <v>-1.5</v>
      </c>
      <c r="AF385" s="40">
        <f t="shared" ca="1" si="455"/>
        <v>-2316.5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49473.956989247294</v>
      </c>
      <c r="AK385" s="31">
        <f t="shared" ca="1" si="369"/>
        <v>49350.672043010745</v>
      </c>
      <c r="AL385" s="31">
        <f t="shared" ca="1" si="370"/>
        <v>49398.118279569891</v>
      </c>
      <c r="AM385" s="31">
        <f t="shared" ca="1" si="371"/>
        <v>347.55645161290329</v>
      </c>
      <c r="AN385" s="31">
        <f t="shared" ca="1" si="372"/>
        <v>2588.1444892473114</v>
      </c>
      <c r="AO385" s="31">
        <f t="shared" ca="1" si="373"/>
        <v>1503.5463709677417</v>
      </c>
      <c r="AP385" s="31">
        <f t="shared" ca="1" si="374"/>
        <v>41704.171370967742</v>
      </c>
      <c r="AQ385" s="31">
        <f t="shared" ca="1" si="375"/>
        <v>2152.7096774193546</v>
      </c>
      <c r="AR385" s="31">
        <f t="shared" ca="1" si="376"/>
        <v>402.56922043010746</v>
      </c>
      <c r="AS385" s="31">
        <f t="shared" ca="1" si="377"/>
        <v>6508.2741935483891</v>
      </c>
      <c r="AT385" s="31">
        <f t="shared" ca="1" si="378"/>
        <v>-813.07862903225805</v>
      </c>
      <c r="AU385" s="31">
        <f t="shared" ca="1" si="379"/>
        <v>663.5913978494624</v>
      </c>
      <c r="AV385" s="31">
        <f t="shared" ca="1" si="380"/>
        <v>-5583.5161290322567</v>
      </c>
      <c r="AW385" s="31">
        <f t="shared" ca="1" si="381"/>
        <v>65.047043010752674</v>
      </c>
      <c r="AX385" s="31">
        <f t="shared" ca="1" si="382"/>
        <v>1350.5215053763443</v>
      </c>
      <c r="AY385" s="31">
        <f t="shared" ca="1" si="383"/>
        <v>-1174.383064516129</v>
      </c>
      <c r="AZ385" s="31">
        <f t="shared" ca="1" si="384"/>
        <v>-997.34811827956992</v>
      </c>
      <c r="BA385" s="31">
        <f t="shared" ca="1" si="385"/>
        <v>-382.02016129032256</v>
      </c>
      <c r="BB385" s="31">
        <f t="shared" ca="1" si="386"/>
        <v>-2410.5497311827958</v>
      </c>
      <c r="BC385" s="31">
        <f t="shared" ca="1" si="387"/>
        <v>-1597.1438172043011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-1242.5</v>
      </c>
      <c r="BI385" s="32">
        <f>IF($BF385&gt;$Y$7,"",IF(AND($BF385=$Y$7,$BG385=23),"",Entrées!D413-Entrées!D412))</f>
        <v>-1387.5</v>
      </c>
      <c r="BJ385" s="32">
        <f>IF($BF385&gt;$Y$7,"",IF(AND($BF385=$Y$7,$BG385=23),"",Entrées!E413-Entrées!E412))</f>
        <v>-1475</v>
      </c>
      <c r="BK385" s="32">
        <f>IF($BF385&gt;$Y$7,"",IF(AND($BF385=$Y$7,$BG385=23),"",Entrées!F413-Entrées!F412))</f>
        <v>-3</v>
      </c>
      <c r="BL385" s="32">
        <f>IF($BF385&gt;$Y$7,"",IF(AND($BF385=$Y$7,$BG385=23),"",Entrées!G413-Entrées!G412))</f>
        <v>239</v>
      </c>
      <c r="BM385" s="32">
        <f>IF($BF385&gt;$Y$7,"",IF(AND($BF385=$Y$7,$BG385=23),"",Entrées!H413-Entrées!H412))</f>
        <v>-86</v>
      </c>
      <c r="BN385" s="32">
        <f>IF($BF385&gt;$Y$7,"",IF(AND($BF385=$Y$7,$BG385=23),"",Entrées!I413-Entrées!I412))</f>
        <v>-114</v>
      </c>
      <c r="BO385" s="32">
        <f>IF($BF385&gt;$Y$7,"",IF(AND($BF385=$Y$7,$BG385=23),"",Entrées!J413-Entrées!J412))</f>
        <v>-75</v>
      </c>
      <c r="BP385" s="32">
        <f>IF($BF385&gt;$Y$7,"",IF(AND($BF385=$Y$7,$BG385=23),"",Entrées!K413-Entrées!K412))</f>
        <v>-236.5</v>
      </c>
      <c r="BQ385" s="32">
        <f>IF($BF385&gt;$Y$7,"",IF(AND($BF385=$Y$7,$BG385=23),"",Entrées!L413-Entrées!L412))</f>
        <v>-42.5</v>
      </c>
      <c r="BR385" s="32">
        <f>IF($BF385&gt;$Y$7,"",IF(AND($BF385=$Y$7,$BG385=23),"",Entrées!M413-Entrées!M412))</f>
        <v>0</v>
      </c>
      <c r="BS385" s="32">
        <f>IF($BF385&gt;$Y$7,"",IF(AND($BF385=$Y$7,$BG385=23),"",Entrées!N413-Entrées!N412))</f>
        <v>1</v>
      </c>
      <c r="BT385" s="32">
        <f>IF($BF385&gt;$Y$7,"",IF(AND($BF385=$Y$7,$BG385=23),"",Entrées!O413-Entrées!O412))</f>
        <v>-925</v>
      </c>
      <c r="BU385" s="32">
        <f>IF($BF385&gt;$Y$7,"",IF(AND($BF385=$Y$7,$BG385=23),"",Entrées!P413-Entrées!P412))</f>
        <v>4</v>
      </c>
      <c r="BV385" s="32">
        <f>IF($BF385&gt;$Y$7,"",IF(AND($BF385=$Y$7,$BG385=23),"",Entrées!Q413-Entrées!Q412))</f>
        <v>-768</v>
      </c>
      <c r="BW385" s="32">
        <f>IF($BF385&gt;$Y$7,"",IF(AND($BF385=$Y$7,$BG385=23),"",Entrées!R413-Entrées!R412))</f>
        <v>-116</v>
      </c>
      <c r="BX385" s="32">
        <f>IF($BF385&gt;$Y$7,"",IF(AND($BF385=$Y$7,$BG385=23),"",Entrées!S413-Entrées!S412))</f>
        <v>25</v>
      </c>
      <c r="BY385" s="32">
        <f>IF($BF385&gt;$Y$7,"",IF(AND($BF385=$Y$7,$BG385=23),"",Entrées!T413-Entrées!T412))</f>
        <v>18</v>
      </c>
      <c r="BZ385" s="32">
        <f>IF($BF385&gt;$Y$7,"",IF(AND($BF385=$Y$7,$BG385=23),"",Entrées!U413-Entrées!U412))</f>
        <v>0</v>
      </c>
      <c r="CA385" s="32">
        <f>IF($BF385&gt;$Y$7,"",IF(AND($BF385=$Y$7,$BG385=23),"",Entrées!V413-Entrées!V412))</f>
        <v>-152</v>
      </c>
      <c r="CB385" s="4"/>
      <c r="CC385" s="4"/>
      <c r="CD385" s="33">
        <f>IF($BF385&lt;=$Y$7,Entrées!J412/CD$2,"")</f>
        <v>0.37465304062578852</v>
      </c>
      <c r="CE385" s="33">
        <f>IF($BF385&lt;=$Y$7,Entrées!K412/CE$2,"")</f>
        <v>0.28463927376970855</v>
      </c>
      <c r="CF385" s="11">
        <f t="shared" si="389"/>
        <v>7926</v>
      </c>
      <c r="CG385" s="11">
        <f t="shared" si="390"/>
        <v>4186</v>
      </c>
      <c r="CH385" s="52">
        <f t="shared" si="391"/>
        <v>0.27160101910413265</v>
      </c>
      <c r="CI385" s="52">
        <f t="shared" si="392"/>
        <v>9.6170382329218221E-2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-328.5</v>
      </c>
      <c r="F386" s="28">
        <f ca="1">IF($D386&gt;$D$8,"",INDIRECT(ADDRESS(ROW(Entrées!$C$37)+($D386-1)*24+F$11,COLUMN(Entrées!$C$37)+($C386-1),4,TRUE,"Entrées")))</f>
        <v>-2072.5</v>
      </c>
      <c r="G386" s="28">
        <f ca="1">IF($D386&gt;$D$8,"",INDIRECT(ADDRESS(ROW(Entrées!$C$37)+($D386-1)*24+G$11,COLUMN(Entrées!$C$37)+($C386-1),4,TRUE,"Entrées")))</f>
        <v>-2255</v>
      </c>
      <c r="H386" s="28">
        <f ca="1">IF($D386&gt;$D$8,"",INDIRECT(ADDRESS(ROW(Entrées!$C$37)+($D386-1)*24+H$11,COLUMN(Entrées!$C$37)+($C386-1),4,TRUE,"Entrées")))</f>
        <v>-2489.5</v>
      </c>
      <c r="I386" s="28">
        <f ca="1">IF($D386&gt;$D$8,"",INDIRECT(ADDRESS(ROW(Entrées!$C$37)+($D386-1)*24+I$11,COLUMN(Entrées!$C$37)+($C386-1),4,TRUE,"Entrées")))</f>
        <v>-2366.5</v>
      </c>
      <c r="J386" s="28">
        <f ca="1">IF($D386&gt;$D$8,"",INDIRECT(ADDRESS(ROW(Entrées!$C$37)+($D386-1)*24+J$11,COLUMN(Entrées!$C$37)+($C386-1),4,TRUE,"Entrées")))</f>
        <v>-2247</v>
      </c>
      <c r="K386" s="28">
        <f ca="1">IF($D386&gt;$D$8,"",INDIRECT(ADDRESS(ROW(Entrées!$C$37)+($D386-1)*24+K$11,COLUMN(Entrées!$C$37)+($C386-1),4,TRUE,"Entrées")))</f>
        <v>-2243.5</v>
      </c>
      <c r="L386" s="28">
        <f ca="1">IF($D386&gt;$D$8,"",INDIRECT(ADDRESS(ROW(Entrées!$C$37)+($D386-1)*24+L$11,COLUMN(Entrées!$C$37)+($C386-1),4,TRUE,"Entrées")))</f>
        <v>-2202</v>
      </c>
      <c r="M386" s="28">
        <f ca="1">IF($D386&gt;$D$8,"",INDIRECT(ADDRESS(ROW(Entrées!$C$37)+($D386-1)*24+M$11,COLUMN(Entrées!$C$37)+($C386-1),4,TRUE,"Entrées")))</f>
        <v>-2192.5</v>
      </c>
      <c r="N386" s="28">
        <f ca="1">IF($D386&gt;$D$8,"",INDIRECT(ADDRESS(ROW(Entrées!$C$37)+($D386-1)*24+N$11,COLUMN(Entrées!$C$37)+($C386-1),4,TRUE,"Entrées")))</f>
        <v>-1600.5</v>
      </c>
      <c r="O386" s="28">
        <f ca="1">IF($D386&gt;$D$8,"",INDIRECT(ADDRESS(ROW(Entrées!$C$37)+($D386-1)*24+O$11,COLUMN(Entrées!$C$37)+($C386-1),4,TRUE,"Entrées")))</f>
        <v>-1039</v>
      </c>
      <c r="P386" s="28">
        <f ca="1">IF($D386&gt;$D$8,"",INDIRECT(ADDRESS(ROW(Entrées!$C$37)+($D386-1)*24+P$11,COLUMN(Entrées!$C$37)+($C386-1),4,TRUE,"Entrées")))</f>
        <v>-939</v>
      </c>
      <c r="Q386" s="28">
        <f ca="1">IF($D386&gt;$D$8,"",INDIRECT(ADDRESS(ROW(Entrées!$C$37)+($D386-1)*24+Q$11,COLUMN(Entrées!$C$37)+($C386-1),4,TRUE,"Entrées")))</f>
        <v>-937</v>
      </c>
      <c r="R386" s="28">
        <f ca="1">IF($D386&gt;$D$8,"",INDIRECT(ADDRESS(ROW(Entrées!$C$37)+($D386-1)*24+R$11,COLUMN(Entrées!$C$37)+($C386-1),4,TRUE,"Entrées")))</f>
        <v>-435.5</v>
      </c>
      <c r="S386" s="28">
        <f ca="1">IF($D386&gt;$D$8,"",INDIRECT(ADDRESS(ROW(Entrées!$C$37)+($D386-1)*24+S$11,COLUMN(Entrées!$C$37)+($C386-1),4,TRUE,"Entrées")))</f>
        <v>-822</v>
      </c>
      <c r="T386" s="28">
        <f ca="1">IF($D386&gt;$D$8,"",INDIRECT(ADDRESS(ROW(Entrées!$C$37)+($D386-1)*24+T$11,COLUMN(Entrées!$C$37)+($C386-1),4,TRUE,"Entrées")))</f>
        <v>-1296</v>
      </c>
      <c r="U386" s="28">
        <f ca="1">IF($D386&gt;$D$8,"",INDIRECT(ADDRESS(ROW(Entrées!$C$37)+($D386-1)*24+U$11,COLUMN(Entrées!$C$37)+($C386-1),4,TRUE,"Entrées")))</f>
        <v>-1793.5</v>
      </c>
      <c r="V386" s="28">
        <f ca="1">IF($D386&gt;$D$8,"",INDIRECT(ADDRESS(ROW(Entrées!$C$37)+($D386-1)*24+V$11,COLUMN(Entrées!$C$37)+($C386-1),4,TRUE,"Entrées")))</f>
        <v>-1877.5</v>
      </c>
      <c r="W386" s="28">
        <f ca="1">IF($D386&gt;$D$8,"",INDIRECT(ADDRESS(ROW(Entrées!$C$37)+($D386-1)*24+W$11,COLUMN(Entrées!$C$37)+($C386-1),4,TRUE,"Entrées")))</f>
        <v>-1000</v>
      </c>
      <c r="X386" s="28">
        <f ca="1">IF($D386&gt;$D$8,"",INDIRECT(ADDRESS(ROW(Entrées!$C$37)+($D386-1)*24+X$11,COLUMN(Entrées!$C$37)+($C386-1),4,TRUE,"Entrées")))</f>
        <v>-90.5</v>
      </c>
      <c r="Y386" s="28">
        <f ca="1">IF($D386&gt;$D$8,"",INDIRECT(ADDRESS(ROW(Entrées!$C$37)+($D386-1)*24+Y$11,COLUMN(Entrées!$C$37)+($C386-1),4,TRUE,"Entrées")))</f>
        <v>-2</v>
      </c>
      <c r="Z386" s="28">
        <f ca="1">IF($D386&gt;$D$8,"",INDIRECT(ADDRESS(ROW(Entrées!$C$37)+($D386-1)*24+Z$11,COLUMN(Entrées!$C$37)+($C386-1),4,TRUE,"Entrées")))</f>
        <v>-373</v>
      </c>
      <c r="AA386" s="28">
        <f ca="1">IF($D386&gt;$D$8,"",INDIRECT(ADDRESS(ROW(Entrées!$C$37)+($D386-1)*24+AA$11,COLUMN(Entrées!$C$37)+($C386-1),4,TRUE,"Entrées")))</f>
        <v>-1188</v>
      </c>
      <c r="AB386" s="28">
        <f ca="1">IF($D386&gt;$D$8,"",INDIRECT(ADDRESS(ROW(Entrées!$C$37)+($D386-1)*24+AB$11,COLUMN(Entrées!$C$37)+($C386-1),4,TRUE,"Entrées")))</f>
        <v>-490.5</v>
      </c>
      <c r="AC386" s="11"/>
      <c r="AD386" s="40">
        <f t="shared" ca="1" si="452"/>
        <v>-1345.0416666666667</v>
      </c>
      <c r="AE386" s="40">
        <f t="shared" ca="1" si="454"/>
        <v>-2</v>
      </c>
      <c r="AF386" s="40">
        <f t="shared" ca="1" si="455"/>
        <v>-2489.5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49473.956989247294</v>
      </c>
      <c r="AK386" s="31">
        <f t="shared" ca="1" si="369"/>
        <v>49350.672043010745</v>
      </c>
      <c r="AL386" s="31">
        <f t="shared" ca="1" si="370"/>
        <v>49398.118279569891</v>
      </c>
      <c r="AM386" s="31">
        <f t="shared" ca="1" si="371"/>
        <v>347.55645161290329</v>
      </c>
      <c r="AN386" s="31">
        <f t="shared" ca="1" si="372"/>
        <v>2588.1444892473114</v>
      </c>
      <c r="AO386" s="31">
        <f t="shared" ca="1" si="373"/>
        <v>1503.5463709677417</v>
      </c>
      <c r="AP386" s="31">
        <f t="shared" ca="1" si="374"/>
        <v>41704.171370967742</v>
      </c>
      <c r="AQ386" s="31">
        <f t="shared" ca="1" si="375"/>
        <v>2152.7096774193546</v>
      </c>
      <c r="AR386" s="31">
        <f t="shared" ca="1" si="376"/>
        <v>402.56922043010746</v>
      </c>
      <c r="AS386" s="31">
        <f t="shared" ca="1" si="377"/>
        <v>6508.2741935483891</v>
      </c>
      <c r="AT386" s="31">
        <f t="shared" ca="1" si="378"/>
        <v>-813.07862903225805</v>
      </c>
      <c r="AU386" s="31">
        <f t="shared" ca="1" si="379"/>
        <v>663.5913978494624</v>
      </c>
      <c r="AV386" s="31">
        <f t="shared" ca="1" si="380"/>
        <v>-5583.5161290322567</v>
      </c>
      <c r="AW386" s="31">
        <f t="shared" ca="1" si="381"/>
        <v>65.047043010752674</v>
      </c>
      <c r="AX386" s="31">
        <f t="shared" ca="1" si="382"/>
        <v>1350.5215053763443</v>
      </c>
      <c r="AY386" s="31">
        <f t="shared" ca="1" si="383"/>
        <v>-1174.383064516129</v>
      </c>
      <c r="AZ386" s="31">
        <f t="shared" ca="1" si="384"/>
        <v>-997.34811827956992</v>
      </c>
      <c r="BA386" s="31">
        <f t="shared" ca="1" si="385"/>
        <v>-382.02016129032256</v>
      </c>
      <c r="BB386" s="31">
        <f t="shared" ca="1" si="386"/>
        <v>-2410.5497311827958</v>
      </c>
      <c r="BC386" s="31">
        <f t="shared" ca="1" si="387"/>
        <v>-1597.1438172043011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-1055.5</v>
      </c>
      <c r="BI386" s="32">
        <f>IF($BF386&gt;$Y$7,"",IF(AND($BF386=$Y$7,$BG386=23),"",Entrées!D414-Entrées!D413))</f>
        <v>-737.5</v>
      </c>
      <c r="BJ386" s="32">
        <f>IF($BF386&gt;$Y$7,"",IF(AND($BF386=$Y$7,$BG386=23),"",Entrées!E414-Entrées!E413))</f>
        <v>-875</v>
      </c>
      <c r="BK386" s="32">
        <f>IF($BF386&gt;$Y$7,"",IF(AND($BF386=$Y$7,$BG386=23),"",Entrées!F414-Entrées!F413))</f>
        <v>-5</v>
      </c>
      <c r="BL386" s="32">
        <f>IF($BF386&gt;$Y$7,"",IF(AND($BF386=$Y$7,$BG386=23),"",Entrées!G414-Entrées!G413))</f>
        <v>24.5</v>
      </c>
      <c r="BM386" s="32">
        <f>IF($BF386&gt;$Y$7,"",IF(AND($BF386=$Y$7,$BG386=23),"",Entrées!H414-Entrées!H413))</f>
        <v>34.5</v>
      </c>
      <c r="BN386" s="32">
        <f>IF($BF386&gt;$Y$7,"",IF(AND($BF386=$Y$7,$BG386=23),"",Entrées!I414-Entrées!I413))</f>
        <v>-8.5</v>
      </c>
      <c r="BO386" s="32">
        <f>IF($BF386&gt;$Y$7,"",IF(AND($BF386=$Y$7,$BG386=23),"",Entrées!J414-Entrées!J413))</f>
        <v>-39</v>
      </c>
      <c r="BP386" s="32">
        <f>IF($BF386&gt;$Y$7,"",IF(AND($BF386=$Y$7,$BG386=23),"",Entrées!K414-Entrées!K413))</f>
        <v>-360.5</v>
      </c>
      <c r="BQ386" s="32">
        <f>IF($BF386&gt;$Y$7,"",IF(AND($BF386=$Y$7,$BG386=23),"",Entrées!L414-Entrées!L413))</f>
        <v>486</v>
      </c>
      <c r="BR386" s="32">
        <f>IF($BF386&gt;$Y$7,"",IF(AND($BF386=$Y$7,$BG386=23),"",Entrées!M414-Entrées!M413))</f>
        <v>-0.5</v>
      </c>
      <c r="BS386" s="32">
        <f>IF($BF386&gt;$Y$7,"",IF(AND($BF386=$Y$7,$BG386=23),"",Entrées!N414-Entrées!N413))</f>
        <v>19</v>
      </c>
      <c r="BT386" s="32">
        <f>IF($BF386&gt;$Y$7,"",IF(AND($BF386=$Y$7,$BG386=23),"",Entrées!O414-Entrées!O413))</f>
        <v>-1206.5</v>
      </c>
      <c r="BU386" s="32">
        <f>IF($BF386&gt;$Y$7,"",IF(AND($BF386=$Y$7,$BG386=23),"",Entrées!P414-Entrées!P413))</f>
        <v>0</v>
      </c>
      <c r="BV386" s="32">
        <f>IF($BF386&gt;$Y$7,"",IF(AND($BF386=$Y$7,$BG386=23),"",Entrées!Q414-Entrées!Q413))</f>
        <v>-1464</v>
      </c>
      <c r="BW386" s="32">
        <f>IF($BF386&gt;$Y$7,"",IF(AND($BF386=$Y$7,$BG386=23),"",Entrées!R414-Entrées!R413))</f>
        <v>-224</v>
      </c>
      <c r="BX386" s="32">
        <f>IF($BF386&gt;$Y$7,"",IF(AND($BF386=$Y$7,$BG386=23),"",Entrées!S414-Entrées!S413))</f>
        <v>-30</v>
      </c>
      <c r="BY386" s="32">
        <f>IF($BF386&gt;$Y$7,"",IF(AND($BF386=$Y$7,$BG386=23),"",Entrées!T414-Entrées!T413))</f>
        <v>463</v>
      </c>
      <c r="BZ386" s="32">
        <f>IF($BF386&gt;$Y$7,"",IF(AND($BF386=$Y$7,$BG386=23),"",Entrées!U414-Entrées!U413))</f>
        <v>0</v>
      </c>
      <c r="CA386" s="32">
        <f>IF($BF386&gt;$Y$7,"",IF(AND($BF386=$Y$7,$BG386=23),"",Entrées!V414-Entrées!V413))</f>
        <v>119</v>
      </c>
      <c r="CB386" s="4"/>
      <c r="CC386" s="4"/>
      <c r="CD386" s="33">
        <f>IF($BF386&lt;=$Y$7,Entrées!J413/CD$2,"")</f>
        <v>0.36519051223820337</v>
      </c>
      <c r="CE386" s="33">
        <f>IF($BF386&lt;=$Y$7,Entrées!K413/CE$2,"")</f>
        <v>0.2281414237935977</v>
      </c>
      <c r="CF386" s="11">
        <f t="shared" si="389"/>
        <v>7926</v>
      </c>
      <c r="CG386" s="11">
        <f t="shared" si="390"/>
        <v>4186</v>
      </c>
      <c r="CH386" s="52">
        <f t="shared" si="391"/>
        <v>0.27160101910413265</v>
      </c>
      <c r="CI386" s="52">
        <f t="shared" si="392"/>
        <v>9.6170382329218221E-2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-1408</v>
      </c>
      <c r="F387" s="28">
        <f ca="1">IF($D387&gt;$D$8,"",INDIRECT(ADDRESS(ROW(Entrées!$C$37)+($D387-1)*24+F$11,COLUMN(Entrées!$C$37)+($C387-1),4,TRUE,"Entrées")))</f>
        <v>-2029.5</v>
      </c>
      <c r="G387" s="28">
        <f ca="1">IF($D387&gt;$D$8,"",INDIRECT(ADDRESS(ROW(Entrées!$C$37)+($D387-1)*24+G$11,COLUMN(Entrées!$C$37)+($C387-1),4,TRUE,"Entrées")))</f>
        <v>-1953.5</v>
      </c>
      <c r="H387" s="28">
        <f ca="1">IF($D387&gt;$D$8,"",INDIRECT(ADDRESS(ROW(Entrées!$C$37)+($D387-1)*24+H$11,COLUMN(Entrées!$C$37)+($C387-1),4,TRUE,"Entrées")))</f>
        <v>-2164.5</v>
      </c>
      <c r="I387" s="28">
        <f ca="1">IF($D387&gt;$D$8,"",INDIRECT(ADDRESS(ROW(Entrées!$C$37)+($D387-1)*24+I$11,COLUMN(Entrées!$C$37)+($C387-1),4,TRUE,"Entrées")))</f>
        <v>-2454.5</v>
      </c>
      <c r="J387" s="28">
        <f ca="1">IF($D387&gt;$D$8,"",INDIRECT(ADDRESS(ROW(Entrées!$C$37)+($D387-1)*24+J$11,COLUMN(Entrées!$C$37)+($C387-1),4,TRUE,"Entrées")))</f>
        <v>-2450</v>
      </c>
      <c r="K387" s="28">
        <f ca="1">IF($D387&gt;$D$8,"",INDIRECT(ADDRESS(ROW(Entrées!$C$37)+($D387-1)*24+K$11,COLUMN(Entrées!$C$37)+($C387-1),4,TRUE,"Entrées")))</f>
        <v>-2327</v>
      </c>
      <c r="L387" s="28">
        <f ca="1">IF($D387&gt;$D$8,"",INDIRECT(ADDRESS(ROW(Entrées!$C$37)+($D387-1)*24+L$11,COLUMN(Entrées!$C$37)+($C387-1),4,TRUE,"Entrées")))</f>
        <v>-2188.5</v>
      </c>
      <c r="M387" s="28">
        <f ca="1">IF($D387&gt;$D$8,"",INDIRECT(ADDRESS(ROW(Entrées!$C$37)+($D387-1)*24+M$11,COLUMN(Entrées!$C$37)+($C387-1),4,TRUE,"Entrées")))</f>
        <v>-2418</v>
      </c>
      <c r="N387" s="28">
        <f ca="1">IF($D387&gt;$D$8,"",INDIRECT(ADDRESS(ROW(Entrées!$C$37)+($D387-1)*24+N$11,COLUMN(Entrées!$C$37)+($C387-1),4,TRUE,"Entrées")))</f>
        <v>-2005.5</v>
      </c>
      <c r="O387" s="28">
        <f ca="1">IF($D387&gt;$D$8,"",INDIRECT(ADDRESS(ROW(Entrées!$C$37)+($D387-1)*24+O$11,COLUMN(Entrées!$C$37)+($C387-1),4,TRUE,"Entrées")))</f>
        <v>-1824.5</v>
      </c>
      <c r="P387" s="28">
        <f ca="1">IF($D387&gt;$D$8,"",INDIRECT(ADDRESS(ROW(Entrées!$C$37)+($D387-1)*24+P$11,COLUMN(Entrées!$C$37)+($C387-1),4,TRUE,"Entrées")))</f>
        <v>-1360</v>
      </c>
      <c r="Q387" s="28">
        <f ca="1">IF($D387&gt;$D$8,"",INDIRECT(ADDRESS(ROW(Entrées!$C$37)+($D387-1)*24+Q$11,COLUMN(Entrées!$C$37)+($C387-1),4,TRUE,"Entrées")))</f>
        <v>-434.5</v>
      </c>
      <c r="R387" s="28">
        <f ca="1">IF($D387&gt;$D$8,"",INDIRECT(ADDRESS(ROW(Entrées!$C$37)+($D387-1)*24+R$11,COLUMN(Entrées!$C$37)+($C387-1),4,TRUE,"Entrées")))</f>
        <v>-336</v>
      </c>
      <c r="S387" s="28">
        <f ca="1">IF($D387&gt;$D$8,"",INDIRECT(ADDRESS(ROW(Entrées!$C$37)+($D387-1)*24+S$11,COLUMN(Entrées!$C$37)+($C387-1),4,TRUE,"Entrées")))</f>
        <v>-1084</v>
      </c>
      <c r="T387" s="28">
        <f ca="1">IF($D387&gt;$D$8,"",INDIRECT(ADDRESS(ROW(Entrées!$C$37)+($D387-1)*24+T$11,COLUMN(Entrées!$C$37)+($C387-1),4,TRUE,"Entrées")))</f>
        <v>-2249</v>
      </c>
      <c r="U387" s="28">
        <f ca="1">IF($D387&gt;$D$8,"",INDIRECT(ADDRESS(ROW(Entrées!$C$37)+($D387-1)*24+U$11,COLUMN(Entrées!$C$37)+($C387-1),4,TRUE,"Entrées")))</f>
        <v>-2156.5</v>
      </c>
      <c r="V387" s="28">
        <f ca="1">IF($D387&gt;$D$8,"",INDIRECT(ADDRESS(ROW(Entrées!$C$37)+($D387-1)*24+V$11,COLUMN(Entrées!$C$37)+($C387-1),4,TRUE,"Entrées")))</f>
        <v>-1863</v>
      </c>
      <c r="W387" s="28">
        <f ca="1">IF($D387&gt;$D$8,"",INDIRECT(ADDRESS(ROW(Entrées!$C$37)+($D387-1)*24+W$11,COLUMN(Entrées!$C$37)+($C387-1),4,TRUE,"Entrées")))</f>
        <v>-1338.5</v>
      </c>
      <c r="X387" s="28">
        <f ca="1">IF($D387&gt;$D$8,"",INDIRECT(ADDRESS(ROW(Entrées!$C$37)+($D387-1)*24+X$11,COLUMN(Entrées!$C$37)+($C387-1),4,TRUE,"Entrées")))</f>
        <v>-74.5</v>
      </c>
      <c r="Y387" s="28">
        <f ca="1">IF($D387&gt;$D$8,"",INDIRECT(ADDRESS(ROW(Entrées!$C$37)+($D387-1)*24+Y$11,COLUMN(Entrées!$C$37)+($C387-1),4,TRUE,"Entrées")))</f>
        <v>-2</v>
      </c>
      <c r="Z387" s="28">
        <f ca="1">IF($D387&gt;$D$8,"",INDIRECT(ADDRESS(ROW(Entrées!$C$37)+($D387-1)*24+Z$11,COLUMN(Entrées!$C$37)+($C387-1),4,TRUE,"Entrées")))</f>
        <v>-3</v>
      </c>
      <c r="AA387" s="28">
        <f ca="1">IF($D387&gt;$D$8,"",INDIRECT(ADDRESS(ROW(Entrées!$C$37)+($D387-1)*24+AA$11,COLUMN(Entrées!$C$37)+($C387-1),4,TRUE,"Entrées")))</f>
        <v>-3.5</v>
      </c>
      <c r="AB387" s="28">
        <f ca="1">IF($D387&gt;$D$8,"",INDIRECT(ADDRESS(ROW(Entrées!$C$37)+($D387-1)*24+AB$11,COLUMN(Entrées!$C$37)+($C387-1),4,TRUE,"Entrées")))</f>
        <v>-2.5</v>
      </c>
      <c r="AC387" s="11"/>
      <c r="AD387" s="40">
        <f t="shared" ca="1" si="452"/>
        <v>-1422.1041666666667</v>
      </c>
      <c r="AE387" s="40">
        <f t="shared" ca="1" si="454"/>
        <v>-2</v>
      </c>
      <c r="AF387" s="40">
        <f t="shared" ca="1" si="455"/>
        <v>-2454.5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49473.956989247294</v>
      </c>
      <c r="AK387" s="31">
        <f t="shared" ca="1" si="369"/>
        <v>49350.672043010745</v>
      </c>
      <c r="AL387" s="31">
        <f t="shared" ca="1" si="370"/>
        <v>49398.118279569891</v>
      </c>
      <c r="AM387" s="31">
        <f t="shared" ca="1" si="371"/>
        <v>347.55645161290329</v>
      </c>
      <c r="AN387" s="31">
        <f t="shared" ca="1" si="372"/>
        <v>2588.1444892473114</v>
      </c>
      <c r="AO387" s="31">
        <f t="shared" ca="1" si="373"/>
        <v>1503.5463709677417</v>
      </c>
      <c r="AP387" s="31">
        <f t="shared" ca="1" si="374"/>
        <v>41704.171370967742</v>
      </c>
      <c r="AQ387" s="31">
        <f t="shared" ca="1" si="375"/>
        <v>2152.7096774193546</v>
      </c>
      <c r="AR387" s="31">
        <f t="shared" ca="1" si="376"/>
        <v>402.56922043010746</v>
      </c>
      <c r="AS387" s="31">
        <f t="shared" ca="1" si="377"/>
        <v>6508.2741935483891</v>
      </c>
      <c r="AT387" s="31">
        <f t="shared" ca="1" si="378"/>
        <v>-813.07862903225805</v>
      </c>
      <c r="AU387" s="31">
        <f t="shared" ca="1" si="379"/>
        <v>663.5913978494624</v>
      </c>
      <c r="AV387" s="31">
        <f t="shared" ca="1" si="380"/>
        <v>-5583.5161290322567</v>
      </c>
      <c r="AW387" s="31">
        <f t="shared" ca="1" si="381"/>
        <v>65.047043010752674</v>
      </c>
      <c r="AX387" s="31">
        <f t="shared" ca="1" si="382"/>
        <v>1350.5215053763443</v>
      </c>
      <c r="AY387" s="31">
        <f t="shared" ca="1" si="383"/>
        <v>-1174.383064516129</v>
      </c>
      <c r="AZ387" s="31">
        <f t="shared" ca="1" si="384"/>
        <v>-997.34811827956992</v>
      </c>
      <c r="BA387" s="31">
        <f t="shared" ca="1" si="385"/>
        <v>-382.02016129032256</v>
      </c>
      <c r="BB387" s="31">
        <f t="shared" ca="1" si="386"/>
        <v>-2410.5497311827958</v>
      </c>
      <c r="BC387" s="31">
        <f t="shared" ca="1" si="387"/>
        <v>-1597.1438172043011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693</v>
      </c>
      <c r="BI387" s="32">
        <f>IF($BF387&gt;$Y$7,"",IF(AND($BF387=$Y$7,$BG387=23),"",Entrées!D415-Entrées!D414))</f>
        <v>2300</v>
      </c>
      <c r="BJ387" s="32">
        <f>IF($BF387&gt;$Y$7,"",IF(AND($BF387=$Y$7,$BG387=23),"",Entrées!E415-Entrées!E414))</f>
        <v>2050</v>
      </c>
      <c r="BK387" s="32">
        <f>IF($BF387&gt;$Y$7,"",IF(AND($BF387=$Y$7,$BG387=23),"",Entrées!F415-Entrées!F414))</f>
        <v>-10</v>
      </c>
      <c r="BL387" s="32">
        <f>IF($BF387&gt;$Y$7,"",IF(AND($BF387=$Y$7,$BG387=23),"",Entrées!G415-Entrées!G414))</f>
        <v>-152.5</v>
      </c>
      <c r="BM387" s="32">
        <f>IF($BF387&gt;$Y$7,"",IF(AND($BF387=$Y$7,$BG387=23),"",Entrées!H415-Entrées!H414))</f>
        <v>-15</v>
      </c>
      <c r="BN387" s="32">
        <f>IF($BF387&gt;$Y$7,"",IF(AND($BF387=$Y$7,$BG387=23),"",Entrées!I415-Entrées!I414))</f>
        <v>39</v>
      </c>
      <c r="BO387" s="32">
        <f>IF($BF387&gt;$Y$7,"",IF(AND($BF387=$Y$7,$BG387=23),"",Entrées!J415-Entrées!J414))</f>
        <v>-109.5</v>
      </c>
      <c r="BP387" s="32">
        <f>IF($BF387&gt;$Y$7,"",IF(AND($BF387=$Y$7,$BG387=23),"",Entrées!K415-Entrées!K414))</f>
        <v>-390.5</v>
      </c>
      <c r="BQ387" s="32">
        <f>IF($BF387&gt;$Y$7,"",IF(AND($BF387=$Y$7,$BG387=23),"",Entrées!L415-Entrées!L414))</f>
        <v>791</v>
      </c>
      <c r="BR387" s="32">
        <f>IF($BF387&gt;$Y$7,"",IF(AND($BF387=$Y$7,$BG387=23),"",Entrées!M415-Entrées!M414))</f>
        <v>0</v>
      </c>
      <c r="BS387" s="32">
        <f>IF($BF387&gt;$Y$7,"",IF(AND($BF387=$Y$7,$BG387=23),"",Entrées!N415-Entrées!N414))</f>
        <v>9</v>
      </c>
      <c r="BT387" s="32">
        <f>IF($BF387&gt;$Y$7,"",IF(AND($BF387=$Y$7,$BG387=23),"",Entrées!O415-Entrées!O414))</f>
        <v>531</v>
      </c>
      <c r="BU387" s="32">
        <f>IF($BF387&gt;$Y$7,"",IF(AND($BF387=$Y$7,$BG387=23),"",Entrées!P415-Entrées!P414))</f>
        <v>-3</v>
      </c>
      <c r="BV387" s="32">
        <f>IF($BF387&gt;$Y$7,"",IF(AND($BF387=$Y$7,$BG387=23),"",Entrées!Q415-Entrées!Q414))</f>
        <v>671</v>
      </c>
      <c r="BW387" s="32">
        <f>IF($BF387&gt;$Y$7,"",IF(AND($BF387=$Y$7,$BG387=23),"",Entrées!R415-Entrées!R414))</f>
        <v>74</v>
      </c>
      <c r="BX387" s="32">
        <f>IF($BF387&gt;$Y$7,"",IF(AND($BF387=$Y$7,$BG387=23),"",Entrées!S415-Entrées!S414))</f>
        <v>477</v>
      </c>
      <c r="BY387" s="32">
        <f>IF($BF387&gt;$Y$7,"",IF(AND($BF387=$Y$7,$BG387=23),"",Entrées!T415-Entrées!T414))</f>
        <v>780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-426</v>
      </c>
      <c r="CB387" s="4"/>
      <c r="CC387" s="4"/>
      <c r="CD387" s="33">
        <f>IF($BF387&lt;=$Y$7,Entrées!J414/CD$2,"")</f>
        <v>0.36026999747665911</v>
      </c>
      <c r="CE387" s="33">
        <f>IF($BF387&lt;=$Y$7,Entrées!K414/CE$2,"")</f>
        <v>0.14202102245580506</v>
      </c>
      <c r="CF387" s="11">
        <f t="shared" si="389"/>
        <v>7926</v>
      </c>
      <c r="CG387" s="11">
        <f t="shared" si="390"/>
        <v>4186</v>
      </c>
      <c r="CH387" s="52">
        <f t="shared" si="391"/>
        <v>0.27160101910413265</v>
      </c>
      <c r="CI387" s="52">
        <f t="shared" si="392"/>
        <v>9.6170382329218221E-2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-117.5</v>
      </c>
      <c r="F388" s="28">
        <f ca="1">IF($D388&gt;$D$8,"",INDIRECT(ADDRESS(ROW(Entrées!$C$37)+($D388-1)*24+F$11,COLUMN(Entrées!$C$37)+($C388-1),4,TRUE,"Entrées")))</f>
        <v>-2136</v>
      </c>
      <c r="G388" s="28">
        <f ca="1">IF($D388&gt;$D$8,"",INDIRECT(ADDRESS(ROW(Entrées!$C$37)+($D388-1)*24+G$11,COLUMN(Entrées!$C$37)+($C388-1),4,TRUE,"Entrées")))</f>
        <v>-1879</v>
      </c>
      <c r="H388" s="28">
        <f ca="1">IF($D388&gt;$D$8,"",INDIRECT(ADDRESS(ROW(Entrées!$C$37)+($D388-1)*24+H$11,COLUMN(Entrées!$C$37)+($C388-1),4,TRUE,"Entrées")))</f>
        <v>-1656.5</v>
      </c>
      <c r="I388" s="28">
        <f ca="1">IF($D388&gt;$D$8,"",INDIRECT(ADDRESS(ROW(Entrées!$C$37)+($D388-1)*24+I$11,COLUMN(Entrées!$C$37)+($C388-1),4,TRUE,"Entrées")))</f>
        <v>-2239</v>
      </c>
      <c r="J388" s="28">
        <f ca="1">IF($D388&gt;$D$8,"",INDIRECT(ADDRESS(ROW(Entrées!$C$37)+($D388-1)*24+J$11,COLUMN(Entrées!$C$37)+($C388-1),4,TRUE,"Entrées")))</f>
        <v>-2022</v>
      </c>
      <c r="K388" s="28">
        <f ca="1">IF($D388&gt;$D$8,"",INDIRECT(ADDRESS(ROW(Entrées!$C$37)+($D388-1)*24+K$11,COLUMN(Entrées!$C$37)+($C388-1),4,TRUE,"Entrées")))</f>
        <v>-738.5</v>
      </c>
      <c r="L388" s="28">
        <f ca="1">IF($D388&gt;$D$8,"",INDIRECT(ADDRESS(ROW(Entrées!$C$37)+($D388-1)*24+L$11,COLUMN(Entrées!$C$37)+($C388-1),4,TRUE,"Entrées")))</f>
        <v>-2</v>
      </c>
      <c r="M388" s="28">
        <f ca="1">IF($D388&gt;$D$8,"",INDIRECT(ADDRESS(ROW(Entrées!$C$37)+($D388-1)*24+M$11,COLUMN(Entrées!$C$37)+($C388-1),4,TRUE,"Entrées")))</f>
        <v>-2</v>
      </c>
      <c r="N388" s="28">
        <f ca="1">IF($D388&gt;$D$8,"",INDIRECT(ADDRESS(ROW(Entrées!$C$37)+($D388-1)*24+N$11,COLUMN(Entrées!$C$37)+($C388-1),4,TRUE,"Entrées")))</f>
        <v>-2</v>
      </c>
      <c r="O388" s="28">
        <f ca="1">IF($D388&gt;$D$8,"",INDIRECT(ADDRESS(ROW(Entrées!$C$37)+($D388-1)*24+O$11,COLUMN(Entrées!$C$37)+($C388-1),4,TRUE,"Entrées")))</f>
        <v>-2</v>
      </c>
      <c r="P388" s="28">
        <f ca="1">IF($D388&gt;$D$8,"",INDIRECT(ADDRESS(ROW(Entrées!$C$37)+($D388-1)*24+P$11,COLUMN(Entrées!$C$37)+($C388-1),4,TRUE,"Entrées")))</f>
        <v>-1.5</v>
      </c>
      <c r="Q388" s="28">
        <f ca="1">IF($D388&gt;$D$8,"",INDIRECT(ADDRESS(ROW(Entrées!$C$37)+($D388-1)*24+Q$11,COLUMN(Entrées!$C$37)+($C388-1),4,TRUE,"Entrées")))</f>
        <v>-2</v>
      </c>
      <c r="R388" s="28">
        <f ca="1">IF($D388&gt;$D$8,"",INDIRECT(ADDRESS(ROW(Entrées!$C$37)+($D388-1)*24+R$11,COLUMN(Entrées!$C$37)+($C388-1),4,TRUE,"Entrées")))</f>
        <v>-2</v>
      </c>
      <c r="S388" s="28">
        <f ca="1">IF($D388&gt;$D$8,"",INDIRECT(ADDRESS(ROW(Entrées!$C$37)+($D388-1)*24+S$11,COLUMN(Entrées!$C$37)+($C388-1),4,TRUE,"Entrées")))</f>
        <v>-2</v>
      </c>
      <c r="T388" s="28">
        <f ca="1">IF($D388&gt;$D$8,"",INDIRECT(ADDRESS(ROW(Entrées!$C$37)+($D388-1)*24+T$11,COLUMN(Entrées!$C$37)+($C388-1),4,TRUE,"Entrées")))</f>
        <v>-2</v>
      </c>
      <c r="U388" s="28">
        <f ca="1">IF($D388&gt;$D$8,"",INDIRECT(ADDRESS(ROW(Entrées!$C$37)+($D388-1)*24+U$11,COLUMN(Entrées!$C$37)+($C388-1),4,TRUE,"Entrées")))</f>
        <v>-2</v>
      </c>
      <c r="V388" s="28">
        <f ca="1">IF($D388&gt;$D$8,"",INDIRECT(ADDRESS(ROW(Entrées!$C$37)+($D388-1)*24+V$11,COLUMN(Entrées!$C$37)+($C388-1),4,TRUE,"Entrées")))</f>
        <v>-3.5</v>
      </c>
      <c r="W388" s="28">
        <f ca="1">IF($D388&gt;$D$8,"",INDIRECT(ADDRESS(ROW(Entrées!$C$37)+($D388-1)*24+W$11,COLUMN(Entrées!$C$37)+($C388-1),4,TRUE,"Entrées")))</f>
        <v>-2.5</v>
      </c>
      <c r="X388" s="28">
        <f ca="1">IF($D388&gt;$D$8,"",INDIRECT(ADDRESS(ROW(Entrées!$C$37)+($D388-1)*24+X$11,COLUMN(Entrées!$C$37)+($C388-1),4,TRUE,"Entrées")))</f>
        <v>-1.5</v>
      </c>
      <c r="Y388" s="28">
        <f ca="1">IF($D388&gt;$D$8,"",INDIRECT(ADDRESS(ROW(Entrées!$C$37)+($D388-1)*24+Y$11,COLUMN(Entrées!$C$37)+($C388-1),4,TRUE,"Entrées")))</f>
        <v>-2</v>
      </c>
      <c r="Z388" s="28">
        <f ca="1">IF($D388&gt;$D$8,"",INDIRECT(ADDRESS(ROW(Entrées!$C$37)+($D388-1)*24+Z$11,COLUMN(Entrées!$C$37)+($C388-1),4,TRUE,"Entrées")))</f>
        <v>-2</v>
      </c>
      <c r="AA388" s="28">
        <f ca="1">IF($D388&gt;$D$8,"",INDIRECT(ADDRESS(ROW(Entrées!$C$37)+($D388-1)*24+AA$11,COLUMN(Entrées!$C$37)+($C388-1),4,TRUE,"Entrées")))</f>
        <v>-3</v>
      </c>
      <c r="AB388" s="28">
        <f ca="1">IF($D388&gt;$D$8,"",INDIRECT(ADDRESS(ROW(Entrées!$C$37)+($D388-1)*24+AB$11,COLUMN(Entrées!$C$37)+($C388-1),4,TRUE,"Entrées")))</f>
        <v>-122</v>
      </c>
      <c r="AC388" s="11"/>
      <c r="AD388" s="40">
        <f t="shared" ca="1" si="452"/>
        <v>-456.02083333333331</v>
      </c>
      <c r="AE388" s="40">
        <f t="shared" ca="1" si="454"/>
        <v>-1.5</v>
      </c>
      <c r="AF388" s="40">
        <f t="shared" ca="1" si="455"/>
        <v>-2239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49473.956989247294</v>
      </c>
      <c r="AK388" s="31">
        <f t="shared" ca="1" si="369"/>
        <v>49350.672043010745</v>
      </c>
      <c r="AL388" s="31">
        <f t="shared" ca="1" si="370"/>
        <v>49398.118279569891</v>
      </c>
      <c r="AM388" s="31">
        <f t="shared" ca="1" si="371"/>
        <v>347.55645161290329</v>
      </c>
      <c r="AN388" s="31">
        <f t="shared" ca="1" si="372"/>
        <v>2588.1444892473114</v>
      </c>
      <c r="AO388" s="31">
        <f t="shared" ca="1" si="373"/>
        <v>1503.5463709677417</v>
      </c>
      <c r="AP388" s="31">
        <f t="shared" ca="1" si="374"/>
        <v>41704.171370967742</v>
      </c>
      <c r="AQ388" s="31">
        <f t="shared" ca="1" si="375"/>
        <v>2152.7096774193546</v>
      </c>
      <c r="AR388" s="31">
        <f t="shared" ca="1" si="376"/>
        <v>402.56922043010746</v>
      </c>
      <c r="AS388" s="31">
        <f t="shared" ca="1" si="377"/>
        <v>6508.2741935483891</v>
      </c>
      <c r="AT388" s="31">
        <f t="shared" ca="1" si="378"/>
        <v>-813.07862903225805</v>
      </c>
      <c r="AU388" s="31">
        <f t="shared" ca="1" si="379"/>
        <v>663.5913978494624</v>
      </c>
      <c r="AV388" s="31">
        <f t="shared" ca="1" si="380"/>
        <v>-5583.5161290322567</v>
      </c>
      <c r="AW388" s="31">
        <f t="shared" ca="1" si="381"/>
        <v>65.047043010752674</v>
      </c>
      <c r="AX388" s="31">
        <f t="shared" ca="1" si="382"/>
        <v>1350.5215053763443</v>
      </c>
      <c r="AY388" s="31">
        <f t="shared" ca="1" si="383"/>
        <v>-1174.383064516129</v>
      </c>
      <c r="AZ388" s="31">
        <f t="shared" ca="1" si="384"/>
        <v>-997.34811827956992</v>
      </c>
      <c r="BA388" s="31">
        <f t="shared" ca="1" si="385"/>
        <v>-382.02016129032256</v>
      </c>
      <c r="BB388" s="31">
        <f t="shared" ca="1" si="386"/>
        <v>-2410.5497311827958</v>
      </c>
      <c r="BC388" s="31">
        <f t="shared" ca="1" si="387"/>
        <v>-1597.1438172043011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4363</v>
      </c>
      <c r="BI388" s="32">
        <f>IF($BF388&gt;$Y$7,"",IF(AND($BF388=$Y$7,$BG388=23),"",Entrées!D416-Entrées!D415))</f>
        <v>4500</v>
      </c>
      <c r="BJ388" s="32">
        <f>IF($BF388&gt;$Y$7,"",IF(AND($BF388=$Y$7,$BG388=23),"",Entrées!E416-Entrées!E415))</f>
        <v>4225</v>
      </c>
      <c r="BK388" s="32">
        <f>IF($BF388&gt;$Y$7,"",IF(AND($BF388=$Y$7,$BG388=23),"",Entrées!F416-Entrées!F415))</f>
        <v>0</v>
      </c>
      <c r="BL388" s="32">
        <f>IF($BF388&gt;$Y$7,"",IF(AND($BF388=$Y$7,$BG388=23),"",Entrées!G416-Entrées!G415))</f>
        <v>241.5</v>
      </c>
      <c r="BM388" s="32">
        <f>IF($BF388&gt;$Y$7,"",IF(AND($BF388=$Y$7,$BG388=23),"",Entrées!H416-Entrées!H415))</f>
        <v>92.5</v>
      </c>
      <c r="BN388" s="32">
        <f>IF($BF388&gt;$Y$7,"",IF(AND($BF388=$Y$7,$BG388=23),"",Entrées!I416-Entrées!I415))</f>
        <v>166</v>
      </c>
      <c r="BO388" s="32">
        <f>IF($BF388&gt;$Y$7,"",IF(AND($BF388=$Y$7,$BG388=23),"",Entrées!J416-Entrées!J415))</f>
        <v>-136.5</v>
      </c>
      <c r="BP388" s="32">
        <f>IF($BF388&gt;$Y$7,"",IF(AND($BF388=$Y$7,$BG388=23),"",Entrées!K416-Entrées!K415))</f>
        <v>-196.5</v>
      </c>
      <c r="BQ388" s="32">
        <f>IF($BF388&gt;$Y$7,"",IF(AND($BF388=$Y$7,$BG388=23),"",Entrées!L416-Entrées!L415))</f>
        <v>2295</v>
      </c>
      <c r="BR388" s="32">
        <f>IF($BF388&gt;$Y$7,"",IF(AND($BF388=$Y$7,$BG388=23),"",Entrées!M416-Entrées!M415))</f>
        <v>-33.5</v>
      </c>
      <c r="BS388" s="32">
        <f>IF($BF388&gt;$Y$7,"",IF(AND($BF388=$Y$7,$BG388=23),"",Entrées!N416-Entrées!N415))</f>
        <v>14</v>
      </c>
      <c r="BT388" s="32">
        <f>IF($BF388&gt;$Y$7,"",IF(AND($BF388=$Y$7,$BG388=23),"",Entrées!O416-Entrées!O415))</f>
        <v>1921.5</v>
      </c>
      <c r="BU388" s="32">
        <f>IF($BF388&gt;$Y$7,"",IF(AND($BF388=$Y$7,$BG388=23),"",Entrées!P416-Entrées!P415))</f>
        <v>1</v>
      </c>
      <c r="BV388" s="32">
        <f>IF($BF388&gt;$Y$7,"",IF(AND($BF388=$Y$7,$BG388=23),"",Entrées!Q416-Entrées!Q415))</f>
        <v>1602</v>
      </c>
      <c r="BW388" s="32">
        <f>IF($BF388&gt;$Y$7,"",IF(AND($BF388=$Y$7,$BG388=23),"",Entrées!R416-Entrées!R415))</f>
        <v>-224</v>
      </c>
      <c r="BX388" s="32">
        <f>IF($BF388&gt;$Y$7,"",IF(AND($BF388=$Y$7,$BG388=23),"",Entrées!S416-Entrées!S415))</f>
        <v>87</v>
      </c>
      <c r="BY388" s="32">
        <f>IF($BF388&gt;$Y$7,"",IF(AND($BF388=$Y$7,$BG388=23),"",Entrées!T416-Entrées!T415))</f>
        <v>26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696</v>
      </c>
      <c r="CB388" s="4"/>
      <c r="CC388" s="4"/>
      <c r="CD388" s="33">
        <f>IF($BF388&lt;=$Y$7,Entrées!J415/CD$2,"")</f>
        <v>0.34645470603078476</v>
      </c>
      <c r="CE388" s="33">
        <f>IF($BF388&lt;=$Y$7,Entrées!K415/CE$2,"")</f>
        <v>4.8733874820831344E-2</v>
      </c>
      <c r="CF388" s="11">
        <f t="shared" si="389"/>
        <v>7926</v>
      </c>
      <c r="CG388" s="11">
        <f t="shared" si="390"/>
        <v>4186</v>
      </c>
      <c r="CH388" s="52">
        <f t="shared" si="391"/>
        <v>0.27160101910413265</v>
      </c>
      <c r="CI388" s="52">
        <f t="shared" si="392"/>
        <v>9.6170382329218221E-2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-328</v>
      </c>
      <c r="F389" s="28">
        <f ca="1">IF($D389&gt;$D$8,"",INDIRECT(ADDRESS(ROW(Entrées!$C$37)+($D389-1)*24+F$11,COLUMN(Entrées!$C$37)+($C389-1),4,TRUE,"Entrées")))</f>
        <v>-2194.5</v>
      </c>
      <c r="G389" s="28">
        <f ca="1">IF($D389&gt;$D$8,"",INDIRECT(ADDRESS(ROW(Entrées!$C$37)+($D389-1)*24+G$11,COLUMN(Entrées!$C$37)+($C389-1),4,TRUE,"Entrées")))</f>
        <v>-2433</v>
      </c>
      <c r="H389" s="28">
        <f ca="1">IF($D389&gt;$D$8,"",INDIRECT(ADDRESS(ROW(Entrées!$C$37)+($D389-1)*24+H$11,COLUMN(Entrées!$C$37)+($C389-1),4,TRUE,"Entrées")))</f>
        <v>-2340.5</v>
      </c>
      <c r="I389" s="28">
        <f ca="1">IF($D389&gt;$D$8,"",INDIRECT(ADDRESS(ROW(Entrées!$C$37)+($D389-1)*24+I$11,COLUMN(Entrées!$C$37)+($C389-1),4,TRUE,"Entrées")))</f>
        <v>-2337</v>
      </c>
      <c r="J389" s="28">
        <f ca="1">IF($D389&gt;$D$8,"",INDIRECT(ADDRESS(ROW(Entrées!$C$37)+($D389-1)*24+J$11,COLUMN(Entrées!$C$37)+($C389-1),4,TRUE,"Entrées")))</f>
        <v>-2403</v>
      </c>
      <c r="K389" s="28">
        <f ca="1">IF($D389&gt;$D$8,"",INDIRECT(ADDRESS(ROW(Entrées!$C$37)+($D389-1)*24+K$11,COLUMN(Entrées!$C$37)+($C389-1),4,TRUE,"Entrées")))</f>
        <v>-1937.5</v>
      </c>
      <c r="L389" s="28">
        <f ca="1">IF($D389&gt;$D$8,"",INDIRECT(ADDRESS(ROW(Entrées!$C$37)+($D389-1)*24+L$11,COLUMN(Entrées!$C$37)+($C389-1),4,TRUE,"Entrées")))</f>
        <v>-2</v>
      </c>
      <c r="M389" s="28">
        <f ca="1">IF($D389&gt;$D$8,"",INDIRECT(ADDRESS(ROW(Entrées!$C$37)+($D389-1)*24+M$11,COLUMN(Entrées!$C$37)+($C389-1),4,TRUE,"Entrées")))</f>
        <v>-2</v>
      </c>
      <c r="N389" s="28">
        <f ca="1">IF($D389&gt;$D$8,"",INDIRECT(ADDRESS(ROW(Entrées!$C$37)+($D389-1)*24+N$11,COLUMN(Entrées!$C$37)+($C389-1),4,TRUE,"Entrées")))</f>
        <v>-2</v>
      </c>
      <c r="O389" s="28">
        <f ca="1">IF($D389&gt;$D$8,"",INDIRECT(ADDRESS(ROW(Entrées!$C$37)+($D389-1)*24+O$11,COLUMN(Entrées!$C$37)+($C389-1),4,TRUE,"Entrées")))</f>
        <v>-2</v>
      </c>
      <c r="P389" s="28">
        <f ca="1">IF($D389&gt;$D$8,"",INDIRECT(ADDRESS(ROW(Entrées!$C$37)+($D389-1)*24+P$11,COLUMN(Entrées!$C$37)+($C389-1),4,TRUE,"Entrées")))</f>
        <v>-2</v>
      </c>
      <c r="Q389" s="28">
        <f ca="1">IF($D389&gt;$D$8,"",INDIRECT(ADDRESS(ROW(Entrées!$C$37)+($D389-1)*24+Q$11,COLUMN(Entrées!$C$37)+($C389-1),4,TRUE,"Entrées")))</f>
        <v>-2.5</v>
      </c>
      <c r="R389" s="28">
        <f ca="1">IF($D389&gt;$D$8,"",INDIRECT(ADDRESS(ROW(Entrées!$C$37)+($D389-1)*24+R$11,COLUMN(Entrées!$C$37)+($C389-1),4,TRUE,"Entrées")))</f>
        <v>-2.5</v>
      </c>
      <c r="S389" s="28">
        <f ca="1">IF($D389&gt;$D$8,"",INDIRECT(ADDRESS(ROW(Entrées!$C$37)+($D389-1)*24+S$11,COLUMN(Entrées!$C$37)+($C389-1),4,TRUE,"Entrées")))</f>
        <v>-2.5</v>
      </c>
      <c r="T389" s="28">
        <f ca="1">IF($D389&gt;$D$8,"",INDIRECT(ADDRESS(ROW(Entrées!$C$37)+($D389-1)*24+T$11,COLUMN(Entrées!$C$37)+($C389-1),4,TRUE,"Entrées")))</f>
        <v>-14.5</v>
      </c>
      <c r="U389" s="28">
        <f ca="1">IF($D389&gt;$D$8,"",INDIRECT(ADDRESS(ROW(Entrées!$C$37)+($D389-1)*24+U$11,COLUMN(Entrées!$C$37)+($C389-1),4,TRUE,"Entrées")))</f>
        <v>-2.5</v>
      </c>
      <c r="V389" s="28">
        <f ca="1">IF($D389&gt;$D$8,"",INDIRECT(ADDRESS(ROW(Entrées!$C$37)+($D389-1)*24+V$11,COLUMN(Entrées!$C$37)+($C389-1),4,TRUE,"Entrées")))</f>
        <v>-2</v>
      </c>
      <c r="W389" s="28">
        <f ca="1">IF($D389&gt;$D$8,"",INDIRECT(ADDRESS(ROW(Entrées!$C$37)+($D389-1)*24+W$11,COLUMN(Entrées!$C$37)+($C389-1),4,TRUE,"Entrées")))</f>
        <v>-2</v>
      </c>
      <c r="X389" s="28">
        <f ca="1">IF($D389&gt;$D$8,"",INDIRECT(ADDRESS(ROW(Entrées!$C$37)+($D389-1)*24+X$11,COLUMN(Entrées!$C$37)+($C389-1),4,TRUE,"Entrées")))</f>
        <v>-1.5</v>
      </c>
      <c r="Y389" s="28">
        <f ca="1">IF($D389&gt;$D$8,"",INDIRECT(ADDRESS(ROW(Entrées!$C$37)+($D389-1)*24+Y$11,COLUMN(Entrées!$C$37)+($C389-1),4,TRUE,"Entrées")))</f>
        <v>-2</v>
      </c>
      <c r="Z389" s="28">
        <f ca="1">IF($D389&gt;$D$8,"",INDIRECT(ADDRESS(ROW(Entrées!$C$37)+($D389-1)*24+Z$11,COLUMN(Entrées!$C$37)+($C389-1),4,TRUE,"Entrées")))</f>
        <v>-2</v>
      </c>
      <c r="AA389" s="28">
        <f ca="1">IF($D389&gt;$D$8,"",INDIRECT(ADDRESS(ROW(Entrées!$C$37)+($D389-1)*24+AA$11,COLUMN(Entrées!$C$37)+($C389-1),4,TRUE,"Entrées")))</f>
        <v>-192.5</v>
      </c>
      <c r="AB389" s="28">
        <f ca="1">IF($D389&gt;$D$8,"",INDIRECT(ADDRESS(ROW(Entrées!$C$37)+($D389-1)*24+AB$11,COLUMN(Entrées!$C$37)+($C389-1),4,TRUE,"Entrées")))</f>
        <v>-364</v>
      </c>
      <c r="AC389" s="11"/>
      <c r="AD389" s="40">
        <f t="shared" ca="1" si="452"/>
        <v>-607.25</v>
      </c>
      <c r="AE389" s="40">
        <f t="shared" ca="1" si="454"/>
        <v>-1.5</v>
      </c>
      <c r="AF389" s="40">
        <f t="shared" ca="1" si="455"/>
        <v>-2433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49473.956989247294</v>
      </c>
      <c r="AK389" s="31">
        <f t="shared" ca="1" si="369"/>
        <v>49350.672043010745</v>
      </c>
      <c r="AL389" s="31">
        <f t="shared" ca="1" si="370"/>
        <v>49398.118279569891</v>
      </c>
      <c r="AM389" s="31">
        <f t="shared" ca="1" si="371"/>
        <v>347.55645161290329</v>
      </c>
      <c r="AN389" s="31">
        <f t="shared" ca="1" si="372"/>
        <v>2588.1444892473114</v>
      </c>
      <c r="AO389" s="31">
        <f t="shared" ca="1" si="373"/>
        <v>1503.5463709677417</v>
      </c>
      <c r="AP389" s="31">
        <f t="shared" ca="1" si="374"/>
        <v>41704.171370967742</v>
      </c>
      <c r="AQ389" s="31">
        <f t="shared" ca="1" si="375"/>
        <v>2152.7096774193546</v>
      </c>
      <c r="AR389" s="31">
        <f t="shared" ca="1" si="376"/>
        <v>402.56922043010746</v>
      </c>
      <c r="AS389" s="31">
        <f t="shared" ca="1" si="377"/>
        <v>6508.2741935483891</v>
      </c>
      <c r="AT389" s="31">
        <f t="shared" ca="1" si="378"/>
        <v>-813.07862903225805</v>
      </c>
      <c r="AU389" s="31">
        <f t="shared" ca="1" si="379"/>
        <v>663.5913978494624</v>
      </c>
      <c r="AV389" s="31">
        <f t="shared" ca="1" si="380"/>
        <v>-5583.5161290322567</v>
      </c>
      <c r="AW389" s="31">
        <f t="shared" ca="1" si="381"/>
        <v>65.047043010752674</v>
      </c>
      <c r="AX389" s="31">
        <f t="shared" ca="1" si="382"/>
        <v>1350.5215053763443</v>
      </c>
      <c r="AY389" s="31">
        <f t="shared" ca="1" si="383"/>
        <v>-1174.383064516129</v>
      </c>
      <c r="AZ389" s="31">
        <f t="shared" ca="1" si="384"/>
        <v>-997.34811827956992</v>
      </c>
      <c r="BA389" s="31">
        <f t="shared" ca="1" si="385"/>
        <v>-382.02016129032256</v>
      </c>
      <c r="BB389" s="31">
        <f t="shared" ca="1" si="386"/>
        <v>-2410.5497311827958</v>
      </c>
      <c r="BC389" s="31">
        <f t="shared" ca="1" si="387"/>
        <v>-1597.1438172043011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-877</v>
      </c>
      <c r="BI389" s="32">
        <f>IF($BF389&gt;$Y$7,"",IF(AND($BF389=$Y$7,$BG389=23),"",Entrées!D417-Entrées!D416))</f>
        <v>-1537.5</v>
      </c>
      <c r="BJ389" s="32">
        <f>IF($BF389&gt;$Y$7,"",IF(AND($BF389=$Y$7,$BG389=23),"",Entrées!E417-Entrées!E416))</f>
        <v>-1575</v>
      </c>
      <c r="BK389" s="32">
        <f>IF($BF389&gt;$Y$7,"",IF(AND($BF389=$Y$7,$BG389=23),"",Entrées!F417-Entrées!F416))</f>
        <v>2</v>
      </c>
      <c r="BL389" s="32">
        <f>IF($BF389&gt;$Y$7,"",IF(AND($BF389=$Y$7,$BG389=23),"",Entrées!G417-Entrées!G416))</f>
        <v>-177.5</v>
      </c>
      <c r="BM389" s="32">
        <f>IF($BF389&gt;$Y$7,"",IF(AND($BF389=$Y$7,$BG389=23),"",Entrées!H417-Entrées!H416))</f>
        <v>-206.5</v>
      </c>
      <c r="BN389" s="32">
        <f>IF($BF389&gt;$Y$7,"",IF(AND($BF389=$Y$7,$BG389=23),"",Entrées!I417-Entrées!I416))</f>
        <v>16.5</v>
      </c>
      <c r="BO389" s="32">
        <f>IF($BF389&gt;$Y$7,"",IF(AND($BF389=$Y$7,$BG389=23),"",Entrées!J417-Entrées!J416))</f>
        <v>13</v>
      </c>
      <c r="BP389" s="32">
        <f>IF($BF389&gt;$Y$7,"",IF(AND($BF389=$Y$7,$BG389=23),"",Entrées!K417-Entrées!K416))</f>
        <v>-7.5</v>
      </c>
      <c r="BQ389" s="32">
        <f>IF($BF389&gt;$Y$7,"",IF(AND($BF389=$Y$7,$BG389=23),"",Entrées!L417-Entrées!L416))</f>
        <v>-646</v>
      </c>
      <c r="BR389" s="32">
        <f>IF($BF389&gt;$Y$7,"",IF(AND($BF389=$Y$7,$BG389=23),"",Entrées!M417-Entrées!M416))</f>
        <v>-4.5</v>
      </c>
      <c r="BS389" s="32">
        <f>IF($BF389&gt;$Y$7,"",IF(AND($BF389=$Y$7,$BG389=23),"",Entrées!N417-Entrées!N416))</f>
        <v>-1</v>
      </c>
      <c r="BT389" s="32">
        <f>IF($BF389&gt;$Y$7,"",IF(AND($BF389=$Y$7,$BG389=23),"",Entrées!O417-Entrées!O416))</f>
        <v>134.5</v>
      </c>
      <c r="BU389" s="32">
        <f>IF($BF389&gt;$Y$7,"",IF(AND($BF389=$Y$7,$BG389=23),"",Entrées!P417-Entrées!P416))</f>
        <v>-2.5</v>
      </c>
      <c r="BV389" s="32">
        <f>IF($BF389&gt;$Y$7,"",IF(AND($BF389=$Y$7,$BG389=23),"",Entrées!Q417-Entrées!Q416))</f>
        <v>-52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184</v>
      </c>
      <c r="BY389" s="32">
        <f>IF($BF389&gt;$Y$7,"",IF(AND($BF389=$Y$7,$BG389=23),"",Entrées!T417-Entrées!T416))</f>
        <v>-1554</v>
      </c>
      <c r="BZ389" s="32">
        <f>IF($BF389&gt;$Y$7,"",IF(AND($BF389=$Y$7,$BG389=23),"",Entrées!U417-Entrées!U416))</f>
        <v>3</v>
      </c>
      <c r="CA389" s="32">
        <f>IF($BF389&gt;$Y$7,"",IF(AND($BF389=$Y$7,$BG389=23),"",Entrées!V417-Entrées!V416))</f>
        <v>29</v>
      </c>
      <c r="CB389" s="4"/>
      <c r="CC389" s="4"/>
      <c r="CD389" s="33">
        <f>IF($BF389&lt;=$Y$7,Entrées!J416/CD$2,"")</f>
        <v>0.32923290436537977</v>
      </c>
      <c r="CE389" s="33">
        <f>IF($BF389&lt;=$Y$7,Entrées!K416/CE$2,"")</f>
        <v>1.79168657429527E-3</v>
      </c>
      <c r="CF389" s="11">
        <f t="shared" si="389"/>
        <v>7926</v>
      </c>
      <c r="CG389" s="11">
        <f t="shared" si="390"/>
        <v>4186</v>
      </c>
      <c r="CH389" s="52">
        <f t="shared" si="391"/>
        <v>0.27160101910413265</v>
      </c>
      <c r="CI389" s="52">
        <f t="shared" si="392"/>
        <v>9.6170382329218221E-2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-307.5</v>
      </c>
      <c r="F390" s="28">
        <f ca="1">IF($D390&gt;$D$8,"",INDIRECT(ADDRESS(ROW(Entrées!$C$37)+($D390-1)*24+F$11,COLUMN(Entrées!$C$37)+($C390-1),4,TRUE,"Entrées")))</f>
        <v>-2086</v>
      </c>
      <c r="G390" s="28">
        <f ca="1">IF($D390&gt;$D$8,"",INDIRECT(ADDRESS(ROW(Entrées!$C$37)+($D390-1)*24+G$11,COLUMN(Entrées!$C$37)+($C390-1),4,TRUE,"Entrées")))</f>
        <v>-2453</v>
      </c>
      <c r="H390" s="28">
        <f ca="1">IF($D390&gt;$D$8,"",INDIRECT(ADDRESS(ROW(Entrées!$C$37)+($D390-1)*24+H$11,COLUMN(Entrées!$C$37)+($C390-1),4,TRUE,"Entrées")))</f>
        <v>-2448.5</v>
      </c>
      <c r="I390" s="28">
        <f ca="1">IF($D390&gt;$D$8,"",INDIRECT(ADDRESS(ROW(Entrées!$C$37)+($D390-1)*24+I$11,COLUMN(Entrées!$C$37)+($C390-1),4,TRUE,"Entrées")))</f>
        <v>-2424.5</v>
      </c>
      <c r="J390" s="28">
        <f ca="1">IF($D390&gt;$D$8,"",INDIRECT(ADDRESS(ROW(Entrées!$C$37)+($D390-1)*24+J$11,COLUMN(Entrées!$C$37)+($C390-1),4,TRUE,"Entrées")))</f>
        <v>-2419</v>
      </c>
      <c r="K390" s="28">
        <f ca="1">IF($D390&gt;$D$8,"",INDIRECT(ADDRESS(ROW(Entrées!$C$37)+($D390-1)*24+K$11,COLUMN(Entrées!$C$37)+($C390-1),4,TRUE,"Entrées")))</f>
        <v>-1311</v>
      </c>
      <c r="L390" s="28">
        <f ca="1">IF($D390&gt;$D$8,"",INDIRECT(ADDRESS(ROW(Entrées!$C$37)+($D390-1)*24+L$11,COLUMN(Entrées!$C$37)+($C390-1),4,TRUE,"Entrées")))</f>
        <v>-3.5</v>
      </c>
      <c r="M390" s="28">
        <f ca="1">IF($D390&gt;$D$8,"",INDIRECT(ADDRESS(ROW(Entrées!$C$37)+($D390-1)*24+M$11,COLUMN(Entrées!$C$37)+($C390-1),4,TRUE,"Entrées")))</f>
        <v>-2</v>
      </c>
      <c r="N390" s="28">
        <f ca="1">IF($D390&gt;$D$8,"",INDIRECT(ADDRESS(ROW(Entrées!$C$37)+($D390-1)*24+N$11,COLUMN(Entrées!$C$37)+($C390-1),4,TRUE,"Entrées")))</f>
        <v>-2</v>
      </c>
      <c r="O390" s="28">
        <f ca="1">IF($D390&gt;$D$8,"",INDIRECT(ADDRESS(ROW(Entrées!$C$37)+($D390-1)*24+O$11,COLUMN(Entrées!$C$37)+($C390-1),4,TRUE,"Entrées")))</f>
        <v>-2</v>
      </c>
      <c r="P390" s="28">
        <f ca="1">IF($D390&gt;$D$8,"",INDIRECT(ADDRESS(ROW(Entrées!$C$37)+($D390-1)*24+P$11,COLUMN(Entrées!$C$37)+($C390-1),4,TRUE,"Entrées")))</f>
        <v>-1.5</v>
      </c>
      <c r="Q390" s="28">
        <f ca="1">IF($D390&gt;$D$8,"",INDIRECT(ADDRESS(ROW(Entrées!$C$37)+($D390-1)*24+Q$11,COLUMN(Entrées!$C$37)+($C390-1),4,TRUE,"Entrées")))</f>
        <v>-1</v>
      </c>
      <c r="R390" s="28">
        <f ca="1">IF($D390&gt;$D$8,"",INDIRECT(ADDRESS(ROW(Entrées!$C$37)+($D390-1)*24+R$11,COLUMN(Entrées!$C$37)+($C390-1),4,TRUE,"Entrées")))</f>
        <v>-1</v>
      </c>
      <c r="S390" s="28">
        <f ca="1">IF($D390&gt;$D$8,"",INDIRECT(ADDRESS(ROW(Entrées!$C$37)+($D390-1)*24+S$11,COLUMN(Entrées!$C$37)+($C390-1),4,TRUE,"Entrées")))</f>
        <v>-1.5</v>
      </c>
      <c r="T390" s="28">
        <f ca="1">IF($D390&gt;$D$8,"",INDIRECT(ADDRESS(ROW(Entrées!$C$37)+($D390-1)*24+T$11,COLUMN(Entrées!$C$37)+($C390-1),4,TRUE,"Entrées")))</f>
        <v>-1.5</v>
      </c>
      <c r="U390" s="28">
        <f ca="1">IF($D390&gt;$D$8,"",INDIRECT(ADDRESS(ROW(Entrées!$C$37)+($D390-1)*24+U$11,COLUMN(Entrées!$C$37)+($C390-1),4,TRUE,"Entrées")))</f>
        <v>-6.5</v>
      </c>
      <c r="V390" s="28">
        <f ca="1">IF($D390&gt;$D$8,"",INDIRECT(ADDRESS(ROW(Entrées!$C$37)+($D390-1)*24+V$11,COLUMN(Entrées!$C$37)+($C390-1),4,TRUE,"Entrées")))</f>
        <v>-2</v>
      </c>
      <c r="W390" s="28">
        <f ca="1">IF($D390&gt;$D$8,"",INDIRECT(ADDRESS(ROW(Entrées!$C$37)+($D390-1)*24+W$11,COLUMN(Entrées!$C$37)+($C390-1),4,TRUE,"Entrées")))</f>
        <v>-2.5</v>
      </c>
      <c r="X390" s="28">
        <f ca="1">IF($D390&gt;$D$8,"",INDIRECT(ADDRESS(ROW(Entrées!$C$37)+($D390-1)*24+X$11,COLUMN(Entrées!$C$37)+($C390-1),4,TRUE,"Entrées")))</f>
        <v>-2.5</v>
      </c>
      <c r="Y390" s="28">
        <f ca="1">IF($D390&gt;$D$8,"",INDIRECT(ADDRESS(ROW(Entrées!$C$37)+($D390-1)*24+Y$11,COLUMN(Entrées!$C$37)+($C390-1),4,TRUE,"Entrées")))</f>
        <v>-1</v>
      </c>
      <c r="Z390" s="28">
        <f ca="1">IF($D390&gt;$D$8,"",INDIRECT(ADDRESS(ROW(Entrées!$C$37)+($D390-1)*24+Z$11,COLUMN(Entrées!$C$37)+($C390-1),4,TRUE,"Entrées")))</f>
        <v>-2</v>
      </c>
      <c r="AA390" s="28">
        <f ca="1">IF($D390&gt;$D$8,"",INDIRECT(ADDRESS(ROW(Entrées!$C$37)+($D390-1)*24+AA$11,COLUMN(Entrées!$C$37)+($C390-1),4,TRUE,"Entrées")))</f>
        <v>-362</v>
      </c>
      <c r="AB390" s="28">
        <f ca="1">IF($D390&gt;$D$8,"",INDIRECT(ADDRESS(ROW(Entrées!$C$37)+($D390-1)*24+AB$11,COLUMN(Entrées!$C$37)+($C390-1),4,TRUE,"Entrées")))</f>
        <v>-1.5</v>
      </c>
      <c r="AC390" s="11"/>
      <c r="AD390" s="40">
        <f t="shared" ca="1" si="452"/>
        <v>-576.89583333333337</v>
      </c>
      <c r="AE390" s="40">
        <f t="shared" ca="1" si="454"/>
        <v>-1</v>
      </c>
      <c r="AF390" s="40">
        <f t="shared" ca="1" si="455"/>
        <v>-2453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49473.956989247294</v>
      </c>
      <c r="AK390" s="31">
        <f t="shared" ca="1" si="369"/>
        <v>49350.672043010745</v>
      </c>
      <c r="AL390" s="31">
        <f t="shared" ca="1" si="370"/>
        <v>49398.118279569891</v>
      </c>
      <c r="AM390" s="31">
        <f t="shared" ca="1" si="371"/>
        <v>347.55645161290329</v>
      </c>
      <c r="AN390" s="31">
        <f t="shared" ca="1" si="372"/>
        <v>2588.1444892473114</v>
      </c>
      <c r="AO390" s="31">
        <f t="shared" ca="1" si="373"/>
        <v>1503.5463709677417</v>
      </c>
      <c r="AP390" s="31">
        <f t="shared" ca="1" si="374"/>
        <v>41704.171370967742</v>
      </c>
      <c r="AQ390" s="31">
        <f t="shared" ca="1" si="375"/>
        <v>2152.7096774193546</v>
      </c>
      <c r="AR390" s="31">
        <f t="shared" ca="1" si="376"/>
        <v>402.56922043010746</v>
      </c>
      <c r="AS390" s="31">
        <f t="shared" ca="1" si="377"/>
        <v>6508.2741935483891</v>
      </c>
      <c r="AT390" s="31">
        <f t="shared" ca="1" si="378"/>
        <v>-813.07862903225805</v>
      </c>
      <c r="AU390" s="31">
        <f t="shared" ca="1" si="379"/>
        <v>663.5913978494624</v>
      </c>
      <c r="AV390" s="31">
        <f t="shared" ca="1" si="380"/>
        <v>-5583.5161290322567</v>
      </c>
      <c r="AW390" s="31">
        <f t="shared" ca="1" si="381"/>
        <v>65.047043010752674</v>
      </c>
      <c r="AX390" s="31">
        <f t="shared" ca="1" si="382"/>
        <v>1350.5215053763443</v>
      </c>
      <c r="AY390" s="31">
        <f t="shared" ca="1" si="383"/>
        <v>-1174.383064516129</v>
      </c>
      <c r="AZ390" s="31">
        <f t="shared" ca="1" si="384"/>
        <v>-997.34811827956992</v>
      </c>
      <c r="BA390" s="31">
        <f t="shared" ca="1" si="385"/>
        <v>-382.02016129032256</v>
      </c>
      <c r="BB390" s="31">
        <f t="shared" ca="1" si="386"/>
        <v>-2410.5497311827958</v>
      </c>
      <c r="BC390" s="31">
        <f t="shared" ca="1" si="387"/>
        <v>-1597.1438172043011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-4568</v>
      </c>
      <c r="BI390" s="32">
        <f>IF($BF390&gt;$Y$7,"",IF(AND($BF390=$Y$7,$BG390=23),"",Entrées!D418-Entrées!D417))</f>
        <v>-4612.5</v>
      </c>
      <c r="BJ390" s="32">
        <f>IF($BF390&gt;$Y$7,"",IF(AND($BF390=$Y$7,$BG390=23),"",Entrées!E418-Entrées!E417))</f>
        <v>-4550</v>
      </c>
      <c r="BK390" s="32">
        <f>IF($BF390&gt;$Y$7,"",IF(AND($BF390=$Y$7,$BG390=23),"",Entrées!F418-Entrées!F417))</f>
        <v>5</v>
      </c>
      <c r="BL390" s="32">
        <f>IF($BF390&gt;$Y$7,"",IF(AND($BF390=$Y$7,$BG390=23),"",Entrées!G418-Entrées!G417))</f>
        <v>-294</v>
      </c>
      <c r="BM390" s="32">
        <f>IF($BF390&gt;$Y$7,"",IF(AND($BF390=$Y$7,$BG390=23),"",Entrées!H418-Entrées!H417))</f>
        <v>-938</v>
      </c>
      <c r="BN390" s="32">
        <f>IF($BF390&gt;$Y$7,"",IF(AND($BF390=$Y$7,$BG390=23),"",Entrées!I418-Entrées!I417))</f>
        <v>-474.5</v>
      </c>
      <c r="BO390" s="32">
        <f>IF($BF390&gt;$Y$7,"",IF(AND($BF390=$Y$7,$BG390=23),"",Entrées!J418-Entrées!J417))</f>
        <v>110</v>
      </c>
      <c r="BP390" s="32">
        <f>IF($BF390&gt;$Y$7,"",IF(AND($BF390=$Y$7,$BG390=23),"",Entrées!K418-Entrées!K417))</f>
        <v>0</v>
      </c>
      <c r="BQ390" s="32">
        <f>IF($BF390&gt;$Y$7,"",IF(AND($BF390=$Y$7,$BG390=23),"",Entrées!L418-Entrées!L417))</f>
        <v>-2274.5</v>
      </c>
      <c r="BR390" s="32">
        <f>IF($BF390&gt;$Y$7,"",IF(AND($BF390=$Y$7,$BG390=23),"",Entrées!M418-Entrées!M417))</f>
        <v>38</v>
      </c>
      <c r="BS390" s="32">
        <f>IF($BF390&gt;$Y$7,"",IF(AND($BF390=$Y$7,$BG390=23),"",Entrées!N418-Entrées!N417))</f>
        <v>3.5</v>
      </c>
      <c r="BT390" s="32">
        <f>IF($BF390&gt;$Y$7,"",IF(AND($BF390=$Y$7,$BG390=23),"",Entrées!O418-Entrées!O417))</f>
        <v>-743</v>
      </c>
      <c r="BU390" s="32">
        <f>IF($BF390&gt;$Y$7,"",IF(AND($BF390=$Y$7,$BG390=23),"",Entrées!P418-Entrées!P417))</f>
        <v>-4.5</v>
      </c>
      <c r="BV390" s="32">
        <f>IF($BF390&gt;$Y$7,"",IF(AND($BF390=$Y$7,$BG390=23),"",Entrées!Q418-Entrées!Q417))</f>
        <v>96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-623</v>
      </c>
      <c r="BY390" s="32">
        <f>IF($BF390&gt;$Y$7,"",IF(AND($BF390=$Y$7,$BG390=23),"",Entrées!T418-Entrées!T417))</f>
        <v>37</v>
      </c>
      <c r="BZ390" s="32">
        <f>IF($BF390&gt;$Y$7,"",IF(AND($BF390=$Y$7,$BG390=23),"",Entrées!U418-Entrées!U417))</f>
        <v>-3</v>
      </c>
      <c r="CA390" s="32">
        <f>IF($BF390&gt;$Y$7,"",IF(AND($BF390=$Y$7,$BG390=23),"",Entrées!V418-Entrées!V417))</f>
        <v>110</v>
      </c>
      <c r="CB390" s="4"/>
      <c r="CC390" s="4"/>
      <c r="CD390" s="33">
        <f>IF($BF390&lt;=$Y$7,Entrées!J417/CD$2,"")</f>
        <v>0.33087307595256121</v>
      </c>
      <c r="CE390" s="33">
        <f>IF($BF390&lt;=$Y$7,Entrées!K417/CE$2,"")</f>
        <v>0</v>
      </c>
      <c r="CF390" s="11">
        <f t="shared" si="389"/>
        <v>7926</v>
      </c>
      <c r="CG390" s="11">
        <f t="shared" si="390"/>
        <v>4186</v>
      </c>
      <c r="CH390" s="52">
        <f t="shared" si="391"/>
        <v>0.27160101910413265</v>
      </c>
      <c r="CI390" s="52">
        <f t="shared" si="392"/>
        <v>9.6170382329218221E-2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-524</v>
      </c>
      <c r="F391" s="28">
        <f ca="1">IF($D391&gt;$D$8,"",INDIRECT(ADDRESS(ROW(Entrées!$C$37)+($D391-1)*24+F$11,COLUMN(Entrées!$C$37)+($C391-1),4,TRUE,"Entrées")))</f>
        <v>-2416.5</v>
      </c>
      <c r="G391" s="28">
        <f ca="1">IF($D391&gt;$D$8,"",INDIRECT(ADDRESS(ROW(Entrées!$C$37)+($D391-1)*24+G$11,COLUMN(Entrées!$C$37)+($C391-1),4,TRUE,"Entrées")))</f>
        <v>-2399.5</v>
      </c>
      <c r="H391" s="28">
        <f ca="1">IF($D391&gt;$D$8,"",INDIRECT(ADDRESS(ROW(Entrées!$C$37)+($D391-1)*24+H$11,COLUMN(Entrées!$C$37)+($C391-1),4,TRUE,"Entrées")))</f>
        <v>-2260</v>
      </c>
      <c r="I391" s="28">
        <f ca="1">IF($D391&gt;$D$8,"",INDIRECT(ADDRESS(ROW(Entrées!$C$37)+($D391-1)*24+I$11,COLUMN(Entrées!$C$37)+($C391-1),4,TRUE,"Entrées")))</f>
        <v>-2256</v>
      </c>
      <c r="J391" s="28">
        <f ca="1">IF($D391&gt;$D$8,"",INDIRECT(ADDRESS(ROW(Entrées!$C$37)+($D391-1)*24+J$11,COLUMN(Entrées!$C$37)+($C391-1),4,TRUE,"Entrées")))</f>
        <v>-2424</v>
      </c>
      <c r="K391" s="28">
        <f ca="1">IF($D391&gt;$D$8,"",INDIRECT(ADDRESS(ROW(Entrées!$C$37)+($D391-1)*24+K$11,COLUMN(Entrées!$C$37)+($C391-1),4,TRUE,"Entrées")))</f>
        <v>-1576</v>
      </c>
      <c r="L391" s="28">
        <f ca="1">IF($D391&gt;$D$8,"",INDIRECT(ADDRESS(ROW(Entrées!$C$37)+($D391-1)*24+L$11,COLUMN(Entrées!$C$37)+($C391-1),4,TRUE,"Entrées")))</f>
        <v>-6</v>
      </c>
      <c r="M391" s="28">
        <f ca="1">IF($D391&gt;$D$8,"",INDIRECT(ADDRESS(ROW(Entrées!$C$37)+($D391-1)*24+M$11,COLUMN(Entrées!$C$37)+($C391-1),4,TRUE,"Entrées")))</f>
        <v>-4</v>
      </c>
      <c r="N391" s="28">
        <f ca="1">IF($D391&gt;$D$8,"",INDIRECT(ADDRESS(ROW(Entrées!$C$37)+($D391-1)*24+N$11,COLUMN(Entrées!$C$37)+($C391-1),4,TRUE,"Entrées")))</f>
        <v>-2</v>
      </c>
      <c r="O391" s="28">
        <f ca="1">IF($D391&gt;$D$8,"",INDIRECT(ADDRESS(ROW(Entrées!$C$37)+($D391-1)*24+O$11,COLUMN(Entrées!$C$37)+($C391-1),4,TRUE,"Entrées")))</f>
        <v>-2</v>
      </c>
      <c r="P391" s="28">
        <f ca="1">IF($D391&gt;$D$8,"",INDIRECT(ADDRESS(ROW(Entrées!$C$37)+($D391-1)*24+P$11,COLUMN(Entrées!$C$37)+($C391-1),4,TRUE,"Entrées")))</f>
        <v>-2</v>
      </c>
      <c r="Q391" s="28">
        <f ca="1">IF($D391&gt;$D$8,"",INDIRECT(ADDRESS(ROW(Entrées!$C$37)+($D391-1)*24+Q$11,COLUMN(Entrées!$C$37)+($C391-1),4,TRUE,"Entrées")))</f>
        <v>-39.5</v>
      </c>
      <c r="R391" s="28">
        <f ca="1">IF($D391&gt;$D$8,"",INDIRECT(ADDRESS(ROW(Entrées!$C$37)+($D391-1)*24+R$11,COLUMN(Entrées!$C$37)+($C391-1),4,TRUE,"Entrées")))</f>
        <v>-28</v>
      </c>
      <c r="S391" s="28">
        <f ca="1">IF($D391&gt;$D$8,"",INDIRECT(ADDRESS(ROW(Entrées!$C$37)+($D391-1)*24+S$11,COLUMN(Entrées!$C$37)+($C391-1),4,TRUE,"Entrées")))</f>
        <v>-2.5</v>
      </c>
      <c r="T391" s="28">
        <f ca="1">IF($D391&gt;$D$8,"",INDIRECT(ADDRESS(ROW(Entrées!$C$37)+($D391-1)*24+T$11,COLUMN(Entrées!$C$37)+($C391-1),4,TRUE,"Entrées")))</f>
        <v>-2</v>
      </c>
      <c r="U391" s="28">
        <f ca="1">IF($D391&gt;$D$8,"",INDIRECT(ADDRESS(ROW(Entrées!$C$37)+($D391-1)*24+U$11,COLUMN(Entrées!$C$37)+($C391-1),4,TRUE,"Entrées")))</f>
        <v>-2</v>
      </c>
      <c r="V391" s="28">
        <f ca="1">IF($D391&gt;$D$8,"",INDIRECT(ADDRESS(ROW(Entrées!$C$37)+($D391-1)*24+V$11,COLUMN(Entrées!$C$37)+($C391-1),4,TRUE,"Entrées")))</f>
        <v>-2</v>
      </c>
      <c r="W391" s="28">
        <f ca="1">IF($D391&gt;$D$8,"",INDIRECT(ADDRESS(ROW(Entrées!$C$37)+($D391-1)*24+W$11,COLUMN(Entrées!$C$37)+($C391-1),4,TRUE,"Entrées")))</f>
        <v>-2</v>
      </c>
      <c r="X391" s="28">
        <f ca="1">IF($D391&gt;$D$8,"",INDIRECT(ADDRESS(ROW(Entrées!$C$37)+($D391-1)*24+X$11,COLUMN(Entrées!$C$37)+($C391-1),4,TRUE,"Entrées")))</f>
        <v>-2</v>
      </c>
      <c r="Y391" s="28">
        <f ca="1">IF($D391&gt;$D$8,"",INDIRECT(ADDRESS(ROW(Entrées!$C$37)+($D391-1)*24+Y$11,COLUMN(Entrées!$C$37)+($C391-1),4,TRUE,"Entrées")))</f>
        <v>-3</v>
      </c>
      <c r="Z391" s="28">
        <f ca="1">IF($D391&gt;$D$8,"",INDIRECT(ADDRESS(ROW(Entrées!$C$37)+($D391-1)*24+Z$11,COLUMN(Entrées!$C$37)+($C391-1),4,TRUE,"Entrées")))</f>
        <v>-1.5</v>
      </c>
      <c r="AA391" s="28">
        <f ca="1">IF($D391&gt;$D$8,"",INDIRECT(ADDRESS(ROW(Entrées!$C$37)+($D391-1)*24+AA$11,COLUMN(Entrées!$C$37)+($C391-1),4,TRUE,"Entrées")))</f>
        <v>-93</v>
      </c>
      <c r="AB391" s="28">
        <f ca="1">IF($D391&gt;$D$8,"",INDIRECT(ADDRESS(ROW(Entrées!$C$37)+($D391-1)*24+AB$11,COLUMN(Entrées!$C$37)+($C391-1),4,TRUE,"Entrées")))</f>
        <v>-370</v>
      </c>
      <c r="AC391" s="11"/>
      <c r="AD391" s="40">
        <f t="shared" ca="1" si="452"/>
        <v>-600.8125</v>
      </c>
      <c r="AE391" s="40">
        <f t="shared" ca="1" si="454"/>
        <v>-1.5</v>
      </c>
      <c r="AF391" s="40">
        <f t="shared" ca="1" si="455"/>
        <v>-2424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49473.956989247294</v>
      </c>
      <c r="AK391" s="31">
        <f t="shared" ca="1" si="369"/>
        <v>49350.672043010745</v>
      </c>
      <c r="AL391" s="31">
        <f t="shared" ca="1" si="370"/>
        <v>49398.118279569891</v>
      </c>
      <c r="AM391" s="31">
        <f t="shared" ca="1" si="371"/>
        <v>347.55645161290329</v>
      </c>
      <c r="AN391" s="31">
        <f t="shared" ca="1" si="372"/>
        <v>2588.1444892473114</v>
      </c>
      <c r="AO391" s="31">
        <f t="shared" ca="1" si="373"/>
        <v>1503.5463709677417</v>
      </c>
      <c r="AP391" s="31">
        <f t="shared" ca="1" si="374"/>
        <v>41704.171370967742</v>
      </c>
      <c r="AQ391" s="31">
        <f t="shared" ca="1" si="375"/>
        <v>2152.7096774193546</v>
      </c>
      <c r="AR391" s="31">
        <f t="shared" ca="1" si="376"/>
        <v>402.56922043010746</v>
      </c>
      <c r="AS391" s="31">
        <f t="shared" ca="1" si="377"/>
        <v>6508.2741935483891</v>
      </c>
      <c r="AT391" s="31">
        <f t="shared" ca="1" si="378"/>
        <v>-813.07862903225805</v>
      </c>
      <c r="AU391" s="31">
        <f t="shared" ca="1" si="379"/>
        <v>663.5913978494624</v>
      </c>
      <c r="AV391" s="31">
        <f t="shared" ca="1" si="380"/>
        <v>-5583.5161290322567</v>
      </c>
      <c r="AW391" s="31">
        <f t="shared" ca="1" si="381"/>
        <v>65.047043010752674</v>
      </c>
      <c r="AX391" s="31">
        <f t="shared" ca="1" si="382"/>
        <v>1350.5215053763443</v>
      </c>
      <c r="AY391" s="31">
        <f t="shared" ca="1" si="383"/>
        <v>-1174.383064516129</v>
      </c>
      <c r="AZ391" s="31">
        <f t="shared" ca="1" si="384"/>
        <v>-997.34811827956992</v>
      </c>
      <c r="BA391" s="31">
        <f t="shared" ca="1" si="385"/>
        <v>-382.02016129032256</v>
      </c>
      <c r="BB391" s="31">
        <f t="shared" ca="1" si="386"/>
        <v>-2410.5497311827958</v>
      </c>
      <c r="BC391" s="31">
        <f t="shared" ca="1" si="387"/>
        <v>-1597.1438172043011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-2921</v>
      </c>
      <c r="BI391" s="32">
        <f>IF($BF391&gt;$Y$7,"",IF(AND($BF391=$Y$7,$BG391=23),"",Entrées!D419-Entrées!D418))</f>
        <v>-2050</v>
      </c>
      <c r="BJ391" s="32">
        <f>IF($BF391&gt;$Y$7,"",IF(AND($BF391=$Y$7,$BG391=23),"",Entrées!E419-Entrées!E418))</f>
        <v>-2012.5</v>
      </c>
      <c r="BK391" s="32">
        <f>IF($BF391&gt;$Y$7,"",IF(AND($BF391=$Y$7,$BG391=23),"",Entrées!F419-Entrées!F418))</f>
        <v>-1</v>
      </c>
      <c r="BL391" s="32">
        <f>IF($BF391&gt;$Y$7,"",IF(AND($BF391=$Y$7,$BG391=23),"",Entrées!G419-Entrées!G418))</f>
        <v>-395.5</v>
      </c>
      <c r="BM391" s="32">
        <f>IF($BF391&gt;$Y$7,"",IF(AND($BF391=$Y$7,$BG391=23),"",Entrées!H419-Entrées!H418))</f>
        <v>-650</v>
      </c>
      <c r="BN391" s="32">
        <f>IF($BF391&gt;$Y$7,"",IF(AND($BF391=$Y$7,$BG391=23),"",Entrées!I419-Entrées!I418))</f>
        <v>-557.5</v>
      </c>
      <c r="BO391" s="32">
        <f>IF($BF391&gt;$Y$7,"",IF(AND($BF391=$Y$7,$BG391=23),"",Entrées!J419-Entrées!J418))</f>
        <v>312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-1171.5</v>
      </c>
      <c r="BR391" s="32">
        <f>IF($BF391&gt;$Y$7,"",IF(AND($BF391=$Y$7,$BG391=23),"",Entrées!M419-Entrées!M418))</f>
        <v>-391.5</v>
      </c>
      <c r="BS391" s="32">
        <f>IF($BF391&gt;$Y$7,"",IF(AND($BF391=$Y$7,$BG391=23),"",Entrées!N419-Entrées!N418))</f>
        <v>-2.5</v>
      </c>
      <c r="BT391" s="32">
        <f>IF($BF391&gt;$Y$7,"",IF(AND($BF391=$Y$7,$BG391=23),"",Entrées!O419-Entrées!O418))</f>
        <v>-64.5</v>
      </c>
      <c r="BU391" s="32">
        <f>IF($BF391&gt;$Y$7,"",IF(AND($BF391=$Y$7,$BG391=23),"",Entrées!P419-Entrées!P418))</f>
        <v>-7</v>
      </c>
      <c r="BV391" s="32">
        <f>IF($BF391&gt;$Y$7,"",IF(AND($BF391=$Y$7,$BG391=23),"",Entrées!Q419-Entrées!Q418))</f>
        <v>0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40</v>
      </c>
      <c r="BY391" s="32">
        <f>IF($BF391&gt;$Y$7,"",IF(AND($BF391=$Y$7,$BG391=23),"",Entrées!T419-Entrées!T418))</f>
        <v>864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236</v>
      </c>
      <c r="CB391" s="4"/>
      <c r="CC391" s="4"/>
      <c r="CD391" s="33">
        <f>IF($BF391&lt;=$Y$7,Entrées!J418/CD$2,"")</f>
        <v>0.34475145092101944</v>
      </c>
      <c r="CE391" s="33">
        <f>IF($BF391&lt;=$Y$7,Entrées!K418/CE$2,"")</f>
        <v>0</v>
      </c>
      <c r="CF391" s="11">
        <f t="shared" si="389"/>
        <v>7926</v>
      </c>
      <c r="CG391" s="11">
        <f t="shared" si="390"/>
        <v>4186</v>
      </c>
      <c r="CH391" s="52">
        <f t="shared" si="391"/>
        <v>0.27160101910413265</v>
      </c>
      <c r="CI391" s="52">
        <f t="shared" si="392"/>
        <v>9.6170382329218221E-2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-708.5</v>
      </c>
      <c r="F392" s="28">
        <f ca="1">IF($D392&gt;$D$8,"",INDIRECT(ADDRESS(ROW(Entrées!$C$37)+($D392-1)*24+F$11,COLUMN(Entrées!$C$37)+($C392-1),4,TRUE,"Entrées")))</f>
        <v>-2441.5</v>
      </c>
      <c r="G392" s="28">
        <f ca="1">IF($D392&gt;$D$8,"",INDIRECT(ADDRESS(ROW(Entrées!$C$37)+($D392-1)*24+G$11,COLUMN(Entrées!$C$37)+($C392-1),4,TRUE,"Entrées")))</f>
        <v>-2510</v>
      </c>
      <c r="H392" s="28">
        <f ca="1">IF($D392&gt;$D$8,"",INDIRECT(ADDRESS(ROW(Entrées!$C$37)+($D392-1)*24+H$11,COLUMN(Entrées!$C$37)+($C392-1),4,TRUE,"Entrées")))</f>
        <v>-2486</v>
      </c>
      <c r="I392" s="28">
        <f ca="1">IF($D392&gt;$D$8,"",INDIRECT(ADDRESS(ROW(Entrées!$C$37)+($D392-1)*24+I$11,COLUMN(Entrées!$C$37)+($C392-1),4,TRUE,"Entrées")))</f>
        <v>-2480.5</v>
      </c>
      <c r="J392" s="28">
        <f ca="1">IF($D392&gt;$D$8,"",INDIRECT(ADDRESS(ROW(Entrées!$C$37)+($D392-1)*24+J$11,COLUMN(Entrées!$C$37)+($C392-1),4,TRUE,"Entrées")))</f>
        <v>-2474.5</v>
      </c>
      <c r="K392" s="28">
        <f ca="1">IF($D392&gt;$D$8,"",INDIRECT(ADDRESS(ROW(Entrées!$C$37)+($D392-1)*24+K$11,COLUMN(Entrées!$C$37)+($C392-1),4,TRUE,"Entrées")))</f>
        <v>-1818.5</v>
      </c>
      <c r="L392" s="28">
        <f ca="1">IF($D392&gt;$D$8,"",INDIRECT(ADDRESS(ROW(Entrées!$C$37)+($D392-1)*24+L$11,COLUMN(Entrées!$C$37)+($C392-1),4,TRUE,"Entrées")))</f>
        <v>-3.5</v>
      </c>
      <c r="M392" s="28">
        <f ca="1">IF($D392&gt;$D$8,"",INDIRECT(ADDRESS(ROW(Entrées!$C$37)+($D392-1)*24+M$11,COLUMN(Entrées!$C$37)+($C392-1),4,TRUE,"Entrées")))</f>
        <v>-4</v>
      </c>
      <c r="N392" s="28">
        <f ca="1">IF($D392&gt;$D$8,"",INDIRECT(ADDRESS(ROW(Entrées!$C$37)+($D392-1)*24+N$11,COLUMN(Entrées!$C$37)+($C392-1),4,TRUE,"Entrées")))</f>
        <v>-5.5</v>
      </c>
      <c r="O392" s="28">
        <f ca="1">IF($D392&gt;$D$8,"",INDIRECT(ADDRESS(ROW(Entrées!$C$37)+($D392-1)*24+O$11,COLUMN(Entrées!$C$37)+($C392-1),4,TRUE,"Entrées")))</f>
        <v>-5</v>
      </c>
      <c r="P392" s="28">
        <f ca="1">IF($D392&gt;$D$8,"",INDIRECT(ADDRESS(ROW(Entrées!$C$37)+($D392-1)*24+P$11,COLUMN(Entrées!$C$37)+($C392-1),4,TRUE,"Entrées")))</f>
        <v>-5</v>
      </c>
      <c r="Q392" s="28">
        <f ca="1">IF($D392&gt;$D$8,"",INDIRECT(ADDRESS(ROW(Entrées!$C$37)+($D392-1)*24+Q$11,COLUMN(Entrées!$C$37)+($C392-1),4,TRUE,"Entrées")))</f>
        <v>-16</v>
      </c>
      <c r="R392" s="28">
        <f ca="1">IF($D392&gt;$D$8,"",INDIRECT(ADDRESS(ROW(Entrées!$C$37)+($D392-1)*24+R$11,COLUMN(Entrées!$C$37)+($C392-1),4,TRUE,"Entrées")))</f>
        <v>-54</v>
      </c>
      <c r="S392" s="28">
        <f ca="1">IF($D392&gt;$D$8,"",INDIRECT(ADDRESS(ROW(Entrées!$C$37)+($D392-1)*24+S$11,COLUMN(Entrées!$C$37)+($C392-1),4,TRUE,"Entrées")))</f>
        <v>-57</v>
      </c>
      <c r="T392" s="28">
        <f ca="1">IF($D392&gt;$D$8,"",INDIRECT(ADDRESS(ROW(Entrées!$C$37)+($D392-1)*24+T$11,COLUMN(Entrées!$C$37)+($C392-1),4,TRUE,"Entrées")))</f>
        <v>-4.5</v>
      </c>
      <c r="U392" s="28">
        <f ca="1">IF($D392&gt;$D$8,"",INDIRECT(ADDRESS(ROW(Entrées!$C$37)+($D392-1)*24+U$11,COLUMN(Entrées!$C$37)+($C392-1),4,TRUE,"Entrées")))</f>
        <v>-6</v>
      </c>
      <c r="V392" s="28">
        <f ca="1">IF($D392&gt;$D$8,"",INDIRECT(ADDRESS(ROW(Entrées!$C$37)+($D392-1)*24+V$11,COLUMN(Entrées!$C$37)+($C392-1),4,TRUE,"Entrées")))</f>
        <v>-3.5</v>
      </c>
      <c r="W392" s="28">
        <f ca="1">IF($D392&gt;$D$8,"",INDIRECT(ADDRESS(ROW(Entrées!$C$37)+($D392-1)*24+W$11,COLUMN(Entrées!$C$37)+($C392-1),4,TRUE,"Entrées")))</f>
        <v>-2.5</v>
      </c>
      <c r="X392" s="28">
        <f ca="1">IF($D392&gt;$D$8,"",INDIRECT(ADDRESS(ROW(Entrées!$C$37)+($D392-1)*24+X$11,COLUMN(Entrées!$C$37)+($C392-1),4,TRUE,"Entrées")))</f>
        <v>-2.5</v>
      </c>
      <c r="Y392" s="28">
        <f ca="1">IF($D392&gt;$D$8,"",INDIRECT(ADDRESS(ROW(Entrées!$C$37)+($D392-1)*24+Y$11,COLUMN(Entrées!$C$37)+($C392-1),4,TRUE,"Entrées")))</f>
        <v>-2</v>
      </c>
      <c r="Z392" s="28">
        <f ca="1">IF($D392&gt;$D$8,"",INDIRECT(ADDRESS(ROW(Entrées!$C$37)+($D392-1)*24+Z$11,COLUMN(Entrées!$C$37)+($C392-1),4,TRUE,"Entrées")))</f>
        <v>-4.5</v>
      </c>
      <c r="AA392" s="28">
        <f ca="1">IF($D392&gt;$D$8,"",INDIRECT(ADDRESS(ROW(Entrées!$C$37)+($D392-1)*24+AA$11,COLUMN(Entrées!$C$37)+($C392-1),4,TRUE,"Entrées")))</f>
        <v>-329.5</v>
      </c>
      <c r="AB392" s="28">
        <f ca="1">IF($D392&gt;$D$8,"",INDIRECT(ADDRESS(ROW(Entrées!$C$37)+($D392-1)*24+AB$11,COLUMN(Entrées!$C$37)+($C392-1),4,TRUE,"Entrées")))</f>
        <v>-4</v>
      </c>
      <c r="AC392" s="11"/>
      <c r="AD392" s="40">
        <f t="shared" ca="1" si="452"/>
        <v>-642.85416666666663</v>
      </c>
      <c r="AE392" s="40">
        <f t="shared" ca="1" si="454"/>
        <v>-2</v>
      </c>
      <c r="AF392" s="40">
        <f t="shared" ca="1" si="455"/>
        <v>-2510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49473.956989247294</v>
      </c>
      <c r="AK392" s="31">
        <f t="shared" ca="1" si="369"/>
        <v>49350.672043010745</v>
      </c>
      <c r="AL392" s="31">
        <f t="shared" ca="1" si="370"/>
        <v>49398.118279569891</v>
      </c>
      <c r="AM392" s="31">
        <f t="shared" ca="1" si="371"/>
        <v>347.55645161290329</v>
      </c>
      <c r="AN392" s="31">
        <f t="shared" ca="1" si="372"/>
        <v>2588.1444892473114</v>
      </c>
      <c r="AO392" s="31">
        <f t="shared" ca="1" si="373"/>
        <v>1503.5463709677417</v>
      </c>
      <c r="AP392" s="31">
        <f t="shared" ca="1" si="374"/>
        <v>41704.171370967742</v>
      </c>
      <c r="AQ392" s="31">
        <f t="shared" ca="1" si="375"/>
        <v>2152.7096774193546</v>
      </c>
      <c r="AR392" s="31">
        <f t="shared" ca="1" si="376"/>
        <v>402.56922043010746</v>
      </c>
      <c r="AS392" s="31">
        <f t="shared" ca="1" si="377"/>
        <v>6508.2741935483891</v>
      </c>
      <c r="AT392" s="31">
        <f t="shared" ca="1" si="378"/>
        <v>-813.07862903225805</v>
      </c>
      <c r="AU392" s="31">
        <f t="shared" ca="1" si="379"/>
        <v>663.5913978494624</v>
      </c>
      <c r="AV392" s="31">
        <f t="shared" ca="1" si="380"/>
        <v>-5583.5161290322567</v>
      </c>
      <c r="AW392" s="31">
        <f t="shared" ca="1" si="381"/>
        <v>65.047043010752674</v>
      </c>
      <c r="AX392" s="31">
        <f t="shared" ca="1" si="382"/>
        <v>1350.5215053763443</v>
      </c>
      <c r="AY392" s="31">
        <f t="shared" ca="1" si="383"/>
        <v>-1174.383064516129</v>
      </c>
      <c r="AZ392" s="31">
        <f t="shared" ca="1" si="384"/>
        <v>-997.34811827956992</v>
      </c>
      <c r="BA392" s="31">
        <f t="shared" ca="1" si="385"/>
        <v>-382.02016129032256</v>
      </c>
      <c r="BB392" s="31">
        <f t="shared" ca="1" si="386"/>
        <v>-2410.5497311827958</v>
      </c>
      <c r="BC392" s="31">
        <f t="shared" ca="1" si="387"/>
        <v>-1597.1438172043011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1796</v>
      </c>
      <c r="BI392" s="32">
        <f>IF($BF392&gt;$Y$7,"",IF(AND($BF392=$Y$7,$BG392=23),"",Entrées!D420-Entrées!D419))</f>
        <v>1125</v>
      </c>
      <c r="BJ392" s="32">
        <f>IF($BF392&gt;$Y$7,"",IF(AND($BF392=$Y$7,$BG392=23),"",Entrées!E420-Entrées!E419))</f>
        <v>1137.5</v>
      </c>
      <c r="BK392" s="32">
        <f>IF($BF392&gt;$Y$7,"",IF(AND($BF392=$Y$7,$BG392=23),"",Entrées!F420-Entrées!F419))</f>
        <v>0</v>
      </c>
      <c r="BL392" s="32">
        <f>IF($BF392&gt;$Y$7,"",IF(AND($BF392=$Y$7,$BG392=23),"",Entrées!G420-Entrées!G419))</f>
        <v>98</v>
      </c>
      <c r="BM392" s="32">
        <f>IF($BF392&gt;$Y$7,"",IF(AND($BF392=$Y$7,$BG392=23),"",Entrées!H420-Entrées!H419))</f>
        <v>-544.5</v>
      </c>
      <c r="BN392" s="32">
        <f>IF($BF392&gt;$Y$7,"",IF(AND($BF392=$Y$7,$BG392=23),"",Entrées!I420-Entrées!I419))</f>
        <v>38.5</v>
      </c>
      <c r="BO392" s="32">
        <f>IF($BF392&gt;$Y$7,"",IF(AND($BF392=$Y$7,$BG392=23),"",Entrées!J420-Entrées!J419))</f>
        <v>139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632</v>
      </c>
      <c r="BR392" s="32">
        <f>IF($BF392&gt;$Y$7,"",IF(AND($BF392=$Y$7,$BG392=23),"",Entrées!M420-Entrées!M419))</f>
        <v>337.5</v>
      </c>
      <c r="BS392" s="32">
        <f>IF($BF392&gt;$Y$7,"",IF(AND($BF392=$Y$7,$BG392=23),"",Entrées!N420-Entrées!N419))</f>
        <v>-4</v>
      </c>
      <c r="BT392" s="32">
        <f>IF($BF392&gt;$Y$7,"",IF(AND($BF392=$Y$7,$BG392=23),"",Entrées!O420-Entrées!O419))</f>
        <v>1099.5</v>
      </c>
      <c r="BU392" s="32">
        <f>IF($BF392&gt;$Y$7,"",IF(AND($BF392=$Y$7,$BG392=23),"",Entrées!P420-Entrées!P419))</f>
        <v>-3</v>
      </c>
      <c r="BV392" s="32">
        <f>IF($BF392&gt;$Y$7,"",IF(AND($BF392=$Y$7,$BG392=23),"",Entrées!Q420-Entrées!Q419))</f>
        <v>0</v>
      </c>
      <c r="BW392" s="32">
        <f>IF($BF392&gt;$Y$7,"",IF(AND($BF392=$Y$7,$BG392=23),"",Entrées!R420-Entrées!R419))</f>
        <v>395</v>
      </c>
      <c r="BX392" s="32">
        <f>IF($BF392&gt;$Y$7,"",IF(AND($BF392=$Y$7,$BG392=23),"",Entrées!S420-Entrées!S419))</f>
        <v>-347</v>
      </c>
      <c r="BY392" s="32">
        <f>IF($BF392&gt;$Y$7,"",IF(AND($BF392=$Y$7,$BG392=23),"",Entrées!T420-Entrées!T419))</f>
        <v>-377</v>
      </c>
      <c r="BZ392" s="32">
        <f>IF($BF392&gt;$Y$7,"",IF(AND($BF392=$Y$7,$BG392=23),"",Entrées!U420-Entrées!U419))</f>
        <v>156</v>
      </c>
      <c r="CA392" s="32">
        <f>IF($BF392&gt;$Y$7,"",IF(AND($BF392=$Y$7,$BG392=23),"",Entrées!V420-Entrées!V419))</f>
        <v>349</v>
      </c>
      <c r="CB392" s="4"/>
      <c r="CC392" s="4"/>
      <c r="CD392" s="33">
        <f>IF($BF392&lt;=$Y$7,Entrées!J419/CD$2,"")</f>
        <v>0.38411556901337368</v>
      </c>
      <c r="CE392" s="33">
        <f>IF($BF392&lt;=$Y$7,Entrées!K419/CE$2,"")</f>
        <v>0</v>
      </c>
      <c r="CF392" s="11">
        <f t="shared" si="389"/>
        <v>7926</v>
      </c>
      <c r="CG392" s="11">
        <f t="shared" si="390"/>
        <v>4186</v>
      </c>
      <c r="CH392" s="52">
        <f t="shared" si="391"/>
        <v>0.27160101910413265</v>
      </c>
      <c r="CI392" s="52">
        <f t="shared" si="392"/>
        <v>9.6170382329218221E-2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-188.5</v>
      </c>
      <c r="F393" s="28">
        <f ca="1">IF($D393&gt;$D$8,"",INDIRECT(ADDRESS(ROW(Entrées!$C$37)+($D393-1)*24+F$11,COLUMN(Entrées!$C$37)+($C393-1),4,TRUE,"Entrées")))</f>
        <v>-1586.5</v>
      </c>
      <c r="G393" s="28">
        <f ca="1">IF($D393&gt;$D$8,"",INDIRECT(ADDRESS(ROW(Entrées!$C$37)+($D393-1)*24+G$11,COLUMN(Entrées!$C$37)+($C393-1),4,TRUE,"Entrées")))</f>
        <v>-2164</v>
      </c>
      <c r="H393" s="28">
        <f ca="1">IF($D393&gt;$D$8,"",INDIRECT(ADDRESS(ROW(Entrées!$C$37)+($D393-1)*24+H$11,COLUMN(Entrées!$C$37)+($C393-1),4,TRUE,"Entrées")))</f>
        <v>-2447.5</v>
      </c>
      <c r="I393" s="28">
        <f ca="1">IF($D393&gt;$D$8,"",INDIRECT(ADDRESS(ROW(Entrées!$C$37)+($D393-1)*24+I$11,COLUMN(Entrées!$C$37)+($C393-1),4,TRUE,"Entrées")))</f>
        <v>-2469</v>
      </c>
      <c r="J393" s="28">
        <f ca="1">IF($D393&gt;$D$8,"",INDIRECT(ADDRESS(ROW(Entrées!$C$37)+($D393-1)*24+J$11,COLUMN(Entrées!$C$37)+($C393-1),4,TRUE,"Entrées")))</f>
        <v>-2516</v>
      </c>
      <c r="K393" s="28">
        <f ca="1">IF($D393&gt;$D$8,"",INDIRECT(ADDRESS(ROW(Entrées!$C$37)+($D393-1)*24+K$11,COLUMN(Entrées!$C$37)+($C393-1),4,TRUE,"Entrées")))</f>
        <v>-2443.5</v>
      </c>
      <c r="L393" s="28">
        <f ca="1">IF($D393&gt;$D$8,"",INDIRECT(ADDRESS(ROW(Entrées!$C$37)+($D393-1)*24+L$11,COLUMN(Entrées!$C$37)+($C393-1),4,TRUE,"Entrées")))</f>
        <v>-2408</v>
      </c>
      <c r="M393" s="28">
        <f ca="1">IF($D393&gt;$D$8,"",INDIRECT(ADDRESS(ROW(Entrées!$C$37)+($D393-1)*24+M$11,COLUMN(Entrées!$C$37)+($C393-1),4,TRUE,"Entrées")))</f>
        <v>-2052</v>
      </c>
      <c r="N393" s="28">
        <f ca="1">IF($D393&gt;$D$8,"",INDIRECT(ADDRESS(ROW(Entrées!$C$37)+($D393-1)*24+N$11,COLUMN(Entrées!$C$37)+($C393-1),4,TRUE,"Entrées")))</f>
        <v>-1352</v>
      </c>
      <c r="O393" s="28">
        <f ca="1">IF($D393&gt;$D$8,"",INDIRECT(ADDRESS(ROW(Entrées!$C$37)+($D393-1)*24+O$11,COLUMN(Entrées!$C$37)+($C393-1),4,TRUE,"Entrées")))</f>
        <v>-382</v>
      </c>
      <c r="P393" s="28">
        <f ca="1">IF($D393&gt;$D$8,"",INDIRECT(ADDRESS(ROW(Entrées!$C$37)+($D393-1)*24+P$11,COLUMN(Entrées!$C$37)+($C393-1),4,TRUE,"Entrées")))</f>
        <v>-165.5</v>
      </c>
      <c r="Q393" s="28">
        <f ca="1">IF($D393&gt;$D$8,"",INDIRECT(ADDRESS(ROW(Entrées!$C$37)+($D393-1)*24+Q$11,COLUMN(Entrées!$C$37)+($C393-1),4,TRUE,"Entrées")))</f>
        <v>-3</v>
      </c>
      <c r="R393" s="28">
        <f ca="1">IF($D393&gt;$D$8,"",INDIRECT(ADDRESS(ROW(Entrées!$C$37)+($D393-1)*24+R$11,COLUMN(Entrées!$C$37)+($C393-1),4,TRUE,"Entrées")))</f>
        <v>-15.5</v>
      </c>
      <c r="S393" s="28">
        <f ca="1">IF($D393&gt;$D$8,"",INDIRECT(ADDRESS(ROW(Entrées!$C$37)+($D393-1)*24+S$11,COLUMN(Entrées!$C$37)+($C393-1),4,TRUE,"Entrées")))</f>
        <v>-357.5</v>
      </c>
      <c r="T393" s="28">
        <f ca="1">IF($D393&gt;$D$8,"",INDIRECT(ADDRESS(ROW(Entrées!$C$37)+($D393-1)*24+T$11,COLUMN(Entrées!$C$37)+($C393-1),4,TRUE,"Entrées")))</f>
        <v>-1336.5</v>
      </c>
      <c r="U393" s="28">
        <f ca="1">IF($D393&gt;$D$8,"",INDIRECT(ADDRESS(ROW(Entrées!$C$37)+($D393-1)*24+U$11,COLUMN(Entrées!$C$37)+($C393-1),4,TRUE,"Entrées")))</f>
        <v>-1607.5</v>
      </c>
      <c r="V393" s="28">
        <f ca="1">IF($D393&gt;$D$8,"",INDIRECT(ADDRESS(ROW(Entrées!$C$37)+($D393-1)*24+V$11,COLUMN(Entrées!$C$37)+($C393-1),4,TRUE,"Entrées")))</f>
        <v>-1649.5</v>
      </c>
      <c r="W393" s="28">
        <f ca="1">IF($D393&gt;$D$8,"",INDIRECT(ADDRESS(ROW(Entrées!$C$37)+($D393-1)*24+W$11,COLUMN(Entrées!$C$37)+($C393-1),4,TRUE,"Entrées")))</f>
        <v>-1642</v>
      </c>
      <c r="X393" s="28">
        <f ca="1">IF($D393&gt;$D$8,"",INDIRECT(ADDRESS(ROW(Entrées!$C$37)+($D393-1)*24+X$11,COLUMN(Entrées!$C$37)+($C393-1),4,TRUE,"Entrées")))</f>
        <v>-552.5</v>
      </c>
      <c r="Y393" s="28">
        <f ca="1">IF($D393&gt;$D$8,"",INDIRECT(ADDRESS(ROW(Entrées!$C$37)+($D393-1)*24+Y$11,COLUMN(Entrées!$C$37)+($C393-1),4,TRUE,"Entrées")))</f>
        <v>-2.5</v>
      </c>
      <c r="Z393" s="28">
        <f ca="1">IF($D393&gt;$D$8,"",INDIRECT(ADDRESS(ROW(Entrées!$C$37)+($D393-1)*24+Z$11,COLUMN(Entrées!$C$37)+($C393-1),4,TRUE,"Entrées")))</f>
        <v>-2.5</v>
      </c>
      <c r="AA393" s="28">
        <f ca="1">IF($D393&gt;$D$8,"",INDIRECT(ADDRESS(ROW(Entrées!$C$37)+($D393-1)*24+AA$11,COLUMN(Entrées!$C$37)+($C393-1),4,TRUE,"Entrées")))</f>
        <v>-652.5</v>
      </c>
      <c r="AB393" s="28">
        <f ca="1">IF($D393&gt;$D$8,"",INDIRECT(ADDRESS(ROW(Entrées!$C$37)+($D393-1)*24+AB$11,COLUMN(Entrées!$C$37)+($C393-1),4,TRUE,"Entrées")))</f>
        <v>-84.5</v>
      </c>
      <c r="AC393" s="11"/>
      <c r="AD393" s="40">
        <f t="shared" ca="1" si="452"/>
        <v>-1170.0208333333333</v>
      </c>
      <c r="AE393" s="40">
        <f t="shared" ca="1" si="454"/>
        <v>-2.5</v>
      </c>
      <c r="AF393" s="40">
        <f t="shared" ca="1" si="455"/>
        <v>-2516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49473.956989247294</v>
      </c>
      <c r="AK393" s="31">
        <f t="shared" ca="1" si="369"/>
        <v>49350.672043010745</v>
      </c>
      <c r="AL393" s="31">
        <f t="shared" ca="1" si="370"/>
        <v>49398.118279569891</v>
      </c>
      <c r="AM393" s="31">
        <f t="shared" ca="1" si="371"/>
        <v>347.55645161290329</v>
      </c>
      <c r="AN393" s="31">
        <f t="shared" ca="1" si="372"/>
        <v>2588.1444892473114</v>
      </c>
      <c r="AO393" s="31">
        <f t="shared" ca="1" si="373"/>
        <v>1503.5463709677417</v>
      </c>
      <c r="AP393" s="31">
        <f t="shared" ca="1" si="374"/>
        <v>41704.171370967742</v>
      </c>
      <c r="AQ393" s="31">
        <f t="shared" ca="1" si="375"/>
        <v>2152.7096774193546</v>
      </c>
      <c r="AR393" s="31">
        <f t="shared" ca="1" si="376"/>
        <v>402.56922043010746</v>
      </c>
      <c r="AS393" s="31">
        <f t="shared" ca="1" si="377"/>
        <v>6508.2741935483891</v>
      </c>
      <c r="AT393" s="31">
        <f t="shared" ca="1" si="378"/>
        <v>-813.07862903225805</v>
      </c>
      <c r="AU393" s="31">
        <f t="shared" ca="1" si="379"/>
        <v>663.5913978494624</v>
      </c>
      <c r="AV393" s="31">
        <f t="shared" ca="1" si="380"/>
        <v>-5583.5161290322567</v>
      </c>
      <c r="AW393" s="31">
        <f t="shared" ca="1" si="381"/>
        <v>65.047043010752674</v>
      </c>
      <c r="AX393" s="31">
        <f t="shared" ca="1" si="382"/>
        <v>1350.5215053763443</v>
      </c>
      <c r="AY393" s="31">
        <f t="shared" ca="1" si="383"/>
        <v>-1174.383064516129</v>
      </c>
      <c r="AZ393" s="31">
        <f t="shared" ca="1" si="384"/>
        <v>-997.34811827956992</v>
      </c>
      <c r="BA393" s="31">
        <f t="shared" ca="1" si="385"/>
        <v>-382.02016129032256</v>
      </c>
      <c r="BB393" s="31">
        <f t="shared" ca="1" si="386"/>
        <v>-2410.5497311827958</v>
      </c>
      <c r="BC393" s="31">
        <f t="shared" ca="1" si="387"/>
        <v>-1597.1438172043011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-1867.5</v>
      </c>
      <c r="BI393" s="32">
        <f>IF($BF393&gt;$Y$7,"",IF(AND($BF393=$Y$7,$BG393=23),"",Entrées!D421-Entrées!D420))</f>
        <v>-2450</v>
      </c>
      <c r="BJ393" s="32">
        <f>IF($BF393&gt;$Y$7,"",IF(AND($BF393=$Y$7,$BG393=23),"",Entrées!E421-Entrées!E420))</f>
        <v>-3137.5</v>
      </c>
      <c r="BK393" s="32">
        <f>IF($BF393&gt;$Y$7,"",IF(AND($BF393=$Y$7,$BG393=23),"",Entrées!F421-Entrées!F420))</f>
        <v>0.5</v>
      </c>
      <c r="BL393" s="32">
        <f>IF($BF393&gt;$Y$7,"",IF(AND($BF393=$Y$7,$BG393=23),"",Entrées!G421-Entrées!G420))</f>
        <v>196</v>
      </c>
      <c r="BM393" s="32">
        <f>IF($BF393&gt;$Y$7,"",IF(AND($BF393=$Y$7,$BG393=23),"",Entrées!H421-Entrées!H420))</f>
        <v>-28</v>
      </c>
      <c r="BN393" s="32">
        <f>IF($BF393&gt;$Y$7,"",IF(AND($BF393=$Y$7,$BG393=23),"",Entrées!I421-Entrées!I420))</f>
        <v>306.5</v>
      </c>
      <c r="BO393" s="32">
        <f>IF($BF393&gt;$Y$7,"",IF(AND($BF393=$Y$7,$BG393=23),"",Entrées!J421-Entrées!J420))</f>
        <v>21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-561</v>
      </c>
      <c r="BR393" s="32">
        <f>IF($BF393&gt;$Y$7,"",IF(AND($BF393=$Y$7,$BG393=23),"",Entrées!M421-Entrées!M420))</f>
        <v>-460.5</v>
      </c>
      <c r="BS393" s="32">
        <f>IF($BF393&gt;$Y$7,"",IF(AND($BF393=$Y$7,$BG393=23),"",Entrées!N421-Entrées!N420))</f>
        <v>1</v>
      </c>
      <c r="BT393" s="32">
        <f>IF($BF393&gt;$Y$7,"",IF(AND($BF393=$Y$7,$BG393=23),"",Entrées!O421-Entrées!O420))</f>
        <v>-1342.5</v>
      </c>
      <c r="BU393" s="32">
        <f>IF($BF393&gt;$Y$7,"",IF(AND($BF393=$Y$7,$BG393=23),"",Entrées!P421-Entrées!P420))</f>
        <v>4.5</v>
      </c>
      <c r="BV393" s="32">
        <f>IF($BF393&gt;$Y$7,"",IF(AND($BF393=$Y$7,$BG393=23),"",Entrées!Q421-Entrées!Q420))</f>
        <v>-1300</v>
      </c>
      <c r="BW393" s="32">
        <f>IF($BF393&gt;$Y$7,"",IF(AND($BF393=$Y$7,$BG393=23),"",Entrées!R421-Entrées!R420))</f>
        <v>-395</v>
      </c>
      <c r="BX393" s="32">
        <f>IF($BF393&gt;$Y$7,"",IF(AND($BF393=$Y$7,$BG393=23),"",Entrées!S421-Entrées!S420))</f>
        <v>-269</v>
      </c>
      <c r="BY393" s="32">
        <f>IF($BF393&gt;$Y$7,"",IF(AND($BF393=$Y$7,$BG393=23),"",Entrées!T421-Entrées!T420))</f>
        <v>-570</v>
      </c>
      <c r="BZ393" s="32">
        <f>IF($BF393&gt;$Y$7,"",IF(AND($BF393=$Y$7,$BG393=23),"",Entrées!U421-Entrées!U420))</f>
        <v>-1</v>
      </c>
      <c r="CA393" s="32">
        <f>IF($BF393&gt;$Y$7,"",IF(AND($BF393=$Y$7,$BG393=23),"",Entrées!V421-Entrées!V420))</f>
        <v>194</v>
      </c>
      <c r="CB393" s="11"/>
      <c r="CD393" s="33">
        <f>IF($BF393&lt;=$Y$7,Entrées!J420/CD$2,"")</f>
        <v>0.4016527882916982</v>
      </c>
      <c r="CE393" s="33">
        <f>IF($BF393&lt;=$Y$7,Entrées!K420/CE$2,"")</f>
        <v>0</v>
      </c>
      <c r="CF393" s="11">
        <f t="shared" si="389"/>
        <v>7926</v>
      </c>
      <c r="CG393" s="11">
        <f t="shared" si="390"/>
        <v>4186</v>
      </c>
      <c r="CH393" s="52">
        <f t="shared" si="391"/>
        <v>0.27160101910413265</v>
      </c>
      <c r="CI393" s="52">
        <f t="shared" si="392"/>
        <v>9.6170382329218221E-2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-10.5</v>
      </c>
      <c r="F394" s="28">
        <f ca="1">IF($D394&gt;$D$8,"",INDIRECT(ADDRESS(ROW(Entrées!$C$37)+($D394-1)*24+F$11,COLUMN(Entrées!$C$37)+($C394-1),4,TRUE,"Entrées")))</f>
        <v>-713</v>
      </c>
      <c r="G394" s="28">
        <f ca="1">IF($D394&gt;$D$8,"",INDIRECT(ADDRESS(ROW(Entrées!$C$37)+($D394-1)*24+G$11,COLUMN(Entrées!$C$37)+($C394-1),4,TRUE,"Entrées")))</f>
        <v>-967.5</v>
      </c>
      <c r="H394" s="28">
        <f ca="1">IF($D394&gt;$D$8,"",INDIRECT(ADDRESS(ROW(Entrées!$C$37)+($D394-1)*24+H$11,COLUMN(Entrées!$C$37)+($C394-1),4,TRUE,"Entrées")))</f>
        <v>-2037.5</v>
      </c>
      <c r="I394" s="28">
        <f ca="1">IF($D394&gt;$D$8,"",INDIRECT(ADDRESS(ROW(Entrées!$C$37)+($D394-1)*24+I$11,COLUMN(Entrées!$C$37)+($C394-1),4,TRUE,"Entrées")))</f>
        <v>-2293.5</v>
      </c>
      <c r="J394" s="28">
        <f ca="1">IF($D394&gt;$D$8,"",INDIRECT(ADDRESS(ROW(Entrées!$C$37)+($D394-1)*24+J$11,COLUMN(Entrées!$C$37)+($C394-1),4,TRUE,"Entrées")))</f>
        <v>-2511.5</v>
      </c>
      <c r="K394" s="28">
        <f ca="1">IF($D394&gt;$D$8,"",INDIRECT(ADDRESS(ROW(Entrées!$C$37)+($D394-1)*24+K$11,COLUMN(Entrées!$C$37)+($C394-1),4,TRUE,"Entrées")))</f>
        <v>-2498.5</v>
      </c>
      <c r="L394" s="28">
        <f ca="1">IF($D394&gt;$D$8,"",INDIRECT(ADDRESS(ROW(Entrées!$C$37)+($D394-1)*24+L$11,COLUMN(Entrées!$C$37)+($C394-1),4,TRUE,"Entrées")))</f>
        <v>-2481.5</v>
      </c>
      <c r="M394" s="28">
        <f ca="1">IF($D394&gt;$D$8,"",INDIRECT(ADDRESS(ROW(Entrées!$C$37)+($D394-1)*24+M$11,COLUMN(Entrées!$C$37)+($C394-1),4,TRUE,"Entrées")))</f>
        <v>-2461.5</v>
      </c>
      <c r="N394" s="28">
        <f ca="1">IF($D394&gt;$D$8,"",INDIRECT(ADDRESS(ROW(Entrées!$C$37)+($D394-1)*24+N$11,COLUMN(Entrées!$C$37)+($C394-1),4,TRUE,"Entrées")))</f>
        <v>-1643.5</v>
      </c>
      <c r="O394" s="28">
        <f ca="1">IF($D394&gt;$D$8,"",INDIRECT(ADDRESS(ROW(Entrées!$C$37)+($D394-1)*24+O$11,COLUMN(Entrées!$C$37)+($C394-1),4,TRUE,"Entrées")))</f>
        <v>-894.5</v>
      </c>
      <c r="P394" s="28">
        <f ca="1">IF($D394&gt;$D$8,"",INDIRECT(ADDRESS(ROW(Entrées!$C$37)+($D394-1)*24+P$11,COLUMN(Entrées!$C$37)+($C394-1),4,TRUE,"Entrées")))</f>
        <v>-498</v>
      </c>
      <c r="Q394" s="28">
        <f ca="1">IF($D394&gt;$D$8,"",INDIRECT(ADDRESS(ROW(Entrées!$C$37)+($D394-1)*24+Q$11,COLUMN(Entrées!$C$37)+($C394-1),4,TRUE,"Entrées")))</f>
        <v>-613.5</v>
      </c>
      <c r="R394" s="28">
        <f ca="1">IF($D394&gt;$D$8,"",INDIRECT(ADDRESS(ROW(Entrées!$C$37)+($D394-1)*24+R$11,COLUMN(Entrées!$C$37)+($C394-1),4,TRUE,"Entrées")))</f>
        <v>-614.5</v>
      </c>
      <c r="S394" s="28">
        <f ca="1">IF($D394&gt;$D$8,"",INDIRECT(ADDRESS(ROW(Entrées!$C$37)+($D394-1)*24+S$11,COLUMN(Entrées!$C$37)+($C394-1),4,TRUE,"Entrées")))</f>
        <v>-1533.5</v>
      </c>
      <c r="T394" s="28">
        <f ca="1">IF($D394&gt;$D$8,"",INDIRECT(ADDRESS(ROW(Entrées!$C$37)+($D394-1)*24+T$11,COLUMN(Entrées!$C$37)+($C394-1),4,TRUE,"Entrées")))</f>
        <v>-2241</v>
      </c>
      <c r="U394" s="28">
        <f ca="1">IF($D394&gt;$D$8,"",INDIRECT(ADDRESS(ROW(Entrées!$C$37)+($D394-1)*24+U$11,COLUMN(Entrées!$C$37)+($C394-1),4,TRUE,"Entrées")))</f>
        <v>-1997.5</v>
      </c>
      <c r="V394" s="28">
        <f ca="1">IF($D394&gt;$D$8,"",INDIRECT(ADDRESS(ROW(Entrées!$C$37)+($D394-1)*24+V$11,COLUMN(Entrées!$C$37)+($C394-1),4,TRUE,"Entrées")))</f>
        <v>-1970.5</v>
      </c>
      <c r="W394" s="28">
        <f ca="1">IF($D394&gt;$D$8,"",INDIRECT(ADDRESS(ROW(Entrées!$C$37)+($D394-1)*24+W$11,COLUMN(Entrées!$C$37)+($C394-1),4,TRUE,"Entrées")))</f>
        <v>-2048</v>
      </c>
      <c r="X394" s="28">
        <f ca="1">IF($D394&gt;$D$8,"",INDIRECT(ADDRESS(ROW(Entrées!$C$37)+($D394-1)*24+X$11,COLUMN(Entrées!$C$37)+($C394-1),4,TRUE,"Entrées")))</f>
        <v>-257</v>
      </c>
      <c r="Y394" s="28">
        <f ca="1">IF($D394&gt;$D$8,"",INDIRECT(ADDRESS(ROW(Entrées!$C$37)+($D394-1)*24+Y$11,COLUMN(Entrées!$C$37)+($C394-1),4,TRUE,"Entrées")))</f>
        <v>-2</v>
      </c>
      <c r="Z394" s="28">
        <f ca="1">IF($D394&gt;$D$8,"",INDIRECT(ADDRESS(ROW(Entrées!$C$37)+($D394-1)*24+Z$11,COLUMN(Entrées!$C$37)+($C394-1),4,TRUE,"Entrées")))</f>
        <v>-3</v>
      </c>
      <c r="AA394" s="28">
        <f ca="1">IF($D394&gt;$D$8,"",INDIRECT(ADDRESS(ROW(Entrées!$C$37)+($D394-1)*24+AA$11,COLUMN(Entrées!$C$37)+($C394-1),4,TRUE,"Entrées")))</f>
        <v>-403</v>
      </c>
      <c r="AB394" s="28">
        <f ca="1">IF($D394&gt;$D$8,"",INDIRECT(ADDRESS(ROW(Entrées!$C$37)+($D394-1)*24+AB$11,COLUMN(Entrées!$C$37)+($C394-1),4,TRUE,"Entrées")))</f>
        <v>-2</v>
      </c>
      <c r="AC394" s="11"/>
      <c r="AD394" s="40">
        <f t="shared" ca="1" si="452"/>
        <v>-1279.0208333333333</v>
      </c>
      <c r="AE394" s="40">
        <f t="shared" ca="1" si="454"/>
        <v>-2</v>
      </c>
      <c r="AF394" s="40">
        <f t="shared" ca="1" si="455"/>
        <v>-2511.5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49473.956989247294</v>
      </c>
      <c r="AK394" s="31">
        <f t="shared" ca="1" si="369"/>
        <v>49350.672043010745</v>
      </c>
      <c r="AL394" s="31">
        <f t="shared" ca="1" si="370"/>
        <v>49398.118279569891</v>
      </c>
      <c r="AM394" s="31">
        <f t="shared" ca="1" si="371"/>
        <v>347.55645161290329</v>
      </c>
      <c r="AN394" s="31">
        <f t="shared" ca="1" si="372"/>
        <v>2588.1444892473114</v>
      </c>
      <c r="AO394" s="31">
        <f t="shared" ca="1" si="373"/>
        <v>1503.5463709677417</v>
      </c>
      <c r="AP394" s="31">
        <f t="shared" ca="1" si="374"/>
        <v>41704.171370967742</v>
      </c>
      <c r="AQ394" s="31">
        <f t="shared" ca="1" si="375"/>
        <v>2152.7096774193546</v>
      </c>
      <c r="AR394" s="31">
        <f t="shared" ca="1" si="376"/>
        <v>402.56922043010746</v>
      </c>
      <c r="AS394" s="31">
        <f t="shared" ca="1" si="377"/>
        <v>6508.2741935483891</v>
      </c>
      <c r="AT394" s="31">
        <f t="shared" ca="1" si="378"/>
        <v>-813.07862903225805</v>
      </c>
      <c r="AU394" s="31">
        <f t="shared" ca="1" si="379"/>
        <v>663.5913978494624</v>
      </c>
      <c r="AV394" s="31">
        <f t="shared" ca="1" si="380"/>
        <v>-5583.5161290322567</v>
      </c>
      <c r="AW394" s="31">
        <f t="shared" ca="1" si="381"/>
        <v>65.047043010752674</v>
      </c>
      <c r="AX394" s="31">
        <f t="shared" ca="1" si="382"/>
        <v>1350.5215053763443</v>
      </c>
      <c r="AY394" s="31">
        <f t="shared" ca="1" si="383"/>
        <v>-1174.383064516129</v>
      </c>
      <c r="AZ394" s="31">
        <f t="shared" ca="1" si="384"/>
        <v>-997.34811827956992</v>
      </c>
      <c r="BA394" s="31">
        <f t="shared" ca="1" si="385"/>
        <v>-382.02016129032256</v>
      </c>
      <c r="BB394" s="31">
        <f t="shared" ca="1" si="386"/>
        <v>-2410.5497311827958</v>
      </c>
      <c r="BC394" s="31">
        <f t="shared" ca="1" si="387"/>
        <v>-1597.1438172043011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-4289</v>
      </c>
      <c r="BI394" s="32">
        <f>IF($BF394&gt;$Y$7,"",IF(AND($BF394=$Y$7,$BG394=23),"",Entrées!D422-Entrées!D421))</f>
        <v>-2900</v>
      </c>
      <c r="BJ394" s="32">
        <f>IF($BF394&gt;$Y$7,"",IF(AND($BF394=$Y$7,$BG394=23),"",Entrées!E422-Entrées!E421))</f>
        <v>-3237.5</v>
      </c>
      <c r="BK394" s="32">
        <f>IF($BF394&gt;$Y$7,"",IF(AND($BF394=$Y$7,$BG394=23),"",Entrées!F422-Entrées!F421))</f>
        <v>0</v>
      </c>
      <c r="BL394" s="32">
        <f>IF($BF394&gt;$Y$7,"",IF(AND($BF394=$Y$7,$BG394=23),"",Entrées!G422-Entrées!G421))</f>
        <v>-203</v>
      </c>
      <c r="BM394" s="32">
        <f>IF($BF394&gt;$Y$7,"",IF(AND($BF394=$Y$7,$BG394=23),"",Entrées!H422-Entrées!H421))</f>
        <v>14.5</v>
      </c>
      <c r="BN394" s="32">
        <f>IF($BF394&gt;$Y$7,"",IF(AND($BF394=$Y$7,$BG394=23),"",Entrées!I422-Entrées!I421))</f>
        <v>-102.5</v>
      </c>
      <c r="BO394" s="32">
        <f>IF($BF394&gt;$Y$7,"",IF(AND($BF394=$Y$7,$BG394=23),"",Entrées!J422-Entrées!J421))</f>
        <v>-192.5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-387.5</v>
      </c>
      <c r="BR394" s="32">
        <f>IF($BF394&gt;$Y$7,"",IF(AND($BF394=$Y$7,$BG394=23),"",Entrées!M422-Entrées!M421))</f>
        <v>-1478</v>
      </c>
      <c r="BS394" s="32">
        <f>IF($BF394&gt;$Y$7,"",IF(AND($BF394=$Y$7,$BG394=23),"",Entrées!N422-Entrées!N421))</f>
        <v>-3.5</v>
      </c>
      <c r="BT394" s="32">
        <f>IF($BF394&gt;$Y$7,"",IF(AND($BF394=$Y$7,$BG394=23),"",Entrées!O422-Entrées!O421))</f>
        <v>-1936.5</v>
      </c>
      <c r="BU394" s="32">
        <f>IF($BF394&gt;$Y$7,"",IF(AND($BF394=$Y$7,$BG394=23),"",Entrées!P422-Entrées!P421))</f>
        <v>-0.5</v>
      </c>
      <c r="BV394" s="32">
        <f>IF($BF394&gt;$Y$7,"",IF(AND($BF394=$Y$7,$BG394=23),"",Entrées!Q422-Entrées!Q421))</f>
        <v>0</v>
      </c>
      <c r="BW394" s="32">
        <f>IF($BF394&gt;$Y$7,"",IF(AND($BF394=$Y$7,$BG394=23),"",Entrées!R422-Entrées!R421))</f>
        <v>150</v>
      </c>
      <c r="BX394" s="32">
        <f>IF($BF394&gt;$Y$7,"",IF(AND($BF394=$Y$7,$BG394=23),"",Entrées!S422-Entrées!S421))</f>
        <v>-1040</v>
      </c>
      <c r="BY394" s="32">
        <f>IF($BF394&gt;$Y$7,"",IF(AND($BF394=$Y$7,$BG394=23),"",Entrées!T422-Entrées!T421))</f>
        <v>-200</v>
      </c>
      <c r="BZ394" s="32">
        <f>IF($BF394&gt;$Y$7,"",IF(AND($BF394=$Y$7,$BG394=23),"",Entrées!U422-Entrées!U421))</f>
        <v>2</v>
      </c>
      <c r="CA394" s="32">
        <f>IF($BF394&gt;$Y$7,"",IF(AND($BF394=$Y$7,$BG394=23),"",Entrées!V422-Entrées!V421))</f>
        <v>-221</v>
      </c>
      <c r="CB394" s="4"/>
      <c r="CC394" s="4"/>
      <c r="CD394" s="33">
        <f>IF($BF394&lt;=$Y$7,Entrées!J421/CD$2,"")</f>
        <v>0.40430229624022207</v>
      </c>
      <c r="CE394" s="33">
        <f>IF($BF394&lt;=$Y$7,Entrées!K421/CE$2,"")</f>
        <v>0</v>
      </c>
      <c r="CF394" s="11">
        <f t="shared" si="389"/>
        <v>7926</v>
      </c>
      <c r="CG394" s="11">
        <f t="shared" si="390"/>
        <v>4186</v>
      </c>
      <c r="CH394" s="52">
        <f t="shared" si="391"/>
        <v>0.27160101910413265</v>
      </c>
      <c r="CI394" s="52">
        <f t="shared" si="392"/>
        <v>9.6170382329218221E-2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-8.5</v>
      </c>
      <c r="F395" s="28">
        <f ca="1">IF($D395&gt;$D$8,"",INDIRECT(ADDRESS(ROW(Entrées!$C$37)+($D395-1)*24+F$11,COLUMN(Entrées!$C$37)+($C395-1),4,TRUE,"Entrées")))</f>
        <v>-700</v>
      </c>
      <c r="G395" s="28">
        <f ca="1">IF($D395&gt;$D$8,"",INDIRECT(ADDRESS(ROW(Entrées!$C$37)+($D395-1)*24+G$11,COLUMN(Entrées!$C$37)+($C395-1),4,TRUE,"Entrées")))</f>
        <v>-918.5</v>
      </c>
      <c r="H395" s="28">
        <f ca="1">IF($D395&gt;$D$8,"",INDIRECT(ADDRESS(ROW(Entrées!$C$37)+($D395-1)*24+H$11,COLUMN(Entrées!$C$37)+($C395-1),4,TRUE,"Entrées")))</f>
        <v>-1296</v>
      </c>
      <c r="I395" s="28">
        <f ca="1">IF($D395&gt;$D$8,"",INDIRECT(ADDRESS(ROW(Entrées!$C$37)+($D395-1)*24+I$11,COLUMN(Entrées!$C$37)+($C395-1),4,TRUE,"Entrées")))</f>
        <v>-2113</v>
      </c>
      <c r="J395" s="28">
        <f ca="1">IF($D395&gt;$D$8,"",INDIRECT(ADDRESS(ROW(Entrées!$C$37)+($D395-1)*24+J$11,COLUMN(Entrées!$C$37)+($C395-1),4,TRUE,"Entrées")))</f>
        <v>-1476.5</v>
      </c>
      <c r="K395" s="28">
        <f ca="1">IF($D395&gt;$D$8,"",INDIRECT(ADDRESS(ROW(Entrées!$C$37)+($D395-1)*24+K$11,COLUMN(Entrées!$C$37)+($C395-1),4,TRUE,"Entrées")))</f>
        <v>-575</v>
      </c>
      <c r="L395" s="28">
        <f ca="1">IF($D395&gt;$D$8,"",INDIRECT(ADDRESS(ROW(Entrées!$C$37)+($D395-1)*24+L$11,COLUMN(Entrées!$C$37)+($C395-1),4,TRUE,"Entrées")))</f>
        <v>-3.5</v>
      </c>
      <c r="M395" s="28">
        <f ca="1">IF($D395&gt;$D$8,"",INDIRECT(ADDRESS(ROW(Entrées!$C$37)+($D395-1)*24+M$11,COLUMN(Entrées!$C$37)+($C395-1),4,TRUE,"Entrées")))</f>
        <v>-2</v>
      </c>
      <c r="N395" s="28">
        <f ca="1">IF($D395&gt;$D$8,"",INDIRECT(ADDRESS(ROW(Entrées!$C$37)+($D395-1)*24+N$11,COLUMN(Entrées!$C$37)+($C395-1),4,TRUE,"Entrées")))</f>
        <v>-2</v>
      </c>
      <c r="O395" s="28">
        <f ca="1">IF($D395&gt;$D$8,"",INDIRECT(ADDRESS(ROW(Entrées!$C$37)+($D395-1)*24+O$11,COLUMN(Entrées!$C$37)+($C395-1),4,TRUE,"Entrées")))</f>
        <v>-2</v>
      </c>
      <c r="P395" s="28">
        <f ca="1">IF($D395&gt;$D$8,"",INDIRECT(ADDRESS(ROW(Entrées!$C$37)+($D395-1)*24+P$11,COLUMN(Entrées!$C$37)+($C395-1),4,TRUE,"Entrées")))</f>
        <v>-2</v>
      </c>
      <c r="Q395" s="28">
        <f ca="1">IF($D395&gt;$D$8,"",INDIRECT(ADDRESS(ROW(Entrées!$C$37)+($D395-1)*24+Q$11,COLUMN(Entrées!$C$37)+($C395-1),4,TRUE,"Entrées")))</f>
        <v>-2.5</v>
      </c>
      <c r="R395" s="28">
        <f ca="1">IF($D395&gt;$D$8,"",INDIRECT(ADDRESS(ROW(Entrées!$C$37)+($D395-1)*24+R$11,COLUMN(Entrées!$C$37)+($C395-1),4,TRUE,"Entrées")))</f>
        <v>-2</v>
      </c>
      <c r="S395" s="28">
        <f ca="1">IF($D395&gt;$D$8,"",INDIRECT(ADDRESS(ROW(Entrées!$C$37)+($D395-1)*24+S$11,COLUMN(Entrées!$C$37)+($C395-1),4,TRUE,"Entrées")))</f>
        <v>-2</v>
      </c>
      <c r="T395" s="28">
        <f ca="1">IF($D395&gt;$D$8,"",INDIRECT(ADDRESS(ROW(Entrées!$C$37)+($D395-1)*24+T$11,COLUMN(Entrées!$C$37)+($C395-1),4,TRUE,"Entrées")))</f>
        <v>-2</v>
      </c>
      <c r="U395" s="28">
        <f ca="1">IF($D395&gt;$D$8,"",INDIRECT(ADDRESS(ROW(Entrées!$C$37)+($D395-1)*24+U$11,COLUMN(Entrées!$C$37)+($C395-1),4,TRUE,"Entrées")))</f>
        <v>-14</v>
      </c>
      <c r="V395" s="28">
        <f ca="1">IF($D395&gt;$D$8,"",INDIRECT(ADDRESS(ROW(Entrées!$C$37)+($D395-1)*24+V$11,COLUMN(Entrées!$C$37)+($C395-1),4,TRUE,"Entrées")))</f>
        <v>-225</v>
      </c>
      <c r="W395" s="28">
        <f ca="1">IF($D395&gt;$D$8,"",INDIRECT(ADDRESS(ROW(Entrées!$C$37)+($D395-1)*24+W$11,COLUMN(Entrées!$C$37)+($C395-1),4,TRUE,"Entrées")))</f>
        <v>-53</v>
      </c>
      <c r="X395" s="28">
        <f ca="1">IF($D395&gt;$D$8,"",INDIRECT(ADDRESS(ROW(Entrées!$C$37)+($D395-1)*24+X$11,COLUMN(Entrées!$C$37)+($C395-1),4,TRUE,"Entrées")))</f>
        <v>-1</v>
      </c>
      <c r="Y395" s="28">
        <f ca="1">IF($D395&gt;$D$8,"",INDIRECT(ADDRESS(ROW(Entrées!$C$37)+($D395-1)*24+Y$11,COLUMN(Entrées!$C$37)+($C395-1),4,TRUE,"Entrées")))</f>
        <v>-1.5</v>
      </c>
      <c r="Z395" s="28">
        <f ca="1">IF($D395&gt;$D$8,"",INDIRECT(ADDRESS(ROW(Entrées!$C$37)+($D395-1)*24+Z$11,COLUMN(Entrées!$C$37)+($C395-1),4,TRUE,"Entrées")))</f>
        <v>-2</v>
      </c>
      <c r="AA395" s="28">
        <f ca="1">IF($D395&gt;$D$8,"",INDIRECT(ADDRESS(ROW(Entrées!$C$37)+($D395-1)*24+AA$11,COLUMN(Entrées!$C$37)+($C395-1),4,TRUE,"Entrées")))</f>
        <v>-183.5</v>
      </c>
      <c r="AB395" s="28">
        <f ca="1">IF($D395&gt;$D$8,"",INDIRECT(ADDRESS(ROW(Entrées!$C$37)+($D395-1)*24+AB$11,COLUMN(Entrées!$C$37)+($C395-1),4,TRUE,"Entrées")))</f>
        <v>-3</v>
      </c>
      <c r="AC395" s="11"/>
      <c r="AD395" s="40">
        <f t="shared" ca="1" si="452"/>
        <v>-316.27083333333331</v>
      </c>
      <c r="AE395" s="40">
        <f t="shared" ca="1" si="454"/>
        <v>-1</v>
      </c>
      <c r="AF395" s="40">
        <f t="shared" ca="1" si="455"/>
        <v>-2113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49473.956989247294</v>
      </c>
      <c r="AK395" s="31">
        <f t="shared" ref="AK395:AK458" ca="1" si="457">IF($AH395&gt;$Y$7,"",AK394)</f>
        <v>49350.672043010745</v>
      </c>
      <c r="AL395" s="31">
        <f t="shared" ref="AL395:AL458" ca="1" si="458">IF($AH395&gt;$Y$7,"",AL394)</f>
        <v>49398.118279569891</v>
      </c>
      <c r="AM395" s="31">
        <f t="shared" ref="AM395:AM458" ca="1" si="459">IF($AH395&gt;$Y$7,"",AM394)</f>
        <v>347.55645161290329</v>
      </c>
      <c r="AN395" s="31">
        <f t="shared" ref="AN395:AN458" ca="1" si="460">IF($AH395&gt;$Y$7,"",AN394)</f>
        <v>2588.1444892473114</v>
      </c>
      <c r="AO395" s="31">
        <f t="shared" ref="AO395:AO458" ca="1" si="461">IF($AH395&gt;$Y$7,"",AO394)</f>
        <v>1503.5463709677417</v>
      </c>
      <c r="AP395" s="31">
        <f t="shared" ref="AP395:AP458" ca="1" si="462">IF($AH395&gt;$Y$7,"",AP394)</f>
        <v>41704.171370967742</v>
      </c>
      <c r="AQ395" s="31">
        <f t="shared" ref="AQ395:AQ458" ca="1" si="463">IF($AH395&gt;$Y$7,"",AQ394)</f>
        <v>2152.7096774193546</v>
      </c>
      <c r="AR395" s="31">
        <f t="shared" ref="AR395:AR458" ca="1" si="464">IF($AH395&gt;$Y$7,"",AR394)</f>
        <v>402.56922043010746</v>
      </c>
      <c r="AS395" s="31">
        <f t="shared" ref="AS395:AS458" ca="1" si="465">IF($AH395&gt;$Y$7,"",AS394)</f>
        <v>6508.2741935483891</v>
      </c>
      <c r="AT395" s="31">
        <f t="shared" ref="AT395:AT458" ca="1" si="466">IF($AH395&gt;$Y$7,"",AT394)</f>
        <v>-813.07862903225805</v>
      </c>
      <c r="AU395" s="31">
        <f t="shared" ref="AU395:AU458" ca="1" si="467">IF($AH395&gt;$Y$7,"",AU394)</f>
        <v>663.5913978494624</v>
      </c>
      <c r="AV395" s="31">
        <f t="shared" ref="AV395:AV458" ca="1" si="468">IF($AH395&gt;$Y$7,"",AV394)</f>
        <v>-5583.5161290322567</v>
      </c>
      <c r="AW395" s="31">
        <f t="shared" ref="AW395:AW458" ca="1" si="469">IF($AH395&gt;$Y$7,"",AW394)</f>
        <v>65.047043010752674</v>
      </c>
      <c r="AX395" s="31">
        <f t="shared" ref="AX395:AX458" ca="1" si="470">IF($AH395&gt;$Y$7,"",AX394)</f>
        <v>1350.5215053763443</v>
      </c>
      <c r="AY395" s="31">
        <f t="shared" ref="AY395:AY458" ca="1" si="471">IF($AH395&gt;$Y$7,"",AY394)</f>
        <v>-1174.383064516129</v>
      </c>
      <c r="AZ395" s="31">
        <f t="shared" ref="AZ395:AZ458" ca="1" si="472">IF($AH395&gt;$Y$7,"",AZ394)</f>
        <v>-997.34811827956992</v>
      </c>
      <c r="BA395" s="31">
        <f t="shared" ref="BA395:BA458" ca="1" si="473">IF($AH395&gt;$Y$7,"",BA394)</f>
        <v>-382.02016129032256</v>
      </c>
      <c r="BB395" s="31">
        <f t="shared" ref="BB395:BB458" ca="1" si="474">IF($AH395&gt;$Y$7,"",BB394)</f>
        <v>-2410.5497311827958</v>
      </c>
      <c r="BC395" s="31">
        <f t="shared" ref="BC395:BC458" ca="1" si="475">IF($AH395&gt;$Y$7,"",BC394)</f>
        <v>-1597.1438172043011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-1208.5</v>
      </c>
      <c r="BI395" s="32">
        <f>IF($BF395&gt;$Y$7,"",IF(AND($BF395=$Y$7,$BG395=23),"",Entrées!D423-Entrées!D422))</f>
        <v>-1387.5</v>
      </c>
      <c r="BJ395" s="32">
        <f>IF($BF395&gt;$Y$7,"",IF(AND($BF395=$Y$7,$BG395=23),"",Entrées!E423-Entrées!E422))</f>
        <v>-1425</v>
      </c>
      <c r="BK395" s="32">
        <f>IF($BF395&gt;$Y$7,"",IF(AND($BF395=$Y$7,$BG395=23),"",Entrées!F423-Entrées!F422))</f>
        <v>-1</v>
      </c>
      <c r="BL395" s="32">
        <f>IF($BF395&gt;$Y$7,"",IF(AND($BF395=$Y$7,$BG395=23),"",Entrées!G423-Entrées!G422))</f>
        <v>201</v>
      </c>
      <c r="BM395" s="32">
        <f>IF($BF395&gt;$Y$7,"",IF(AND($BF395=$Y$7,$BG395=23),"",Entrées!H423-Entrées!H422))</f>
        <v>3.5</v>
      </c>
      <c r="BN395" s="32">
        <f>IF($BF395&gt;$Y$7,"",IF(AND($BF395=$Y$7,$BG395=23),"",Entrées!I423-Entrées!I422))</f>
        <v>-22</v>
      </c>
      <c r="BO395" s="32">
        <f>IF($BF395&gt;$Y$7,"",IF(AND($BF395=$Y$7,$BG395=23),"",Entrées!J423-Entrées!J422))</f>
        <v>-205.5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-362</v>
      </c>
      <c r="BR395" s="32">
        <f>IF($BF395&gt;$Y$7,"",IF(AND($BF395=$Y$7,$BG395=23),"",Entrées!M423-Entrées!M422))</f>
        <v>-392.5</v>
      </c>
      <c r="BS395" s="32">
        <f>IF($BF395&gt;$Y$7,"",IF(AND($BF395=$Y$7,$BG395=23),"",Entrées!N423-Entrées!N422))</f>
        <v>2</v>
      </c>
      <c r="BT395" s="32">
        <f>IF($BF395&gt;$Y$7,"",IF(AND($BF395=$Y$7,$BG395=23),"",Entrées!O423-Entrées!O422))</f>
        <v>-431.5</v>
      </c>
      <c r="BU395" s="32">
        <f>IF($BF395&gt;$Y$7,"",IF(AND($BF395=$Y$7,$BG395=23),"",Entrées!P423-Entrées!P422))</f>
        <v>4.5</v>
      </c>
      <c r="BV395" s="32">
        <f>IF($BF395&gt;$Y$7,"",IF(AND($BF395=$Y$7,$BG395=23),"",Entrées!Q423-Entrées!Q422))</f>
        <v>-360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244</v>
      </c>
      <c r="BY395" s="32">
        <f>IF($BF395&gt;$Y$7,"",IF(AND($BF395=$Y$7,$BG395=23),"",Entrées!T423-Entrées!T422))</f>
        <v>0</v>
      </c>
      <c r="BZ395" s="32">
        <f>IF($BF395&gt;$Y$7,"",IF(AND($BF395=$Y$7,$BG395=23),"",Entrées!U423-Entrées!U422))</f>
        <v>-2</v>
      </c>
      <c r="CA395" s="32">
        <f>IF($BF395&gt;$Y$7,"",IF(AND($BF395=$Y$7,$BG395=23),"",Entrées!V423-Entrées!V422))</f>
        <v>26</v>
      </c>
      <c r="CD395" s="33">
        <f>IF($BF395&lt;=$Y$7,Entrées!J422/CD$2,"")</f>
        <v>0.38001514004542014</v>
      </c>
      <c r="CE395" s="33">
        <f>IF($BF395&lt;=$Y$7,Entrées!K422/CE$2,"")</f>
        <v>0</v>
      </c>
      <c r="CF395" s="11">
        <f t="shared" ref="CF395:CF458" si="477">CD$2</f>
        <v>7926</v>
      </c>
      <c r="CG395" s="11">
        <f t="shared" ref="CG395:CG458" si="478">CE$2</f>
        <v>4186</v>
      </c>
      <c r="CH395" s="52">
        <f t="shared" ref="CH395:CH458" si="479">CD$4</f>
        <v>0.27160101910413265</v>
      </c>
      <c r="CI395" s="52">
        <f t="shared" ref="CI395:CI458" si="480">CE$4</f>
        <v>9.6170382329218221E-2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-54</v>
      </c>
      <c r="F396" s="28">
        <f ca="1">IF($D396&gt;$D$8,"",INDIRECT(ADDRESS(ROW(Entrées!$C$37)+($D396-1)*24+F$11,COLUMN(Entrées!$C$37)+($C396-1),4,TRUE,"Entrées")))</f>
        <v>-1250</v>
      </c>
      <c r="G396" s="28">
        <f ca="1">IF($D396&gt;$D$8,"",INDIRECT(ADDRESS(ROW(Entrées!$C$37)+($D396-1)*24+G$11,COLUMN(Entrées!$C$37)+($C396-1),4,TRUE,"Entrées")))</f>
        <v>-1576.5</v>
      </c>
      <c r="H396" s="28">
        <f ca="1">IF($D396&gt;$D$8,"",INDIRECT(ADDRESS(ROW(Entrées!$C$37)+($D396-1)*24+H$11,COLUMN(Entrées!$C$37)+($C396-1),4,TRUE,"Entrées")))</f>
        <v>-2401</v>
      </c>
      <c r="I396" s="28">
        <f ca="1">IF($D396&gt;$D$8,"",INDIRECT(ADDRESS(ROW(Entrées!$C$37)+($D396-1)*24+I$11,COLUMN(Entrées!$C$37)+($C396-1),4,TRUE,"Entrées")))</f>
        <v>-2500.5</v>
      </c>
      <c r="J396" s="28">
        <f ca="1">IF($D396&gt;$D$8,"",INDIRECT(ADDRESS(ROW(Entrées!$C$37)+($D396-1)*24+J$11,COLUMN(Entrées!$C$37)+($C396-1),4,TRUE,"Entrées")))</f>
        <v>-2405</v>
      </c>
      <c r="K396" s="28">
        <f ca="1">IF($D396&gt;$D$8,"",INDIRECT(ADDRESS(ROW(Entrées!$C$37)+($D396-1)*24+K$11,COLUMN(Entrées!$C$37)+($C396-1),4,TRUE,"Entrées")))</f>
        <v>-1608.5</v>
      </c>
      <c r="L396" s="28">
        <f ca="1">IF($D396&gt;$D$8,"",INDIRECT(ADDRESS(ROW(Entrées!$C$37)+($D396-1)*24+L$11,COLUMN(Entrées!$C$37)+($C396-1),4,TRUE,"Entrées")))</f>
        <v>-32.5</v>
      </c>
      <c r="M396" s="28">
        <f ca="1">IF($D396&gt;$D$8,"",INDIRECT(ADDRESS(ROW(Entrées!$C$37)+($D396-1)*24+M$11,COLUMN(Entrées!$C$37)+($C396-1),4,TRUE,"Entrées")))</f>
        <v>-1</v>
      </c>
      <c r="N396" s="28">
        <f ca="1">IF($D396&gt;$D$8,"",INDIRECT(ADDRESS(ROW(Entrées!$C$37)+($D396-1)*24+N$11,COLUMN(Entrées!$C$37)+($C396-1),4,TRUE,"Entrées")))</f>
        <v>-2</v>
      </c>
      <c r="O396" s="28">
        <f ca="1">IF($D396&gt;$D$8,"",INDIRECT(ADDRESS(ROW(Entrées!$C$37)+($D396-1)*24+O$11,COLUMN(Entrées!$C$37)+($C396-1),4,TRUE,"Entrées")))</f>
        <v>-2</v>
      </c>
      <c r="P396" s="28">
        <f ca="1">IF($D396&gt;$D$8,"",INDIRECT(ADDRESS(ROW(Entrées!$C$37)+($D396-1)*24+P$11,COLUMN(Entrées!$C$37)+($C396-1),4,TRUE,"Entrées")))</f>
        <v>-2</v>
      </c>
      <c r="Q396" s="28">
        <f ca="1">IF($D396&gt;$D$8,"",INDIRECT(ADDRESS(ROW(Entrées!$C$37)+($D396-1)*24+Q$11,COLUMN(Entrées!$C$37)+($C396-1),4,TRUE,"Entrées")))</f>
        <v>-2</v>
      </c>
      <c r="R396" s="28">
        <f ca="1">IF($D396&gt;$D$8,"",INDIRECT(ADDRESS(ROW(Entrées!$C$37)+($D396-1)*24+R$11,COLUMN(Entrées!$C$37)+($C396-1),4,TRUE,"Entrées")))</f>
        <v>-2</v>
      </c>
      <c r="S396" s="28">
        <f ca="1">IF($D396&gt;$D$8,"",INDIRECT(ADDRESS(ROW(Entrées!$C$37)+($D396-1)*24+S$11,COLUMN(Entrées!$C$37)+($C396-1),4,TRUE,"Entrées")))</f>
        <v>-1.5</v>
      </c>
      <c r="T396" s="28">
        <f ca="1">IF($D396&gt;$D$8,"",INDIRECT(ADDRESS(ROW(Entrées!$C$37)+($D396-1)*24+T$11,COLUMN(Entrées!$C$37)+($C396-1),4,TRUE,"Entrées")))</f>
        <v>-3.5</v>
      </c>
      <c r="U396" s="28">
        <f ca="1">IF($D396&gt;$D$8,"",INDIRECT(ADDRESS(ROW(Entrées!$C$37)+($D396-1)*24+U$11,COLUMN(Entrées!$C$37)+($C396-1),4,TRUE,"Entrées")))</f>
        <v>-2</v>
      </c>
      <c r="V396" s="28">
        <f ca="1">IF($D396&gt;$D$8,"",INDIRECT(ADDRESS(ROW(Entrées!$C$37)+($D396-1)*24+V$11,COLUMN(Entrées!$C$37)+($C396-1),4,TRUE,"Entrées")))</f>
        <v>-2</v>
      </c>
      <c r="W396" s="28">
        <f ca="1">IF($D396&gt;$D$8,"",INDIRECT(ADDRESS(ROW(Entrées!$C$37)+($D396-1)*24+W$11,COLUMN(Entrées!$C$37)+($C396-1),4,TRUE,"Entrées")))</f>
        <v>-35.5</v>
      </c>
      <c r="X396" s="28">
        <f ca="1">IF($D396&gt;$D$8,"",INDIRECT(ADDRESS(ROW(Entrées!$C$37)+($D396-1)*24+X$11,COLUMN(Entrées!$C$37)+($C396-1),4,TRUE,"Entrées")))</f>
        <v>-47.5</v>
      </c>
      <c r="Y396" s="28">
        <f ca="1">IF($D396&gt;$D$8,"",INDIRECT(ADDRESS(ROW(Entrées!$C$37)+($D396-1)*24+Y$11,COLUMN(Entrées!$C$37)+($C396-1),4,TRUE,"Entrées")))</f>
        <v>-1</v>
      </c>
      <c r="Z396" s="28">
        <f ca="1">IF($D396&gt;$D$8,"",INDIRECT(ADDRESS(ROW(Entrées!$C$37)+($D396-1)*24+Z$11,COLUMN(Entrées!$C$37)+($C396-1),4,TRUE,"Entrées")))</f>
        <v>-3</v>
      </c>
      <c r="AA396" s="28">
        <f ca="1">IF($D396&gt;$D$8,"",INDIRECT(ADDRESS(ROW(Entrées!$C$37)+($D396-1)*24+AA$11,COLUMN(Entrées!$C$37)+($C396-1),4,TRUE,"Entrées")))</f>
        <v>-2</v>
      </c>
      <c r="AB396" s="28">
        <f ca="1">IF($D396&gt;$D$8,"",INDIRECT(ADDRESS(ROW(Entrées!$C$37)+($D396-1)*24+AB$11,COLUMN(Entrées!$C$37)+($C396-1),4,TRUE,"Entrées")))</f>
        <v>-1.5</v>
      </c>
      <c r="AC396" s="11"/>
      <c r="AD396" s="40">
        <f t="shared" ca="1" si="452"/>
        <v>-497.4375</v>
      </c>
      <c r="AE396" s="40">
        <f t="shared" ca="1" si="454"/>
        <v>-1</v>
      </c>
      <c r="AF396" s="40">
        <f t="shared" ca="1" si="455"/>
        <v>-2500.5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49473.956989247294</v>
      </c>
      <c r="AK396" s="31">
        <f t="shared" ca="1" si="457"/>
        <v>49350.672043010745</v>
      </c>
      <c r="AL396" s="31">
        <f t="shared" ca="1" si="458"/>
        <v>49398.118279569891</v>
      </c>
      <c r="AM396" s="31">
        <f t="shared" ca="1" si="459"/>
        <v>347.55645161290329</v>
      </c>
      <c r="AN396" s="31">
        <f t="shared" ca="1" si="460"/>
        <v>2588.1444892473114</v>
      </c>
      <c r="AO396" s="31">
        <f t="shared" ca="1" si="461"/>
        <v>1503.5463709677417</v>
      </c>
      <c r="AP396" s="31">
        <f t="shared" ca="1" si="462"/>
        <v>41704.171370967742</v>
      </c>
      <c r="AQ396" s="31">
        <f t="shared" ca="1" si="463"/>
        <v>2152.7096774193546</v>
      </c>
      <c r="AR396" s="31">
        <f t="shared" ca="1" si="464"/>
        <v>402.56922043010746</v>
      </c>
      <c r="AS396" s="31">
        <f t="shared" ca="1" si="465"/>
        <v>6508.2741935483891</v>
      </c>
      <c r="AT396" s="31">
        <f t="shared" ca="1" si="466"/>
        <v>-813.07862903225805</v>
      </c>
      <c r="AU396" s="31">
        <f t="shared" ca="1" si="467"/>
        <v>663.5913978494624</v>
      </c>
      <c r="AV396" s="31">
        <f t="shared" ca="1" si="468"/>
        <v>-5583.5161290322567</v>
      </c>
      <c r="AW396" s="31">
        <f t="shared" ca="1" si="469"/>
        <v>65.047043010752674</v>
      </c>
      <c r="AX396" s="31">
        <f t="shared" ca="1" si="470"/>
        <v>1350.5215053763443</v>
      </c>
      <c r="AY396" s="31">
        <f t="shared" ca="1" si="471"/>
        <v>-1174.383064516129</v>
      </c>
      <c r="AZ396" s="31">
        <f t="shared" ca="1" si="472"/>
        <v>-997.34811827956992</v>
      </c>
      <c r="BA396" s="31">
        <f t="shared" ca="1" si="473"/>
        <v>-382.02016129032256</v>
      </c>
      <c r="BB396" s="31">
        <f t="shared" ca="1" si="474"/>
        <v>-2410.5497311827958</v>
      </c>
      <c r="BC396" s="31">
        <f t="shared" ca="1" si="475"/>
        <v>-1597.1438172043011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-2500.5</v>
      </c>
      <c r="BI396" s="32">
        <f>IF($BF396&gt;$Y$7,"",IF(AND($BF396=$Y$7,$BG396=23),"",Entrées!D424-Entrées!D423))</f>
        <v>-3050</v>
      </c>
      <c r="BJ396" s="32">
        <f>IF($BF396&gt;$Y$7,"",IF(AND($BF396=$Y$7,$BG396=23),"",Entrées!E424-Entrées!E423))</f>
        <v>-2537.5</v>
      </c>
      <c r="BK396" s="32">
        <f>IF($BF396&gt;$Y$7,"",IF(AND($BF396=$Y$7,$BG396=23),"",Entrées!F424-Entrées!F423))</f>
        <v>1</v>
      </c>
      <c r="BL396" s="32">
        <f>IF($BF396&gt;$Y$7,"",IF(AND($BF396=$Y$7,$BG396=23),"",Entrées!G424-Entrées!G423))</f>
        <v>-450</v>
      </c>
      <c r="BM396" s="32">
        <f>IF($BF396&gt;$Y$7,"",IF(AND($BF396=$Y$7,$BG396=23),"",Entrées!H424-Entrées!H423))</f>
        <v>3.5</v>
      </c>
      <c r="BN396" s="32">
        <f>IF($BF396&gt;$Y$7,"",IF(AND($BF396=$Y$7,$BG396=23),"",Entrées!I424-Entrées!I423))</f>
        <v>-406.5</v>
      </c>
      <c r="BO396" s="32">
        <f>IF($BF396&gt;$Y$7,"",IF(AND($BF396=$Y$7,$BG396=23),"",Entrées!J424-Entrées!J423))</f>
        <v>-135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-311</v>
      </c>
      <c r="BR396" s="32">
        <f>IF($BF396&gt;$Y$7,"",IF(AND($BF396=$Y$7,$BG396=23),"",Entrées!M424-Entrées!M423))</f>
        <v>-74.5</v>
      </c>
      <c r="BS396" s="32">
        <f>IF($BF396&gt;$Y$7,"",IF(AND($BF396=$Y$7,$BG396=23),"",Entrées!N424-Entrées!N423))</f>
        <v>2.5</v>
      </c>
      <c r="BT396" s="32">
        <f>IF($BF396&gt;$Y$7,"",IF(AND($BF396=$Y$7,$BG396=23),"",Entrées!O424-Entrées!O423))</f>
        <v>-1131</v>
      </c>
      <c r="BU396" s="32">
        <f>IF($BF396&gt;$Y$7,"",IF(AND($BF396=$Y$7,$BG396=23),"",Entrées!P424-Entrées!P423))</f>
        <v>-6</v>
      </c>
      <c r="BV396" s="32">
        <f>IF($BF396&gt;$Y$7,"",IF(AND($BF396=$Y$7,$BG396=23),"",Entrées!Q424-Entrées!Q423))</f>
        <v>-1789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123</v>
      </c>
      <c r="BY396" s="32">
        <f>IF($BF396&gt;$Y$7,"",IF(AND($BF396=$Y$7,$BG396=23),"",Entrées!T424-Entrées!T423))</f>
        <v>0</v>
      </c>
      <c r="BZ396" s="32">
        <f>IF($BF396&gt;$Y$7,"",IF(AND($BF396=$Y$7,$BG396=23),"",Entrées!U424-Entrées!U423))</f>
        <v>0</v>
      </c>
      <c r="CA396" s="32">
        <f>IF($BF396&gt;$Y$7,"",IF(AND($BF396=$Y$7,$BG396=23),"",Entrées!V424-Entrées!V423))</f>
        <v>-75</v>
      </c>
      <c r="CD396" s="33">
        <f>IF($BF396&lt;=$Y$7,Entrées!J423/CD$2,"")</f>
        <v>0.35408781226343677</v>
      </c>
      <c r="CE396" s="33">
        <f>IF($BF396&lt;=$Y$7,Entrées!K423/CE$2,"")</f>
        <v>0</v>
      </c>
      <c r="CF396" s="11">
        <f t="shared" si="477"/>
        <v>7926</v>
      </c>
      <c r="CG396" s="11">
        <f t="shared" si="478"/>
        <v>4186</v>
      </c>
      <c r="CH396" s="52">
        <f t="shared" si="479"/>
        <v>0.27160101910413265</v>
      </c>
      <c r="CI396" s="52">
        <f t="shared" si="480"/>
        <v>9.6170382329218221E-2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-237.5</v>
      </c>
      <c r="F397" s="28">
        <f ca="1">IF($D397&gt;$D$8,"",INDIRECT(ADDRESS(ROW(Entrées!$C$37)+($D397-1)*24+F$11,COLUMN(Entrées!$C$37)+($C397-1),4,TRUE,"Entrées")))</f>
        <v>-2173</v>
      </c>
      <c r="G397" s="28">
        <f ca="1">IF($D397&gt;$D$8,"",INDIRECT(ADDRESS(ROW(Entrées!$C$37)+($D397-1)*24+G$11,COLUMN(Entrées!$C$37)+($C397-1),4,TRUE,"Entrées")))</f>
        <v>-2479.5</v>
      </c>
      <c r="H397" s="28">
        <f ca="1">IF($D397&gt;$D$8,"",INDIRECT(ADDRESS(ROW(Entrées!$C$37)+($D397-1)*24+H$11,COLUMN(Entrées!$C$37)+($C397-1),4,TRUE,"Entrées")))</f>
        <v>-2476.5</v>
      </c>
      <c r="I397" s="28">
        <f ca="1">IF($D397&gt;$D$8,"",INDIRECT(ADDRESS(ROW(Entrées!$C$37)+($D397-1)*24+I$11,COLUMN(Entrées!$C$37)+($C397-1),4,TRUE,"Entrées")))</f>
        <v>-2521.5</v>
      </c>
      <c r="J397" s="28">
        <f ca="1">IF($D397&gt;$D$8,"",INDIRECT(ADDRESS(ROW(Entrées!$C$37)+($D397-1)*24+J$11,COLUMN(Entrées!$C$37)+($C397-1),4,TRUE,"Entrées")))</f>
        <v>-2497.5</v>
      </c>
      <c r="K397" s="28">
        <f ca="1">IF($D397&gt;$D$8,"",INDIRECT(ADDRESS(ROW(Entrées!$C$37)+($D397-1)*24+K$11,COLUMN(Entrées!$C$37)+($C397-1),4,TRUE,"Entrées")))</f>
        <v>-1471.5</v>
      </c>
      <c r="L397" s="28">
        <f ca="1">IF($D397&gt;$D$8,"",INDIRECT(ADDRESS(ROW(Entrées!$C$37)+($D397-1)*24+L$11,COLUMN(Entrées!$C$37)+($C397-1),4,TRUE,"Entrées")))</f>
        <v>-44</v>
      </c>
      <c r="M397" s="28">
        <f ca="1">IF($D397&gt;$D$8,"",INDIRECT(ADDRESS(ROW(Entrées!$C$37)+($D397-1)*24+M$11,COLUMN(Entrées!$C$37)+($C397-1),4,TRUE,"Entrées")))</f>
        <v>-22.5</v>
      </c>
      <c r="N397" s="28">
        <f ca="1">IF($D397&gt;$D$8,"",INDIRECT(ADDRESS(ROW(Entrées!$C$37)+($D397-1)*24+N$11,COLUMN(Entrées!$C$37)+($C397-1),4,TRUE,"Entrées")))</f>
        <v>-2</v>
      </c>
      <c r="O397" s="28">
        <f ca="1">IF($D397&gt;$D$8,"",INDIRECT(ADDRESS(ROW(Entrées!$C$37)+($D397-1)*24+O$11,COLUMN(Entrées!$C$37)+($C397-1),4,TRUE,"Entrées")))</f>
        <v>-2</v>
      </c>
      <c r="P397" s="28">
        <f ca="1">IF($D397&gt;$D$8,"",INDIRECT(ADDRESS(ROW(Entrées!$C$37)+($D397-1)*24+P$11,COLUMN(Entrées!$C$37)+($C397-1),4,TRUE,"Entrées")))</f>
        <v>-2</v>
      </c>
      <c r="Q397" s="28">
        <f ca="1">IF($D397&gt;$D$8,"",INDIRECT(ADDRESS(ROW(Entrées!$C$37)+($D397-1)*24+Q$11,COLUMN(Entrées!$C$37)+($C397-1),4,TRUE,"Entrées")))</f>
        <v>-2</v>
      </c>
      <c r="R397" s="28">
        <f ca="1">IF($D397&gt;$D$8,"",INDIRECT(ADDRESS(ROW(Entrées!$C$37)+($D397-1)*24+R$11,COLUMN(Entrées!$C$37)+($C397-1),4,TRUE,"Entrées")))</f>
        <v>-2</v>
      </c>
      <c r="S397" s="28">
        <f ca="1">IF($D397&gt;$D$8,"",INDIRECT(ADDRESS(ROW(Entrées!$C$37)+($D397-1)*24+S$11,COLUMN(Entrées!$C$37)+($C397-1),4,TRUE,"Entrées")))</f>
        <v>-2</v>
      </c>
      <c r="T397" s="28">
        <f ca="1">IF($D397&gt;$D$8,"",INDIRECT(ADDRESS(ROW(Entrées!$C$37)+($D397-1)*24+T$11,COLUMN(Entrées!$C$37)+($C397-1),4,TRUE,"Entrées")))</f>
        <v>-1.5</v>
      </c>
      <c r="U397" s="28">
        <f ca="1">IF($D397&gt;$D$8,"",INDIRECT(ADDRESS(ROW(Entrées!$C$37)+($D397-1)*24+U$11,COLUMN(Entrées!$C$37)+($C397-1),4,TRUE,"Entrées")))</f>
        <v>-1.5</v>
      </c>
      <c r="V397" s="28">
        <f ca="1">IF($D397&gt;$D$8,"",INDIRECT(ADDRESS(ROW(Entrées!$C$37)+($D397-1)*24+V$11,COLUMN(Entrées!$C$37)+($C397-1),4,TRUE,"Entrées")))</f>
        <v>-2</v>
      </c>
      <c r="W397" s="28">
        <f ca="1">IF($D397&gt;$D$8,"",INDIRECT(ADDRESS(ROW(Entrées!$C$37)+($D397-1)*24+W$11,COLUMN(Entrées!$C$37)+($C397-1),4,TRUE,"Entrées")))</f>
        <v>-2</v>
      </c>
      <c r="X397" s="28">
        <f ca="1">IF($D397&gt;$D$8,"",INDIRECT(ADDRESS(ROW(Entrées!$C$37)+($D397-1)*24+X$11,COLUMN(Entrées!$C$37)+($C397-1),4,TRUE,"Entrées")))</f>
        <v>-35.5</v>
      </c>
      <c r="Y397" s="28">
        <f ca="1">IF($D397&gt;$D$8,"",INDIRECT(ADDRESS(ROW(Entrées!$C$37)+($D397-1)*24+Y$11,COLUMN(Entrées!$C$37)+($C397-1),4,TRUE,"Entrées")))</f>
        <v>-40</v>
      </c>
      <c r="Z397" s="28">
        <f ca="1">IF($D397&gt;$D$8,"",INDIRECT(ADDRESS(ROW(Entrées!$C$37)+($D397-1)*24+Z$11,COLUMN(Entrées!$C$37)+($C397-1),4,TRUE,"Entrées")))</f>
        <v>-2</v>
      </c>
      <c r="AA397" s="28">
        <f ca="1">IF($D397&gt;$D$8,"",INDIRECT(ADDRESS(ROW(Entrées!$C$37)+($D397-1)*24+AA$11,COLUMN(Entrées!$C$37)+($C397-1),4,TRUE,"Entrées")))</f>
        <v>-393.5</v>
      </c>
      <c r="AB397" s="28">
        <f ca="1">IF($D397&gt;$D$8,"",INDIRECT(ADDRESS(ROW(Entrées!$C$37)+($D397-1)*24+AB$11,COLUMN(Entrées!$C$37)+($C397-1),4,TRUE,"Entrées")))</f>
        <v>-56</v>
      </c>
      <c r="AC397" s="11"/>
      <c r="AD397" s="40">
        <f t="shared" ca="1" si="452"/>
        <v>-602.89583333333337</v>
      </c>
      <c r="AE397" s="40">
        <f t="shared" ca="1" si="454"/>
        <v>-1.5</v>
      </c>
      <c r="AF397" s="40">
        <f t="shared" ca="1" si="455"/>
        <v>-2521.5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49473.956989247294</v>
      </c>
      <c r="AK397" s="31">
        <f t="shared" ca="1" si="457"/>
        <v>49350.672043010745</v>
      </c>
      <c r="AL397" s="31">
        <f t="shared" ca="1" si="458"/>
        <v>49398.118279569891</v>
      </c>
      <c r="AM397" s="31">
        <f t="shared" ca="1" si="459"/>
        <v>347.55645161290329</v>
      </c>
      <c r="AN397" s="31">
        <f t="shared" ca="1" si="460"/>
        <v>2588.1444892473114</v>
      </c>
      <c r="AO397" s="31">
        <f t="shared" ca="1" si="461"/>
        <v>1503.5463709677417</v>
      </c>
      <c r="AP397" s="31">
        <f t="shared" ca="1" si="462"/>
        <v>41704.171370967742</v>
      </c>
      <c r="AQ397" s="31">
        <f t="shared" ca="1" si="463"/>
        <v>2152.7096774193546</v>
      </c>
      <c r="AR397" s="31">
        <f t="shared" ca="1" si="464"/>
        <v>402.56922043010746</v>
      </c>
      <c r="AS397" s="31">
        <f t="shared" ca="1" si="465"/>
        <v>6508.2741935483891</v>
      </c>
      <c r="AT397" s="31">
        <f t="shared" ca="1" si="466"/>
        <v>-813.07862903225805</v>
      </c>
      <c r="AU397" s="31">
        <f t="shared" ca="1" si="467"/>
        <v>663.5913978494624</v>
      </c>
      <c r="AV397" s="31">
        <f t="shared" ca="1" si="468"/>
        <v>-5583.5161290322567</v>
      </c>
      <c r="AW397" s="31">
        <f t="shared" ca="1" si="469"/>
        <v>65.047043010752674</v>
      </c>
      <c r="AX397" s="31">
        <f t="shared" ca="1" si="470"/>
        <v>1350.5215053763443</v>
      </c>
      <c r="AY397" s="31">
        <f t="shared" ca="1" si="471"/>
        <v>-1174.383064516129</v>
      </c>
      <c r="AZ397" s="31">
        <f t="shared" ca="1" si="472"/>
        <v>-997.34811827956992</v>
      </c>
      <c r="BA397" s="31">
        <f t="shared" ca="1" si="473"/>
        <v>-382.02016129032256</v>
      </c>
      <c r="BB397" s="31">
        <f t="shared" ca="1" si="474"/>
        <v>-2410.5497311827958</v>
      </c>
      <c r="BC397" s="31">
        <f t="shared" ca="1" si="475"/>
        <v>-1597.1438172043011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-1373.5</v>
      </c>
      <c r="BI397" s="32">
        <f>IF($BF397&gt;$Y$7,"",IF(AND($BF397=$Y$7,$BG397=23),"",Entrées!D425-Entrées!D424))</f>
        <v>-1562.5</v>
      </c>
      <c r="BJ397" s="32">
        <f>IF($BF397&gt;$Y$7,"",IF(AND($BF397=$Y$7,$BG397=23),"",Entrées!E425-Entrées!E424))</f>
        <v>-1062.5</v>
      </c>
      <c r="BK397" s="32">
        <f>IF($BF397&gt;$Y$7,"",IF(AND($BF397=$Y$7,$BG397=23),"",Entrées!F425-Entrées!F424))</f>
        <v>-1.5</v>
      </c>
      <c r="BL397" s="32">
        <f>IF($BF397&gt;$Y$7,"",IF(AND($BF397=$Y$7,$BG397=23),"",Entrées!G425-Entrées!G424))</f>
        <v>-133.5</v>
      </c>
      <c r="BM397" s="32">
        <f>IF($BF397&gt;$Y$7,"",IF(AND($BF397=$Y$7,$BG397=23),"",Entrées!H425-Entrées!H424))</f>
        <v>-15.5</v>
      </c>
      <c r="BN397" s="32">
        <f>IF($BF397&gt;$Y$7,"",IF(AND($BF397=$Y$7,$BG397=23),"",Entrées!I425-Entrées!I424))</f>
        <v>-149</v>
      </c>
      <c r="BO397" s="32">
        <f>IF($BF397&gt;$Y$7,"",IF(AND($BF397=$Y$7,$BG397=23),"",Entrées!J425-Entrées!J424))</f>
        <v>-84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-26</v>
      </c>
      <c r="BR397" s="32">
        <f>IF($BF397&gt;$Y$7,"",IF(AND($BF397=$Y$7,$BG397=23),"",Entrées!M425-Entrées!M424))</f>
        <v>29</v>
      </c>
      <c r="BS397" s="32">
        <f>IF($BF397&gt;$Y$7,"",IF(AND($BF397=$Y$7,$BG397=23),"",Entrées!N425-Entrées!N424))</f>
        <v>1</v>
      </c>
      <c r="BT397" s="32">
        <f>IF($BF397&gt;$Y$7,"",IF(AND($BF397=$Y$7,$BG397=23),"",Entrées!O425-Entrées!O424))</f>
        <v>-994</v>
      </c>
      <c r="BU397" s="32">
        <f>IF($BF397&gt;$Y$7,"",IF(AND($BF397=$Y$7,$BG397=23),"",Entrées!P425-Entrées!P424))</f>
        <v>-1.5</v>
      </c>
      <c r="BV397" s="32">
        <f>IF($BF397&gt;$Y$7,"",IF(AND($BF397=$Y$7,$BG397=23),"",Entrées!Q425-Entrées!Q424))</f>
        <v>-815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4</v>
      </c>
      <c r="BY397" s="32">
        <f>IF($BF397&gt;$Y$7,"",IF(AND($BF397=$Y$7,$BG397=23),"",Entrées!T425-Entrées!T424))</f>
        <v>0</v>
      </c>
      <c r="BZ397" s="32">
        <f>IF($BF397&gt;$Y$7,"",IF(AND($BF397=$Y$7,$BG397=23),"",Entrées!U425-Entrées!U424))</f>
        <v>0</v>
      </c>
      <c r="CA397" s="32">
        <f>IF($BF397&gt;$Y$7,"",IF(AND($BF397=$Y$7,$BG397=23),"",Entrées!V425-Entrées!V424))</f>
        <v>158</v>
      </c>
      <c r="CB397" s="11"/>
      <c r="CD397" s="33">
        <f>IF($BF397&lt;=$Y$7,Entrées!J424/CD$2,"")</f>
        <v>0.33705526116578349</v>
      </c>
      <c r="CE397" s="33">
        <f>IF($BF397&lt;=$Y$7,Entrées!K424/CE$2,"")</f>
        <v>0</v>
      </c>
      <c r="CF397" s="11">
        <f t="shared" si="477"/>
        <v>7926</v>
      </c>
      <c r="CG397" s="11">
        <f t="shared" si="478"/>
        <v>4186</v>
      </c>
      <c r="CH397" s="52">
        <f t="shared" si="479"/>
        <v>0.27160101910413265</v>
      </c>
      <c r="CI397" s="52">
        <f t="shared" si="480"/>
        <v>9.6170382329218221E-2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-516.5</v>
      </c>
      <c r="F398" s="28">
        <f ca="1">IF($D398&gt;$D$8,"",INDIRECT(ADDRESS(ROW(Entrées!$C$37)+($D398-1)*24+F$11,COLUMN(Entrées!$C$37)+($C398-1),4,TRUE,"Entrées")))</f>
        <v>-1994.5</v>
      </c>
      <c r="G398" s="28">
        <f ca="1">IF($D398&gt;$D$8,"",INDIRECT(ADDRESS(ROW(Entrées!$C$37)+($D398-1)*24+G$11,COLUMN(Entrées!$C$37)+($C398-1),4,TRUE,"Entrées")))</f>
        <v>-2387</v>
      </c>
      <c r="H398" s="28">
        <f ca="1">IF($D398&gt;$D$8,"",INDIRECT(ADDRESS(ROW(Entrées!$C$37)+($D398-1)*24+H$11,COLUMN(Entrées!$C$37)+($C398-1),4,TRUE,"Entrées")))</f>
        <v>-2461.5</v>
      </c>
      <c r="I398" s="28">
        <f ca="1">IF($D398&gt;$D$8,"",INDIRECT(ADDRESS(ROW(Entrées!$C$37)+($D398-1)*24+I$11,COLUMN(Entrées!$C$37)+($C398-1),4,TRUE,"Entrées")))</f>
        <v>-2432.5</v>
      </c>
      <c r="J398" s="28">
        <f ca="1">IF($D398&gt;$D$8,"",INDIRECT(ADDRESS(ROW(Entrées!$C$37)+($D398-1)*24+J$11,COLUMN(Entrées!$C$37)+($C398-1),4,TRUE,"Entrées")))</f>
        <v>-2457</v>
      </c>
      <c r="K398" s="28">
        <f ca="1">IF($D398&gt;$D$8,"",INDIRECT(ADDRESS(ROW(Entrées!$C$37)+($D398-1)*24+K$11,COLUMN(Entrées!$C$37)+($C398-1),4,TRUE,"Entrées")))</f>
        <v>-2312</v>
      </c>
      <c r="L398" s="28">
        <f ca="1">IF($D398&gt;$D$8,"",INDIRECT(ADDRESS(ROW(Entrées!$C$37)+($D398-1)*24+L$11,COLUMN(Entrées!$C$37)+($C398-1),4,TRUE,"Entrées")))</f>
        <v>-876</v>
      </c>
      <c r="M398" s="28">
        <f ca="1">IF($D398&gt;$D$8,"",INDIRECT(ADDRESS(ROW(Entrées!$C$37)+($D398-1)*24+M$11,COLUMN(Entrées!$C$37)+($C398-1),4,TRUE,"Entrées")))</f>
        <v>-48.5</v>
      </c>
      <c r="N398" s="28">
        <f ca="1">IF($D398&gt;$D$8,"",INDIRECT(ADDRESS(ROW(Entrées!$C$37)+($D398-1)*24+N$11,COLUMN(Entrées!$C$37)+($C398-1),4,TRUE,"Entrées")))</f>
        <v>-2</v>
      </c>
      <c r="O398" s="28">
        <f ca="1">IF($D398&gt;$D$8,"",INDIRECT(ADDRESS(ROW(Entrées!$C$37)+($D398-1)*24+O$11,COLUMN(Entrées!$C$37)+($C398-1),4,TRUE,"Entrées")))</f>
        <v>-2</v>
      </c>
      <c r="P398" s="28">
        <f ca="1">IF($D398&gt;$D$8,"",INDIRECT(ADDRESS(ROW(Entrées!$C$37)+($D398-1)*24+P$11,COLUMN(Entrées!$C$37)+($C398-1),4,TRUE,"Entrées")))</f>
        <v>-5</v>
      </c>
      <c r="Q398" s="28">
        <f ca="1">IF($D398&gt;$D$8,"",INDIRECT(ADDRESS(ROW(Entrées!$C$37)+($D398-1)*24+Q$11,COLUMN(Entrées!$C$37)+($C398-1),4,TRUE,"Entrées")))</f>
        <v>-2.5</v>
      </c>
      <c r="R398" s="28">
        <f ca="1">IF($D398&gt;$D$8,"",INDIRECT(ADDRESS(ROW(Entrées!$C$37)+($D398-1)*24+R$11,COLUMN(Entrées!$C$37)+($C398-1),4,TRUE,"Entrées")))</f>
        <v>-2</v>
      </c>
      <c r="S398" s="28">
        <f ca="1">IF($D398&gt;$D$8,"",INDIRECT(ADDRESS(ROW(Entrées!$C$37)+($D398-1)*24+S$11,COLUMN(Entrées!$C$37)+($C398-1),4,TRUE,"Entrées")))</f>
        <v>-53.5</v>
      </c>
      <c r="T398" s="28">
        <f ca="1">IF($D398&gt;$D$8,"",INDIRECT(ADDRESS(ROW(Entrées!$C$37)+($D398-1)*24+T$11,COLUMN(Entrées!$C$37)+($C398-1),4,TRUE,"Entrées")))</f>
        <v>-29</v>
      </c>
      <c r="U398" s="28">
        <f ca="1">IF($D398&gt;$D$8,"",INDIRECT(ADDRESS(ROW(Entrées!$C$37)+($D398-1)*24+U$11,COLUMN(Entrées!$C$37)+($C398-1),4,TRUE,"Entrées")))</f>
        <v>-60.5</v>
      </c>
      <c r="V398" s="28">
        <f ca="1">IF($D398&gt;$D$8,"",INDIRECT(ADDRESS(ROW(Entrées!$C$37)+($D398-1)*24+V$11,COLUMN(Entrées!$C$37)+($C398-1),4,TRUE,"Entrées")))</f>
        <v>-3.5</v>
      </c>
      <c r="W398" s="28">
        <f ca="1">IF($D398&gt;$D$8,"",INDIRECT(ADDRESS(ROW(Entrées!$C$37)+($D398-1)*24+W$11,COLUMN(Entrées!$C$37)+($C398-1),4,TRUE,"Entrées")))</f>
        <v>-3</v>
      </c>
      <c r="X398" s="28">
        <f ca="1">IF($D398&gt;$D$8,"",INDIRECT(ADDRESS(ROW(Entrées!$C$37)+($D398-1)*24+X$11,COLUMN(Entrées!$C$37)+($C398-1),4,TRUE,"Entrées")))</f>
        <v>-2</v>
      </c>
      <c r="Y398" s="28">
        <f ca="1">IF($D398&gt;$D$8,"",INDIRECT(ADDRESS(ROW(Entrées!$C$37)+($D398-1)*24+Y$11,COLUMN(Entrées!$C$37)+($C398-1),4,TRUE,"Entrées")))</f>
        <v>-37</v>
      </c>
      <c r="Z398" s="28">
        <f ca="1">IF($D398&gt;$D$8,"",INDIRECT(ADDRESS(ROW(Entrées!$C$37)+($D398-1)*24+Z$11,COLUMN(Entrées!$C$37)+($C398-1),4,TRUE,"Entrées")))</f>
        <v>-43</v>
      </c>
      <c r="AA398" s="28">
        <f ca="1">IF($D398&gt;$D$8,"",INDIRECT(ADDRESS(ROW(Entrées!$C$37)+($D398-1)*24+AA$11,COLUMN(Entrées!$C$37)+($C398-1),4,TRUE,"Entrées")))</f>
        <v>-173.5</v>
      </c>
      <c r="AB398" s="28">
        <f ca="1">IF($D398&gt;$D$8,"",INDIRECT(ADDRESS(ROW(Entrées!$C$37)+($D398-1)*24+AB$11,COLUMN(Entrées!$C$37)+($C398-1),4,TRUE,"Entrées")))</f>
        <v>-53</v>
      </c>
      <c r="AC398" s="11"/>
      <c r="AD398" s="40">
        <f t="shared" ca="1" si="452"/>
        <v>-664.875</v>
      </c>
      <c r="AE398" s="40">
        <f t="shared" ca="1" si="454"/>
        <v>-2</v>
      </c>
      <c r="AF398" s="40">
        <f t="shared" ca="1" si="455"/>
        <v>-2461.5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49473.956989247294</v>
      </c>
      <c r="AK398" s="31">
        <f t="shared" ca="1" si="457"/>
        <v>49350.672043010745</v>
      </c>
      <c r="AL398" s="31">
        <f t="shared" ca="1" si="458"/>
        <v>49398.118279569891</v>
      </c>
      <c r="AM398" s="31">
        <f t="shared" ca="1" si="459"/>
        <v>347.55645161290329</v>
      </c>
      <c r="AN398" s="31">
        <f t="shared" ca="1" si="460"/>
        <v>2588.1444892473114</v>
      </c>
      <c r="AO398" s="31">
        <f t="shared" ca="1" si="461"/>
        <v>1503.5463709677417</v>
      </c>
      <c r="AP398" s="31">
        <f t="shared" ca="1" si="462"/>
        <v>41704.171370967742</v>
      </c>
      <c r="AQ398" s="31">
        <f t="shared" ca="1" si="463"/>
        <v>2152.7096774193546</v>
      </c>
      <c r="AR398" s="31">
        <f t="shared" ca="1" si="464"/>
        <v>402.56922043010746</v>
      </c>
      <c r="AS398" s="31">
        <f t="shared" ca="1" si="465"/>
        <v>6508.2741935483891</v>
      </c>
      <c r="AT398" s="31">
        <f t="shared" ca="1" si="466"/>
        <v>-813.07862903225805</v>
      </c>
      <c r="AU398" s="31">
        <f t="shared" ca="1" si="467"/>
        <v>663.5913978494624</v>
      </c>
      <c r="AV398" s="31">
        <f t="shared" ca="1" si="468"/>
        <v>-5583.5161290322567</v>
      </c>
      <c r="AW398" s="31">
        <f t="shared" ca="1" si="469"/>
        <v>65.047043010752674</v>
      </c>
      <c r="AX398" s="31">
        <f t="shared" ca="1" si="470"/>
        <v>1350.5215053763443</v>
      </c>
      <c r="AY398" s="31">
        <f t="shared" ca="1" si="471"/>
        <v>-1174.383064516129</v>
      </c>
      <c r="AZ398" s="31">
        <f t="shared" ca="1" si="472"/>
        <v>-997.34811827956992</v>
      </c>
      <c r="BA398" s="31">
        <f t="shared" ca="1" si="473"/>
        <v>-382.02016129032256</v>
      </c>
      <c r="BB398" s="31">
        <f t="shared" ca="1" si="474"/>
        <v>-2410.5497311827958</v>
      </c>
      <c r="BC398" s="31">
        <f t="shared" ca="1" si="475"/>
        <v>-1597.1438172043011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1089.5</v>
      </c>
      <c r="BI398" s="32">
        <f>IF($BF398&gt;$Y$7,"",IF(AND($BF398=$Y$7,$BG398=23),"",Entrées!D426-Entrées!D425))</f>
        <v>2225</v>
      </c>
      <c r="BJ398" s="32">
        <f>IF($BF398&gt;$Y$7,"",IF(AND($BF398=$Y$7,$BG398=23),"",Entrées!E426-Entrées!E425))</f>
        <v>1762.5</v>
      </c>
      <c r="BK398" s="32">
        <f>IF($BF398&gt;$Y$7,"",IF(AND($BF398=$Y$7,$BG398=23),"",Entrées!F426-Entrées!F425))</f>
        <v>0.5</v>
      </c>
      <c r="BL398" s="32">
        <f>IF($BF398&gt;$Y$7,"",IF(AND($BF398=$Y$7,$BG398=23),"",Entrées!G426-Entrées!G425))</f>
        <v>28.5</v>
      </c>
      <c r="BM398" s="32">
        <f>IF($BF398&gt;$Y$7,"",IF(AND($BF398=$Y$7,$BG398=23),"",Entrées!H426-Entrées!H425))</f>
        <v>263</v>
      </c>
      <c r="BN398" s="32">
        <f>IF($BF398&gt;$Y$7,"",IF(AND($BF398=$Y$7,$BG398=23),"",Entrées!I426-Entrées!I425))</f>
        <v>-19</v>
      </c>
      <c r="BO398" s="32">
        <f>IF($BF398&gt;$Y$7,"",IF(AND($BF398=$Y$7,$BG398=23),"",Entrées!J426-Entrées!J425))</f>
        <v>12.5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38.5</v>
      </c>
      <c r="BR398" s="32">
        <f>IF($BF398&gt;$Y$7,"",IF(AND($BF398=$Y$7,$BG398=23),"",Entrées!M426-Entrées!M425))</f>
        <v>-24.5</v>
      </c>
      <c r="BS398" s="32">
        <f>IF($BF398&gt;$Y$7,"",IF(AND($BF398=$Y$7,$BG398=23),"",Entrées!N426-Entrées!N425))</f>
        <v>-1.5</v>
      </c>
      <c r="BT398" s="32">
        <f>IF($BF398&gt;$Y$7,"",IF(AND($BF398=$Y$7,$BG398=23),"",Entrées!O426-Entrées!O425))</f>
        <v>791.5</v>
      </c>
      <c r="BU398" s="32">
        <f>IF($BF398&gt;$Y$7,"",IF(AND($BF398=$Y$7,$BG398=23),"",Entrées!P426-Entrées!P425))</f>
        <v>2</v>
      </c>
      <c r="BV398" s="32">
        <f>IF($BF398&gt;$Y$7,"",IF(AND($BF398=$Y$7,$BG398=23),"",Entrées!Q426-Entrées!Q425))</f>
        <v>2883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-78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0</v>
      </c>
      <c r="CA398" s="32">
        <f>IF($BF398&gt;$Y$7,"",IF(AND($BF398=$Y$7,$BG398=23),"",Entrées!V426-Entrées!V425))</f>
        <v>-427</v>
      </c>
      <c r="CB398" s="11"/>
      <c r="CD398" s="33">
        <f>IF($BF398&lt;=$Y$7,Entrées!J425/CD$2,"")</f>
        <v>0.32645722937168814</v>
      </c>
      <c r="CE398" s="33">
        <f>IF($BF398&lt;=$Y$7,Entrées!K425/CE$2,"")</f>
        <v>0</v>
      </c>
      <c r="CF398" s="11">
        <f t="shared" si="477"/>
        <v>7926</v>
      </c>
      <c r="CG398" s="11">
        <f t="shared" si="478"/>
        <v>4186</v>
      </c>
      <c r="CH398" s="52">
        <f t="shared" si="479"/>
        <v>0.27160101910413265</v>
      </c>
      <c r="CI398" s="52">
        <f t="shared" si="480"/>
        <v>9.6170382329218221E-2</v>
      </c>
      <c r="CK398" s="11"/>
      <c r="CL398" s="11"/>
      <c r="CM398" s="11"/>
      <c r="CN398" s="11"/>
      <c r="CO398" s="11"/>
    </row>
    <row r="399" spans="1:93">
      <c r="A399" s="11">
        <f>A398+$Y$7-1</f>
        <v>412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-103.5</v>
      </c>
      <c r="F399" s="28">
        <f ca="1">IF($D399&gt;$D$8,"",INDIRECT(ADDRESS(ROW(Entrées!$C$37)+($D399-1)*24+F$11,COLUMN(Entrées!$C$37)+($C399-1),4,TRUE,"Entrées")))</f>
        <v>-1779</v>
      </c>
      <c r="G399" s="28">
        <f ca="1">IF($D399&gt;$D$8,"",INDIRECT(ADDRESS(ROW(Entrées!$C$37)+($D399-1)*24+G$11,COLUMN(Entrées!$C$37)+($C399-1),4,TRUE,"Entrées")))</f>
        <v>-2404</v>
      </c>
      <c r="H399" s="28">
        <f ca="1">IF($D399&gt;$D$8,"",INDIRECT(ADDRESS(ROW(Entrées!$C$37)+($D399-1)*24+H$11,COLUMN(Entrées!$C$37)+($C399-1),4,TRUE,"Entrées")))</f>
        <v>-2727</v>
      </c>
      <c r="I399" s="28">
        <f ca="1">IF($D399&gt;$D$8,"",INDIRECT(ADDRESS(ROW(Entrées!$C$37)+($D399-1)*24+I$11,COLUMN(Entrées!$C$37)+($C399-1),4,TRUE,"Entrées")))</f>
        <v>-2842.5</v>
      </c>
      <c r="J399" s="28">
        <f ca="1">IF($D399&gt;$D$8,"",INDIRECT(ADDRESS(ROW(Entrées!$C$37)+($D399-1)*24+J$11,COLUMN(Entrées!$C$37)+($C399-1),4,TRUE,"Entrées")))</f>
        <v>-2718.5</v>
      </c>
      <c r="K399" s="28">
        <f ca="1">IF($D399&gt;$D$8,"",INDIRECT(ADDRESS(ROW(Entrées!$C$37)+($D399-1)*24+K$11,COLUMN(Entrées!$C$37)+($C399-1),4,TRUE,"Entrées")))</f>
        <v>-2360</v>
      </c>
      <c r="L399" s="28">
        <f ca="1">IF($D399&gt;$D$8,"",INDIRECT(ADDRESS(ROW(Entrées!$C$37)+($D399-1)*24+L$11,COLUMN(Entrées!$C$37)+($C399-1),4,TRUE,"Entrées")))</f>
        <v>-2</v>
      </c>
      <c r="M399" s="28">
        <f ca="1">IF($D399&gt;$D$8,"",INDIRECT(ADDRESS(ROW(Entrées!$C$37)+($D399-1)*24+M$11,COLUMN(Entrées!$C$37)+($C399-1),4,TRUE,"Entrées")))</f>
        <v>-25.5</v>
      </c>
      <c r="N399" s="28">
        <f ca="1">IF($D399&gt;$D$8,"",INDIRECT(ADDRESS(ROW(Entrées!$C$37)+($D399-1)*24+N$11,COLUMN(Entrées!$C$37)+($C399-1),4,TRUE,"Entrées")))</f>
        <v>-57</v>
      </c>
      <c r="O399" s="28">
        <f ca="1">IF($D399&gt;$D$8,"",INDIRECT(ADDRESS(ROW(Entrées!$C$37)+($D399-1)*24+O$11,COLUMN(Entrées!$C$37)+($C399-1),4,TRUE,"Entrées")))</f>
        <v>-1.5</v>
      </c>
      <c r="P399" s="28">
        <f ca="1">IF($D399&gt;$D$8,"",INDIRECT(ADDRESS(ROW(Entrées!$C$37)+($D399-1)*24+P$11,COLUMN(Entrées!$C$37)+($C399-1),4,TRUE,"Entrées")))</f>
        <v>-2</v>
      </c>
      <c r="Q399" s="28">
        <f ca="1">IF($D399&gt;$D$8,"",INDIRECT(ADDRESS(ROW(Entrées!$C$37)+($D399-1)*24+Q$11,COLUMN(Entrées!$C$37)+($C399-1),4,TRUE,"Entrées")))</f>
        <v>-2</v>
      </c>
      <c r="R399" s="28">
        <f ca="1">IF($D399&gt;$D$8,"",INDIRECT(ADDRESS(ROW(Entrées!$C$37)+($D399-1)*24+R$11,COLUMN(Entrées!$C$37)+($C399-1),4,TRUE,"Entrées")))</f>
        <v>-2</v>
      </c>
      <c r="S399" s="28">
        <f ca="1">IF($D399&gt;$D$8,"",INDIRECT(ADDRESS(ROW(Entrées!$C$37)+($D399-1)*24+S$11,COLUMN(Entrées!$C$37)+($C399-1),4,TRUE,"Entrées")))</f>
        <v>-2</v>
      </c>
      <c r="T399" s="28">
        <f ca="1">IF($D399&gt;$D$8,"",INDIRECT(ADDRESS(ROW(Entrées!$C$37)+($D399-1)*24+T$11,COLUMN(Entrées!$C$37)+($C399-1),4,TRUE,"Entrées")))</f>
        <v>-154</v>
      </c>
      <c r="U399" s="28">
        <f ca="1">IF($D399&gt;$D$8,"",INDIRECT(ADDRESS(ROW(Entrées!$C$37)+($D399-1)*24+U$11,COLUMN(Entrées!$C$37)+($C399-1),4,TRUE,"Entrées")))</f>
        <v>-717</v>
      </c>
      <c r="V399" s="28">
        <f ca="1">IF($D399&gt;$D$8,"",INDIRECT(ADDRESS(ROW(Entrées!$C$37)+($D399-1)*24+V$11,COLUMN(Entrées!$C$37)+($C399-1),4,TRUE,"Entrées")))</f>
        <v>-348</v>
      </c>
      <c r="W399" s="28">
        <f ca="1">IF($D399&gt;$D$8,"",INDIRECT(ADDRESS(ROW(Entrées!$C$37)+($D399-1)*24+W$11,COLUMN(Entrées!$C$37)+($C399-1),4,TRUE,"Entrées")))</f>
        <v>-3.5</v>
      </c>
      <c r="X399" s="28">
        <f ca="1">IF($D399&gt;$D$8,"",INDIRECT(ADDRESS(ROW(Entrées!$C$37)+($D399-1)*24+X$11,COLUMN(Entrées!$C$37)+($C399-1),4,TRUE,"Entrées")))</f>
        <v>-2</v>
      </c>
      <c r="Y399" s="28">
        <f ca="1">IF($D399&gt;$D$8,"",INDIRECT(ADDRESS(ROW(Entrées!$C$37)+($D399-1)*24+Y$11,COLUMN(Entrées!$C$37)+($C399-1),4,TRUE,"Entrées")))</f>
        <v>-2</v>
      </c>
      <c r="Z399" s="28">
        <f ca="1">IF($D399&gt;$D$8,"",INDIRECT(ADDRESS(ROW(Entrées!$C$37)+($D399-1)*24+Z$11,COLUMN(Entrées!$C$37)+($C399-1),4,TRUE,"Entrées")))</f>
        <v>-46.5</v>
      </c>
      <c r="AA399" s="28">
        <f ca="1">IF($D399&gt;$D$8,"",INDIRECT(ADDRESS(ROW(Entrées!$C$37)+($D399-1)*24+AA$11,COLUMN(Entrées!$C$37)+($C399-1),4,TRUE,"Entrées")))</f>
        <v>-519</v>
      </c>
      <c r="AB399" s="28">
        <f ca="1">IF($D399&gt;$D$8,"",INDIRECT(ADDRESS(ROW(Entrées!$C$37)+($D399-1)*24+AB$11,COLUMN(Entrées!$C$37)+($C399-1),4,TRUE,"Entrées")))</f>
        <v>-874.5</v>
      </c>
      <c r="AC399" s="11"/>
      <c r="AD399" s="40">
        <f t="shared" ca="1" si="452"/>
        <v>-737.29166666666663</v>
      </c>
      <c r="AE399" s="40">
        <f t="shared" ca="1" si="454"/>
        <v>-1.5</v>
      </c>
      <c r="AF399" s="40">
        <f t="shared" ca="1" si="455"/>
        <v>-2842.5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49473.956989247294</v>
      </c>
      <c r="AK399" s="31">
        <f t="shared" ca="1" si="457"/>
        <v>49350.672043010745</v>
      </c>
      <c r="AL399" s="31">
        <f t="shared" ca="1" si="458"/>
        <v>49398.118279569891</v>
      </c>
      <c r="AM399" s="31">
        <f t="shared" ca="1" si="459"/>
        <v>347.55645161290329</v>
      </c>
      <c r="AN399" s="31">
        <f t="shared" ca="1" si="460"/>
        <v>2588.1444892473114</v>
      </c>
      <c r="AO399" s="31">
        <f t="shared" ca="1" si="461"/>
        <v>1503.5463709677417</v>
      </c>
      <c r="AP399" s="31">
        <f t="shared" ca="1" si="462"/>
        <v>41704.171370967742</v>
      </c>
      <c r="AQ399" s="31">
        <f t="shared" ca="1" si="463"/>
        <v>2152.7096774193546</v>
      </c>
      <c r="AR399" s="31">
        <f t="shared" ca="1" si="464"/>
        <v>402.56922043010746</v>
      </c>
      <c r="AS399" s="31">
        <f t="shared" ca="1" si="465"/>
        <v>6508.2741935483891</v>
      </c>
      <c r="AT399" s="31">
        <f t="shared" ca="1" si="466"/>
        <v>-813.07862903225805</v>
      </c>
      <c r="AU399" s="31">
        <f t="shared" ca="1" si="467"/>
        <v>663.5913978494624</v>
      </c>
      <c r="AV399" s="31">
        <f t="shared" ca="1" si="468"/>
        <v>-5583.5161290322567</v>
      </c>
      <c r="AW399" s="31">
        <f t="shared" ca="1" si="469"/>
        <v>65.047043010752674</v>
      </c>
      <c r="AX399" s="31">
        <f t="shared" ca="1" si="470"/>
        <v>1350.5215053763443</v>
      </c>
      <c r="AY399" s="31">
        <f t="shared" ca="1" si="471"/>
        <v>-1174.383064516129</v>
      </c>
      <c r="AZ399" s="31">
        <f t="shared" ca="1" si="472"/>
        <v>-997.34811827956992</v>
      </c>
      <c r="BA399" s="31">
        <f t="shared" ca="1" si="473"/>
        <v>-382.02016129032256</v>
      </c>
      <c r="BB399" s="31">
        <f t="shared" ca="1" si="474"/>
        <v>-2410.5497311827958</v>
      </c>
      <c r="BC399" s="31">
        <f t="shared" ca="1" si="475"/>
        <v>-1597.1438172043011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4484.5</v>
      </c>
      <c r="BI399" s="32">
        <f>IF($BF399&gt;$Y$7,"",IF(AND($BF399=$Y$7,$BG399=23),"",Entrées!D427-Entrées!D426))</f>
        <v>5337.5</v>
      </c>
      <c r="BJ399" s="32">
        <f>IF($BF399&gt;$Y$7,"",IF(AND($BF399=$Y$7,$BG399=23),"",Entrées!E427-Entrées!E426))</f>
        <v>5287.5</v>
      </c>
      <c r="BK399" s="32">
        <f>IF($BF399&gt;$Y$7,"",IF(AND($BF399=$Y$7,$BG399=23),"",Entrées!F427-Entrées!F426))</f>
        <v>0</v>
      </c>
      <c r="BL399" s="32">
        <f>IF($BF399&gt;$Y$7,"",IF(AND($BF399=$Y$7,$BG399=23),"",Entrées!G427-Entrées!G426))</f>
        <v>329.5</v>
      </c>
      <c r="BM399" s="32">
        <f>IF($BF399&gt;$Y$7,"",IF(AND($BF399=$Y$7,$BG399=23),"",Entrées!H427-Entrées!H426))</f>
        <v>782</v>
      </c>
      <c r="BN399" s="32">
        <f>IF($BF399&gt;$Y$7,"",IF(AND($BF399=$Y$7,$BG399=23),"",Entrées!I427-Entrées!I426))</f>
        <v>419.5</v>
      </c>
      <c r="BO399" s="32">
        <f>IF($BF399&gt;$Y$7,"",IF(AND($BF399=$Y$7,$BG399=23),"",Entrées!J427-Entrées!J426))</f>
        <v>-7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655</v>
      </c>
      <c r="BR399" s="32">
        <f>IF($BF399&gt;$Y$7,"",IF(AND($BF399=$Y$7,$BG399=23),"",Entrées!M427-Entrées!M426))</f>
        <v>145</v>
      </c>
      <c r="BS399" s="32">
        <f>IF($BF399&gt;$Y$7,"",IF(AND($BF399=$Y$7,$BG399=23),"",Entrées!N427-Entrées!N426))</f>
        <v>-5.5</v>
      </c>
      <c r="BT399" s="32">
        <f>IF($BF399&gt;$Y$7,"",IF(AND($BF399=$Y$7,$BG399=23),"",Entrées!O427-Entrées!O426))</f>
        <v>2167</v>
      </c>
      <c r="BU399" s="32">
        <f>IF($BF399&gt;$Y$7,"",IF(AND($BF399=$Y$7,$BG399=23),"",Entrées!P427-Entrées!P426))</f>
        <v>7.5</v>
      </c>
      <c r="BV399" s="32">
        <f>IF($BF399&gt;$Y$7,"",IF(AND($BF399=$Y$7,$BG399=23),"",Entrées!Q427-Entrées!Q426))</f>
        <v>81</v>
      </c>
      <c r="BW399" s="32">
        <f>IF($BF399&gt;$Y$7,"",IF(AND($BF399=$Y$7,$BG399=23),"",Entrées!R427-Entrées!R426))</f>
        <v>396</v>
      </c>
      <c r="BX399" s="32">
        <f>IF($BF399&gt;$Y$7,"",IF(AND($BF399=$Y$7,$BG399=23),"",Entrées!S427-Entrées!S426))</f>
        <v>782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0</v>
      </c>
      <c r="CA399" s="32">
        <f>IF($BF399&gt;$Y$7,"",IF(AND($BF399=$Y$7,$BG399=23),"",Entrées!V427-Entrées!V426))</f>
        <v>609</v>
      </c>
      <c r="CB399" s="11"/>
      <c r="CD399" s="33">
        <f>IF($BF399&lt;=$Y$7,Entrées!J426/CD$2,"")</f>
        <v>0.32803431743628564</v>
      </c>
      <c r="CE399" s="33">
        <f>IF($BF399&lt;=$Y$7,Entrées!K426/CE$2,"")</f>
        <v>0</v>
      </c>
      <c r="CF399" s="11">
        <f t="shared" si="477"/>
        <v>7926</v>
      </c>
      <c r="CG399" s="11">
        <f t="shared" si="478"/>
        <v>4186</v>
      </c>
      <c r="CH399" s="52">
        <f t="shared" si="479"/>
        <v>0.27160101910413265</v>
      </c>
      <c r="CI399" s="52">
        <f t="shared" si="480"/>
        <v>9.6170382329218221E-2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-856</v>
      </c>
      <c r="F400" s="28">
        <f ca="1">IF($D400&gt;$D$8,"",INDIRECT(ADDRESS(ROW(Entrées!$C$37)+($D400-1)*24+F$11,COLUMN(Entrées!$C$37)+($C400-1),4,TRUE,"Entrées")))</f>
        <v>-1814.5</v>
      </c>
      <c r="G400" s="28">
        <f ca="1">IF($D400&gt;$D$8,"",INDIRECT(ADDRESS(ROW(Entrées!$C$37)+($D400-1)*24+G$11,COLUMN(Entrées!$C$37)+($C400-1),4,TRUE,"Entrées")))</f>
        <v>-1772</v>
      </c>
      <c r="H400" s="28">
        <f ca="1">IF($D400&gt;$D$8,"",INDIRECT(ADDRESS(ROW(Entrées!$C$37)+($D400-1)*24+H$11,COLUMN(Entrées!$C$37)+($C400-1),4,TRUE,"Entrées")))</f>
        <v>-1969</v>
      </c>
      <c r="I400" s="28">
        <f ca="1">IF($D400&gt;$D$8,"",INDIRECT(ADDRESS(ROW(Entrées!$C$37)+($D400-1)*24+I$11,COLUMN(Entrées!$C$37)+($C400-1),4,TRUE,"Entrées")))</f>
        <v>-2788.5</v>
      </c>
      <c r="J400" s="28">
        <f ca="1">IF($D400&gt;$D$8,"",INDIRECT(ADDRESS(ROW(Entrées!$C$37)+($D400-1)*24+J$11,COLUMN(Entrées!$C$37)+($C400-1),4,TRUE,"Entrées")))</f>
        <v>-2842.5</v>
      </c>
      <c r="K400" s="28">
        <f ca="1">IF($D400&gt;$D$8,"",INDIRECT(ADDRESS(ROW(Entrées!$C$37)+($D400-1)*24+K$11,COLUMN(Entrées!$C$37)+($C400-1),4,TRUE,"Entrées")))</f>
        <v>-2640</v>
      </c>
      <c r="L400" s="28">
        <f ca="1">IF($D400&gt;$D$8,"",INDIRECT(ADDRESS(ROW(Entrées!$C$37)+($D400-1)*24+L$11,COLUMN(Entrées!$C$37)+($C400-1),4,TRUE,"Entrées")))</f>
        <v>-1848.5</v>
      </c>
      <c r="M400" s="28">
        <f ca="1">IF($D400&gt;$D$8,"",INDIRECT(ADDRESS(ROW(Entrées!$C$37)+($D400-1)*24+M$11,COLUMN(Entrées!$C$37)+($C400-1),4,TRUE,"Entrées")))</f>
        <v>-43.5</v>
      </c>
      <c r="N400" s="28">
        <f ca="1">IF($D400&gt;$D$8,"",INDIRECT(ADDRESS(ROW(Entrées!$C$37)+($D400-1)*24+N$11,COLUMN(Entrées!$C$37)+($C400-1),4,TRUE,"Entrées")))</f>
        <v>-53.5</v>
      </c>
      <c r="O400" s="28">
        <f ca="1">IF($D400&gt;$D$8,"",INDIRECT(ADDRESS(ROW(Entrées!$C$37)+($D400-1)*24+O$11,COLUMN(Entrées!$C$37)+($C400-1),4,TRUE,"Entrées")))</f>
        <v>-41</v>
      </c>
      <c r="P400" s="28">
        <f ca="1">IF($D400&gt;$D$8,"",INDIRECT(ADDRESS(ROW(Entrées!$C$37)+($D400-1)*24+P$11,COLUMN(Entrées!$C$37)+($C400-1),4,TRUE,"Entrées")))</f>
        <v>-18</v>
      </c>
      <c r="Q400" s="28">
        <f ca="1">IF($D400&gt;$D$8,"",INDIRECT(ADDRESS(ROW(Entrées!$C$37)+($D400-1)*24+Q$11,COLUMN(Entrées!$C$37)+($C400-1),4,TRUE,"Entrées")))</f>
        <v>-18</v>
      </c>
      <c r="R400" s="28">
        <f ca="1">IF($D400&gt;$D$8,"",INDIRECT(ADDRESS(ROW(Entrées!$C$37)+($D400-1)*24+R$11,COLUMN(Entrées!$C$37)+($C400-1),4,TRUE,"Entrées")))</f>
        <v>-18</v>
      </c>
      <c r="S400" s="28">
        <f ca="1">IF($D400&gt;$D$8,"",INDIRECT(ADDRESS(ROW(Entrées!$C$37)+($D400-1)*24+S$11,COLUMN(Entrées!$C$37)+($C400-1),4,TRUE,"Entrées")))</f>
        <v>-88</v>
      </c>
      <c r="T400" s="28">
        <f ca="1">IF($D400&gt;$D$8,"",INDIRECT(ADDRESS(ROW(Entrées!$C$37)+($D400-1)*24+T$11,COLUMN(Entrées!$C$37)+($C400-1),4,TRUE,"Entrées")))</f>
        <v>-1341.5</v>
      </c>
      <c r="U400" s="28">
        <f ca="1">IF($D400&gt;$D$8,"",INDIRECT(ADDRESS(ROW(Entrées!$C$37)+($D400-1)*24+U$11,COLUMN(Entrées!$C$37)+($C400-1),4,TRUE,"Entrées")))</f>
        <v>-1979.5</v>
      </c>
      <c r="V400" s="28">
        <f ca="1">IF($D400&gt;$D$8,"",INDIRECT(ADDRESS(ROW(Entrées!$C$37)+($D400-1)*24+V$11,COLUMN(Entrées!$C$37)+($C400-1),4,TRUE,"Entrées")))</f>
        <v>-2220.5</v>
      </c>
      <c r="W400" s="28">
        <f ca="1">IF($D400&gt;$D$8,"",INDIRECT(ADDRESS(ROW(Entrées!$C$37)+($D400-1)*24+W$11,COLUMN(Entrées!$C$37)+($C400-1),4,TRUE,"Entrées")))</f>
        <v>-920.5</v>
      </c>
      <c r="X400" s="28">
        <f ca="1">IF($D400&gt;$D$8,"",INDIRECT(ADDRESS(ROW(Entrées!$C$37)+($D400-1)*24+X$11,COLUMN(Entrées!$C$37)+($C400-1),4,TRUE,"Entrées")))</f>
        <v>-18</v>
      </c>
      <c r="Y400" s="28">
        <f ca="1">IF($D400&gt;$D$8,"",INDIRECT(ADDRESS(ROW(Entrées!$C$37)+($D400-1)*24+Y$11,COLUMN(Entrées!$C$37)+($C400-1),4,TRUE,"Entrées")))</f>
        <v>-18</v>
      </c>
      <c r="Z400" s="28">
        <f ca="1">IF($D400&gt;$D$8,"",INDIRECT(ADDRESS(ROW(Entrées!$C$37)+($D400-1)*24+Z$11,COLUMN(Entrées!$C$37)+($C400-1),4,TRUE,"Entrées")))</f>
        <v>-694.5</v>
      </c>
      <c r="AA400" s="28">
        <f ca="1">IF($D400&gt;$D$8,"",INDIRECT(ADDRESS(ROW(Entrées!$C$37)+($D400-1)*24+AA$11,COLUMN(Entrées!$C$37)+($C400-1),4,TRUE,"Entrées")))</f>
        <v>-2087</v>
      </c>
      <c r="AB400" s="28">
        <f ca="1">IF($D400&gt;$D$8,"",INDIRECT(ADDRESS(ROW(Entrées!$C$37)+($D400-1)*24+AB$11,COLUMN(Entrées!$C$37)+($C400-1),4,TRUE,"Entrées")))</f>
        <v>-264</v>
      </c>
      <c r="AC400" s="11"/>
      <c r="AD400" s="40">
        <f t="shared" ca="1" si="452"/>
        <v>-1098.1041666666667</v>
      </c>
      <c r="AE400" s="40">
        <f t="shared" ca="1" si="454"/>
        <v>-18</v>
      </c>
      <c r="AF400" s="40">
        <f t="shared" ca="1" si="455"/>
        <v>-2842.5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49473.956989247294</v>
      </c>
      <c r="AK400" s="31">
        <f t="shared" ca="1" si="457"/>
        <v>49350.672043010745</v>
      </c>
      <c r="AL400" s="31">
        <f t="shared" ca="1" si="458"/>
        <v>49398.118279569891</v>
      </c>
      <c r="AM400" s="31">
        <f t="shared" ca="1" si="459"/>
        <v>347.55645161290329</v>
      </c>
      <c r="AN400" s="31">
        <f t="shared" ca="1" si="460"/>
        <v>2588.1444892473114</v>
      </c>
      <c r="AO400" s="31">
        <f t="shared" ca="1" si="461"/>
        <v>1503.5463709677417</v>
      </c>
      <c r="AP400" s="31">
        <f t="shared" ca="1" si="462"/>
        <v>41704.171370967742</v>
      </c>
      <c r="AQ400" s="31">
        <f t="shared" ca="1" si="463"/>
        <v>2152.7096774193546</v>
      </c>
      <c r="AR400" s="31">
        <f t="shared" ca="1" si="464"/>
        <v>402.56922043010746</v>
      </c>
      <c r="AS400" s="31">
        <f t="shared" ca="1" si="465"/>
        <v>6508.2741935483891</v>
      </c>
      <c r="AT400" s="31">
        <f t="shared" ca="1" si="466"/>
        <v>-813.07862903225805</v>
      </c>
      <c r="AU400" s="31">
        <f t="shared" ca="1" si="467"/>
        <v>663.5913978494624</v>
      </c>
      <c r="AV400" s="31">
        <f t="shared" ca="1" si="468"/>
        <v>-5583.5161290322567</v>
      </c>
      <c r="AW400" s="31">
        <f t="shared" ca="1" si="469"/>
        <v>65.047043010752674</v>
      </c>
      <c r="AX400" s="31">
        <f t="shared" ca="1" si="470"/>
        <v>1350.5215053763443</v>
      </c>
      <c r="AY400" s="31">
        <f t="shared" ca="1" si="471"/>
        <v>-1174.383064516129</v>
      </c>
      <c r="AZ400" s="31">
        <f t="shared" ca="1" si="472"/>
        <v>-997.34811827956992</v>
      </c>
      <c r="BA400" s="31">
        <f t="shared" ca="1" si="473"/>
        <v>-382.02016129032256</v>
      </c>
      <c r="BB400" s="31">
        <f t="shared" ca="1" si="474"/>
        <v>-2410.5497311827958</v>
      </c>
      <c r="BC400" s="31">
        <f t="shared" ca="1" si="475"/>
        <v>-1597.1438172043011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7630</v>
      </c>
      <c r="BI400" s="32">
        <f>IF($BF400&gt;$Y$7,"",IF(AND($BF400=$Y$7,$BG400=23),"",Entrées!D428-Entrées!D427))</f>
        <v>6987.5</v>
      </c>
      <c r="BJ400" s="32">
        <f>IF($BF400&gt;$Y$7,"",IF(AND($BF400=$Y$7,$BG400=23),"",Entrées!E428-Entrées!E427))</f>
        <v>7275</v>
      </c>
      <c r="BK400" s="32">
        <f>IF($BF400&gt;$Y$7,"",IF(AND($BF400=$Y$7,$BG400=23),"",Entrées!F428-Entrées!F427))</f>
        <v>0.5</v>
      </c>
      <c r="BL400" s="32">
        <f>IF($BF400&gt;$Y$7,"",IF(AND($BF400=$Y$7,$BG400=23),"",Entrées!G428-Entrées!G427))</f>
        <v>807</v>
      </c>
      <c r="BM400" s="32">
        <f>IF($BF400&gt;$Y$7,"",IF(AND($BF400=$Y$7,$BG400=23),"",Entrées!H428-Entrées!H427))</f>
        <v>650.5</v>
      </c>
      <c r="BN400" s="32">
        <f>IF($BF400&gt;$Y$7,"",IF(AND($BF400=$Y$7,$BG400=23),"",Entrées!I428-Entrées!I427))</f>
        <v>929</v>
      </c>
      <c r="BO400" s="32">
        <f>IF($BF400&gt;$Y$7,"",IF(AND($BF400=$Y$7,$BG400=23),"",Entrées!J428-Entrées!J427))</f>
        <v>36.5</v>
      </c>
      <c r="BP400" s="32">
        <f>IF($BF400&gt;$Y$7,"",IF(AND($BF400=$Y$7,$BG400=23),"",Entrées!K428-Entrées!K427))</f>
        <v>0</v>
      </c>
      <c r="BQ400" s="32">
        <f>IF($BF400&gt;$Y$7,"",IF(AND($BF400=$Y$7,$BG400=23),"",Entrées!L428-Entrées!L427))</f>
        <v>1189</v>
      </c>
      <c r="BR400" s="32">
        <f>IF($BF400&gt;$Y$7,"",IF(AND($BF400=$Y$7,$BG400=23),"",Entrées!M428-Entrées!M427))</f>
        <v>1436</v>
      </c>
      <c r="BS400" s="32">
        <f>IF($BF400&gt;$Y$7,"",IF(AND($BF400=$Y$7,$BG400=23),"",Entrées!N428-Entrées!N427))</f>
        <v>-4.5</v>
      </c>
      <c r="BT400" s="32">
        <f>IF($BF400&gt;$Y$7,"",IF(AND($BF400=$Y$7,$BG400=23),"",Entrées!O428-Entrées!O427))</f>
        <v>2585.5</v>
      </c>
      <c r="BU400" s="32">
        <f>IF($BF400&gt;$Y$7,"",IF(AND($BF400=$Y$7,$BG400=23),"",Entrées!P428-Entrées!P427))</f>
        <v>10</v>
      </c>
      <c r="BV400" s="32">
        <f>IF($BF400&gt;$Y$7,"",IF(AND($BF400=$Y$7,$BG400=23),"",Entrées!Q428-Entrées!Q427))</f>
        <v>800</v>
      </c>
      <c r="BW400" s="32">
        <f>IF($BF400&gt;$Y$7,"",IF(AND($BF400=$Y$7,$BG400=23),"",Entrées!R428-Entrées!R427))</f>
        <v>24</v>
      </c>
      <c r="BX400" s="32">
        <f>IF($BF400&gt;$Y$7,"",IF(AND($BF400=$Y$7,$BG400=23),"",Entrées!S428-Entrées!S427))</f>
        <v>777</v>
      </c>
      <c r="BY400" s="32">
        <f>IF($BF400&gt;$Y$7,"",IF(AND($BF400=$Y$7,$BG400=23),"",Entrées!T428-Entrées!T427))</f>
        <v>200</v>
      </c>
      <c r="BZ400" s="32">
        <f>IF($BF400&gt;$Y$7,"",IF(AND($BF400=$Y$7,$BG400=23),"",Entrées!U428-Entrées!U427))</f>
        <v>-155</v>
      </c>
      <c r="CA400" s="32">
        <f>IF($BF400&gt;$Y$7,"",IF(AND($BF400=$Y$7,$BG400=23),"",Entrées!V428-Entrées!V427))</f>
        <v>713</v>
      </c>
      <c r="CB400" s="4"/>
      <c r="CC400" s="4"/>
      <c r="CD400" s="33">
        <f>IF($BF400&lt;=$Y$7,Entrées!J427/CD$2,"")</f>
        <v>0.32715114812011103</v>
      </c>
      <c r="CE400" s="33">
        <f>IF($BF400&lt;=$Y$7,Entrées!K427/CE$2,"")</f>
        <v>0</v>
      </c>
      <c r="CF400" s="11">
        <f t="shared" si="477"/>
        <v>7926</v>
      </c>
      <c r="CG400" s="11">
        <f t="shared" si="478"/>
        <v>4186</v>
      </c>
      <c r="CH400" s="52">
        <f t="shared" si="479"/>
        <v>0.27160101910413265</v>
      </c>
      <c r="CI400" s="52">
        <f t="shared" si="480"/>
        <v>9.6170382329218221E-2</v>
      </c>
      <c r="CK400" s="11"/>
      <c r="CL400" s="4"/>
      <c r="CM400" s="11"/>
      <c r="CN400" s="11"/>
      <c r="CO400" s="4"/>
    </row>
    <row r="401" spans="1:93">
      <c r="A401" s="11" t="str">
        <f>"AD"&amp;A399</f>
        <v>AD412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-501</v>
      </c>
      <c r="F401" s="28">
        <f ca="1">IF($D401&gt;$D$8,"",INDIRECT(ADDRESS(ROW(Entrées!$C$37)+($D401-1)*24+F$11,COLUMN(Entrées!$C$37)+($C401-1),4,TRUE,"Entrées")))</f>
        <v>-2575.5</v>
      </c>
      <c r="G401" s="28">
        <f ca="1">IF($D401&gt;$D$8,"",INDIRECT(ADDRESS(ROW(Entrées!$C$37)+($D401-1)*24+G$11,COLUMN(Entrées!$C$37)+($C401-1),4,TRUE,"Entrées")))</f>
        <v>-2695.5</v>
      </c>
      <c r="H401" s="28">
        <f ca="1">IF($D401&gt;$D$8,"",INDIRECT(ADDRESS(ROW(Entrées!$C$37)+($D401-1)*24+H$11,COLUMN(Entrées!$C$37)+($C401-1),4,TRUE,"Entrées")))</f>
        <v>-2740.5</v>
      </c>
      <c r="I401" s="28">
        <f ca="1">IF($D401&gt;$D$8,"",INDIRECT(ADDRESS(ROW(Entrées!$C$37)+($D401-1)*24+I$11,COLUMN(Entrées!$C$37)+($C401-1),4,TRUE,"Entrées")))</f>
        <v>-2618.5</v>
      </c>
      <c r="J401" s="28">
        <f ca="1">IF($D401&gt;$D$8,"",INDIRECT(ADDRESS(ROW(Entrées!$C$37)+($D401-1)*24+J$11,COLUMN(Entrées!$C$37)+($C401-1),4,TRUE,"Entrées")))</f>
        <v>-2850.5</v>
      </c>
      <c r="K401" s="28">
        <f ca="1">IF($D401&gt;$D$8,"",INDIRECT(ADDRESS(ROW(Entrées!$C$37)+($D401-1)*24+K$11,COLUMN(Entrées!$C$37)+($C401-1),4,TRUE,"Entrées")))</f>
        <v>-2522.5</v>
      </c>
      <c r="L401" s="28">
        <f ca="1">IF($D401&gt;$D$8,"",INDIRECT(ADDRESS(ROW(Entrées!$C$37)+($D401-1)*24+L$11,COLUMN(Entrées!$C$37)+($C401-1),4,TRUE,"Entrées")))</f>
        <v>-2483.5</v>
      </c>
      <c r="M401" s="28">
        <f ca="1">IF($D401&gt;$D$8,"",INDIRECT(ADDRESS(ROW(Entrées!$C$37)+($D401-1)*24+M$11,COLUMN(Entrées!$C$37)+($C401-1),4,TRUE,"Entrées")))</f>
        <v>-2266</v>
      </c>
      <c r="N401" s="28">
        <f ca="1">IF($D401&gt;$D$8,"",INDIRECT(ADDRESS(ROW(Entrées!$C$37)+($D401-1)*24+N$11,COLUMN(Entrées!$C$37)+($C401-1),4,TRUE,"Entrées")))</f>
        <v>-2093.5</v>
      </c>
      <c r="O401" s="28">
        <f ca="1">IF($D401&gt;$D$8,"",INDIRECT(ADDRESS(ROW(Entrées!$C$37)+($D401-1)*24+O$11,COLUMN(Entrées!$C$37)+($C401-1),4,TRUE,"Entrées")))</f>
        <v>-1863.5</v>
      </c>
      <c r="P401" s="28">
        <f ca="1">IF($D401&gt;$D$8,"",INDIRECT(ADDRESS(ROW(Entrées!$C$37)+($D401-1)*24+P$11,COLUMN(Entrées!$C$37)+($C401-1),4,TRUE,"Entrées")))</f>
        <v>-1537.5</v>
      </c>
      <c r="Q401" s="28">
        <f ca="1">IF($D401&gt;$D$8,"",INDIRECT(ADDRESS(ROW(Entrées!$C$37)+($D401-1)*24+Q$11,COLUMN(Entrées!$C$37)+($C401-1),4,TRUE,"Entrées")))</f>
        <v>-704</v>
      </c>
      <c r="R401" s="28">
        <f ca="1">IF($D401&gt;$D$8,"",INDIRECT(ADDRESS(ROW(Entrées!$C$37)+($D401-1)*24+R$11,COLUMN(Entrées!$C$37)+($C401-1),4,TRUE,"Entrées")))</f>
        <v>-571</v>
      </c>
      <c r="S401" s="28">
        <f ca="1">IF($D401&gt;$D$8,"",INDIRECT(ADDRESS(ROW(Entrées!$C$37)+($D401-1)*24+S$11,COLUMN(Entrées!$C$37)+($C401-1),4,TRUE,"Entrées")))</f>
        <v>-2191.5</v>
      </c>
      <c r="T401" s="28">
        <f ca="1">IF($D401&gt;$D$8,"",INDIRECT(ADDRESS(ROW(Entrées!$C$37)+($D401-1)*24+T$11,COLUMN(Entrées!$C$37)+($C401-1),4,TRUE,"Entrées")))</f>
        <v>-1995</v>
      </c>
      <c r="U401" s="28">
        <f ca="1">IF($D401&gt;$D$8,"",INDIRECT(ADDRESS(ROW(Entrées!$C$37)+($D401-1)*24+U$11,COLUMN(Entrées!$C$37)+($C401-1),4,TRUE,"Entrées")))</f>
        <v>-2174</v>
      </c>
      <c r="V401" s="28">
        <f ca="1">IF($D401&gt;$D$8,"",INDIRECT(ADDRESS(ROW(Entrées!$C$37)+($D401-1)*24+V$11,COLUMN(Entrées!$C$37)+($C401-1),4,TRUE,"Entrées")))</f>
        <v>-2534</v>
      </c>
      <c r="W401" s="28">
        <f ca="1">IF($D401&gt;$D$8,"",INDIRECT(ADDRESS(ROW(Entrées!$C$37)+($D401-1)*24+W$11,COLUMN(Entrées!$C$37)+($C401-1),4,TRUE,"Entrées")))</f>
        <v>-2123</v>
      </c>
      <c r="X401" s="28">
        <f ca="1">IF($D401&gt;$D$8,"",INDIRECT(ADDRESS(ROW(Entrées!$C$37)+($D401-1)*24+X$11,COLUMN(Entrées!$C$37)+($C401-1),4,TRUE,"Entrées")))</f>
        <v>-177.5</v>
      </c>
      <c r="Y401" s="28">
        <f ca="1">IF($D401&gt;$D$8,"",INDIRECT(ADDRESS(ROW(Entrées!$C$37)+($D401-1)*24+Y$11,COLUMN(Entrées!$C$37)+($C401-1),4,TRUE,"Entrées")))</f>
        <v>-20</v>
      </c>
      <c r="Z401" s="28">
        <f ca="1">IF($D401&gt;$D$8,"",INDIRECT(ADDRESS(ROW(Entrées!$C$37)+($D401-1)*24+Z$11,COLUMN(Entrées!$C$37)+($C401-1),4,TRUE,"Entrées")))</f>
        <v>-827.5</v>
      </c>
      <c r="AA401" s="28">
        <f ca="1">IF($D401&gt;$D$8,"",INDIRECT(ADDRESS(ROW(Entrées!$C$37)+($D401-1)*24+AA$11,COLUMN(Entrées!$C$37)+($C401-1),4,TRUE,"Entrées")))</f>
        <v>-1884</v>
      </c>
      <c r="AB401" s="28">
        <f ca="1">IF($D401&gt;$D$8,"",INDIRECT(ADDRESS(ROW(Entrées!$C$37)+($D401-1)*24+AB$11,COLUMN(Entrées!$C$37)+($C401-1),4,TRUE,"Entrées")))</f>
        <v>-519</v>
      </c>
      <c r="AC401" s="11"/>
      <c r="AD401" s="40">
        <f t="shared" ca="1" si="452"/>
        <v>-1769.5208333333333</v>
      </c>
      <c r="AE401" s="40">
        <f t="shared" ca="1" si="454"/>
        <v>-20</v>
      </c>
      <c r="AF401" s="40">
        <f t="shared" ca="1" si="455"/>
        <v>-2850.5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49473.956989247294</v>
      </c>
      <c r="AK401" s="31">
        <f t="shared" ca="1" si="457"/>
        <v>49350.672043010745</v>
      </c>
      <c r="AL401" s="31">
        <f t="shared" ca="1" si="458"/>
        <v>49398.118279569891</v>
      </c>
      <c r="AM401" s="31">
        <f t="shared" ca="1" si="459"/>
        <v>347.55645161290329</v>
      </c>
      <c r="AN401" s="31">
        <f t="shared" ca="1" si="460"/>
        <v>2588.1444892473114</v>
      </c>
      <c r="AO401" s="31">
        <f t="shared" ca="1" si="461"/>
        <v>1503.5463709677417</v>
      </c>
      <c r="AP401" s="31">
        <f t="shared" ca="1" si="462"/>
        <v>41704.171370967742</v>
      </c>
      <c r="AQ401" s="31">
        <f t="shared" ca="1" si="463"/>
        <v>2152.7096774193546</v>
      </c>
      <c r="AR401" s="31">
        <f t="shared" ca="1" si="464"/>
        <v>402.56922043010746</v>
      </c>
      <c r="AS401" s="31">
        <f t="shared" ca="1" si="465"/>
        <v>6508.2741935483891</v>
      </c>
      <c r="AT401" s="31">
        <f t="shared" ca="1" si="466"/>
        <v>-813.07862903225805</v>
      </c>
      <c r="AU401" s="31">
        <f t="shared" ca="1" si="467"/>
        <v>663.5913978494624</v>
      </c>
      <c r="AV401" s="31">
        <f t="shared" ca="1" si="468"/>
        <v>-5583.5161290322567</v>
      </c>
      <c r="AW401" s="31">
        <f t="shared" ca="1" si="469"/>
        <v>65.047043010752674</v>
      </c>
      <c r="AX401" s="31">
        <f t="shared" ca="1" si="470"/>
        <v>1350.5215053763443</v>
      </c>
      <c r="AY401" s="31">
        <f t="shared" ca="1" si="471"/>
        <v>-1174.383064516129</v>
      </c>
      <c r="AZ401" s="31">
        <f t="shared" ca="1" si="472"/>
        <v>-997.34811827956992</v>
      </c>
      <c r="BA401" s="31">
        <f t="shared" ca="1" si="473"/>
        <v>-382.02016129032256</v>
      </c>
      <c r="BB401" s="31">
        <f t="shared" ca="1" si="474"/>
        <v>-2410.5497311827958</v>
      </c>
      <c r="BC401" s="31">
        <f t="shared" ca="1" si="475"/>
        <v>-1597.1438172043011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3205.5</v>
      </c>
      <c r="BI401" s="32">
        <f>IF($BF401&gt;$Y$7,"",IF(AND($BF401=$Y$7,$BG401=23),"",Entrées!D429-Entrées!D428))</f>
        <v>1562.5</v>
      </c>
      <c r="BJ401" s="32">
        <f>IF($BF401&gt;$Y$7,"",IF(AND($BF401=$Y$7,$BG401=23),"",Entrées!E429-Entrées!E428))</f>
        <v>2100</v>
      </c>
      <c r="BK401" s="32">
        <f>IF($BF401&gt;$Y$7,"",IF(AND($BF401=$Y$7,$BG401=23),"",Entrées!F429-Entrées!F428))</f>
        <v>-0.5</v>
      </c>
      <c r="BL401" s="32">
        <f>IF($BF401&gt;$Y$7,"",IF(AND($BF401=$Y$7,$BG401=23),"",Entrées!G429-Entrées!G428))</f>
        <v>-220</v>
      </c>
      <c r="BM401" s="32">
        <f>IF($BF401&gt;$Y$7,"",IF(AND($BF401=$Y$7,$BG401=23),"",Entrées!H429-Entrées!H428))</f>
        <v>395.5</v>
      </c>
      <c r="BN401" s="32">
        <f>IF($BF401&gt;$Y$7,"",IF(AND($BF401=$Y$7,$BG401=23),"",Entrées!I429-Entrées!I428))</f>
        <v>133</v>
      </c>
      <c r="BO401" s="32">
        <f>IF($BF401&gt;$Y$7,"",IF(AND($BF401=$Y$7,$BG401=23),"",Entrées!J429-Entrées!J428))</f>
        <v>5</v>
      </c>
      <c r="BP401" s="32">
        <f>IF($BF401&gt;$Y$7,"",IF(AND($BF401=$Y$7,$BG401=23),"",Entrées!K429-Entrées!K428))</f>
        <v>17.5</v>
      </c>
      <c r="BQ401" s="32">
        <f>IF($BF401&gt;$Y$7,"",IF(AND($BF401=$Y$7,$BG401=23),"",Entrées!L429-Entrées!L428))</f>
        <v>1275</v>
      </c>
      <c r="BR401" s="32">
        <f>IF($BF401&gt;$Y$7,"",IF(AND($BF401=$Y$7,$BG401=23),"",Entrées!M429-Entrées!M428))</f>
        <v>827.5</v>
      </c>
      <c r="BS401" s="32">
        <f>IF($BF401&gt;$Y$7,"",IF(AND($BF401=$Y$7,$BG401=23),"",Entrées!N429-Entrées!N428))</f>
        <v>0</v>
      </c>
      <c r="BT401" s="32">
        <f>IF($BF401&gt;$Y$7,"",IF(AND($BF401=$Y$7,$BG401=23),"",Entrées!O429-Entrées!O428))</f>
        <v>771.5</v>
      </c>
      <c r="BU401" s="32">
        <f>IF($BF401&gt;$Y$7,"",IF(AND($BF401=$Y$7,$BG401=23),"",Entrées!P429-Entrées!P428))</f>
        <v>-4.5</v>
      </c>
      <c r="BV401" s="32">
        <f>IF($BF401&gt;$Y$7,"",IF(AND($BF401=$Y$7,$BG401=23),"",Entrées!Q429-Entrées!Q428))</f>
        <v>-246</v>
      </c>
      <c r="BW401" s="32">
        <f>IF($BF401&gt;$Y$7,"",IF(AND($BF401=$Y$7,$BG401=23),"",Entrées!R429-Entrées!R428))</f>
        <v>136</v>
      </c>
      <c r="BX401" s="32">
        <f>IF($BF401&gt;$Y$7,"",IF(AND($BF401=$Y$7,$BG401=23),"",Entrées!S429-Entrées!S428))</f>
        <v>58</v>
      </c>
      <c r="BY401" s="32">
        <f>IF($BF401&gt;$Y$7,"",IF(AND($BF401=$Y$7,$BG401=23),"",Entrées!T429-Entrées!T428))</f>
        <v>70</v>
      </c>
      <c r="BZ401" s="32">
        <f>IF($BF401&gt;$Y$7,"",IF(AND($BF401=$Y$7,$BG401=23),"",Entrées!U429-Entrées!U428))</f>
        <v>0</v>
      </c>
      <c r="CA401" s="32">
        <f>IF($BF401&gt;$Y$7,"",IF(AND($BF401=$Y$7,$BG401=23),"",Entrées!V429-Entrées!V428))</f>
        <v>-121</v>
      </c>
      <c r="CB401" s="4"/>
      <c r="CC401" s="4"/>
      <c r="CD401" s="33">
        <f>IF($BF401&lt;=$Y$7,Entrées!J428/CD$2,"")</f>
        <v>0.33175624526873582</v>
      </c>
      <c r="CE401" s="33">
        <f>IF($BF401&lt;=$Y$7,Entrées!K428/CE$2,"")</f>
        <v>0</v>
      </c>
      <c r="CF401" s="11">
        <f t="shared" si="477"/>
        <v>7926</v>
      </c>
      <c r="CG401" s="11">
        <f t="shared" si="478"/>
        <v>4186</v>
      </c>
      <c r="CH401" s="52">
        <f t="shared" si="479"/>
        <v>0.27160101910413265</v>
      </c>
      <c r="CI401" s="52">
        <f t="shared" si="480"/>
        <v>9.6170382329218221E-2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-811.5</v>
      </c>
      <c r="F402" s="28">
        <f ca="1">IF($D402&gt;$D$8,"",INDIRECT(ADDRESS(ROW(Entrées!$C$37)+($D402-1)*24+F$11,COLUMN(Entrées!$C$37)+($C402-1),4,TRUE,"Entrées")))</f>
        <v>-2437.5</v>
      </c>
      <c r="G402" s="28">
        <f ca="1">IF($D402&gt;$D$8,"",INDIRECT(ADDRESS(ROW(Entrées!$C$37)+($D402-1)*24+G$11,COLUMN(Entrées!$C$37)+($C402-1),4,TRUE,"Entrées")))</f>
        <v>-2771</v>
      </c>
      <c r="H402" s="28">
        <f ca="1">IF($D402&gt;$D$8,"",INDIRECT(ADDRESS(ROW(Entrées!$C$37)+($D402-1)*24+H$11,COLUMN(Entrées!$C$37)+($C402-1),4,TRUE,"Entrées")))</f>
        <v>-2703.5</v>
      </c>
      <c r="I402" s="28">
        <f ca="1">IF($D402&gt;$D$8,"",INDIRECT(ADDRESS(ROW(Entrées!$C$37)+($D402-1)*24+I$11,COLUMN(Entrées!$C$37)+($C402-1),4,TRUE,"Entrées")))</f>
        <v>-2701.5</v>
      </c>
      <c r="J402" s="28">
        <f ca="1">IF($D402&gt;$D$8,"",INDIRECT(ADDRESS(ROW(Entrées!$C$37)+($D402-1)*24+J$11,COLUMN(Entrées!$C$37)+($C402-1),4,TRUE,"Entrées")))</f>
        <v>-2461.5</v>
      </c>
      <c r="K402" s="28">
        <f ca="1">IF($D402&gt;$D$8,"",INDIRECT(ADDRESS(ROW(Entrées!$C$37)+($D402-1)*24+K$11,COLUMN(Entrées!$C$37)+($C402-1),4,TRUE,"Entrées")))</f>
        <v>-2002</v>
      </c>
      <c r="L402" s="28">
        <f ca="1">IF($D402&gt;$D$8,"",INDIRECT(ADDRESS(ROW(Entrées!$C$37)+($D402-1)*24+L$11,COLUMN(Entrées!$C$37)+($C402-1),4,TRUE,"Entrées")))</f>
        <v>-624</v>
      </c>
      <c r="M402" s="28">
        <f ca="1">IF($D402&gt;$D$8,"",INDIRECT(ADDRESS(ROW(Entrées!$C$37)+($D402-1)*24+M$11,COLUMN(Entrées!$C$37)+($C402-1),4,TRUE,"Entrées")))</f>
        <v>-2</v>
      </c>
      <c r="N402" s="28">
        <f ca="1">IF($D402&gt;$D$8,"",INDIRECT(ADDRESS(ROW(Entrées!$C$37)+($D402-1)*24+N$11,COLUMN(Entrées!$C$37)+($C402-1),4,TRUE,"Entrées")))</f>
        <v>-2</v>
      </c>
      <c r="O402" s="28">
        <f ca="1">IF($D402&gt;$D$8,"",INDIRECT(ADDRESS(ROW(Entrées!$C$37)+($D402-1)*24+O$11,COLUMN(Entrées!$C$37)+($C402-1),4,TRUE,"Entrées")))</f>
        <v>-19.5</v>
      </c>
      <c r="P402" s="28">
        <f ca="1">IF($D402&gt;$D$8,"",INDIRECT(ADDRESS(ROW(Entrées!$C$37)+($D402-1)*24+P$11,COLUMN(Entrées!$C$37)+($C402-1),4,TRUE,"Entrées")))</f>
        <v>-24</v>
      </c>
      <c r="Q402" s="28">
        <f ca="1">IF($D402&gt;$D$8,"",INDIRECT(ADDRESS(ROW(Entrées!$C$37)+($D402-1)*24+Q$11,COLUMN(Entrées!$C$37)+($C402-1),4,TRUE,"Entrées")))</f>
        <v>-2</v>
      </c>
      <c r="R402" s="28">
        <f ca="1">IF($D402&gt;$D$8,"",INDIRECT(ADDRESS(ROW(Entrées!$C$37)+($D402-1)*24+R$11,COLUMN(Entrées!$C$37)+($C402-1),4,TRUE,"Entrées")))</f>
        <v>-3</v>
      </c>
      <c r="S402" s="28">
        <f ca="1">IF($D402&gt;$D$8,"",INDIRECT(ADDRESS(ROW(Entrées!$C$37)+($D402-1)*24+S$11,COLUMN(Entrées!$C$37)+($C402-1),4,TRUE,"Entrées")))</f>
        <v>-3</v>
      </c>
      <c r="T402" s="28">
        <f ca="1">IF($D402&gt;$D$8,"",INDIRECT(ADDRESS(ROW(Entrées!$C$37)+($D402-1)*24+T$11,COLUMN(Entrées!$C$37)+($C402-1),4,TRUE,"Entrées")))</f>
        <v>-2</v>
      </c>
      <c r="U402" s="28">
        <f ca="1">IF($D402&gt;$D$8,"",INDIRECT(ADDRESS(ROW(Entrées!$C$37)+($D402-1)*24+U$11,COLUMN(Entrées!$C$37)+($C402-1),4,TRUE,"Entrées")))</f>
        <v>-2</v>
      </c>
      <c r="V402" s="28">
        <f ca="1">IF($D402&gt;$D$8,"",INDIRECT(ADDRESS(ROW(Entrées!$C$37)+($D402-1)*24+V$11,COLUMN(Entrées!$C$37)+($C402-1),4,TRUE,"Entrées")))</f>
        <v>-2</v>
      </c>
      <c r="W402" s="28">
        <f ca="1">IF($D402&gt;$D$8,"",INDIRECT(ADDRESS(ROW(Entrées!$C$37)+($D402-1)*24+W$11,COLUMN(Entrées!$C$37)+($C402-1),4,TRUE,"Entrées")))</f>
        <v>-2</v>
      </c>
      <c r="X402" s="28">
        <f ca="1">IF($D402&gt;$D$8,"",INDIRECT(ADDRESS(ROW(Entrées!$C$37)+($D402-1)*24+X$11,COLUMN(Entrées!$C$37)+($C402-1),4,TRUE,"Entrées")))</f>
        <v>-4</v>
      </c>
      <c r="Y402" s="28">
        <f ca="1">IF($D402&gt;$D$8,"",INDIRECT(ADDRESS(ROW(Entrées!$C$37)+($D402-1)*24+Y$11,COLUMN(Entrées!$C$37)+($C402-1),4,TRUE,"Entrées")))</f>
        <v>-2</v>
      </c>
      <c r="Z402" s="28">
        <f ca="1">IF($D402&gt;$D$8,"",INDIRECT(ADDRESS(ROW(Entrées!$C$37)+($D402-1)*24+Z$11,COLUMN(Entrées!$C$37)+($C402-1),4,TRUE,"Entrées")))</f>
        <v>-63.5</v>
      </c>
      <c r="AA402" s="28">
        <f ca="1">IF($D402&gt;$D$8,"",INDIRECT(ADDRESS(ROW(Entrées!$C$37)+($D402-1)*24+AA$11,COLUMN(Entrées!$C$37)+($C402-1),4,TRUE,"Entrées")))</f>
        <v>-615.5</v>
      </c>
      <c r="AB402" s="28">
        <f ca="1">IF($D402&gt;$D$8,"",INDIRECT(ADDRESS(ROW(Entrées!$C$37)+($D402-1)*24+AB$11,COLUMN(Entrées!$C$37)+($C402-1),4,TRUE,"Entrées")))</f>
        <v>-709</v>
      </c>
      <c r="AC402" s="11"/>
      <c r="AD402" s="40">
        <f t="shared" ca="1" si="452"/>
        <v>-748.75</v>
      </c>
      <c r="AE402" s="40">
        <f t="shared" ca="1" si="454"/>
        <v>-2</v>
      </c>
      <c r="AF402" s="40">
        <f t="shared" ca="1" si="455"/>
        <v>-2771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49473.956989247294</v>
      </c>
      <c r="AK402" s="31">
        <f t="shared" ca="1" si="457"/>
        <v>49350.672043010745</v>
      </c>
      <c r="AL402" s="31">
        <f t="shared" ca="1" si="458"/>
        <v>49398.118279569891</v>
      </c>
      <c r="AM402" s="31">
        <f t="shared" ca="1" si="459"/>
        <v>347.55645161290329</v>
      </c>
      <c r="AN402" s="31">
        <f t="shared" ca="1" si="460"/>
        <v>2588.1444892473114</v>
      </c>
      <c r="AO402" s="31">
        <f t="shared" ca="1" si="461"/>
        <v>1503.5463709677417</v>
      </c>
      <c r="AP402" s="31">
        <f t="shared" ca="1" si="462"/>
        <v>41704.171370967742</v>
      </c>
      <c r="AQ402" s="31">
        <f t="shared" ca="1" si="463"/>
        <v>2152.7096774193546</v>
      </c>
      <c r="AR402" s="31">
        <f t="shared" ca="1" si="464"/>
        <v>402.56922043010746</v>
      </c>
      <c r="AS402" s="31">
        <f t="shared" ca="1" si="465"/>
        <v>6508.2741935483891</v>
      </c>
      <c r="AT402" s="31">
        <f t="shared" ca="1" si="466"/>
        <v>-813.07862903225805</v>
      </c>
      <c r="AU402" s="31">
        <f t="shared" ca="1" si="467"/>
        <v>663.5913978494624</v>
      </c>
      <c r="AV402" s="31">
        <f t="shared" ca="1" si="468"/>
        <v>-5583.5161290322567</v>
      </c>
      <c r="AW402" s="31">
        <f t="shared" ca="1" si="469"/>
        <v>65.047043010752674</v>
      </c>
      <c r="AX402" s="31">
        <f t="shared" ca="1" si="470"/>
        <v>1350.5215053763443</v>
      </c>
      <c r="AY402" s="31">
        <f t="shared" ca="1" si="471"/>
        <v>-1174.383064516129</v>
      </c>
      <c r="AZ402" s="31">
        <f t="shared" ca="1" si="472"/>
        <v>-997.34811827956992</v>
      </c>
      <c r="BA402" s="31">
        <f t="shared" ca="1" si="473"/>
        <v>-382.02016129032256</v>
      </c>
      <c r="BB402" s="31">
        <f t="shared" ca="1" si="474"/>
        <v>-2410.5497311827958</v>
      </c>
      <c r="BC402" s="31">
        <f t="shared" ca="1" si="475"/>
        <v>-1597.1438172043011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78.5</v>
      </c>
      <c r="BI402" s="32">
        <f>IF($BF402&gt;$Y$7,"",IF(AND($BF402=$Y$7,$BG402=23),"",Entrées!D430-Entrées!D429))</f>
        <v>175</v>
      </c>
      <c r="BJ402" s="32">
        <f>IF($BF402&gt;$Y$7,"",IF(AND($BF402=$Y$7,$BG402=23),"",Entrées!E430-Entrées!E429))</f>
        <v>37.5</v>
      </c>
      <c r="BK402" s="32">
        <f>IF($BF402&gt;$Y$7,"",IF(AND($BF402=$Y$7,$BG402=23),"",Entrées!F430-Entrées!F429))</f>
        <v>0</v>
      </c>
      <c r="BL402" s="32">
        <f>IF($BF402&gt;$Y$7,"",IF(AND($BF402=$Y$7,$BG402=23),"",Entrées!G430-Entrées!G429))</f>
        <v>-3</v>
      </c>
      <c r="BM402" s="32">
        <f>IF($BF402&gt;$Y$7,"",IF(AND($BF402=$Y$7,$BG402=23),"",Entrées!H430-Entrées!H429))</f>
        <v>296.5</v>
      </c>
      <c r="BN402" s="32">
        <f>IF($BF402&gt;$Y$7,"",IF(AND($BF402=$Y$7,$BG402=23),"",Entrées!I430-Entrées!I429))</f>
        <v>157</v>
      </c>
      <c r="BO402" s="32">
        <f>IF($BF402&gt;$Y$7,"",IF(AND($BF402=$Y$7,$BG402=23),"",Entrées!J430-Entrées!J429))</f>
        <v>-163</v>
      </c>
      <c r="BP402" s="32">
        <f>IF($BF402&gt;$Y$7,"",IF(AND($BF402=$Y$7,$BG402=23),"",Entrées!K430-Entrées!K429))</f>
        <v>296</v>
      </c>
      <c r="BQ402" s="32">
        <f>IF($BF402&gt;$Y$7,"",IF(AND($BF402=$Y$7,$BG402=23),"",Entrées!L430-Entrées!L429))</f>
        <v>-206.5</v>
      </c>
      <c r="BR402" s="32">
        <f>IF($BF402&gt;$Y$7,"",IF(AND($BF402=$Y$7,$BG402=23),"",Entrées!M430-Entrées!M429))</f>
        <v>46.5</v>
      </c>
      <c r="BS402" s="32">
        <f>IF($BF402&gt;$Y$7,"",IF(AND($BF402=$Y$7,$BG402=23),"",Entrées!N430-Entrées!N429))</f>
        <v>1.5</v>
      </c>
      <c r="BT402" s="32">
        <f>IF($BF402&gt;$Y$7,"",IF(AND($BF402=$Y$7,$BG402=23),"",Entrées!O430-Entrées!O429))</f>
        <v>-346</v>
      </c>
      <c r="BU402" s="32">
        <f>IF($BF402&gt;$Y$7,"",IF(AND($BF402=$Y$7,$BG402=23),"",Entrées!P430-Entrées!P429))</f>
        <v>1</v>
      </c>
      <c r="BV402" s="32">
        <f>IF($BF402&gt;$Y$7,"",IF(AND($BF402=$Y$7,$BG402=23),"",Entrées!Q430-Entrées!Q429))</f>
        <v>-454</v>
      </c>
      <c r="BW402" s="32">
        <f>IF($BF402&gt;$Y$7,"",IF(AND($BF402=$Y$7,$BG402=23),"",Entrées!R430-Entrées!R429))</f>
        <v>-357</v>
      </c>
      <c r="BX402" s="32">
        <f>IF($BF402&gt;$Y$7,"",IF(AND($BF402=$Y$7,$BG402=23),"",Entrées!S430-Entrées!S429))</f>
        <v>218</v>
      </c>
      <c r="BY402" s="32">
        <f>IF($BF402&gt;$Y$7,"",IF(AND($BF402=$Y$7,$BG402=23),"",Entrées!T430-Entrées!T429))</f>
        <v>32</v>
      </c>
      <c r="BZ402" s="32">
        <f>IF($BF402&gt;$Y$7,"",IF(AND($BF402=$Y$7,$BG402=23),"",Entrées!U430-Entrées!U429))</f>
        <v>0</v>
      </c>
      <c r="CA402" s="32">
        <f>IF($BF402&gt;$Y$7,"",IF(AND($BF402=$Y$7,$BG402=23),"",Entrées!V430-Entrées!V429))</f>
        <v>254</v>
      </c>
      <c r="CB402" s="4"/>
      <c r="CC402" s="4"/>
      <c r="CD402" s="33">
        <f>IF($BF402&lt;=$Y$7,Entrées!J429/CD$2,"")</f>
        <v>0.33238708049457483</v>
      </c>
      <c r="CE402" s="33">
        <f>IF($BF402&lt;=$Y$7,Entrées!K429/CE$2,"")</f>
        <v>4.180602006688963E-3</v>
      </c>
      <c r="CF402" s="11">
        <f t="shared" si="477"/>
        <v>7926</v>
      </c>
      <c r="CG402" s="11">
        <f t="shared" si="478"/>
        <v>4186</v>
      </c>
      <c r="CH402" s="52">
        <f t="shared" si="479"/>
        <v>0.27160101910413265</v>
      </c>
      <c r="CI402" s="52">
        <f t="shared" si="480"/>
        <v>9.6170382329218221E-2</v>
      </c>
      <c r="CK402" s="11"/>
      <c r="CL402" s="4"/>
      <c r="CM402" s="11"/>
      <c r="CN402" s="11"/>
      <c r="CO402" s="4"/>
    </row>
    <row r="403" spans="1:93">
      <c r="A403" s="11" t="str">
        <f>"AE"&amp;A399</f>
        <v>AE412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-753.5</v>
      </c>
      <c r="F403" s="28">
        <f ca="1">IF($D403&gt;$D$8,"",INDIRECT(ADDRESS(ROW(Entrées!$C$37)+($D403-1)*24+F$11,COLUMN(Entrées!$C$37)+($C403-1),4,TRUE,"Entrées")))</f>
        <v>-2332</v>
      </c>
      <c r="G403" s="28">
        <f ca="1">IF($D403&gt;$D$8,"",INDIRECT(ADDRESS(ROW(Entrées!$C$37)+($D403-1)*24+G$11,COLUMN(Entrées!$C$37)+($C403-1),4,TRUE,"Entrées")))</f>
        <v>-2544.5</v>
      </c>
      <c r="H403" s="28">
        <f ca="1">IF($D403&gt;$D$8,"",INDIRECT(ADDRESS(ROW(Entrées!$C$37)+($D403-1)*24+H$11,COLUMN(Entrées!$C$37)+($C403-1),4,TRUE,"Entrées")))</f>
        <v>-2469.5</v>
      </c>
      <c r="I403" s="28">
        <f ca="1">IF($D403&gt;$D$8,"",INDIRECT(ADDRESS(ROW(Entrées!$C$37)+($D403-1)*24+I$11,COLUMN(Entrées!$C$37)+($C403-1),4,TRUE,"Entrées")))</f>
        <v>-2791</v>
      </c>
      <c r="J403" s="28">
        <f ca="1">IF($D403&gt;$D$8,"",INDIRECT(ADDRESS(ROW(Entrées!$C$37)+($D403-1)*24+J$11,COLUMN(Entrées!$C$37)+($C403-1),4,TRUE,"Entrées")))</f>
        <v>-2769</v>
      </c>
      <c r="K403" s="28">
        <f ca="1">IF($D403&gt;$D$8,"",INDIRECT(ADDRESS(ROW(Entrées!$C$37)+($D403-1)*24+K$11,COLUMN(Entrées!$C$37)+($C403-1),4,TRUE,"Entrées")))</f>
        <v>-2258</v>
      </c>
      <c r="L403" s="28">
        <f ca="1">IF($D403&gt;$D$8,"",INDIRECT(ADDRESS(ROW(Entrées!$C$37)+($D403-1)*24+L$11,COLUMN(Entrées!$C$37)+($C403-1),4,TRUE,"Entrées")))</f>
        <v>-989.5</v>
      </c>
      <c r="M403" s="28">
        <f ca="1">IF($D403&gt;$D$8,"",INDIRECT(ADDRESS(ROW(Entrées!$C$37)+($D403-1)*24+M$11,COLUMN(Entrées!$C$37)+($C403-1),4,TRUE,"Entrées")))</f>
        <v>-14.5</v>
      </c>
      <c r="N403" s="28">
        <f ca="1">IF($D403&gt;$D$8,"",INDIRECT(ADDRESS(ROW(Entrées!$C$37)+($D403-1)*24+N$11,COLUMN(Entrées!$C$37)+($C403-1),4,TRUE,"Entrées")))</f>
        <v>-3</v>
      </c>
      <c r="O403" s="28">
        <f ca="1">IF($D403&gt;$D$8,"",INDIRECT(ADDRESS(ROW(Entrées!$C$37)+($D403-1)*24+O$11,COLUMN(Entrées!$C$37)+($C403-1),4,TRUE,"Entrées")))</f>
        <v>-10.5</v>
      </c>
      <c r="P403" s="28">
        <f ca="1">IF($D403&gt;$D$8,"",INDIRECT(ADDRESS(ROW(Entrées!$C$37)+($D403-1)*24+P$11,COLUMN(Entrées!$C$37)+($C403-1),4,TRUE,"Entrées")))</f>
        <v>-45.5</v>
      </c>
      <c r="Q403" s="28">
        <f ca="1">IF($D403&gt;$D$8,"",INDIRECT(ADDRESS(ROW(Entrées!$C$37)+($D403-1)*24+Q$11,COLUMN(Entrées!$C$37)+($C403-1),4,TRUE,"Entrées")))</f>
        <v>-19.5</v>
      </c>
      <c r="R403" s="28">
        <f ca="1">IF($D403&gt;$D$8,"",INDIRECT(ADDRESS(ROW(Entrées!$C$37)+($D403-1)*24+R$11,COLUMN(Entrées!$C$37)+($C403-1),4,TRUE,"Entrées")))</f>
        <v>-10.5</v>
      </c>
      <c r="S403" s="28">
        <f ca="1">IF($D403&gt;$D$8,"",INDIRECT(ADDRESS(ROW(Entrées!$C$37)+($D403-1)*24+S$11,COLUMN(Entrées!$C$37)+($C403-1),4,TRUE,"Entrées")))</f>
        <v>-19</v>
      </c>
      <c r="T403" s="28">
        <f ca="1">IF($D403&gt;$D$8,"",INDIRECT(ADDRESS(ROW(Entrées!$C$37)+($D403-1)*24+T$11,COLUMN(Entrées!$C$37)+($C403-1),4,TRUE,"Entrées")))</f>
        <v>-19</v>
      </c>
      <c r="U403" s="28">
        <f ca="1">IF($D403&gt;$D$8,"",INDIRECT(ADDRESS(ROW(Entrées!$C$37)+($D403-1)*24+U$11,COLUMN(Entrées!$C$37)+($C403-1),4,TRUE,"Entrées")))</f>
        <v>-603</v>
      </c>
      <c r="V403" s="28">
        <f ca="1">IF($D403&gt;$D$8,"",INDIRECT(ADDRESS(ROW(Entrées!$C$37)+($D403-1)*24+V$11,COLUMN(Entrées!$C$37)+($C403-1),4,TRUE,"Entrées")))</f>
        <v>-116</v>
      </c>
      <c r="W403" s="28">
        <f ca="1">IF($D403&gt;$D$8,"",INDIRECT(ADDRESS(ROW(Entrées!$C$37)+($D403-1)*24+W$11,COLUMN(Entrées!$C$37)+($C403-1),4,TRUE,"Entrées")))</f>
        <v>-2</v>
      </c>
      <c r="X403" s="28">
        <f ca="1">IF($D403&gt;$D$8,"",INDIRECT(ADDRESS(ROW(Entrées!$C$37)+($D403-1)*24+X$11,COLUMN(Entrées!$C$37)+($C403-1),4,TRUE,"Entrées")))</f>
        <v>-2</v>
      </c>
      <c r="Y403" s="28">
        <f ca="1">IF($D403&gt;$D$8,"",INDIRECT(ADDRESS(ROW(Entrées!$C$37)+($D403-1)*24+Y$11,COLUMN(Entrées!$C$37)+($C403-1),4,TRUE,"Entrées")))</f>
        <v>-2.5</v>
      </c>
      <c r="Z403" s="28">
        <f ca="1">IF($D403&gt;$D$8,"",INDIRECT(ADDRESS(ROW(Entrées!$C$37)+($D403-1)*24+Z$11,COLUMN(Entrées!$C$37)+($C403-1),4,TRUE,"Entrées")))</f>
        <v>-209.5</v>
      </c>
      <c r="AA403" s="28">
        <f ca="1">IF($D403&gt;$D$8,"",INDIRECT(ADDRESS(ROW(Entrées!$C$37)+($D403-1)*24+AA$11,COLUMN(Entrées!$C$37)+($C403-1),4,TRUE,"Entrées")))</f>
        <v>-1157</v>
      </c>
      <c r="AB403" s="28">
        <f ca="1">IF($D403&gt;$D$8,"",INDIRECT(ADDRESS(ROW(Entrées!$C$37)+($D403-1)*24+AB$11,COLUMN(Entrées!$C$37)+($C403-1),4,TRUE,"Entrées")))</f>
        <v>-1545</v>
      </c>
      <c r="AC403" s="11"/>
      <c r="AD403" s="40">
        <f t="shared" ca="1" si="452"/>
        <v>-861.89583333333337</v>
      </c>
      <c r="AE403" s="40">
        <f t="shared" ca="1" si="454"/>
        <v>-2</v>
      </c>
      <c r="AF403" s="40">
        <f t="shared" ca="1" si="455"/>
        <v>-2791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49473.956989247294</v>
      </c>
      <c r="AK403" s="31">
        <f t="shared" ca="1" si="457"/>
        <v>49350.672043010745</v>
      </c>
      <c r="AL403" s="31">
        <f t="shared" ca="1" si="458"/>
        <v>49398.118279569891</v>
      </c>
      <c r="AM403" s="31">
        <f t="shared" ca="1" si="459"/>
        <v>347.55645161290329</v>
      </c>
      <c r="AN403" s="31">
        <f t="shared" ca="1" si="460"/>
        <v>2588.1444892473114</v>
      </c>
      <c r="AO403" s="31">
        <f t="shared" ca="1" si="461"/>
        <v>1503.5463709677417</v>
      </c>
      <c r="AP403" s="31">
        <f t="shared" ca="1" si="462"/>
        <v>41704.171370967742</v>
      </c>
      <c r="AQ403" s="31">
        <f t="shared" ca="1" si="463"/>
        <v>2152.7096774193546</v>
      </c>
      <c r="AR403" s="31">
        <f t="shared" ca="1" si="464"/>
        <v>402.56922043010746</v>
      </c>
      <c r="AS403" s="31">
        <f t="shared" ca="1" si="465"/>
        <v>6508.2741935483891</v>
      </c>
      <c r="AT403" s="31">
        <f t="shared" ca="1" si="466"/>
        <v>-813.07862903225805</v>
      </c>
      <c r="AU403" s="31">
        <f t="shared" ca="1" si="467"/>
        <v>663.5913978494624</v>
      </c>
      <c r="AV403" s="31">
        <f t="shared" ca="1" si="468"/>
        <v>-5583.5161290322567</v>
      </c>
      <c r="AW403" s="31">
        <f t="shared" ca="1" si="469"/>
        <v>65.047043010752674</v>
      </c>
      <c r="AX403" s="31">
        <f t="shared" ca="1" si="470"/>
        <v>1350.5215053763443</v>
      </c>
      <c r="AY403" s="31">
        <f t="shared" ca="1" si="471"/>
        <v>-1174.383064516129</v>
      </c>
      <c r="AZ403" s="31">
        <f t="shared" ca="1" si="472"/>
        <v>-997.34811827956992</v>
      </c>
      <c r="BA403" s="31">
        <f t="shared" ca="1" si="473"/>
        <v>-382.02016129032256</v>
      </c>
      <c r="BB403" s="31">
        <f t="shared" ca="1" si="474"/>
        <v>-2410.5497311827958</v>
      </c>
      <c r="BC403" s="31">
        <f t="shared" ca="1" si="475"/>
        <v>-1597.1438172043011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-55</v>
      </c>
      <c r="BI403" s="32">
        <f>IF($BF403&gt;$Y$7,"",IF(AND($BF403=$Y$7,$BG403=23),"",Entrées!D431-Entrées!D430))</f>
        <v>212.5</v>
      </c>
      <c r="BJ403" s="32">
        <f>IF($BF403&gt;$Y$7,"",IF(AND($BF403=$Y$7,$BG403=23),"",Entrées!E431-Entrées!E430))</f>
        <v>-137.5</v>
      </c>
      <c r="BK403" s="32">
        <f>IF($BF403&gt;$Y$7,"",IF(AND($BF403=$Y$7,$BG403=23),"",Entrées!F431-Entrées!F430))</f>
        <v>-1</v>
      </c>
      <c r="BL403" s="32">
        <f>IF($BF403&gt;$Y$7,"",IF(AND($BF403=$Y$7,$BG403=23),"",Entrées!G431-Entrées!G430))</f>
        <v>117</v>
      </c>
      <c r="BM403" s="32">
        <f>IF($BF403&gt;$Y$7,"",IF(AND($BF403=$Y$7,$BG403=23),"",Entrées!H431-Entrées!H430))</f>
        <v>14.5</v>
      </c>
      <c r="BN403" s="32">
        <f>IF($BF403&gt;$Y$7,"",IF(AND($BF403=$Y$7,$BG403=23),"",Entrées!I431-Entrées!I430))</f>
        <v>-36.5</v>
      </c>
      <c r="BO403" s="32">
        <f>IF($BF403&gt;$Y$7,"",IF(AND($BF403=$Y$7,$BG403=23),"",Entrées!J431-Entrées!J430))</f>
        <v>-92.5</v>
      </c>
      <c r="BP403" s="32">
        <f>IF($BF403&gt;$Y$7,"",IF(AND($BF403=$Y$7,$BG403=23),"",Entrées!K431-Entrées!K430))</f>
        <v>529.5</v>
      </c>
      <c r="BQ403" s="32">
        <f>IF($BF403&gt;$Y$7,"",IF(AND($BF403=$Y$7,$BG403=23),"",Entrées!L431-Entrées!L430))</f>
        <v>-474</v>
      </c>
      <c r="BR403" s="32">
        <f>IF($BF403&gt;$Y$7,"",IF(AND($BF403=$Y$7,$BG403=23),"",Entrées!M431-Entrées!M430))</f>
        <v>0</v>
      </c>
      <c r="BS403" s="32">
        <f>IF($BF403&gt;$Y$7,"",IF(AND($BF403=$Y$7,$BG403=23),"",Entrées!N431-Entrées!N430))</f>
        <v>-2.5</v>
      </c>
      <c r="BT403" s="32">
        <f>IF($BF403&gt;$Y$7,"",IF(AND($BF403=$Y$7,$BG403=23),"",Entrées!O431-Entrées!O430))</f>
        <v>-109</v>
      </c>
      <c r="BU403" s="32">
        <f>IF($BF403&gt;$Y$7,"",IF(AND($BF403=$Y$7,$BG403=23),"",Entrées!P431-Entrées!P430))</f>
        <v>1.5</v>
      </c>
      <c r="BV403" s="32">
        <f>IF($BF403&gt;$Y$7,"",IF(AND($BF403=$Y$7,$BG403=23),"",Entrées!Q431-Entrées!Q430))</f>
        <v>0</v>
      </c>
      <c r="BW403" s="32">
        <f>IF($BF403&gt;$Y$7,"",IF(AND($BF403=$Y$7,$BG403=23),"",Entrées!R431-Entrées!R430))</f>
        <v>-83</v>
      </c>
      <c r="BX403" s="32">
        <f>IF($BF403&gt;$Y$7,"",IF(AND($BF403=$Y$7,$BG403=23),"",Entrées!S431-Entrées!S430))</f>
        <v>-19</v>
      </c>
      <c r="BY403" s="32">
        <f>IF($BF403&gt;$Y$7,"",IF(AND($BF403=$Y$7,$BG403=23),"",Entrées!T431-Entrées!T430))</f>
        <v>-102</v>
      </c>
      <c r="BZ403" s="32">
        <f>IF($BF403&gt;$Y$7,"",IF(AND($BF403=$Y$7,$BG403=23),"",Entrées!U431-Entrées!U430))</f>
        <v>94</v>
      </c>
      <c r="CA403" s="32">
        <f>IF($BF403&gt;$Y$7,"",IF(AND($BF403=$Y$7,$BG403=23),"",Entrées!V431-Entrées!V430))</f>
        <v>-231</v>
      </c>
      <c r="CB403" s="4"/>
      <c r="CC403" s="4"/>
      <c r="CD403" s="33">
        <f>IF($BF403&lt;=$Y$7,Entrées!J430/CD$2,"")</f>
        <v>0.31182185213222308</v>
      </c>
      <c r="CE403" s="33">
        <f>IF($BF403&lt;=$Y$7,Entrées!K430/CE$2,"")</f>
        <v>7.4892498805542287E-2</v>
      </c>
      <c r="CF403" s="11">
        <f t="shared" si="477"/>
        <v>7926</v>
      </c>
      <c r="CG403" s="11">
        <f t="shared" si="478"/>
        <v>4186</v>
      </c>
      <c r="CH403" s="52">
        <f t="shared" si="479"/>
        <v>0.27160101910413265</v>
      </c>
      <c r="CI403" s="52">
        <f t="shared" si="480"/>
        <v>9.6170382329218221E-2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-1553</v>
      </c>
      <c r="F404" s="28">
        <f ca="1">IF($D404&gt;$D$8,"",INDIRECT(ADDRESS(ROW(Entrées!$C$37)+($D404-1)*24+F$11,COLUMN(Entrées!$C$37)+($C404-1),4,TRUE,"Entrées")))</f>
        <v>-2186.5</v>
      </c>
      <c r="G404" s="28">
        <f ca="1">IF($D404&gt;$D$8,"",INDIRECT(ADDRESS(ROW(Entrées!$C$37)+($D404-1)*24+G$11,COLUMN(Entrées!$C$37)+($C404-1),4,TRUE,"Entrées")))</f>
        <v>-2236</v>
      </c>
      <c r="H404" s="28">
        <f ca="1">IF($D404&gt;$D$8,"",INDIRECT(ADDRESS(ROW(Entrées!$C$37)+($D404-1)*24+H$11,COLUMN(Entrées!$C$37)+($C404-1),4,TRUE,"Entrées")))</f>
        <v>-2407</v>
      </c>
      <c r="I404" s="28">
        <f ca="1">IF($D404&gt;$D$8,"",INDIRECT(ADDRESS(ROW(Entrées!$C$37)+($D404-1)*24+I$11,COLUMN(Entrées!$C$37)+($C404-1),4,TRUE,"Entrées")))</f>
        <v>-2522.5</v>
      </c>
      <c r="J404" s="28">
        <f ca="1">IF($D404&gt;$D$8,"",INDIRECT(ADDRESS(ROW(Entrées!$C$37)+($D404-1)*24+J$11,COLUMN(Entrées!$C$37)+($C404-1),4,TRUE,"Entrées")))</f>
        <v>-1710.5</v>
      </c>
      <c r="K404" s="28">
        <f ca="1">IF($D404&gt;$D$8,"",INDIRECT(ADDRESS(ROW(Entrées!$C$37)+($D404-1)*24+K$11,COLUMN(Entrées!$C$37)+($C404-1),4,TRUE,"Entrées")))</f>
        <v>-1882.5</v>
      </c>
      <c r="L404" s="28">
        <f ca="1">IF($D404&gt;$D$8,"",INDIRECT(ADDRESS(ROW(Entrées!$C$37)+($D404-1)*24+L$11,COLUMN(Entrées!$C$37)+($C404-1),4,TRUE,"Entrées")))</f>
        <v>-1214.5</v>
      </c>
      <c r="M404" s="28">
        <f ca="1">IF($D404&gt;$D$8,"",INDIRECT(ADDRESS(ROW(Entrées!$C$37)+($D404-1)*24+M$11,COLUMN(Entrées!$C$37)+($C404-1),4,TRUE,"Entrées")))</f>
        <v>-261</v>
      </c>
      <c r="N404" s="28">
        <f ca="1">IF($D404&gt;$D$8,"",INDIRECT(ADDRESS(ROW(Entrées!$C$37)+($D404-1)*24+N$11,COLUMN(Entrées!$C$37)+($C404-1),4,TRUE,"Entrées")))</f>
        <v>-3.5</v>
      </c>
      <c r="O404" s="28">
        <f ca="1">IF($D404&gt;$D$8,"",INDIRECT(ADDRESS(ROW(Entrées!$C$37)+($D404-1)*24+O$11,COLUMN(Entrées!$C$37)+($C404-1),4,TRUE,"Entrées")))</f>
        <v>-4.5</v>
      </c>
      <c r="P404" s="28">
        <f ca="1">IF($D404&gt;$D$8,"",INDIRECT(ADDRESS(ROW(Entrées!$C$37)+($D404-1)*24+P$11,COLUMN(Entrées!$C$37)+($C404-1),4,TRUE,"Entrées")))</f>
        <v>-46.5</v>
      </c>
      <c r="Q404" s="28">
        <f ca="1">IF($D404&gt;$D$8,"",INDIRECT(ADDRESS(ROW(Entrées!$C$37)+($D404-1)*24+Q$11,COLUMN(Entrées!$C$37)+($C404-1),4,TRUE,"Entrées")))</f>
        <v>-54.5</v>
      </c>
      <c r="R404" s="28">
        <f ca="1">IF($D404&gt;$D$8,"",INDIRECT(ADDRESS(ROW(Entrées!$C$37)+($D404-1)*24+R$11,COLUMN(Entrées!$C$37)+($C404-1),4,TRUE,"Entrées")))</f>
        <v>-1.5</v>
      </c>
      <c r="S404" s="28">
        <f ca="1">IF($D404&gt;$D$8,"",INDIRECT(ADDRESS(ROW(Entrées!$C$37)+($D404-1)*24+S$11,COLUMN(Entrées!$C$37)+($C404-1),4,TRUE,"Entrées")))</f>
        <v>-2</v>
      </c>
      <c r="T404" s="28">
        <f ca="1">IF($D404&gt;$D$8,"",INDIRECT(ADDRESS(ROW(Entrées!$C$37)+($D404-1)*24+T$11,COLUMN(Entrées!$C$37)+($C404-1),4,TRUE,"Entrées")))</f>
        <v>-2</v>
      </c>
      <c r="U404" s="28">
        <f ca="1">IF($D404&gt;$D$8,"",INDIRECT(ADDRESS(ROW(Entrées!$C$37)+($D404-1)*24+U$11,COLUMN(Entrées!$C$37)+($C404-1),4,TRUE,"Entrées")))</f>
        <v>-3</v>
      </c>
      <c r="V404" s="28">
        <f ca="1">IF($D404&gt;$D$8,"",INDIRECT(ADDRESS(ROW(Entrées!$C$37)+($D404-1)*24+V$11,COLUMN(Entrées!$C$37)+($C404-1),4,TRUE,"Entrées")))</f>
        <v>-418</v>
      </c>
      <c r="W404" s="28">
        <f ca="1">IF($D404&gt;$D$8,"",INDIRECT(ADDRESS(ROW(Entrées!$C$37)+($D404-1)*24+W$11,COLUMN(Entrées!$C$37)+($C404-1),4,TRUE,"Entrées")))</f>
        <v>-415</v>
      </c>
      <c r="X404" s="28">
        <f ca="1">IF($D404&gt;$D$8,"",INDIRECT(ADDRESS(ROW(Entrées!$C$37)+($D404-1)*24+X$11,COLUMN(Entrées!$C$37)+($C404-1),4,TRUE,"Entrées")))</f>
        <v>-2</v>
      </c>
      <c r="Y404" s="28">
        <f ca="1">IF($D404&gt;$D$8,"",INDIRECT(ADDRESS(ROW(Entrées!$C$37)+($D404-1)*24+Y$11,COLUMN(Entrées!$C$37)+($C404-1),4,TRUE,"Entrées")))</f>
        <v>-2</v>
      </c>
      <c r="Z404" s="28">
        <f ca="1">IF($D404&gt;$D$8,"",INDIRECT(ADDRESS(ROW(Entrées!$C$37)+($D404-1)*24+Z$11,COLUMN(Entrées!$C$37)+($C404-1),4,TRUE,"Entrées")))</f>
        <v>-2</v>
      </c>
      <c r="AA404" s="28">
        <f ca="1">IF($D404&gt;$D$8,"",INDIRECT(ADDRESS(ROW(Entrées!$C$37)+($D404-1)*24+AA$11,COLUMN(Entrées!$C$37)+($C404-1),4,TRUE,"Entrées")))</f>
        <v>-1095.5</v>
      </c>
      <c r="AB404" s="28">
        <f ca="1">IF($D404&gt;$D$8,"",INDIRECT(ADDRESS(ROW(Entrées!$C$37)+($D404-1)*24+AB$11,COLUMN(Entrées!$C$37)+($C404-1),4,TRUE,"Entrées")))</f>
        <v>-465</v>
      </c>
      <c r="AC404" s="11"/>
      <c r="AD404" s="40">
        <f t="shared" ca="1" si="452"/>
        <v>-770.4375</v>
      </c>
      <c r="AE404" s="40">
        <f t="shared" ca="1" si="454"/>
        <v>-1.5</v>
      </c>
      <c r="AF404" s="40">
        <f t="shared" ca="1" si="455"/>
        <v>-2522.5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49473.956989247294</v>
      </c>
      <c r="AK404" s="31">
        <f t="shared" ca="1" si="457"/>
        <v>49350.672043010745</v>
      </c>
      <c r="AL404" s="31">
        <f t="shared" ca="1" si="458"/>
        <v>49398.118279569891</v>
      </c>
      <c r="AM404" s="31">
        <f t="shared" ca="1" si="459"/>
        <v>347.55645161290329</v>
      </c>
      <c r="AN404" s="31">
        <f t="shared" ca="1" si="460"/>
        <v>2588.1444892473114</v>
      </c>
      <c r="AO404" s="31">
        <f t="shared" ca="1" si="461"/>
        <v>1503.5463709677417</v>
      </c>
      <c r="AP404" s="31">
        <f t="shared" ca="1" si="462"/>
        <v>41704.171370967742</v>
      </c>
      <c r="AQ404" s="31">
        <f t="shared" ca="1" si="463"/>
        <v>2152.7096774193546</v>
      </c>
      <c r="AR404" s="31">
        <f t="shared" ca="1" si="464"/>
        <v>402.56922043010746</v>
      </c>
      <c r="AS404" s="31">
        <f t="shared" ca="1" si="465"/>
        <v>6508.2741935483891</v>
      </c>
      <c r="AT404" s="31">
        <f t="shared" ca="1" si="466"/>
        <v>-813.07862903225805</v>
      </c>
      <c r="AU404" s="31">
        <f t="shared" ca="1" si="467"/>
        <v>663.5913978494624</v>
      </c>
      <c r="AV404" s="31">
        <f t="shared" ca="1" si="468"/>
        <v>-5583.5161290322567</v>
      </c>
      <c r="AW404" s="31">
        <f t="shared" ca="1" si="469"/>
        <v>65.047043010752674</v>
      </c>
      <c r="AX404" s="31">
        <f t="shared" ca="1" si="470"/>
        <v>1350.5215053763443</v>
      </c>
      <c r="AY404" s="31">
        <f t="shared" ca="1" si="471"/>
        <v>-1174.383064516129</v>
      </c>
      <c r="AZ404" s="31">
        <f t="shared" ca="1" si="472"/>
        <v>-997.34811827956992</v>
      </c>
      <c r="BA404" s="31">
        <f t="shared" ca="1" si="473"/>
        <v>-382.02016129032256</v>
      </c>
      <c r="BB404" s="31">
        <f t="shared" ca="1" si="474"/>
        <v>-2410.5497311827958</v>
      </c>
      <c r="BC404" s="31">
        <f t="shared" ca="1" si="475"/>
        <v>-1597.1438172043011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-252</v>
      </c>
      <c r="BI404" s="32">
        <f>IF($BF404&gt;$Y$7,"",IF(AND($BF404=$Y$7,$BG404=23),"",Entrées!D432-Entrées!D431))</f>
        <v>137.5</v>
      </c>
      <c r="BJ404" s="32">
        <f>IF($BF404&gt;$Y$7,"",IF(AND($BF404=$Y$7,$BG404=23),"",Entrées!E432-Entrées!E431))</f>
        <v>-137.5</v>
      </c>
      <c r="BK404" s="32">
        <f>IF($BF404&gt;$Y$7,"",IF(AND($BF404=$Y$7,$BG404=23),"",Entrées!F432-Entrées!F431))</f>
        <v>-1</v>
      </c>
      <c r="BL404" s="32">
        <f>IF($BF404&gt;$Y$7,"",IF(AND($BF404=$Y$7,$BG404=23),"",Entrées!G432-Entrées!G431))</f>
        <v>-94</v>
      </c>
      <c r="BM404" s="32">
        <f>IF($BF404&gt;$Y$7,"",IF(AND($BF404=$Y$7,$BG404=23),"",Entrées!H432-Entrées!H431))</f>
        <v>-280.5</v>
      </c>
      <c r="BN404" s="32">
        <f>IF($BF404&gt;$Y$7,"",IF(AND($BF404=$Y$7,$BG404=23),"",Entrées!I432-Entrées!I431))</f>
        <v>-92.5</v>
      </c>
      <c r="BO404" s="32">
        <f>IF($BF404&gt;$Y$7,"",IF(AND($BF404=$Y$7,$BG404=23),"",Entrées!J432-Entrées!J431))</f>
        <v>-50</v>
      </c>
      <c r="BP404" s="32">
        <f>IF($BF404&gt;$Y$7,"",IF(AND($BF404=$Y$7,$BG404=23),"",Entrées!K432-Entrées!K431))</f>
        <v>514</v>
      </c>
      <c r="BQ404" s="32">
        <f>IF($BF404&gt;$Y$7,"",IF(AND($BF404=$Y$7,$BG404=23),"",Entrées!L432-Entrées!L431))</f>
        <v>-37</v>
      </c>
      <c r="BR404" s="32">
        <f>IF($BF404&gt;$Y$7,"",IF(AND($BF404=$Y$7,$BG404=23),"",Entrées!M432-Entrées!M431))</f>
        <v>-3</v>
      </c>
      <c r="BS404" s="32">
        <f>IF($BF404&gt;$Y$7,"",IF(AND($BF404=$Y$7,$BG404=23),"",Entrées!N432-Entrées!N431))</f>
        <v>-3.5</v>
      </c>
      <c r="BT404" s="32">
        <f>IF($BF404&gt;$Y$7,"",IF(AND($BF404=$Y$7,$BG404=23),"",Entrées!O432-Entrées!O431))</f>
        <v>-205.5</v>
      </c>
      <c r="BU404" s="32">
        <f>IF($BF404&gt;$Y$7,"",IF(AND($BF404=$Y$7,$BG404=23),"",Entrées!P432-Entrées!P431))</f>
        <v>-3</v>
      </c>
      <c r="BV404" s="32">
        <f>IF($BF404&gt;$Y$7,"",IF(AND($BF404=$Y$7,$BG404=23),"",Entrées!Q432-Entrées!Q431))</f>
        <v>-300</v>
      </c>
      <c r="BW404" s="32">
        <f>IF($BF404&gt;$Y$7,"",IF(AND($BF404=$Y$7,$BG404=23),"",Entrées!R432-Entrées!R431))</f>
        <v>164</v>
      </c>
      <c r="BX404" s="32">
        <f>IF($BF404&gt;$Y$7,"",IF(AND($BF404=$Y$7,$BG404=23),"",Entrées!S432-Entrées!S431))</f>
        <v>188</v>
      </c>
      <c r="BY404" s="32">
        <f>IF($BF404&gt;$Y$7,"",IF(AND($BF404=$Y$7,$BG404=23),"",Entrées!T432-Entrées!T431))</f>
        <v>214</v>
      </c>
      <c r="BZ404" s="32">
        <f>IF($BF404&gt;$Y$7,"",IF(AND($BF404=$Y$7,$BG404=23),"",Entrées!U432-Entrées!U431))</f>
        <v>143</v>
      </c>
      <c r="CA404" s="32">
        <f>IF($BF404&gt;$Y$7,"",IF(AND($BF404=$Y$7,$BG404=23),"",Entrées!V432-Entrées!V431))</f>
        <v>-302</v>
      </c>
      <c r="CB404" s="4"/>
      <c r="CC404" s="4"/>
      <c r="CD404" s="33">
        <f>IF($BF404&lt;=$Y$7,Entrées!J431/CD$2,"")</f>
        <v>0.30015140045420136</v>
      </c>
      <c r="CE404" s="33">
        <f>IF($BF404&lt;=$Y$7,Entrées!K431/CE$2,"")</f>
        <v>0.20138557095078835</v>
      </c>
      <c r="CF404" s="11">
        <f t="shared" si="477"/>
        <v>7926</v>
      </c>
      <c r="CG404" s="11">
        <f t="shared" si="478"/>
        <v>4186</v>
      </c>
      <c r="CH404" s="52">
        <f t="shared" si="479"/>
        <v>0.27160101910413265</v>
      </c>
      <c r="CI404" s="52">
        <f t="shared" si="480"/>
        <v>9.6170382329218221E-2</v>
      </c>
      <c r="CK404" s="11"/>
      <c r="CL404" s="4"/>
      <c r="CM404" s="11"/>
      <c r="CN404" s="11"/>
      <c r="CO404" s="4"/>
    </row>
    <row r="405" spans="1:93">
      <c r="A405" s="11" t="str">
        <f>"AF"&amp;A399</f>
        <v>AF412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-705.5</v>
      </c>
      <c r="F405" s="28">
        <f ca="1">IF($D405&gt;$D$8,"",INDIRECT(ADDRESS(ROW(Entrées!$C$37)+($D405-1)*24+F$11,COLUMN(Entrées!$C$37)+($C405-1),4,TRUE,"Entrées")))</f>
        <v>-2278.5</v>
      </c>
      <c r="G405" s="28">
        <f ca="1">IF($D405&gt;$D$8,"",INDIRECT(ADDRESS(ROW(Entrées!$C$37)+($D405-1)*24+G$11,COLUMN(Entrées!$C$37)+($C405-1),4,TRUE,"Entrées")))</f>
        <v>-2603.5</v>
      </c>
      <c r="H405" s="28">
        <f ca="1">IF($D405&gt;$D$8,"",INDIRECT(ADDRESS(ROW(Entrées!$C$37)+($D405-1)*24+H$11,COLUMN(Entrées!$C$37)+($C405-1),4,TRUE,"Entrées")))</f>
        <v>-2609</v>
      </c>
      <c r="I405" s="28">
        <f ca="1">IF($D405&gt;$D$8,"",INDIRECT(ADDRESS(ROW(Entrées!$C$37)+($D405-1)*24+I$11,COLUMN(Entrées!$C$37)+($C405-1),4,TRUE,"Entrées")))</f>
        <v>-2608.5</v>
      </c>
      <c r="J405" s="28">
        <f ca="1">IF($D405&gt;$D$8,"",INDIRECT(ADDRESS(ROW(Entrées!$C$37)+($D405-1)*24+J$11,COLUMN(Entrées!$C$37)+($C405-1),4,TRUE,"Entrées")))</f>
        <v>-2402.5</v>
      </c>
      <c r="K405" s="28">
        <f ca="1">IF($D405&gt;$D$8,"",INDIRECT(ADDRESS(ROW(Entrées!$C$37)+($D405-1)*24+K$11,COLUMN(Entrées!$C$37)+($C405-1),4,TRUE,"Entrées")))</f>
        <v>-882</v>
      </c>
      <c r="L405" s="28">
        <f ca="1">IF($D405&gt;$D$8,"",INDIRECT(ADDRESS(ROW(Entrées!$C$37)+($D405-1)*24+L$11,COLUMN(Entrées!$C$37)+($C405-1),4,TRUE,"Entrées")))</f>
        <v>-50.5</v>
      </c>
      <c r="M405" s="28">
        <f ca="1">IF($D405&gt;$D$8,"",INDIRECT(ADDRESS(ROW(Entrées!$C$37)+($D405-1)*24+M$11,COLUMN(Entrées!$C$37)+($C405-1),4,TRUE,"Entrées")))</f>
        <v>-10.5</v>
      </c>
      <c r="N405" s="28">
        <f ca="1">IF($D405&gt;$D$8,"",INDIRECT(ADDRESS(ROW(Entrées!$C$37)+($D405-1)*24+N$11,COLUMN(Entrées!$C$37)+($C405-1),4,TRUE,"Entrées")))</f>
        <v>-2</v>
      </c>
      <c r="O405" s="28">
        <f ca="1">IF($D405&gt;$D$8,"",INDIRECT(ADDRESS(ROW(Entrées!$C$37)+($D405-1)*24+O$11,COLUMN(Entrées!$C$37)+($C405-1),4,TRUE,"Entrées")))</f>
        <v>-2</v>
      </c>
      <c r="P405" s="28">
        <f ca="1">IF($D405&gt;$D$8,"",INDIRECT(ADDRESS(ROW(Entrées!$C$37)+($D405-1)*24+P$11,COLUMN(Entrées!$C$37)+($C405-1),4,TRUE,"Entrées")))</f>
        <v>-21.5</v>
      </c>
      <c r="Q405" s="28">
        <f ca="1">IF($D405&gt;$D$8,"",INDIRECT(ADDRESS(ROW(Entrées!$C$37)+($D405-1)*24+Q$11,COLUMN(Entrées!$C$37)+($C405-1),4,TRUE,"Entrées")))</f>
        <v>-54</v>
      </c>
      <c r="R405" s="28">
        <f ca="1">IF($D405&gt;$D$8,"",INDIRECT(ADDRESS(ROW(Entrées!$C$37)+($D405-1)*24+R$11,COLUMN(Entrées!$C$37)+($C405-1),4,TRUE,"Entrées")))</f>
        <v>-28</v>
      </c>
      <c r="S405" s="28">
        <f ca="1">IF($D405&gt;$D$8,"",INDIRECT(ADDRESS(ROW(Entrées!$C$37)+($D405-1)*24+S$11,COLUMN(Entrées!$C$37)+($C405-1),4,TRUE,"Entrées")))</f>
        <v>-6</v>
      </c>
      <c r="T405" s="28">
        <f ca="1">IF($D405&gt;$D$8,"",INDIRECT(ADDRESS(ROW(Entrées!$C$37)+($D405-1)*24+T$11,COLUMN(Entrées!$C$37)+($C405-1),4,TRUE,"Entrées")))</f>
        <v>-2</v>
      </c>
      <c r="U405" s="28">
        <f ca="1">IF($D405&gt;$D$8,"",INDIRECT(ADDRESS(ROW(Entrées!$C$37)+($D405-1)*24+U$11,COLUMN(Entrées!$C$37)+($C405-1),4,TRUE,"Entrées")))</f>
        <v>-83</v>
      </c>
      <c r="V405" s="28">
        <f ca="1">IF($D405&gt;$D$8,"",INDIRECT(ADDRESS(ROW(Entrées!$C$37)+($D405-1)*24+V$11,COLUMN(Entrées!$C$37)+($C405-1),4,TRUE,"Entrées")))</f>
        <v>-164.5</v>
      </c>
      <c r="W405" s="28">
        <f ca="1">IF($D405&gt;$D$8,"",INDIRECT(ADDRESS(ROW(Entrées!$C$37)+($D405-1)*24+W$11,COLUMN(Entrées!$C$37)+($C405-1),4,TRUE,"Entrées")))</f>
        <v>-37.5</v>
      </c>
      <c r="X405" s="28">
        <f ca="1">IF($D405&gt;$D$8,"",INDIRECT(ADDRESS(ROW(Entrées!$C$37)+($D405-1)*24+X$11,COLUMN(Entrées!$C$37)+($C405-1),4,TRUE,"Entrées")))</f>
        <v>-19.5</v>
      </c>
      <c r="Y405" s="28">
        <f ca="1">IF($D405&gt;$D$8,"",INDIRECT(ADDRESS(ROW(Entrées!$C$37)+($D405-1)*24+Y$11,COLUMN(Entrées!$C$37)+($C405-1),4,TRUE,"Entrées")))</f>
        <v>-19.5</v>
      </c>
      <c r="Z405" s="28">
        <f ca="1">IF($D405&gt;$D$8,"",INDIRECT(ADDRESS(ROW(Entrées!$C$37)+($D405-1)*24+Z$11,COLUMN(Entrées!$C$37)+($C405-1),4,TRUE,"Entrées")))</f>
        <v>-523.5</v>
      </c>
      <c r="AA405" s="28">
        <f ca="1">IF($D405&gt;$D$8,"",INDIRECT(ADDRESS(ROW(Entrées!$C$37)+($D405-1)*24+AA$11,COLUMN(Entrées!$C$37)+($C405-1),4,TRUE,"Entrées")))</f>
        <v>-1299</v>
      </c>
      <c r="AB405" s="28">
        <f ca="1">IF($D405&gt;$D$8,"",INDIRECT(ADDRESS(ROW(Entrées!$C$37)+($D405-1)*24+AB$11,COLUMN(Entrées!$C$37)+($C405-1),4,TRUE,"Entrées")))</f>
        <v>-1286</v>
      </c>
      <c r="AC405" s="11"/>
      <c r="AD405" s="40">
        <f t="shared" ca="1" si="452"/>
        <v>-737.4375</v>
      </c>
      <c r="AE405" s="40">
        <f t="shared" ca="1" si="454"/>
        <v>-2</v>
      </c>
      <c r="AF405" s="40">
        <f t="shared" ca="1" si="455"/>
        <v>-2609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49473.956989247294</v>
      </c>
      <c r="AK405" s="31">
        <f t="shared" ca="1" si="457"/>
        <v>49350.672043010745</v>
      </c>
      <c r="AL405" s="31">
        <f t="shared" ca="1" si="458"/>
        <v>49398.118279569891</v>
      </c>
      <c r="AM405" s="31">
        <f t="shared" ca="1" si="459"/>
        <v>347.55645161290329</v>
      </c>
      <c r="AN405" s="31">
        <f t="shared" ca="1" si="460"/>
        <v>2588.1444892473114</v>
      </c>
      <c r="AO405" s="31">
        <f t="shared" ca="1" si="461"/>
        <v>1503.5463709677417</v>
      </c>
      <c r="AP405" s="31">
        <f t="shared" ca="1" si="462"/>
        <v>41704.171370967742</v>
      </c>
      <c r="AQ405" s="31">
        <f t="shared" ca="1" si="463"/>
        <v>2152.7096774193546</v>
      </c>
      <c r="AR405" s="31">
        <f t="shared" ca="1" si="464"/>
        <v>402.56922043010746</v>
      </c>
      <c r="AS405" s="31">
        <f t="shared" ca="1" si="465"/>
        <v>6508.2741935483891</v>
      </c>
      <c r="AT405" s="31">
        <f t="shared" ca="1" si="466"/>
        <v>-813.07862903225805</v>
      </c>
      <c r="AU405" s="31">
        <f t="shared" ca="1" si="467"/>
        <v>663.5913978494624</v>
      </c>
      <c r="AV405" s="31">
        <f t="shared" ca="1" si="468"/>
        <v>-5583.5161290322567</v>
      </c>
      <c r="AW405" s="31">
        <f t="shared" ca="1" si="469"/>
        <v>65.047043010752674</v>
      </c>
      <c r="AX405" s="31">
        <f t="shared" ca="1" si="470"/>
        <v>1350.5215053763443</v>
      </c>
      <c r="AY405" s="31">
        <f t="shared" ca="1" si="471"/>
        <v>-1174.383064516129</v>
      </c>
      <c r="AZ405" s="31">
        <f t="shared" ca="1" si="472"/>
        <v>-997.34811827956992</v>
      </c>
      <c r="BA405" s="31">
        <f t="shared" ca="1" si="473"/>
        <v>-382.02016129032256</v>
      </c>
      <c r="BB405" s="31">
        <f t="shared" ca="1" si="474"/>
        <v>-2410.5497311827958</v>
      </c>
      <c r="BC405" s="31">
        <f t="shared" ca="1" si="475"/>
        <v>-1597.1438172043011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-280</v>
      </c>
      <c r="BI405" s="32">
        <f>IF($BF405&gt;$Y$7,"",IF(AND($BF405=$Y$7,$BG405=23),"",Entrées!D433-Entrées!D432))</f>
        <v>-75</v>
      </c>
      <c r="BJ405" s="32">
        <f>IF($BF405&gt;$Y$7,"",IF(AND($BF405=$Y$7,$BG405=23),"",Entrées!E433-Entrées!E432))</f>
        <v>-350</v>
      </c>
      <c r="BK405" s="32">
        <f>IF($BF405&gt;$Y$7,"",IF(AND($BF405=$Y$7,$BG405=23),"",Entrées!F433-Entrées!F432))</f>
        <v>-4.5</v>
      </c>
      <c r="BL405" s="32">
        <f>IF($BF405&gt;$Y$7,"",IF(AND($BF405=$Y$7,$BG405=23),"",Entrées!G433-Entrées!G432))</f>
        <v>-208.5</v>
      </c>
      <c r="BM405" s="32">
        <f>IF($BF405&gt;$Y$7,"",IF(AND($BF405=$Y$7,$BG405=23),"",Entrées!H433-Entrées!H432))</f>
        <v>-156</v>
      </c>
      <c r="BN405" s="32">
        <f>IF($BF405&gt;$Y$7,"",IF(AND($BF405=$Y$7,$BG405=23),"",Entrées!I433-Entrées!I432))</f>
        <v>-132.5</v>
      </c>
      <c r="BO405" s="32">
        <f>IF($BF405&gt;$Y$7,"",IF(AND($BF405=$Y$7,$BG405=23),"",Entrées!J433-Entrées!J432))</f>
        <v>45</v>
      </c>
      <c r="BP405" s="32">
        <f>IF($BF405&gt;$Y$7,"",IF(AND($BF405=$Y$7,$BG405=23),"",Entrées!K433-Entrées!K432))</f>
        <v>338</v>
      </c>
      <c r="BQ405" s="32">
        <f>IF($BF405&gt;$Y$7,"",IF(AND($BF405=$Y$7,$BG405=23),"",Entrées!L433-Entrées!L432))</f>
        <v>40</v>
      </c>
      <c r="BR405" s="32">
        <f>IF($BF405&gt;$Y$7,"",IF(AND($BF405=$Y$7,$BG405=23),"",Entrées!M433-Entrées!M432))</f>
        <v>2.5</v>
      </c>
      <c r="BS405" s="32">
        <f>IF($BF405&gt;$Y$7,"",IF(AND($BF405=$Y$7,$BG405=23),"",Entrées!N433-Entrées!N432))</f>
        <v>1.5</v>
      </c>
      <c r="BT405" s="32">
        <f>IF($BF405&gt;$Y$7,"",IF(AND($BF405=$Y$7,$BG405=23),"",Entrées!O433-Entrées!O432))</f>
        <v>-204.5</v>
      </c>
      <c r="BU405" s="32">
        <f>IF($BF405&gt;$Y$7,"",IF(AND($BF405=$Y$7,$BG405=23),"",Entrées!P433-Entrées!P432))</f>
        <v>-4.5</v>
      </c>
      <c r="BV405" s="32">
        <f>IF($BF405&gt;$Y$7,"",IF(AND($BF405=$Y$7,$BG405=23),"",Entrées!Q433-Entrées!Q432))</f>
        <v>0</v>
      </c>
      <c r="BW405" s="32">
        <f>IF($BF405&gt;$Y$7,"",IF(AND($BF405=$Y$7,$BG405=23),"",Entrées!R433-Entrées!R432))</f>
        <v>-240</v>
      </c>
      <c r="BX405" s="32">
        <f>IF($BF405&gt;$Y$7,"",IF(AND($BF405=$Y$7,$BG405=23),"",Entrées!S433-Entrées!S432))</f>
        <v>31</v>
      </c>
      <c r="BY405" s="32">
        <f>IF($BF405&gt;$Y$7,"",IF(AND($BF405=$Y$7,$BG405=23),"",Entrées!T433-Entrées!T432))</f>
        <v>-59</v>
      </c>
      <c r="BZ405" s="32">
        <f>IF($BF405&gt;$Y$7,"",IF(AND($BF405=$Y$7,$BG405=23),"",Entrées!U433-Entrées!U432))</f>
        <v>343</v>
      </c>
      <c r="CA405" s="32">
        <f>IF($BF405&gt;$Y$7,"",IF(AND($BF405=$Y$7,$BG405=23),"",Entrées!V433-Entrées!V432))</f>
        <v>-82</v>
      </c>
      <c r="CB405" s="4"/>
      <c r="CC405" s="4"/>
      <c r="CD405" s="33">
        <f>IF($BF405&lt;=$Y$7,Entrées!J432/CD$2,"")</f>
        <v>0.29384304819581125</v>
      </c>
      <c r="CE405" s="33">
        <f>IF($BF405&lt;=$Y$7,Entrées!K432/CE$2,"")</f>
        <v>0.32417582417582419</v>
      </c>
      <c r="CF405" s="11">
        <f t="shared" si="477"/>
        <v>7926</v>
      </c>
      <c r="CG405" s="11">
        <f t="shared" si="478"/>
        <v>4186</v>
      </c>
      <c r="CH405" s="52">
        <f t="shared" si="479"/>
        <v>0.27160101910413265</v>
      </c>
      <c r="CI405" s="52">
        <f t="shared" si="480"/>
        <v>9.6170382329218221E-2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-1332.5</v>
      </c>
      <c r="F406" s="28">
        <f ca="1">IF($D406&gt;$D$8,"",INDIRECT(ADDRESS(ROW(Entrées!$C$37)+($D406-1)*24+F$11,COLUMN(Entrées!$C$37)+($C406-1),4,TRUE,"Entrées")))</f>
        <v>-2294.5</v>
      </c>
      <c r="G406" s="28">
        <f ca="1">IF($D406&gt;$D$8,"",INDIRECT(ADDRESS(ROW(Entrées!$C$37)+($D406-1)*24+G$11,COLUMN(Entrées!$C$37)+($C406-1),4,TRUE,"Entrées")))</f>
        <v>-2000.5</v>
      </c>
      <c r="H406" s="28">
        <f ca="1">IF($D406&gt;$D$8,"",INDIRECT(ADDRESS(ROW(Entrées!$C$37)+($D406-1)*24+H$11,COLUMN(Entrées!$C$37)+($C406-1),4,TRUE,"Entrées")))</f>
        <v>-2396</v>
      </c>
      <c r="I406" s="28">
        <f ca="1">IF($D406&gt;$D$8,"",INDIRECT(ADDRESS(ROW(Entrées!$C$37)+($D406-1)*24+I$11,COLUMN(Entrées!$C$37)+($C406-1),4,TRUE,"Entrées")))</f>
        <v>-2913</v>
      </c>
      <c r="J406" s="28">
        <f ca="1">IF($D406&gt;$D$8,"",INDIRECT(ADDRESS(ROW(Entrées!$C$37)+($D406-1)*24+J$11,COLUMN(Entrées!$C$37)+($C406-1),4,TRUE,"Entrées")))</f>
        <v>-2399</v>
      </c>
      <c r="K406" s="28">
        <f ca="1">IF($D406&gt;$D$8,"",INDIRECT(ADDRESS(ROW(Entrées!$C$37)+($D406-1)*24+K$11,COLUMN(Entrées!$C$37)+($C406-1),4,TRUE,"Entrées")))</f>
        <v>-1692</v>
      </c>
      <c r="L406" s="28">
        <f ca="1">IF($D406&gt;$D$8,"",INDIRECT(ADDRESS(ROW(Entrées!$C$37)+($D406-1)*24+L$11,COLUMN(Entrées!$C$37)+($C406-1),4,TRUE,"Entrées")))</f>
        <v>-484.5</v>
      </c>
      <c r="M406" s="28">
        <f ca="1">IF($D406&gt;$D$8,"",INDIRECT(ADDRESS(ROW(Entrées!$C$37)+($D406-1)*24+M$11,COLUMN(Entrées!$C$37)+($C406-1),4,TRUE,"Entrées")))</f>
        <v>-2</v>
      </c>
      <c r="N406" s="28">
        <f ca="1">IF($D406&gt;$D$8,"",INDIRECT(ADDRESS(ROW(Entrées!$C$37)+($D406-1)*24+N$11,COLUMN(Entrées!$C$37)+($C406-1),4,TRUE,"Entrées")))</f>
        <v>-2</v>
      </c>
      <c r="O406" s="28">
        <f ca="1">IF($D406&gt;$D$8,"",INDIRECT(ADDRESS(ROW(Entrées!$C$37)+($D406-1)*24+O$11,COLUMN(Entrées!$C$37)+($C406-1),4,TRUE,"Entrées")))</f>
        <v>-2</v>
      </c>
      <c r="P406" s="28">
        <f ca="1">IF($D406&gt;$D$8,"",INDIRECT(ADDRESS(ROW(Entrées!$C$37)+($D406-1)*24+P$11,COLUMN(Entrées!$C$37)+($C406-1),4,TRUE,"Entrées")))</f>
        <v>-9.5</v>
      </c>
      <c r="Q406" s="28">
        <f ca="1">IF($D406&gt;$D$8,"",INDIRECT(ADDRESS(ROW(Entrées!$C$37)+($D406-1)*24+Q$11,COLUMN(Entrées!$C$37)+($C406-1),4,TRUE,"Entrées")))</f>
        <v>-43.5</v>
      </c>
      <c r="R406" s="28">
        <f ca="1">IF($D406&gt;$D$8,"",INDIRECT(ADDRESS(ROW(Entrées!$C$37)+($D406-1)*24+R$11,COLUMN(Entrées!$C$37)+($C406-1),4,TRUE,"Entrées")))</f>
        <v>-52.5</v>
      </c>
      <c r="S406" s="28">
        <f ca="1">IF($D406&gt;$D$8,"",INDIRECT(ADDRESS(ROW(Entrées!$C$37)+($D406-1)*24+S$11,COLUMN(Entrées!$C$37)+($C406-1),4,TRUE,"Entrées")))</f>
        <v>-2</v>
      </c>
      <c r="T406" s="28">
        <f ca="1">IF($D406&gt;$D$8,"",INDIRECT(ADDRESS(ROW(Entrées!$C$37)+($D406-1)*24+T$11,COLUMN(Entrées!$C$37)+($C406-1),4,TRUE,"Entrées")))</f>
        <v>-1.5</v>
      </c>
      <c r="U406" s="28">
        <f ca="1">IF($D406&gt;$D$8,"",INDIRECT(ADDRESS(ROW(Entrées!$C$37)+($D406-1)*24+U$11,COLUMN(Entrées!$C$37)+($C406-1),4,TRUE,"Entrées")))</f>
        <v>-181.5</v>
      </c>
      <c r="V406" s="28">
        <f ca="1">IF($D406&gt;$D$8,"",INDIRECT(ADDRESS(ROW(Entrées!$C$37)+($D406-1)*24+V$11,COLUMN(Entrées!$C$37)+($C406-1),4,TRUE,"Entrées")))</f>
        <v>-2</v>
      </c>
      <c r="W406" s="28">
        <f ca="1">IF($D406&gt;$D$8,"",INDIRECT(ADDRESS(ROW(Entrées!$C$37)+($D406-1)*24+W$11,COLUMN(Entrées!$C$37)+($C406-1),4,TRUE,"Entrées")))</f>
        <v>-2</v>
      </c>
      <c r="X406" s="28">
        <f ca="1">IF($D406&gt;$D$8,"",INDIRECT(ADDRESS(ROW(Entrées!$C$37)+($D406-1)*24+X$11,COLUMN(Entrées!$C$37)+($C406-1),4,TRUE,"Entrées")))</f>
        <v>-2</v>
      </c>
      <c r="Y406" s="28">
        <f ca="1">IF($D406&gt;$D$8,"",INDIRECT(ADDRESS(ROW(Entrées!$C$37)+($D406-1)*24+Y$11,COLUMN(Entrées!$C$37)+($C406-1),4,TRUE,"Entrées")))</f>
        <v>-2</v>
      </c>
      <c r="Z406" s="28">
        <f ca="1">IF($D406&gt;$D$8,"",INDIRECT(ADDRESS(ROW(Entrées!$C$37)+($D406-1)*24+Z$11,COLUMN(Entrées!$C$37)+($C406-1),4,TRUE,"Entrées")))</f>
        <v>-1</v>
      </c>
      <c r="AA406" s="28">
        <f ca="1">IF($D406&gt;$D$8,"",INDIRECT(ADDRESS(ROW(Entrées!$C$37)+($D406-1)*24+AA$11,COLUMN(Entrées!$C$37)+($C406-1),4,TRUE,"Entrées")))</f>
        <v>-363.5</v>
      </c>
      <c r="AB406" s="28">
        <f ca="1">IF($D406&gt;$D$8,"",INDIRECT(ADDRESS(ROW(Entrées!$C$37)+($D406-1)*24+AB$11,COLUMN(Entrées!$C$37)+($C406-1),4,TRUE,"Entrées")))</f>
        <v>-2</v>
      </c>
      <c r="AC406" s="11"/>
      <c r="AD406" s="40">
        <f t="shared" ca="1" si="452"/>
        <v>-674.29166666666663</v>
      </c>
      <c r="AE406" s="40">
        <f t="shared" ca="1" si="454"/>
        <v>-1</v>
      </c>
      <c r="AF406" s="40">
        <f t="shared" ca="1" si="455"/>
        <v>-2913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49473.956989247294</v>
      </c>
      <c r="AK406" s="31">
        <f t="shared" ca="1" si="457"/>
        <v>49350.672043010745</v>
      </c>
      <c r="AL406" s="31">
        <f t="shared" ca="1" si="458"/>
        <v>49398.118279569891</v>
      </c>
      <c r="AM406" s="31">
        <f t="shared" ca="1" si="459"/>
        <v>347.55645161290329</v>
      </c>
      <c r="AN406" s="31">
        <f t="shared" ca="1" si="460"/>
        <v>2588.1444892473114</v>
      </c>
      <c r="AO406" s="31">
        <f t="shared" ca="1" si="461"/>
        <v>1503.5463709677417</v>
      </c>
      <c r="AP406" s="31">
        <f t="shared" ca="1" si="462"/>
        <v>41704.171370967742</v>
      </c>
      <c r="AQ406" s="31">
        <f t="shared" ca="1" si="463"/>
        <v>2152.7096774193546</v>
      </c>
      <c r="AR406" s="31">
        <f t="shared" ca="1" si="464"/>
        <v>402.56922043010746</v>
      </c>
      <c r="AS406" s="31">
        <f t="shared" ca="1" si="465"/>
        <v>6508.2741935483891</v>
      </c>
      <c r="AT406" s="31">
        <f t="shared" ca="1" si="466"/>
        <v>-813.07862903225805</v>
      </c>
      <c r="AU406" s="31">
        <f t="shared" ca="1" si="467"/>
        <v>663.5913978494624</v>
      </c>
      <c r="AV406" s="31">
        <f t="shared" ca="1" si="468"/>
        <v>-5583.5161290322567</v>
      </c>
      <c r="AW406" s="31">
        <f t="shared" ca="1" si="469"/>
        <v>65.047043010752674</v>
      </c>
      <c r="AX406" s="31">
        <f t="shared" ca="1" si="470"/>
        <v>1350.5215053763443</v>
      </c>
      <c r="AY406" s="31">
        <f t="shared" ca="1" si="471"/>
        <v>-1174.383064516129</v>
      </c>
      <c r="AZ406" s="31">
        <f t="shared" ca="1" si="472"/>
        <v>-997.34811827956992</v>
      </c>
      <c r="BA406" s="31">
        <f t="shared" ca="1" si="473"/>
        <v>-382.02016129032256</v>
      </c>
      <c r="BB406" s="31">
        <f t="shared" ca="1" si="474"/>
        <v>-2410.5497311827958</v>
      </c>
      <c r="BC406" s="31">
        <f t="shared" ca="1" si="475"/>
        <v>-1597.1438172043011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-907</v>
      </c>
      <c r="BI406" s="32">
        <f>IF($BF406&gt;$Y$7,"",IF(AND($BF406=$Y$7,$BG406=23),"",Entrées!D434-Entrées!D433))</f>
        <v>-537.5</v>
      </c>
      <c r="BJ406" s="32">
        <f>IF($BF406&gt;$Y$7,"",IF(AND($BF406=$Y$7,$BG406=23),"",Entrées!E434-Entrées!E433))</f>
        <v>-900</v>
      </c>
      <c r="BK406" s="32">
        <f>IF($BF406&gt;$Y$7,"",IF(AND($BF406=$Y$7,$BG406=23),"",Entrées!F434-Entrées!F433))</f>
        <v>0.5</v>
      </c>
      <c r="BL406" s="32">
        <f>IF($BF406&gt;$Y$7,"",IF(AND($BF406=$Y$7,$BG406=23),"",Entrées!G434-Entrées!G433))</f>
        <v>128.5</v>
      </c>
      <c r="BM406" s="32">
        <f>IF($BF406&gt;$Y$7,"",IF(AND($BF406=$Y$7,$BG406=23),"",Entrées!H434-Entrées!H433))</f>
        <v>-176.5</v>
      </c>
      <c r="BN406" s="32">
        <f>IF($BF406&gt;$Y$7,"",IF(AND($BF406=$Y$7,$BG406=23),"",Entrées!I434-Entrées!I433))</f>
        <v>51</v>
      </c>
      <c r="BO406" s="32">
        <f>IF($BF406&gt;$Y$7,"",IF(AND($BF406=$Y$7,$BG406=23),"",Entrées!J434-Entrées!J433))</f>
        <v>-77</v>
      </c>
      <c r="BP406" s="32">
        <f>IF($BF406&gt;$Y$7,"",IF(AND($BF406=$Y$7,$BG406=23),"",Entrées!K434-Entrées!K433))</f>
        <v>199</v>
      </c>
      <c r="BQ406" s="32">
        <f>IF($BF406&gt;$Y$7,"",IF(AND($BF406=$Y$7,$BG406=23),"",Entrées!L434-Entrées!L433))</f>
        <v>-507.5</v>
      </c>
      <c r="BR406" s="32">
        <f>IF($BF406&gt;$Y$7,"",IF(AND($BF406=$Y$7,$BG406=23),"",Entrées!M434-Entrées!M433))</f>
        <v>0.5</v>
      </c>
      <c r="BS406" s="32">
        <f>IF($BF406&gt;$Y$7,"",IF(AND($BF406=$Y$7,$BG406=23),"",Entrées!N434-Entrées!N433))</f>
        <v>-9</v>
      </c>
      <c r="BT406" s="32">
        <f>IF($BF406&gt;$Y$7,"",IF(AND($BF406=$Y$7,$BG406=23),"",Entrées!O434-Entrées!O433))</f>
        <v>-518</v>
      </c>
      <c r="BU406" s="32">
        <f>IF($BF406&gt;$Y$7,"",IF(AND($BF406=$Y$7,$BG406=23),"",Entrées!P434-Entrées!P433))</f>
        <v>1.5</v>
      </c>
      <c r="BV406" s="32">
        <f>IF($BF406&gt;$Y$7,"",IF(AND($BF406=$Y$7,$BG406=23),"",Entrées!Q434-Entrées!Q433))</f>
        <v>0</v>
      </c>
      <c r="BW406" s="32">
        <f>IF($BF406&gt;$Y$7,"",IF(AND($BF406=$Y$7,$BG406=23),"",Entrées!R434-Entrées!R433))</f>
        <v>189</v>
      </c>
      <c r="BX406" s="32">
        <f>IF($BF406&gt;$Y$7,"",IF(AND($BF406=$Y$7,$BG406=23),"",Entrées!S434-Entrées!S433))</f>
        <v>-50</v>
      </c>
      <c r="BY406" s="32">
        <f>IF($BF406&gt;$Y$7,"",IF(AND($BF406=$Y$7,$BG406=23),"",Entrées!T434-Entrées!T433))</f>
        <v>2</v>
      </c>
      <c r="BZ406" s="32">
        <f>IF($BF406&gt;$Y$7,"",IF(AND($BF406=$Y$7,$BG406=23),"",Entrées!U434-Entrées!U433))</f>
        <v>-105</v>
      </c>
      <c r="CA406" s="32">
        <f>IF($BF406&gt;$Y$7,"",IF(AND($BF406=$Y$7,$BG406=23),"",Entrées!V434-Entrées!V433))</f>
        <v>-476</v>
      </c>
      <c r="CB406" s="4"/>
      <c r="CC406" s="4"/>
      <c r="CD406" s="33">
        <f>IF($BF406&lt;=$Y$7,Entrées!J433/CD$2,"")</f>
        <v>0.29952056522836235</v>
      </c>
      <c r="CE406" s="33">
        <f>IF($BF406&lt;=$Y$7,Entrées!K433/CE$2,"")</f>
        <v>0.40492116579073101</v>
      </c>
      <c r="CF406" s="11">
        <f t="shared" si="477"/>
        <v>7926</v>
      </c>
      <c r="CG406" s="11">
        <f t="shared" si="478"/>
        <v>4186</v>
      </c>
      <c r="CH406" s="52">
        <f t="shared" si="479"/>
        <v>0.27160101910413265</v>
      </c>
      <c r="CI406" s="52">
        <f t="shared" si="480"/>
        <v>9.6170382329218221E-2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-75</v>
      </c>
      <c r="F407" s="28">
        <f ca="1">IF($D407&gt;$D$8,"",INDIRECT(ADDRESS(ROW(Entrées!$C$37)+($D407-1)*24+F$11,COLUMN(Entrées!$C$37)+($C407-1),4,TRUE,"Entrées")))</f>
        <v>-1216.5</v>
      </c>
      <c r="G407" s="28">
        <f ca="1">IF($D407&gt;$D$8,"",INDIRECT(ADDRESS(ROW(Entrées!$C$37)+($D407-1)*24+G$11,COLUMN(Entrées!$C$37)+($C407-1),4,TRUE,"Entrées")))</f>
        <v>-1360.5</v>
      </c>
      <c r="H407" s="28">
        <f ca="1">IF($D407&gt;$D$8,"",INDIRECT(ADDRESS(ROW(Entrées!$C$37)+($D407-1)*24+H$11,COLUMN(Entrées!$C$37)+($C407-1),4,TRUE,"Entrées")))</f>
        <v>-2314</v>
      </c>
      <c r="I407" s="28">
        <f ca="1">IF($D407&gt;$D$8,"",INDIRECT(ADDRESS(ROW(Entrées!$C$37)+($D407-1)*24+I$11,COLUMN(Entrées!$C$37)+($C407-1),4,TRUE,"Entrées")))</f>
        <v>-2927</v>
      </c>
      <c r="J407" s="28">
        <f ca="1">IF($D407&gt;$D$8,"",INDIRECT(ADDRESS(ROW(Entrées!$C$37)+($D407-1)*24+J$11,COLUMN(Entrées!$C$37)+($C407-1),4,TRUE,"Entrées")))</f>
        <v>-2852.5</v>
      </c>
      <c r="K407" s="28">
        <f ca="1">IF($D407&gt;$D$8,"",INDIRECT(ADDRESS(ROW(Entrées!$C$37)+($D407-1)*24+K$11,COLUMN(Entrées!$C$37)+($C407-1),4,TRUE,"Entrées")))</f>
        <v>-2780</v>
      </c>
      <c r="L407" s="28">
        <f ca="1">IF($D407&gt;$D$8,"",INDIRECT(ADDRESS(ROW(Entrées!$C$37)+($D407-1)*24+L$11,COLUMN(Entrées!$C$37)+($C407-1),4,TRUE,"Entrées")))</f>
        <v>-2203.5</v>
      </c>
      <c r="M407" s="28">
        <f ca="1">IF($D407&gt;$D$8,"",INDIRECT(ADDRESS(ROW(Entrées!$C$37)+($D407-1)*24+M$11,COLUMN(Entrées!$C$37)+($C407-1),4,TRUE,"Entrées")))</f>
        <v>-1434</v>
      </c>
      <c r="N407" s="28">
        <f ca="1">IF($D407&gt;$D$8,"",INDIRECT(ADDRESS(ROW(Entrées!$C$37)+($D407-1)*24+N$11,COLUMN(Entrées!$C$37)+($C407-1),4,TRUE,"Entrées")))</f>
        <v>-499</v>
      </c>
      <c r="O407" s="28">
        <f ca="1">IF($D407&gt;$D$8,"",INDIRECT(ADDRESS(ROW(Entrées!$C$37)+($D407-1)*24+O$11,COLUMN(Entrées!$C$37)+($C407-1),4,TRUE,"Entrées")))</f>
        <v>-201</v>
      </c>
      <c r="P407" s="28">
        <f ca="1">IF($D407&gt;$D$8,"",INDIRECT(ADDRESS(ROW(Entrées!$C$37)+($D407-1)*24+P$11,COLUMN(Entrées!$C$37)+($C407-1),4,TRUE,"Entrées")))</f>
        <v>-39</v>
      </c>
      <c r="Q407" s="28">
        <f ca="1">IF($D407&gt;$D$8,"",INDIRECT(ADDRESS(ROW(Entrées!$C$37)+($D407-1)*24+Q$11,COLUMN(Entrées!$C$37)+($C407-1),4,TRUE,"Entrées")))</f>
        <v>-70</v>
      </c>
      <c r="R407" s="28">
        <f ca="1">IF($D407&gt;$D$8,"",INDIRECT(ADDRESS(ROW(Entrées!$C$37)+($D407-1)*24+R$11,COLUMN(Entrées!$C$37)+($C407-1),4,TRUE,"Entrées")))</f>
        <v>-349</v>
      </c>
      <c r="S407" s="28">
        <f ca="1">IF($D407&gt;$D$8,"",INDIRECT(ADDRESS(ROW(Entrées!$C$37)+($D407-1)*24+S$11,COLUMN(Entrées!$C$37)+($C407-1),4,TRUE,"Entrées")))</f>
        <v>-362.5</v>
      </c>
      <c r="T407" s="28">
        <f ca="1">IF($D407&gt;$D$8,"",INDIRECT(ADDRESS(ROW(Entrées!$C$37)+($D407-1)*24+T$11,COLUMN(Entrées!$C$37)+($C407-1),4,TRUE,"Entrées")))</f>
        <v>-757</v>
      </c>
      <c r="U407" s="28">
        <f ca="1">IF($D407&gt;$D$8,"",INDIRECT(ADDRESS(ROW(Entrées!$C$37)+($D407-1)*24+U$11,COLUMN(Entrées!$C$37)+($C407-1),4,TRUE,"Entrées")))</f>
        <v>-927</v>
      </c>
      <c r="V407" s="28">
        <f ca="1">IF($D407&gt;$D$8,"",INDIRECT(ADDRESS(ROW(Entrées!$C$37)+($D407-1)*24+V$11,COLUMN(Entrées!$C$37)+($C407-1),4,TRUE,"Entrées")))</f>
        <v>-329</v>
      </c>
      <c r="W407" s="28">
        <f ca="1">IF($D407&gt;$D$8,"",INDIRECT(ADDRESS(ROW(Entrées!$C$37)+($D407-1)*24+W$11,COLUMN(Entrées!$C$37)+($C407-1),4,TRUE,"Entrées")))</f>
        <v>-17</v>
      </c>
      <c r="X407" s="28">
        <f ca="1">IF($D407&gt;$D$8,"",INDIRECT(ADDRESS(ROW(Entrées!$C$37)+($D407-1)*24+X$11,COLUMN(Entrées!$C$37)+($C407-1),4,TRUE,"Entrées")))</f>
        <v>-2</v>
      </c>
      <c r="Y407" s="28">
        <f ca="1">IF($D407&gt;$D$8,"",INDIRECT(ADDRESS(ROW(Entrées!$C$37)+($D407-1)*24+Y$11,COLUMN(Entrées!$C$37)+($C407-1),4,TRUE,"Entrées")))</f>
        <v>-2</v>
      </c>
      <c r="Z407" s="28">
        <f ca="1">IF($D407&gt;$D$8,"",INDIRECT(ADDRESS(ROW(Entrées!$C$37)+($D407-1)*24+Z$11,COLUMN(Entrées!$C$37)+($C407-1),4,TRUE,"Entrées")))</f>
        <v>-1.5</v>
      </c>
      <c r="AA407" s="28">
        <f ca="1">IF($D407&gt;$D$8,"",INDIRECT(ADDRESS(ROW(Entrées!$C$37)+($D407-1)*24+AA$11,COLUMN(Entrées!$C$37)+($C407-1),4,TRUE,"Entrées")))</f>
        <v>-19</v>
      </c>
      <c r="AB407" s="28">
        <f ca="1">IF($D407&gt;$D$8,"",INDIRECT(ADDRESS(ROW(Entrées!$C$37)+($D407-1)*24+AB$11,COLUMN(Entrées!$C$37)+($C407-1),4,TRUE,"Entrées")))</f>
        <v>-229.5</v>
      </c>
      <c r="AC407" s="11"/>
      <c r="AD407" s="40">
        <f t="shared" ca="1" si="452"/>
        <v>-873.64583333333337</v>
      </c>
      <c r="AE407" s="40">
        <f t="shared" ca="1" si="454"/>
        <v>-1.5</v>
      </c>
      <c r="AF407" s="40">
        <f t="shared" ca="1" si="455"/>
        <v>-2927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49473.956989247294</v>
      </c>
      <c r="AK407" s="31">
        <f t="shared" ca="1" si="457"/>
        <v>49350.672043010745</v>
      </c>
      <c r="AL407" s="31">
        <f t="shared" ca="1" si="458"/>
        <v>49398.118279569891</v>
      </c>
      <c r="AM407" s="31">
        <f t="shared" ca="1" si="459"/>
        <v>347.55645161290329</v>
      </c>
      <c r="AN407" s="31">
        <f t="shared" ca="1" si="460"/>
        <v>2588.1444892473114</v>
      </c>
      <c r="AO407" s="31">
        <f t="shared" ca="1" si="461"/>
        <v>1503.5463709677417</v>
      </c>
      <c r="AP407" s="31">
        <f t="shared" ca="1" si="462"/>
        <v>41704.171370967742</v>
      </c>
      <c r="AQ407" s="31">
        <f t="shared" ca="1" si="463"/>
        <v>2152.7096774193546</v>
      </c>
      <c r="AR407" s="31">
        <f t="shared" ca="1" si="464"/>
        <v>402.56922043010746</v>
      </c>
      <c r="AS407" s="31">
        <f t="shared" ca="1" si="465"/>
        <v>6508.2741935483891</v>
      </c>
      <c r="AT407" s="31">
        <f t="shared" ca="1" si="466"/>
        <v>-813.07862903225805</v>
      </c>
      <c r="AU407" s="31">
        <f t="shared" ca="1" si="467"/>
        <v>663.5913978494624</v>
      </c>
      <c r="AV407" s="31">
        <f t="shared" ca="1" si="468"/>
        <v>-5583.5161290322567</v>
      </c>
      <c r="AW407" s="31">
        <f t="shared" ca="1" si="469"/>
        <v>65.047043010752674</v>
      </c>
      <c r="AX407" s="31">
        <f t="shared" ca="1" si="470"/>
        <v>1350.5215053763443</v>
      </c>
      <c r="AY407" s="31">
        <f t="shared" ca="1" si="471"/>
        <v>-1174.383064516129</v>
      </c>
      <c r="AZ407" s="31">
        <f t="shared" ca="1" si="472"/>
        <v>-997.34811827956992</v>
      </c>
      <c r="BA407" s="31">
        <f t="shared" ca="1" si="473"/>
        <v>-382.02016129032256</v>
      </c>
      <c r="BB407" s="31">
        <f t="shared" ca="1" si="474"/>
        <v>-2410.5497311827958</v>
      </c>
      <c r="BC407" s="31">
        <f t="shared" ca="1" si="475"/>
        <v>-1597.1438172043011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-1216.5</v>
      </c>
      <c r="BI407" s="32">
        <f>IF($BF407&gt;$Y$7,"",IF(AND($BF407=$Y$7,$BG407=23),"",Entrées!D435-Entrées!D434))</f>
        <v>-1225</v>
      </c>
      <c r="BJ407" s="32">
        <f>IF($BF407&gt;$Y$7,"",IF(AND($BF407=$Y$7,$BG407=23),"",Entrées!E435-Entrées!E434))</f>
        <v>-1587.5</v>
      </c>
      <c r="BK407" s="32">
        <f>IF($BF407&gt;$Y$7,"",IF(AND($BF407=$Y$7,$BG407=23),"",Entrées!F435-Entrées!F434))</f>
        <v>-0.5</v>
      </c>
      <c r="BL407" s="32">
        <f>IF($BF407&gt;$Y$7,"",IF(AND($BF407=$Y$7,$BG407=23),"",Entrées!G435-Entrées!G434))</f>
        <v>161.5</v>
      </c>
      <c r="BM407" s="32">
        <f>IF($BF407&gt;$Y$7,"",IF(AND($BF407=$Y$7,$BG407=23),"",Entrées!H435-Entrées!H434))</f>
        <v>-258</v>
      </c>
      <c r="BN407" s="32">
        <f>IF($BF407&gt;$Y$7,"",IF(AND($BF407=$Y$7,$BG407=23),"",Entrées!I435-Entrées!I434))</f>
        <v>-168.5</v>
      </c>
      <c r="BO407" s="32">
        <f>IF($BF407&gt;$Y$7,"",IF(AND($BF407=$Y$7,$BG407=23),"",Entrées!J435-Entrées!J434))</f>
        <v>-87.5</v>
      </c>
      <c r="BP407" s="32">
        <f>IF($BF407&gt;$Y$7,"",IF(AND($BF407=$Y$7,$BG407=23),"",Entrées!K435-Entrées!K434))</f>
        <v>68</v>
      </c>
      <c r="BQ407" s="32">
        <f>IF($BF407&gt;$Y$7,"",IF(AND($BF407=$Y$7,$BG407=23),"",Entrées!L435-Entrées!L434))</f>
        <v>-733.5</v>
      </c>
      <c r="BR407" s="32">
        <f>IF($BF407&gt;$Y$7,"",IF(AND($BF407=$Y$7,$BG407=23),"",Entrées!M435-Entrées!M434))</f>
        <v>-51.5</v>
      </c>
      <c r="BS407" s="32">
        <f>IF($BF407&gt;$Y$7,"",IF(AND($BF407=$Y$7,$BG407=23),"",Entrées!N435-Entrées!N434))</f>
        <v>5</v>
      </c>
      <c r="BT407" s="32">
        <f>IF($BF407&gt;$Y$7,"",IF(AND($BF407=$Y$7,$BG407=23),"",Entrées!O435-Entrées!O434))</f>
        <v>-150.5</v>
      </c>
      <c r="BU407" s="32">
        <f>IF($BF407&gt;$Y$7,"",IF(AND($BF407=$Y$7,$BG407=23),"",Entrées!P435-Entrées!P434))</f>
        <v>3</v>
      </c>
      <c r="BV407" s="32">
        <f>IF($BF407&gt;$Y$7,"",IF(AND($BF407=$Y$7,$BG407=23),"",Entrées!Q435-Entrées!Q434))</f>
        <v>0</v>
      </c>
      <c r="BW407" s="32">
        <f>IF($BF407&gt;$Y$7,"",IF(AND($BF407=$Y$7,$BG407=23),"",Entrées!R435-Entrées!R434))</f>
        <v>-303</v>
      </c>
      <c r="BX407" s="32">
        <f>IF($BF407&gt;$Y$7,"",IF(AND($BF407=$Y$7,$BG407=23),"",Entrées!S435-Entrées!S434))</f>
        <v>110</v>
      </c>
      <c r="BY407" s="32">
        <f>IF($BF407&gt;$Y$7,"",IF(AND($BF407=$Y$7,$BG407=23),"",Entrées!T435-Entrées!T434))</f>
        <v>66</v>
      </c>
      <c r="BZ407" s="32">
        <f>IF($BF407&gt;$Y$7,"",IF(AND($BF407=$Y$7,$BG407=23),"",Entrées!U435-Entrées!U434))</f>
        <v>-475</v>
      </c>
      <c r="CA407" s="32">
        <f>IF($BF407&gt;$Y$7,"",IF(AND($BF407=$Y$7,$BG407=23),"",Entrées!V435-Entrées!V434))</f>
        <v>-233</v>
      </c>
      <c r="CB407" s="4"/>
      <c r="CC407" s="4"/>
      <c r="CD407" s="33">
        <f>IF($BF407&lt;=$Y$7,Entrées!J434/CD$2,"")</f>
        <v>0.2898057027504416</v>
      </c>
      <c r="CE407" s="33">
        <f>IF($BF407&lt;=$Y$7,Entrées!K434/CE$2,"")</f>
        <v>0.4524605828953655</v>
      </c>
      <c r="CF407" s="11">
        <f t="shared" si="477"/>
        <v>7926</v>
      </c>
      <c r="CG407" s="11">
        <f t="shared" si="478"/>
        <v>4186</v>
      </c>
      <c r="CH407" s="52">
        <f t="shared" si="479"/>
        <v>0.27160101910413265</v>
      </c>
      <c r="CI407" s="52">
        <f t="shared" si="480"/>
        <v>9.6170382329218221E-2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-705</v>
      </c>
      <c r="F408" s="28">
        <f ca="1">IF($D408&gt;$D$8,"",INDIRECT(ADDRESS(ROW(Entrées!$C$37)+($D408-1)*24+F$11,COLUMN(Entrées!$C$37)+($C408-1),4,TRUE,"Entrées")))</f>
        <v>-2666</v>
      </c>
      <c r="G408" s="28">
        <f ca="1">IF($D408&gt;$D$8,"",INDIRECT(ADDRESS(ROW(Entrées!$C$37)+($D408-1)*24+G$11,COLUMN(Entrées!$C$37)+($C408-1),4,TRUE,"Entrées")))</f>
        <v>-3109.5</v>
      </c>
      <c r="H408" s="28">
        <f ca="1">IF($D408&gt;$D$8,"",INDIRECT(ADDRESS(ROW(Entrées!$C$37)+($D408-1)*24+H$11,COLUMN(Entrées!$C$37)+($C408-1),4,TRUE,"Entrées")))</f>
        <v>-3094.5</v>
      </c>
      <c r="I408" s="28">
        <f ca="1">IF($D408&gt;$D$8,"",INDIRECT(ADDRESS(ROW(Entrées!$C$37)+($D408-1)*24+I$11,COLUMN(Entrées!$C$37)+($C408-1),4,TRUE,"Entrées")))</f>
        <v>-3082</v>
      </c>
      <c r="J408" s="28">
        <f ca="1">IF($D408&gt;$D$8,"",INDIRECT(ADDRESS(ROW(Entrées!$C$37)+($D408-1)*24+J$11,COLUMN(Entrées!$C$37)+($C408-1),4,TRUE,"Entrées")))</f>
        <v>-3070</v>
      </c>
      <c r="K408" s="28">
        <f ca="1">IF($D408&gt;$D$8,"",INDIRECT(ADDRESS(ROW(Entrées!$C$37)+($D408-1)*24+K$11,COLUMN(Entrées!$C$37)+($C408-1),4,TRUE,"Entrées")))</f>
        <v>-3052.5</v>
      </c>
      <c r="L408" s="28">
        <f ca="1">IF($D408&gt;$D$8,"",INDIRECT(ADDRESS(ROW(Entrées!$C$37)+($D408-1)*24+L$11,COLUMN(Entrées!$C$37)+($C408-1),4,TRUE,"Entrées")))</f>
        <v>-2451.5</v>
      </c>
      <c r="M408" s="28">
        <f ca="1">IF($D408&gt;$D$8,"",INDIRECT(ADDRESS(ROW(Entrées!$C$37)+($D408-1)*24+M$11,COLUMN(Entrées!$C$37)+($C408-1),4,TRUE,"Entrées")))</f>
        <v>-1849</v>
      </c>
      <c r="N408" s="28">
        <f ca="1">IF($D408&gt;$D$8,"",INDIRECT(ADDRESS(ROW(Entrées!$C$37)+($D408-1)*24+N$11,COLUMN(Entrées!$C$37)+($C408-1),4,TRUE,"Entrées")))</f>
        <v>-2484</v>
      </c>
      <c r="O408" s="28">
        <f ca="1">IF($D408&gt;$D$8,"",INDIRECT(ADDRESS(ROW(Entrées!$C$37)+($D408-1)*24+O$11,COLUMN(Entrées!$C$37)+($C408-1),4,TRUE,"Entrées")))</f>
        <v>-2560.5</v>
      </c>
      <c r="P408" s="28">
        <f ca="1">IF($D408&gt;$D$8,"",INDIRECT(ADDRESS(ROW(Entrées!$C$37)+($D408-1)*24+P$11,COLUMN(Entrées!$C$37)+($C408-1),4,TRUE,"Entrées")))</f>
        <v>-2566</v>
      </c>
      <c r="Q408" s="28">
        <f ca="1">IF($D408&gt;$D$8,"",INDIRECT(ADDRESS(ROW(Entrées!$C$37)+($D408-1)*24+Q$11,COLUMN(Entrées!$C$37)+($C408-1),4,TRUE,"Entrées")))</f>
        <v>-2111.5</v>
      </c>
      <c r="R408" s="28">
        <f ca="1">IF($D408&gt;$D$8,"",INDIRECT(ADDRESS(ROW(Entrées!$C$37)+($D408-1)*24+R$11,COLUMN(Entrées!$C$37)+($C408-1),4,TRUE,"Entrées")))</f>
        <v>-2057.5</v>
      </c>
      <c r="S408" s="28">
        <f ca="1">IF($D408&gt;$D$8,"",INDIRECT(ADDRESS(ROW(Entrées!$C$37)+($D408-1)*24+S$11,COLUMN(Entrées!$C$37)+($C408-1),4,TRUE,"Entrées")))</f>
        <v>-2615.5</v>
      </c>
      <c r="T408" s="28">
        <f ca="1">IF($D408&gt;$D$8,"",INDIRECT(ADDRESS(ROW(Entrées!$C$37)+($D408-1)*24+T$11,COLUMN(Entrées!$C$37)+($C408-1),4,TRUE,"Entrées")))</f>
        <v>-2841.5</v>
      </c>
      <c r="U408" s="28">
        <f ca="1">IF($D408&gt;$D$8,"",INDIRECT(ADDRESS(ROW(Entrées!$C$37)+($D408-1)*24+U$11,COLUMN(Entrées!$C$37)+($C408-1),4,TRUE,"Entrées")))</f>
        <v>-2389</v>
      </c>
      <c r="V408" s="28">
        <f ca="1">IF($D408&gt;$D$8,"",INDIRECT(ADDRESS(ROW(Entrées!$C$37)+($D408-1)*24+V$11,COLUMN(Entrées!$C$37)+($C408-1),4,TRUE,"Entrées")))</f>
        <v>-1736.5</v>
      </c>
      <c r="W408" s="28">
        <f ca="1">IF($D408&gt;$D$8,"",INDIRECT(ADDRESS(ROW(Entrées!$C$37)+($D408-1)*24+W$11,COLUMN(Entrées!$C$37)+($C408-1),4,TRUE,"Entrées")))</f>
        <v>-230.5</v>
      </c>
      <c r="X408" s="28">
        <f ca="1">IF($D408&gt;$D$8,"",INDIRECT(ADDRESS(ROW(Entrées!$C$37)+($D408-1)*24+X$11,COLUMN(Entrées!$C$37)+($C408-1),4,TRUE,"Entrées")))</f>
        <v>-103</v>
      </c>
      <c r="Y408" s="28">
        <f ca="1">IF($D408&gt;$D$8,"",INDIRECT(ADDRESS(ROW(Entrées!$C$37)+($D408-1)*24+Y$11,COLUMN(Entrées!$C$37)+($C408-1),4,TRUE,"Entrées")))</f>
        <v>-730.5</v>
      </c>
      <c r="Z408" s="28">
        <f ca="1">IF($D408&gt;$D$8,"",INDIRECT(ADDRESS(ROW(Entrées!$C$37)+($D408-1)*24+Z$11,COLUMN(Entrées!$C$37)+($C408-1),4,TRUE,"Entrées")))</f>
        <v>-2092</v>
      </c>
      <c r="AA408" s="28">
        <f ca="1">IF($D408&gt;$D$8,"",INDIRECT(ADDRESS(ROW(Entrées!$C$37)+($D408-1)*24+AA$11,COLUMN(Entrées!$C$37)+($C408-1),4,TRUE,"Entrées")))</f>
        <v>-2328</v>
      </c>
      <c r="AB408" s="28">
        <f ca="1">IF($D408&gt;$D$8,"",INDIRECT(ADDRESS(ROW(Entrées!$C$37)+($D408-1)*24+AB$11,COLUMN(Entrées!$C$37)+($C408-1),4,TRUE,"Entrées")))</f>
        <v>-1517.5</v>
      </c>
      <c r="AC408" s="11"/>
      <c r="AD408" s="40">
        <f t="shared" ca="1" si="452"/>
        <v>-2143.4791666666665</v>
      </c>
      <c r="AE408" s="40">
        <f t="shared" ca="1" si="454"/>
        <v>-103</v>
      </c>
      <c r="AF408" s="40">
        <f t="shared" ca="1" si="455"/>
        <v>-3109.5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49473.956989247294</v>
      </c>
      <c r="AK408" s="31">
        <f t="shared" ca="1" si="457"/>
        <v>49350.672043010745</v>
      </c>
      <c r="AL408" s="31">
        <f t="shared" ca="1" si="458"/>
        <v>49398.118279569891</v>
      </c>
      <c r="AM408" s="31">
        <f t="shared" ca="1" si="459"/>
        <v>347.55645161290329</v>
      </c>
      <c r="AN408" s="31">
        <f t="shared" ca="1" si="460"/>
        <v>2588.1444892473114</v>
      </c>
      <c r="AO408" s="31">
        <f t="shared" ca="1" si="461"/>
        <v>1503.5463709677417</v>
      </c>
      <c r="AP408" s="31">
        <f t="shared" ca="1" si="462"/>
        <v>41704.171370967742</v>
      </c>
      <c r="AQ408" s="31">
        <f t="shared" ca="1" si="463"/>
        <v>2152.7096774193546</v>
      </c>
      <c r="AR408" s="31">
        <f t="shared" ca="1" si="464"/>
        <v>402.56922043010746</v>
      </c>
      <c r="AS408" s="31">
        <f t="shared" ca="1" si="465"/>
        <v>6508.2741935483891</v>
      </c>
      <c r="AT408" s="31">
        <f t="shared" ca="1" si="466"/>
        <v>-813.07862903225805</v>
      </c>
      <c r="AU408" s="31">
        <f t="shared" ca="1" si="467"/>
        <v>663.5913978494624</v>
      </c>
      <c r="AV408" s="31">
        <f t="shared" ca="1" si="468"/>
        <v>-5583.5161290322567</v>
      </c>
      <c r="AW408" s="31">
        <f t="shared" ca="1" si="469"/>
        <v>65.047043010752674</v>
      </c>
      <c r="AX408" s="31">
        <f t="shared" ca="1" si="470"/>
        <v>1350.5215053763443</v>
      </c>
      <c r="AY408" s="31">
        <f t="shared" ca="1" si="471"/>
        <v>-1174.383064516129</v>
      </c>
      <c r="AZ408" s="31">
        <f t="shared" ca="1" si="472"/>
        <v>-997.34811827956992</v>
      </c>
      <c r="BA408" s="31">
        <f t="shared" ca="1" si="473"/>
        <v>-382.02016129032256</v>
      </c>
      <c r="BB408" s="31">
        <f t="shared" ca="1" si="474"/>
        <v>-2410.5497311827958</v>
      </c>
      <c r="BC408" s="31">
        <f t="shared" ca="1" si="475"/>
        <v>-1597.1438172043011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-1807.5</v>
      </c>
      <c r="BI408" s="32">
        <f>IF($BF408&gt;$Y$7,"",IF(AND($BF408=$Y$7,$BG408=23),"",Entrées!D436-Entrées!D435))</f>
        <v>-1975</v>
      </c>
      <c r="BJ408" s="32">
        <f>IF($BF408&gt;$Y$7,"",IF(AND($BF408=$Y$7,$BG408=23),"",Entrées!E436-Entrées!E435))</f>
        <v>-1625</v>
      </c>
      <c r="BK408" s="32">
        <f>IF($BF408&gt;$Y$7,"",IF(AND($BF408=$Y$7,$BG408=23),"",Entrées!F436-Entrées!F435))</f>
        <v>1.5</v>
      </c>
      <c r="BL408" s="32">
        <f>IF($BF408&gt;$Y$7,"",IF(AND($BF408=$Y$7,$BG408=23),"",Entrées!G436-Entrées!G435))</f>
        <v>-388</v>
      </c>
      <c r="BM408" s="32">
        <f>IF($BF408&gt;$Y$7,"",IF(AND($BF408=$Y$7,$BG408=23),"",Entrées!H436-Entrées!H435))</f>
        <v>-232.5</v>
      </c>
      <c r="BN408" s="32">
        <f>IF($BF408&gt;$Y$7,"",IF(AND($BF408=$Y$7,$BG408=23),"",Entrées!I436-Entrées!I435))</f>
        <v>-144.5</v>
      </c>
      <c r="BO408" s="32">
        <f>IF($BF408&gt;$Y$7,"",IF(AND($BF408=$Y$7,$BG408=23),"",Entrées!J436-Entrées!J435))</f>
        <v>-13.5</v>
      </c>
      <c r="BP408" s="32">
        <f>IF($BF408&gt;$Y$7,"",IF(AND($BF408=$Y$7,$BG408=23),"",Entrées!K436-Entrées!K435))</f>
        <v>-61.5</v>
      </c>
      <c r="BQ408" s="32">
        <f>IF($BF408&gt;$Y$7,"",IF(AND($BF408=$Y$7,$BG408=23),"",Entrées!L436-Entrées!L435))</f>
        <v>-137</v>
      </c>
      <c r="BR408" s="32">
        <f>IF($BF408&gt;$Y$7,"",IF(AND($BF408=$Y$7,$BG408=23),"",Entrées!M436-Entrées!M435))</f>
        <v>24.5</v>
      </c>
      <c r="BS408" s="32">
        <f>IF($BF408&gt;$Y$7,"",IF(AND($BF408=$Y$7,$BG408=23),"",Entrées!N436-Entrées!N435))</f>
        <v>-3</v>
      </c>
      <c r="BT408" s="32">
        <f>IF($BF408&gt;$Y$7,"",IF(AND($BF408=$Y$7,$BG408=23),"",Entrées!O436-Entrées!O435))</f>
        <v>-854.5</v>
      </c>
      <c r="BU408" s="32">
        <f>IF($BF408&gt;$Y$7,"",IF(AND($BF408=$Y$7,$BG408=23),"",Entrées!P436-Entrées!P435))</f>
        <v>-6.5</v>
      </c>
      <c r="BV408" s="32">
        <f>IF($BF408&gt;$Y$7,"",IF(AND($BF408=$Y$7,$BG408=23),"",Entrées!Q436-Entrées!Q435))</f>
        <v>0</v>
      </c>
      <c r="BW408" s="32">
        <f>IF($BF408&gt;$Y$7,"",IF(AND($BF408=$Y$7,$BG408=23),"",Entrées!R436-Entrées!R435))</f>
        <v>74</v>
      </c>
      <c r="BX408" s="32">
        <f>IF($BF408&gt;$Y$7,"",IF(AND($BF408=$Y$7,$BG408=23),"",Entrées!S436-Entrées!S435))</f>
        <v>-214</v>
      </c>
      <c r="BY408" s="32">
        <f>IF($BF408&gt;$Y$7,"",IF(AND($BF408=$Y$7,$BG408=23),"",Entrées!T436-Entrées!T435))</f>
        <v>-223</v>
      </c>
      <c r="BZ408" s="32">
        <f>IF($BF408&gt;$Y$7,"",IF(AND($BF408=$Y$7,$BG408=23),"",Entrées!U436-Entrées!U435))</f>
        <v>0</v>
      </c>
      <c r="CA408" s="32">
        <f>IF($BF408&gt;$Y$7,"",IF(AND($BF408=$Y$7,$BG408=23),"",Entrées!V436-Entrées!V435))</f>
        <v>-400</v>
      </c>
      <c r="CB408" s="4"/>
      <c r="CC408" s="4"/>
      <c r="CD408" s="33">
        <f>IF($BF408&lt;=$Y$7,Entrées!J435/CD$2,"")</f>
        <v>0.27876608629825889</v>
      </c>
      <c r="CE408" s="33">
        <f>IF($BF408&lt;=$Y$7,Entrées!K435/CE$2,"")</f>
        <v>0.46870520783564262</v>
      </c>
      <c r="CF408" s="11">
        <f t="shared" si="477"/>
        <v>7926</v>
      </c>
      <c r="CG408" s="11">
        <f t="shared" si="478"/>
        <v>4186</v>
      </c>
      <c r="CH408" s="52">
        <f t="shared" si="479"/>
        <v>0.27160101910413265</v>
      </c>
      <c r="CI408" s="52">
        <f t="shared" si="480"/>
        <v>9.6170382329218221E-2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-1905</v>
      </c>
      <c r="F409" s="28">
        <f ca="1">IF($D409&gt;$D$8,"",INDIRECT(ADDRESS(ROW(Entrées!$C$37)+($D409-1)*24+F$11,COLUMN(Entrées!$C$37)+($C409-1),4,TRUE,"Entrées")))</f>
        <v>-2505</v>
      </c>
      <c r="G409" s="28">
        <f ca="1">IF($D409&gt;$D$8,"",INDIRECT(ADDRESS(ROW(Entrées!$C$37)+($D409-1)*24+G$11,COLUMN(Entrées!$C$37)+($C409-1),4,TRUE,"Entrées")))</f>
        <v>-2919.5</v>
      </c>
      <c r="H409" s="28">
        <f ca="1">IF($D409&gt;$D$8,"",INDIRECT(ADDRESS(ROW(Entrées!$C$37)+($D409-1)*24+H$11,COLUMN(Entrées!$C$37)+($C409-1),4,TRUE,"Entrées")))</f>
        <v>-2939</v>
      </c>
      <c r="I409" s="28">
        <f ca="1">IF($D409&gt;$D$8,"",INDIRECT(ADDRESS(ROW(Entrées!$C$37)+($D409-1)*24+I$11,COLUMN(Entrées!$C$37)+($C409-1),4,TRUE,"Entrées")))</f>
        <v>-2962</v>
      </c>
      <c r="J409" s="28">
        <f ca="1">IF($D409&gt;$D$8,"",INDIRECT(ADDRESS(ROW(Entrées!$C$37)+($D409-1)*24+J$11,COLUMN(Entrées!$C$37)+($C409-1),4,TRUE,"Entrées")))</f>
        <v>-2044.5</v>
      </c>
      <c r="K409" s="28">
        <f ca="1">IF($D409&gt;$D$8,"",INDIRECT(ADDRESS(ROW(Entrées!$C$37)+($D409-1)*24+K$11,COLUMN(Entrées!$C$37)+($C409-1),4,TRUE,"Entrées")))</f>
        <v>-898</v>
      </c>
      <c r="L409" s="28">
        <f ca="1">IF($D409&gt;$D$8,"",INDIRECT(ADDRESS(ROW(Entrées!$C$37)+($D409-1)*24+L$11,COLUMN(Entrées!$C$37)+($C409-1),4,TRUE,"Entrées")))</f>
        <v>-136</v>
      </c>
      <c r="M409" s="28">
        <f ca="1">IF($D409&gt;$D$8,"",INDIRECT(ADDRESS(ROW(Entrées!$C$37)+($D409-1)*24+M$11,COLUMN(Entrées!$C$37)+($C409-1),4,TRUE,"Entrées")))</f>
        <v>-2</v>
      </c>
      <c r="N409" s="28">
        <f ca="1">IF($D409&gt;$D$8,"",INDIRECT(ADDRESS(ROW(Entrées!$C$37)+($D409-1)*24+N$11,COLUMN(Entrées!$C$37)+($C409-1),4,TRUE,"Entrées")))</f>
        <v>-2</v>
      </c>
      <c r="O409" s="28">
        <f ca="1">IF($D409&gt;$D$8,"",INDIRECT(ADDRESS(ROW(Entrées!$C$37)+($D409-1)*24+O$11,COLUMN(Entrées!$C$37)+($C409-1),4,TRUE,"Entrées")))</f>
        <v>-2</v>
      </c>
      <c r="P409" s="28">
        <f ca="1">IF($D409&gt;$D$8,"",INDIRECT(ADDRESS(ROW(Entrées!$C$37)+($D409-1)*24+P$11,COLUMN(Entrées!$C$37)+($C409-1),4,TRUE,"Entrées")))</f>
        <v>-1.5</v>
      </c>
      <c r="Q409" s="28">
        <f ca="1">IF($D409&gt;$D$8,"",INDIRECT(ADDRESS(ROW(Entrées!$C$37)+($D409-1)*24+Q$11,COLUMN(Entrées!$C$37)+($C409-1),4,TRUE,"Entrées")))</f>
        <v>-2</v>
      </c>
      <c r="R409" s="28">
        <f ca="1">IF($D409&gt;$D$8,"",INDIRECT(ADDRESS(ROW(Entrées!$C$37)+($D409-1)*24+R$11,COLUMN(Entrées!$C$37)+($C409-1),4,TRUE,"Entrées")))</f>
        <v>-2</v>
      </c>
      <c r="S409" s="28">
        <f ca="1">IF($D409&gt;$D$8,"",INDIRECT(ADDRESS(ROW(Entrées!$C$37)+($D409-1)*24+S$11,COLUMN(Entrées!$C$37)+($C409-1),4,TRUE,"Entrées")))</f>
        <v>-1.5</v>
      </c>
      <c r="T409" s="28">
        <f ca="1">IF($D409&gt;$D$8,"",INDIRECT(ADDRESS(ROW(Entrées!$C$37)+($D409-1)*24+T$11,COLUMN(Entrées!$C$37)+($C409-1),4,TRUE,"Entrées")))</f>
        <v>-2</v>
      </c>
      <c r="U409" s="28">
        <f ca="1">IF($D409&gt;$D$8,"",INDIRECT(ADDRESS(ROW(Entrées!$C$37)+($D409-1)*24+U$11,COLUMN(Entrées!$C$37)+($C409-1),4,TRUE,"Entrées")))</f>
        <v>-2</v>
      </c>
      <c r="V409" s="28">
        <f ca="1">IF($D409&gt;$D$8,"",INDIRECT(ADDRESS(ROW(Entrées!$C$37)+($D409-1)*24+V$11,COLUMN(Entrées!$C$37)+($C409-1),4,TRUE,"Entrées")))</f>
        <v>-2</v>
      </c>
      <c r="W409" s="28">
        <f ca="1">IF($D409&gt;$D$8,"",INDIRECT(ADDRESS(ROW(Entrées!$C$37)+($D409-1)*24+W$11,COLUMN(Entrées!$C$37)+($C409-1),4,TRUE,"Entrées")))</f>
        <v>-2.5</v>
      </c>
      <c r="X409" s="28">
        <f ca="1">IF($D409&gt;$D$8,"",INDIRECT(ADDRESS(ROW(Entrées!$C$37)+($D409-1)*24+X$11,COLUMN(Entrées!$C$37)+($C409-1),4,TRUE,"Entrées")))</f>
        <v>-2</v>
      </c>
      <c r="Y409" s="28">
        <f ca="1">IF($D409&gt;$D$8,"",INDIRECT(ADDRESS(ROW(Entrées!$C$37)+($D409-1)*24+Y$11,COLUMN(Entrées!$C$37)+($C409-1),4,TRUE,"Entrées")))</f>
        <v>-2</v>
      </c>
      <c r="Z409" s="28">
        <f ca="1">IF($D409&gt;$D$8,"",INDIRECT(ADDRESS(ROW(Entrées!$C$37)+($D409-1)*24+Z$11,COLUMN(Entrées!$C$37)+($C409-1),4,TRUE,"Entrées")))</f>
        <v>-103.5</v>
      </c>
      <c r="AA409" s="28">
        <f ca="1">IF($D409&gt;$D$8,"",INDIRECT(ADDRESS(ROW(Entrées!$C$37)+($D409-1)*24+AA$11,COLUMN(Entrées!$C$37)+($C409-1),4,TRUE,"Entrées")))</f>
        <v>-365</v>
      </c>
      <c r="AB409" s="28">
        <f ca="1">IF($D409&gt;$D$8,"",INDIRECT(ADDRESS(ROW(Entrées!$C$37)+($D409-1)*24+AB$11,COLUMN(Entrées!$C$37)+($C409-1),4,TRUE,"Entrées")))</f>
        <v>-3</v>
      </c>
      <c r="AC409" s="11"/>
      <c r="AD409" s="40">
        <f t="shared" ca="1" si="452"/>
        <v>-700.25</v>
      </c>
      <c r="AE409" s="40">
        <f t="shared" ca="1" si="454"/>
        <v>-1.5</v>
      </c>
      <c r="AF409" s="40">
        <f t="shared" ca="1" si="455"/>
        <v>-2962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49473.956989247294</v>
      </c>
      <c r="AK409" s="31">
        <f t="shared" ca="1" si="457"/>
        <v>49350.672043010745</v>
      </c>
      <c r="AL409" s="31">
        <f t="shared" ca="1" si="458"/>
        <v>49398.118279569891</v>
      </c>
      <c r="AM409" s="31">
        <f t="shared" ca="1" si="459"/>
        <v>347.55645161290329</v>
      </c>
      <c r="AN409" s="31">
        <f t="shared" ca="1" si="460"/>
        <v>2588.1444892473114</v>
      </c>
      <c r="AO409" s="31">
        <f t="shared" ca="1" si="461"/>
        <v>1503.5463709677417</v>
      </c>
      <c r="AP409" s="31">
        <f t="shared" ca="1" si="462"/>
        <v>41704.171370967742</v>
      </c>
      <c r="AQ409" s="31">
        <f t="shared" ca="1" si="463"/>
        <v>2152.7096774193546</v>
      </c>
      <c r="AR409" s="31">
        <f t="shared" ca="1" si="464"/>
        <v>402.56922043010746</v>
      </c>
      <c r="AS409" s="31">
        <f t="shared" ca="1" si="465"/>
        <v>6508.2741935483891</v>
      </c>
      <c r="AT409" s="31">
        <f t="shared" ca="1" si="466"/>
        <v>-813.07862903225805</v>
      </c>
      <c r="AU409" s="31">
        <f t="shared" ca="1" si="467"/>
        <v>663.5913978494624</v>
      </c>
      <c r="AV409" s="31">
        <f t="shared" ca="1" si="468"/>
        <v>-5583.5161290322567</v>
      </c>
      <c r="AW409" s="31">
        <f t="shared" ca="1" si="469"/>
        <v>65.047043010752674</v>
      </c>
      <c r="AX409" s="31">
        <f t="shared" ca="1" si="470"/>
        <v>1350.5215053763443</v>
      </c>
      <c r="AY409" s="31">
        <f t="shared" ca="1" si="471"/>
        <v>-1174.383064516129</v>
      </c>
      <c r="AZ409" s="31">
        <f t="shared" ca="1" si="472"/>
        <v>-997.34811827956992</v>
      </c>
      <c r="BA409" s="31">
        <f t="shared" ca="1" si="473"/>
        <v>-382.02016129032256</v>
      </c>
      <c r="BB409" s="31">
        <f t="shared" ca="1" si="474"/>
        <v>-2410.5497311827958</v>
      </c>
      <c r="BC409" s="31">
        <f t="shared" ca="1" si="475"/>
        <v>-1597.1438172043011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-1536</v>
      </c>
      <c r="BI409" s="32">
        <f>IF($BF409&gt;$Y$7,"",IF(AND($BF409=$Y$7,$BG409=23),"",Entrées!D437-Entrées!D436))</f>
        <v>-1425</v>
      </c>
      <c r="BJ409" s="32">
        <f>IF($BF409&gt;$Y$7,"",IF(AND($BF409=$Y$7,$BG409=23),"",Entrées!E437-Entrées!E436))</f>
        <v>-925</v>
      </c>
      <c r="BK409" s="32">
        <f>IF($BF409&gt;$Y$7,"",IF(AND($BF409=$Y$7,$BG409=23),"",Entrées!F437-Entrées!F436))</f>
        <v>4</v>
      </c>
      <c r="BL409" s="32">
        <f>IF($BF409&gt;$Y$7,"",IF(AND($BF409=$Y$7,$BG409=23),"",Entrées!G437-Entrées!G436))</f>
        <v>270</v>
      </c>
      <c r="BM409" s="32">
        <f>IF($BF409&gt;$Y$7,"",IF(AND($BF409=$Y$7,$BG409=23),"",Entrées!H437-Entrées!H436))</f>
        <v>-173.5</v>
      </c>
      <c r="BN409" s="32">
        <f>IF($BF409&gt;$Y$7,"",IF(AND($BF409=$Y$7,$BG409=23),"",Entrées!I437-Entrées!I436))</f>
        <v>179.5</v>
      </c>
      <c r="BO409" s="32">
        <f>IF($BF409&gt;$Y$7,"",IF(AND($BF409=$Y$7,$BG409=23),"",Entrées!J437-Entrées!J436))</f>
        <v>-299</v>
      </c>
      <c r="BP409" s="32">
        <f>IF($BF409&gt;$Y$7,"",IF(AND($BF409=$Y$7,$BG409=23),"",Entrées!K437-Entrées!K436))</f>
        <v>-356.5</v>
      </c>
      <c r="BQ409" s="32">
        <f>IF($BF409&gt;$Y$7,"",IF(AND($BF409=$Y$7,$BG409=23),"",Entrées!L437-Entrées!L436))</f>
        <v>-460</v>
      </c>
      <c r="BR409" s="32">
        <f>IF($BF409&gt;$Y$7,"",IF(AND($BF409=$Y$7,$BG409=23),"",Entrées!M437-Entrées!M436))</f>
        <v>-31.5</v>
      </c>
      <c r="BS409" s="32">
        <f>IF($BF409&gt;$Y$7,"",IF(AND($BF409=$Y$7,$BG409=23),"",Entrées!N437-Entrées!N436))</f>
        <v>-7.5</v>
      </c>
      <c r="BT409" s="32">
        <f>IF($BF409&gt;$Y$7,"",IF(AND($BF409=$Y$7,$BG409=23),"",Entrées!O437-Entrées!O436))</f>
        <v>-661</v>
      </c>
      <c r="BU409" s="32">
        <f>IF($BF409&gt;$Y$7,"",IF(AND($BF409=$Y$7,$BG409=23),"",Entrées!P437-Entrées!P436))</f>
        <v>4.5</v>
      </c>
      <c r="BV409" s="32">
        <f>IF($BF409&gt;$Y$7,"",IF(AND($BF409=$Y$7,$BG409=23),"",Entrées!Q437-Entrées!Q436))</f>
        <v>0</v>
      </c>
      <c r="BW409" s="32">
        <f>IF($BF409&gt;$Y$7,"",IF(AND($BF409=$Y$7,$BG409=23),"",Entrées!R437-Entrées!R436))</f>
        <v>-100</v>
      </c>
      <c r="BX409" s="32">
        <f>IF($BF409&gt;$Y$7,"",IF(AND($BF409=$Y$7,$BG409=23),"",Entrées!S437-Entrées!S436))</f>
        <v>-290</v>
      </c>
      <c r="BY409" s="32">
        <f>IF($BF409&gt;$Y$7,"",IF(AND($BF409=$Y$7,$BG409=23),"",Entrées!T437-Entrées!T436))</f>
        <v>0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-120</v>
      </c>
      <c r="CB409" s="4"/>
      <c r="CC409" s="4"/>
      <c r="CD409" s="33">
        <f>IF($BF409&lt;=$Y$7,Entrées!J436/CD$2,"")</f>
        <v>0.27706283118849356</v>
      </c>
      <c r="CE409" s="33">
        <f>IF($BF409&lt;=$Y$7,Entrées!K436/CE$2,"")</f>
        <v>0.45401337792642138</v>
      </c>
      <c r="CF409" s="11">
        <f t="shared" si="477"/>
        <v>7926</v>
      </c>
      <c r="CG409" s="11">
        <f t="shared" si="478"/>
        <v>4186</v>
      </c>
      <c r="CH409" s="52">
        <f t="shared" si="479"/>
        <v>0.27160101910413265</v>
      </c>
      <c r="CI409" s="52">
        <f t="shared" si="480"/>
        <v>9.6170382329218221E-2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-553.5</v>
      </c>
      <c r="F410" s="28">
        <f ca="1">IF($D410&gt;$D$8,"",INDIRECT(ADDRESS(ROW(Entrées!$C$37)+($D410-1)*24+F$11,COLUMN(Entrées!$C$37)+($C410-1),4,TRUE,"Entrées")))</f>
        <v>-2544.5</v>
      </c>
      <c r="G410" s="28">
        <f ca="1">IF($D410&gt;$D$8,"",INDIRECT(ADDRESS(ROW(Entrées!$C$37)+($D410-1)*24+G$11,COLUMN(Entrées!$C$37)+($C410-1),4,TRUE,"Entrées")))</f>
        <v>-2425.5</v>
      </c>
      <c r="H410" s="28">
        <f ca="1">IF($D410&gt;$D$8,"",INDIRECT(ADDRESS(ROW(Entrées!$C$37)+($D410-1)*24+H$11,COLUMN(Entrées!$C$37)+($C410-1),4,TRUE,"Entrées")))</f>
        <v>-2143</v>
      </c>
      <c r="I410" s="28">
        <f ca="1">IF($D410&gt;$D$8,"",INDIRECT(ADDRESS(ROW(Entrées!$C$37)+($D410-1)*24+I$11,COLUMN(Entrées!$C$37)+($C410-1),4,TRUE,"Entrées")))</f>
        <v>-2304</v>
      </c>
      <c r="J410" s="28">
        <f ca="1">IF($D410&gt;$D$8,"",INDIRECT(ADDRESS(ROW(Entrées!$C$37)+($D410-1)*24+J$11,COLUMN(Entrées!$C$37)+($C410-1),4,TRUE,"Entrées")))</f>
        <v>-2256.5</v>
      </c>
      <c r="K410" s="28">
        <f ca="1">IF($D410&gt;$D$8,"",INDIRECT(ADDRESS(ROW(Entrées!$C$37)+($D410-1)*24+K$11,COLUMN(Entrées!$C$37)+($C410-1),4,TRUE,"Entrées")))</f>
        <v>-960.5</v>
      </c>
      <c r="L410" s="28">
        <f ca="1">IF($D410&gt;$D$8,"",INDIRECT(ADDRESS(ROW(Entrées!$C$37)+($D410-1)*24+L$11,COLUMN(Entrées!$C$37)+($C410-1),4,TRUE,"Entrées")))</f>
        <v>-164</v>
      </c>
      <c r="M410" s="28">
        <f ca="1">IF($D410&gt;$D$8,"",INDIRECT(ADDRESS(ROW(Entrées!$C$37)+($D410-1)*24+M$11,COLUMN(Entrées!$C$37)+($C410-1),4,TRUE,"Entrées")))</f>
        <v>-2</v>
      </c>
      <c r="N410" s="28">
        <f ca="1">IF($D410&gt;$D$8,"",INDIRECT(ADDRESS(ROW(Entrées!$C$37)+($D410-1)*24+N$11,COLUMN(Entrées!$C$37)+($C410-1),4,TRUE,"Entrées")))</f>
        <v>-3</v>
      </c>
      <c r="O410" s="28">
        <f ca="1">IF($D410&gt;$D$8,"",INDIRECT(ADDRESS(ROW(Entrées!$C$37)+($D410-1)*24+O$11,COLUMN(Entrées!$C$37)+($C410-1),4,TRUE,"Entrées")))</f>
        <v>-3</v>
      </c>
      <c r="P410" s="28">
        <f ca="1">IF($D410&gt;$D$8,"",INDIRECT(ADDRESS(ROW(Entrées!$C$37)+($D410-1)*24+P$11,COLUMN(Entrées!$C$37)+($C410-1),4,TRUE,"Entrées")))</f>
        <v>-2</v>
      </c>
      <c r="Q410" s="28">
        <f ca="1">IF($D410&gt;$D$8,"",INDIRECT(ADDRESS(ROW(Entrées!$C$37)+($D410-1)*24+Q$11,COLUMN(Entrées!$C$37)+($C410-1),4,TRUE,"Entrées")))</f>
        <v>-2</v>
      </c>
      <c r="R410" s="28">
        <f ca="1">IF($D410&gt;$D$8,"",INDIRECT(ADDRESS(ROW(Entrées!$C$37)+($D410-1)*24+R$11,COLUMN(Entrées!$C$37)+($C410-1),4,TRUE,"Entrées")))</f>
        <v>-2</v>
      </c>
      <c r="S410" s="28">
        <f ca="1">IF($D410&gt;$D$8,"",INDIRECT(ADDRESS(ROW(Entrées!$C$37)+($D410-1)*24+S$11,COLUMN(Entrées!$C$37)+($C410-1),4,TRUE,"Entrées")))</f>
        <v>-3</v>
      </c>
      <c r="T410" s="28">
        <f ca="1">IF($D410&gt;$D$8,"",INDIRECT(ADDRESS(ROW(Entrées!$C$37)+($D410-1)*24+T$11,COLUMN(Entrées!$C$37)+($C410-1),4,TRUE,"Entrées")))</f>
        <v>-3.5</v>
      </c>
      <c r="U410" s="28">
        <f ca="1">IF($D410&gt;$D$8,"",INDIRECT(ADDRESS(ROW(Entrées!$C$37)+($D410-1)*24+U$11,COLUMN(Entrées!$C$37)+($C410-1),4,TRUE,"Entrées")))</f>
        <v>-3</v>
      </c>
      <c r="V410" s="28">
        <f ca="1">IF($D410&gt;$D$8,"",INDIRECT(ADDRESS(ROW(Entrées!$C$37)+($D410-1)*24+V$11,COLUMN(Entrées!$C$37)+($C410-1),4,TRUE,"Entrées")))</f>
        <v>-2</v>
      </c>
      <c r="W410" s="28">
        <f ca="1">IF($D410&gt;$D$8,"",INDIRECT(ADDRESS(ROW(Entrées!$C$37)+($D410-1)*24+W$11,COLUMN(Entrées!$C$37)+($C410-1),4,TRUE,"Entrées")))</f>
        <v>-2</v>
      </c>
      <c r="X410" s="28">
        <f ca="1">IF($D410&gt;$D$8,"",INDIRECT(ADDRESS(ROW(Entrées!$C$37)+($D410-1)*24+X$11,COLUMN(Entrées!$C$37)+($C410-1),4,TRUE,"Entrées")))</f>
        <v>-3</v>
      </c>
      <c r="Y410" s="28">
        <f ca="1">IF($D410&gt;$D$8,"",INDIRECT(ADDRESS(ROW(Entrées!$C$37)+($D410-1)*24+Y$11,COLUMN(Entrées!$C$37)+($C410-1),4,TRUE,"Entrées")))</f>
        <v>-2</v>
      </c>
      <c r="Z410" s="28">
        <f ca="1">IF($D410&gt;$D$8,"",INDIRECT(ADDRESS(ROW(Entrées!$C$37)+($D410-1)*24+Z$11,COLUMN(Entrées!$C$37)+($C410-1),4,TRUE,"Entrées")))</f>
        <v>-3.5</v>
      </c>
      <c r="AA410" s="28">
        <f ca="1">IF($D410&gt;$D$8,"",INDIRECT(ADDRESS(ROW(Entrées!$C$37)+($D410-1)*24+AA$11,COLUMN(Entrées!$C$37)+($C410-1),4,TRUE,"Entrées")))</f>
        <v>-29.5</v>
      </c>
      <c r="AB410" s="28">
        <f ca="1">IF($D410&gt;$D$8,"",INDIRECT(ADDRESS(ROW(Entrées!$C$37)+($D410-1)*24+AB$11,COLUMN(Entrées!$C$37)+($C410-1),4,TRUE,"Entrées")))</f>
        <v>-53</v>
      </c>
      <c r="AC410" s="11"/>
      <c r="AD410" s="40">
        <f t="shared" ca="1" si="452"/>
        <v>-561.25</v>
      </c>
      <c r="AE410" s="40">
        <f t="shared" ca="1" si="454"/>
        <v>-2</v>
      </c>
      <c r="AF410" s="40">
        <f t="shared" ca="1" si="455"/>
        <v>-2544.5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49473.956989247294</v>
      </c>
      <c r="AK410" s="31">
        <f t="shared" ca="1" si="457"/>
        <v>49350.672043010745</v>
      </c>
      <c r="AL410" s="31">
        <f t="shared" ca="1" si="458"/>
        <v>49398.118279569891</v>
      </c>
      <c r="AM410" s="31">
        <f t="shared" ca="1" si="459"/>
        <v>347.55645161290329</v>
      </c>
      <c r="AN410" s="31">
        <f t="shared" ca="1" si="460"/>
        <v>2588.1444892473114</v>
      </c>
      <c r="AO410" s="31">
        <f t="shared" ca="1" si="461"/>
        <v>1503.5463709677417</v>
      </c>
      <c r="AP410" s="31">
        <f t="shared" ca="1" si="462"/>
        <v>41704.171370967742</v>
      </c>
      <c r="AQ410" s="31">
        <f t="shared" ca="1" si="463"/>
        <v>2152.7096774193546</v>
      </c>
      <c r="AR410" s="31">
        <f t="shared" ca="1" si="464"/>
        <v>402.56922043010746</v>
      </c>
      <c r="AS410" s="31">
        <f t="shared" ca="1" si="465"/>
        <v>6508.2741935483891</v>
      </c>
      <c r="AT410" s="31">
        <f t="shared" ca="1" si="466"/>
        <v>-813.07862903225805</v>
      </c>
      <c r="AU410" s="31">
        <f t="shared" ca="1" si="467"/>
        <v>663.5913978494624</v>
      </c>
      <c r="AV410" s="31">
        <f t="shared" ca="1" si="468"/>
        <v>-5583.5161290322567</v>
      </c>
      <c r="AW410" s="31">
        <f t="shared" ca="1" si="469"/>
        <v>65.047043010752674</v>
      </c>
      <c r="AX410" s="31">
        <f t="shared" ca="1" si="470"/>
        <v>1350.5215053763443</v>
      </c>
      <c r="AY410" s="31">
        <f t="shared" ca="1" si="471"/>
        <v>-1174.383064516129</v>
      </c>
      <c r="AZ410" s="31">
        <f t="shared" ca="1" si="472"/>
        <v>-997.34811827956992</v>
      </c>
      <c r="BA410" s="31">
        <f t="shared" ca="1" si="473"/>
        <v>-382.02016129032256</v>
      </c>
      <c r="BB410" s="31">
        <f t="shared" ca="1" si="474"/>
        <v>-2410.5497311827958</v>
      </c>
      <c r="BC410" s="31">
        <f t="shared" ca="1" si="475"/>
        <v>-1597.1438172043011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-972</v>
      </c>
      <c r="BI410" s="32">
        <f>IF($BF410&gt;$Y$7,"",IF(AND($BF410=$Y$7,$BG410=23),"",Entrées!D438-Entrées!D437))</f>
        <v>-475</v>
      </c>
      <c r="BJ410" s="32">
        <f>IF($BF410&gt;$Y$7,"",IF(AND($BF410=$Y$7,$BG410=23),"",Entrées!E438-Entrées!E437))</f>
        <v>-12.5</v>
      </c>
      <c r="BK410" s="32">
        <f>IF($BF410&gt;$Y$7,"",IF(AND($BF410=$Y$7,$BG410=23),"",Entrées!F438-Entrées!F437))</f>
        <v>3</v>
      </c>
      <c r="BL410" s="32">
        <f>IF($BF410&gt;$Y$7,"",IF(AND($BF410=$Y$7,$BG410=23),"",Entrées!G438-Entrées!G437))</f>
        <v>67</v>
      </c>
      <c r="BM410" s="32">
        <f>IF($BF410&gt;$Y$7,"",IF(AND($BF410=$Y$7,$BG410=23),"",Entrées!H438-Entrées!H437))</f>
        <v>10</v>
      </c>
      <c r="BN410" s="32">
        <f>IF($BF410&gt;$Y$7,"",IF(AND($BF410=$Y$7,$BG410=23),"",Entrées!I438-Entrées!I437))</f>
        <v>-24.5</v>
      </c>
      <c r="BO410" s="32">
        <f>IF($BF410&gt;$Y$7,"",IF(AND($BF410=$Y$7,$BG410=23),"",Entrées!J438-Entrées!J437))</f>
        <v>-380.5</v>
      </c>
      <c r="BP410" s="32">
        <f>IF($BF410&gt;$Y$7,"",IF(AND($BF410=$Y$7,$BG410=23),"",Entrées!K438-Entrées!K437))</f>
        <v>-576.5</v>
      </c>
      <c r="BQ410" s="32">
        <f>IF($BF410&gt;$Y$7,"",IF(AND($BF410=$Y$7,$BG410=23),"",Entrées!L438-Entrées!L437))</f>
        <v>243</v>
      </c>
      <c r="BR410" s="32">
        <f>IF($BF410&gt;$Y$7,"",IF(AND($BF410=$Y$7,$BG410=23),"",Entrées!M438-Entrées!M437))</f>
        <v>57</v>
      </c>
      <c r="BS410" s="32">
        <f>IF($BF410&gt;$Y$7,"",IF(AND($BF410=$Y$7,$BG410=23),"",Entrées!N438-Entrées!N437))</f>
        <v>-2.5</v>
      </c>
      <c r="BT410" s="32">
        <f>IF($BF410&gt;$Y$7,"",IF(AND($BF410=$Y$7,$BG410=23),"",Entrées!O438-Entrées!O437))</f>
        <v>-367.5</v>
      </c>
      <c r="BU410" s="32">
        <f>IF($BF410&gt;$Y$7,"",IF(AND($BF410=$Y$7,$BG410=23),"",Entrées!P438-Entrées!P437))</f>
        <v>2</v>
      </c>
      <c r="BV410" s="32">
        <f>IF($BF410&gt;$Y$7,"",IF(AND($BF410=$Y$7,$BG410=23),"",Entrées!Q438-Entrées!Q437))</f>
        <v>0</v>
      </c>
      <c r="BW410" s="32">
        <f>IF($BF410&gt;$Y$7,"",IF(AND($BF410=$Y$7,$BG410=23),"",Entrées!R438-Entrées!R437))</f>
        <v>-50</v>
      </c>
      <c r="BX410" s="32">
        <f>IF($BF410&gt;$Y$7,"",IF(AND($BF410=$Y$7,$BG410=23),"",Entrées!S438-Entrées!S437))</f>
        <v>-618</v>
      </c>
      <c r="BY410" s="32">
        <f>IF($BF410&gt;$Y$7,"",IF(AND($BF410=$Y$7,$BG410=23),"",Entrées!T438-Entrées!T437))</f>
        <v>0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316</v>
      </c>
      <c r="CB410" s="4"/>
      <c r="CC410" s="4"/>
      <c r="CD410" s="33">
        <f>IF($BF410&lt;=$Y$7,Entrées!J437/CD$2,"")</f>
        <v>0.23933888468332071</v>
      </c>
      <c r="CE410" s="33">
        <f>IF($BF410&lt;=$Y$7,Entrées!K437/CE$2,"")</f>
        <v>0.36884854276158624</v>
      </c>
      <c r="CF410" s="11">
        <f t="shared" si="477"/>
        <v>7926</v>
      </c>
      <c r="CG410" s="11">
        <f t="shared" si="478"/>
        <v>4186</v>
      </c>
      <c r="CH410" s="52">
        <f t="shared" si="479"/>
        <v>0.27160101910413265</v>
      </c>
      <c r="CI410" s="52">
        <f t="shared" si="480"/>
        <v>9.6170382329218221E-2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-252</v>
      </c>
      <c r="F411" s="28">
        <f ca="1">IF($D411&gt;$D$8,"",INDIRECT(ADDRESS(ROW(Entrées!$C$37)+($D411-1)*24+F$11,COLUMN(Entrées!$C$37)+($C411-1),4,TRUE,"Entrées")))</f>
        <v>-1963.5</v>
      </c>
      <c r="G411" s="28">
        <f ca="1">IF($D411&gt;$D$8,"",INDIRECT(ADDRESS(ROW(Entrées!$C$37)+($D411-1)*24+G$11,COLUMN(Entrées!$C$37)+($C411-1),4,TRUE,"Entrées")))</f>
        <v>-2435</v>
      </c>
      <c r="H411" s="28">
        <f ca="1">IF($D411&gt;$D$8,"",INDIRECT(ADDRESS(ROW(Entrées!$C$37)+($D411-1)*24+H$11,COLUMN(Entrées!$C$37)+($C411-1),4,TRUE,"Entrées")))</f>
        <v>-2681.5</v>
      </c>
      <c r="I411" s="28">
        <f ca="1">IF($D411&gt;$D$8,"",INDIRECT(ADDRESS(ROW(Entrées!$C$37)+($D411-1)*24+I$11,COLUMN(Entrées!$C$37)+($C411-1),4,TRUE,"Entrées")))</f>
        <v>-3071</v>
      </c>
      <c r="J411" s="28">
        <f ca="1">IF($D411&gt;$D$8,"",INDIRECT(ADDRESS(ROW(Entrées!$C$37)+($D411-1)*24+J$11,COLUMN(Entrées!$C$37)+($C411-1),4,TRUE,"Entrées")))</f>
        <v>-2568</v>
      </c>
      <c r="K411" s="28">
        <f ca="1">IF($D411&gt;$D$8,"",INDIRECT(ADDRESS(ROW(Entrées!$C$37)+($D411-1)*24+K$11,COLUMN(Entrées!$C$37)+($C411-1),4,TRUE,"Entrées")))</f>
        <v>-679.5</v>
      </c>
      <c r="L411" s="28">
        <f ca="1">IF($D411&gt;$D$8,"",INDIRECT(ADDRESS(ROW(Entrées!$C$37)+($D411-1)*24+L$11,COLUMN(Entrées!$C$37)+($C411-1),4,TRUE,"Entrées")))</f>
        <v>-2</v>
      </c>
      <c r="M411" s="28">
        <f ca="1">IF($D411&gt;$D$8,"",INDIRECT(ADDRESS(ROW(Entrées!$C$37)+($D411-1)*24+M$11,COLUMN(Entrées!$C$37)+($C411-1),4,TRUE,"Entrées")))</f>
        <v>-2</v>
      </c>
      <c r="N411" s="28">
        <f ca="1">IF($D411&gt;$D$8,"",INDIRECT(ADDRESS(ROW(Entrées!$C$37)+($D411-1)*24+N$11,COLUMN(Entrées!$C$37)+($C411-1),4,TRUE,"Entrées")))</f>
        <v>-2</v>
      </c>
      <c r="O411" s="28">
        <f ca="1">IF($D411&gt;$D$8,"",INDIRECT(ADDRESS(ROW(Entrées!$C$37)+($D411-1)*24+O$11,COLUMN(Entrées!$C$37)+($C411-1),4,TRUE,"Entrées")))</f>
        <v>-2</v>
      </c>
      <c r="P411" s="28">
        <f ca="1">IF($D411&gt;$D$8,"",INDIRECT(ADDRESS(ROW(Entrées!$C$37)+($D411-1)*24+P$11,COLUMN(Entrées!$C$37)+($C411-1),4,TRUE,"Entrées")))</f>
        <v>-2</v>
      </c>
      <c r="Q411" s="28">
        <f ca="1">IF($D411&gt;$D$8,"",INDIRECT(ADDRESS(ROW(Entrées!$C$37)+($D411-1)*24+Q$11,COLUMN(Entrées!$C$37)+($C411-1),4,TRUE,"Entrées")))</f>
        <v>-2</v>
      </c>
      <c r="R411" s="28">
        <f ca="1">IF($D411&gt;$D$8,"",INDIRECT(ADDRESS(ROW(Entrées!$C$37)+($D411-1)*24+R$11,COLUMN(Entrées!$C$37)+($C411-1),4,TRUE,"Entrées")))</f>
        <v>-2</v>
      </c>
      <c r="S411" s="28">
        <f ca="1">IF($D411&gt;$D$8,"",INDIRECT(ADDRESS(ROW(Entrées!$C$37)+($D411-1)*24+S$11,COLUMN(Entrées!$C$37)+($C411-1),4,TRUE,"Entrées")))</f>
        <v>-2</v>
      </c>
      <c r="T411" s="28">
        <f ca="1">IF($D411&gt;$D$8,"",INDIRECT(ADDRESS(ROW(Entrées!$C$37)+($D411-1)*24+T$11,COLUMN(Entrées!$C$37)+($C411-1),4,TRUE,"Entrées")))</f>
        <v>-2</v>
      </c>
      <c r="U411" s="28">
        <f ca="1">IF($D411&gt;$D$8,"",INDIRECT(ADDRESS(ROW(Entrées!$C$37)+($D411-1)*24+U$11,COLUMN(Entrées!$C$37)+($C411-1),4,TRUE,"Entrées")))</f>
        <v>-25.5</v>
      </c>
      <c r="V411" s="28">
        <f ca="1">IF($D411&gt;$D$8,"",INDIRECT(ADDRESS(ROW(Entrées!$C$37)+($D411-1)*24+V$11,COLUMN(Entrées!$C$37)+($C411-1),4,TRUE,"Entrées")))</f>
        <v>-47</v>
      </c>
      <c r="W411" s="28">
        <f ca="1">IF($D411&gt;$D$8,"",INDIRECT(ADDRESS(ROW(Entrées!$C$37)+($D411-1)*24+W$11,COLUMN(Entrées!$C$37)+($C411-1),4,TRUE,"Entrées")))</f>
        <v>-46.5</v>
      </c>
      <c r="X411" s="28">
        <f ca="1">IF($D411&gt;$D$8,"",INDIRECT(ADDRESS(ROW(Entrées!$C$37)+($D411-1)*24+X$11,COLUMN(Entrées!$C$37)+($C411-1),4,TRUE,"Entrées")))</f>
        <v>-2</v>
      </c>
      <c r="Y411" s="28">
        <f ca="1">IF($D411&gt;$D$8,"",INDIRECT(ADDRESS(ROW(Entrées!$C$37)+($D411-1)*24+Y$11,COLUMN(Entrées!$C$37)+($C411-1),4,TRUE,"Entrées")))</f>
        <v>-2</v>
      </c>
      <c r="Z411" s="28">
        <f ca="1">IF($D411&gt;$D$8,"",INDIRECT(ADDRESS(ROW(Entrées!$C$37)+($D411-1)*24+Z$11,COLUMN(Entrées!$C$37)+($C411-1),4,TRUE,"Entrées")))</f>
        <v>-3</v>
      </c>
      <c r="AA411" s="28">
        <f ca="1">IF($D411&gt;$D$8,"",INDIRECT(ADDRESS(ROW(Entrées!$C$37)+($D411-1)*24+AA$11,COLUMN(Entrées!$C$37)+($C411-1),4,TRUE,"Entrées")))</f>
        <v>-28.5</v>
      </c>
      <c r="AB411" s="28">
        <f ca="1">IF($D411&gt;$D$8,"",INDIRECT(ADDRESS(ROW(Entrées!$C$37)+($D411-1)*24+AB$11,COLUMN(Entrées!$C$37)+($C411-1),4,TRUE,"Entrées")))</f>
        <v>-54</v>
      </c>
      <c r="AC411" s="11"/>
      <c r="AD411" s="40">
        <f t="shared" ca="1" si="452"/>
        <v>-578.20833333333337</v>
      </c>
      <c r="AE411" s="40">
        <f t="shared" ca="1" si="454"/>
        <v>-2</v>
      </c>
      <c r="AF411" s="40">
        <f t="shared" ca="1" si="455"/>
        <v>-3071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49473.956989247294</v>
      </c>
      <c r="AK411" s="31">
        <f t="shared" ca="1" si="457"/>
        <v>49350.672043010745</v>
      </c>
      <c r="AL411" s="31">
        <f t="shared" ca="1" si="458"/>
        <v>49398.118279569891</v>
      </c>
      <c r="AM411" s="31">
        <f t="shared" ca="1" si="459"/>
        <v>347.55645161290329</v>
      </c>
      <c r="AN411" s="31">
        <f t="shared" ca="1" si="460"/>
        <v>2588.1444892473114</v>
      </c>
      <c r="AO411" s="31">
        <f t="shared" ca="1" si="461"/>
        <v>1503.5463709677417</v>
      </c>
      <c r="AP411" s="31">
        <f t="shared" ca="1" si="462"/>
        <v>41704.171370967742</v>
      </c>
      <c r="AQ411" s="31">
        <f t="shared" ca="1" si="463"/>
        <v>2152.7096774193546</v>
      </c>
      <c r="AR411" s="31">
        <f t="shared" ca="1" si="464"/>
        <v>402.56922043010746</v>
      </c>
      <c r="AS411" s="31">
        <f t="shared" ca="1" si="465"/>
        <v>6508.2741935483891</v>
      </c>
      <c r="AT411" s="31">
        <f t="shared" ca="1" si="466"/>
        <v>-813.07862903225805</v>
      </c>
      <c r="AU411" s="31">
        <f t="shared" ca="1" si="467"/>
        <v>663.5913978494624</v>
      </c>
      <c r="AV411" s="31">
        <f t="shared" ca="1" si="468"/>
        <v>-5583.5161290322567</v>
      </c>
      <c r="AW411" s="31">
        <f t="shared" ca="1" si="469"/>
        <v>65.047043010752674</v>
      </c>
      <c r="AX411" s="31">
        <f t="shared" ca="1" si="470"/>
        <v>1350.5215053763443</v>
      </c>
      <c r="AY411" s="31">
        <f t="shared" ca="1" si="471"/>
        <v>-1174.383064516129</v>
      </c>
      <c r="AZ411" s="31">
        <f t="shared" ca="1" si="472"/>
        <v>-997.34811827956992</v>
      </c>
      <c r="BA411" s="31">
        <f t="shared" ca="1" si="473"/>
        <v>-382.02016129032256</v>
      </c>
      <c r="BB411" s="31">
        <f t="shared" ca="1" si="474"/>
        <v>-2410.5497311827958</v>
      </c>
      <c r="BC411" s="31">
        <f t="shared" ca="1" si="475"/>
        <v>-1597.1438172043011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795.5</v>
      </c>
      <c r="BI411" s="32">
        <f>IF($BF411&gt;$Y$7,"",IF(AND($BF411=$Y$7,$BG411=23),"",Entrées!D439-Entrées!D438))</f>
        <v>2325</v>
      </c>
      <c r="BJ411" s="32">
        <f>IF($BF411&gt;$Y$7,"",IF(AND($BF411=$Y$7,$BG411=23),"",Entrées!E439-Entrées!E438))</f>
        <v>2337.5</v>
      </c>
      <c r="BK411" s="32">
        <f>IF($BF411&gt;$Y$7,"",IF(AND($BF411=$Y$7,$BG411=23),"",Entrées!F439-Entrées!F438))</f>
        <v>-1</v>
      </c>
      <c r="BL411" s="32">
        <f>IF($BF411&gt;$Y$7,"",IF(AND($BF411=$Y$7,$BG411=23),"",Entrées!G439-Entrées!G438))</f>
        <v>56.5</v>
      </c>
      <c r="BM411" s="32">
        <f>IF($BF411&gt;$Y$7,"",IF(AND($BF411=$Y$7,$BG411=23),"",Entrées!H439-Entrées!H438))</f>
        <v>-16.5</v>
      </c>
      <c r="BN411" s="32">
        <f>IF($BF411&gt;$Y$7,"",IF(AND($BF411=$Y$7,$BG411=23),"",Entrées!I439-Entrées!I438))</f>
        <v>33.5</v>
      </c>
      <c r="BO411" s="32">
        <f>IF($BF411&gt;$Y$7,"",IF(AND($BF411=$Y$7,$BG411=23),"",Entrées!J439-Entrées!J438))</f>
        <v>-357.5</v>
      </c>
      <c r="BP411" s="32">
        <f>IF($BF411&gt;$Y$7,"",IF(AND($BF411=$Y$7,$BG411=23),"",Entrées!K439-Entrées!K438))</f>
        <v>-679</v>
      </c>
      <c r="BQ411" s="32">
        <f>IF($BF411&gt;$Y$7,"",IF(AND($BF411=$Y$7,$BG411=23),"",Entrées!L439-Entrées!L438))</f>
        <v>1021</v>
      </c>
      <c r="BR411" s="32">
        <f>IF($BF411&gt;$Y$7,"",IF(AND($BF411=$Y$7,$BG411=23),"",Entrées!M439-Entrées!M438))</f>
        <v>0.5</v>
      </c>
      <c r="BS411" s="32">
        <f>IF($BF411&gt;$Y$7,"",IF(AND($BF411=$Y$7,$BG411=23),"",Entrées!N439-Entrées!N438))</f>
        <v>13</v>
      </c>
      <c r="BT411" s="32">
        <f>IF($BF411&gt;$Y$7,"",IF(AND($BF411=$Y$7,$BG411=23),"",Entrées!O439-Entrées!O438))</f>
        <v>724.5</v>
      </c>
      <c r="BU411" s="32">
        <f>IF($BF411&gt;$Y$7,"",IF(AND($BF411=$Y$7,$BG411=23),"",Entrées!P439-Entrées!P438))</f>
        <v>0.5</v>
      </c>
      <c r="BV411" s="32">
        <f>IF($BF411&gt;$Y$7,"",IF(AND($BF411=$Y$7,$BG411=23),"",Entrées!Q439-Entrées!Q438))</f>
        <v>0</v>
      </c>
      <c r="BW411" s="32">
        <f>IF($BF411&gt;$Y$7,"",IF(AND($BF411=$Y$7,$BG411=23),"",Entrées!R439-Entrées!R438))</f>
        <v>14</v>
      </c>
      <c r="BX411" s="32">
        <f>IF($BF411&gt;$Y$7,"",IF(AND($BF411=$Y$7,$BG411=23),"",Entrées!S439-Entrées!S438))</f>
        <v>372</v>
      </c>
      <c r="BY411" s="32">
        <f>IF($BF411&gt;$Y$7,"",IF(AND($BF411=$Y$7,$BG411=23),"",Entrées!T439-Entrées!T438))</f>
        <v>14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1146</v>
      </c>
      <c r="CB411" s="4"/>
      <c r="CC411" s="4"/>
      <c r="CD411" s="33">
        <f>IF($BF411&lt;=$Y$7,Entrées!J438/CD$2,"")</f>
        <v>0.191332323996972</v>
      </c>
      <c r="CE411" s="33">
        <f>IF($BF411&lt;=$Y$7,Entrées!K438/CE$2,"")</f>
        <v>0.23112756808408982</v>
      </c>
      <c r="CF411" s="11">
        <f t="shared" si="477"/>
        <v>7926</v>
      </c>
      <c r="CG411" s="11">
        <f t="shared" si="478"/>
        <v>4186</v>
      </c>
      <c r="CH411" s="52">
        <f t="shared" si="479"/>
        <v>0.27160101910413265</v>
      </c>
      <c r="CI411" s="52">
        <f t="shared" si="480"/>
        <v>9.6170382329218221E-2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>
        <f ca="1">IF($D412&gt;$D$8,"",INDIRECT(ADDRESS(ROW(Entrées!$C$37)+($D412-1)*24+E$11,COLUMN(Entrées!$C$37)+($C412-1),4,TRUE,"Entrées")))</f>
        <v>-29</v>
      </c>
      <c r="F412" s="28">
        <f ca="1">IF($D412&gt;$D$8,"",INDIRECT(ADDRESS(ROW(Entrées!$C$37)+($D412-1)*24+F$11,COLUMN(Entrées!$C$37)+($C412-1),4,TRUE,"Entrées")))</f>
        <v>-954</v>
      </c>
      <c r="G412" s="28">
        <f ca="1">IF($D412&gt;$D$8,"",INDIRECT(ADDRESS(ROW(Entrées!$C$37)+($D412-1)*24+G$11,COLUMN(Entrées!$C$37)+($C412-1),4,TRUE,"Entrées")))</f>
        <v>-2040.5</v>
      </c>
      <c r="H412" s="28">
        <f ca="1">IF($D412&gt;$D$8,"",INDIRECT(ADDRESS(ROW(Entrées!$C$37)+($D412-1)*24+H$11,COLUMN(Entrées!$C$37)+($C412-1),4,TRUE,"Entrées")))</f>
        <v>-2947</v>
      </c>
      <c r="I412" s="28">
        <f ca="1">IF($D412&gt;$D$8,"",INDIRECT(ADDRESS(ROW(Entrées!$C$37)+($D412-1)*24+I$11,COLUMN(Entrées!$C$37)+($C412-1),4,TRUE,"Entrées")))</f>
        <v>-3074</v>
      </c>
      <c r="J412" s="28">
        <f ca="1">IF($D412&gt;$D$8,"",INDIRECT(ADDRESS(ROW(Entrées!$C$37)+($D412-1)*24+J$11,COLUMN(Entrées!$C$37)+($C412-1),4,TRUE,"Entrées")))</f>
        <v>-2635.5</v>
      </c>
      <c r="K412" s="28">
        <f ca="1">IF($D412&gt;$D$8,"",INDIRECT(ADDRESS(ROW(Entrées!$C$37)+($D412-1)*24+K$11,COLUMN(Entrées!$C$37)+($C412-1),4,TRUE,"Entrées")))</f>
        <v>-794.5</v>
      </c>
      <c r="L412" s="28">
        <f ca="1">IF($D412&gt;$D$8,"",INDIRECT(ADDRESS(ROW(Entrées!$C$37)+($D412-1)*24+L$11,COLUMN(Entrées!$C$37)+($C412-1),4,TRUE,"Entrées")))</f>
        <v>-177.5</v>
      </c>
      <c r="M412" s="28">
        <f ca="1">IF($D412&gt;$D$8,"",INDIRECT(ADDRESS(ROW(Entrées!$C$37)+($D412-1)*24+M$11,COLUMN(Entrées!$C$37)+($C412-1),4,TRUE,"Entrées")))</f>
        <v>-2.5</v>
      </c>
      <c r="N412" s="28">
        <f ca="1">IF($D412&gt;$D$8,"",INDIRECT(ADDRESS(ROW(Entrées!$C$37)+($D412-1)*24+N$11,COLUMN(Entrées!$C$37)+($C412-1),4,TRUE,"Entrées")))</f>
        <v>-2</v>
      </c>
      <c r="O412" s="28">
        <f ca="1">IF($D412&gt;$D$8,"",INDIRECT(ADDRESS(ROW(Entrées!$C$37)+($D412-1)*24+O$11,COLUMN(Entrées!$C$37)+($C412-1),4,TRUE,"Entrées")))</f>
        <v>-2</v>
      </c>
      <c r="P412" s="28">
        <f ca="1">IF($D412&gt;$D$8,"",INDIRECT(ADDRESS(ROW(Entrées!$C$37)+($D412-1)*24+P$11,COLUMN(Entrées!$C$37)+($C412-1),4,TRUE,"Entrées")))</f>
        <v>-2</v>
      </c>
      <c r="Q412" s="28">
        <f ca="1">IF($D412&gt;$D$8,"",INDIRECT(ADDRESS(ROW(Entrées!$C$37)+($D412-1)*24+Q$11,COLUMN(Entrées!$C$37)+($C412-1),4,TRUE,"Entrées")))</f>
        <v>-2</v>
      </c>
      <c r="R412" s="28">
        <f ca="1">IF($D412&gt;$D$8,"",INDIRECT(ADDRESS(ROW(Entrées!$C$37)+($D412-1)*24+R$11,COLUMN(Entrées!$C$37)+($C412-1),4,TRUE,"Entrées")))</f>
        <v>-2.5</v>
      </c>
      <c r="S412" s="28">
        <f ca="1">IF($D412&gt;$D$8,"",INDIRECT(ADDRESS(ROW(Entrées!$C$37)+($D412-1)*24+S$11,COLUMN(Entrées!$C$37)+($C412-1),4,TRUE,"Entrées")))</f>
        <v>-2</v>
      </c>
      <c r="T412" s="28">
        <f ca="1">IF($D412&gt;$D$8,"",INDIRECT(ADDRESS(ROW(Entrées!$C$37)+($D412-1)*24+T$11,COLUMN(Entrées!$C$37)+($C412-1),4,TRUE,"Entrées")))</f>
        <v>-35.5</v>
      </c>
      <c r="U412" s="28">
        <f ca="1">IF($D412&gt;$D$8,"",INDIRECT(ADDRESS(ROW(Entrées!$C$37)+($D412-1)*24+U$11,COLUMN(Entrées!$C$37)+($C412-1),4,TRUE,"Entrées")))</f>
        <v>-2</v>
      </c>
      <c r="V412" s="28">
        <f ca="1">IF($D412&gt;$D$8,"",INDIRECT(ADDRESS(ROW(Entrées!$C$37)+($D412-1)*24+V$11,COLUMN(Entrées!$C$37)+($C412-1),4,TRUE,"Entrées")))</f>
        <v>-17.5</v>
      </c>
      <c r="W412" s="28">
        <f ca="1">IF($D412&gt;$D$8,"",INDIRECT(ADDRESS(ROW(Entrées!$C$37)+($D412-1)*24+W$11,COLUMN(Entrées!$C$37)+($C412-1),4,TRUE,"Entrées")))</f>
        <v>-48</v>
      </c>
      <c r="X412" s="28">
        <f ca="1">IF($D412&gt;$D$8,"",INDIRECT(ADDRESS(ROW(Entrées!$C$37)+($D412-1)*24+X$11,COLUMN(Entrées!$C$37)+($C412-1),4,TRUE,"Entrées")))</f>
        <v>-9.5</v>
      </c>
      <c r="Y412" s="28">
        <f ca="1">IF($D412&gt;$D$8,"",INDIRECT(ADDRESS(ROW(Entrées!$C$37)+($D412-1)*24+Y$11,COLUMN(Entrées!$C$37)+($C412-1),4,TRUE,"Entrées")))</f>
        <v>-2.5</v>
      </c>
      <c r="Z412" s="28">
        <f ca="1">IF($D412&gt;$D$8,"",INDIRECT(ADDRESS(ROW(Entrées!$C$37)+($D412-1)*24+Z$11,COLUMN(Entrées!$C$37)+($C412-1),4,TRUE,"Entrées")))</f>
        <v>-2</v>
      </c>
      <c r="AA412" s="28">
        <f ca="1">IF($D412&gt;$D$8,"",INDIRECT(ADDRESS(ROW(Entrées!$C$37)+($D412-1)*24+AA$11,COLUMN(Entrées!$C$37)+($C412-1),4,TRUE,"Entrées")))</f>
        <v>-2</v>
      </c>
      <c r="AB412" s="28">
        <f ca="1">IF($D412&gt;$D$8,"",INDIRECT(ADDRESS(ROW(Entrées!$C$37)+($D412-1)*24+AB$11,COLUMN(Entrées!$C$37)+($C412-1),4,TRUE,"Entrées")))</f>
        <v>-2.5</v>
      </c>
      <c r="AC412" s="11"/>
      <c r="AD412" s="40">
        <f t="shared" ca="1" si="452"/>
        <v>-532.85416666666663</v>
      </c>
      <c r="AE412" s="40">
        <f t="shared" ca="1" si="454"/>
        <v>-2</v>
      </c>
      <c r="AF412" s="40">
        <f t="shared" ca="1" si="455"/>
        <v>-3074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49473.956989247294</v>
      </c>
      <c r="AK412" s="31">
        <f t="shared" ca="1" si="457"/>
        <v>49350.672043010745</v>
      </c>
      <c r="AL412" s="31">
        <f t="shared" ca="1" si="458"/>
        <v>49398.118279569891</v>
      </c>
      <c r="AM412" s="31">
        <f t="shared" ca="1" si="459"/>
        <v>347.55645161290329</v>
      </c>
      <c r="AN412" s="31">
        <f t="shared" ca="1" si="460"/>
        <v>2588.1444892473114</v>
      </c>
      <c r="AO412" s="31">
        <f t="shared" ca="1" si="461"/>
        <v>1503.5463709677417</v>
      </c>
      <c r="AP412" s="31">
        <f t="shared" ca="1" si="462"/>
        <v>41704.171370967742</v>
      </c>
      <c r="AQ412" s="31">
        <f t="shared" ca="1" si="463"/>
        <v>2152.7096774193546</v>
      </c>
      <c r="AR412" s="31">
        <f t="shared" ca="1" si="464"/>
        <v>402.56922043010746</v>
      </c>
      <c r="AS412" s="31">
        <f t="shared" ca="1" si="465"/>
        <v>6508.2741935483891</v>
      </c>
      <c r="AT412" s="31">
        <f t="shared" ca="1" si="466"/>
        <v>-813.07862903225805</v>
      </c>
      <c r="AU412" s="31">
        <f t="shared" ca="1" si="467"/>
        <v>663.5913978494624</v>
      </c>
      <c r="AV412" s="31">
        <f t="shared" ca="1" si="468"/>
        <v>-5583.5161290322567</v>
      </c>
      <c r="AW412" s="31">
        <f t="shared" ca="1" si="469"/>
        <v>65.047043010752674</v>
      </c>
      <c r="AX412" s="31">
        <f t="shared" ca="1" si="470"/>
        <v>1350.5215053763443</v>
      </c>
      <c r="AY412" s="31">
        <f t="shared" ca="1" si="471"/>
        <v>-1174.383064516129</v>
      </c>
      <c r="AZ412" s="31">
        <f t="shared" ca="1" si="472"/>
        <v>-997.34811827956992</v>
      </c>
      <c r="BA412" s="31">
        <f t="shared" ca="1" si="473"/>
        <v>-382.02016129032256</v>
      </c>
      <c r="BB412" s="31">
        <f t="shared" ca="1" si="474"/>
        <v>-2410.5497311827958</v>
      </c>
      <c r="BC412" s="31">
        <f t="shared" ca="1" si="475"/>
        <v>-1597.1438172043011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5303.5</v>
      </c>
      <c r="BI412" s="32">
        <f>IF($BF412&gt;$Y$7,"",IF(AND($BF412=$Y$7,$BG412=23),"",Entrées!D440-Entrées!D439))</f>
        <v>4350</v>
      </c>
      <c r="BJ412" s="32">
        <f>IF($BF412&gt;$Y$7,"",IF(AND($BF412=$Y$7,$BG412=23),"",Entrées!E440-Entrées!E439))</f>
        <v>4250</v>
      </c>
      <c r="BK412" s="32">
        <f>IF($BF412&gt;$Y$7,"",IF(AND($BF412=$Y$7,$BG412=23),"",Entrées!F440-Entrées!F439))</f>
        <v>1</v>
      </c>
      <c r="BL412" s="32">
        <f>IF($BF412&gt;$Y$7,"",IF(AND($BF412=$Y$7,$BG412=23),"",Entrées!G440-Entrées!G439))</f>
        <v>49.5</v>
      </c>
      <c r="BM412" s="32">
        <f>IF($BF412&gt;$Y$7,"",IF(AND($BF412=$Y$7,$BG412=23),"",Entrées!H440-Entrées!H439))</f>
        <v>13.5</v>
      </c>
      <c r="BN412" s="32">
        <f>IF($BF412&gt;$Y$7,"",IF(AND($BF412=$Y$7,$BG412=23),"",Entrées!I440-Entrées!I439))</f>
        <v>168.5</v>
      </c>
      <c r="BO412" s="32">
        <f>IF($BF412&gt;$Y$7,"",IF(AND($BF412=$Y$7,$BG412=23),"",Entrées!J440-Entrées!J439))</f>
        <v>15.5</v>
      </c>
      <c r="BP412" s="32">
        <f>IF($BF412&gt;$Y$7,"",IF(AND($BF412=$Y$7,$BG412=23),"",Entrées!K440-Entrées!K439))</f>
        <v>-281.5</v>
      </c>
      <c r="BQ412" s="32">
        <f>IF($BF412&gt;$Y$7,"",IF(AND($BF412=$Y$7,$BG412=23),"",Entrées!L440-Entrées!L439))</f>
        <v>2808</v>
      </c>
      <c r="BR412" s="32">
        <f>IF($BF412&gt;$Y$7,"",IF(AND($BF412=$Y$7,$BG412=23),"",Entrées!M440-Entrées!M439))</f>
        <v>1</v>
      </c>
      <c r="BS412" s="32">
        <f>IF($BF412&gt;$Y$7,"",IF(AND($BF412=$Y$7,$BG412=23),"",Entrées!N440-Entrées!N439))</f>
        <v>5</v>
      </c>
      <c r="BT412" s="32">
        <f>IF($BF412&gt;$Y$7,"",IF(AND($BF412=$Y$7,$BG412=23),"",Entrées!O440-Entrées!O439))</f>
        <v>2523</v>
      </c>
      <c r="BU412" s="32">
        <f>IF($BF412&gt;$Y$7,"",IF(AND($BF412=$Y$7,$BG412=23),"",Entrées!P440-Entrées!P439))</f>
        <v>-2.5</v>
      </c>
      <c r="BV412" s="32">
        <f>IF($BF412&gt;$Y$7,"",IF(AND($BF412=$Y$7,$BG412=23),"",Entrées!Q440-Entrées!Q439))</f>
        <v>0</v>
      </c>
      <c r="BW412" s="32">
        <f>IF($BF412&gt;$Y$7,"",IF(AND($BF412=$Y$7,$BG412=23),"",Entrées!R440-Entrées!R439))</f>
        <v>-14</v>
      </c>
      <c r="BX412" s="32">
        <f>IF($BF412&gt;$Y$7,"",IF(AND($BF412=$Y$7,$BG412=23),"",Entrées!S440-Entrées!S439))</f>
        <v>56</v>
      </c>
      <c r="BY412" s="32">
        <f>IF($BF412&gt;$Y$7,"",IF(AND($BF412=$Y$7,$BG412=23),"",Entrées!T440-Entrées!T439))</f>
        <v>1567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1240</v>
      </c>
      <c r="CB412" s="4"/>
      <c r="CC412" s="4"/>
      <c r="CD412" s="33">
        <f>IF($BF412&lt;=$Y$7,Entrées!J439/CD$2,"")</f>
        <v>0.1462276053494827</v>
      </c>
      <c r="CE412" s="33">
        <f>IF($BF412&lt;=$Y$7,Entrées!K439/CE$2,"")</f>
        <v>6.8920210224558048E-2</v>
      </c>
      <c r="CF412" s="11">
        <f t="shared" si="477"/>
        <v>7926</v>
      </c>
      <c r="CG412" s="11">
        <f t="shared" si="478"/>
        <v>4186</v>
      </c>
      <c r="CH412" s="52">
        <f t="shared" si="479"/>
        <v>0.27160101910413265</v>
      </c>
      <c r="CI412" s="52">
        <f t="shared" si="480"/>
        <v>9.6170382329218221E-2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-545.04838709677415</v>
      </c>
      <c r="F413" s="30">
        <f t="shared" ref="F413" ca="1" si="483">SUM(F382:F412)/$D$8</f>
        <v>-1983.1935483870968</v>
      </c>
      <c r="G413" s="30">
        <f t="shared" ref="G413" ca="1" si="484">SUM(G382:G412)/$D$8</f>
        <v>-2192.516129032258</v>
      </c>
      <c r="H413" s="30">
        <f t="shared" ref="H413" ca="1" si="485">SUM(H382:H412)/$D$8</f>
        <v>-2359.6774193548385</v>
      </c>
      <c r="I413" s="30">
        <f t="shared" ref="I413" ca="1" si="486">SUM(I382:I412)/$D$8</f>
        <v>-2524.0322580645161</v>
      </c>
      <c r="J413" s="30">
        <f t="shared" ref="J413" ca="1" si="487">SUM(J382:J412)/$D$8</f>
        <v>-2393.3225806451615</v>
      </c>
      <c r="K413" s="30">
        <f t="shared" ref="K413" ca="1" si="488">SUM(K382:K412)/$D$8</f>
        <v>-1786.6612903225807</v>
      </c>
      <c r="L413" s="30">
        <f t="shared" ref="L413" ca="1" si="489">SUM(L382:L412)/$D$8</f>
        <v>-765.32258064516134</v>
      </c>
      <c r="M413" s="30">
        <f t="shared" ref="M413" ca="1" si="490">SUM(M382:M412)/$D$8</f>
        <v>-490.98387096774195</v>
      </c>
      <c r="N413" s="30">
        <f t="shared" ref="N413" ca="1" si="491">SUM(N382:N412)/$D$8</f>
        <v>-382.90322580645159</v>
      </c>
      <c r="O413" s="30">
        <f t="shared" ref="O413" ca="1" si="492">SUM(O382:O412)/$D$8</f>
        <v>-286.56451612903226</v>
      </c>
      <c r="P413" s="30">
        <f t="shared" ref="P413" ca="1" si="493">SUM(P382:P412)/$D$8</f>
        <v>-235.82258064516128</v>
      </c>
      <c r="Q413" s="30">
        <f t="shared" ref="Q413" ca="1" si="494">SUM(Q382:Q412)/$D$8</f>
        <v>-166.7741935483871</v>
      </c>
      <c r="R413" s="30">
        <f t="shared" ref="R413" ca="1" si="495">SUM(R382:R412)/$D$8</f>
        <v>-149.14516129032259</v>
      </c>
      <c r="S413" s="30">
        <f t="shared" ref="S413" ca="1" si="496">SUM(S382:S412)/$D$8</f>
        <v>-298.58064516129031</v>
      </c>
      <c r="T413" s="30">
        <f t="shared" ref="T413" ca="1" si="497">SUM(T382:T412)/$D$8</f>
        <v>-463.98387096774195</v>
      </c>
      <c r="U413" s="30">
        <f t="shared" ref="U413" ca="1" si="498">SUM(U382:U412)/$D$8</f>
        <v>-540.90322580645159</v>
      </c>
      <c r="V413" s="30">
        <f t="shared" ref="V413" ca="1" si="499">SUM(V382:V412)/$D$8</f>
        <v>-515.59677419354841</v>
      </c>
      <c r="W413" s="30">
        <f t="shared" ref="W413" ca="1" si="500">SUM(W382:W412)/$D$8</f>
        <v>-327.70967741935482</v>
      </c>
      <c r="X413" s="30">
        <f t="shared" ref="X413" ca="1" si="501">SUM(X382:X412)/$D$8</f>
        <v>-48.774193548387096</v>
      </c>
      <c r="Y413" s="30">
        <f t="shared" ref="Y413" ca="1" si="502">SUM(Y382:Y412)/$D$8</f>
        <v>-33.225806451612904</v>
      </c>
      <c r="Z413" s="30">
        <f t="shared" ref="Z413" ca="1" si="503">SUM(Z382:Z412)/$D$8</f>
        <v>-177.64516129032259</v>
      </c>
      <c r="AA413" s="30">
        <f t="shared" ref="AA413" ca="1" si="504">SUM(AA382:AA412)/$D$8</f>
        <v>-549.87096774193549</v>
      </c>
      <c r="AB413" s="30">
        <f t="shared" ref="AB413" ca="1" si="505">SUM(AB382:AB412)/$D$8</f>
        <v>-295.62903225806451</v>
      </c>
      <c r="AC413" s="41"/>
      <c r="AD413" s="42">
        <f ca="1">SUM(INDIRECT(A400):INDIRECT(A401))/$D$8</f>
        <v>-813.07862903225805</v>
      </c>
      <c r="AE413" s="42">
        <f ca="1">MAX(INDIRECT(A402):INDIRECT(A403))</f>
        <v>-1</v>
      </c>
      <c r="AF413" s="42">
        <f ca="1">MIN(INDIRECT(A404):INDIRECT(A405))</f>
        <v>-3109.5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49473.956989247294</v>
      </c>
      <c r="AK413" s="31">
        <f t="shared" ca="1" si="457"/>
        <v>49350.672043010745</v>
      </c>
      <c r="AL413" s="31">
        <f t="shared" ca="1" si="458"/>
        <v>49398.118279569891</v>
      </c>
      <c r="AM413" s="31">
        <f t="shared" ca="1" si="459"/>
        <v>347.55645161290329</v>
      </c>
      <c r="AN413" s="31">
        <f t="shared" ca="1" si="460"/>
        <v>2588.1444892473114</v>
      </c>
      <c r="AO413" s="31">
        <f t="shared" ca="1" si="461"/>
        <v>1503.5463709677417</v>
      </c>
      <c r="AP413" s="31">
        <f t="shared" ca="1" si="462"/>
        <v>41704.171370967742</v>
      </c>
      <c r="AQ413" s="31">
        <f t="shared" ca="1" si="463"/>
        <v>2152.7096774193546</v>
      </c>
      <c r="AR413" s="31">
        <f t="shared" ca="1" si="464"/>
        <v>402.56922043010746</v>
      </c>
      <c r="AS413" s="31">
        <f t="shared" ca="1" si="465"/>
        <v>6508.2741935483891</v>
      </c>
      <c r="AT413" s="31">
        <f t="shared" ca="1" si="466"/>
        <v>-813.07862903225805</v>
      </c>
      <c r="AU413" s="31">
        <f t="shared" ca="1" si="467"/>
        <v>663.5913978494624</v>
      </c>
      <c r="AV413" s="31">
        <f t="shared" ca="1" si="468"/>
        <v>-5583.5161290322567</v>
      </c>
      <c r="AW413" s="31">
        <f t="shared" ca="1" si="469"/>
        <v>65.047043010752674</v>
      </c>
      <c r="AX413" s="31">
        <f t="shared" ca="1" si="470"/>
        <v>1350.5215053763443</v>
      </c>
      <c r="AY413" s="31">
        <f t="shared" ca="1" si="471"/>
        <v>-1174.383064516129</v>
      </c>
      <c r="AZ413" s="31">
        <f t="shared" ca="1" si="472"/>
        <v>-997.34811827956992</v>
      </c>
      <c r="BA413" s="31">
        <f t="shared" ca="1" si="473"/>
        <v>-382.02016129032256</v>
      </c>
      <c r="BB413" s="31">
        <f t="shared" ca="1" si="474"/>
        <v>-2410.5497311827958</v>
      </c>
      <c r="BC413" s="31">
        <f t="shared" ca="1" si="475"/>
        <v>-1597.1438172043011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-445.5</v>
      </c>
      <c r="BI413" s="32">
        <f>IF($BF413&gt;$Y$7,"",IF(AND($BF413=$Y$7,$BG413=23),"",Entrées!D441-Entrées!D440))</f>
        <v>-1925</v>
      </c>
      <c r="BJ413" s="32">
        <f>IF($BF413&gt;$Y$7,"",IF(AND($BF413=$Y$7,$BG413=23),"",Entrées!E441-Entrées!E440))</f>
        <v>-1962.5</v>
      </c>
      <c r="BK413" s="32">
        <f>IF($BF413&gt;$Y$7,"",IF(AND($BF413=$Y$7,$BG413=23),"",Entrées!F441-Entrées!F440))</f>
        <v>-0.5</v>
      </c>
      <c r="BL413" s="32">
        <f>IF($BF413&gt;$Y$7,"",IF(AND($BF413=$Y$7,$BG413=23),"",Entrées!G441-Entrées!G440))</f>
        <v>-263</v>
      </c>
      <c r="BM413" s="32">
        <f>IF($BF413&gt;$Y$7,"",IF(AND($BF413=$Y$7,$BG413=23),"",Entrées!H441-Entrées!H440))</f>
        <v>-59</v>
      </c>
      <c r="BN413" s="32">
        <f>IF($BF413&gt;$Y$7,"",IF(AND($BF413=$Y$7,$BG413=23),"",Entrées!I441-Entrées!I440))</f>
        <v>46.5</v>
      </c>
      <c r="BO413" s="32">
        <f>IF($BF413&gt;$Y$7,"",IF(AND($BF413=$Y$7,$BG413=23),"",Entrées!J441-Entrées!J440))</f>
        <v>41.5</v>
      </c>
      <c r="BP413" s="32">
        <f>IF($BF413&gt;$Y$7,"",IF(AND($BF413=$Y$7,$BG413=23),"",Entrées!K441-Entrées!K440))</f>
        <v>-7</v>
      </c>
      <c r="BQ413" s="32">
        <f>IF($BF413&gt;$Y$7,"",IF(AND($BF413=$Y$7,$BG413=23),"",Entrées!L441-Entrées!L440))</f>
        <v>-13</v>
      </c>
      <c r="BR413" s="32">
        <f>IF($BF413&gt;$Y$7,"",IF(AND($BF413=$Y$7,$BG413=23),"",Entrées!M441-Entrées!M440))</f>
        <v>-35</v>
      </c>
      <c r="BS413" s="32">
        <f>IF($BF413&gt;$Y$7,"",IF(AND($BF413=$Y$7,$BG413=23),"",Entrées!N441-Entrées!N440))</f>
        <v>-3.5</v>
      </c>
      <c r="BT413" s="32">
        <f>IF($BF413&gt;$Y$7,"",IF(AND($BF413=$Y$7,$BG413=23),"",Entrées!O441-Entrées!O440))</f>
        <v>-152</v>
      </c>
      <c r="BU413" s="32">
        <f>IF($BF413&gt;$Y$7,"",IF(AND($BF413=$Y$7,$BG413=23),"",Entrées!P441-Entrées!P440))</f>
        <v>-4</v>
      </c>
      <c r="BV413" s="32">
        <f>IF($BF413&gt;$Y$7,"",IF(AND($BF413=$Y$7,$BG413=23),"",Entrées!Q441-Entrées!Q440))</f>
        <v>0</v>
      </c>
      <c r="BW413" s="32">
        <f>IF($BF413&gt;$Y$7,"",IF(AND($BF413=$Y$7,$BG413=23),"",Entrées!R441-Entrées!R440))</f>
        <v>0</v>
      </c>
      <c r="BX413" s="32">
        <f>IF($BF413&gt;$Y$7,"",IF(AND($BF413=$Y$7,$BG413=23),"",Entrées!S441-Entrées!S440))</f>
        <v>208</v>
      </c>
      <c r="BY413" s="32">
        <f>IF($BF413&gt;$Y$7,"",IF(AND($BF413=$Y$7,$BG413=23),"",Entrées!T441-Entrées!T440))</f>
        <v>-1431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-859</v>
      </c>
      <c r="CB413" s="4"/>
      <c r="CC413" s="4"/>
      <c r="CD413" s="33">
        <f>IF($BF413&lt;=$Y$7,Entrées!J440/CD$2,"")</f>
        <v>0.14818319454958365</v>
      </c>
      <c r="CE413" s="33">
        <f>IF($BF413&lt;=$Y$7,Entrées!K440/CE$2,"")</f>
        <v>1.6722408026755853E-3</v>
      </c>
      <c r="CF413" s="11">
        <f t="shared" si="477"/>
        <v>7926</v>
      </c>
      <c r="CG413" s="11">
        <f t="shared" si="478"/>
        <v>4186</v>
      </c>
      <c r="CH413" s="52">
        <f t="shared" si="479"/>
        <v>0.27160101910413265</v>
      </c>
      <c r="CI413" s="52">
        <f t="shared" si="480"/>
        <v>9.6170382329218221E-2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-8.5</v>
      </c>
      <c r="F414" s="30">
        <f t="shared" ref="F414:AB414" ca="1" si="506">MAX(F382:F412)</f>
        <v>-700</v>
      </c>
      <c r="G414" s="30">
        <f t="shared" ca="1" si="506"/>
        <v>-918.5</v>
      </c>
      <c r="H414" s="30">
        <f t="shared" ca="1" si="506"/>
        <v>-1296</v>
      </c>
      <c r="I414" s="30">
        <f t="shared" ca="1" si="506"/>
        <v>-1817.5</v>
      </c>
      <c r="J414" s="30">
        <f t="shared" ca="1" si="506"/>
        <v>-1476.5</v>
      </c>
      <c r="K414" s="30">
        <f t="shared" ca="1" si="506"/>
        <v>-575</v>
      </c>
      <c r="L414" s="30">
        <f t="shared" ca="1" si="506"/>
        <v>-2</v>
      </c>
      <c r="M414" s="30">
        <f t="shared" ca="1" si="506"/>
        <v>-1</v>
      </c>
      <c r="N414" s="30">
        <f t="shared" ca="1" si="506"/>
        <v>-1.5</v>
      </c>
      <c r="O414" s="30">
        <f t="shared" ca="1" si="506"/>
        <v>-1.5</v>
      </c>
      <c r="P414" s="30">
        <f t="shared" ca="1" si="506"/>
        <v>-1.5</v>
      </c>
      <c r="Q414" s="30">
        <f t="shared" ca="1" si="506"/>
        <v>-1</v>
      </c>
      <c r="R414" s="30">
        <f t="shared" ca="1" si="506"/>
        <v>-1</v>
      </c>
      <c r="S414" s="30">
        <f t="shared" ca="1" si="506"/>
        <v>-1.5</v>
      </c>
      <c r="T414" s="30">
        <f t="shared" ca="1" si="506"/>
        <v>-1.5</v>
      </c>
      <c r="U414" s="30">
        <f t="shared" ca="1" si="506"/>
        <v>-1.5</v>
      </c>
      <c r="V414" s="30">
        <f t="shared" ca="1" si="506"/>
        <v>-2</v>
      </c>
      <c r="W414" s="30">
        <f t="shared" ca="1" si="506"/>
        <v>-2</v>
      </c>
      <c r="X414" s="30">
        <f t="shared" ca="1" si="506"/>
        <v>-1</v>
      </c>
      <c r="Y414" s="30">
        <f t="shared" ca="1" si="506"/>
        <v>-1</v>
      </c>
      <c r="Z414" s="30">
        <f t="shared" ca="1" si="506"/>
        <v>-1</v>
      </c>
      <c r="AA414" s="30">
        <f t="shared" ca="1" si="506"/>
        <v>-2</v>
      </c>
      <c r="AB414" s="30">
        <f t="shared" ca="1" si="506"/>
        <v>-1.5</v>
      </c>
      <c r="AC414" s="41" t="s">
        <v>142</v>
      </c>
      <c r="AD414" s="42">
        <f ca="1">SUM(E413:AB413)/24</f>
        <v>-813.07862903225805</v>
      </c>
      <c r="AE414" s="42">
        <f ca="1">MAX(E414:AB414)</f>
        <v>-1</v>
      </c>
      <c r="AF414" s="42">
        <f ca="1">MIN(E415:AB415)</f>
        <v>-3109.5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49473.956989247294</v>
      </c>
      <c r="AK414" s="31">
        <f t="shared" ca="1" si="457"/>
        <v>49350.672043010745</v>
      </c>
      <c r="AL414" s="31">
        <f t="shared" ca="1" si="458"/>
        <v>49398.118279569891</v>
      </c>
      <c r="AM414" s="31">
        <f t="shared" ca="1" si="459"/>
        <v>347.55645161290329</v>
      </c>
      <c r="AN414" s="31">
        <f t="shared" ca="1" si="460"/>
        <v>2588.1444892473114</v>
      </c>
      <c r="AO414" s="31">
        <f t="shared" ca="1" si="461"/>
        <v>1503.5463709677417</v>
      </c>
      <c r="AP414" s="31">
        <f t="shared" ca="1" si="462"/>
        <v>41704.171370967742</v>
      </c>
      <c r="AQ414" s="31">
        <f t="shared" ca="1" si="463"/>
        <v>2152.7096774193546</v>
      </c>
      <c r="AR414" s="31">
        <f t="shared" ca="1" si="464"/>
        <v>402.56922043010746</v>
      </c>
      <c r="AS414" s="31">
        <f t="shared" ca="1" si="465"/>
        <v>6508.2741935483891</v>
      </c>
      <c r="AT414" s="31">
        <f t="shared" ca="1" si="466"/>
        <v>-813.07862903225805</v>
      </c>
      <c r="AU414" s="31">
        <f t="shared" ca="1" si="467"/>
        <v>663.5913978494624</v>
      </c>
      <c r="AV414" s="31">
        <f t="shared" ca="1" si="468"/>
        <v>-5583.5161290322567</v>
      </c>
      <c r="AW414" s="31">
        <f t="shared" ca="1" si="469"/>
        <v>65.047043010752674</v>
      </c>
      <c r="AX414" s="31">
        <f t="shared" ca="1" si="470"/>
        <v>1350.5215053763443</v>
      </c>
      <c r="AY414" s="31">
        <f t="shared" ca="1" si="471"/>
        <v>-1174.383064516129</v>
      </c>
      <c r="AZ414" s="31">
        <f t="shared" ca="1" si="472"/>
        <v>-997.34811827956992</v>
      </c>
      <c r="BA414" s="31">
        <f t="shared" ca="1" si="473"/>
        <v>-382.02016129032256</v>
      </c>
      <c r="BB414" s="31">
        <f t="shared" ca="1" si="474"/>
        <v>-2410.5497311827958</v>
      </c>
      <c r="BC414" s="31">
        <f t="shared" ca="1" si="475"/>
        <v>-1597.1438172043011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-4291.5</v>
      </c>
      <c r="BI414" s="32">
        <f>IF($BF414&gt;$Y$7,"",IF(AND($BF414=$Y$7,$BG414=23),"",Entrées!D442-Entrées!D441))</f>
        <v>-4187.5</v>
      </c>
      <c r="BJ414" s="32">
        <f>IF($BF414&gt;$Y$7,"",IF(AND($BF414=$Y$7,$BG414=23),"",Entrées!E442-Entrées!E441))</f>
        <v>-4187.5</v>
      </c>
      <c r="BK414" s="32">
        <f>IF($BF414&gt;$Y$7,"",IF(AND($BF414=$Y$7,$BG414=23),"",Entrées!F442-Entrées!F441))</f>
        <v>1.5</v>
      </c>
      <c r="BL414" s="32">
        <f>IF($BF414&gt;$Y$7,"",IF(AND($BF414=$Y$7,$BG414=23),"",Entrées!G442-Entrées!G441))</f>
        <v>-82.5</v>
      </c>
      <c r="BM414" s="32">
        <f>IF($BF414&gt;$Y$7,"",IF(AND($BF414=$Y$7,$BG414=23),"",Entrées!H442-Entrées!H441))</f>
        <v>-47.5</v>
      </c>
      <c r="BN414" s="32">
        <f>IF($BF414&gt;$Y$7,"",IF(AND($BF414=$Y$7,$BG414=23),"",Entrées!I442-Entrées!I441))</f>
        <v>-179</v>
      </c>
      <c r="BO414" s="32">
        <f>IF($BF414&gt;$Y$7,"",IF(AND($BF414=$Y$7,$BG414=23),"",Entrées!J442-Entrées!J441))</f>
        <v>9</v>
      </c>
      <c r="BP414" s="32">
        <f>IF($BF414&gt;$Y$7,"",IF(AND($BF414=$Y$7,$BG414=23),"",Entrées!K442-Entrées!K441))</f>
        <v>0</v>
      </c>
      <c r="BQ414" s="32">
        <f>IF($BF414&gt;$Y$7,"",IF(AND($BF414=$Y$7,$BG414=23),"",Entrées!L442-Entrées!L441))</f>
        <v>-2146.5</v>
      </c>
      <c r="BR414" s="32">
        <f>IF($BF414&gt;$Y$7,"",IF(AND($BF414=$Y$7,$BG414=23),"",Entrées!M442-Entrées!M441))</f>
        <v>-6</v>
      </c>
      <c r="BS414" s="32">
        <f>IF($BF414&gt;$Y$7,"",IF(AND($BF414=$Y$7,$BG414=23),"",Entrées!N442-Entrées!N441))</f>
        <v>2</v>
      </c>
      <c r="BT414" s="32">
        <f>IF($BF414&gt;$Y$7,"",IF(AND($BF414=$Y$7,$BG414=23),"",Entrées!O442-Entrées!O441))</f>
        <v>-1841</v>
      </c>
      <c r="BU414" s="32">
        <f>IF($BF414&gt;$Y$7,"",IF(AND($BF414=$Y$7,$BG414=23),"",Entrées!P442-Entrées!P441))</f>
        <v>1.5</v>
      </c>
      <c r="BV414" s="32">
        <f>IF($BF414&gt;$Y$7,"",IF(AND($BF414=$Y$7,$BG414=23),"",Entrées!Q442-Entrées!Q441))</f>
        <v>0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-477</v>
      </c>
      <c r="BY414" s="32">
        <f>IF($BF414&gt;$Y$7,"",IF(AND($BF414=$Y$7,$BG414=23),"",Entrées!T442-Entrées!T441))</f>
        <v>94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-1170</v>
      </c>
      <c r="CB414" s="4"/>
      <c r="CC414" s="4"/>
      <c r="CD414" s="33">
        <f>IF($BF414&lt;=$Y$7,Entrées!J441/CD$2,"")</f>
        <v>0.15341912692404744</v>
      </c>
      <c r="CE414" s="33">
        <f>IF($BF414&lt;=$Y$7,Entrées!K441/CE$2,"")</f>
        <v>0</v>
      </c>
      <c r="CF414" s="11">
        <f t="shared" si="477"/>
        <v>7926</v>
      </c>
      <c r="CG414" s="11">
        <f t="shared" si="478"/>
        <v>4186</v>
      </c>
      <c r="CH414" s="52">
        <f t="shared" si="479"/>
        <v>0.27160101910413265</v>
      </c>
      <c r="CI414" s="52">
        <f t="shared" si="480"/>
        <v>9.6170382329218221E-2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-1905</v>
      </c>
      <c r="F415" s="30">
        <f t="shared" ref="F415:AB415" ca="1" si="507">MIN(F382:F412)</f>
        <v>-2666</v>
      </c>
      <c r="G415" s="30">
        <f t="shared" ca="1" si="507"/>
        <v>-3109.5</v>
      </c>
      <c r="H415" s="30">
        <f t="shared" ca="1" si="507"/>
        <v>-3094.5</v>
      </c>
      <c r="I415" s="30">
        <f t="shared" ca="1" si="507"/>
        <v>-3082</v>
      </c>
      <c r="J415" s="30">
        <f t="shared" ca="1" si="507"/>
        <v>-3070</v>
      </c>
      <c r="K415" s="30">
        <f t="shared" ca="1" si="507"/>
        <v>-3052.5</v>
      </c>
      <c r="L415" s="30">
        <f t="shared" ca="1" si="507"/>
        <v>-2483.5</v>
      </c>
      <c r="M415" s="30">
        <f t="shared" ca="1" si="507"/>
        <v>-2461.5</v>
      </c>
      <c r="N415" s="30">
        <f t="shared" ca="1" si="507"/>
        <v>-2484</v>
      </c>
      <c r="O415" s="30">
        <f t="shared" ca="1" si="507"/>
        <v>-2560.5</v>
      </c>
      <c r="P415" s="30">
        <f t="shared" ca="1" si="507"/>
        <v>-2566</v>
      </c>
      <c r="Q415" s="30">
        <f t="shared" ca="1" si="507"/>
        <v>-2111.5</v>
      </c>
      <c r="R415" s="30">
        <f t="shared" ca="1" si="507"/>
        <v>-2057.5</v>
      </c>
      <c r="S415" s="30">
        <f t="shared" ca="1" si="507"/>
        <v>-2615.5</v>
      </c>
      <c r="T415" s="30">
        <f t="shared" ca="1" si="507"/>
        <v>-2841.5</v>
      </c>
      <c r="U415" s="30">
        <f t="shared" ca="1" si="507"/>
        <v>-2389</v>
      </c>
      <c r="V415" s="30">
        <f t="shared" ca="1" si="507"/>
        <v>-2534</v>
      </c>
      <c r="W415" s="30">
        <f t="shared" ca="1" si="507"/>
        <v>-2123</v>
      </c>
      <c r="X415" s="30">
        <f t="shared" ca="1" si="507"/>
        <v>-552.5</v>
      </c>
      <c r="Y415" s="30">
        <f t="shared" ca="1" si="507"/>
        <v>-730.5</v>
      </c>
      <c r="Z415" s="30">
        <f t="shared" ca="1" si="507"/>
        <v>-2092</v>
      </c>
      <c r="AA415" s="30">
        <f t="shared" ca="1" si="507"/>
        <v>-2328</v>
      </c>
      <c r="AB415" s="30">
        <f t="shared" ca="1" si="507"/>
        <v>-1545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-813.07862903225805</v>
      </c>
      <c r="AE415" s="42">
        <f ca="1">MAX(INDIRECT(ADDRESS(ROW($C$37),COLUMN($C$37)+($C381-1),4, TRUE,"Entrées")):INDIRECT(ADDRESS(ROW(INDIRECT($A$42)),COLUMN($C$37)+($C381-1),4,TRUE,"Entrées")))</f>
        <v>-1</v>
      </c>
      <c r="AF415" s="42">
        <f ca="1">MIN(INDIRECT(ADDRESS(ROW($C$37),COLUMN($C$37)+($C381-1),4, TRUE,"Entrées")):INDIRECT(ADDRESS(ROW(INDIRECT($A$42)),COLUMN($C$37)+($C381-1),4,TRUE,"Entrées")))</f>
        <v>-3109.5</v>
      </c>
      <c r="AH415" s="11">
        <f>Entrées!A442</f>
        <v>17</v>
      </c>
      <c r="AI415" s="13">
        <f>Entrées!B442</f>
        <v>21</v>
      </c>
      <c r="AJ415" s="31">
        <f t="shared" ca="1" si="481"/>
        <v>49473.956989247294</v>
      </c>
      <c r="AK415" s="31">
        <f t="shared" ca="1" si="457"/>
        <v>49350.672043010745</v>
      </c>
      <c r="AL415" s="31">
        <f t="shared" ca="1" si="458"/>
        <v>49398.118279569891</v>
      </c>
      <c r="AM415" s="31">
        <f t="shared" ca="1" si="459"/>
        <v>347.55645161290329</v>
      </c>
      <c r="AN415" s="31">
        <f t="shared" ca="1" si="460"/>
        <v>2588.1444892473114</v>
      </c>
      <c r="AO415" s="31">
        <f t="shared" ca="1" si="461"/>
        <v>1503.5463709677417</v>
      </c>
      <c r="AP415" s="31">
        <f t="shared" ca="1" si="462"/>
        <v>41704.171370967742</v>
      </c>
      <c r="AQ415" s="31">
        <f t="shared" ca="1" si="463"/>
        <v>2152.7096774193546</v>
      </c>
      <c r="AR415" s="31">
        <f t="shared" ca="1" si="464"/>
        <v>402.56922043010746</v>
      </c>
      <c r="AS415" s="31">
        <f t="shared" ca="1" si="465"/>
        <v>6508.2741935483891</v>
      </c>
      <c r="AT415" s="31">
        <f t="shared" ca="1" si="466"/>
        <v>-813.07862903225805</v>
      </c>
      <c r="AU415" s="31">
        <f t="shared" ca="1" si="467"/>
        <v>663.5913978494624</v>
      </c>
      <c r="AV415" s="31">
        <f t="shared" ca="1" si="468"/>
        <v>-5583.5161290322567</v>
      </c>
      <c r="AW415" s="31">
        <f t="shared" ca="1" si="469"/>
        <v>65.047043010752674</v>
      </c>
      <c r="AX415" s="31">
        <f t="shared" ca="1" si="470"/>
        <v>1350.5215053763443</v>
      </c>
      <c r="AY415" s="31">
        <f t="shared" ca="1" si="471"/>
        <v>-1174.383064516129</v>
      </c>
      <c r="AZ415" s="31">
        <f t="shared" ca="1" si="472"/>
        <v>-997.34811827956992</v>
      </c>
      <c r="BA415" s="31">
        <f t="shared" ca="1" si="473"/>
        <v>-382.02016129032256</v>
      </c>
      <c r="BB415" s="31">
        <f t="shared" ca="1" si="474"/>
        <v>-2410.5497311827958</v>
      </c>
      <c r="BC415" s="31">
        <f t="shared" ca="1" si="475"/>
        <v>-1597.1438172043011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-2785.5</v>
      </c>
      <c r="BI415" s="32">
        <f>IF($BF415&gt;$Y$7,"",IF(AND($BF415=$Y$7,$BG415=23),"",Entrées!D443-Entrées!D442))</f>
        <v>-1625</v>
      </c>
      <c r="BJ415" s="32">
        <f>IF($BF415&gt;$Y$7,"",IF(AND($BF415=$Y$7,$BG415=23),"",Entrées!E443-Entrées!E442))</f>
        <v>-1625</v>
      </c>
      <c r="BK415" s="32">
        <f>IF($BF415&gt;$Y$7,"",IF(AND($BF415=$Y$7,$BG415=23),"",Entrées!F443-Entrées!F442))</f>
        <v>0</v>
      </c>
      <c r="BL415" s="32">
        <f>IF($BF415&gt;$Y$7,"",IF(AND($BF415=$Y$7,$BG415=23),"",Entrées!G443-Entrées!G442))</f>
        <v>-195</v>
      </c>
      <c r="BM415" s="32">
        <f>IF($BF415&gt;$Y$7,"",IF(AND($BF415=$Y$7,$BG415=23),"",Entrées!H443-Entrées!H442))</f>
        <v>-327</v>
      </c>
      <c r="BN415" s="32">
        <f>IF($BF415&gt;$Y$7,"",IF(AND($BF415=$Y$7,$BG415=23),"",Entrées!I443-Entrées!I442))</f>
        <v>-83.5</v>
      </c>
      <c r="BO415" s="32">
        <f>IF($BF415&gt;$Y$7,"",IF(AND($BF415=$Y$7,$BG415=23),"",Entrées!J443-Entrées!J442))</f>
        <v>-114.5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-1622.5</v>
      </c>
      <c r="BR415" s="32">
        <f>IF($BF415&gt;$Y$7,"",IF(AND($BF415=$Y$7,$BG415=23),"",Entrées!M443-Entrées!M442))</f>
        <v>-130.5</v>
      </c>
      <c r="BS415" s="32">
        <f>IF($BF415&gt;$Y$7,"",IF(AND($BF415=$Y$7,$BG415=23),"",Entrées!N443-Entrées!N442))</f>
        <v>0</v>
      </c>
      <c r="BT415" s="32">
        <f>IF($BF415&gt;$Y$7,"",IF(AND($BF415=$Y$7,$BG415=23),"",Entrées!O443-Entrées!O442))</f>
        <v>-314</v>
      </c>
      <c r="BU415" s="32">
        <f>IF($BF415&gt;$Y$7,"",IF(AND($BF415=$Y$7,$BG415=23),"",Entrées!P443-Entrées!P442))</f>
        <v>-1.5</v>
      </c>
      <c r="BV415" s="32">
        <f>IF($BF415&gt;$Y$7,"",IF(AND($BF415=$Y$7,$BG415=23),"",Entrées!Q443-Entrées!Q442))</f>
        <v>0</v>
      </c>
      <c r="BW415" s="32">
        <f>IF($BF415&gt;$Y$7,"",IF(AND($BF415=$Y$7,$BG415=23),"",Entrées!R443-Entrées!R442))</f>
        <v>298</v>
      </c>
      <c r="BX415" s="32">
        <f>IF($BF415&gt;$Y$7,"",IF(AND($BF415=$Y$7,$BG415=23),"",Entrées!S443-Entrées!S442))</f>
        <v>155</v>
      </c>
      <c r="BY415" s="32">
        <f>IF($BF415&gt;$Y$7,"",IF(AND($BF415=$Y$7,$BG415=23),"",Entrées!T443-Entrées!T442))</f>
        <v>91</v>
      </c>
      <c r="BZ415" s="32">
        <f>IF($BF415&gt;$Y$7,"",IF(AND($BF415=$Y$7,$BG415=23),"",Entrées!U443-Entrées!U442))</f>
        <v>30</v>
      </c>
      <c r="CA415" s="32">
        <f>IF($BF415&gt;$Y$7,"",IF(AND($BF415=$Y$7,$BG415=23),"",Entrées!V443-Entrées!V442))</f>
        <v>-29</v>
      </c>
      <c r="CB415" s="4"/>
      <c r="CC415" s="4"/>
      <c r="CD415" s="33">
        <f>IF($BF415&lt;=$Y$7,Entrées!J442/CD$2,"")</f>
        <v>0.15455463033055766</v>
      </c>
      <c r="CE415" s="33">
        <f>IF($BF415&lt;=$Y$7,Entrées!K442/CE$2,"")</f>
        <v>0</v>
      </c>
      <c r="CF415" s="11">
        <f t="shared" si="477"/>
        <v>7926</v>
      </c>
      <c r="CG415" s="11">
        <f t="shared" si="478"/>
        <v>4186</v>
      </c>
      <c r="CH415" s="52">
        <f t="shared" si="479"/>
        <v>0.27160101910413265</v>
      </c>
      <c r="CI415" s="52">
        <f t="shared" si="480"/>
        <v>9.6170382329218221E-2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49473.956989247294</v>
      </c>
      <c r="AK416" s="31">
        <f t="shared" ca="1" si="457"/>
        <v>49350.672043010745</v>
      </c>
      <c r="AL416" s="31">
        <f t="shared" ca="1" si="458"/>
        <v>49398.118279569891</v>
      </c>
      <c r="AM416" s="31">
        <f t="shared" ca="1" si="459"/>
        <v>347.55645161290329</v>
      </c>
      <c r="AN416" s="31">
        <f t="shared" ca="1" si="460"/>
        <v>2588.1444892473114</v>
      </c>
      <c r="AO416" s="31">
        <f t="shared" ca="1" si="461"/>
        <v>1503.5463709677417</v>
      </c>
      <c r="AP416" s="31">
        <f t="shared" ca="1" si="462"/>
        <v>41704.171370967742</v>
      </c>
      <c r="AQ416" s="31">
        <f t="shared" ca="1" si="463"/>
        <v>2152.7096774193546</v>
      </c>
      <c r="AR416" s="31">
        <f t="shared" ca="1" si="464"/>
        <v>402.56922043010746</v>
      </c>
      <c r="AS416" s="31">
        <f t="shared" ca="1" si="465"/>
        <v>6508.2741935483891</v>
      </c>
      <c r="AT416" s="31">
        <f t="shared" ca="1" si="466"/>
        <v>-813.07862903225805</v>
      </c>
      <c r="AU416" s="31">
        <f t="shared" ca="1" si="467"/>
        <v>663.5913978494624</v>
      </c>
      <c r="AV416" s="31">
        <f t="shared" ca="1" si="468"/>
        <v>-5583.5161290322567</v>
      </c>
      <c r="AW416" s="31">
        <f t="shared" ca="1" si="469"/>
        <v>65.047043010752674</v>
      </c>
      <c r="AX416" s="31">
        <f t="shared" ca="1" si="470"/>
        <v>1350.5215053763443</v>
      </c>
      <c r="AY416" s="31">
        <f t="shared" ca="1" si="471"/>
        <v>-1174.383064516129</v>
      </c>
      <c r="AZ416" s="31">
        <f t="shared" ca="1" si="472"/>
        <v>-997.34811827956992</v>
      </c>
      <c r="BA416" s="31">
        <f t="shared" ca="1" si="473"/>
        <v>-382.02016129032256</v>
      </c>
      <c r="BB416" s="31">
        <f t="shared" ca="1" si="474"/>
        <v>-2410.5497311827958</v>
      </c>
      <c r="BC416" s="31">
        <f t="shared" ca="1" si="475"/>
        <v>-1597.1438172043011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2126.5</v>
      </c>
      <c r="BI416" s="32">
        <f>IF($BF416&gt;$Y$7,"",IF(AND($BF416=$Y$7,$BG416=23),"",Entrées!D444-Entrées!D443))</f>
        <v>1362.5</v>
      </c>
      <c r="BJ416" s="32">
        <f>IF($BF416&gt;$Y$7,"",IF(AND($BF416=$Y$7,$BG416=23),"",Entrées!E444-Entrées!E443))</f>
        <v>1362.5</v>
      </c>
      <c r="BK416" s="32">
        <f>IF($BF416&gt;$Y$7,"",IF(AND($BF416=$Y$7,$BG416=23),"",Entrées!F444-Entrées!F443))</f>
        <v>-1.5</v>
      </c>
      <c r="BL416" s="32">
        <f>IF($BF416&gt;$Y$7,"",IF(AND($BF416=$Y$7,$BG416=23),"",Entrées!G444-Entrées!G443))</f>
        <v>84</v>
      </c>
      <c r="BM416" s="32">
        <f>IF($BF416&gt;$Y$7,"",IF(AND($BF416=$Y$7,$BG416=23),"",Entrées!H444-Entrées!H443))</f>
        <v>-275</v>
      </c>
      <c r="BN416" s="32">
        <f>IF($BF416&gt;$Y$7,"",IF(AND($BF416=$Y$7,$BG416=23),"",Entrées!I444-Entrées!I443))</f>
        <v>232</v>
      </c>
      <c r="BO416" s="32">
        <f>IF($BF416&gt;$Y$7,"",IF(AND($BF416=$Y$7,$BG416=23),"",Entrées!J444-Entrées!J443))</f>
        <v>-181.5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1551</v>
      </c>
      <c r="BR416" s="32">
        <f>IF($BF416&gt;$Y$7,"",IF(AND($BF416=$Y$7,$BG416=23),"",Entrées!M444-Entrées!M443))</f>
        <v>120.5</v>
      </c>
      <c r="BS416" s="32">
        <f>IF($BF416&gt;$Y$7,"",IF(AND($BF416=$Y$7,$BG416=23),"",Entrées!N444-Entrées!N443))</f>
        <v>14.5</v>
      </c>
      <c r="BT416" s="32">
        <f>IF($BF416&gt;$Y$7,"",IF(AND($BF416=$Y$7,$BG416=23),"",Entrées!O444-Entrées!O443))</f>
        <v>582</v>
      </c>
      <c r="BU416" s="32">
        <f>IF($BF416&gt;$Y$7,"",IF(AND($BF416=$Y$7,$BG416=23),"",Entrées!P444-Entrées!P443))</f>
        <v>-3</v>
      </c>
      <c r="BV416" s="32">
        <f>IF($BF416&gt;$Y$7,"",IF(AND($BF416=$Y$7,$BG416=23),"",Entrées!Q444-Entrées!Q443))</f>
        <v>0</v>
      </c>
      <c r="BW416" s="32">
        <f>IF($BF416&gt;$Y$7,"",IF(AND($BF416=$Y$7,$BG416=23),"",Entrées!R444-Entrées!R443))</f>
        <v>-71</v>
      </c>
      <c r="BX416" s="32">
        <f>IF($BF416&gt;$Y$7,"",IF(AND($BF416=$Y$7,$BG416=23),"",Entrées!S444-Entrées!S443))</f>
        <v>40</v>
      </c>
      <c r="BY416" s="32">
        <f>IF($BF416&gt;$Y$7,"",IF(AND($BF416=$Y$7,$BG416=23),"",Entrées!T444-Entrées!T443))</f>
        <v>222</v>
      </c>
      <c r="BZ416" s="32">
        <f>IF($BF416&gt;$Y$7,"",IF(AND($BF416=$Y$7,$BG416=23),"",Entrées!U444-Entrées!U443))</f>
        <v>135</v>
      </c>
      <c r="CA416" s="32">
        <f>IF($BF416&gt;$Y$7,"",IF(AND($BF416=$Y$7,$BG416=23),"",Entrées!V444-Entrées!V443))</f>
        <v>272</v>
      </c>
      <c r="CB416" s="4"/>
      <c r="CC416" s="4"/>
      <c r="CD416" s="33">
        <f>IF($BF416&lt;=$Y$7,Entrées!J443/CD$2,"")</f>
        <v>0.14010850365884431</v>
      </c>
      <c r="CE416" s="33">
        <f>IF($BF416&lt;=$Y$7,Entrées!K443/CE$2,"")</f>
        <v>0</v>
      </c>
      <c r="CF416" s="11">
        <f t="shared" si="477"/>
        <v>7926</v>
      </c>
      <c r="CG416" s="11">
        <f t="shared" si="478"/>
        <v>4186</v>
      </c>
      <c r="CH416" s="52">
        <f t="shared" si="479"/>
        <v>0.27160101910413265</v>
      </c>
      <c r="CI416" s="52">
        <f t="shared" si="480"/>
        <v>9.6170382329218221E-2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49473.956989247294</v>
      </c>
      <c r="AK417" s="31">
        <f t="shared" ca="1" si="457"/>
        <v>49350.672043010745</v>
      </c>
      <c r="AL417" s="31">
        <f t="shared" ca="1" si="458"/>
        <v>49398.118279569891</v>
      </c>
      <c r="AM417" s="31">
        <f t="shared" ca="1" si="459"/>
        <v>347.55645161290329</v>
      </c>
      <c r="AN417" s="31">
        <f t="shared" ca="1" si="460"/>
        <v>2588.1444892473114</v>
      </c>
      <c r="AO417" s="31">
        <f t="shared" ca="1" si="461"/>
        <v>1503.5463709677417</v>
      </c>
      <c r="AP417" s="31">
        <f t="shared" ca="1" si="462"/>
        <v>41704.171370967742</v>
      </c>
      <c r="AQ417" s="31">
        <f t="shared" ca="1" si="463"/>
        <v>2152.7096774193546</v>
      </c>
      <c r="AR417" s="31">
        <f t="shared" ca="1" si="464"/>
        <v>402.56922043010746</v>
      </c>
      <c r="AS417" s="31">
        <f t="shared" ca="1" si="465"/>
        <v>6508.2741935483891</v>
      </c>
      <c r="AT417" s="31">
        <f t="shared" ca="1" si="466"/>
        <v>-813.07862903225805</v>
      </c>
      <c r="AU417" s="31">
        <f t="shared" ca="1" si="467"/>
        <v>663.5913978494624</v>
      </c>
      <c r="AV417" s="31">
        <f t="shared" ca="1" si="468"/>
        <v>-5583.5161290322567</v>
      </c>
      <c r="AW417" s="31">
        <f t="shared" ca="1" si="469"/>
        <v>65.047043010752674</v>
      </c>
      <c r="AX417" s="31">
        <f t="shared" ca="1" si="470"/>
        <v>1350.5215053763443</v>
      </c>
      <c r="AY417" s="31">
        <f t="shared" ca="1" si="471"/>
        <v>-1174.383064516129</v>
      </c>
      <c r="AZ417" s="31">
        <f t="shared" ca="1" si="472"/>
        <v>-997.34811827956992</v>
      </c>
      <c r="BA417" s="31">
        <f t="shared" ca="1" si="473"/>
        <v>-382.02016129032256</v>
      </c>
      <c r="BB417" s="31">
        <f t="shared" ca="1" si="474"/>
        <v>-2410.5497311827958</v>
      </c>
      <c r="BC417" s="31">
        <f t="shared" ca="1" si="475"/>
        <v>-1597.1438172043011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-1909</v>
      </c>
      <c r="BI417" s="32">
        <f>IF($BF417&gt;$Y$7,"",IF(AND($BF417=$Y$7,$BG417=23),"",Entrées!D445-Entrées!D444))</f>
        <v>-2675</v>
      </c>
      <c r="BJ417" s="32">
        <f>IF($BF417&gt;$Y$7,"",IF(AND($BF417=$Y$7,$BG417=23),"",Entrées!E445-Entrées!E444))</f>
        <v>-3462.5</v>
      </c>
      <c r="BK417" s="32">
        <f>IF($BF417&gt;$Y$7,"",IF(AND($BF417=$Y$7,$BG417=23),"",Entrées!F445-Entrées!F444))</f>
        <v>-1.5</v>
      </c>
      <c r="BL417" s="32">
        <f>IF($BF417&gt;$Y$7,"",IF(AND($BF417=$Y$7,$BG417=23),"",Entrées!G445-Entrées!G444))</f>
        <v>11</v>
      </c>
      <c r="BM417" s="32">
        <f>IF($BF417&gt;$Y$7,"",IF(AND($BF417=$Y$7,$BG417=23),"",Entrées!H445-Entrées!H444))</f>
        <v>-162.5</v>
      </c>
      <c r="BN417" s="32">
        <f>IF($BF417&gt;$Y$7,"",IF(AND($BF417=$Y$7,$BG417=23),"",Entrées!I445-Entrées!I444))</f>
        <v>38</v>
      </c>
      <c r="BO417" s="32">
        <f>IF($BF417&gt;$Y$7,"",IF(AND($BF417=$Y$7,$BG417=23),"",Entrées!J445-Entrées!J444))</f>
        <v>-127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-655.5</v>
      </c>
      <c r="BR417" s="32">
        <f>IF($BF417&gt;$Y$7,"",IF(AND($BF417=$Y$7,$BG417=23),"",Entrées!M445-Entrées!M444))</f>
        <v>-50.5</v>
      </c>
      <c r="BS417" s="32">
        <f>IF($BF417&gt;$Y$7,"",IF(AND($BF417=$Y$7,$BG417=23),"",Entrées!N445-Entrées!N444))</f>
        <v>3</v>
      </c>
      <c r="BT417" s="32">
        <f>IF($BF417&gt;$Y$7,"",IF(AND($BF417=$Y$7,$BG417=23),"",Entrées!O445-Entrées!O444))</f>
        <v>-963.5</v>
      </c>
      <c r="BU417" s="32">
        <f>IF($BF417&gt;$Y$7,"",IF(AND($BF417=$Y$7,$BG417=23),"",Entrées!P445-Entrées!P444))</f>
        <v>1</v>
      </c>
      <c r="BV417" s="32">
        <f>IF($BF417&gt;$Y$7,"",IF(AND($BF417=$Y$7,$BG417=23),"",Entrées!Q445-Entrées!Q444))</f>
        <v>0</v>
      </c>
      <c r="BW417" s="32">
        <f>IF($BF417&gt;$Y$7,"",IF(AND($BF417=$Y$7,$BG417=23),"",Entrées!R445-Entrées!R444))</f>
        <v>-227</v>
      </c>
      <c r="BX417" s="32">
        <f>IF($BF417&gt;$Y$7,"",IF(AND($BF417=$Y$7,$BG417=23),"",Entrées!S445-Entrées!S444))</f>
        <v>-999</v>
      </c>
      <c r="BY417" s="32">
        <f>IF($BF417&gt;$Y$7,"",IF(AND($BF417=$Y$7,$BG417=23),"",Entrées!T445-Entrées!T444))</f>
        <v>-557</v>
      </c>
      <c r="BZ417" s="32">
        <f>IF($BF417&gt;$Y$7,"",IF(AND($BF417=$Y$7,$BG417=23),"",Entrées!U445-Entrées!U444))</f>
        <v>-10</v>
      </c>
      <c r="CA417" s="32">
        <f>IF($BF417&gt;$Y$7,"",IF(AND($BF417=$Y$7,$BG417=23),"",Entrées!V445-Entrées!V444))</f>
        <v>-38</v>
      </c>
      <c r="CB417" s="4"/>
      <c r="CC417" s="4"/>
      <c r="CD417" s="33">
        <f>IF($BF417&lt;=$Y$7,Entrées!J444/CD$2,"")</f>
        <v>0.11720918496088821</v>
      </c>
      <c r="CE417" s="33">
        <f>IF($BF417&lt;=$Y$7,Entrées!K444/CE$2,"")</f>
        <v>0</v>
      </c>
      <c r="CF417" s="11">
        <f t="shared" si="477"/>
        <v>7926</v>
      </c>
      <c r="CG417" s="11">
        <f t="shared" si="478"/>
        <v>4186</v>
      </c>
      <c r="CH417" s="52">
        <f t="shared" si="479"/>
        <v>0.27160101910413265</v>
      </c>
      <c r="CI417" s="52">
        <f t="shared" si="480"/>
        <v>9.6170382329218221E-2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49473.956989247294</v>
      </c>
      <c r="AK418" s="31">
        <f t="shared" ca="1" si="457"/>
        <v>49350.672043010745</v>
      </c>
      <c r="AL418" s="31">
        <f t="shared" ca="1" si="458"/>
        <v>49398.118279569891</v>
      </c>
      <c r="AM418" s="31">
        <f t="shared" ca="1" si="459"/>
        <v>347.55645161290329</v>
      </c>
      <c r="AN418" s="31">
        <f t="shared" ca="1" si="460"/>
        <v>2588.1444892473114</v>
      </c>
      <c r="AO418" s="31">
        <f t="shared" ca="1" si="461"/>
        <v>1503.5463709677417</v>
      </c>
      <c r="AP418" s="31">
        <f t="shared" ca="1" si="462"/>
        <v>41704.171370967742</v>
      </c>
      <c r="AQ418" s="31">
        <f t="shared" ca="1" si="463"/>
        <v>2152.7096774193546</v>
      </c>
      <c r="AR418" s="31">
        <f t="shared" ca="1" si="464"/>
        <v>402.56922043010746</v>
      </c>
      <c r="AS418" s="31">
        <f t="shared" ca="1" si="465"/>
        <v>6508.2741935483891</v>
      </c>
      <c r="AT418" s="31">
        <f t="shared" ca="1" si="466"/>
        <v>-813.07862903225805</v>
      </c>
      <c r="AU418" s="31">
        <f t="shared" ca="1" si="467"/>
        <v>663.5913978494624</v>
      </c>
      <c r="AV418" s="31">
        <f t="shared" ca="1" si="468"/>
        <v>-5583.5161290322567</v>
      </c>
      <c r="AW418" s="31">
        <f t="shared" ca="1" si="469"/>
        <v>65.047043010752674</v>
      </c>
      <c r="AX418" s="31">
        <f t="shared" ca="1" si="470"/>
        <v>1350.5215053763443</v>
      </c>
      <c r="AY418" s="31">
        <f t="shared" ca="1" si="471"/>
        <v>-1174.383064516129</v>
      </c>
      <c r="AZ418" s="31">
        <f t="shared" ca="1" si="472"/>
        <v>-997.34811827956992</v>
      </c>
      <c r="BA418" s="31">
        <f t="shared" ca="1" si="473"/>
        <v>-382.02016129032256</v>
      </c>
      <c r="BB418" s="31">
        <f t="shared" ca="1" si="474"/>
        <v>-2410.5497311827958</v>
      </c>
      <c r="BC418" s="31">
        <f t="shared" ca="1" si="475"/>
        <v>-1597.1438172043011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-4236.5</v>
      </c>
      <c r="BI418" s="32">
        <f>IF($BF418&gt;$Y$7,"",IF(AND($BF418=$Y$7,$BG418=23),"",Entrées!D446-Entrées!D445))</f>
        <v>-2837.5</v>
      </c>
      <c r="BJ418" s="32">
        <f>IF($BF418&gt;$Y$7,"",IF(AND($BF418=$Y$7,$BG418=23),"",Entrées!E446-Entrées!E445))</f>
        <v>-3100</v>
      </c>
      <c r="BK418" s="32">
        <f>IF($BF418&gt;$Y$7,"",IF(AND($BF418=$Y$7,$BG418=23),"",Entrées!F446-Entrées!F445))</f>
        <v>0.5</v>
      </c>
      <c r="BL418" s="32">
        <f>IF($BF418&gt;$Y$7,"",IF(AND($BF418=$Y$7,$BG418=23),"",Entrées!G446-Entrées!G445))</f>
        <v>-64</v>
      </c>
      <c r="BM418" s="32">
        <f>IF($BF418&gt;$Y$7,"",IF(AND($BF418=$Y$7,$BG418=23),"",Entrées!H446-Entrées!H445))</f>
        <v>-5.5</v>
      </c>
      <c r="BN418" s="32">
        <f>IF($BF418&gt;$Y$7,"",IF(AND($BF418=$Y$7,$BG418=23),"",Entrées!I446-Entrées!I445))</f>
        <v>-126</v>
      </c>
      <c r="BO418" s="32">
        <f>IF($BF418&gt;$Y$7,"",IF(AND($BF418=$Y$7,$BG418=23),"",Entrées!J446-Entrées!J445))</f>
        <v>-131.5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-1280</v>
      </c>
      <c r="BR418" s="32">
        <f>IF($BF418&gt;$Y$7,"",IF(AND($BF418=$Y$7,$BG418=23),"",Entrées!M446-Entrées!M445))</f>
        <v>-1675.5</v>
      </c>
      <c r="BS418" s="32">
        <f>IF($BF418&gt;$Y$7,"",IF(AND($BF418=$Y$7,$BG418=23),"",Entrées!N446-Entrées!N445))</f>
        <v>4.5</v>
      </c>
      <c r="BT418" s="32">
        <f>IF($BF418&gt;$Y$7,"",IF(AND($BF418=$Y$7,$BG418=23),"",Entrées!O446-Entrées!O445))</f>
        <v>-960.5</v>
      </c>
      <c r="BU418" s="32">
        <f>IF($BF418&gt;$Y$7,"",IF(AND($BF418=$Y$7,$BG418=23),"",Entrées!P446-Entrées!P445))</f>
        <v>3.5</v>
      </c>
      <c r="BV418" s="32">
        <f>IF($BF418&gt;$Y$7,"",IF(AND($BF418=$Y$7,$BG418=23),"",Entrées!Q446-Entrées!Q445))</f>
        <v>0</v>
      </c>
      <c r="BW418" s="32">
        <f>IF($BF418&gt;$Y$7,"",IF(AND($BF418=$Y$7,$BG418=23),"",Entrées!R446-Entrées!R445))</f>
        <v>100</v>
      </c>
      <c r="BX418" s="32">
        <f>IF($BF418&gt;$Y$7,"",IF(AND($BF418=$Y$7,$BG418=23),"",Entrées!S446-Entrées!S445))</f>
        <v>-387</v>
      </c>
      <c r="BY418" s="32">
        <f>IF($BF418&gt;$Y$7,"",IF(AND($BF418=$Y$7,$BG418=23),"",Entrées!T446-Entrées!T445))</f>
        <v>-200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827</v>
      </c>
      <c r="CB418" s="4"/>
      <c r="CC418" s="4"/>
      <c r="CD418" s="33">
        <f>IF($BF418&lt;=$Y$7,Entrées!J445/CD$2,"")</f>
        <v>0.10118597022457734</v>
      </c>
      <c r="CE418" s="33">
        <f>IF($BF418&lt;=$Y$7,Entrées!K445/CE$2,"")</f>
        <v>0</v>
      </c>
      <c r="CF418" s="11">
        <f t="shared" si="477"/>
        <v>7926</v>
      </c>
      <c r="CG418" s="11">
        <f t="shared" si="478"/>
        <v>4186</v>
      </c>
      <c r="CH418" s="52">
        <f t="shared" si="479"/>
        <v>0.27160101910413265</v>
      </c>
      <c r="CI418" s="52">
        <f t="shared" si="480"/>
        <v>9.6170382329218221E-2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663</v>
      </c>
      <c r="F419" s="28">
        <f ca="1">IF($D419&gt;$D$8,"",INDIRECT(ADDRESS(ROW(Entrées!$C$37)+($D419-1)*24+F$11,COLUMN(Entrées!$C$37)+($C419-1),4,TRUE,"Entrées")))</f>
        <v>645.5</v>
      </c>
      <c r="G419" s="28">
        <f ca="1">IF($D419&gt;$D$8,"",INDIRECT(ADDRESS(ROW(Entrées!$C$37)+($D419-1)*24+G$11,COLUMN(Entrées!$C$37)+($C419-1),4,TRUE,"Entrées")))</f>
        <v>645</v>
      </c>
      <c r="H419" s="28">
        <f ca="1">IF($D419&gt;$D$8,"",INDIRECT(ADDRESS(ROW(Entrées!$C$37)+($D419-1)*24+H$11,COLUMN(Entrées!$C$37)+($C419-1),4,TRUE,"Entrées")))</f>
        <v>643.5</v>
      </c>
      <c r="I419" s="28">
        <f ca="1">IF($D419&gt;$D$8,"",INDIRECT(ADDRESS(ROW(Entrées!$C$37)+($D419-1)*24+I$11,COLUMN(Entrées!$C$37)+($C419-1),4,TRUE,"Entrées")))</f>
        <v>653.5</v>
      </c>
      <c r="J419" s="28">
        <f ca="1">IF($D419&gt;$D$8,"",INDIRECT(ADDRESS(ROW(Entrées!$C$37)+($D419-1)*24+J$11,COLUMN(Entrées!$C$37)+($C419-1),4,TRUE,"Entrées")))</f>
        <v>656.5</v>
      </c>
      <c r="K419" s="28">
        <f ca="1">IF($D419&gt;$D$8,"",INDIRECT(ADDRESS(ROW(Entrées!$C$37)+($D419-1)*24+K$11,COLUMN(Entrées!$C$37)+($C419-1),4,TRUE,"Entrées")))</f>
        <v>650.5</v>
      </c>
      <c r="L419" s="28">
        <f ca="1">IF($D419&gt;$D$8,"",INDIRECT(ADDRESS(ROW(Entrées!$C$37)+($D419-1)*24+L$11,COLUMN(Entrées!$C$37)+($C419-1),4,TRUE,"Entrées")))</f>
        <v>641</v>
      </c>
      <c r="M419" s="28">
        <f ca="1">IF($D419&gt;$D$8,"",INDIRECT(ADDRESS(ROW(Entrées!$C$37)+($D419-1)*24+M$11,COLUMN(Entrées!$C$37)+($C419-1),4,TRUE,"Entrées")))</f>
        <v>632</v>
      </c>
      <c r="N419" s="28">
        <f ca="1">IF($D419&gt;$D$8,"",INDIRECT(ADDRESS(ROW(Entrées!$C$37)+($D419-1)*24+N$11,COLUMN(Entrées!$C$37)+($C419-1),4,TRUE,"Entrées")))</f>
        <v>634.5</v>
      </c>
      <c r="O419" s="28">
        <f ca="1">IF($D419&gt;$D$8,"",INDIRECT(ADDRESS(ROW(Entrées!$C$37)+($D419-1)*24+O$11,COLUMN(Entrées!$C$37)+($C419-1),4,TRUE,"Entrées")))</f>
        <v>620</v>
      </c>
      <c r="P419" s="28">
        <f ca="1">IF($D419&gt;$D$8,"",INDIRECT(ADDRESS(ROW(Entrées!$C$37)+($D419-1)*24+P$11,COLUMN(Entrées!$C$37)+($C419-1),4,TRUE,"Entrées")))</f>
        <v>629.5</v>
      </c>
      <c r="Q419" s="28">
        <f ca="1">IF($D419&gt;$D$8,"",INDIRECT(ADDRESS(ROW(Entrées!$C$37)+($D419-1)*24+Q$11,COLUMN(Entrées!$C$37)+($C419-1),4,TRUE,"Entrées")))</f>
        <v>631</v>
      </c>
      <c r="R419" s="28">
        <f ca="1">IF($D419&gt;$D$8,"",INDIRECT(ADDRESS(ROW(Entrées!$C$37)+($D419-1)*24+R$11,COLUMN(Entrées!$C$37)+($C419-1),4,TRUE,"Entrées")))</f>
        <v>634</v>
      </c>
      <c r="S419" s="28">
        <f ca="1">IF($D419&gt;$D$8,"",INDIRECT(ADDRESS(ROW(Entrées!$C$37)+($D419-1)*24+S$11,COLUMN(Entrées!$C$37)+($C419-1),4,TRUE,"Entrées")))</f>
        <v>641</v>
      </c>
      <c r="T419" s="28">
        <f ca="1">IF($D419&gt;$D$8,"",INDIRECT(ADDRESS(ROW(Entrées!$C$37)+($D419-1)*24+T$11,COLUMN(Entrées!$C$37)+($C419-1),4,TRUE,"Entrées")))</f>
        <v>635</v>
      </c>
      <c r="U419" s="28">
        <f ca="1">IF($D419&gt;$D$8,"",INDIRECT(ADDRESS(ROW(Entrées!$C$37)+($D419-1)*24+U$11,COLUMN(Entrées!$C$37)+($C419-1),4,TRUE,"Entrées")))</f>
        <v>624</v>
      </c>
      <c r="V419" s="28">
        <f ca="1">IF($D419&gt;$D$8,"",INDIRECT(ADDRESS(ROW(Entrées!$C$37)+($D419-1)*24+V$11,COLUMN(Entrées!$C$37)+($C419-1),4,TRUE,"Entrées")))</f>
        <v>615.5</v>
      </c>
      <c r="W419" s="28">
        <f ca="1">IF($D419&gt;$D$8,"",INDIRECT(ADDRESS(ROW(Entrées!$C$37)+($D419-1)*24+W$11,COLUMN(Entrées!$C$37)+($C419-1),4,TRUE,"Entrées")))</f>
        <v>633.5</v>
      </c>
      <c r="X419" s="28">
        <f ca="1">IF($D419&gt;$D$8,"",INDIRECT(ADDRESS(ROW(Entrées!$C$37)+($D419-1)*24+X$11,COLUMN(Entrées!$C$37)+($C419-1),4,TRUE,"Entrées")))</f>
        <v>639</v>
      </c>
      <c r="Y419" s="28">
        <f ca="1">IF($D419&gt;$D$8,"",INDIRECT(ADDRESS(ROW(Entrées!$C$37)+($D419-1)*24+Y$11,COLUMN(Entrées!$C$37)+($C419-1),4,TRUE,"Entrées")))</f>
        <v>644.5</v>
      </c>
      <c r="Z419" s="28">
        <f ca="1">IF($D419&gt;$D$8,"",INDIRECT(ADDRESS(ROW(Entrées!$C$37)+($D419-1)*24+Z$11,COLUMN(Entrées!$C$37)+($C419-1),4,TRUE,"Entrées")))</f>
        <v>654.5</v>
      </c>
      <c r="AA419" s="28">
        <f ca="1">IF($D419&gt;$D$8,"",INDIRECT(ADDRESS(ROW(Entrées!$C$37)+($D419-1)*24+AA$11,COLUMN(Entrées!$C$37)+($C419-1),4,TRUE,"Entrées")))</f>
        <v>657.5</v>
      </c>
      <c r="AB419" s="28">
        <f ca="1">IF($D419&gt;$D$8,"",INDIRECT(ADDRESS(ROW(Entrées!$C$37)+($D419-1)*24+AB$11,COLUMN(Entrées!$C$37)+($C419-1),4,TRUE,"Entrées")))</f>
        <v>659.5</v>
      </c>
      <c r="AC419" s="11"/>
      <c r="AD419" s="40">
        <f t="shared" ref="AD419:AD449" ca="1" si="509">SUM(E419:AB419)/24</f>
        <v>640.97916666666663</v>
      </c>
      <c r="AE419" s="40">
        <f ca="1">MAX(E419:AB419)</f>
        <v>663</v>
      </c>
      <c r="AF419" s="40">
        <f ca="1">MIN(E419:AB419)</f>
        <v>615.5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49473.956989247294</v>
      </c>
      <c r="AK419" s="31">
        <f t="shared" ca="1" si="457"/>
        <v>49350.672043010745</v>
      </c>
      <c r="AL419" s="31">
        <f t="shared" ca="1" si="458"/>
        <v>49398.118279569891</v>
      </c>
      <c r="AM419" s="31">
        <f t="shared" ca="1" si="459"/>
        <v>347.55645161290329</v>
      </c>
      <c r="AN419" s="31">
        <f t="shared" ca="1" si="460"/>
        <v>2588.1444892473114</v>
      </c>
      <c r="AO419" s="31">
        <f t="shared" ca="1" si="461"/>
        <v>1503.5463709677417</v>
      </c>
      <c r="AP419" s="31">
        <f t="shared" ca="1" si="462"/>
        <v>41704.171370967742</v>
      </c>
      <c r="AQ419" s="31">
        <f t="shared" ca="1" si="463"/>
        <v>2152.7096774193546</v>
      </c>
      <c r="AR419" s="31">
        <f t="shared" ca="1" si="464"/>
        <v>402.56922043010746</v>
      </c>
      <c r="AS419" s="31">
        <f t="shared" ca="1" si="465"/>
        <v>6508.2741935483891</v>
      </c>
      <c r="AT419" s="31">
        <f t="shared" ca="1" si="466"/>
        <v>-813.07862903225805</v>
      </c>
      <c r="AU419" s="31">
        <f t="shared" ca="1" si="467"/>
        <v>663.5913978494624</v>
      </c>
      <c r="AV419" s="31">
        <f t="shared" ca="1" si="468"/>
        <v>-5583.5161290322567</v>
      </c>
      <c r="AW419" s="31">
        <f t="shared" ca="1" si="469"/>
        <v>65.047043010752674</v>
      </c>
      <c r="AX419" s="31">
        <f t="shared" ca="1" si="470"/>
        <v>1350.5215053763443</v>
      </c>
      <c r="AY419" s="31">
        <f t="shared" ca="1" si="471"/>
        <v>-1174.383064516129</v>
      </c>
      <c r="AZ419" s="31">
        <f t="shared" ca="1" si="472"/>
        <v>-997.34811827956992</v>
      </c>
      <c r="BA419" s="31">
        <f t="shared" ca="1" si="473"/>
        <v>-382.02016129032256</v>
      </c>
      <c r="BB419" s="31">
        <f t="shared" ca="1" si="474"/>
        <v>-2410.5497311827958</v>
      </c>
      <c r="BC419" s="31">
        <f t="shared" ca="1" si="475"/>
        <v>-1597.1438172043011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-1065</v>
      </c>
      <c r="BI419" s="32">
        <f>IF($BF419&gt;$Y$7,"",IF(AND($BF419=$Y$7,$BG419=23),"",Entrées!D447-Entrées!D446))</f>
        <v>-1612.5</v>
      </c>
      <c r="BJ419" s="32">
        <f>IF($BF419&gt;$Y$7,"",IF(AND($BF419=$Y$7,$BG419=23),"",Entrées!E447-Entrées!E446))</f>
        <v>-1325</v>
      </c>
      <c r="BK419" s="32">
        <f>IF($BF419&gt;$Y$7,"",IF(AND($BF419=$Y$7,$BG419=23),"",Entrées!F447-Entrées!F446))</f>
        <v>-0.5</v>
      </c>
      <c r="BL419" s="32">
        <f>IF($BF419&gt;$Y$7,"",IF(AND($BF419=$Y$7,$BG419=23),"",Entrées!G447-Entrées!G446))</f>
        <v>-86.5</v>
      </c>
      <c r="BM419" s="32">
        <f>IF($BF419&gt;$Y$7,"",IF(AND($BF419=$Y$7,$BG419=23),"",Entrées!H447-Entrées!H446))</f>
        <v>-56.5</v>
      </c>
      <c r="BN419" s="32">
        <f>IF($BF419&gt;$Y$7,"",IF(AND($BF419=$Y$7,$BG419=23),"",Entrées!I447-Entrées!I446))</f>
        <v>82</v>
      </c>
      <c r="BO419" s="32">
        <f>IF($BF419&gt;$Y$7,"",IF(AND($BF419=$Y$7,$BG419=23),"",Entrées!J447-Entrées!J446))</f>
        <v>-126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-167.5</v>
      </c>
      <c r="BR419" s="32">
        <f>IF($BF419&gt;$Y$7,"",IF(AND($BF419=$Y$7,$BG419=23),"",Entrées!M447-Entrées!M446))</f>
        <v>-625</v>
      </c>
      <c r="BS419" s="32">
        <f>IF($BF419&gt;$Y$7,"",IF(AND($BF419=$Y$7,$BG419=23),"",Entrées!N447-Entrées!N446))</f>
        <v>3.5</v>
      </c>
      <c r="BT419" s="32">
        <f>IF($BF419&gt;$Y$7,"",IF(AND($BF419=$Y$7,$BG419=23),"",Entrées!O447-Entrées!O446))</f>
        <v>-87.5</v>
      </c>
      <c r="BU419" s="32">
        <f>IF($BF419&gt;$Y$7,"",IF(AND($BF419=$Y$7,$BG419=23),"",Entrées!P447-Entrées!P446))</f>
        <v>0</v>
      </c>
      <c r="BV419" s="32">
        <f>IF($BF419&gt;$Y$7,"",IF(AND($BF419=$Y$7,$BG419=23),"",Entrées!Q447-Entrées!Q446))</f>
        <v>0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-424</v>
      </c>
      <c r="BY419" s="32">
        <f>IF($BF419&gt;$Y$7,"",IF(AND($BF419=$Y$7,$BG419=23),"",Entrées!T447-Entrées!T446))</f>
        <v>61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-901</v>
      </c>
      <c r="CB419" s="4"/>
      <c r="CC419" s="4"/>
      <c r="CD419" s="33">
        <f>IF($BF419&lt;=$Y$7,Entrées!J446/CD$2,"")</f>
        <v>8.459500378501135E-2</v>
      </c>
      <c r="CE419" s="33">
        <f>IF($BF419&lt;=$Y$7,Entrées!K446/CE$2,"")</f>
        <v>0</v>
      </c>
      <c r="CF419" s="11">
        <f t="shared" si="477"/>
        <v>7926</v>
      </c>
      <c r="CG419" s="11">
        <f t="shared" si="478"/>
        <v>4186</v>
      </c>
      <c r="CH419" s="52">
        <f t="shared" si="479"/>
        <v>0.27160101910413265</v>
      </c>
      <c r="CI419" s="52">
        <f t="shared" si="480"/>
        <v>9.6170382329218221E-2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666.5</v>
      </c>
      <c r="F420" s="28">
        <f ca="1">IF($D420&gt;$D$8,"",INDIRECT(ADDRESS(ROW(Entrées!$C$37)+($D420-1)*24+F$11,COLUMN(Entrées!$C$37)+($C420-1),4,TRUE,"Entrées")))</f>
        <v>675</v>
      </c>
      <c r="G420" s="28">
        <f ca="1">IF($D420&gt;$D$8,"",INDIRECT(ADDRESS(ROW(Entrées!$C$37)+($D420-1)*24+G$11,COLUMN(Entrées!$C$37)+($C420-1),4,TRUE,"Entrées")))</f>
        <v>673</v>
      </c>
      <c r="H420" s="28">
        <f ca="1">IF($D420&gt;$D$8,"",INDIRECT(ADDRESS(ROW(Entrées!$C$37)+($D420-1)*24+H$11,COLUMN(Entrées!$C$37)+($C420-1),4,TRUE,"Entrées")))</f>
        <v>676</v>
      </c>
      <c r="I420" s="28">
        <f ca="1">IF($D420&gt;$D$8,"",INDIRECT(ADDRESS(ROW(Entrées!$C$37)+($D420-1)*24+I$11,COLUMN(Entrées!$C$37)+($C420-1),4,TRUE,"Entrées")))</f>
        <v>678.5</v>
      </c>
      <c r="J420" s="28">
        <f ca="1">IF($D420&gt;$D$8,"",INDIRECT(ADDRESS(ROW(Entrées!$C$37)+($D420-1)*24+J$11,COLUMN(Entrées!$C$37)+($C420-1),4,TRUE,"Entrées")))</f>
        <v>675.5</v>
      </c>
      <c r="K420" s="28">
        <f ca="1">IF($D420&gt;$D$8,"",INDIRECT(ADDRESS(ROW(Entrées!$C$37)+($D420-1)*24+K$11,COLUMN(Entrées!$C$37)+($C420-1),4,TRUE,"Entrées")))</f>
        <v>665</v>
      </c>
      <c r="L420" s="28">
        <f ca="1">IF($D420&gt;$D$8,"",INDIRECT(ADDRESS(ROW(Entrées!$C$37)+($D420-1)*24+L$11,COLUMN(Entrées!$C$37)+($C420-1),4,TRUE,"Entrées")))</f>
        <v>660.5</v>
      </c>
      <c r="M420" s="28">
        <f ca="1">IF($D420&gt;$D$8,"",INDIRECT(ADDRESS(ROW(Entrées!$C$37)+($D420-1)*24+M$11,COLUMN(Entrées!$C$37)+($C420-1),4,TRUE,"Entrées")))</f>
        <v>653</v>
      </c>
      <c r="N420" s="28">
        <f ca="1">IF($D420&gt;$D$8,"",INDIRECT(ADDRESS(ROW(Entrées!$C$37)+($D420-1)*24+N$11,COLUMN(Entrées!$C$37)+($C420-1),4,TRUE,"Entrées")))</f>
        <v>651.5</v>
      </c>
      <c r="O420" s="28">
        <f ca="1">IF($D420&gt;$D$8,"",INDIRECT(ADDRESS(ROW(Entrées!$C$37)+($D420-1)*24+O$11,COLUMN(Entrées!$C$37)+($C420-1),4,TRUE,"Entrées")))</f>
        <v>654.5</v>
      </c>
      <c r="P420" s="28">
        <f ca="1">IF($D420&gt;$D$8,"",INDIRECT(ADDRESS(ROW(Entrées!$C$37)+($D420-1)*24+P$11,COLUMN(Entrées!$C$37)+($C420-1),4,TRUE,"Entrées")))</f>
        <v>668</v>
      </c>
      <c r="Q420" s="28">
        <f ca="1">IF($D420&gt;$D$8,"",INDIRECT(ADDRESS(ROW(Entrées!$C$37)+($D420-1)*24+Q$11,COLUMN(Entrées!$C$37)+($C420-1),4,TRUE,"Entrées")))</f>
        <v>667.5</v>
      </c>
      <c r="R420" s="28">
        <f ca="1">IF($D420&gt;$D$8,"",INDIRECT(ADDRESS(ROW(Entrées!$C$37)+($D420-1)*24+R$11,COLUMN(Entrées!$C$37)+($C420-1),4,TRUE,"Entrées")))</f>
        <v>664</v>
      </c>
      <c r="S420" s="28">
        <f ca="1">IF($D420&gt;$D$8,"",INDIRECT(ADDRESS(ROW(Entrées!$C$37)+($D420-1)*24+S$11,COLUMN(Entrées!$C$37)+($C420-1),4,TRUE,"Entrées")))</f>
        <v>657.5</v>
      </c>
      <c r="T420" s="28">
        <f ca="1">IF($D420&gt;$D$8,"",INDIRECT(ADDRESS(ROW(Entrées!$C$37)+($D420-1)*24+T$11,COLUMN(Entrées!$C$37)+($C420-1),4,TRUE,"Entrées")))</f>
        <v>662</v>
      </c>
      <c r="U420" s="28">
        <f ca="1">IF($D420&gt;$D$8,"",INDIRECT(ADDRESS(ROW(Entrées!$C$37)+($D420-1)*24+U$11,COLUMN(Entrées!$C$37)+($C420-1),4,TRUE,"Entrées")))</f>
        <v>666.5</v>
      </c>
      <c r="V420" s="28">
        <f ca="1">IF($D420&gt;$D$8,"",INDIRECT(ADDRESS(ROW(Entrées!$C$37)+($D420-1)*24+V$11,COLUMN(Entrées!$C$37)+($C420-1),4,TRUE,"Entrées")))</f>
        <v>668.5</v>
      </c>
      <c r="W420" s="28">
        <f ca="1">IF($D420&gt;$D$8,"",INDIRECT(ADDRESS(ROW(Entrées!$C$37)+($D420-1)*24+W$11,COLUMN(Entrées!$C$37)+($C420-1),4,TRUE,"Entrées")))</f>
        <v>676.5</v>
      </c>
      <c r="X420" s="28">
        <f ca="1">IF($D420&gt;$D$8,"",INDIRECT(ADDRESS(ROW(Entrées!$C$37)+($D420-1)*24+X$11,COLUMN(Entrées!$C$37)+($C420-1),4,TRUE,"Entrées")))</f>
        <v>676.5</v>
      </c>
      <c r="Y420" s="28">
        <f ca="1">IF($D420&gt;$D$8,"",INDIRECT(ADDRESS(ROW(Entrées!$C$37)+($D420-1)*24+Y$11,COLUMN(Entrées!$C$37)+($C420-1),4,TRUE,"Entrées")))</f>
        <v>676</v>
      </c>
      <c r="Z420" s="28">
        <f ca="1">IF($D420&gt;$D$8,"",INDIRECT(ADDRESS(ROW(Entrées!$C$37)+($D420-1)*24+Z$11,COLUMN(Entrées!$C$37)+($C420-1),4,TRUE,"Entrées")))</f>
        <v>686</v>
      </c>
      <c r="AA420" s="28">
        <f ca="1">IF($D420&gt;$D$8,"",INDIRECT(ADDRESS(ROW(Entrées!$C$37)+($D420-1)*24+AA$11,COLUMN(Entrées!$C$37)+($C420-1),4,TRUE,"Entrées")))</f>
        <v>690</v>
      </c>
      <c r="AB420" s="28">
        <f ca="1">IF($D420&gt;$D$8,"",INDIRECT(ADDRESS(ROW(Entrées!$C$37)+($D420-1)*24+AB$11,COLUMN(Entrées!$C$37)+($C420-1),4,TRUE,"Entrées")))</f>
        <v>689</v>
      </c>
      <c r="AC420" s="11"/>
      <c r="AD420" s="40">
        <f t="shared" ca="1" si="509"/>
        <v>669.875</v>
      </c>
      <c r="AE420" s="40">
        <f t="shared" ref="AE420:AE449" ca="1" si="511">MAX(E420:AB420)</f>
        <v>690</v>
      </c>
      <c r="AF420" s="40">
        <f t="shared" ref="AF420:AF449" ca="1" si="512">MIN(E420:AB420)</f>
        <v>651.5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49473.956989247294</v>
      </c>
      <c r="AK420" s="31">
        <f t="shared" ca="1" si="457"/>
        <v>49350.672043010745</v>
      </c>
      <c r="AL420" s="31">
        <f t="shared" ca="1" si="458"/>
        <v>49398.118279569891</v>
      </c>
      <c r="AM420" s="31">
        <f t="shared" ca="1" si="459"/>
        <v>347.55645161290329</v>
      </c>
      <c r="AN420" s="31">
        <f t="shared" ca="1" si="460"/>
        <v>2588.1444892473114</v>
      </c>
      <c r="AO420" s="31">
        <f t="shared" ca="1" si="461"/>
        <v>1503.5463709677417</v>
      </c>
      <c r="AP420" s="31">
        <f t="shared" ca="1" si="462"/>
        <v>41704.171370967742</v>
      </c>
      <c r="AQ420" s="31">
        <f t="shared" ca="1" si="463"/>
        <v>2152.7096774193546</v>
      </c>
      <c r="AR420" s="31">
        <f t="shared" ca="1" si="464"/>
        <v>402.56922043010746</v>
      </c>
      <c r="AS420" s="31">
        <f t="shared" ca="1" si="465"/>
        <v>6508.2741935483891</v>
      </c>
      <c r="AT420" s="31">
        <f t="shared" ca="1" si="466"/>
        <v>-813.07862903225805</v>
      </c>
      <c r="AU420" s="31">
        <f t="shared" ca="1" si="467"/>
        <v>663.5913978494624</v>
      </c>
      <c r="AV420" s="31">
        <f t="shared" ca="1" si="468"/>
        <v>-5583.5161290322567</v>
      </c>
      <c r="AW420" s="31">
        <f t="shared" ca="1" si="469"/>
        <v>65.047043010752674</v>
      </c>
      <c r="AX420" s="31">
        <f t="shared" ca="1" si="470"/>
        <v>1350.5215053763443</v>
      </c>
      <c r="AY420" s="31">
        <f t="shared" ca="1" si="471"/>
        <v>-1174.383064516129</v>
      </c>
      <c r="AZ420" s="31">
        <f t="shared" ca="1" si="472"/>
        <v>-997.34811827956992</v>
      </c>
      <c r="BA420" s="31">
        <f t="shared" ca="1" si="473"/>
        <v>-382.02016129032256</v>
      </c>
      <c r="BB420" s="31">
        <f t="shared" ca="1" si="474"/>
        <v>-2410.5497311827958</v>
      </c>
      <c r="BC420" s="31">
        <f t="shared" ca="1" si="475"/>
        <v>-1597.1438172043011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-2292.5</v>
      </c>
      <c r="BI420" s="32">
        <f>IF($BF420&gt;$Y$7,"",IF(AND($BF420=$Y$7,$BG420=23),"",Entrées!D448-Entrées!D447))</f>
        <v>-2812.5</v>
      </c>
      <c r="BJ420" s="32">
        <f>IF($BF420&gt;$Y$7,"",IF(AND($BF420=$Y$7,$BG420=23),"",Entrées!E448-Entrées!E447))</f>
        <v>-2375</v>
      </c>
      <c r="BK420" s="32">
        <f>IF($BF420&gt;$Y$7,"",IF(AND($BF420=$Y$7,$BG420=23),"",Entrées!F448-Entrées!F447))</f>
        <v>0</v>
      </c>
      <c r="BL420" s="32">
        <f>IF($BF420&gt;$Y$7,"",IF(AND($BF420=$Y$7,$BG420=23),"",Entrées!G448-Entrées!G447))</f>
        <v>-221.5</v>
      </c>
      <c r="BM420" s="32">
        <f>IF($BF420&gt;$Y$7,"",IF(AND($BF420=$Y$7,$BG420=23),"",Entrées!H448-Entrées!H447))</f>
        <v>19.5</v>
      </c>
      <c r="BN420" s="32">
        <f>IF($BF420&gt;$Y$7,"",IF(AND($BF420=$Y$7,$BG420=23),"",Entrées!I448-Entrées!I447))</f>
        <v>-767</v>
      </c>
      <c r="BO420" s="32">
        <f>IF($BF420&gt;$Y$7,"",IF(AND($BF420=$Y$7,$BG420=23),"",Entrées!J448-Entrées!J447))</f>
        <v>-48.5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-169</v>
      </c>
      <c r="BR420" s="32">
        <f>IF($BF420&gt;$Y$7,"",IF(AND($BF420=$Y$7,$BG420=23),"",Entrées!M448-Entrées!M447))</f>
        <v>-323</v>
      </c>
      <c r="BS420" s="32">
        <f>IF($BF420&gt;$Y$7,"",IF(AND($BF420=$Y$7,$BG420=23),"",Entrées!N448-Entrées!N447))</f>
        <v>-4.5</v>
      </c>
      <c r="BT420" s="32">
        <f>IF($BF420&gt;$Y$7,"",IF(AND($BF420=$Y$7,$BG420=23),"",Entrées!O448-Entrées!O447))</f>
        <v>-777.5</v>
      </c>
      <c r="BU420" s="32">
        <f>IF($BF420&gt;$Y$7,"",IF(AND($BF420=$Y$7,$BG420=23),"",Entrées!P448-Entrées!P447))</f>
        <v>-1.5</v>
      </c>
      <c r="BV420" s="32">
        <f>IF($BF420&gt;$Y$7,"",IF(AND($BF420=$Y$7,$BG420=23),"",Entrées!Q448-Entrées!Q447))</f>
        <v>-5</v>
      </c>
      <c r="BW420" s="32">
        <f>IF($BF420&gt;$Y$7,"",IF(AND($BF420=$Y$7,$BG420=23),"",Entrées!R448-Entrées!R447))</f>
        <v>0</v>
      </c>
      <c r="BX420" s="32">
        <f>IF($BF420&gt;$Y$7,"",IF(AND($BF420=$Y$7,$BG420=23),"",Entrées!S448-Entrées!S447))</f>
        <v>-160</v>
      </c>
      <c r="BY420" s="32">
        <f>IF($BF420&gt;$Y$7,"",IF(AND($BF420=$Y$7,$BG420=23),"",Entrées!T448-Entrées!T447))</f>
        <v>-61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-72</v>
      </c>
      <c r="CB420" s="4"/>
      <c r="CC420" s="4"/>
      <c r="CD420" s="33">
        <f>IF($BF420&lt;=$Y$7,Entrées!J447/CD$2,"")</f>
        <v>6.8697956093868279E-2</v>
      </c>
      <c r="CE420" s="33">
        <f>IF($BF420&lt;=$Y$7,Entrées!K447/CE$2,"")</f>
        <v>0</v>
      </c>
      <c r="CF420" s="11">
        <f t="shared" si="477"/>
        <v>7926</v>
      </c>
      <c r="CG420" s="11">
        <f t="shared" si="478"/>
        <v>4186</v>
      </c>
      <c r="CH420" s="52">
        <f t="shared" si="479"/>
        <v>0.27160101910413265</v>
      </c>
      <c r="CI420" s="52">
        <f t="shared" si="480"/>
        <v>9.6170382329218221E-2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688.5</v>
      </c>
      <c r="F421" s="28">
        <f ca="1">IF($D421&gt;$D$8,"",INDIRECT(ADDRESS(ROW(Entrées!$C$37)+($D421-1)*24+F$11,COLUMN(Entrées!$C$37)+($C421-1),4,TRUE,"Entrées")))</f>
        <v>696</v>
      </c>
      <c r="G421" s="28">
        <f ca="1">IF($D421&gt;$D$8,"",INDIRECT(ADDRESS(ROW(Entrées!$C$37)+($D421-1)*24+G$11,COLUMN(Entrées!$C$37)+($C421-1),4,TRUE,"Entrées")))</f>
        <v>692.5</v>
      </c>
      <c r="H421" s="28">
        <f ca="1">IF($D421&gt;$D$8,"",INDIRECT(ADDRESS(ROW(Entrées!$C$37)+($D421-1)*24+H$11,COLUMN(Entrées!$C$37)+($C421-1),4,TRUE,"Entrées")))</f>
        <v>701</v>
      </c>
      <c r="I421" s="28">
        <f ca="1">IF($D421&gt;$D$8,"",INDIRECT(ADDRESS(ROW(Entrées!$C$37)+($D421-1)*24+I$11,COLUMN(Entrées!$C$37)+($C421-1),4,TRUE,"Entrées")))</f>
        <v>698.5</v>
      </c>
      <c r="J421" s="28">
        <f ca="1">IF($D421&gt;$D$8,"",INDIRECT(ADDRESS(ROW(Entrées!$C$37)+($D421-1)*24+J$11,COLUMN(Entrées!$C$37)+($C421-1),4,TRUE,"Entrées")))</f>
        <v>699.5</v>
      </c>
      <c r="K421" s="28">
        <f ca="1">IF($D421&gt;$D$8,"",INDIRECT(ADDRESS(ROW(Entrées!$C$37)+($D421-1)*24+K$11,COLUMN(Entrées!$C$37)+($C421-1),4,TRUE,"Entrées")))</f>
        <v>690</v>
      </c>
      <c r="L421" s="28">
        <f ca="1">IF($D421&gt;$D$8,"",INDIRECT(ADDRESS(ROW(Entrées!$C$37)+($D421-1)*24+L$11,COLUMN(Entrées!$C$37)+($C421-1),4,TRUE,"Entrées")))</f>
        <v>682</v>
      </c>
      <c r="M421" s="28">
        <f ca="1">IF($D421&gt;$D$8,"",INDIRECT(ADDRESS(ROW(Entrées!$C$37)+($D421-1)*24+M$11,COLUMN(Entrées!$C$37)+($C421-1),4,TRUE,"Entrées")))</f>
        <v>675.5</v>
      </c>
      <c r="N421" s="28">
        <f ca="1">IF($D421&gt;$D$8,"",INDIRECT(ADDRESS(ROW(Entrées!$C$37)+($D421-1)*24+N$11,COLUMN(Entrées!$C$37)+($C421-1),4,TRUE,"Entrées")))</f>
        <v>660.5</v>
      </c>
      <c r="O421" s="28">
        <f ca="1">IF($D421&gt;$D$8,"",INDIRECT(ADDRESS(ROW(Entrées!$C$37)+($D421-1)*24+O$11,COLUMN(Entrées!$C$37)+($C421-1),4,TRUE,"Entrées")))</f>
        <v>652</v>
      </c>
      <c r="P421" s="28">
        <f ca="1">IF($D421&gt;$D$8,"",INDIRECT(ADDRESS(ROW(Entrées!$C$37)+($D421-1)*24+P$11,COLUMN(Entrées!$C$37)+($C421-1),4,TRUE,"Entrées")))</f>
        <v>653</v>
      </c>
      <c r="Q421" s="28">
        <f ca="1">IF($D421&gt;$D$8,"",INDIRECT(ADDRESS(ROW(Entrées!$C$37)+($D421-1)*24+Q$11,COLUMN(Entrées!$C$37)+($C421-1),4,TRUE,"Entrées")))</f>
        <v>646</v>
      </c>
      <c r="R421" s="28">
        <f ca="1">IF($D421&gt;$D$8,"",INDIRECT(ADDRESS(ROW(Entrées!$C$37)+($D421-1)*24+R$11,COLUMN(Entrées!$C$37)+($C421-1),4,TRUE,"Entrées")))</f>
        <v>641.5</v>
      </c>
      <c r="S421" s="28">
        <f ca="1">IF($D421&gt;$D$8,"",INDIRECT(ADDRESS(ROW(Entrées!$C$37)+($D421-1)*24+S$11,COLUMN(Entrées!$C$37)+($C421-1),4,TRUE,"Entrées")))</f>
        <v>646</v>
      </c>
      <c r="T421" s="28">
        <f ca="1">IF($D421&gt;$D$8,"",INDIRECT(ADDRESS(ROW(Entrées!$C$37)+($D421-1)*24+T$11,COLUMN(Entrées!$C$37)+($C421-1),4,TRUE,"Entrées")))</f>
        <v>650.5</v>
      </c>
      <c r="U421" s="28">
        <f ca="1">IF($D421&gt;$D$8,"",INDIRECT(ADDRESS(ROW(Entrées!$C$37)+($D421-1)*24+U$11,COLUMN(Entrées!$C$37)+($C421-1),4,TRUE,"Entrées")))</f>
        <v>647.5</v>
      </c>
      <c r="V421" s="28">
        <f ca="1">IF($D421&gt;$D$8,"",INDIRECT(ADDRESS(ROW(Entrées!$C$37)+($D421-1)*24+V$11,COLUMN(Entrées!$C$37)+($C421-1),4,TRUE,"Entrées")))</f>
        <v>656.5</v>
      </c>
      <c r="W421" s="28">
        <f ca="1">IF($D421&gt;$D$8,"",INDIRECT(ADDRESS(ROW(Entrées!$C$37)+($D421-1)*24+W$11,COLUMN(Entrées!$C$37)+($C421-1),4,TRUE,"Entrées")))</f>
        <v>664.5</v>
      </c>
      <c r="X421" s="28">
        <f ca="1">IF($D421&gt;$D$8,"",INDIRECT(ADDRESS(ROW(Entrées!$C$37)+($D421-1)*24+X$11,COLUMN(Entrées!$C$37)+($C421-1),4,TRUE,"Entrées")))</f>
        <v>667</v>
      </c>
      <c r="Y421" s="28">
        <f ca="1">IF($D421&gt;$D$8,"",INDIRECT(ADDRESS(ROW(Entrées!$C$37)+($D421-1)*24+Y$11,COLUMN(Entrées!$C$37)+($C421-1),4,TRUE,"Entrées")))</f>
        <v>663</v>
      </c>
      <c r="Z421" s="28">
        <f ca="1">IF($D421&gt;$D$8,"",INDIRECT(ADDRESS(ROW(Entrées!$C$37)+($D421-1)*24+Z$11,COLUMN(Entrées!$C$37)+($C421-1),4,TRUE,"Entrées")))</f>
        <v>664.5</v>
      </c>
      <c r="AA421" s="28">
        <f ca="1">IF($D421&gt;$D$8,"",INDIRECT(ADDRESS(ROW(Entrées!$C$37)+($D421-1)*24+AA$11,COLUMN(Entrées!$C$37)+($C421-1),4,TRUE,"Entrées")))</f>
        <v>666</v>
      </c>
      <c r="AB421" s="28">
        <f ca="1">IF($D421&gt;$D$8,"",INDIRECT(ADDRESS(ROW(Entrées!$C$37)+($D421-1)*24+AB$11,COLUMN(Entrées!$C$37)+($C421-1),4,TRUE,"Entrées")))</f>
        <v>671</v>
      </c>
      <c r="AC421" s="11"/>
      <c r="AD421" s="40">
        <f t="shared" ca="1" si="509"/>
        <v>669.70833333333337</v>
      </c>
      <c r="AE421" s="40">
        <f t="shared" ca="1" si="511"/>
        <v>701</v>
      </c>
      <c r="AF421" s="40">
        <f t="shared" ca="1" si="512"/>
        <v>641.5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49473.956989247294</v>
      </c>
      <c r="AK421" s="31">
        <f t="shared" ca="1" si="457"/>
        <v>49350.672043010745</v>
      </c>
      <c r="AL421" s="31">
        <f t="shared" ca="1" si="458"/>
        <v>49398.118279569891</v>
      </c>
      <c r="AM421" s="31">
        <f t="shared" ca="1" si="459"/>
        <v>347.55645161290329</v>
      </c>
      <c r="AN421" s="31">
        <f t="shared" ca="1" si="460"/>
        <v>2588.1444892473114</v>
      </c>
      <c r="AO421" s="31">
        <f t="shared" ca="1" si="461"/>
        <v>1503.5463709677417</v>
      </c>
      <c r="AP421" s="31">
        <f t="shared" ca="1" si="462"/>
        <v>41704.171370967742</v>
      </c>
      <c r="AQ421" s="31">
        <f t="shared" ca="1" si="463"/>
        <v>2152.7096774193546</v>
      </c>
      <c r="AR421" s="31">
        <f t="shared" ca="1" si="464"/>
        <v>402.56922043010746</v>
      </c>
      <c r="AS421" s="31">
        <f t="shared" ca="1" si="465"/>
        <v>6508.2741935483891</v>
      </c>
      <c r="AT421" s="31">
        <f t="shared" ca="1" si="466"/>
        <v>-813.07862903225805</v>
      </c>
      <c r="AU421" s="31">
        <f t="shared" ca="1" si="467"/>
        <v>663.5913978494624</v>
      </c>
      <c r="AV421" s="31">
        <f t="shared" ca="1" si="468"/>
        <v>-5583.5161290322567</v>
      </c>
      <c r="AW421" s="31">
        <f t="shared" ca="1" si="469"/>
        <v>65.047043010752674</v>
      </c>
      <c r="AX421" s="31">
        <f t="shared" ca="1" si="470"/>
        <v>1350.5215053763443</v>
      </c>
      <c r="AY421" s="31">
        <f t="shared" ca="1" si="471"/>
        <v>-1174.383064516129</v>
      </c>
      <c r="AZ421" s="31">
        <f t="shared" ca="1" si="472"/>
        <v>-997.34811827956992</v>
      </c>
      <c r="BA421" s="31">
        <f t="shared" ca="1" si="473"/>
        <v>-382.02016129032256</v>
      </c>
      <c r="BB421" s="31">
        <f t="shared" ca="1" si="474"/>
        <v>-2410.5497311827958</v>
      </c>
      <c r="BC421" s="31">
        <f t="shared" ca="1" si="475"/>
        <v>-1597.1438172043011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-1349.5</v>
      </c>
      <c r="BI421" s="32">
        <f>IF($BF421&gt;$Y$7,"",IF(AND($BF421=$Y$7,$BG421=23),"",Entrées!D449-Entrées!D448))</f>
        <v>-1500</v>
      </c>
      <c r="BJ421" s="32">
        <f>IF($BF421&gt;$Y$7,"",IF(AND($BF421=$Y$7,$BG421=23),"",Entrées!E449-Entrées!E448))</f>
        <v>-1125</v>
      </c>
      <c r="BK421" s="32">
        <f>IF($BF421&gt;$Y$7,"",IF(AND($BF421=$Y$7,$BG421=23),"",Entrées!F449-Entrées!F448))</f>
        <v>0</v>
      </c>
      <c r="BL421" s="32">
        <f>IF($BF421&gt;$Y$7,"",IF(AND($BF421=$Y$7,$BG421=23),"",Entrées!G449-Entrées!G448))</f>
        <v>-519.5</v>
      </c>
      <c r="BM421" s="32">
        <f>IF($BF421&gt;$Y$7,"",IF(AND($BF421=$Y$7,$BG421=23),"",Entrées!H449-Entrées!H448))</f>
        <v>-28</v>
      </c>
      <c r="BN421" s="32">
        <f>IF($BF421&gt;$Y$7,"",IF(AND($BF421=$Y$7,$BG421=23),"",Entrées!I449-Entrées!I448))</f>
        <v>-213.5</v>
      </c>
      <c r="BO421" s="32">
        <f>IF($BF421&gt;$Y$7,"",IF(AND($BF421=$Y$7,$BG421=23),"",Entrées!J449-Entrées!J448))</f>
        <v>-9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-194</v>
      </c>
      <c r="BR421" s="32">
        <f>IF($BF421&gt;$Y$7,"",IF(AND($BF421=$Y$7,$BG421=23),"",Entrées!M449-Entrées!M448))</f>
        <v>-115.5</v>
      </c>
      <c r="BS421" s="32">
        <f>IF($BF421&gt;$Y$7,"",IF(AND($BF421=$Y$7,$BG421=23),"",Entrées!N449-Entrées!N448))</f>
        <v>3</v>
      </c>
      <c r="BT421" s="32">
        <f>IF($BF421&gt;$Y$7,"",IF(AND($BF421=$Y$7,$BG421=23),"",Entrées!O449-Entrées!O448))</f>
        <v>-273</v>
      </c>
      <c r="BU421" s="32">
        <f>IF($BF421&gt;$Y$7,"",IF(AND($BF421=$Y$7,$BG421=23),"",Entrées!P449-Entrées!P448))</f>
        <v>-8.5</v>
      </c>
      <c r="BV421" s="32">
        <f>IF($BF421&gt;$Y$7,"",IF(AND($BF421=$Y$7,$BG421=23),"",Entrées!Q449-Entrées!Q448))</f>
        <v>-426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-53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5</v>
      </c>
      <c r="CB421" s="4"/>
      <c r="CC421" s="4"/>
      <c r="CD421" s="33">
        <f>IF($BF421&lt;=$Y$7,Entrées!J448/CD$2,"")</f>
        <v>6.2578854403229883E-2</v>
      </c>
      <c r="CE421" s="33">
        <f>IF($BF421&lt;=$Y$7,Entrées!K448/CE$2,"")</f>
        <v>0</v>
      </c>
      <c r="CF421" s="11">
        <f t="shared" si="477"/>
        <v>7926</v>
      </c>
      <c r="CG421" s="11">
        <f t="shared" si="478"/>
        <v>4186</v>
      </c>
      <c r="CH421" s="52">
        <f t="shared" si="479"/>
        <v>0.27160101910413265</v>
      </c>
      <c r="CI421" s="52">
        <f t="shared" si="480"/>
        <v>9.6170382329218221E-2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656.5</v>
      </c>
      <c r="F422" s="28">
        <f ca="1">IF($D422&gt;$D$8,"",INDIRECT(ADDRESS(ROW(Entrées!$C$37)+($D422-1)*24+F$11,COLUMN(Entrées!$C$37)+($C422-1),4,TRUE,"Entrées")))</f>
        <v>669</v>
      </c>
      <c r="G422" s="28">
        <f ca="1">IF($D422&gt;$D$8,"",INDIRECT(ADDRESS(ROW(Entrées!$C$37)+($D422-1)*24+G$11,COLUMN(Entrées!$C$37)+($C422-1),4,TRUE,"Entrées")))</f>
        <v>664</v>
      </c>
      <c r="H422" s="28">
        <f ca="1">IF($D422&gt;$D$8,"",INDIRECT(ADDRESS(ROW(Entrées!$C$37)+($D422-1)*24+H$11,COLUMN(Entrées!$C$37)+($C422-1),4,TRUE,"Entrées")))</f>
        <v>669.5</v>
      </c>
      <c r="I422" s="28">
        <f ca="1">IF($D422&gt;$D$8,"",INDIRECT(ADDRESS(ROW(Entrées!$C$37)+($D422-1)*24+I$11,COLUMN(Entrées!$C$37)+($C422-1),4,TRUE,"Entrées")))</f>
        <v>671.5</v>
      </c>
      <c r="J422" s="28">
        <f ca="1">IF($D422&gt;$D$8,"",INDIRECT(ADDRESS(ROW(Entrées!$C$37)+($D422-1)*24+J$11,COLUMN(Entrées!$C$37)+($C422-1),4,TRUE,"Entrées")))</f>
        <v>687.5</v>
      </c>
      <c r="K422" s="28">
        <f ca="1">IF($D422&gt;$D$8,"",INDIRECT(ADDRESS(ROW(Entrées!$C$37)+($D422-1)*24+K$11,COLUMN(Entrées!$C$37)+($C422-1),4,TRUE,"Entrées")))</f>
        <v>690.5</v>
      </c>
      <c r="L422" s="28">
        <f ca="1">IF($D422&gt;$D$8,"",INDIRECT(ADDRESS(ROW(Entrées!$C$37)+($D422-1)*24+L$11,COLUMN(Entrées!$C$37)+($C422-1),4,TRUE,"Entrées")))</f>
        <v>686</v>
      </c>
      <c r="M422" s="28">
        <f ca="1">IF($D422&gt;$D$8,"",INDIRECT(ADDRESS(ROW(Entrées!$C$37)+($D422-1)*24+M$11,COLUMN(Entrées!$C$37)+($C422-1),4,TRUE,"Entrées")))</f>
        <v>672</v>
      </c>
      <c r="N422" s="28">
        <f ca="1">IF($D422&gt;$D$8,"",INDIRECT(ADDRESS(ROW(Entrées!$C$37)+($D422-1)*24+N$11,COLUMN(Entrées!$C$37)+($C422-1),4,TRUE,"Entrées")))</f>
        <v>660</v>
      </c>
      <c r="O422" s="28">
        <f ca="1">IF($D422&gt;$D$8,"",INDIRECT(ADDRESS(ROW(Entrées!$C$37)+($D422-1)*24+O$11,COLUMN(Entrées!$C$37)+($C422-1),4,TRUE,"Entrées")))</f>
        <v>653.5</v>
      </c>
      <c r="P422" s="28">
        <f ca="1">IF($D422&gt;$D$8,"",INDIRECT(ADDRESS(ROW(Entrées!$C$37)+($D422-1)*24+P$11,COLUMN(Entrées!$C$37)+($C422-1),4,TRUE,"Entrées")))</f>
        <v>643</v>
      </c>
      <c r="Q422" s="28">
        <f ca="1">IF($D422&gt;$D$8,"",INDIRECT(ADDRESS(ROW(Entrées!$C$37)+($D422-1)*24+Q$11,COLUMN(Entrées!$C$37)+($C422-1),4,TRUE,"Entrées")))</f>
        <v>640</v>
      </c>
      <c r="R422" s="28">
        <f ca="1">IF($D422&gt;$D$8,"",INDIRECT(ADDRESS(ROW(Entrées!$C$37)+($D422-1)*24+R$11,COLUMN(Entrées!$C$37)+($C422-1),4,TRUE,"Entrées")))</f>
        <v>655.5</v>
      </c>
      <c r="S422" s="28">
        <f ca="1">IF($D422&gt;$D$8,"",INDIRECT(ADDRESS(ROW(Entrées!$C$37)+($D422-1)*24+S$11,COLUMN(Entrées!$C$37)+($C422-1),4,TRUE,"Entrées")))</f>
        <v>641.5</v>
      </c>
      <c r="T422" s="28">
        <f ca="1">IF($D422&gt;$D$8,"",INDIRECT(ADDRESS(ROW(Entrées!$C$37)+($D422-1)*24+T$11,COLUMN(Entrées!$C$37)+($C422-1),4,TRUE,"Entrées")))</f>
        <v>646</v>
      </c>
      <c r="U422" s="28">
        <f ca="1">IF($D422&gt;$D$8,"",INDIRECT(ADDRESS(ROW(Entrées!$C$37)+($D422-1)*24+U$11,COLUMN(Entrées!$C$37)+($C422-1),4,TRUE,"Entrées")))</f>
        <v>655</v>
      </c>
      <c r="V422" s="28">
        <f ca="1">IF($D422&gt;$D$8,"",INDIRECT(ADDRESS(ROW(Entrées!$C$37)+($D422-1)*24+V$11,COLUMN(Entrées!$C$37)+($C422-1),4,TRUE,"Entrées")))</f>
        <v>658.5</v>
      </c>
      <c r="W422" s="28">
        <f ca="1">IF($D422&gt;$D$8,"",INDIRECT(ADDRESS(ROW(Entrées!$C$37)+($D422-1)*24+W$11,COLUMN(Entrées!$C$37)+($C422-1),4,TRUE,"Entrées")))</f>
        <v>659.5</v>
      </c>
      <c r="X422" s="28">
        <f ca="1">IF($D422&gt;$D$8,"",INDIRECT(ADDRESS(ROW(Entrées!$C$37)+($D422-1)*24+X$11,COLUMN(Entrées!$C$37)+($C422-1),4,TRUE,"Entrées")))</f>
        <v>665.5</v>
      </c>
      <c r="Y422" s="28">
        <f ca="1">IF($D422&gt;$D$8,"",INDIRECT(ADDRESS(ROW(Entrées!$C$37)+($D422-1)*24+Y$11,COLUMN(Entrées!$C$37)+($C422-1),4,TRUE,"Entrées")))</f>
        <v>655</v>
      </c>
      <c r="Z422" s="28">
        <f ca="1">IF($D422&gt;$D$8,"",INDIRECT(ADDRESS(ROW(Entrées!$C$37)+($D422-1)*24+Z$11,COLUMN(Entrées!$C$37)+($C422-1),4,TRUE,"Entrées")))</f>
        <v>652</v>
      </c>
      <c r="AA422" s="28">
        <f ca="1">IF($D422&gt;$D$8,"",INDIRECT(ADDRESS(ROW(Entrées!$C$37)+($D422-1)*24+AA$11,COLUMN(Entrées!$C$37)+($C422-1),4,TRUE,"Entrées")))</f>
        <v>651</v>
      </c>
      <c r="AB422" s="28">
        <f ca="1">IF($D422&gt;$D$8,"",INDIRECT(ADDRESS(ROW(Entrées!$C$37)+($D422-1)*24+AB$11,COLUMN(Entrées!$C$37)+($C422-1),4,TRUE,"Entrées")))</f>
        <v>640.5</v>
      </c>
      <c r="AC422" s="11"/>
      <c r="AD422" s="40">
        <f t="shared" ca="1" si="509"/>
        <v>660.125</v>
      </c>
      <c r="AE422" s="40">
        <f t="shared" ca="1" si="511"/>
        <v>690.5</v>
      </c>
      <c r="AF422" s="40">
        <f t="shared" ca="1" si="512"/>
        <v>640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49473.956989247294</v>
      </c>
      <c r="AK422" s="31">
        <f t="shared" ca="1" si="457"/>
        <v>49350.672043010745</v>
      </c>
      <c r="AL422" s="31">
        <f t="shared" ca="1" si="458"/>
        <v>49398.118279569891</v>
      </c>
      <c r="AM422" s="31">
        <f t="shared" ca="1" si="459"/>
        <v>347.55645161290329</v>
      </c>
      <c r="AN422" s="31">
        <f t="shared" ca="1" si="460"/>
        <v>2588.1444892473114</v>
      </c>
      <c r="AO422" s="31">
        <f t="shared" ca="1" si="461"/>
        <v>1503.5463709677417</v>
      </c>
      <c r="AP422" s="31">
        <f t="shared" ca="1" si="462"/>
        <v>41704.171370967742</v>
      </c>
      <c r="AQ422" s="31">
        <f t="shared" ca="1" si="463"/>
        <v>2152.7096774193546</v>
      </c>
      <c r="AR422" s="31">
        <f t="shared" ca="1" si="464"/>
        <v>402.56922043010746</v>
      </c>
      <c r="AS422" s="31">
        <f t="shared" ca="1" si="465"/>
        <v>6508.2741935483891</v>
      </c>
      <c r="AT422" s="31">
        <f t="shared" ca="1" si="466"/>
        <v>-813.07862903225805</v>
      </c>
      <c r="AU422" s="31">
        <f t="shared" ca="1" si="467"/>
        <v>663.5913978494624</v>
      </c>
      <c r="AV422" s="31">
        <f t="shared" ca="1" si="468"/>
        <v>-5583.5161290322567</v>
      </c>
      <c r="AW422" s="31">
        <f t="shared" ca="1" si="469"/>
        <v>65.047043010752674</v>
      </c>
      <c r="AX422" s="31">
        <f t="shared" ca="1" si="470"/>
        <v>1350.5215053763443</v>
      </c>
      <c r="AY422" s="31">
        <f t="shared" ca="1" si="471"/>
        <v>-1174.383064516129</v>
      </c>
      <c r="AZ422" s="31">
        <f t="shared" ca="1" si="472"/>
        <v>-997.34811827956992</v>
      </c>
      <c r="BA422" s="31">
        <f t="shared" ca="1" si="473"/>
        <v>-382.02016129032256</v>
      </c>
      <c r="BB422" s="31">
        <f t="shared" ca="1" si="474"/>
        <v>-2410.5497311827958</v>
      </c>
      <c r="BC422" s="31">
        <f t="shared" ca="1" si="475"/>
        <v>-1597.1438172043011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1306.5</v>
      </c>
      <c r="BI422" s="32">
        <f>IF($BF422&gt;$Y$7,"",IF(AND($BF422=$Y$7,$BG422=23),"",Entrées!D450-Entrées!D449))</f>
        <v>2587.5</v>
      </c>
      <c r="BJ422" s="32">
        <f>IF($BF422&gt;$Y$7,"",IF(AND($BF422=$Y$7,$BG422=23),"",Entrées!E450-Entrées!E449))</f>
        <v>2187.5</v>
      </c>
      <c r="BK422" s="32">
        <f>IF($BF422&gt;$Y$7,"",IF(AND($BF422=$Y$7,$BG422=23),"",Entrées!F450-Entrées!F449))</f>
        <v>1.5</v>
      </c>
      <c r="BL422" s="32">
        <f>IF($BF422&gt;$Y$7,"",IF(AND($BF422=$Y$7,$BG422=23),"",Entrées!G450-Entrées!G449))</f>
        <v>381.5</v>
      </c>
      <c r="BM422" s="32">
        <f>IF($BF422&gt;$Y$7,"",IF(AND($BF422=$Y$7,$BG422=23),"",Entrées!H450-Entrées!H449))</f>
        <v>234</v>
      </c>
      <c r="BN422" s="32">
        <f>IF($BF422&gt;$Y$7,"",IF(AND($BF422=$Y$7,$BG422=23),"",Entrées!I450-Entrées!I449))</f>
        <v>484.5</v>
      </c>
      <c r="BO422" s="32">
        <f>IF($BF422&gt;$Y$7,"",IF(AND($BF422=$Y$7,$BG422=23),"",Entrées!J450-Entrées!J449))</f>
        <v>60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124</v>
      </c>
      <c r="BR422" s="32">
        <f>IF($BF422&gt;$Y$7,"",IF(AND($BF422=$Y$7,$BG422=23),"",Entrées!M450-Entrées!M449))</f>
        <v>124</v>
      </c>
      <c r="BS422" s="32">
        <f>IF($BF422&gt;$Y$7,"",IF(AND($BF422=$Y$7,$BG422=23),"",Entrées!N450-Entrées!N449))</f>
        <v>-3</v>
      </c>
      <c r="BT422" s="32">
        <f>IF($BF422&gt;$Y$7,"",IF(AND($BF422=$Y$7,$BG422=23),"",Entrées!O450-Entrées!O449))</f>
        <v>-100.5</v>
      </c>
      <c r="BU422" s="32">
        <f>IF($BF422&gt;$Y$7,"",IF(AND($BF422=$Y$7,$BG422=23),"",Entrées!P450-Entrées!P449))</f>
        <v>6.5</v>
      </c>
      <c r="BV422" s="32">
        <f>IF($BF422&gt;$Y$7,"",IF(AND($BF422=$Y$7,$BG422=23),"",Entrées!Q450-Entrées!Q449))</f>
        <v>431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-301</v>
      </c>
      <c r="BY422" s="32">
        <f>IF($BF422&gt;$Y$7,"",IF(AND($BF422=$Y$7,$BG422=23),"",Entrées!T450-Entrées!T449))</f>
        <v>501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-249</v>
      </c>
      <c r="CB422" s="4"/>
      <c r="CC422" s="4"/>
      <c r="CD422" s="33">
        <f>IF($BF422&lt;=$Y$7,Entrées!J449/CD$2,"")</f>
        <v>6.1443350996719659E-2</v>
      </c>
      <c r="CE422" s="33">
        <f>IF($BF422&lt;=$Y$7,Entrées!K449/CE$2,"")</f>
        <v>0</v>
      </c>
      <c r="CF422" s="11">
        <f t="shared" si="477"/>
        <v>7926</v>
      </c>
      <c r="CG422" s="11">
        <f t="shared" si="478"/>
        <v>4186</v>
      </c>
      <c r="CH422" s="52">
        <f t="shared" si="479"/>
        <v>0.27160101910413265</v>
      </c>
      <c r="CI422" s="52">
        <f t="shared" si="480"/>
        <v>9.6170382329218221E-2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632</v>
      </c>
      <c r="F423" s="28">
        <f ca="1">IF($D423&gt;$D$8,"",INDIRECT(ADDRESS(ROW(Entrées!$C$37)+($D423-1)*24+F$11,COLUMN(Entrées!$C$37)+($C423-1),4,TRUE,"Entrées")))</f>
        <v>645</v>
      </c>
      <c r="G423" s="28">
        <f ca="1">IF($D423&gt;$D$8,"",INDIRECT(ADDRESS(ROW(Entrées!$C$37)+($D423-1)*24+G$11,COLUMN(Entrées!$C$37)+($C423-1),4,TRUE,"Entrées")))</f>
        <v>650</v>
      </c>
      <c r="H423" s="28">
        <f ca="1">IF($D423&gt;$D$8,"",INDIRECT(ADDRESS(ROW(Entrées!$C$37)+($D423-1)*24+H$11,COLUMN(Entrées!$C$37)+($C423-1),4,TRUE,"Entrées")))</f>
        <v>656</v>
      </c>
      <c r="I423" s="28">
        <f ca="1">IF($D423&gt;$D$8,"",INDIRECT(ADDRESS(ROW(Entrées!$C$37)+($D423-1)*24+I$11,COLUMN(Entrées!$C$37)+($C423-1),4,TRUE,"Entrées")))</f>
        <v>666</v>
      </c>
      <c r="J423" s="28">
        <f ca="1">IF($D423&gt;$D$8,"",INDIRECT(ADDRESS(ROW(Entrées!$C$37)+($D423-1)*24+J$11,COLUMN(Entrées!$C$37)+($C423-1),4,TRUE,"Entrées")))</f>
        <v>665.5</v>
      </c>
      <c r="K423" s="28">
        <f ca="1">IF($D423&gt;$D$8,"",INDIRECT(ADDRESS(ROW(Entrées!$C$37)+($D423-1)*24+K$11,COLUMN(Entrées!$C$37)+($C423-1),4,TRUE,"Entrées")))</f>
        <v>666</v>
      </c>
      <c r="L423" s="28">
        <f ca="1">IF($D423&gt;$D$8,"",INDIRECT(ADDRESS(ROW(Entrées!$C$37)+($D423-1)*24+L$11,COLUMN(Entrées!$C$37)+($C423-1),4,TRUE,"Entrées")))</f>
        <v>660.5</v>
      </c>
      <c r="M423" s="28">
        <f ca="1">IF($D423&gt;$D$8,"",INDIRECT(ADDRESS(ROW(Entrées!$C$37)+($D423-1)*24+M$11,COLUMN(Entrées!$C$37)+($C423-1),4,TRUE,"Entrées")))</f>
        <v>654.5</v>
      </c>
      <c r="N423" s="28">
        <f ca="1">IF($D423&gt;$D$8,"",INDIRECT(ADDRESS(ROW(Entrées!$C$37)+($D423-1)*24+N$11,COLUMN(Entrées!$C$37)+($C423-1),4,TRUE,"Entrées")))</f>
        <v>643.5</v>
      </c>
      <c r="O423" s="28">
        <f ca="1">IF($D423&gt;$D$8,"",INDIRECT(ADDRESS(ROW(Entrées!$C$37)+($D423-1)*24+O$11,COLUMN(Entrées!$C$37)+($C423-1),4,TRUE,"Entrées")))</f>
        <v>645</v>
      </c>
      <c r="P423" s="28">
        <f ca="1">IF($D423&gt;$D$8,"",INDIRECT(ADDRESS(ROW(Entrées!$C$37)+($D423-1)*24+P$11,COLUMN(Entrées!$C$37)+($C423-1),4,TRUE,"Entrées")))</f>
        <v>646.5</v>
      </c>
      <c r="Q423" s="28">
        <f ca="1">IF($D423&gt;$D$8,"",INDIRECT(ADDRESS(ROW(Entrées!$C$37)+($D423-1)*24+Q$11,COLUMN(Entrées!$C$37)+($C423-1),4,TRUE,"Entrées")))</f>
        <v>651</v>
      </c>
      <c r="R423" s="28">
        <f ca="1">IF($D423&gt;$D$8,"",INDIRECT(ADDRESS(ROW(Entrées!$C$37)+($D423-1)*24+R$11,COLUMN(Entrées!$C$37)+($C423-1),4,TRUE,"Entrées")))</f>
        <v>654</v>
      </c>
      <c r="S423" s="28">
        <f ca="1">IF($D423&gt;$D$8,"",INDIRECT(ADDRESS(ROW(Entrées!$C$37)+($D423-1)*24+S$11,COLUMN(Entrées!$C$37)+($C423-1),4,TRUE,"Entrées")))</f>
        <v>646</v>
      </c>
      <c r="T423" s="28">
        <f ca="1">IF($D423&gt;$D$8,"",INDIRECT(ADDRESS(ROW(Entrées!$C$37)+($D423-1)*24+T$11,COLUMN(Entrées!$C$37)+($C423-1),4,TRUE,"Entrées")))</f>
        <v>639</v>
      </c>
      <c r="U423" s="28">
        <f ca="1">IF($D423&gt;$D$8,"",INDIRECT(ADDRESS(ROW(Entrées!$C$37)+($D423-1)*24+U$11,COLUMN(Entrées!$C$37)+($C423-1),4,TRUE,"Entrées")))</f>
        <v>646.5</v>
      </c>
      <c r="V423" s="28">
        <f ca="1">IF($D423&gt;$D$8,"",INDIRECT(ADDRESS(ROW(Entrées!$C$37)+($D423-1)*24+V$11,COLUMN(Entrées!$C$37)+($C423-1),4,TRUE,"Entrées")))</f>
        <v>655</v>
      </c>
      <c r="W423" s="28">
        <f ca="1">IF($D423&gt;$D$8,"",INDIRECT(ADDRESS(ROW(Entrées!$C$37)+($D423-1)*24+W$11,COLUMN(Entrées!$C$37)+($C423-1),4,TRUE,"Entrées")))</f>
        <v>647</v>
      </c>
      <c r="X423" s="28">
        <f ca="1">IF($D423&gt;$D$8,"",INDIRECT(ADDRESS(ROW(Entrées!$C$37)+($D423-1)*24+X$11,COLUMN(Entrées!$C$37)+($C423-1),4,TRUE,"Entrées")))</f>
        <v>639</v>
      </c>
      <c r="Y423" s="28">
        <f ca="1">IF($D423&gt;$D$8,"",INDIRECT(ADDRESS(ROW(Entrées!$C$37)+($D423-1)*24+Y$11,COLUMN(Entrées!$C$37)+($C423-1),4,TRUE,"Entrées")))</f>
        <v>632.5</v>
      </c>
      <c r="Z423" s="28">
        <f ca="1">IF($D423&gt;$D$8,"",INDIRECT(ADDRESS(ROW(Entrées!$C$37)+($D423-1)*24+Z$11,COLUMN(Entrées!$C$37)+($C423-1),4,TRUE,"Entrées")))</f>
        <v>640</v>
      </c>
      <c r="AA423" s="28">
        <f ca="1">IF($D423&gt;$D$8,"",INDIRECT(ADDRESS(ROW(Entrées!$C$37)+($D423-1)*24+AA$11,COLUMN(Entrées!$C$37)+($C423-1),4,TRUE,"Entrées")))</f>
        <v>648</v>
      </c>
      <c r="AB423" s="28">
        <f ca="1">IF($D423&gt;$D$8,"",INDIRECT(ADDRESS(ROW(Entrées!$C$37)+($D423-1)*24+AB$11,COLUMN(Entrées!$C$37)+($C423-1),4,TRUE,"Entrées")))</f>
        <v>646.5</v>
      </c>
      <c r="AC423" s="11"/>
      <c r="AD423" s="40">
        <f t="shared" ca="1" si="509"/>
        <v>648.95833333333337</v>
      </c>
      <c r="AE423" s="40">
        <f t="shared" ca="1" si="511"/>
        <v>666</v>
      </c>
      <c r="AF423" s="40">
        <f t="shared" ca="1" si="512"/>
        <v>632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49473.956989247294</v>
      </c>
      <c r="AK423" s="31">
        <f t="shared" ca="1" si="457"/>
        <v>49350.672043010745</v>
      </c>
      <c r="AL423" s="31">
        <f t="shared" ca="1" si="458"/>
        <v>49398.118279569891</v>
      </c>
      <c r="AM423" s="31">
        <f t="shared" ca="1" si="459"/>
        <v>347.55645161290329</v>
      </c>
      <c r="AN423" s="31">
        <f t="shared" ca="1" si="460"/>
        <v>2588.1444892473114</v>
      </c>
      <c r="AO423" s="31">
        <f t="shared" ca="1" si="461"/>
        <v>1503.5463709677417</v>
      </c>
      <c r="AP423" s="31">
        <f t="shared" ca="1" si="462"/>
        <v>41704.171370967742</v>
      </c>
      <c r="AQ423" s="31">
        <f t="shared" ca="1" si="463"/>
        <v>2152.7096774193546</v>
      </c>
      <c r="AR423" s="31">
        <f t="shared" ca="1" si="464"/>
        <v>402.56922043010746</v>
      </c>
      <c r="AS423" s="31">
        <f t="shared" ca="1" si="465"/>
        <v>6508.2741935483891</v>
      </c>
      <c r="AT423" s="31">
        <f t="shared" ca="1" si="466"/>
        <v>-813.07862903225805</v>
      </c>
      <c r="AU423" s="31">
        <f t="shared" ca="1" si="467"/>
        <v>663.5913978494624</v>
      </c>
      <c r="AV423" s="31">
        <f t="shared" ca="1" si="468"/>
        <v>-5583.5161290322567</v>
      </c>
      <c r="AW423" s="31">
        <f t="shared" ca="1" si="469"/>
        <v>65.047043010752674</v>
      </c>
      <c r="AX423" s="31">
        <f t="shared" ca="1" si="470"/>
        <v>1350.5215053763443</v>
      </c>
      <c r="AY423" s="31">
        <f t="shared" ca="1" si="471"/>
        <v>-1174.383064516129</v>
      </c>
      <c r="AZ423" s="31">
        <f t="shared" ca="1" si="472"/>
        <v>-997.34811827956992</v>
      </c>
      <c r="BA423" s="31">
        <f t="shared" ca="1" si="473"/>
        <v>-382.02016129032256</v>
      </c>
      <c r="BB423" s="31">
        <f t="shared" ca="1" si="474"/>
        <v>-2410.5497311827958</v>
      </c>
      <c r="BC423" s="31">
        <f t="shared" ca="1" si="475"/>
        <v>-1597.1438172043011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4419.5</v>
      </c>
      <c r="BI423" s="32">
        <f>IF($BF423&gt;$Y$7,"",IF(AND($BF423=$Y$7,$BG423=23),"",Entrées!D451-Entrées!D450))</f>
        <v>5587.5</v>
      </c>
      <c r="BJ423" s="32">
        <f>IF($BF423&gt;$Y$7,"",IF(AND($BF423=$Y$7,$BG423=23),"",Entrées!E451-Entrées!E450))</f>
        <v>5112.5</v>
      </c>
      <c r="BK423" s="32">
        <f>IF($BF423&gt;$Y$7,"",IF(AND($BF423=$Y$7,$BG423=23),"",Entrées!F451-Entrées!F450))</f>
        <v>0</v>
      </c>
      <c r="BL423" s="32">
        <f>IF($BF423&gt;$Y$7,"",IF(AND($BF423=$Y$7,$BG423=23),"",Entrées!G451-Entrées!G450))</f>
        <v>687.5</v>
      </c>
      <c r="BM423" s="32">
        <f>IF($BF423&gt;$Y$7,"",IF(AND($BF423=$Y$7,$BG423=23),"",Entrées!H451-Entrées!H450))</f>
        <v>425</v>
      </c>
      <c r="BN423" s="32">
        <f>IF($BF423&gt;$Y$7,"",IF(AND($BF423=$Y$7,$BG423=23),"",Entrées!I451-Entrées!I450))</f>
        <v>945.5</v>
      </c>
      <c r="BO423" s="32">
        <f>IF($BF423&gt;$Y$7,"",IF(AND($BF423=$Y$7,$BG423=23),"",Entrées!J451-Entrées!J450))</f>
        <v>103.5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715.5</v>
      </c>
      <c r="BR423" s="32">
        <f>IF($BF423&gt;$Y$7,"",IF(AND($BF423=$Y$7,$BG423=23),"",Entrées!M451-Entrées!M450))</f>
        <v>358.5</v>
      </c>
      <c r="BS423" s="32">
        <f>IF($BF423&gt;$Y$7,"",IF(AND($BF423=$Y$7,$BG423=23),"",Entrées!N451-Entrées!N450))</f>
        <v>-5</v>
      </c>
      <c r="BT423" s="32">
        <f>IF($BF423&gt;$Y$7,"",IF(AND($BF423=$Y$7,$BG423=23),"",Entrées!O451-Entrées!O450))</f>
        <v>1189</v>
      </c>
      <c r="BU423" s="32">
        <f>IF($BF423&gt;$Y$7,"",IF(AND($BF423=$Y$7,$BG423=23),"",Entrées!P451-Entrées!P450))</f>
        <v>10.5</v>
      </c>
      <c r="BV423" s="32">
        <f>IF($BF423&gt;$Y$7,"",IF(AND($BF423=$Y$7,$BG423=23),"",Entrées!Q451-Entrées!Q450))</f>
        <v>0</v>
      </c>
      <c r="BW423" s="32">
        <f>IF($BF423&gt;$Y$7,"",IF(AND($BF423=$Y$7,$BG423=23),"",Entrées!R451-Entrées!R450))</f>
        <v>0</v>
      </c>
      <c r="BX423" s="32">
        <f>IF($BF423&gt;$Y$7,"",IF(AND($BF423=$Y$7,$BG423=23),"",Entrées!S451-Entrées!S450))</f>
        <v>1635</v>
      </c>
      <c r="BY423" s="32">
        <f>IF($BF423&gt;$Y$7,"",IF(AND($BF423=$Y$7,$BG423=23),"",Entrées!T451-Entrées!T450))</f>
        <v>151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-79</v>
      </c>
      <c r="CB423" s="4"/>
      <c r="CC423" s="4"/>
      <c r="CD423" s="33">
        <f>IF($BF423&lt;=$Y$7,Entrées!J450/CD$2,"")</f>
        <v>6.9013373706787784E-2</v>
      </c>
      <c r="CE423" s="33">
        <f>IF($BF423&lt;=$Y$7,Entrées!K450/CE$2,"")</f>
        <v>0</v>
      </c>
      <c r="CF423" s="11">
        <f t="shared" si="477"/>
        <v>7926</v>
      </c>
      <c r="CG423" s="11">
        <f t="shared" si="478"/>
        <v>4186</v>
      </c>
      <c r="CH423" s="52">
        <f t="shared" si="479"/>
        <v>0.27160101910413265</v>
      </c>
      <c r="CI423" s="52">
        <f t="shared" si="480"/>
        <v>9.6170382329218221E-2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656</v>
      </c>
      <c r="F424" s="28">
        <f ca="1">IF($D424&gt;$D$8,"",INDIRECT(ADDRESS(ROW(Entrées!$C$37)+($D424-1)*24+F$11,COLUMN(Entrées!$C$37)+($C424-1),4,TRUE,"Entrées")))</f>
        <v>653.5</v>
      </c>
      <c r="G424" s="28">
        <f ca="1">IF($D424&gt;$D$8,"",INDIRECT(ADDRESS(ROW(Entrées!$C$37)+($D424-1)*24+G$11,COLUMN(Entrées!$C$37)+($C424-1),4,TRUE,"Entrées")))</f>
        <v>653</v>
      </c>
      <c r="H424" s="28">
        <f ca="1">IF($D424&gt;$D$8,"",INDIRECT(ADDRESS(ROW(Entrées!$C$37)+($D424-1)*24+H$11,COLUMN(Entrées!$C$37)+($C424-1),4,TRUE,"Entrées")))</f>
        <v>658</v>
      </c>
      <c r="I424" s="28">
        <f ca="1">IF($D424&gt;$D$8,"",INDIRECT(ADDRESS(ROW(Entrées!$C$37)+($D424-1)*24+I$11,COLUMN(Entrées!$C$37)+($C424-1),4,TRUE,"Entrées")))</f>
        <v>673.5</v>
      </c>
      <c r="J424" s="28">
        <f ca="1">IF($D424&gt;$D$8,"",INDIRECT(ADDRESS(ROW(Entrées!$C$37)+($D424-1)*24+J$11,COLUMN(Entrées!$C$37)+($C424-1),4,TRUE,"Entrées")))</f>
        <v>672</v>
      </c>
      <c r="K424" s="28">
        <f ca="1">IF($D424&gt;$D$8,"",INDIRECT(ADDRESS(ROW(Entrées!$C$37)+($D424-1)*24+K$11,COLUMN(Entrées!$C$37)+($C424-1),4,TRUE,"Entrées")))</f>
        <v>667.5</v>
      </c>
      <c r="L424" s="28">
        <f ca="1">IF($D424&gt;$D$8,"",INDIRECT(ADDRESS(ROW(Entrées!$C$37)+($D424-1)*24+L$11,COLUMN(Entrées!$C$37)+($C424-1),4,TRUE,"Entrées")))</f>
        <v>659</v>
      </c>
      <c r="M424" s="28">
        <f ca="1">IF($D424&gt;$D$8,"",INDIRECT(ADDRESS(ROW(Entrées!$C$37)+($D424-1)*24+M$11,COLUMN(Entrées!$C$37)+($C424-1),4,TRUE,"Entrées")))</f>
        <v>652</v>
      </c>
      <c r="N424" s="28">
        <f ca="1">IF($D424&gt;$D$8,"",INDIRECT(ADDRESS(ROW(Entrées!$C$37)+($D424-1)*24+N$11,COLUMN(Entrées!$C$37)+($C424-1),4,TRUE,"Entrées")))</f>
        <v>645.5</v>
      </c>
      <c r="O424" s="28">
        <f ca="1">IF($D424&gt;$D$8,"",INDIRECT(ADDRESS(ROW(Entrées!$C$37)+($D424-1)*24+O$11,COLUMN(Entrées!$C$37)+($C424-1),4,TRUE,"Entrées")))</f>
        <v>643</v>
      </c>
      <c r="P424" s="28">
        <f ca="1">IF($D424&gt;$D$8,"",INDIRECT(ADDRESS(ROW(Entrées!$C$37)+($D424-1)*24+P$11,COLUMN(Entrées!$C$37)+($C424-1),4,TRUE,"Entrées")))</f>
        <v>655</v>
      </c>
      <c r="Q424" s="28">
        <f ca="1">IF($D424&gt;$D$8,"",INDIRECT(ADDRESS(ROW(Entrées!$C$37)+($D424-1)*24+Q$11,COLUMN(Entrées!$C$37)+($C424-1),4,TRUE,"Entrées")))</f>
        <v>657</v>
      </c>
      <c r="R424" s="28">
        <f ca="1">IF($D424&gt;$D$8,"",INDIRECT(ADDRESS(ROW(Entrées!$C$37)+($D424-1)*24+R$11,COLUMN(Entrées!$C$37)+($C424-1),4,TRUE,"Entrées")))</f>
        <v>654.5</v>
      </c>
      <c r="S424" s="28">
        <f ca="1">IF($D424&gt;$D$8,"",INDIRECT(ADDRESS(ROW(Entrées!$C$37)+($D424-1)*24+S$11,COLUMN(Entrées!$C$37)+($C424-1),4,TRUE,"Entrées")))</f>
        <v>658</v>
      </c>
      <c r="T424" s="28">
        <f ca="1">IF($D424&gt;$D$8,"",INDIRECT(ADDRESS(ROW(Entrées!$C$37)+($D424-1)*24+T$11,COLUMN(Entrées!$C$37)+($C424-1),4,TRUE,"Entrées")))</f>
        <v>655.5</v>
      </c>
      <c r="U424" s="28">
        <f ca="1">IF($D424&gt;$D$8,"",INDIRECT(ADDRESS(ROW(Entrées!$C$37)+($D424-1)*24+U$11,COLUMN(Entrées!$C$37)+($C424-1),4,TRUE,"Entrées")))</f>
        <v>661</v>
      </c>
      <c r="V424" s="28">
        <f ca="1">IF($D424&gt;$D$8,"",INDIRECT(ADDRESS(ROW(Entrées!$C$37)+($D424-1)*24+V$11,COLUMN(Entrées!$C$37)+($C424-1),4,TRUE,"Entrées")))</f>
        <v>652.5</v>
      </c>
      <c r="W424" s="28">
        <f ca="1">IF($D424&gt;$D$8,"",INDIRECT(ADDRESS(ROW(Entrées!$C$37)+($D424-1)*24+W$11,COLUMN(Entrées!$C$37)+($C424-1),4,TRUE,"Entrées")))</f>
        <v>652.5</v>
      </c>
      <c r="X424" s="28">
        <f ca="1">IF($D424&gt;$D$8,"",INDIRECT(ADDRESS(ROW(Entrées!$C$37)+($D424-1)*24+X$11,COLUMN(Entrées!$C$37)+($C424-1),4,TRUE,"Entrées")))</f>
        <v>635.5</v>
      </c>
      <c r="Y424" s="28">
        <f ca="1">IF($D424&gt;$D$8,"",INDIRECT(ADDRESS(ROW(Entrées!$C$37)+($D424-1)*24+Y$11,COLUMN(Entrées!$C$37)+($C424-1),4,TRUE,"Entrées")))</f>
        <v>626.5</v>
      </c>
      <c r="Z424" s="28">
        <f ca="1">IF($D424&gt;$D$8,"",INDIRECT(ADDRESS(ROW(Entrées!$C$37)+($D424-1)*24+Z$11,COLUMN(Entrées!$C$37)+($C424-1),4,TRUE,"Entrées")))</f>
        <v>639</v>
      </c>
      <c r="AA424" s="28">
        <f ca="1">IF($D424&gt;$D$8,"",INDIRECT(ADDRESS(ROW(Entrées!$C$37)+($D424-1)*24+AA$11,COLUMN(Entrées!$C$37)+($C424-1),4,TRUE,"Entrées")))</f>
        <v>643.5</v>
      </c>
      <c r="AB424" s="28">
        <f ca="1">IF($D424&gt;$D$8,"",INDIRECT(ADDRESS(ROW(Entrées!$C$37)+($D424-1)*24+AB$11,COLUMN(Entrées!$C$37)+($C424-1),4,TRUE,"Entrées")))</f>
        <v>663</v>
      </c>
      <c r="AC424" s="11"/>
      <c r="AD424" s="40">
        <f t="shared" ca="1" si="509"/>
        <v>653.60416666666663</v>
      </c>
      <c r="AE424" s="40">
        <f t="shared" ca="1" si="511"/>
        <v>673.5</v>
      </c>
      <c r="AF424" s="40">
        <f t="shared" ca="1" si="512"/>
        <v>626.5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49473.956989247294</v>
      </c>
      <c r="AK424" s="31">
        <f t="shared" ca="1" si="457"/>
        <v>49350.672043010745</v>
      </c>
      <c r="AL424" s="31">
        <f t="shared" ca="1" si="458"/>
        <v>49398.118279569891</v>
      </c>
      <c r="AM424" s="31">
        <f t="shared" ca="1" si="459"/>
        <v>347.55645161290329</v>
      </c>
      <c r="AN424" s="31">
        <f t="shared" ca="1" si="460"/>
        <v>2588.1444892473114</v>
      </c>
      <c r="AO424" s="31">
        <f t="shared" ca="1" si="461"/>
        <v>1503.5463709677417</v>
      </c>
      <c r="AP424" s="31">
        <f t="shared" ca="1" si="462"/>
        <v>41704.171370967742</v>
      </c>
      <c r="AQ424" s="31">
        <f t="shared" ca="1" si="463"/>
        <v>2152.7096774193546</v>
      </c>
      <c r="AR424" s="31">
        <f t="shared" ca="1" si="464"/>
        <v>402.56922043010746</v>
      </c>
      <c r="AS424" s="31">
        <f t="shared" ca="1" si="465"/>
        <v>6508.2741935483891</v>
      </c>
      <c r="AT424" s="31">
        <f t="shared" ca="1" si="466"/>
        <v>-813.07862903225805</v>
      </c>
      <c r="AU424" s="31">
        <f t="shared" ca="1" si="467"/>
        <v>663.5913978494624</v>
      </c>
      <c r="AV424" s="31">
        <f t="shared" ca="1" si="468"/>
        <v>-5583.5161290322567</v>
      </c>
      <c r="AW424" s="31">
        <f t="shared" ca="1" si="469"/>
        <v>65.047043010752674</v>
      </c>
      <c r="AX424" s="31">
        <f t="shared" ca="1" si="470"/>
        <v>1350.5215053763443</v>
      </c>
      <c r="AY424" s="31">
        <f t="shared" ca="1" si="471"/>
        <v>-1174.383064516129</v>
      </c>
      <c r="AZ424" s="31">
        <f t="shared" ca="1" si="472"/>
        <v>-997.34811827956992</v>
      </c>
      <c r="BA424" s="31">
        <f t="shared" ca="1" si="473"/>
        <v>-382.02016129032256</v>
      </c>
      <c r="BB424" s="31">
        <f t="shared" ca="1" si="474"/>
        <v>-2410.5497311827958</v>
      </c>
      <c r="BC424" s="31">
        <f t="shared" ca="1" si="475"/>
        <v>-1597.1438172043011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7454.5</v>
      </c>
      <c r="BI424" s="32">
        <f>IF($BF424&gt;$Y$7,"",IF(AND($BF424=$Y$7,$BG424=23),"",Entrées!D452-Entrées!D451))</f>
        <v>6537.5</v>
      </c>
      <c r="BJ424" s="32">
        <f>IF($BF424&gt;$Y$7,"",IF(AND($BF424=$Y$7,$BG424=23),"",Entrées!E452-Entrées!E451))</f>
        <v>7100</v>
      </c>
      <c r="BK424" s="32">
        <f>IF($BF424&gt;$Y$7,"",IF(AND($BF424=$Y$7,$BG424=23),"",Entrées!F452-Entrées!F451))</f>
        <v>-5.5</v>
      </c>
      <c r="BL424" s="32">
        <f>IF($BF424&gt;$Y$7,"",IF(AND($BF424=$Y$7,$BG424=23),"",Entrées!G452-Entrées!G451))</f>
        <v>327.5</v>
      </c>
      <c r="BM424" s="32">
        <f>IF($BF424&gt;$Y$7,"",IF(AND($BF424=$Y$7,$BG424=23),"",Entrées!H452-Entrées!H451))</f>
        <v>304</v>
      </c>
      <c r="BN424" s="32">
        <f>IF($BF424&gt;$Y$7,"",IF(AND($BF424=$Y$7,$BG424=23),"",Entrées!I452-Entrées!I451))</f>
        <v>482.5</v>
      </c>
      <c r="BO424" s="32">
        <f>IF($BF424&gt;$Y$7,"",IF(AND($BF424=$Y$7,$BG424=23),"",Entrées!J452-Entrées!J451))</f>
        <v>147</v>
      </c>
      <c r="BP424" s="32">
        <f>IF($BF424&gt;$Y$7,"",IF(AND($BF424=$Y$7,$BG424=23),"",Entrées!K452-Entrées!K451))</f>
        <v>0</v>
      </c>
      <c r="BQ424" s="32">
        <f>IF($BF424&gt;$Y$7,"",IF(AND($BF424=$Y$7,$BG424=23),"",Entrées!L452-Entrées!L451))</f>
        <v>1752</v>
      </c>
      <c r="BR424" s="32">
        <f>IF($BF424&gt;$Y$7,"",IF(AND($BF424=$Y$7,$BG424=23),"",Entrées!M452-Entrées!M451))</f>
        <v>2358</v>
      </c>
      <c r="BS424" s="32">
        <f>IF($BF424&gt;$Y$7,"",IF(AND($BF424=$Y$7,$BG424=23),"",Entrées!N452-Entrées!N451))</f>
        <v>-8</v>
      </c>
      <c r="BT424" s="32">
        <f>IF($BF424&gt;$Y$7,"",IF(AND($BF424=$Y$7,$BG424=23),"",Entrées!O452-Entrées!O451))</f>
        <v>2097</v>
      </c>
      <c r="BU424" s="32">
        <f>IF($BF424&gt;$Y$7,"",IF(AND($BF424=$Y$7,$BG424=23),"",Entrées!P452-Entrées!P451))</f>
        <v>-1.5</v>
      </c>
      <c r="BV424" s="32">
        <f>IF($BF424&gt;$Y$7,"",IF(AND($BF424=$Y$7,$BG424=23),"",Entrées!Q452-Entrées!Q451))</f>
        <v>300</v>
      </c>
      <c r="BW424" s="32">
        <f>IF($BF424&gt;$Y$7,"",IF(AND($BF424=$Y$7,$BG424=23),"",Entrées!R452-Entrées!R451))</f>
        <v>236</v>
      </c>
      <c r="BX424" s="32">
        <f>IF($BF424&gt;$Y$7,"",IF(AND($BF424=$Y$7,$BG424=23),"",Entrées!S452-Entrées!S451))</f>
        <v>224</v>
      </c>
      <c r="BY424" s="32">
        <f>IF($BF424&gt;$Y$7,"",IF(AND($BF424=$Y$7,$BG424=23),"",Entrées!T452-Entrées!T451))</f>
        <v>868</v>
      </c>
      <c r="BZ424" s="32">
        <f>IF($BF424&gt;$Y$7,"",IF(AND($BF424=$Y$7,$BG424=23),"",Entrées!U452-Entrées!U451))</f>
        <v>-155</v>
      </c>
      <c r="CA424" s="32">
        <f>IF($BF424&gt;$Y$7,"",IF(AND($BF424=$Y$7,$BG424=23),"",Entrées!V452-Entrées!V451))</f>
        <v>1002</v>
      </c>
      <c r="CB424" s="4"/>
      <c r="CC424" s="4"/>
      <c r="CD424" s="33">
        <f>IF($BF424&lt;=$Y$7,Entrées!J451/CD$2,"")</f>
        <v>8.2071662881655308E-2</v>
      </c>
      <c r="CE424" s="33">
        <f>IF($BF424&lt;=$Y$7,Entrées!K451/CE$2,"")</f>
        <v>0</v>
      </c>
      <c r="CF424" s="11">
        <f t="shared" si="477"/>
        <v>7926</v>
      </c>
      <c r="CG424" s="11">
        <f t="shared" si="478"/>
        <v>4186</v>
      </c>
      <c r="CH424" s="52">
        <f t="shared" si="479"/>
        <v>0.27160101910413265</v>
      </c>
      <c r="CI424" s="52">
        <f t="shared" si="480"/>
        <v>9.6170382329218221E-2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672</v>
      </c>
      <c r="F425" s="28">
        <f ca="1">IF($D425&gt;$D$8,"",INDIRECT(ADDRESS(ROW(Entrées!$C$37)+($D425-1)*24+F$11,COLUMN(Entrées!$C$37)+($C425-1),4,TRUE,"Entrées")))</f>
        <v>674</v>
      </c>
      <c r="G425" s="28">
        <f ca="1">IF($D425&gt;$D$8,"",INDIRECT(ADDRESS(ROW(Entrées!$C$37)+($D425-1)*24+G$11,COLUMN(Entrées!$C$37)+($C425-1),4,TRUE,"Entrées")))</f>
        <v>670</v>
      </c>
      <c r="H425" s="28">
        <f ca="1">IF($D425&gt;$D$8,"",INDIRECT(ADDRESS(ROW(Entrées!$C$37)+($D425-1)*24+H$11,COLUMN(Entrées!$C$37)+($C425-1),4,TRUE,"Entrées")))</f>
        <v>665</v>
      </c>
      <c r="I425" s="28">
        <f ca="1">IF($D425&gt;$D$8,"",INDIRECT(ADDRESS(ROW(Entrées!$C$37)+($D425-1)*24+I$11,COLUMN(Entrées!$C$37)+($C425-1),4,TRUE,"Entrées")))</f>
        <v>658.5</v>
      </c>
      <c r="J425" s="28">
        <f ca="1">IF($D425&gt;$D$8,"",INDIRECT(ADDRESS(ROW(Entrées!$C$37)+($D425-1)*24+J$11,COLUMN(Entrées!$C$37)+($C425-1),4,TRUE,"Entrées")))</f>
        <v>651</v>
      </c>
      <c r="K425" s="28">
        <f ca="1">IF($D425&gt;$D$8,"",INDIRECT(ADDRESS(ROW(Entrées!$C$37)+($D425-1)*24+K$11,COLUMN(Entrées!$C$37)+($C425-1),4,TRUE,"Entrées")))</f>
        <v>654.5</v>
      </c>
      <c r="L425" s="28">
        <f ca="1">IF($D425&gt;$D$8,"",INDIRECT(ADDRESS(ROW(Entrées!$C$37)+($D425-1)*24+L$11,COLUMN(Entrées!$C$37)+($C425-1),4,TRUE,"Entrées")))</f>
        <v>643.5</v>
      </c>
      <c r="M425" s="28">
        <f ca="1">IF($D425&gt;$D$8,"",INDIRECT(ADDRESS(ROW(Entrées!$C$37)+($D425-1)*24+M$11,COLUMN(Entrées!$C$37)+($C425-1),4,TRUE,"Entrées")))</f>
        <v>641</v>
      </c>
      <c r="N425" s="28">
        <f ca="1">IF($D425&gt;$D$8,"",INDIRECT(ADDRESS(ROW(Entrées!$C$37)+($D425-1)*24+N$11,COLUMN(Entrées!$C$37)+($C425-1),4,TRUE,"Entrées")))</f>
        <v>627</v>
      </c>
      <c r="O425" s="28">
        <f ca="1">IF($D425&gt;$D$8,"",INDIRECT(ADDRESS(ROW(Entrées!$C$37)+($D425-1)*24+O$11,COLUMN(Entrées!$C$37)+($C425-1),4,TRUE,"Entrées")))</f>
        <v>624.5</v>
      </c>
      <c r="P425" s="28">
        <f ca="1">IF($D425&gt;$D$8,"",INDIRECT(ADDRESS(ROW(Entrées!$C$37)+($D425-1)*24+P$11,COLUMN(Entrées!$C$37)+($C425-1),4,TRUE,"Entrées")))</f>
        <v>628.5</v>
      </c>
      <c r="Q425" s="28">
        <f ca="1">IF($D425&gt;$D$8,"",INDIRECT(ADDRESS(ROW(Entrées!$C$37)+($D425-1)*24+Q$11,COLUMN(Entrées!$C$37)+($C425-1),4,TRUE,"Entrées")))</f>
        <v>638.5</v>
      </c>
      <c r="R425" s="28">
        <f ca="1">IF($D425&gt;$D$8,"",INDIRECT(ADDRESS(ROW(Entrées!$C$37)+($D425-1)*24+R$11,COLUMN(Entrées!$C$37)+($C425-1),4,TRUE,"Entrées")))</f>
        <v>639</v>
      </c>
      <c r="S425" s="28">
        <f ca="1">IF($D425&gt;$D$8,"",INDIRECT(ADDRESS(ROW(Entrées!$C$37)+($D425-1)*24+S$11,COLUMN(Entrées!$C$37)+($C425-1),4,TRUE,"Entrées")))</f>
        <v>642</v>
      </c>
      <c r="T425" s="28">
        <f ca="1">IF($D425&gt;$D$8,"",INDIRECT(ADDRESS(ROW(Entrées!$C$37)+($D425-1)*24+T$11,COLUMN(Entrées!$C$37)+($C425-1),4,TRUE,"Entrées")))</f>
        <v>647</v>
      </c>
      <c r="U425" s="28">
        <f ca="1">IF($D425&gt;$D$8,"",INDIRECT(ADDRESS(ROW(Entrées!$C$37)+($D425-1)*24+U$11,COLUMN(Entrées!$C$37)+($C425-1),4,TRUE,"Entrées")))</f>
        <v>643.5</v>
      </c>
      <c r="V425" s="28">
        <f ca="1">IF($D425&gt;$D$8,"",INDIRECT(ADDRESS(ROW(Entrées!$C$37)+($D425-1)*24+V$11,COLUMN(Entrées!$C$37)+($C425-1),4,TRUE,"Entrées")))</f>
        <v>642.5</v>
      </c>
      <c r="W425" s="28">
        <f ca="1">IF($D425&gt;$D$8,"",INDIRECT(ADDRESS(ROW(Entrées!$C$37)+($D425-1)*24+W$11,COLUMN(Entrées!$C$37)+($C425-1),4,TRUE,"Entrées")))</f>
        <v>645.5</v>
      </c>
      <c r="X425" s="28">
        <f ca="1">IF($D425&gt;$D$8,"",INDIRECT(ADDRESS(ROW(Entrées!$C$37)+($D425-1)*24+X$11,COLUMN(Entrées!$C$37)+($C425-1),4,TRUE,"Entrées")))</f>
        <v>656.5</v>
      </c>
      <c r="Y425" s="28">
        <f ca="1">IF($D425&gt;$D$8,"",INDIRECT(ADDRESS(ROW(Entrées!$C$37)+($D425-1)*24+Y$11,COLUMN(Entrées!$C$37)+($C425-1),4,TRUE,"Entrées")))</f>
        <v>661.5</v>
      </c>
      <c r="Z425" s="28">
        <f ca="1">IF($D425&gt;$D$8,"",INDIRECT(ADDRESS(ROW(Entrées!$C$37)+($D425-1)*24+Z$11,COLUMN(Entrées!$C$37)+($C425-1),4,TRUE,"Entrées")))</f>
        <v>668.5</v>
      </c>
      <c r="AA425" s="28">
        <f ca="1">IF($D425&gt;$D$8,"",INDIRECT(ADDRESS(ROW(Entrées!$C$37)+($D425-1)*24+AA$11,COLUMN(Entrées!$C$37)+($C425-1),4,TRUE,"Entrées")))</f>
        <v>660.5</v>
      </c>
      <c r="AB425" s="28">
        <f ca="1">IF($D425&gt;$D$8,"",INDIRECT(ADDRESS(ROW(Entrées!$C$37)+($D425-1)*24+AB$11,COLUMN(Entrées!$C$37)+($C425-1),4,TRUE,"Entrées")))</f>
        <v>656.5</v>
      </c>
      <c r="AC425" s="11"/>
      <c r="AD425" s="40">
        <f t="shared" ca="1" si="509"/>
        <v>650.45833333333337</v>
      </c>
      <c r="AE425" s="40">
        <f t="shared" ca="1" si="511"/>
        <v>674</v>
      </c>
      <c r="AF425" s="40">
        <f t="shared" ca="1" si="512"/>
        <v>624.5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49473.956989247294</v>
      </c>
      <c r="AK425" s="31">
        <f t="shared" ca="1" si="457"/>
        <v>49350.672043010745</v>
      </c>
      <c r="AL425" s="31">
        <f t="shared" ca="1" si="458"/>
        <v>49398.118279569891</v>
      </c>
      <c r="AM425" s="31">
        <f t="shared" ca="1" si="459"/>
        <v>347.55645161290329</v>
      </c>
      <c r="AN425" s="31">
        <f t="shared" ca="1" si="460"/>
        <v>2588.1444892473114</v>
      </c>
      <c r="AO425" s="31">
        <f t="shared" ca="1" si="461"/>
        <v>1503.5463709677417</v>
      </c>
      <c r="AP425" s="31">
        <f t="shared" ca="1" si="462"/>
        <v>41704.171370967742</v>
      </c>
      <c r="AQ425" s="31">
        <f t="shared" ca="1" si="463"/>
        <v>2152.7096774193546</v>
      </c>
      <c r="AR425" s="31">
        <f t="shared" ca="1" si="464"/>
        <v>402.56922043010746</v>
      </c>
      <c r="AS425" s="31">
        <f t="shared" ca="1" si="465"/>
        <v>6508.2741935483891</v>
      </c>
      <c r="AT425" s="31">
        <f t="shared" ca="1" si="466"/>
        <v>-813.07862903225805</v>
      </c>
      <c r="AU425" s="31">
        <f t="shared" ca="1" si="467"/>
        <v>663.5913978494624</v>
      </c>
      <c r="AV425" s="31">
        <f t="shared" ca="1" si="468"/>
        <v>-5583.5161290322567</v>
      </c>
      <c r="AW425" s="31">
        <f t="shared" ca="1" si="469"/>
        <v>65.047043010752674</v>
      </c>
      <c r="AX425" s="31">
        <f t="shared" ca="1" si="470"/>
        <v>1350.5215053763443</v>
      </c>
      <c r="AY425" s="31">
        <f t="shared" ca="1" si="471"/>
        <v>-1174.383064516129</v>
      </c>
      <c r="AZ425" s="31">
        <f t="shared" ca="1" si="472"/>
        <v>-997.34811827956992</v>
      </c>
      <c r="BA425" s="31">
        <f t="shared" ca="1" si="473"/>
        <v>-382.02016129032256</v>
      </c>
      <c r="BB425" s="31">
        <f t="shared" ca="1" si="474"/>
        <v>-2410.5497311827958</v>
      </c>
      <c r="BC425" s="31">
        <f t="shared" ca="1" si="475"/>
        <v>-1597.1438172043011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3402</v>
      </c>
      <c r="BI425" s="32">
        <f>IF($BF425&gt;$Y$7,"",IF(AND($BF425=$Y$7,$BG425=23),"",Entrées!D453-Entrées!D452))</f>
        <v>1625</v>
      </c>
      <c r="BJ425" s="32">
        <f>IF($BF425&gt;$Y$7,"",IF(AND($BF425=$Y$7,$BG425=23),"",Entrées!E453-Entrées!E452))</f>
        <v>2025</v>
      </c>
      <c r="BK425" s="32">
        <f>IF($BF425&gt;$Y$7,"",IF(AND($BF425=$Y$7,$BG425=23),"",Entrées!F453-Entrées!F452))</f>
        <v>-0.5</v>
      </c>
      <c r="BL425" s="32">
        <f>IF($BF425&gt;$Y$7,"",IF(AND($BF425=$Y$7,$BG425=23),"",Entrées!G453-Entrées!G452))</f>
        <v>11.5</v>
      </c>
      <c r="BM425" s="32">
        <f>IF($BF425&gt;$Y$7,"",IF(AND($BF425=$Y$7,$BG425=23),"",Entrées!H453-Entrées!H452))</f>
        <v>-3</v>
      </c>
      <c r="BN425" s="32">
        <f>IF($BF425&gt;$Y$7,"",IF(AND($BF425=$Y$7,$BG425=23),"",Entrées!I453-Entrées!I452))</f>
        <v>910.5</v>
      </c>
      <c r="BO425" s="32">
        <f>IF($BF425&gt;$Y$7,"",IF(AND($BF425=$Y$7,$BG425=23),"",Entrées!J453-Entrées!J452))</f>
        <v>173</v>
      </c>
      <c r="BP425" s="32">
        <f>IF($BF425&gt;$Y$7,"",IF(AND($BF425=$Y$7,$BG425=23),"",Entrées!K453-Entrées!K452))</f>
        <v>13.5</v>
      </c>
      <c r="BQ425" s="32">
        <f>IF($BF425&gt;$Y$7,"",IF(AND($BF425=$Y$7,$BG425=23),"",Entrées!L453-Entrées!L452))</f>
        <v>1218.5</v>
      </c>
      <c r="BR425" s="32">
        <f>IF($BF425&gt;$Y$7,"",IF(AND($BF425=$Y$7,$BG425=23),"",Entrées!M453-Entrées!M452))</f>
        <v>-23.5</v>
      </c>
      <c r="BS425" s="32">
        <f>IF($BF425&gt;$Y$7,"",IF(AND($BF425=$Y$7,$BG425=23),"",Entrées!N453-Entrées!N452))</f>
        <v>-10</v>
      </c>
      <c r="BT425" s="32">
        <f>IF($BF425&gt;$Y$7,"",IF(AND($BF425=$Y$7,$BG425=23),"",Entrées!O453-Entrées!O452))</f>
        <v>1112.5</v>
      </c>
      <c r="BU425" s="32">
        <f>IF($BF425&gt;$Y$7,"",IF(AND($BF425=$Y$7,$BG425=23),"",Entrées!P453-Entrées!P452))</f>
        <v>-3</v>
      </c>
      <c r="BV425" s="32">
        <f>IF($BF425&gt;$Y$7,"",IF(AND($BF425=$Y$7,$BG425=23),"",Entrées!Q453-Entrées!Q452))</f>
        <v>-50</v>
      </c>
      <c r="BW425" s="32">
        <f>IF($BF425&gt;$Y$7,"",IF(AND($BF425=$Y$7,$BG425=23),"",Entrées!R453-Entrées!R452))</f>
        <v>20</v>
      </c>
      <c r="BX425" s="32">
        <f>IF($BF425&gt;$Y$7,"",IF(AND($BF425=$Y$7,$BG425=23),"",Entrées!S453-Entrées!S452))</f>
        <v>19</v>
      </c>
      <c r="BY425" s="32">
        <f>IF($BF425&gt;$Y$7,"",IF(AND($BF425=$Y$7,$BG425=23),"",Entrées!T453-Entrées!T452))</f>
        <v>230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436</v>
      </c>
      <c r="CB425" s="4"/>
      <c r="CC425" s="4"/>
      <c r="CD425" s="33">
        <f>IF($BF425&lt;=$Y$7,Entrées!J452/CD$2,"")</f>
        <v>0.10061821852132223</v>
      </c>
      <c r="CE425" s="33">
        <f>IF($BF425&lt;=$Y$7,Entrées!K452/CE$2,"")</f>
        <v>0</v>
      </c>
      <c r="CF425" s="11">
        <f t="shared" si="477"/>
        <v>7926</v>
      </c>
      <c r="CG425" s="11">
        <f t="shared" si="478"/>
        <v>4186</v>
      </c>
      <c r="CH425" s="52">
        <f t="shared" si="479"/>
        <v>0.27160101910413265</v>
      </c>
      <c r="CI425" s="52">
        <f t="shared" si="480"/>
        <v>9.6170382329218221E-2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660</v>
      </c>
      <c r="F426" s="28">
        <f ca="1">IF($D426&gt;$D$8,"",INDIRECT(ADDRESS(ROW(Entrées!$C$37)+($D426-1)*24+F$11,COLUMN(Entrées!$C$37)+($C426-1),4,TRUE,"Entrées")))</f>
        <v>658</v>
      </c>
      <c r="G426" s="28">
        <f ca="1">IF($D426&gt;$D$8,"",INDIRECT(ADDRESS(ROW(Entrées!$C$37)+($D426-1)*24+G$11,COLUMN(Entrées!$C$37)+($C426-1),4,TRUE,"Entrées")))</f>
        <v>654</v>
      </c>
      <c r="H426" s="28">
        <f ca="1">IF($D426&gt;$D$8,"",INDIRECT(ADDRESS(ROW(Entrées!$C$37)+($D426-1)*24+H$11,COLUMN(Entrées!$C$37)+($C426-1),4,TRUE,"Entrées")))</f>
        <v>648.5</v>
      </c>
      <c r="I426" s="28">
        <f ca="1">IF($D426&gt;$D$8,"",INDIRECT(ADDRESS(ROW(Entrées!$C$37)+($D426-1)*24+I$11,COLUMN(Entrées!$C$37)+($C426-1),4,TRUE,"Entrées")))</f>
        <v>646.5</v>
      </c>
      <c r="J426" s="28">
        <f ca="1">IF($D426&gt;$D$8,"",INDIRECT(ADDRESS(ROW(Entrées!$C$37)+($D426-1)*24+J$11,COLUMN(Entrées!$C$37)+($C426-1),4,TRUE,"Entrées")))</f>
        <v>645</v>
      </c>
      <c r="K426" s="28">
        <f ca="1">IF($D426&gt;$D$8,"",INDIRECT(ADDRESS(ROW(Entrées!$C$37)+($D426-1)*24+K$11,COLUMN(Entrées!$C$37)+($C426-1),4,TRUE,"Entrées")))</f>
        <v>641</v>
      </c>
      <c r="L426" s="28">
        <f ca="1">IF($D426&gt;$D$8,"",INDIRECT(ADDRESS(ROW(Entrées!$C$37)+($D426-1)*24+L$11,COLUMN(Entrées!$C$37)+($C426-1),4,TRUE,"Entrées")))</f>
        <v>628.5</v>
      </c>
      <c r="M426" s="28">
        <f ca="1">IF($D426&gt;$D$8,"",INDIRECT(ADDRESS(ROW(Entrées!$C$37)+($D426-1)*24+M$11,COLUMN(Entrées!$C$37)+($C426-1),4,TRUE,"Entrées")))</f>
        <v>625</v>
      </c>
      <c r="N426" s="28">
        <f ca="1">IF($D426&gt;$D$8,"",INDIRECT(ADDRESS(ROW(Entrées!$C$37)+($D426-1)*24+N$11,COLUMN(Entrées!$C$37)+($C426-1),4,TRUE,"Entrées")))</f>
        <v>616.5</v>
      </c>
      <c r="O426" s="28">
        <f ca="1">IF($D426&gt;$D$8,"",INDIRECT(ADDRESS(ROW(Entrées!$C$37)+($D426-1)*24+O$11,COLUMN(Entrées!$C$37)+($C426-1),4,TRUE,"Entrées")))</f>
        <v>609.5</v>
      </c>
      <c r="P426" s="28">
        <f ca="1">IF($D426&gt;$D$8,"",INDIRECT(ADDRESS(ROW(Entrées!$C$37)+($D426-1)*24+P$11,COLUMN(Entrées!$C$37)+($C426-1),4,TRUE,"Entrées")))</f>
        <v>617.5</v>
      </c>
      <c r="Q426" s="28">
        <f ca="1">IF($D426&gt;$D$8,"",INDIRECT(ADDRESS(ROW(Entrées!$C$37)+($D426-1)*24+Q$11,COLUMN(Entrées!$C$37)+($C426-1),4,TRUE,"Entrées")))</f>
        <v>624.5</v>
      </c>
      <c r="R426" s="28">
        <f ca="1">IF($D426&gt;$D$8,"",INDIRECT(ADDRESS(ROW(Entrées!$C$37)+($D426-1)*24+R$11,COLUMN(Entrées!$C$37)+($C426-1),4,TRUE,"Entrées")))</f>
        <v>626.5</v>
      </c>
      <c r="S426" s="28">
        <f ca="1">IF($D426&gt;$D$8,"",INDIRECT(ADDRESS(ROW(Entrées!$C$37)+($D426-1)*24+S$11,COLUMN(Entrées!$C$37)+($C426-1),4,TRUE,"Entrées")))</f>
        <v>628</v>
      </c>
      <c r="T426" s="28">
        <f ca="1">IF($D426&gt;$D$8,"",INDIRECT(ADDRESS(ROW(Entrées!$C$37)+($D426-1)*24+T$11,COLUMN(Entrées!$C$37)+($C426-1),4,TRUE,"Entrées")))</f>
        <v>635.5</v>
      </c>
      <c r="U426" s="28">
        <f ca="1">IF($D426&gt;$D$8,"",INDIRECT(ADDRESS(ROW(Entrées!$C$37)+($D426-1)*24+U$11,COLUMN(Entrées!$C$37)+($C426-1),4,TRUE,"Entrées")))</f>
        <v>639</v>
      </c>
      <c r="V426" s="28">
        <f ca="1">IF($D426&gt;$D$8,"",INDIRECT(ADDRESS(ROW(Entrées!$C$37)+($D426-1)*24+V$11,COLUMN(Entrées!$C$37)+($C426-1),4,TRUE,"Entrées")))</f>
        <v>637.5</v>
      </c>
      <c r="W426" s="28">
        <f ca="1">IF($D426&gt;$D$8,"",INDIRECT(ADDRESS(ROW(Entrées!$C$37)+($D426-1)*24+W$11,COLUMN(Entrées!$C$37)+($C426-1),4,TRUE,"Entrées")))</f>
        <v>641</v>
      </c>
      <c r="X426" s="28">
        <f ca="1">IF($D426&gt;$D$8,"",INDIRECT(ADDRESS(ROW(Entrées!$C$37)+($D426-1)*24+X$11,COLUMN(Entrées!$C$37)+($C426-1),4,TRUE,"Entrées")))</f>
        <v>649</v>
      </c>
      <c r="Y426" s="28">
        <f ca="1">IF($D426&gt;$D$8,"",INDIRECT(ADDRESS(ROW(Entrées!$C$37)+($D426-1)*24+Y$11,COLUMN(Entrées!$C$37)+($C426-1),4,TRUE,"Entrées")))</f>
        <v>655</v>
      </c>
      <c r="Z426" s="28">
        <f ca="1">IF($D426&gt;$D$8,"",INDIRECT(ADDRESS(ROW(Entrées!$C$37)+($D426-1)*24+Z$11,COLUMN(Entrées!$C$37)+($C426-1),4,TRUE,"Entrées")))</f>
        <v>636.5</v>
      </c>
      <c r="AA426" s="28">
        <f ca="1">IF($D426&gt;$D$8,"",INDIRECT(ADDRESS(ROW(Entrées!$C$37)+($D426-1)*24+AA$11,COLUMN(Entrées!$C$37)+($C426-1),4,TRUE,"Entrées")))</f>
        <v>629.5</v>
      </c>
      <c r="AB426" s="28">
        <f ca="1">IF($D426&gt;$D$8,"",INDIRECT(ADDRESS(ROW(Entrées!$C$37)+($D426-1)*24+AB$11,COLUMN(Entrées!$C$37)+($C426-1),4,TRUE,"Entrées")))</f>
        <v>633.5</v>
      </c>
      <c r="AC426" s="11"/>
      <c r="AD426" s="40">
        <f t="shared" ca="1" si="509"/>
        <v>636.89583333333337</v>
      </c>
      <c r="AE426" s="40">
        <f t="shared" ca="1" si="511"/>
        <v>660</v>
      </c>
      <c r="AF426" s="40">
        <f t="shared" ca="1" si="512"/>
        <v>609.5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49473.956989247294</v>
      </c>
      <c r="AK426" s="31">
        <f t="shared" ca="1" si="457"/>
        <v>49350.672043010745</v>
      </c>
      <c r="AL426" s="31">
        <f t="shared" ca="1" si="458"/>
        <v>49398.118279569891</v>
      </c>
      <c r="AM426" s="31">
        <f t="shared" ca="1" si="459"/>
        <v>347.55645161290329</v>
      </c>
      <c r="AN426" s="31">
        <f t="shared" ca="1" si="460"/>
        <v>2588.1444892473114</v>
      </c>
      <c r="AO426" s="31">
        <f t="shared" ca="1" si="461"/>
        <v>1503.5463709677417</v>
      </c>
      <c r="AP426" s="31">
        <f t="shared" ca="1" si="462"/>
        <v>41704.171370967742</v>
      </c>
      <c r="AQ426" s="31">
        <f t="shared" ca="1" si="463"/>
        <v>2152.7096774193546</v>
      </c>
      <c r="AR426" s="31">
        <f t="shared" ca="1" si="464"/>
        <v>402.56922043010746</v>
      </c>
      <c r="AS426" s="31">
        <f t="shared" ca="1" si="465"/>
        <v>6508.2741935483891</v>
      </c>
      <c r="AT426" s="31">
        <f t="shared" ca="1" si="466"/>
        <v>-813.07862903225805</v>
      </c>
      <c r="AU426" s="31">
        <f t="shared" ca="1" si="467"/>
        <v>663.5913978494624</v>
      </c>
      <c r="AV426" s="31">
        <f t="shared" ca="1" si="468"/>
        <v>-5583.5161290322567</v>
      </c>
      <c r="AW426" s="31">
        <f t="shared" ca="1" si="469"/>
        <v>65.047043010752674</v>
      </c>
      <c r="AX426" s="31">
        <f t="shared" ca="1" si="470"/>
        <v>1350.5215053763443</v>
      </c>
      <c r="AY426" s="31">
        <f t="shared" ca="1" si="471"/>
        <v>-1174.383064516129</v>
      </c>
      <c r="AZ426" s="31">
        <f t="shared" ca="1" si="472"/>
        <v>-997.34811827956992</v>
      </c>
      <c r="BA426" s="31">
        <f t="shared" ca="1" si="473"/>
        <v>-382.02016129032256</v>
      </c>
      <c r="BB426" s="31">
        <f t="shared" ca="1" si="474"/>
        <v>-2410.5497311827958</v>
      </c>
      <c r="BC426" s="31">
        <f t="shared" ca="1" si="475"/>
        <v>-1597.1438172043011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352.5</v>
      </c>
      <c r="BI426" s="32">
        <f>IF($BF426&gt;$Y$7,"",IF(AND($BF426=$Y$7,$BG426=23),"",Entrées!D454-Entrées!D453))</f>
        <v>112.5</v>
      </c>
      <c r="BJ426" s="32">
        <f>IF($BF426&gt;$Y$7,"",IF(AND($BF426=$Y$7,$BG426=23),"",Entrées!E454-Entrées!E453))</f>
        <v>62.5</v>
      </c>
      <c r="BK426" s="32">
        <f>IF($BF426&gt;$Y$7,"",IF(AND($BF426=$Y$7,$BG426=23),"",Entrées!F454-Entrées!F453))</f>
        <v>-0.5</v>
      </c>
      <c r="BL426" s="32">
        <f>IF($BF426&gt;$Y$7,"",IF(AND($BF426=$Y$7,$BG426=23),"",Entrées!G454-Entrées!G453))</f>
        <v>92</v>
      </c>
      <c r="BM426" s="32">
        <f>IF($BF426&gt;$Y$7,"",IF(AND($BF426=$Y$7,$BG426=23),"",Entrées!H454-Entrées!H453))</f>
        <v>-57</v>
      </c>
      <c r="BN426" s="32">
        <f>IF($BF426&gt;$Y$7,"",IF(AND($BF426=$Y$7,$BG426=23),"",Entrées!I454-Entrées!I453))</f>
        <v>423.5</v>
      </c>
      <c r="BO426" s="32">
        <f>IF($BF426&gt;$Y$7,"",IF(AND($BF426=$Y$7,$BG426=23),"",Entrées!J454-Entrées!J453))</f>
        <v>249</v>
      </c>
      <c r="BP426" s="32">
        <f>IF($BF426&gt;$Y$7,"",IF(AND($BF426=$Y$7,$BG426=23),"",Entrées!K454-Entrées!K453))</f>
        <v>258</v>
      </c>
      <c r="BQ426" s="32">
        <f>IF($BF426&gt;$Y$7,"",IF(AND($BF426=$Y$7,$BG426=23),"",Entrées!L454-Entrées!L453))</f>
        <v>-718</v>
      </c>
      <c r="BR426" s="32">
        <f>IF($BF426&gt;$Y$7,"",IF(AND($BF426=$Y$7,$BG426=23),"",Entrées!M454-Entrées!M453))</f>
        <v>-31.5</v>
      </c>
      <c r="BS426" s="32">
        <f>IF($BF426&gt;$Y$7,"",IF(AND($BF426=$Y$7,$BG426=23),"",Entrées!N454-Entrées!N453))</f>
        <v>1.5</v>
      </c>
      <c r="BT426" s="32">
        <f>IF($BF426&gt;$Y$7,"",IF(AND($BF426=$Y$7,$BG426=23),"",Entrées!O454-Entrées!O453))</f>
        <v>135.5</v>
      </c>
      <c r="BU426" s="32">
        <f>IF($BF426&gt;$Y$7,"",IF(AND($BF426=$Y$7,$BG426=23),"",Entrées!P454-Entrées!P453))</f>
        <v>1</v>
      </c>
      <c r="BV426" s="32">
        <f>IF($BF426&gt;$Y$7,"",IF(AND($BF426=$Y$7,$BG426=23),"",Entrées!Q454-Entrées!Q453))</f>
        <v>50</v>
      </c>
      <c r="BW426" s="32">
        <f>IF($BF426&gt;$Y$7,"",IF(AND($BF426=$Y$7,$BG426=23),"",Entrées!R454-Entrées!R453))</f>
        <v>-356</v>
      </c>
      <c r="BX426" s="32">
        <f>IF($BF426&gt;$Y$7,"",IF(AND($BF426=$Y$7,$BG426=23),"",Entrées!S454-Entrées!S453))</f>
        <v>-505</v>
      </c>
      <c r="BY426" s="32">
        <f>IF($BF426&gt;$Y$7,"",IF(AND($BF426=$Y$7,$BG426=23),"",Entrées!T454-Entrées!T453))</f>
        <v>-510</v>
      </c>
      <c r="BZ426" s="32">
        <f>IF($BF426&gt;$Y$7,"",IF(AND($BF426=$Y$7,$BG426=23),"",Entrées!U454-Entrées!U453))</f>
        <v>383</v>
      </c>
      <c r="CA426" s="32">
        <f>IF($BF426&gt;$Y$7,"",IF(AND($BF426=$Y$7,$BG426=23),"",Entrées!V454-Entrées!V453))</f>
        <v>-143</v>
      </c>
      <c r="CB426" s="4"/>
      <c r="CC426" s="4"/>
      <c r="CD426" s="33">
        <f>IF($BF426&lt;=$Y$7,Entrées!J453/CD$2,"")</f>
        <v>0.122445117335352</v>
      </c>
      <c r="CE426" s="33">
        <f>IF($BF426&lt;=$Y$7,Entrées!K453/CE$2,"")</f>
        <v>3.225035833731486E-3</v>
      </c>
      <c r="CF426" s="11">
        <f t="shared" si="477"/>
        <v>7926</v>
      </c>
      <c r="CG426" s="11">
        <f t="shared" si="478"/>
        <v>4186</v>
      </c>
      <c r="CH426" s="52">
        <f t="shared" si="479"/>
        <v>0.27160101910413265</v>
      </c>
      <c r="CI426" s="52">
        <f t="shared" si="480"/>
        <v>9.6170382329218221E-2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643.5</v>
      </c>
      <c r="F427" s="28">
        <f ca="1">IF($D427&gt;$D$8,"",INDIRECT(ADDRESS(ROW(Entrées!$C$37)+($D427-1)*24+F$11,COLUMN(Entrées!$C$37)+($C427-1),4,TRUE,"Entrées")))</f>
        <v>652</v>
      </c>
      <c r="G427" s="28">
        <f ca="1">IF($D427&gt;$D$8,"",INDIRECT(ADDRESS(ROW(Entrées!$C$37)+($D427-1)*24+G$11,COLUMN(Entrées!$C$37)+($C427-1),4,TRUE,"Entrées")))</f>
        <v>653</v>
      </c>
      <c r="H427" s="28">
        <f ca="1">IF($D427&gt;$D$8,"",INDIRECT(ADDRESS(ROW(Entrées!$C$37)+($D427-1)*24+H$11,COLUMN(Entrées!$C$37)+($C427-1),4,TRUE,"Entrées")))</f>
        <v>654</v>
      </c>
      <c r="I427" s="28">
        <f ca="1">IF($D427&gt;$D$8,"",INDIRECT(ADDRESS(ROW(Entrées!$C$37)+($D427-1)*24+I$11,COLUMN(Entrées!$C$37)+($C427-1),4,TRUE,"Entrées")))</f>
        <v>651.5</v>
      </c>
      <c r="J427" s="28">
        <f ca="1">IF($D427&gt;$D$8,"",INDIRECT(ADDRESS(ROW(Entrées!$C$37)+($D427-1)*24+J$11,COLUMN(Entrées!$C$37)+($C427-1),4,TRUE,"Entrées")))</f>
        <v>641.5</v>
      </c>
      <c r="K427" s="28">
        <f ca="1">IF($D427&gt;$D$8,"",INDIRECT(ADDRESS(ROW(Entrées!$C$37)+($D427-1)*24+K$11,COLUMN(Entrées!$C$37)+($C427-1),4,TRUE,"Entrées")))</f>
        <v>637.5</v>
      </c>
      <c r="L427" s="28">
        <f ca="1">IF($D427&gt;$D$8,"",INDIRECT(ADDRESS(ROW(Entrées!$C$37)+($D427-1)*24+L$11,COLUMN(Entrées!$C$37)+($C427-1),4,TRUE,"Entrées")))</f>
        <v>637</v>
      </c>
      <c r="M427" s="28">
        <f ca="1">IF($D427&gt;$D$8,"",INDIRECT(ADDRESS(ROW(Entrées!$C$37)+($D427-1)*24+M$11,COLUMN(Entrées!$C$37)+($C427-1),4,TRUE,"Entrées")))</f>
        <v>623.5</v>
      </c>
      <c r="N427" s="28">
        <f ca="1">IF($D427&gt;$D$8,"",INDIRECT(ADDRESS(ROW(Entrées!$C$37)+($D427-1)*24+N$11,COLUMN(Entrées!$C$37)+($C427-1),4,TRUE,"Entrées")))</f>
        <v>614</v>
      </c>
      <c r="O427" s="28">
        <f ca="1">IF($D427&gt;$D$8,"",INDIRECT(ADDRESS(ROW(Entrées!$C$37)+($D427-1)*24+O$11,COLUMN(Entrées!$C$37)+($C427-1),4,TRUE,"Entrées")))</f>
        <v>610.5</v>
      </c>
      <c r="P427" s="28">
        <f ca="1">IF($D427&gt;$D$8,"",INDIRECT(ADDRESS(ROW(Entrées!$C$37)+($D427-1)*24+P$11,COLUMN(Entrées!$C$37)+($C427-1),4,TRUE,"Entrées")))</f>
        <v>607.5</v>
      </c>
      <c r="Q427" s="28">
        <f ca="1">IF($D427&gt;$D$8,"",INDIRECT(ADDRESS(ROW(Entrées!$C$37)+($D427-1)*24+Q$11,COLUMN(Entrées!$C$37)+($C427-1),4,TRUE,"Entrées")))</f>
        <v>607</v>
      </c>
      <c r="R427" s="28">
        <f ca="1">IF($D427&gt;$D$8,"",INDIRECT(ADDRESS(ROW(Entrées!$C$37)+($D427-1)*24+R$11,COLUMN(Entrées!$C$37)+($C427-1),4,TRUE,"Entrées")))</f>
        <v>600</v>
      </c>
      <c r="S427" s="28">
        <f ca="1">IF($D427&gt;$D$8,"",INDIRECT(ADDRESS(ROW(Entrées!$C$37)+($D427-1)*24+S$11,COLUMN(Entrées!$C$37)+($C427-1),4,TRUE,"Entrées")))</f>
        <v>596.5</v>
      </c>
      <c r="T427" s="28">
        <f ca="1">IF($D427&gt;$D$8,"",INDIRECT(ADDRESS(ROW(Entrées!$C$37)+($D427-1)*24+T$11,COLUMN(Entrées!$C$37)+($C427-1),4,TRUE,"Entrées")))</f>
        <v>601</v>
      </c>
      <c r="U427" s="28">
        <f ca="1">IF($D427&gt;$D$8,"",INDIRECT(ADDRESS(ROW(Entrées!$C$37)+($D427-1)*24+U$11,COLUMN(Entrées!$C$37)+($C427-1),4,TRUE,"Entrées")))</f>
        <v>604</v>
      </c>
      <c r="V427" s="28">
        <f ca="1">IF($D427&gt;$D$8,"",INDIRECT(ADDRESS(ROW(Entrées!$C$37)+($D427-1)*24+V$11,COLUMN(Entrées!$C$37)+($C427-1),4,TRUE,"Entrées")))</f>
        <v>605</v>
      </c>
      <c r="W427" s="28">
        <f ca="1">IF($D427&gt;$D$8,"",INDIRECT(ADDRESS(ROW(Entrées!$C$37)+($D427-1)*24+W$11,COLUMN(Entrées!$C$37)+($C427-1),4,TRUE,"Entrées")))</f>
        <v>620</v>
      </c>
      <c r="X427" s="28">
        <f ca="1">IF($D427&gt;$D$8,"",INDIRECT(ADDRESS(ROW(Entrées!$C$37)+($D427-1)*24+X$11,COLUMN(Entrées!$C$37)+($C427-1),4,TRUE,"Entrées")))</f>
        <v>621.5</v>
      </c>
      <c r="Y427" s="28">
        <f ca="1">IF($D427&gt;$D$8,"",INDIRECT(ADDRESS(ROW(Entrées!$C$37)+($D427-1)*24+Y$11,COLUMN(Entrées!$C$37)+($C427-1),4,TRUE,"Entrées")))</f>
        <v>628</v>
      </c>
      <c r="Z427" s="28">
        <f ca="1">IF($D427&gt;$D$8,"",INDIRECT(ADDRESS(ROW(Entrées!$C$37)+($D427-1)*24+Z$11,COLUMN(Entrées!$C$37)+($C427-1),4,TRUE,"Entrées")))</f>
        <v>630</v>
      </c>
      <c r="AA427" s="28">
        <f ca="1">IF($D427&gt;$D$8,"",INDIRECT(ADDRESS(ROW(Entrées!$C$37)+($D427-1)*24+AA$11,COLUMN(Entrées!$C$37)+($C427-1),4,TRUE,"Entrées")))</f>
        <v>627.5</v>
      </c>
      <c r="AB427" s="28">
        <f ca="1">IF($D427&gt;$D$8,"",INDIRECT(ADDRESS(ROW(Entrées!$C$37)+($D427-1)*24+AB$11,COLUMN(Entrées!$C$37)+($C427-1),4,TRUE,"Entrées")))</f>
        <v>630.5</v>
      </c>
      <c r="AC427" s="11"/>
      <c r="AD427" s="40">
        <f t="shared" ca="1" si="509"/>
        <v>624.85416666666663</v>
      </c>
      <c r="AE427" s="40">
        <f t="shared" ca="1" si="511"/>
        <v>654</v>
      </c>
      <c r="AF427" s="40">
        <f t="shared" ca="1" si="512"/>
        <v>596.5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49473.956989247294</v>
      </c>
      <c r="AK427" s="31">
        <f t="shared" ca="1" si="457"/>
        <v>49350.672043010745</v>
      </c>
      <c r="AL427" s="31">
        <f t="shared" ca="1" si="458"/>
        <v>49398.118279569891</v>
      </c>
      <c r="AM427" s="31">
        <f t="shared" ca="1" si="459"/>
        <v>347.55645161290329</v>
      </c>
      <c r="AN427" s="31">
        <f t="shared" ca="1" si="460"/>
        <v>2588.1444892473114</v>
      </c>
      <c r="AO427" s="31">
        <f t="shared" ca="1" si="461"/>
        <v>1503.5463709677417</v>
      </c>
      <c r="AP427" s="31">
        <f t="shared" ca="1" si="462"/>
        <v>41704.171370967742</v>
      </c>
      <c r="AQ427" s="31">
        <f t="shared" ca="1" si="463"/>
        <v>2152.7096774193546</v>
      </c>
      <c r="AR427" s="31">
        <f t="shared" ca="1" si="464"/>
        <v>402.56922043010746</v>
      </c>
      <c r="AS427" s="31">
        <f t="shared" ca="1" si="465"/>
        <v>6508.2741935483891</v>
      </c>
      <c r="AT427" s="31">
        <f t="shared" ca="1" si="466"/>
        <v>-813.07862903225805</v>
      </c>
      <c r="AU427" s="31">
        <f t="shared" ca="1" si="467"/>
        <v>663.5913978494624</v>
      </c>
      <c r="AV427" s="31">
        <f t="shared" ca="1" si="468"/>
        <v>-5583.5161290322567</v>
      </c>
      <c r="AW427" s="31">
        <f t="shared" ca="1" si="469"/>
        <v>65.047043010752674</v>
      </c>
      <c r="AX427" s="31">
        <f t="shared" ca="1" si="470"/>
        <v>1350.5215053763443</v>
      </c>
      <c r="AY427" s="31">
        <f t="shared" ca="1" si="471"/>
        <v>-1174.383064516129</v>
      </c>
      <c r="AZ427" s="31">
        <f t="shared" ca="1" si="472"/>
        <v>-997.34811827956992</v>
      </c>
      <c r="BA427" s="31">
        <f t="shared" ca="1" si="473"/>
        <v>-382.02016129032256</v>
      </c>
      <c r="BB427" s="31">
        <f t="shared" ca="1" si="474"/>
        <v>-2410.5497311827958</v>
      </c>
      <c r="BC427" s="31">
        <f t="shared" ca="1" si="475"/>
        <v>-1597.1438172043011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51</v>
      </c>
      <c r="BI427" s="32">
        <f>IF($BF427&gt;$Y$7,"",IF(AND($BF427=$Y$7,$BG427=23),"",Entrées!D455-Entrées!D454))</f>
        <v>-162.5</v>
      </c>
      <c r="BJ427" s="32">
        <f>IF($BF427&gt;$Y$7,"",IF(AND($BF427=$Y$7,$BG427=23),"",Entrées!E455-Entrées!E454))</f>
        <v>37.5</v>
      </c>
      <c r="BK427" s="32">
        <f>IF($BF427&gt;$Y$7,"",IF(AND($BF427=$Y$7,$BG427=23),"",Entrées!F455-Entrées!F454))</f>
        <v>7</v>
      </c>
      <c r="BL427" s="32">
        <f>IF($BF427&gt;$Y$7,"",IF(AND($BF427=$Y$7,$BG427=23),"",Entrées!G455-Entrées!G454))</f>
        <v>-73</v>
      </c>
      <c r="BM427" s="32">
        <f>IF($BF427&gt;$Y$7,"",IF(AND($BF427=$Y$7,$BG427=23),"",Entrées!H455-Entrées!H454))</f>
        <v>-68</v>
      </c>
      <c r="BN427" s="32">
        <f>IF($BF427&gt;$Y$7,"",IF(AND($BF427=$Y$7,$BG427=23),"",Entrées!I455-Entrées!I454))</f>
        <v>-5.5</v>
      </c>
      <c r="BO427" s="32">
        <f>IF($BF427&gt;$Y$7,"",IF(AND($BF427=$Y$7,$BG427=23),"",Entrées!J455-Entrées!J454))</f>
        <v>31</v>
      </c>
      <c r="BP427" s="32">
        <f>IF($BF427&gt;$Y$7,"",IF(AND($BF427=$Y$7,$BG427=23),"",Entrées!K455-Entrées!K454))</f>
        <v>482.5</v>
      </c>
      <c r="BQ427" s="32">
        <f>IF($BF427&gt;$Y$7,"",IF(AND($BF427=$Y$7,$BG427=23),"",Entrées!L455-Entrées!L454))</f>
        <v>385.5</v>
      </c>
      <c r="BR427" s="32">
        <f>IF($BF427&gt;$Y$7,"",IF(AND($BF427=$Y$7,$BG427=23),"",Entrées!M455-Entrées!M454))</f>
        <v>55.5</v>
      </c>
      <c r="BS427" s="32">
        <f>IF($BF427&gt;$Y$7,"",IF(AND($BF427=$Y$7,$BG427=23),"",Entrées!N455-Entrées!N454))</f>
        <v>1</v>
      </c>
      <c r="BT427" s="32">
        <f>IF($BF427&gt;$Y$7,"",IF(AND($BF427=$Y$7,$BG427=23),"",Entrées!O455-Entrées!O454))</f>
        <v>-765.5</v>
      </c>
      <c r="BU427" s="32">
        <f>IF($BF427&gt;$Y$7,"",IF(AND($BF427=$Y$7,$BG427=23),"",Entrées!P455-Entrées!P454))</f>
        <v>-2.5</v>
      </c>
      <c r="BV427" s="32">
        <f>IF($BF427&gt;$Y$7,"",IF(AND($BF427=$Y$7,$BG427=23),"",Entrées!Q455-Entrées!Q454))</f>
        <v>220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-657</v>
      </c>
      <c r="BY427" s="32">
        <f>IF($BF427&gt;$Y$7,"",IF(AND($BF427=$Y$7,$BG427=23),"",Entrées!T455-Entrées!T454))</f>
        <v>151</v>
      </c>
      <c r="BZ427" s="32">
        <f>IF($BF427&gt;$Y$7,"",IF(AND($BF427=$Y$7,$BG427=23),"",Entrées!U455-Entrées!U454))</f>
        <v>37</v>
      </c>
      <c r="CA427" s="32">
        <f>IF($BF427&gt;$Y$7,"",IF(AND($BF427=$Y$7,$BG427=23),"",Entrées!V455-Entrées!V454))</f>
        <v>-233</v>
      </c>
      <c r="CB427" s="4"/>
      <c r="CC427" s="4"/>
      <c r="CD427" s="33">
        <f>IF($BF427&lt;=$Y$7,Entrées!J454/CD$2,"")</f>
        <v>0.15386071158213474</v>
      </c>
      <c r="CE427" s="33">
        <f>IF($BF427&lt;=$Y$7,Entrées!K454/CE$2,"")</f>
        <v>6.4859053989488769E-2</v>
      </c>
      <c r="CF427" s="11">
        <f t="shared" si="477"/>
        <v>7926</v>
      </c>
      <c r="CG427" s="11">
        <f t="shared" si="478"/>
        <v>4186</v>
      </c>
      <c r="CH427" s="52">
        <f t="shared" si="479"/>
        <v>0.27160101910413265</v>
      </c>
      <c r="CI427" s="52">
        <f t="shared" si="480"/>
        <v>9.6170382329218221E-2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636.5</v>
      </c>
      <c r="F428" s="28">
        <f ca="1">IF($D428&gt;$D$8,"",INDIRECT(ADDRESS(ROW(Entrées!$C$37)+($D428-1)*24+F$11,COLUMN(Entrées!$C$37)+($C428-1),4,TRUE,"Entrées")))</f>
        <v>672</v>
      </c>
      <c r="G428" s="28">
        <f ca="1">IF($D428&gt;$D$8,"",INDIRECT(ADDRESS(ROW(Entrées!$C$37)+($D428-1)*24+G$11,COLUMN(Entrées!$C$37)+($C428-1),4,TRUE,"Entrées")))</f>
        <v>670.5</v>
      </c>
      <c r="H428" s="28">
        <f ca="1">IF($D428&gt;$D$8,"",INDIRECT(ADDRESS(ROW(Entrées!$C$37)+($D428-1)*24+H$11,COLUMN(Entrées!$C$37)+($C428-1),4,TRUE,"Entrées")))</f>
        <v>675</v>
      </c>
      <c r="I428" s="28">
        <f ca="1">IF($D428&gt;$D$8,"",INDIRECT(ADDRESS(ROW(Entrées!$C$37)+($D428-1)*24+I$11,COLUMN(Entrées!$C$37)+($C428-1),4,TRUE,"Entrées")))</f>
        <v>670</v>
      </c>
      <c r="J428" s="28">
        <f ca="1">IF($D428&gt;$D$8,"",INDIRECT(ADDRESS(ROW(Entrées!$C$37)+($D428-1)*24+J$11,COLUMN(Entrées!$C$37)+($C428-1),4,TRUE,"Entrées")))</f>
        <v>667</v>
      </c>
      <c r="K428" s="28">
        <f ca="1">IF($D428&gt;$D$8,"",INDIRECT(ADDRESS(ROW(Entrées!$C$37)+($D428-1)*24+K$11,COLUMN(Entrées!$C$37)+($C428-1),4,TRUE,"Entrées")))</f>
        <v>656</v>
      </c>
      <c r="L428" s="28">
        <f ca="1">IF($D428&gt;$D$8,"",INDIRECT(ADDRESS(ROW(Entrées!$C$37)+($D428-1)*24+L$11,COLUMN(Entrées!$C$37)+($C428-1),4,TRUE,"Entrées")))</f>
        <v>659.5</v>
      </c>
      <c r="M428" s="28">
        <f ca="1">IF($D428&gt;$D$8,"",INDIRECT(ADDRESS(ROW(Entrées!$C$37)+($D428-1)*24+M$11,COLUMN(Entrées!$C$37)+($C428-1),4,TRUE,"Entrées")))</f>
        <v>659</v>
      </c>
      <c r="N428" s="28">
        <f ca="1">IF($D428&gt;$D$8,"",INDIRECT(ADDRESS(ROW(Entrées!$C$37)+($D428-1)*24+N$11,COLUMN(Entrées!$C$37)+($C428-1),4,TRUE,"Entrées")))</f>
        <v>650</v>
      </c>
      <c r="O428" s="28">
        <f ca="1">IF($D428&gt;$D$8,"",INDIRECT(ADDRESS(ROW(Entrées!$C$37)+($D428-1)*24+O$11,COLUMN(Entrées!$C$37)+($C428-1),4,TRUE,"Entrées")))</f>
        <v>650</v>
      </c>
      <c r="P428" s="28">
        <f ca="1">IF($D428&gt;$D$8,"",INDIRECT(ADDRESS(ROW(Entrées!$C$37)+($D428-1)*24+P$11,COLUMN(Entrées!$C$37)+($C428-1),4,TRUE,"Entrées")))</f>
        <v>654</v>
      </c>
      <c r="Q428" s="28">
        <f ca="1">IF($D428&gt;$D$8,"",INDIRECT(ADDRESS(ROW(Entrées!$C$37)+($D428-1)*24+Q$11,COLUMN(Entrées!$C$37)+($C428-1),4,TRUE,"Entrées")))</f>
        <v>656.5</v>
      </c>
      <c r="R428" s="28">
        <f ca="1">IF($D428&gt;$D$8,"",INDIRECT(ADDRESS(ROW(Entrées!$C$37)+($D428-1)*24+R$11,COLUMN(Entrées!$C$37)+($C428-1),4,TRUE,"Entrées")))</f>
        <v>656</v>
      </c>
      <c r="S428" s="28">
        <f ca="1">IF($D428&gt;$D$8,"",INDIRECT(ADDRESS(ROW(Entrées!$C$37)+($D428-1)*24+S$11,COLUMN(Entrées!$C$37)+($C428-1),4,TRUE,"Entrées")))</f>
        <v>655</v>
      </c>
      <c r="T428" s="28">
        <f ca="1">IF($D428&gt;$D$8,"",INDIRECT(ADDRESS(ROW(Entrées!$C$37)+($D428-1)*24+T$11,COLUMN(Entrées!$C$37)+($C428-1),4,TRUE,"Entrées")))</f>
        <v>643.5</v>
      </c>
      <c r="U428" s="28">
        <f ca="1">IF($D428&gt;$D$8,"",INDIRECT(ADDRESS(ROW(Entrées!$C$37)+($D428-1)*24+U$11,COLUMN(Entrées!$C$37)+($C428-1),4,TRUE,"Entrées")))</f>
        <v>618</v>
      </c>
      <c r="V428" s="28">
        <f ca="1">IF($D428&gt;$D$8,"",INDIRECT(ADDRESS(ROW(Entrées!$C$37)+($D428-1)*24+V$11,COLUMN(Entrées!$C$37)+($C428-1),4,TRUE,"Entrées")))</f>
        <v>651.5</v>
      </c>
      <c r="W428" s="28">
        <f ca="1">IF($D428&gt;$D$8,"",INDIRECT(ADDRESS(ROW(Entrées!$C$37)+($D428-1)*24+W$11,COLUMN(Entrées!$C$37)+($C428-1),4,TRUE,"Entrées")))</f>
        <v>649.5</v>
      </c>
      <c r="X428" s="28">
        <f ca="1">IF($D428&gt;$D$8,"",INDIRECT(ADDRESS(ROW(Entrées!$C$37)+($D428-1)*24+X$11,COLUMN(Entrées!$C$37)+($C428-1),4,TRUE,"Entrées")))</f>
        <v>654.5</v>
      </c>
      <c r="Y428" s="28">
        <f ca="1">IF($D428&gt;$D$8,"",INDIRECT(ADDRESS(ROW(Entrées!$C$37)+($D428-1)*24+Y$11,COLUMN(Entrées!$C$37)+($C428-1),4,TRUE,"Entrées")))</f>
        <v>657.5</v>
      </c>
      <c r="Z428" s="28">
        <f ca="1">IF($D428&gt;$D$8,"",INDIRECT(ADDRESS(ROW(Entrées!$C$37)+($D428-1)*24+Z$11,COLUMN(Entrées!$C$37)+($C428-1),4,TRUE,"Entrées")))</f>
        <v>668</v>
      </c>
      <c r="AA428" s="28">
        <f ca="1">IF($D428&gt;$D$8,"",INDIRECT(ADDRESS(ROW(Entrées!$C$37)+($D428-1)*24+AA$11,COLUMN(Entrées!$C$37)+($C428-1),4,TRUE,"Entrées")))</f>
        <v>668.5</v>
      </c>
      <c r="AB428" s="28">
        <f ca="1">IF($D428&gt;$D$8,"",INDIRECT(ADDRESS(ROW(Entrées!$C$37)+($D428-1)*24+AB$11,COLUMN(Entrées!$C$37)+($C428-1),4,TRUE,"Entrées")))</f>
        <v>671.5</v>
      </c>
      <c r="AC428" s="11"/>
      <c r="AD428" s="40">
        <f t="shared" ca="1" si="509"/>
        <v>657.0625</v>
      </c>
      <c r="AE428" s="40">
        <f t="shared" ca="1" si="511"/>
        <v>675</v>
      </c>
      <c r="AF428" s="40">
        <f t="shared" ca="1" si="512"/>
        <v>618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49473.956989247294</v>
      </c>
      <c r="AK428" s="31">
        <f t="shared" ca="1" si="457"/>
        <v>49350.672043010745</v>
      </c>
      <c r="AL428" s="31">
        <f t="shared" ca="1" si="458"/>
        <v>49398.118279569891</v>
      </c>
      <c r="AM428" s="31">
        <f t="shared" ca="1" si="459"/>
        <v>347.55645161290329</v>
      </c>
      <c r="AN428" s="31">
        <f t="shared" ca="1" si="460"/>
        <v>2588.1444892473114</v>
      </c>
      <c r="AO428" s="31">
        <f t="shared" ca="1" si="461"/>
        <v>1503.5463709677417</v>
      </c>
      <c r="AP428" s="31">
        <f t="shared" ca="1" si="462"/>
        <v>41704.171370967742</v>
      </c>
      <c r="AQ428" s="31">
        <f t="shared" ca="1" si="463"/>
        <v>2152.7096774193546</v>
      </c>
      <c r="AR428" s="31">
        <f t="shared" ca="1" si="464"/>
        <v>402.56922043010746</v>
      </c>
      <c r="AS428" s="31">
        <f t="shared" ca="1" si="465"/>
        <v>6508.2741935483891</v>
      </c>
      <c r="AT428" s="31">
        <f t="shared" ca="1" si="466"/>
        <v>-813.07862903225805</v>
      </c>
      <c r="AU428" s="31">
        <f t="shared" ca="1" si="467"/>
        <v>663.5913978494624</v>
      </c>
      <c r="AV428" s="31">
        <f t="shared" ca="1" si="468"/>
        <v>-5583.5161290322567</v>
      </c>
      <c r="AW428" s="31">
        <f t="shared" ca="1" si="469"/>
        <v>65.047043010752674</v>
      </c>
      <c r="AX428" s="31">
        <f t="shared" ca="1" si="470"/>
        <v>1350.5215053763443</v>
      </c>
      <c r="AY428" s="31">
        <f t="shared" ca="1" si="471"/>
        <v>-1174.383064516129</v>
      </c>
      <c r="AZ428" s="31">
        <f t="shared" ca="1" si="472"/>
        <v>-997.34811827956992</v>
      </c>
      <c r="BA428" s="31">
        <f t="shared" ca="1" si="473"/>
        <v>-382.02016129032256</v>
      </c>
      <c r="BB428" s="31">
        <f t="shared" ca="1" si="474"/>
        <v>-2410.5497311827958</v>
      </c>
      <c r="BC428" s="31">
        <f t="shared" ca="1" si="475"/>
        <v>-1597.1438172043011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-257.5</v>
      </c>
      <c r="BI428" s="32">
        <f>IF($BF428&gt;$Y$7,"",IF(AND($BF428=$Y$7,$BG428=23),"",Entrées!D456-Entrées!D455))</f>
        <v>-137.5</v>
      </c>
      <c r="BJ428" s="32">
        <f>IF($BF428&gt;$Y$7,"",IF(AND($BF428=$Y$7,$BG428=23),"",Entrées!E456-Entrées!E455))</f>
        <v>-275</v>
      </c>
      <c r="BK428" s="32">
        <f>IF($BF428&gt;$Y$7,"",IF(AND($BF428=$Y$7,$BG428=23),"",Entrées!F456-Entrées!F455))</f>
        <v>6.5</v>
      </c>
      <c r="BL428" s="32">
        <f>IF($BF428&gt;$Y$7,"",IF(AND($BF428=$Y$7,$BG428=23),"",Entrées!G456-Entrées!G455))</f>
        <v>-76.5</v>
      </c>
      <c r="BM428" s="32">
        <f>IF($BF428&gt;$Y$7,"",IF(AND($BF428=$Y$7,$BG428=23),"",Entrées!H456-Entrées!H455))</f>
        <v>-31</v>
      </c>
      <c r="BN428" s="32">
        <f>IF($BF428&gt;$Y$7,"",IF(AND($BF428=$Y$7,$BG428=23),"",Entrées!I456-Entrées!I455))</f>
        <v>-90</v>
      </c>
      <c r="BO428" s="32">
        <f>IF($BF428&gt;$Y$7,"",IF(AND($BF428=$Y$7,$BG428=23),"",Entrées!J456-Entrées!J455))</f>
        <v>-78.5</v>
      </c>
      <c r="BP428" s="32">
        <f>IF($BF428&gt;$Y$7,"",IF(AND($BF428=$Y$7,$BG428=23),"",Entrées!K456-Entrées!K455))</f>
        <v>497.5</v>
      </c>
      <c r="BQ428" s="32">
        <f>IF($BF428&gt;$Y$7,"",IF(AND($BF428=$Y$7,$BG428=23),"",Entrées!L456-Entrées!L455))</f>
        <v>-124.5</v>
      </c>
      <c r="BR428" s="32">
        <f>IF($BF428&gt;$Y$7,"",IF(AND($BF428=$Y$7,$BG428=23),"",Entrées!M456-Entrées!M455))</f>
        <v>-0.5</v>
      </c>
      <c r="BS428" s="32">
        <f>IF($BF428&gt;$Y$7,"",IF(AND($BF428=$Y$7,$BG428=23),"",Entrées!N456-Entrées!N455))</f>
        <v>3</v>
      </c>
      <c r="BT428" s="32">
        <f>IF($BF428&gt;$Y$7,"",IF(AND($BF428=$Y$7,$BG428=23),"",Entrées!O456-Entrées!O455))</f>
        <v>-363.5</v>
      </c>
      <c r="BU428" s="32">
        <f>IF($BF428&gt;$Y$7,"",IF(AND($BF428=$Y$7,$BG428=23),"",Entrées!P456-Entrées!P455))</f>
        <v>-1.5</v>
      </c>
      <c r="BV428" s="32">
        <f>IF($BF428&gt;$Y$7,"",IF(AND($BF428=$Y$7,$BG428=23),"",Entrées!Q456-Entrées!Q455))</f>
        <v>480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-138</v>
      </c>
      <c r="BY428" s="32">
        <f>IF($BF428&gt;$Y$7,"",IF(AND($BF428=$Y$7,$BG428=23),"",Entrées!T456-Entrées!T455))</f>
        <v>250</v>
      </c>
      <c r="BZ428" s="32">
        <f>IF($BF428&gt;$Y$7,"",IF(AND($BF428=$Y$7,$BG428=23),"",Entrées!U456-Entrées!U455))</f>
        <v>-142</v>
      </c>
      <c r="CA428" s="32">
        <f>IF($BF428&gt;$Y$7,"",IF(AND($BF428=$Y$7,$BG428=23),"",Entrées!V456-Entrées!V455))</f>
        <v>-440</v>
      </c>
      <c r="CB428" s="4"/>
      <c r="CC428" s="4"/>
      <c r="CD428" s="33">
        <f>IF($BF428&lt;=$Y$7,Entrées!J455/CD$2,"")</f>
        <v>0.15777188998233663</v>
      </c>
      <c r="CE428" s="33">
        <f>IF($BF428&lt;=$Y$7,Entrées!K455/CE$2,"")</f>
        <v>0.18012422360248448</v>
      </c>
      <c r="CF428" s="11">
        <f t="shared" si="477"/>
        <v>7926</v>
      </c>
      <c r="CG428" s="11">
        <f t="shared" si="478"/>
        <v>4186</v>
      </c>
      <c r="CH428" s="52">
        <f t="shared" si="479"/>
        <v>0.27160101910413265</v>
      </c>
      <c r="CI428" s="52">
        <f t="shared" si="480"/>
        <v>9.6170382329218221E-2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662.5</v>
      </c>
      <c r="F429" s="28">
        <f ca="1">IF($D429&gt;$D$8,"",INDIRECT(ADDRESS(ROW(Entrées!$C$37)+($D429-1)*24+F$11,COLUMN(Entrées!$C$37)+($C429-1),4,TRUE,"Entrées")))</f>
        <v>673</v>
      </c>
      <c r="G429" s="28">
        <f ca="1">IF($D429&gt;$D$8,"",INDIRECT(ADDRESS(ROW(Entrées!$C$37)+($D429-1)*24+G$11,COLUMN(Entrées!$C$37)+($C429-1),4,TRUE,"Entrées")))</f>
        <v>675</v>
      </c>
      <c r="H429" s="28">
        <f ca="1">IF($D429&gt;$D$8,"",INDIRECT(ADDRESS(ROW(Entrées!$C$37)+($D429-1)*24+H$11,COLUMN(Entrées!$C$37)+($C429-1),4,TRUE,"Entrées")))</f>
        <v>675.5</v>
      </c>
      <c r="I429" s="28">
        <f ca="1">IF($D429&gt;$D$8,"",INDIRECT(ADDRESS(ROW(Entrées!$C$37)+($D429-1)*24+I$11,COLUMN(Entrées!$C$37)+($C429-1),4,TRUE,"Entrées")))</f>
        <v>678</v>
      </c>
      <c r="J429" s="28">
        <f ca="1">IF($D429&gt;$D$8,"",INDIRECT(ADDRESS(ROW(Entrées!$C$37)+($D429-1)*24+J$11,COLUMN(Entrées!$C$37)+($C429-1),4,TRUE,"Entrées")))</f>
        <v>681.5</v>
      </c>
      <c r="K429" s="28">
        <f ca="1">IF($D429&gt;$D$8,"",INDIRECT(ADDRESS(ROW(Entrées!$C$37)+($D429-1)*24+K$11,COLUMN(Entrées!$C$37)+($C429-1),4,TRUE,"Entrées")))</f>
        <v>675.5</v>
      </c>
      <c r="L429" s="28">
        <f ca="1">IF($D429&gt;$D$8,"",INDIRECT(ADDRESS(ROW(Entrées!$C$37)+($D429-1)*24+L$11,COLUMN(Entrées!$C$37)+($C429-1),4,TRUE,"Entrées")))</f>
        <v>665</v>
      </c>
      <c r="M429" s="28">
        <f ca="1">IF($D429&gt;$D$8,"",INDIRECT(ADDRESS(ROW(Entrées!$C$37)+($D429-1)*24+M$11,COLUMN(Entrées!$C$37)+($C429-1),4,TRUE,"Entrées")))</f>
        <v>663.5</v>
      </c>
      <c r="N429" s="28">
        <f ca="1">IF($D429&gt;$D$8,"",INDIRECT(ADDRESS(ROW(Entrées!$C$37)+($D429-1)*24+N$11,COLUMN(Entrées!$C$37)+($C429-1),4,TRUE,"Entrées")))</f>
        <v>644</v>
      </c>
      <c r="O429" s="28">
        <f ca="1">IF($D429&gt;$D$8,"",INDIRECT(ADDRESS(ROW(Entrées!$C$37)+($D429-1)*24+O$11,COLUMN(Entrées!$C$37)+($C429-1),4,TRUE,"Entrées")))</f>
        <v>640.5</v>
      </c>
      <c r="P429" s="28">
        <f ca="1">IF($D429&gt;$D$8,"",INDIRECT(ADDRESS(ROW(Entrées!$C$37)+($D429-1)*24+P$11,COLUMN(Entrées!$C$37)+($C429-1),4,TRUE,"Entrées")))</f>
        <v>636</v>
      </c>
      <c r="Q429" s="28">
        <f ca="1">IF($D429&gt;$D$8,"",INDIRECT(ADDRESS(ROW(Entrées!$C$37)+($D429-1)*24+Q$11,COLUMN(Entrées!$C$37)+($C429-1),4,TRUE,"Entrées")))</f>
        <v>646</v>
      </c>
      <c r="R429" s="28">
        <f ca="1">IF($D429&gt;$D$8,"",INDIRECT(ADDRESS(ROW(Entrées!$C$37)+($D429-1)*24+R$11,COLUMN(Entrées!$C$37)+($C429-1),4,TRUE,"Entrées")))</f>
        <v>657</v>
      </c>
      <c r="S429" s="28">
        <f ca="1">IF($D429&gt;$D$8,"",INDIRECT(ADDRESS(ROW(Entrées!$C$37)+($D429-1)*24+S$11,COLUMN(Entrées!$C$37)+($C429-1),4,TRUE,"Entrées")))</f>
        <v>663</v>
      </c>
      <c r="T429" s="28">
        <f ca="1">IF($D429&gt;$D$8,"",INDIRECT(ADDRESS(ROW(Entrées!$C$37)+($D429-1)*24+T$11,COLUMN(Entrées!$C$37)+($C429-1),4,TRUE,"Entrées")))</f>
        <v>666.5</v>
      </c>
      <c r="U429" s="28">
        <f ca="1">IF($D429&gt;$D$8,"",INDIRECT(ADDRESS(ROW(Entrées!$C$37)+($D429-1)*24+U$11,COLUMN(Entrées!$C$37)+($C429-1),4,TRUE,"Entrées")))</f>
        <v>669</v>
      </c>
      <c r="V429" s="28">
        <f ca="1">IF($D429&gt;$D$8,"",INDIRECT(ADDRESS(ROW(Entrées!$C$37)+($D429-1)*24+V$11,COLUMN(Entrées!$C$37)+($C429-1),4,TRUE,"Entrées")))</f>
        <v>664</v>
      </c>
      <c r="W429" s="28">
        <f ca="1">IF($D429&gt;$D$8,"",INDIRECT(ADDRESS(ROW(Entrées!$C$37)+($D429-1)*24+W$11,COLUMN(Entrées!$C$37)+($C429-1),4,TRUE,"Entrées")))</f>
        <v>667.5</v>
      </c>
      <c r="X429" s="28">
        <f ca="1">IF($D429&gt;$D$8,"",INDIRECT(ADDRESS(ROW(Entrées!$C$37)+($D429-1)*24+X$11,COLUMN(Entrées!$C$37)+($C429-1),4,TRUE,"Entrées")))</f>
        <v>663</v>
      </c>
      <c r="Y429" s="28">
        <f ca="1">IF($D429&gt;$D$8,"",INDIRECT(ADDRESS(ROW(Entrées!$C$37)+($D429-1)*24+Y$11,COLUMN(Entrées!$C$37)+($C429-1),4,TRUE,"Entrées")))</f>
        <v>670</v>
      </c>
      <c r="Z429" s="28">
        <f ca="1">IF($D429&gt;$D$8,"",INDIRECT(ADDRESS(ROW(Entrées!$C$37)+($D429-1)*24+Z$11,COLUMN(Entrées!$C$37)+($C429-1),4,TRUE,"Entrées")))</f>
        <v>670.5</v>
      </c>
      <c r="AA429" s="28">
        <f ca="1">IF($D429&gt;$D$8,"",INDIRECT(ADDRESS(ROW(Entrées!$C$37)+($D429-1)*24+AA$11,COLUMN(Entrées!$C$37)+($C429-1),4,TRUE,"Entrées")))</f>
        <v>675</v>
      </c>
      <c r="AB429" s="28">
        <f ca="1">IF($D429&gt;$D$8,"",INDIRECT(ADDRESS(ROW(Entrées!$C$37)+($D429-1)*24+AB$11,COLUMN(Entrées!$C$37)+($C429-1),4,TRUE,"Entrées")))</f>
        <v>678</v>
      </c>
      <c r="AC429" s="11"/>
      <c r="AD429" s="40">
        <f t="shared" ca="1" si="509"/>
        <v>664.97916666666663</v>
      </c>
      <c r="AE429" s="40">
        <f t="shared" ca="1" si="511"/>
        <v>681.5</v>
      </c>
      <c r="AF429" s="40">
        <f t="shared" ca="1" si="512"/>
        <v>636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49473.956989247294</v>
      </c>
      <c r="AK429" s="31">
        <f t="shared" ca="1" si="457"/>
        <v>49350.672043010745</v>
      </c>
      <c r="AL429" s="31">
        <f t="shared" ca="1" si="458"/>
        <v>49398.118279569891</v>
      </c>
      <c r="AM429" s="31">
        <f t="shared" ca="1" si="459"/>
        <v>347.55645161290329</v>
      </c>
      <c r="AN429" s="31">
        <f t="shared" ca="1" si="460"/>
        <v>2588.1444892473114</v>
      </c>
      <c r="AO429" s="31">
        <f t="shared" ca="1" si="461"/>
        <v>1503.5463709677417</v>
      </c>
      <c r="AP429" s="31">
        <f t="shared" ca="1" si="462"/>
        <v>41704.171370967742</v>
      </c>
      <c r="AQ429" s="31">
        <f t="shared" ca="1" si="463"/>
        <v>2152.7096774193546</v>
      </c>
      <c r="AR429" s="31">
        <f t="shared" ca="1" si="464"/>
        <v>402.56922043010746</v>
      </c>
      <c r="AS429" s="31">
        <f t="shared" ca="1" si="465"/>
        <v>6508.2741935483891</v>
      </c>
      <c r="AT429" s="31">
        <f t="shared" ca="1" si="466"/>
        <v>-813.07862903225805</v>
      </c>
      <c r="AU429" s="31">
        <f t="shared" ca="1" si="467"/>
        <v>663.5913978494624</v>
      </c>
      <c r="AV429" s="31">
        <f t="shared" ca="1" si="468"/>
        <v>-5583.5161290322567</v>
      </c>
      <c r="AW429" s="31">
        <f t="shared" ca="1" si="469"/>
        <v>65.047043010752674</v>
      </c>
      <c r="AX429" s="31">
        <f t="shared" ca="1" si="470"/>
        <v>1350.5215053763443</v>
      </c>
      <c r="AY429" s="31">
        <f t="shared" ca="1" si="471"/>
        <v>-1174.383064516129</v>
      </c>
      <c r="AZ429" s="31">
        <f t="shared" ca="1" si="472"/>
        <v>-997.34811827956992</v>
      </c>
      <c r="BA429" s="31">
        <f t="shared" ca="1" si="473"/>
        <v>-382.02016129032256</v>
      </c>
      <c r="BB429" s="31">
        <f t="shared" ca="1" si="474"/>
        <v>-2410.5497311827958</v>
      </c>
      <c r="BC429" s="31">
        <f t="shared" ca="1" si="475"/>
        <v>-1597.1438172043011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-92</v>
      </c>
      <c r="BI429" s="32">
        <f>IF($BF429&gt;$Y$7,"",IF(AND($BF429=$Y$7,$BG429=23),"",Entrées!D457-Entrées!D456))</f>
        <v>-275</v>
      </c>
      <c r="BJ429" s="32">
        <f>IF($BF429&gt;$Y$7,"",IF(AND($BF429=$Y$7,$BG429=23),"",Entrées!E457-Entrées!E456))</f>
        <v>-200</v>
      </c>
      <c r="BK429" s="32">
        <f>IF($BF429&gt;$Y$7,"",IF(AND($BF429=$Y$7,$BG429=23),"",Entrées!F457-Entrées!F456))</f>
        <v>-4</v>
      </c>
      <c r="BL429" s="32">
        <f>IF($BF429&gt;$Y$7,"",IF(AND($BF429=$Y$7,$BG429=23),"",Entrées!G457-Entrées!G456))</f>
        <v>-288</v>
      </c>
      <c r="BM429" s="32">
        <f>IF($BF429&gt;$Y$7,"",IF(AND($BF429=$Y$7,$BG429=23),"",Entrées!H457-Entrées!H456))</f>
        <v>27.5</v>
      </c>
      <c r="BN429" s="32">
        <f>IF($BF429&gt;$Y$7,"",IF(AND($BF429=$Y$7,$BG429=23),"",Entrées!I457-Entrées!I456))</f>
        <v>-113</v>
      </c>
      <c r="BO429" s="32">
        <f>IF($BF429&gt;$Y$7,"",IF(AND($BF429=$Y$7,$BG429=23),"",Entrées!J457-Entrées!J456))</f>
        <v>22</v>
      </c>
      <c r="BP429" s="32">
        <f>IF($BF429&gt;$Y$7,"",IF(AND($BF429=$Y$7,$BG429=23),"",Entrées!K457-Entrées!K456))</f>
        <v>368.5</v>
      </c>
      <c r="BQ429" s="32">
        <f>IF($BF429&gt;$Y$7,"",IF(AND($BF429=$Y$7,$BG429=23),"",Entrées!L457-Entrées!L456))</f>
        <v>-433.5</v>
      </c>
      <c r="BR429" s="32">
        <f>IF($BF429&gt;$Y$7,"",IF(AND($BF429=$Y$7,$BG429=23),"",Entrées!M457-Entrées!M456))</f>
        <v>0</v>
      </c>
      <c r="BS429" s="32">
        <f>IF($BF429&gt;$Y$7,"",IF(AND($BF429=$Y$7,$BG429=23),"",Entrées!N457-Entrées!N456))</f>
        <v>0.5</v>
      </c>
      <c r="BT429" s="32">
        <f>IF($BF429&gt;$Y$7,"",IF(AND($BF429=$Y$7,$BG429=23),"",Entrées!O457-Entrées!O456))</f>
        <v>328</v>
      </c>
      <c r="BU429" s="32">
        <f>IF($BF429&gt;$Y$7,"",IF(AND($BF429=$Y$7,$BG429=23),"",Entrées!P457-Entrées!P456))</f>
        <v>-4</v>
      </c>
      <c r="BV429" s="32">
        <f>IF($BF429&gt;$Y$7,"",IF(AND($BF429=$Y$7,$BG429=23),"",Entrées!Q457-Entrées!Q456))</f>
        <v>-70</v>
      </c>
      <c r="BW429" s="32">
        <f>IF($BF429&gt;$Y$7,"",IF(AND($BF429=$Y$7,$BG429=23),"",Entrées!R457-Entrées!R456))</f>
        <v>0</v>
      </c>
      <c r="BX429" s="32">
        <f>IF($BF429&gt;$Y$7,"",IF(AND($BF429=$Y$7,$BG429=23),"",Entrées!S457-Entrées!S456))</f>
        <v>515</v>
      </c>
      <c r="BY429" s="32">
        <f>IF($BF429&gt;$Y$7,"",IF(AND($BF429=$Y$7,$BG429=23),"",Entrées!T457-Entrées!T456))</f>
        <v>-687</v>
      </c>
      <c r="BZ429" s="32">
        <f>IF($BF429&gt;$Y$7,"",IF(AND($BF429=$Y$7,$BG429=23),"",Entrées!U457-Entrées!U456))</f>
        <v>506</v>
      </c>
      <c r="CA429" s="32">
        <f>IF($BF429&gt;$Y$7,"",IF(AND($BF429=$Y$7,$BG429=23),"",Entrées!V457-Entrées!V456))</f>
        <v>136</v>
      </c>
      <c r="CB429" s="4"/>
      <c r="CC429" s="4"/>
      <c r="CD429" s="33">
        <f>IF($BF429&lt;=$Y$7,Entrées!J456/CD$2,"")</f>
        <v>0.14786777693666414</v>
      </c>
      <c r="CE429" s="33">
        <f>IF($BF429&lt;=$Y$7,Entrées!K456/CE$2,"")</f>
        <v>0.29897276636407072</v>
      </c>
      <c r="CF429" s="11">
        <f t="shared" si="477"/>
        <v>7926</v>
      </c>
      <c r="CG429" s="11">
        <f t="shared" si="478"/>
        <v>4186</v>
      </c>
      <c r="CH429" s="52">
        <f t="shared" si="479"/>
        <v>0.27160101910413265</v>
      </c>
      <c r="CI429" s="52">
        <f t="shared" si="480"/>
        <v>9.6170382329218221E-2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676.5</v>
      </c>
      <c r="F430" s="28">
        <f ca="1">IF($D430&gt;$D$8,"",INDIRECT(ADDRESS(ROW(Entrées!$C$37)+($D430-1)*24+F$11,COLUMN(Entrées!$C$37)+($C430-1),4,TRUE,"Entrées")))</f>
        <v>665</v>
      </c>
      <c r="G430" s="28">
        <f ca="1">IF($D430&gt;$D$8,"",INDIRECT(ADDRESS(ROW(Entrées!$C$37)+($D430-1)*24+G$11,COLUMN(Entrées!$C$37)+($C430-1),4,TRUE,"Entrées")))</f>
        <v>670.5</v>
      </c>
      <c r="H430" s="28">
        <f ca="1">IF($D430&gt;$D$8,"",INDIRECT(ADDRESS(ROW(Entrées!$C$37)+($D430-1)*24+H$11,COLUMN(Entrées!$C$37)+($C430-1),4,TRUE,"Entrées")))</f>
        <v>684.5</v>
      </c>
      <c r="I430" s="28">
        <f ca="1">IF($D430&gt;$D$8,"",INDIRECT(ADDRESS(ROW(Entrées!$C$37)+($D430-1)*24+I$11,COLUMN(Entrées!$C$37)+($C430-1),4,TRUE,"Entrées")))</f>
        <v>687.5</v>
      </c>
      <c r="J430" s="28">
        <f ca="1">IF($D430&gt;$D$8,"",INDIRECT(ADDRESS(ROW(Entrées!$C$37)+($D430-1)*24+J$11,COLUMN(Entrées!$C$37)+($C430-1),4,TRUE,"Entrées")))</f>
        <v>684.5</v>
      </c>
      <c r="K430" s="28">
        <f ca="1">IF($D430&gt;$D$8,"",INDIRECT(ADDRESS(ROW(Entrées!$C$37)+($D430-1)*24+K$11,COLUMN(Entrées!$C$37)+($C430-1),4,TRUE,"Entrées")))</f>
        <v>687</v>
      </c>
      <c r="L430" s="28">
        <f ca="1">IF($D430&gt;$D$8,"",INDIRECT(ADDRESS(ROW(Entrées!$C$37)+($D430-1)*24+L$11,COLUMN(Entrées!$C$37)+($C430-1),4,TRUE,"Entrées")))</f>
        <v>683</v>
      </c>
      <c r="M430" s="28">
        <f ca="1">IF($D430&gt;$D$8,"",INDIRECT(ADDRESS(ROW(Entrées!$C$37)+($D430-1)*24+M$11,COLUMN(Entrées!$C$37)+($C430-1),4,TRUE,"Entrées")))</f>
        <v>673.5</v>
      </c>
      <c r="N430" s="28">
        <f ca="1">IF($D430&gt;$D$8,"",INDIRECT(ADDRESS(ROW(Entrées!$C$37)+($D430-1)*24+N$11,COLUMN(Entrées!$C$37)+($C430-1),4,TRUE,"Entrées")))</f>
        <v>680.5</v>
      </c>
      <c r="O430" s="28">
        <f ca="1">IF($D430&gt;$D$8,"",INDIRECT(ADDRESS(ROW(Entrées!$C$37)+($D430-1)*24+O$11,COLUMN(Entrées!$C$37)+($C430-1),4,TRUE,"Entrées")))</f>
        <v>683.5</v>
      </c>
      <c r="P430" s="28">
        <f ca="1">IF($D430&gt;$D$8,"",INDIRECT(ADDRESS(ROW(Entrées!$C$37)+($D430-1)*24+P$11,COLUMN(Entrées!$C$37)+($C430-1),4,TRUE,"Entrées")))</f>
        <v>681</v>
      </c>
      <c r="Q430" s="28">
        <f ca="1">IF($D430&gt;$D$8,"",INDIRECT(ADDRESS(ROW(Entrées!$C$37)+($D430-1)*24+Q$11,COLUMN(Entrées!$C$37)+($C430-1),4,TRUE,"Entrées")))</f>
        <v>681</v>
      </c>
      <c r="R430" s="28">
        <f ca="1">IF($D430&gt;$D$8,"",INDIRECT(ADDRESS(ROW(Entrées!$C$37)+($D430-1)*24+R$11,COLUMN(Entrées!$C$37)+($C430-1),4,TRUE,"Entrées")))</f>
        <v>685.5</v>
      </c>
      <c r="S430" s="28">
        <f ca="1">IF($D430&gt;$D$8,"",INDIRECT(ADDRESS(ROW(Entrées!$C$37)+($D430-1)*24+S$11,COLUMN(Entrées!$C$37)+($C430-1),4,TRUE,"Entrées")))</f>
        <v>680</v>
      </c>
      <c r="T430" s="28">
        <f ca="1">IF($D430&gt;$D$8,"",INDIRECT(ADDRESS(ROW(Entrées!$C$37)+($D430-1)*24+T$11,COLUMN(Entrées!$C$37)+($C430-1),4,TRUE,"Entrées")))</f>
        <v>675.5</v>
      </c>
      <c r="U430" s="28">
        <f ca="1">IF($D430&gt;$D$8,"",INDIRECT(ADDRESS(ROW(Entrées!$C$37)+($D430-1)*24+U$11,COLUMN(Entrées!$C$37)+($C430-1),4,TRUE,"Entrées")))</f>
        <v>692</v>
      </c>
      <c r="V430" s="28">
        <f ca="1">IF($D430&gt;$D$8,"",INDIRECT(ADDRESS(ROW(Entrées!$C$37)+($D430-1)*24+V$11,COLUMN(Entrées!$C$37)+($C430-1),4,TRUE,"Entrées")))</f>
        <v>690.5</v>
      </c>
      <c r="W430" s="28">
        <f ca="1">IF($D430&gt;$D$8,"",INDIRECT(ADDRESS(ROW(Entrées!$C$37)+($D430-1)*24+W$11,COLUMN(Entrées!$C$37)+($C430-1),4,TRUE,"Entrées")))</f>
        <v>686</v>
      </c>
      <c r="X430" s="28">
        <f ca="1">IF($D430&gt;$D$8,"",INDIRECT(ADDRESS(ROW(Entrées!$C$37)+($D430-1)*24+X$11,COLUMN(Entrées!$C$37)+($C430-1),4,TRUE,"Entrées")))</f>
        <v>691</v>
      </c>
      <c r="Y430" s="28">
        <f ca="1">IF($D430&gt;$D$8,"",INDIRECT(ADDRESS(ROW(Entrées!$C$37)+($D430-1)*24+Y$11,COLUMN(Entrées!$C$37)+($C430-1),4,TRUE,"Entrées")))</f>
        <v>685.5</v>
      </c>
      <c r="Z430" s="28">
        <f ca="1">IF($D430&gt;$D$8,"",INDIRECT(ADDRESS(ROW(Entrées!$C$37)+($D430-1)*24+Z$11,COLUMN(Entrées!$C$37)+($C430-1),4,TRUE,"Entrées")))</f>
        <v>691.5</v>
      </c>
      <c r="AA430" s="28">
        <f ca="1">IF($D430&gt;$D$8,"",INDIRECT(ADDRESS(ROW(Entrées!$C$37)+($D430-1)*24+AA$11,COLUMN(Entrées!$C$37)+($C430-1),4,TRUE,"Entrées")))</f>
        <v>684</v>
      </c>
      <c r="AB430" s="28">
        <f ca="1">IF($D430&gt;$D$8,"",INDIRECT(ADDRESS(ROW(Entrées!$C$37)+($D430-1)*24+AB$11,COLUMN(Entrées!$C$37)+($C430-1),4,TRUE,"Entrées")))</f>
        <v>686</v>
      </c>
      <c r="AC430" s="11"/>
      <c r="AD430" s="40">
        <f t="shared" ca="1" si="509"/>
        <v>682.72916666666663</v>
      </c>
      <c r="AE430" s="40">
        <f t="shared" ca="1" si="511"/>
        <v>692</v>
      </c>
      <c r="AF430" s="40">
        <f t="shared" ca="1" si="512"/>
        <v>665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49473.956989247294</v>
      </c>
      <c r="AK430" s="31">
        <f t="shared" ca="1" si="457"/>
        <v>49350.672043010745</v>
      </c>
      <c r="AL430" s="31">
        <f t="shared" ca="1" si="458"/>
        <v>49398.118279569891</v>
      </c>
      <c r="AM430" s="31">
        <f t="shared" ca="1" si="459"/>
        <v>347.55645161290329</v>
      </c>
      <c r="AN430" s="31">
        <f t="shared" ca="1" si="460"/>
        <v>2588.1444892473114</v>
      </c>
      <c r="AO430" s="31">
        <f t="shared" ca="1" si="461"/>
        <v>1503.5463709677417</v>
      </c>
      <c r="AP430" s="31">
        <f t="shared" ca="1" si="462"/>
        <v>41704.171370967742</v>
      </c>
      <c r="AQ430" s="31">
        <f t="shared" ca="1" si="463"/>
        <v>2152.7096774193546</v>
      </c>
      <c r="AR430" s="31">
        <f t="shared" ca="1" si="464"/>
        <v>402.56922043010746</v>
      </c>
      <c r="AS430" s="31">
        <f t="shared" ca="1" si="465"/>
        <v>6508.2741935483891</v>
      </c>
      <c r="AT430" s="31">
        <f t="shared" ca="1" si="466"/>
        <v>-813.07862903225805</v>
      </c>
      <c r="AU430" s="31">
        <f t="shared" ca="1" si="467"/>
        <v>663.5913978494624</v>
      </c>
      <c r="AV430" s="31">
        <f t="shared" ca="1" si="468"/>
        <v>-5583.5161290322567</v>
      </c>
      <c r="AW430" s="31">
        <f t="shared" ca="1" si="469"/>
        <v>65.047043010752674</v>
      </c>
      <c r="AX430" s="31">
        <f t="shared" ca="1" si="470"/>
        <v>1350.5215053763443</v>
      </c>
      <c r="AY430" s="31">
        <f t="shared" ca="1" si="471"/>
        <v>-1174.383064516129</v>
      </c>
      <c r="AZ430" s="31">
        <f t="shared" ca="1" si="472"/>
        <v>-997.34811827956992</v>
      </c>
      <c r="BA430" s="31">
        <f t="shared" ca="1" si="473"/>
        <v>-382.02016129032256</v>
      </c>
      <c r="BB430" s="31">
        <f t="shared" ca="1" si="474"/>
        <v>-2410.5497311827958</v>
      </c>
      <c r="BC430" s="31">
        <f t="shared" ca="1" si="475"/>
        <v>-1597.1438172043011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-1165.5</v>
      </c>
      <c r="BI430" s="32">
        <f>IF($BF430&gt;$Y$7,"",IF(AND($BF430=$Y$7,$BG430=23),"",Entrées!D458-Entrées!D457))</f>
        <v>-600</v>
      </c>
      <c r="BJ430" s="32">
        <f>IF($BF430&gt;$Y$7,"",IF(AND($BF430=$Y$7,$BG430=23),"",Entrées!E458-Entrées!E457))</f>
        <v>-950</v>
      </c>
      <c r="BK430" s="32">
        <f>IF($BF430&gt;$Y$7,"",IF(AND($BF430=$Y$7,$BG430=23),"",Entrées!F458-Entrées!F457))</f>
        <v>0</v>
      </c>
      <c r="BL430" s="32">
        <f>IF($BF430&gt;$Y$7,"",IF(AND($BF430=$Y$7,$BG430=23),"",Entrées!G458-Entrées!G457))</f>
        <v>-364.5</v>
      </c>
      <c r="BM430" s="32">
        <f>IF($BF430&gt;$Y$7,"",IF(AND($BF430=$Y$7,$BG430=23),"",Entrées!H458-Entrées!H457))</f>
        <v>-16</v>
      </c>
      <c r="BN430" s="32">
        <f>IF($BF430&gt;$Y$7,"",IF(AND($BF430=$Y$7,$BG430=23),"",Entrées!I458-Entrées!I457))</f>
        <v>-262.5</v>
      </c>
      <c r="BO430" s="32">
        <f>IF($BF430&gt;$Y$7,"",IF(AND($BF430=$Y$7,$BG430=23),"",Entrées!J458-Entrées!J457))</f>
        <v>62</v>
      </c>
      <c r="BP430" s="32">
        <f>IF($BF430&gt;$Y$7,"",IF(AND($BF430=$Y$7,$BG430=23),"",Entrées!K458-Entrées!K457))</f>
        <v>217.5</v>
      </c>
      <c r="BQ430" s="32">
        <f>IF($BF430&gt;$Y$7,"",IF(AND($BF430=$Y$7,$BG430=23),"",Entrées!L458-Entrées!L457))</f>
        <v>-547.5</v>
      </c>
      <c r="BR430" s="32">
        <f>IF($BF430&gt;$Y$7,"",IF(AND($BF430=$Y$7,$BG430=23),"",Entrées!M458-Entrées!M457))</f>
        <v>0</v>
      </c>
      <c r="BS430" s="32">
        <f>IF($BF430&gt;$Y$7,"",IF(AND($BF430=$Y$7,$BG430=23),"",Entrées!N458-Entrées!N457))</f>
        <v>1</v>
      </c>
      <c r="BT430" s="32">
        <f>IF($BF430&gt;$Y$7,"",IF(AND($BF430=$Y$7,$BG430=23),"",Entrées!O458-Entrées!O457))</f>
        <v>-255</v>
      </c>
      <c r="BU430" s="32">
        <f>IF($BF430&gt;$Y$7,"",IF(AND($BF430=$Y$7,$BG430=23),"",Entrées!P458-Entrées!P457))</f>
        <v>-4.5</v>
      </c>
      <c r="BV430" s="32">
        <f>IF($BF430&gt;$Y$7,"",IF(AND($BF430=$Y$7,$BG430=23),"",Entrées!Q458-Entrées!Q457))</f>
        <v>70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-438</v>
      </c>
      <c r="BY430" s="32">
        <f>IF($BF430&gt;$Y$7,"",IF(AND($BF430=$Y$7,$BG430=23),"",Entrées!T458-Entrées!T457))</f>
        <v>434</v>
      </c>
      <c r="BZ430" s="32">
        <f>IF($BF430&gt;$Y$7,"",IF(AND($BF430=$Y$7,$BG430=23),"",Entrées!U458-Entrées!U457))</f>
        <v>-264</v>
      </c>
      <c r="CA430" s="32">
        <f>IF($BF430&gt;$Y$7,"",IF(AND($BF430=$Y$7,$BG430=23),"",Entrées!V458-Entrées!V457))</f>
        <v>-405</v>
      </c>
      <c r="CB430" s="4"/>
      <c r="CC430" s="4"/>
      <c r="CD430" s="33">
        <f>IF($BF430&lt;=$Y$7,Entrées!J457/CD$2,"")</f>
        <v>0.1506434519303558</v>
      </c>
      <c r="CE430" s="33">
        <f>IF($BF430&lt;=$Y$7,Entrées!K457/CE$2,"")</f>
        <v>0.3870043000477783</v>
      </c>
      <c r="CF430" s="11">
        <f t="shared" si="477"/>
        <v>7926</v>
      </c>
      <c r="CG430" s="11">
        <f t="shared" si="478"/>
        <v>4186</v>
      </c>
      <c r="CH430" s="52">
        <f t="shared" si="479"/>
        <v>0.27160101910413265</v>
      </c>
      <c r="CI430" s="52">
        <f t="shared" si="480"/>
        <v>9.6170382329218221E-2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685.5</v>
      </c>
      <c r="F431" s="28">
        <f ca="1">IF($D431&gt;$D$8,"",INDIRECT(ADDRESS(ROW(Entrées!$C$37)+($D431-1)*24+F$11,COLUMN(Entrées!$C$37)+($C431-1),4,TRUE,"Entrées")))</f>
        <v>683</v>
      </c>
      <c r="G431" s="28">
        <f ca="1">IF($D431&gt;$D$8,"",INDIRECT(ADDRESS(ROW(Entrées!$C$37)+($D431-1)*24+G$11,COLUMN(Entrées!$C$37)+($C431-1),4,TRUE,"Entrées")))</f>
        <v>688.5</v>
      </c>
      <c r="H431" s="28">
        <f ca="1">IF($D431&gt;$D$8,"",INDIRECT(ADDRESS(ROW(Entrées!$C$37)+($D431-1)*24+H$11,COLUMN(Entrées!$C$37)+($C431-1),4,TRUE,"Entrées")))</f>
        <v>684</v>
      </c>
      <c r="I431" s="28">
        <f ca="1">IF($D431&gt;$D$8,"",INDIRECT(ADDRESS(ROW(Entrées!$C$37)+($D431-1)*24+I$11,COLUMN(Entrées!$C$37)+($C431-1),4,TRUE,"Entrées")))</f>
        <v>684.5</v>
      </c>
      <c r="J431" s="28">
        <f ca="1">IF($D431&gt;$D$8,"",INDIRECT(ADDRESS(ROW(Entrées!$C$37)+($D431-1)*24+J$11,COLUMN(Entrées!$C$37)+($C431-1),4,TRUE,"Entrées")))</f>
        <v>682</v>
      </c>
      <c r="K431" s="28">
        <f ca="1">IF($D431&gt;$D$8,"",INDIRECT(ADDRESS(ROW(Entrées!$C$37)+($D431-1)*24+K$11,COLUMN(Entrées!$C$37)+($C431-1),4,TRUE,"Entrées")))</f>
        <v>683</v>
      </c>
      <c r="L431" s="28">
        <f ca="1">IF($D431&gt;$D$8,"",INDIRECT(ADDRESS(ROW(Entrées!$C$37)+($D431-1)*24+L$11,COLUMN(Entrées!$C$37)+($C431-1),4,TRUE,"Entrées")))</f>
        <v>671</v>
      </c>
      <c r="M431" s="28">
        <f ca="1">IF($D431&gt;$D$8,"",INDIRECT(ADDRESS(ROW(Entrées!$C$37)+($D431-1)*24+M$11,COLUMN(Entrées!$C$37)+($C431-1),4,TRUE,"Entrées")))</f>
        <v>666.5</v>
      </c>
      <c r="N431" s="28">
        <f ca="1">IF($D431&gt;$D$8,"",INDIRECT(ADDRESS(ROW(Entrées!$C$37)+($D431-1)*24+N$11,COLUMN(Entrées!$C$37)+($C431-1),4,TRUE,"Entrées")))</f>
        <v>664.5</v>
      </c>
      <c r="O431" s="28">
        <f ca="1">IF($D431&gt;$D$8,"",INDIRECT(ADDRESS(ROW(Entrées!$C$37)+($D431-1)*24+O$11,COLUMN(Entrées!$C$37)+($C431-1),4,TRUE,"Entrées")))</f>
        <v>659</v>
      </c>
      <c r="P431" s="28">
        <f ca="1">IF($D431&gt;$D$8,"",INDIRECT(ADDRESS(ROW(Entrées!$C$37)+($D431-1)*24+P$11,COLUMN(Entrées!$C$37)+($C431-1),4,TRUE,"Entrées")))</f>
        <v>658.5</v>
      </c>
      <c r="Q431" s="28">
        <f ca="1">IF($D431&gt;$D$8,"",INDIRECT(ADDRESS(ROW(Entrées!$C$37)+($D431-1)*24+Q$11,COLUMN(Entrées!$C$37)+($C431-1),4,TRUE,"Entrées")))</f>
        <v>667.5</v>
      </c>
      <c r="R431" s="28">
        <f ca="1">IF($D431&gt;$D$8,"",INDIRECT(ADDRESS(ROW(Entrées!$C$37)+($D431-1)*24+R$11,COLUMN(Entrées!$C$37)+($C431-1),4,TRUE,"Entrées")))</f>
        <v>669.5</v>
      </c>
      <c r="S431" s="28">
        <f ca="1">IF($D431&gt;$D$8,"",INDIRECT(ADDRESS(ROW(Entrées!$C$37)+($D431-1)*24+S$11,COLUMN(Entrées!$C$37)+($C431-1),4,TRUE,"Entrées")))</f>
        <v>659</v>
      </c>
      <c r="T431" s="28">
        <f ca="1">IF($D431&gt;$D$8,"",INDIRECT(ADDRESS(ROW(Entrées!$C$37)+($D431-1)*24+T$11,COLUMN(Entrées!$C$37)+($C431-1),4,TRUE,"Entrées")))</f>
        <v>657.5</v>
      </c>
      <c r="U431" s="28">
        <f ca="1">IF($D431&gt;$D$8,"",INDIRECT(ADDRESS(ROW(Entrées!$C$37)+($D431-1)*24+U$11,COLUMN(Entrées!$C$37)+($C431-1),4,TRUE,"Entrées")))</f>
        <v>663</v>
      </c>
      <c r="V431" s="28">
        <f ca="1">IF($D431&gt;$D$8,"",INDIRECT(ADDRESS(ROW(Entrées!$C$37)+($D431-1)*24+V$11,COLUMN(Entrées!$C$37)+($C431-1),4,TRUE,"Entrées")))</f>
        <v>673</v>
      </c>
      <c r="W431" s="28">
        <f ca="1">IF($D431&gt;$D$8,"",INDIRECT(ADDRESS(ROW(Entrées!$C$37)+($D431-1)*24+W$11,COLUMN(Entrées!$C$37)+($C431-1),4,TRUE,"Entrées")))</f>
        <v>671.5</v>
      </c>
      <c r="X431" s="28">
        <f ca="1">IF($D431&gt;$D$8,"",INDIRECT(ADDRESS(ROW(Entrées!$C$37)+($D431-1)*24+X$11,COLUMN(Entrées!$C$37)+($C431-1),4,TRUE,"Entrées")))</f>
        <v>668</v>
      </c>
      <c r="Y431" s="28">
        <f ca="1">IF($D431&gt;$D$8,"",INDIRECT(ADDRESS(ROW(Entrées!$C$37)+($D431-1)*24+Y$11,COLUMN(Entrées!$C$37)+($C431-1),4,TRUE,"Entrées")))</f>
        <v>663</v>
      </c>
      <c r="Z431" s="28">
        <f ca="1">IF($D431&gt;$D$8,"",INDIRECT(ADDRESS(ROW(Entrées!$C$37)+($D431-1)*24+Z$11,COLUMN(Entrées!$C$37)+($C431-1),4,TRUE,"Entrées")))</f>
        <v>668</v>
      </c>
      <c r="AA431" s="28">
        <f ca="1">IF($D431&gt;$D$8,"",INDIRECT(ADDRESS(ROW(Entrées!$C$37)+($D431-1)*24+AA$11,COLUMN(Entrées!$C$37)+($C431-1),4,TRUE,"Entrées")))</f>
        <v>662.5</v>
      </c>
      <c r="AB431" s="28">
        <f ca="1">IF($D431&gt;$D$8,"",INDIRECT(ADDRESS(ROW(Entrées!$C$37)+($D431-1)*24+AB$11,COLUMN(Entrées!$C$37)+($C431-1),4,TRUE,"Entrées")))</f>
        <v>651.5</v>
      </c>
      <c r="AC431" s="11"/>
      <c r="AD431" s="40">
        <f t="shared" ca="1" si="509"/>
        <v>670.16666666666663</v>
      </c>
      <c r="AE431" s="40">
        <f t="shared" ca="1" si="511"/>
        <v>688.5</v>
      </c>
      <c r="AF431" s="40">
        <f t="shared" ca="1" si="512"/>
        <v>651.5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49473.956989247294</v>
      </c>
      <c r="AK431" s="31">
        <f t="shared" ca="1" si="457"/>
        <v>49350.672043010745</v>
      </c>
      <c r="AL431" s="31">
        <f t="shared" ca="1" si="458"/>
        <v>49398.118279569891</v>
      </c>
      <c r="AM431" s="31">
        <f t="shared" ca="1" si="459"/>
        <v>347.55645161290329</v>
      </c>
      <c r="AN431" s="31">
        <f t="shared" ca="1" si="460"/>
        <v>2588.1444892473114</v>
      </c>
      <c r="AO431" s="31">
        <f t="shared" ca="1" si="461"/>
        <v>1503.5463709677417</v>
      </c>
      <c r="AP431" s="31">
        <f t="shared" ca="1" si="462"/>
        <v>41704.171370967742</v>
      </c>
      <c r="AQ431" s="31">
        <f t="shared" ca="1" si="463"/>
        <v>2152.7096774193546</v>
      </c>
      <c r="AR431" s="31">
        <f t="shared" ca="1" si="464"/>
        <v>402.56922043010746</v>
      </c>
      <c r="AS431" s="31">
        <f t="shared" ca="1" si="465"/>
        <v>6508.2741935483891</v>
      </c>
      <c r="AT431" s="31">
        <f t="shared" ca="1" si="466"/>
        <v>-813.07862903225805</v>
      </c>
      <c r="AU431" s="31">
        <f t="shared" ca="1" si="467"/>
        <v>663.5913978494624</v>
      </c>
      <c r="AV431" s="31">
        <f t="shared" ca="1" si="468"/>
        <v>-5583.5161290322567</v>
      </c>
      <c r="AW431" s="31">
        <f t="shared" ca="1" si="469"/>
        <v>65.047043010752674</v>
      </c>
      <c r="AX431" s="31">
        <f t="shared" ca="1" si="470"/>
        <v>1350.5215053763443</v>
      </c>
      <c r="AY431" s="31">
        <f t="shared" ca="1" si="471"/>
        <v>-1174.383064516129</v>
      </c>
      <c r="AZ431" s="31">
        <f t="shared" ca="1" si="472"/>
        <v>-997.34811827956992</v>
      </c>
      <c r="BA431" s="31">
        <f t="shared" ca="1" si="473"/>
        <v>-382.02016129032256</v>
      </c>
      <c r="BB431" s="31">
        <f t="shared" ca="1" si="474"/>
        <v>-2410.5497311827958</v>
      </c>
      <c r="BC431" s="31">
        <f t="shared" ca="1" si="475"/>
        <v>-1597.1438172043011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-1690</v>
      </c>
      <c r="BI431" s="32">
        <f>IF($BF431&gt;$Y$7,"",IF(AND($BF431=$Y$7,$BG431=23),"",Entrées!D459-Entrées!D458))</f>
        <v>-1225</v>
      </c>
      <c r="BJ431" s="32">
        <f>IF($BF431&gt;$Y$7,"",IF(AND($BF431=$Y$7,$BG431=23),"",Entrées!E459-Entrées!E458))</f>
        <v>-1800</v>
      </c>
      <c r="BK431" s="32">
        <f>IF($BF431&gt;$Y$7,"",IF(AND($BF431=$Y$7,$BG431=23),"",Entrées!F459-Entrées!F458))</f>
        <v>-2.5</v>
      </c>
      <c r="BL431" s="32">
        <f>IF($BF431&gt;$Y$7,"",IF(AND($BF431=$Y$7,$BG431=23),"",Entrées!G459-Entrées!G458))</f>
        <v>-80.5</v>
      </c>
      <c r="BM431" s="32">
        <f>IF($BF431&gt;$Y$7,"",IF(AND($BF431=$Y$7,$BG431=23),"",Entrées!H459-Entrées!H458))</f>
        <v>-1.5</v>
      </c>
      <c r="BN431" s="32">
        <f>IF($BF431&gt;$Y$7,"",IF(AND($BF431=$Y$7,$BG431=23),"",Entrées!I459-Entrées!I458))</f>
        <v>-69.5</v>
      </c>
      <c r="BO431" s="32">
        <f>IF($BF431&gt;$Y$7,"",IF(AND($BF431=$Y$7,$BG431=23),"",Entrées!J459-Entrées!J458))</f>
        <v>14.5</v>
      </c>
      <c r="BP431" s="32">
        <f>IF($BF431&gt;$Y$7,"",IF(AND($BF431=$Y$7,$BG431=23),"",Entrées!K459-Entrées!K458))</f>
        <v>17</v>
      </c>
      <c r="BQ431" s="32">
        <f>IF($BF431&gt;$Y$7,"",IF(AND($BF431=$Y$7,$BG431=23),"",Entrées!L459-Entrées!L458))</f>
        <v>-1020</v>
      </c>
      <c r="BR431" s="32">
        <f>IF($BF431&gt;$Y$7,"",IF(AND($BF431=$Y$7,$BG431=23),"",Entrées!M459-Entrées!M458))</f>
        <v>0</v>
      </c>
      <c r="BS431" s="32">
        <f>IF($BF431&gt;$Y$7,"",IF(AND($BF431=$Y$7,$BG431=23),"",Entrées!N459-Entrées!N458))</f>
        <v>-1</v>
      </c>
      <c r="BT431" s="32">
        <f>IF($BF431&gt;$Y$7,"",IF(AND($BF431=$Y$7,$BG431=23),"",Entrées!O459-Entrées!O458))</f>
        <v>-548.5</v>
      </c>
      <c r="BU431" s="32">
        <f>IF($BF431&gt;$Y$7,"",IF(AND($BF431=$Y$7,$BG431=23),"",Entrées!P459-Entrées!P458))</f>
        <v>0</v>
      </c>
      <c r="BV431" s="32">
        <f>IF($BF431&gt;$Y$7,"",IF(AND($BF431=$Y$7,$BG431=23),"",Entrées!Q459-Entrées!Q458))</f>
        <v>500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148</v>
      </c>
      <c r="BY431" s="32">
        <f>IF($BF431&gt;$Y$7,"",IF(AND($BF431=$Y$7,$BG431=23),"",Entrées!T459-Entrées!T458))</f>
        <v>150</v>
      </c>
      <c r="BZ431" s="32">
        <f>IF($BF431&gt;$Y$7,"",IF(AND($BF431=$Y$7,$BG431=23),"",Entrées!U459-Entrées!U458))</f>
        <v>-486</v>
      </c>
      <c r="CA431" s="32">
        <f>IF($BF431&gt;$Y$7,"",IF(AND($BF431=$Y$7,$BG431=23),"",Entrées!V459-Entrées!V458))</f>
        <v>-789</v>
      </c>
      <c r="CB431" s="11"/>
      <c r="CD431" s="33">
        <f>IF($BF431&lt;=$Y$7,Entrées!J458/CD$2,"")</f>
        <v>0.15846580873075952</v>
      </c>
      <c r="CE431" s="33">
        <f>IF($BF431&lt;=$Y$7,Entrées!K458/CE$2,"")</f>
        <v>0.43896321070234112</v>
      </c>
      <c r="CF431" s="11">
        <f t="shared" si="477"/>
        <v>7926</v>
      </c>
      <c r="CG431" s="11">
        <f t="shared" si="478"/>
        <v>4186</v>
      </c>
      <c r="CH431" s="52">
        <f t="shared" si="479"/>
        <v>0.27160101910413265</v>
      </c>
      <c r="CI431" s="52">
        <f t="shared" si="480"/>
        <v>9.6170382329218221E-2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652</v>
      </c>
      <c r="F432" s="28">
        <f ca="1">IF($D432&gt;$D$8,"",INDIRECT(ADDRESS(ROW(Entrées!$C$37)+($D432-1)*24+F$11,COLUMN(Entrées!$C$37)+($C432-1),4,TRUE,"Entrées")))</f>
        <v>654</v>
      </c>
      <c r="G432" s="28">
        <f ca="1">IF($D432&gt;$D$8,"",INDIRECT(ADDRESS(ROW(Entrées!$C$37)+($D432-1)*24+G$11,COLUMN(Entrées!$C$37)+($C432-1),4,TRUE,"Entrées")))</f>
        <v>651.5</v>
      </c>
      <c r="H432" s="28">
        <f ca="1">IF($D432&gt;$D$8,"",INDIRECT(ADDRESS(ROW(Entrées!$C$37)+($D432-1)*24+H$11,COLUMN(Entrées!$C$37)+($C432-1),4,TRUE,"Entrées")))</f>
        <v>656</v>
      </c>
      <c r="I432" s="28">
        <f ca="1">IF($D432&gt;$D$8,"",INDIRECT(ADDRESS(ROW(Entrées!$C$37)+($D432-1)*24+I$11,COLUMN(Entrées!$C$37)+($C432-1),4,TRUE,"Entrées")))</f>
        <v>659.5</v>
      </c>
      <c r="J432" s="28">
        <f ca="1">IF($D432&gt;$D$8,"",INDIRECT(ADDRESS(ROW(Entrées!$C$37)+($D432-1)*24+J$11,COLUMN(Entrées!$C$37)+($C432-1),4,TRUE,"Entrées")))</f>
        <v>651</v>
      </c>
      <c r="K432" s="28">
        <f ca="1">IF($D432&gt;$D$8,"",INDIRECT(ADDRESS(ROW(Entrées!$C$37)+($D432-1)*24+K$11,COLUMN(Entrées!$C$37)+($C432-1),4,TRUE,"Entrées")))</f>
        <v>641.5</v>
      </c>
      <c r="L432" s="28">
        <f ca="1">IF($D432&gt;$D$8,"",INDIRECT(ADDRESS(ROW(Entrées!$C$37)+($D432-1)*24+L$11,COLUMN(Entrées!$C$37)+($C432-1),4,TRUE,"Entrées")))</f>
        <v>642.5</v>
      </c>
      <c r="M432" s="28">
        <f ca="1">IF($D432&gt;$D$8,"",INDIRECT(ADDRESS(ROW(Entrées!$C$37)+($D432-1)*24+M$11,COLUMN(Entrées!$C$37)+($C432-1),4,TRUE,"Entrées")))</f>
        <v>643</v>
      </c>
      <c r="N432" s="28">
        <f ca="1">IF($D432&gt;$D$8,"",INDIRECT(ADDRESS(ROW(Entrées!$C$37)+($D432-1)*24+N$11,COLUMN(Entrées!$C$37)+($C432-1),4,TRUE,"Entrées")))</f>
        <v>638</v>
      </c>
      <c r="O432" s="28">
        <f ca="1">IF($D432&gt;$D$8,"",INDIRECT(ADDRESS(ROW(Entrées!$C$37)+($D432-1)*24+O$11,COLUMN(Entrées!$C$37)+($C432-1),4,TRUE,"Entrées")))</f>
        <v>625.5</v>
      </c>
      <c r="P432" s="28">
        <f ca="1">IF($D432&gt;$D$8,"",INDIRECT(ADDRESS(ROW(Entrées!$C$37)+($D432-1)*24+P$11,COLUMN(Entrées!$C$37)+($C432-1),4,TRUE,"Entrées")))</f>
        <v>631</v>
      </c>
      <c r="Q432" s="28">
        <f ca="1">IF($D432&gt;$D$8,"",INDIRECT(ADDRESS(ROW(Entrées!$C$37)+($D432-1)*24+Q$11,COLUMN(Entrées!$C$37)+($C432-1),4,TRUE,"Entrées")))</f>
        <v>627</v>
      </c>
      <c r="R432" s="28">
        <f ca="1">IF($D432&gt;$D$8,"",INDIRECT(ADDRESS(ROW(Entrées!$C$37)+($D432-1)*24+R$11,COLUMN(Entrées!$C$37)+($C432-1),4,TRUE,"Entrées")))</f>
        <v>626.5</v>
      </c>
      <c r="S432" s="28">
        <f ca="1">IF($D432&gt;$D$8,"",INDIRECT(ADDRESS(ROW(Entrées!$C$37)+($D432-1)*24+S$11,COLUMN(Entrées!$C$37)+($C432-1),4,TRUE,"Entrées")))</f>
        <v>629</v>
      </c>
      <c r="T432" s="28">
        <f ca="1">IF($D432&gt;$D$8,"",INDIRECT(ADDRESS(ROW(Entrées!$C$37)+($D432-1)*24+T$11,COLUMN(Entrées!$C$37)+($C432-1),4,TRUE,"Entrées")))</f>
        <v>630.5</v>
      </c>
      <c r="U432" s="28">
        <f ca="1">IF($D432&gt;$D$8,"",INDIRECT(ADDRESS(ROW(Entrées!$C$37)+($D432-1)*24+U$11,COLUMN(Entrées!$C$37)+($C432-1),4,TRUE,"Entrées")))</f>
        <v>628</v>
      </c>
      <c r="V432" s="28">
        <f ca="1">IF($D432&gt;$D$8,"",INDIRECT(ADDRESS(ROW(Entrées!$C$37)+($D432-1)*24+V$11,COLUMN(Entrées!$C$37)+($C432-1),4,TRUE,"Entrées")))</f>
        <v>635</v>
      </c>
      <c r="W432" s="28">
        <f ca="1">IF($D432&gt;$D$8,"",INDIRECT(ADDRESS(ROW(Entrées!$C$37)+($D432-1)*24+W$11,COLUMN(Entrées!$C$37)+($C432-1),4,TRUE,"Entrées")))</f>
        <v>639.5</v>
      </c>
      <c r="X432" s="28">
        <f ca="1">IF($D432&gt;$D$8,"",INDIRECT(ADDRESS(ROW(Entrées!$C$37)+($D432-1)*24+X$11,COLUMN(Entrées!$C$37)+($C432-1),4,TRUE,"Entrées")))</f>
        <v>640</v>
      </c>
      <c r="Y432" s="28">
        <f ca="1">IF($D432&gt;$D$8,"",INDIRECT(ADDRESS(ROW(Entrées!$C$37)+($D432-1)*24+Y$11,COLUMN(Entrées!$C$37)+($C432-1),4,TRUE,"Entrées")))</f>
        <v>643.5</v>
      </c>
      <c r="Z432" s="28">
        <f ca="1">IF($D432&gt;$D$8,"",INDIRECT(ADDRESS(ROW(Entrées!$C$37)+($D432-1)*24+Z$11,COLUMN(Entrées!$C$37)+($C432-1),4,TRUE,"Entrées")))</f>
        <v>646</v>
      </c>
      <c r="AA432" s="28">
        <f ca="1">IF($D432&gt;$D$8,"",INDIRECT(ADDRESS(ROW(Entrées!$C$37)+($D432-1)*24+AA$11,COLUMN(Entrées!$C$37)+($C432-1),4,TRUE,"Entrées")))</f>
        <v>638</v>
      </c>
      <c r="AB432" s="28">
        <f ca="1">IF($D432&gt;$D$8,"",INDIRECT(ADDRESS(ROW(Entrées!$C$37)+($D432-1)*24+AB$11,COLUMN(Entrées!$C$37)+($C432-1),4,TRUE,"Entrées")))</f>
        <v>637.5</v>
      </c>
      <c r="AC432" s="11"/>
      <c r="AD432" s="40">
        <f t="shared" ca="1" si="509"/>
        <v>640.25</v>
      </c>
      <c r="AE432" s="40">
        <f t="shared" ca="1" si="511"/>
        <v>659.5</v>
      </c>
      <c r="AF432" s="40">
        <f t="shared" ca="1" si="512"/>
        <v>625.5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49473.956989247294</v>
      </c>
      <c r="AK432" s="31">
        <f t="shared" ca="1" si="457"/>
        <v>49350.672043010745</v>
      </c>
      <c r="AL432" s="31">
        <f t="shared" ca="1" si="458"/>
        <v>49398.118279569891</v>
      </c>
      <c r="AM432" s="31">
        <f t="shared" ca="1" si="459"/>
        <v>347.55645161290329</v>
      </c>
      <c r="AN432" s="31">
        <f t="shared" ca="1" si="460"/>
        <v>2588.1444892473114</v>
      </c>
      <c r="AO432" s="31">
        <f t="shared" ca="1" si="461"/>
        <v>1503.5463709677417</v>
      </c>
      <c r="AP432" s="31">
        <f t="shared" ca="1" si="462"/>
        <v>41704.171370967742</v>
      </c>
      <c r="AQ432" s="31">
        <f t="shared" ca="1" si="463"/>
        <v>2152.7096774193546</v>
      </c>
      <c r="AR432" s="31">
        <f t="shared" ca="1" si="464"/>
        <v>402.56922043010746</v>
      </c>
      <c r="AS432" s="31">
        <f t="shared" ca="1" si="465"/>
        <v>6508.2741935483891</v>
      </c>
      <c r="AT432" s="31">
        <f t="shared" ca="1" si="466"/>
        <v>-813.07862903225805</v>
      </c>
      <c r="AU432" s="31">
        <f t="shared" ca="1" si="467"/>
        <v>663.5913978494624</v>
      </c>
      <c r="AV432" s="31">
        <f t="shared" ca="1" si="468"/>
        <v>-5583.5161290322567</v>
      </c>
      <c r="AW432" s="31">
        <f t="shared" ca="1" si="469"/>
        <v>65.047043010752674</v>
      </c>
      <c r="AX432" s="31">
        <f t="shared" ca="1" si="470"/>
        <v>1350.5215053763443</v>
      </c>
      <c r="AY432" s="31">
        <f t="shared" ca="1" si="471"/>
        <v>-1174.383064516129</v>
      </c>
      <c r="AZ432" s="31">
        <f t="shared" ca="1" si="472"/>
        <v>-997.34811827956992</v>
      </c>
      <c r="BA432" s="31">
        <f t="shared" ca="1" si="473"/>
        <v>-382.02016129032256</v>
      </c>
      <c r="BB432" s="31">
        <f t="shared" ca="1" si="474"/>
        <v>-2410.5497311827958</v>
      </c>
      <c r="BC432" s="31">
        <f t="shared" ca="1" si="475"/>
        <v>-1597.1438172043011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-2195</v>
      </c>
      <c r="BI432" s="32">
        <f>IF($BF432&gt;$Y$7,"",IF(AND($BF432=$Y$7,$BG432=23),"",Entrées!D460-Entrées!D459))</f>
        <v>-1875</v>
      </c>
      <c r="BJ432" s="32">
        <f>IF($BF432&gt;$Y$7,"",IF(AND($BF432=$Y$7,$BG432=23),"",Entrées!E460-Entrées!E459))</f>
        <v>-1637.5</v>
      </c>
      <c r="BK432" s="32">
        <f>IF($BF432&gt;$Y$7,"",IF(AND($BF432=$Y$7,$BG432=23),"",Entrées!F460-Entrées!F459))</f>
        <v>0</v>
      </c>
      <c r="BL432" s="32">
        <f>IF($BF432&gt;$Y$7,"",IF(AND($BF432=$Y$7,$BG432=23),"",Entrées!G460-Entrées!G459))</f>
        <v>-48</v>
      </c>
      <c r="BM432" s="32">
        <f>IF($BF432&gt;$Y$7,"",IF(AND($BF432=$Y$7,$BG432=23),"",Entrées!H460-Entrées!H459))</f>
        <v>-135.5</v>
      </c>
      <c r="BN432" s="32">
        <f>IF($BF432&gt;$Y$7,"",IF(AND($BF432=$Y$7,$BG432=23),"",Entrées!I460-Entrées!I459))</f>
        <v>-420.5</v>
      </c>
      <c r="BO432" s="32">
        <f>IF($BF432&gt;$Y$7,"",IF(AND($BF432=$Y$7,$BG432=23),"",Entrées!J460-Entrées!J459))</f>
        <v>60.5</v>
      </c>
      <c r="BP432" s="32">
        <f>IF($BF432&gt;$Y$7,"",IF(AND($BF432=$Y$7,$BG432=23),"",Entrées!K460-Entrées!K459))</f>
        <v>-176</v>
      </c>
      <c r="BQ432" s="32">
        <f>IF($BF432&gt;$Y$7,"",IF(AND($BF432=$Y$7,$BG432=23),"",Entrées!L460-Entrées!L459))</f>
        <v>-843.5</v>
      </c>
      <c r="BR432" s="32">
        <f>IF($BF432&gt;$Y$7,"",IF(AND($BF432=$Y$7,$BG432=23),"",Entrées!M460-Entrées!M459))</f>
        <v>-152</v>
      </c>
      <c r="BS432" s="32">
        <f>IF($BF432&gt;$Y$7,"",IF(AND($BF432=$Y$7,$BG432=23),"",Entrées!N460-Entrées!N459))</f>
        <v>3</v>
      </c>
      <c r="BT432" s="32">
        <f>IF($BF432&gt;$Y$7,"",IF(AND($BF432=$Y$7,$BG432=23),"",Entrées!O460-Entrées!O459))</f>
        <v>-482</v>
      </c>
      <c r="BU432" s="32">
        <f>IF($BF432&gt;$Y$7,"",IF(AND($BF432=$Y$7,$BG432=23),"",Entrées!P460-Entrées!P459))</f>
        <v>0.5</v>
      </c>
      <c r="BV432" s="32">
        <f>IF($BF432&gt;$Y$7,"",IF(AND($BF432=$Y$7,$BG432=23),"",Entrées!Q460-Entrées!Q459))</f>
        <v>0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-22</v>
      </c>
      <c r="BY432" s="32">
        <f>IF($BF432&gt;$Y$7,"",IF(AND($BF432=$Y$7,$BG432=23),"",Entrées!T460-Entrées!T459))</f>
        <v>-399</v>
      </c>
      <c r="BZ432" s="32">
        <f>IF($BF432&gt;$Y$7,"",IF(AND($BF432=$Y$7,$BG432=23),"",Entrées!U460-Entrées!U459))</f>
        <v>-34</v>
      </c>
      <c r="CA432" s="32">
        <f>IF($BF432&gt;$Y$7,"",IF(AND($BF432=$Y$7,$BG432=23),"",Entrées!V460-Entrées!V459))</f>
        <v>94</v>
      </c>
      <c r="CB432" s="4"/>
      <c r="CC432" s="4"/>
      <c r="CD432" s="33">
        <f>IF($BF432&lt;=$Y$7,Entrées!J459/CD$2,"")</f>
        <v>0.16029523088569267</v>
      </c>
      <c r="CE432" s="33">
        <f>IF($BF432&lt;=$Y$7,Entrées!K459/CE$2,"")</f>
        <v>0.44302436693741043</v>
      </c>
      <c r="CF432" s="11">
        <f t="shared" si="477"/>
        <v>7926</v>
      </c>
      <c r="CG432" s="11">
        <f t="shared" si="478"/>
        <v>4186</v>
      </c>
      <c r="CH432" s="52">
        <f t="shared" si="479"/>
        <v>0.27160101910413265</v>
      </c>
      <c r="CI432" s="52">
        <f t="shared" si="480"/>
        <v>9.6170382329218221E-2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645</v>
      </c>
      <c r="F433" s="28">
        <f ca="1">IF($D433&gt;$D$8,"",INDIRECT(ADDRESS(ROW(Entrées!$C$37)+($D433-1)*24+F$11,COLUMN(Entrées!$C$37)+($C433-1),4,TRUE,"Entrées")))</f>
        <v>638.5</v>
      </c>
      <c r="G433" s="28">
        <f ca="1">IF($D433&gt;$D$8,"",INDIRECT(ADDRESS(ROW(Entrées!$C$37)+($D433-1)*24+G$11,COLUMN(Entrées!$C$37)+($C433-1),4,TRUE,"Entrées")))</f>
        <v>623.5</v>
      </c>
      <c r="H433" s="28">
        <f ca="1">IF($D433&gt;$D$8,"",INDIRECT(ADDRESS(ROW(Entrées!$C$37)+($D433-1)*24+H$11,COLUMN(Entrées!$C$37)+($C433-1),4,TRUE,"Entrées")))</f>
        <v>627</v>
      </c>
      <c r="I433" s="28">
        <f ca="1">IF($D433&gt;$D$8,"",INDIRECT(ADDRESS(ROW(Entrées!$C$37)+($D433-1)*24+I$11,COLUMN(Entrées!$C$37)+($C433-1),4,TRUE,"Entrées")))</f>
        <v>632.5</v>
      </c>
      <c r="J433" s="28">
        <f ca="1">IF($D433&gt;$D$8,"",INDIRECT(ADDRESS(ROW(Entrées!$C$37)+($D433-1)*24+J$11,COLUMN(Entrées!$C$37)+($C433-1),4,TRUE,"Entrées")))</f>
        <v>629</v>
      </c>
      <c r="K433" s="28">
        <f ca="1">IF($D433&gt;$D$8,"",INDIRECT(ADDRESS(ROW(Entrées!$C$37)+($D433-1)*24+K$11,COLUMN(Entrées!$C$37)+($C433-1),4,TRUE,"Entrées")))</f>
        <v>627</v>
      </c>
      <c r="L433" s="28">
        <f ca="1">IF($D433&gt;$D$8,"",INDIRECT(ADDRESS(ROW(Entrées!$C$37)+($D433-1)*24+L$11,COLUMN(Entrées!$C$37)+($C433-1),4,TRUE,"Entrées")))</f>
        <v>623</v>
      </c>
      <c r="M433" s="28">
        <f ca="1">IF($D433&gt;$D$8,"",INDIRECT(ADDRESS(ROW(Entrées!$C$37)+($D433-1)*24+M$11,COLUMN(Entrées!$C$37)+($C433-1),4,TRUE,"Entrées")))</f>
        <v>618.5</v>
      </c>
      <c r="N433" s="28">
        <f ca="1">IF($D433&gt;$D$8,"",INDIRECT(ADDRESS(ROW(Entrées!$C$37)+($D433-1)*24+N$11,COLUMN(Entrées!$C$37)+($C433-1),4,TRUE,"Entrées")))</f>
        <v>606</v>
      </c>
      <c r="O433" s="28">
        <f ca="1">IF($D433&gt;$D$8,"",INDIRECT(ADDRESS(ROW(Entrées!$C$37)+($D433-1)*24+O$11,COLUMN(Entrées!$C$37)+($C433-1),4,TRUE,"Entrées")))</f>
        <v>606.5</v>
      </c>
      <c r="P433" s="28">
        <f ca="1">IF($D433&gt;$D$8,"",INDIRECT(ADDRESS(ROW(Entrées!$C$37)+($D433-1)*24+P$11,COLUMN(Entrées!$C$37)+($C433-1),4,TRUE,"Entrées")))</f>
        <v>590</v>
      </c>
      <c r="Q433" s="28">
        <f ca="1">IF($D433&gt;$D$8,"",INDIRECT(ADDRESS(ROW(Entrées!$C$37)+($D433-1)*24+Q$11,COLUMN(Entrées!$C$37)+($C433-1),4,TRUE,"Entrées")))</f>
        <v>606</v>
      </c>
      <c r="R433" s="28">
        <f ca="1">IF($D433&gt;$D$8,"",INDIRECT(ADDRESS(ROW(Entrées!$C$37)+($D433-1)*24+R$11,COLUMN(Entrées!$C$37)+($C433-1),4,TRUE,"Entrées")))</f>
        <v>613.5</v>
      </c>
      <c r="S433" s="28">
        <f ca="1">IF($D433&gt;$D$8,"",INDIRECT(ADDRESS(ROW(Entrées!$C$37)+($D433-1)*24+S$11,COLUMN(Entrées!$C$37)+($C433-1),4,TRUE,"Entrées")))</f>
        <v>608</v>
      </c>
      <c r="T433" s="28">
        <f ca="1">IF($D433&gt;$D$8,"",INDIRECT(ADDRESS(ROW(Entrées!$C$37)+($D433-1)*24+T$11,COLUMN(Entrées!$C$37)+($C433-1),4,TRUE,"Entrées")))</f>
        <v>601.5</v>
      </c>
      <c r="U433" s="28">
        <f ca="1">IF($D433&gt;$D$8,"",INDIRECT(ADDRESS(ROW(Entrées!$C$37)+($D433-1)*24+U$11,COLUMN(Entrées!$C$37)+($C433-1),4,TRUE,"Entrées")))</f>
        <v>612.5</v>
      </c>
      <c r="V433" s="28">
        <f ca="1">IF($D433&gt;$D$8,"",INDIRECT(ADDRESS(ROW(Entrées!$C$37)+($D433-1)*24+V$11,COLUMN(Entrées!$C$37)+($C433-1),4,TRUE,"Entrées")))</f>
        <v>610</v>
      </c>
      <c r="W433" s="28">
        <f ca="1">IF($D433&gt;$D$8,"",INDIRECT(ADDRESS(ROW(Entrées!$C$37)+($D433-1)*24+W$11,COLUMN(Entrées!$C$37)+($C433-1),4,TRUE,"Entrées")))</f>
        <v>603.5</v>
      </c>
      <c r="X433" s="28">
        <f ca="1">IF($D433&gt;$D$8,"",INDIRECT(ADDRESS(ROW(Entrées!$C$37)+($D433-1)*24+X$11,COLUMN(Entrées!$C$37)+($C433-1),4,TRUE,"Entrées")))</f>
        <v>608</v>
      </c>
      <c r="Y433" s="28">
        <f ca="1">IF($D433&gt;$D$8,"",INDIRECT(ADDRESS(ROW(Entrées!$C$37)+($D433-1)*24+Y$11,COLUMN(Entrées!$C$37)+($C433-1),4,TRUE,"Entrées")))</f>
        <v>626.5</v>
      </c>
      <c r="Z433" s="28">
        <f ca="1">IF($D433&gt;$D$8,"",INDIRECT(ADDRESS(ROW(Entrées!$C$37)+($D433-1)*24+Z$11,COLUMN(Entrées!$C$37)+($C433-1),4,TRUE,"Entrées")))</f>
        <v>624.5</v>
      </c>
      <c r="AA433" s="28">
        <f ca="1">IF($D433&gt;$D$8,"",INDIRECT(ADDRESS(ROW(Entrées!$C$37)+($D433-1)*24+AA$11,COLUMN(Entrées!$C$37)+($C433-1),4,TRUE,"Entrées")))</f>
        <v>630.5</v>
      </c>
      <c r="AB433" s="28">
        <f ca="1">IF($D433&gt;$D$8,"",INDIRECT(ADDRESS(ROW(Entrées!$C$37)+($D433-1)*24+AB$11,COLUMN(Entrées!$C$37)+($C433-1),4,TRUE,"Entrées")))</f>
        <v>638</v>
      </c>
      <c r="AC433" s="11"/>
      <c r="AD433" s="40">
        <f t="shared" ca="1" si="509"/>
        <v>618.70833333333337</v>
      </c>
      <c r="AE433" s="40">
        <f t="shared" ca="1" si="511"/>
        <v>645</v>
      </c>
      <c r="AF433" s="40">
        <f t="shared" ca="1" si="512"/>
        <v>590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49473.956989247294</v>
      </c>
      <c r="AK433" s="31">
        <f t="shared" ca="1" si="457"/>
        <v>49350.672043010745</v>
      </c>
      <c r="AL433" s="31">
        <f t="shared" ca="1" si="458"/>
        <v>49398.118279569891</v>
      </c>
      <c r="AM433" s="31">
        <f t="shared" ca="1" si="459"/>
        <v>347.55645161290329</v>
      </c>
      <c r="AN433" s="31">
        <f t="shared" ca="1" si="460"/>
        <v>2588.1444892473114</v>
      </c>
      <c r="AO433" s="31">
        <f t="shared" ca="1" si="461"/>
        <v>1503.5463709677417</v>
      </c>
      <c r="AP433" s="31">
        <f t="shared" ca="1" si="462"/>
        <v>41704.171370967742</v>
      </c>
      <c r="AQ433" s="31">
        <f t="shared" ca="1" si="463"/>
        <v>2152.7096774193546</v>
      </c>
      <c r="AR433" s="31">
        <f t="shared" ca="1" si="464"/>
        <v>402.56922043010746</v>
      </c>
      <c r="AS433" s="31">
        <f t="shared" ca="1" si="465"/>
        <v>6508.2741935483891</v>
      </c>
      <c r="AT433" s="31">
        <f t="shared" ca="1" si="466"/>
        <v>-813.07862903225805</v>
      </c>
      <c r="AU433" s="31">
        <f t="shared" ca="1" si="467"/>
        <v>663.5913978494624</v>
      </c>
      <c r="AV433" s="31">
        <f t="shared" ca="1" si="468"/>
        <v>-5583.5161290322567</v>
      </c>
      <c r="AW433" s="31">
        <f t="shared" ca="1" si="469"/>
        <v>65.047043010752674</v>
      </c>
      <c r="AX433" s="31">
        <f t="shared" ca="1" si="470"/>
        <v>1350.5215053763443</v>
      </c>
      <c r="AY433" s="31">
        <f t="shared" ca="1" si="471"/>
        <v>-1174.383064516129</v>
      </c>
      <c r="AZ433" s="31">
        <f t="shared" ca="1" si="472"/>
        <v>-997.34811827956992</v>
      </c>
      <c r="BA433" s="31">
        <f t="shared" ca="1" si="473"/>
        <v>-382.02016129032256</v>
      </c>
      <c r="BB433" s="31">
        <f t="shared" ca="1" si="474"/>
        <v>-2410.5497311827958</v>
      </c>
      <c r="BC433" s="31">
        <f t="shared" ca="1" si="475"/>
        <v>-1597.1438172043011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-1800.5</v>
      </c>
      <c r="BI433" s="32">
        <f>IF($BF433&gt;$Y$7,"",IF(AND($BF433=$Y$7,$BG433=23),"",Entrées!D461-Entrées!D460))</f>
        <v>-1925</v>
      </c>
      <c r="BJ433" s="32">
        <f>IF($BF433&gt;$Y$7,"",IF(AND($BF433=$Y$7,$BG433=23),"",Entrées!E461-Entrées!E460))</f>
        <v>-2025</v>
      </c>
      <c r="BK433" s="32">
        <f>IF($BF433&gt;$Y$7,"",IF(AND($BF433=$Y$7,$BG433=23),"",Entrées!F461-Entrées!F460))</f>
        <v>3</v>
      </c>
      <c r="BL433" s="32">
        <f>IF($BF433&gt;$Y$7,"",IF(AND($BF433=$Y$7,$BG433=23),"",Entrées!G461-Entrées!G460))</f>
        <v>154.5</v>
      </c>
      <c r="BM433" s="32">
        <f>IF($BF433&gt;$Y$7,"",IF(AND($BF433=$Y$7,$BG433=23),"",Entrées!H461-Entrées!H460))</f>
        <v>-127.5</v>
      </c>
      <c r="BN433" s="32">
        <f>IF($BF433&gt;$Y$7,"",IF(AND($BF433=$Y$7,$BG433=23),"",Entrées!I461-Entrées!I460))</f>
        <v>-28.5</v>
      </c>
      <c r="BO433" s="32">
        <f>IF($BF433&gt;$Y$7,"",IF(AND($BF433=$Y$7,$BG433=23),"",Entrées!J461-Entrées!J460))</f>
        <v>79.5</v>
      </c>
      <c r="BP433" s="32">
        <f>IF($BF433&gt;$Y$7,"",IF(AND($BF433=$Y$7,$BG433=23),"",Entrées!K461-Entrées!K460))</f>
        <v>-381</v>
      </c>
      <c r="BQ433" s="32">
        <f>IF($BF433&gt;$Y$7,"",IF(AND($BF433=$Y$7,$BG433=23),"",Entrées!L461-Entrées!L460))</f>
        <v>-176</v>
      </c>
      <c r="BR433" s="32">
        <f>IF($BF433&gt;$Y$7,"",IF(AND($BF433=$Y$7,$BG433=23),"",Entrées!M461-Entrées!M460))</f>
        <v>-563</v>
      </c>
      <c r="BS433" s="32">
        <f>IF($BF433&gt;$Y$7,"",IF(AND($BF433=$Y$7,$BG433=23),"",Entrées!N461-Entrées!N460))</f>
        <v>11.5</v>
      </c>
      <c r="BT433" s="32">
        <f>IF($BF433&gt;$Y$7,"",IF(AND($BF433=$Y$7,$BG433=23),"",Entrées!O461-Entrées!O460))</f>
        <v>-773.5</v>
      </c>
      <c r="BU433" s="32">
        <f>IF($BF433&gt;$Y$7,"",IF(AND($BF433=$Y$7,$BG433=23),"",Entrées!P461-Entrées!P460))</f>
        <v>3</v>
      </c>
      <c r="BV433" s="32">
        <f>IF($BF433&gt;$Y$7,"",IF(AND($BF433=$Y$7,$BG433=23),"",Entrées!Q461-Entrées!Q460))</f>
        <v>-577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-630</v>
      </c>
      <c r="BY433" s="32">
        <f>IF($BF433&gt;$Y$7,"",IF(AND($BF433=$Y$7,$BG433=23),"",Entrées!T461-Entrées!T460))</f>
        <v>17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-13</v>
      </c>
      <c r="CD433" s="33">
        <f>IF($BF433&lt;=$Y$7,Entrées!J460/CD$2,"")</f>
        <v>0.16792833711834468</v>
      </c>
      <c r="CE433" s="33">
        <f>IF($BF433&lt;=$Y$7,Entrées!K460/CE$2,"")</f>
        <v>0.40097945532728141</v>
      </c>
      <c r="CF433" s="11">
        <f t="shared" si="477"/>
        <v>7926</v>
      </c>
      <c r="CG433" s="11">
        <f t="shared" si="478"/>
        <v>4186</v>
      </c>
      <c r="CH433" s="52">
        <f t="shared" si="479"/>
        <v>0.27160101910413265</v>
      </c>
      <c r="CI433" s="52">
        <f t="shared" si="480"/>
        <v>9.6170382329218221E-2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652</v>
      </c>
      <c r="F434" s="28">
        <f ca="1">IF($D434&gt;$D$8,"",INDIRECT(ADDRESS(ROW(Entrées!$C$37)+($D434-1)*24+F$11,COLUMN(Entrées!$C$37)+($C434-1),4,TRUE,"Entrées")))</f>
        <v>645</v>
      </c>
      <c r="G434" s="28">
        <f ca="1">IF($D434&gt;$D$8,"",INDIRECT(ADDRESS(ROW(Entrées!$C$37)+($D434-1)*24+G$11,COLUMN(Entrées!$C$37)+($C434-1),4,TRUE,"Entrées")))</f>
        <v>650.5</v>
      </c>
      <c r="H434" s="28">
        <f ca="1">IF($D434&gt;$D$8,"",INDIRECT(ADDRESS(ROW(Entrées!$C$37)+($D434-1)*24+H$11,COLUMN(Entrées!$C$37)+($C434-1),4,TRUE,"Entrées")))</f>
        <v>650.5</v>
      </c>
      <c r="I434" s="28">
        <f ca="1">IF($D434&gt;$D$8,"",INDIRECT(ADDRESS(ROW(Entrées!$C$37)+($D434-1)*24+I$11,COLUMN(Entrées!$C$37)+($C434-1),4,TRUE,"Entrées")))</f>
        <v>648</v>
      </c>
      <c r="J434" s="28">
        <f ca="1">IF($D434&gt;$D$8,"",INDIRECT(ADDRESS(ROW(Entrées!$C$37)+($D434-1)*24+J$11,COLUMN(Entrées!$C$37)+($C434-1),4,TRUE,"Entrées")))</f>
        <v>652</v>
      </c>
      <c r="K434" s="28">
        <f ca="1">IF($D434&gt;$D$8,"",INDIRECT(ADDRESS(ROW(Entrées!$C$37)+($D434-1)*24+K$11,COLUMN(Entrées!$C$37)+($C434-1),4,TRUE,"Entrées")))</f>
        <v>647</v>
      </c>
      <c r="L434" s="28">
        <f ca="1">IF($D434&gt;$D$8,"",INDIRECT(ADDRESS(ROW(Entrées!$C$37)+($D434-1)*24+L$11,COLUMN(Entrées!$C$37)+($C434-1),4,TRUE,"Entrées")))</f>
        <v>640.5</v>
      </c>
      <c r="M434" s="28">
        <f ca="1">IF($D434&gt;$D$8,"",INDIRECT(ADDRESS(ROW(Entrées!$C$37)+($D434-1)*24+M$11,COLUMN(Entrées!$C$37)+($C434-1),4,TRUE,"Entrées")))</f>
        <v>635</v>
      </c>
      <c r="N434" s="28">
        <f ca="1">IF($D434&gt;$D$8,"",INDIRECT(ADDRESS(ROW(Entrées!$C$37)+($D434-1)*24+N$11,COLUMN(Entrées!$C$37)+($C434-1),4,TRUE,"Entrées")))</f>
        <v>630</v>
      </c>
      <c r="O434" s="28">
        <f ca="1">IF($D434&gt;$D$8,"",INDIRECT(ADDRESS(ROW(Entrées!$C$37)+($D434-1)*24+O$11,COLUMN(Entrées!$C$37)+($C434-1),4,TRUE,"Entrées")))</f>
        <v>629.5</v>
      </c>
      <c r="P434" s="28">
        <f ca="1">IF($D434&gt;$D$8,"",INDIRECT(ADDRESS(ROW(Entrées!$C$37)+($D434-1)*24+P$11,COLUMN(Entrées!$C$37)+($C434-1),4,TRUE,"Entrées")))</f>
        <v>627.5</v>
      </c>
      <c r="Q434" s="28">
        <f ca="1">IF($D434&gt;$D$8,"",INDIRECT(ADDRESS(ROW(Entrées!$C$37)+($D434-1)*24+Q$11,COLUMN(Entrées!$C$37)+($C434-1),4,TRUE,"Entrées")))</f>
        <v>627.5</v>
      </c>
      <c r="R434" s="28">
        <f ca="1">IF($D434&gt;$D$8,"",INDIRECT(ADDRESS(ROW(Entrées!$C$37)+($D434-1)*24+R$11,COLUMN(Entrées!$C$37)+($C434-1),4,TRUE,"Entrées")))</f>
        <v>626.5</v>
      </c>
      <c r="S434" s="28">
        <f ca="1">IF($D434&gt;$D$8,"",INDIRECT(ADDRESS(ROW(Entrées!$C$37)+($D434-1)*24+S$11,COLUMN(Entrées!$C$37)+($C434-1),4,TRUE,"Entrées")))</f>
        <v>627</v>
      </c>
      <c r="T434" s="28">
        <f ca="1">IF($D434&gt;$D$8,"",INDIRECT(ADDRESS(ROW(Entrées!$C$37)+($D434-1)*24+T$11,COLUMN(Entrées!$C$37)+($C434-1),4,TRUE,"Entrées")))</f>
        <v>624</v>
      </c>
      <c r="U434" s="28">
        <f ca="1">IF($D434&gt;$D$8,"",INDIRECT(ADDRESS(ROW(Entrées!$C$37)+($D434-1)*24+U$11,COLUMN(Entrées!$C$37)+($C434-1),4,TRUE,"Entrées")))</f>
        <v>625</v>
      </c>
      <c r="V434" s="28">
        <f ca="1">IF($D434&gt;$D$8,"",INDIRECT(ADDRESS(ROW(Entrées!$C$37)+($D434-1)*24+V$11,COLUMN(Entrées!$C$37)+($C434-1),4,TRUE,"Entrées")))</f>
        <v>644</v>
      </c>
      <c r="W434" s="28">
        <f ca="1">IF($D434&gt;$D$8,"",INDIRECT(ADDRESS(ROW(Entrées!$C$37)+($D434-1)*24+W$11,COLUMN(Entrées!$C$37)+($C434-1),4,TRUE,"Entrées")))</f>
        <v>653</v>
      </c>
      <c r="X434" s="28">
        <f ca="1">IF($D434&gt;$D$8,"",INDIRECT(ADDRESS(ROW(Entrées!$C$37)+($D434-1)*24+X$11,COLUMN(Entrées!$C$37)+($C434-1),4,TRUE,"Entrées")))</f>
        <v>667</v>
      </c>
      <c r="Y434" s="28">
        <f ca="1">IF($D434&gt;$D$8,"",INDIRECT(ADDRESS(ROW(Entrées!$C$37)+($D434-1)*24+Y$11,COLUMN(Entrées!$C$37)+($C434-1),4,TRUE,"Entrées")))</f>
        <v>666</v>
      </c>
      <c r="Z434" s="28">
        <f ca="1">IF($D434&gt;$D$8,"",INDIRECT(ADDRESS(ROW(Entrées!$C$37)+($D434-1)*24+Z$11,COLUMN(Entrées!$C$37)+($C434-1),4,TRUE,"Entrées")))</f>
        <v>669.5</v>
      </c>
      <c r="AA434" s="28">
        <f ca="1">IF($D434&gt;$D$8,"",INDIRECT(ADDRESS(ROW(Entrées!$C$37)+($D434-1)*24+AA$11,COLUMN(Entrées!$C$37)+($C434-1),4,TRUE,"Entrées")))</f>
        <v>667</v>
      </c>
      <c r="AB434" s="28">
        <f ca="1">IF($D434&gt;$D$8,"",INDIRECT(ADDRESS(ROW(Entrées!$C$37)+($D434-1)*24+AB$11,COLUMN(Entrées!$C$37)+($C434-1),4,TRUE,"Entrées")))</f>
        <v>663</v>
      </c>
      <c r="AC434" s="11"/>
      <c r="AD434" s="40">
        <f t="shared" ca="1" si="509"/>
        <v>644.45833333333337</v>
      </c>
      <c r="AE434" s="40">
        <f t="shared" ca="1" si="511"/>
        <v>669.5</v>
      </c>
      <c r="AF434" s="40">
        <f t="shared" ca="1" si="512"/>
        <v>624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49473.956989247294</v>
      </c>
      <c r="AK434" s="31">
        <f t="shared" ca="1" si="457"/>
        <v>49350.672043010745</v>
      </c>
      <c r="AL434" s="31">
        <f t="shared" ca="1" si="458"/>
        <v>49398.118279569891</v>
      </c>
      <c r="AM434" s="31">
        <f t="shared" ca="1" si="459"/>
        <v>347.55645161290329</v>
      </c>
      <c r="AN434" s="31">
        <f t="shared" ca="1" si="460"/>
        <v>2588.1444892473114</v>
      </c>
      <c r="AO434" s="31">
        <f t="shared" ca="1" si="461"/>
        <v>1503.5463709677417</v>
      </c>
      <c r="AP434" s="31">
        <f t="shared" ca="1" si="462"/>
        <v>41704.171370967742</v>
      </c>
      <c r="AQ434" s="31">
        <f t="shared" ca="1" si="463"/>
        <v>2152.7096774193546</v>
      </c>
      <c r="AR434" s="31">
        <f t="shared" ca="1" si="464"/>
        <v>402.56922043010746</v>
      </c>
      <c r="AS434" s="31">
        <f t="shared" ca="1" si="465"/>
        <v>6508.2741935483891</v>
      </c>
      <c r="AT434" s="31">
        <f t="shared" ca="1" si="466"/>
        <v>-813.07862903225805</v>
      </c>
      <c r="AU434" s="31">
        <f t="shared" ca="1" si="467"/>
        <v>663.5913978494624</v>
      </c>
      <c r="AV434" s="31">
        <f t="shared" ca="1" si="468"/>
        <v>-5583.5161290322567</v>
      </c>
      <c r="AW434" s="31">
        <f t="shared" ca="1" si="469"/>
        <v>65.047043010752674</v>
      </c>
      <c r="AX434" s="31">
        <f t="shared" ca="1" si="470"/>
        <v>1350.5215053763443</v>
      </c>
      <c r="AY434" s="31">
        <f t="shared" ca="1" si="471"/>
        <v>-1174.383064516129</v>
      </c>
      <c r="AZ434" s="31">
        <f t="shared" ca="1" si="472"/>
        <v>-997.34811827956992</v>
      </c>
      <c r="BA434" s="31">
        <f t="shared" ca="1" si="473"/>
        <v>-382.02016129032256</v>
      </c>
      <c r="BB434" s="31">
        <f t="shared" ca="1" si="474"/>
        <v>-2410.5497311827958</v>
      </c>
      <c r="BC434" s="31">
        <f t="shared" ca="1" si="475"/>
        <v>-1597.1438172043011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-772.5</v>
      </c>
      <c r="BI434" s="32">
        <f>IF($BF434&gt;$Y$7,"",IF(AND($BF434=$Y$7,$BG434=23),"",Entrées!D462-Entrées!D461))</f>
        <v>-612.5</v>
      </c>
      <c r="BJ434" s="32">
        <f>IF($BF434&gt;$Y$7,"",IF(AND($BF434=$Y$7,$BG434=23),"",Entrées!E462-Entrées!E461))</f>
        <v>-512.5</v>
      </c>
      <c r="BK434" s="32">
        <f>IF($BF434&gt;$Y$7,"",IF(AND($BF434=$Y$7,$BG434=23),"",Entrées!F462-Entrées!F461))</f>
        <v>-2.5</v>
      </c>
      <c r="BL434" s="32">
        <f>IF($BF434&gt;$Y$7,"",IF(AND($BF434=$Y$7,$BG434=23),"",Entrées!G462-Entrées!G461))</f>
        <v>-29</v>
      </c>
      <c r="BM434" s="32">
        <f>IF($BF434&gt;$Y$7,"",IF(AND($BF434=$Y$7,$BG434=23),"",Entrées!H462-Entrées!H461))</f>
        <v>66</v>
      </c>
      <c r="BN434" s="32">
        <f>IF($BF434&gt;$Y$7,"",IF(AND($BF434=$Y$7,$BG434=23),"",Entrées!I462-Entrées!I461))</f>
        <v>139.5</v>
      </c>
      <c r="BO434" s="32">
        <f>IF($BF434&gt;$Y$7,"",IF(AND($BF434=$Y$7,$BG434=23),"",Entrées!J462-Entrées!J461))</f>
        <v>95</v>
      </c>
      <c r="BP434" s="32">
        <f>IF($BF434&gt;$Y$7,"",IF(AND($BF434=$Y$7,$BG434=23),"",Entrées!K462-Entrées!K461))</f>
        <v>-470</v>
      </c>
      <c r="BQ434" s="32">
        <f>IF($BF434&gt;$Y$7,"",IF(AND($BF434=$Y$7,$BG434=23),"",Entrées!L462-Entrées!L461))</f>
        <v>513</v>
      </c>
      <c r="BR434" s="32">
        <f>IF($BF434&gt;$Y$7,"",IF(AND($BF434=$Y$7,$BG434=23),"",Entrées!M462-Entrées!M461))</f>
        <v>369</v>
      </c>
      <c r="BS434" s="32">
        <f>IF($BF434&gt;$Y$7,"",IF(AND($BF434=$Y$7,$BG434=23),"",Entrées!N462-Entrées!N461))</f>
        <v>-3</v>
      </c>
      <c r="BT434" s="32">
        <f>IF($BF434&gt;$Y$7,"",IF(AND($BF434=$Y$7,$BG434=23),"",Entrées!O462-Entrées!O461))</f>
        <v>-1450</v>
      </c>
      <c r="BU434" s="32">
        <f>IF($BF434&gt;$Y$7,"",IF(AND($BF434=$Y$7,$BG434=23),"",Entrées!P462-Entrées!P461))</f>
        <v>-1</v>
      </c>
      <c r="BV434" s="32">
        <f>IF($BF434&gt;$Y$7,"",IF(AND($BF434=$Y$7,$BG434=23),"",Entrées!Q462-Entrées!Q461))</f>
        <v>-2045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343</v>
      </c>
      <c r="BY434" s="32">
        <f>IF($BF434&gt;$Y$7,"",IF(AND($BF434=$Y$7,$BG434=23),"",Entrées!T462-Entrées!T461))</f>
        <v>41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-86</v>
      </c>
      <c r="CD434" s="33">
        <f>IF($BF434&lt;=$Y$7,Entrées!J461/CD$2,"")</f>
        <v>0.17795861720918496</v>
      </c>
      <c r="CE434" s="33">
        <f>IF($BF434&lt;=$Y$7,Entrées!K461/CE$2,"")</f>
        <v>0.30996177735308172</v>
      </c>
      <c r="CF434" s="11">
        <f t="shared" si="477"/>
        <v>7926</v>
      </c>
      <c r="CG434" s="11">
        <f t="shared" si="478"/>
        <v>4186</v>
      </c>
      <c r="CH434" s="52">
        <f t="shared" si="479"/>
        <v>0.27160101910413265</v>
      </c>
      <c r="CI434" s="52">
        <f t="shared" si="480"/>
        <v>9.6170382329218221E-2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664</v>
      </c>
      <c r="F435" s="28">
        <f ca="1">IF($D435&gt;$D$8,"",INDIRECT(ADDRESS(ROW(Entrées!$C$37)+($D435-1)*24+F$11,COLUMN(Entrées!$C$37)+($C435-1),4,TRUE,"Entrées")))</f>
        <v>660.5</v>
      </c>
      <c r="G435" s="28">
        <f ca="1">IF($D435&gt;$D$8,"",INDIRECT(ADDRESS(ROW(Entrées!$C$37)+($D435-1)*24+G$11,COLUMN(Entrées!$C$37)+($C435-1),4,TRUE,"Entrées")))</f>
        <v>662.5</v>
      </c>
      <c r="H435" s="28">
        <f ca="1">IF($D435&gt;$D$8,"",INDIRECT(ADDRESS(ROW(Entrées!$C$37)+($D435-1)*24+H$11,COLUMN(Entrées!$C$37)+($C435-1),4,TRUE,"Entrées")))</f>
        <v>665</v>
      </c>
      <c r="I435" s="28">
        <f ca="1">IF($D435&gt;$D$8,"",INDIRECT(ADDRESS(ROW(Entrées!$C$37)+($D435-1)*24+I$11,COLUMN(Entrées!$C$37)+($C435-1),4,TRUE,"Entrées")))</f>
        <v>666</v>
      </c>
      <c r="J435" s="28">
        <f ca="1">IF($D435&gt;$D$8,"",INDIRECT(ADDRESS(ROW(Entrées!$C$37)+($D435-1)*24+J$11,COLUMN(Entrées!$C$37)+($C435-1),4,TRUE,"Entrées")))</f>
        <v>664.5</v>
      </c>
      <c r="K435" s="28">
        <f ca="1">IF($D435&gt;$D$8,"",INDIRECT(ADDRESS(ROW(Entrées!$C$37)+($D435-1)*24+K$11,COLUMN(Entrées!$C$37)+($C435-1),4,TRUE,"Entrées")))</f>
        <v>659</v>
      </c>
      <c r="L435" s="28">
        <f ca="1">IF($D435&gt;$D$8,"",INDIRECT(ADDRESS(ROW(Entrées!$C$37)+($D435-1)*24+L$11,COLUMN(Entrées!$C$37)+($C435-1),4,TRUE,"Entrées")))</f>
        <v>654.5</v>
      </c>
      <c r="M435" s="28">
        <f ca="1">IF($D435&gt;$D$8,"",INDIRECT(ADDRESS(ROW(Entrées!$C$37)+($D435-1)*24+M$11,COLUMN(Entrées!$C$37)+($C435-1),4,TRUE,"Entrées")))</f>
        <v>654.5</v>
      </c>
      <c r="N435" s="28">
        <f ca="1">IF($D435&gt;$D$8,"",INDIRECT(ADDRESS(ROW(Entrées!$C$37)+($D435-1)*24+N$11,COLUMN(Entrées!$C$37)+($C435-1),4,TRUE,"Entrées")))</f>
        <v>656</v>
      </c>
      <c r="O435" s="28">
        <f ca="1">IF($D435&gt;$D$8,"",INDIRECT(ADDRESS(ROW(Entrées!$C$37)+($D435-1)*24+O$11,COLUMN(Entrées!$C$37)+($C435-1),4,TRUE,"Entrées")))</f>
        <v>653.5</v>
      </c>
      <c r="P435" s="28">
        <f ca="1">IF($D435&gt;$D$8,"",INDIRECT(ADDRESS(ROW(Entrées!$C$37)+($D435-1)*24+P$11,COLUMN(Entrées!$C$37)+($C435-1),4,TRUE,"Entrées")))</f>
        <v>650</v>
      </c>
      <c r="Q435" s="28">
        <f ca="1">IF($D435&gt;$D$8,"",INDIRECT(ADDRESS(ROW(Entrées!$C$37)+($D435-1)*24+Q$11,COLUMN(Entrées!$C$37)+($C435-1),4,TRUE,"Entrées")))</f>
        <v>651.5</v>
      </c>
      <c r="R435" s="28">
        <f ca="1">IF($D435&gt;$D$8,"",INDIRECT(ADDRESS(ROW(Entrées!$C$37)+($D435-1)*24+R$11,COLUMN(Entrées!$C$37)+($C435-1),4,TRUE,"Entrées")))</f>
        <v>642.5</v>
      </c>
      <c r="S435" s="28">
        <f ca="1">IF($D435&gt;$D$8,"",INDIRECT(ADDRESS(ROW(Entrées!$C$37)+($D435-1)*24+S$11,COLUMN(Entrées!$C$37)+($C435-1),4,TRUE,"Entrées")))</f>
        <v>647.5</v>
      </c>
      <c r="T435" s="28">
        <f ca="1">IF($D435&gt;$D$8,"",INDIRECT(ADDRESS(ROW(Entrées!$C$37)+($D435-1)*24+T$11,COLUMN(Entrées!$C$37)+($C435-1),4,TRUE,"Entrées")))</f>
        <v>644.5</v>
      </c>
      <c r="U435" s="28">
        <f ca="1">IF($D435&gt;$D$8,"",INDIRECT(ADDRESS(ROW(Entrées!$C$37)+($D435-1)*24+U$11,COLUMN(Entrées!$C$37)+($C435-1),4,TRUE,"Entrées")))</f>
        <v>637</v>
      </c>
      <c r="V435" s="28">
        <f ca="1">IF($D435&gt;$D$8,"",INDIRECT(ADDRESS(ROW(Entrées!$C$37)+($D435-1)*24+V$11,COLUMN(Entrées!$C$37)+($C435-1),4,TRUE,"Entrées")))</f>
        <v>634.5</v>
      </c>
      <c r="W435" s="28">
        <f ca="1">IF($D435&gt;$D$8,"",INDIRECT(ADDRESS(ROW(Entrées!$C$37)+($D435-1)*24+W$11,COLUMN(Entrées!$C$37)+($C435-1),4,TRUE,"Entrées")))</f>
        <v>647.5</v>
      </c>
      <c r="X435" s="28">
        <f ca="1">IF($D435&gt;$D$8,"",INDIRECT(ADDRESS(ROW(Entrées!$C$37)+($D435-1)*24+X$11,COLUMN(Entrées!$C$37)+($C435-1),4,TRUE,"Entrées")))</f>
        <v>652.5</v>
      </c>
      <c r="Y435" s="28">
        <f ca="1">IF($D435&gt;$D$8,"",INDIRECT(ADDRESS(ROW(Entrées!$C$37)+($D435-1)*24+Y$11,COLUMN(Entrées!$C$37)+($C435-1),4,TRUE,"Entrées")))</f>
        <v>649</v>
      </c>
      <c r="Z435" s="28">
        <f ca="1">IF($D435&gt;$D$8,"",INDIRECT(ADDRESS(ROW(Entrées!$C$37)+($D435-1)*24+Z$11,COLUMN(Entrées!$C$37)+($C435-1),4,TRUE,"Entrées")))</f>
        <v>651</v>
      </c>
      <c r="AA435" s="28">
        <f ca="1">IF($D435&gt;$D$8,"",INDIRECT(ADDRESS(ROW(Entrées!$C$37)+($D435-1)*24+AA$11,COLUMN(Entrées!$C$37)+($C435-1),4,TRUE,"Entrées")))</f>
        <v>651</v>
      </c>
      <c r="AB435" s="28">
        <f ca="1">IF($D435&gt;$D$8,"",INDIRECT(ADDRESS(ROW(Entrées!$C$37)+($D435-1)*24+AB$11,COLUMN(Entrées!$C$37)+($C435-1),4,TRUE,"Entrées")))</f>
        <v>665.5</v>
      </c>
      <c r="AC435" s="11"/>
      <c r="AD435" s="40">
        <f t="shared" ca="1" si="509"/>
        <v>653.5</v>
      </c>
      <c r="AE435" s="40">
        <f t="shared" ca="1" si="511"/>
        <v>666</v>
      </c>
      <c r="AF435" s="40">
        <f t="shared" ca="1" si="512"/>
        <v>634.5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49473.956989247294</v>
      </c>
      <c r="AK435" s="31">
        <f t="shared" ca="1" si="457"/>
        <v>49350.672043010745</v>
      </c>
      <c r="AL435" s="31">
        <f t="shared" ca="1" si="458"/>
        <v>49398.118279569891</v>
      </c>
      <c r="AM435" s="31">
        <f t="shared" ca="1" si="459"/>
        <v>347.55645161290329</v>
      </c>
      <c r="AN435" s="31">
        <f t="shared" ca="1" si="460"/>
        <v>2588.1444892473114</v>
      </c>
      <c r="AO435" s="31">
        <f t="shared" ca="1" si="461"/>
        <v>1503.5463709677417</v>
      </c>
      <c r="AP435" s="31">
        <f t="shared" ca="1" si="462"/>
        <v>41704.171370967742</v>
      </c>
      <c r="AQ435" s="31">
        <f t="shared" ca="1" si="463"/>
        <v>2152.7096774193546</v>
      </c>
      <c r="AR435" s="31">
        <f t="shared" ca="1" si="464"/>
        <v>402.56922043010746</v>
      </c>
      <c r="AS435" s="31">
        <f t="shared" ca="1" si="465"/>
        <v>6508.2741935483891</v>
      </c>
      <c r="AT435" s="31">
        <f t="shared" ca="1" si="466"/>
        <v>-813.07862903225805</v>
      </c>
      <c r="AU435" s="31">
        <f t="shared" ca="1" si="467"/>
        <v>663.5913978494624</v>
      </c>
      <c r="AV435" s="31">
        <f t="shared" ca="1" si="468"/>
        <v>-5583.5161290322567</v>
      </c>
      <c r="AW435" s="31">
        <f t="shared" ca="1" si="469"/>
        <v>65.047043010752674</v>
      </c>
      <c r="AX435" s="31">
        <f t="shared" ca="1" si="470"/>
        <v>1350.5215053763443</v>
      </c>
      <c r="AY435" s="31">
        <f t="shared" ca="1" si="471"/>
        <v>-1174.383064516129</v>
      </c>
      <c r="AZ435" s="31">
        <f t="shared" ca="1" si="472"/>
        <v>-997.34811827956992</v>
      </c>
      <c r="BA435" s="31">
        <f t="shared" ca="1" si="473"/>
        <v>-382.02016129032256</v>
      </c>
      <c r="BB435" s="31">
        <f t="shared" ca="1" si="474"/>
        <v>-2410.5497311827958</v>
      </c>
      <c r="BC435" s="31">
        <f t="shared" ca="1" si="475"/>
        <v>-1597.1438172043011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864</v>
      </c>
      <c r="BI435" s="32">
        <f>IF($BF435&gt;$Y$7,"",IF(AND($BF435=$Y$7,$BG435=23),"",Entrées!D463-Entrées!D462))</f>
        <v>2262.5</v>
      </c>
      <c r="BJ435" s="32">
        <f>IF($BF435&gt;$Y$7,"",IF(AND($BF435=$Y$7,$BG435=23),"",Entrées!E463-Entrées!E462))</f>
        <v>2562.5</v>
      </c>
      <c r="BK435" s="32">
        <f>IF($BF435&gt;$Y$7,"",IF(AND($BF435=$Y$7,$BG435=23),"",Entrées!F463-Entrées!F462))</f>
        <v>0</v>
      </c>
      <c r="BL435" s="32">
        <f>IF($BF435&gt;$Y$7,"",IF(AND($BF435=$Y$7,$BG435=23),"",Entrées!G463-Entrées!G462))</f>
        <v>-35</v>
      </c>
      <c r="BM435" s="32">
        <f>IF($BF435&gt;$Y$7,"",IF(AND($BF435=$Y$7,$BG435=23),"",Entrées!H463-Entrées!H462))</f>
        <v>95.5</v>
      </c>
      <c r="BN435" s="32">
        <f>IF($BF435&gt;$Y$7,"",IF(AND($BF435=$Y$7,$BG435=23),"",Entrées!I463-Entrées!I462))</f>
        <v>325</v>
      </c>
      <c r="BO435" s="32">
        <f>IF($BF435&gt;$Y$7,"",IF(AND($BF435=$Y$7,$BG435=23),"",Entrées!J463-Entrées!J462))</f>
        <v>220</v>
      </c>
      <c r="BP435" s="32">
        <f>IF($BF435&gt;$Y$7,"",IF(AND($BF435=$Y$7,$BG435=23),"",Entrées!K463-Entrées!K462))</f>
        <v>-565</v>
      </c>
      <c r="BQ435" s="32">
        <f>IF($BF435&gt;$Y$7,"",IF(AND($BF435=$Y$7,$BG435=23),"",Entrées!L463-Entrées!L462))</f>
        <v>1131.5</v>
      </c>
      <c r="BR435" s="32">
        <f>IF($BF435&gt;$Y$7,"",IF(AND($BF435=$Y$7,$BG435=23),"",Entrées!M463-Entrées!M462))</f>
        <v>344.5</v>
      </c>
      <c r="BS435" s="32">
        <f>IF($BF435&gt;$Y$7,"",IF(AND($BF435=$Y$7,$BG435=23),"",Entrées!N463-Entrées!N462))</f>
        <v>-6.5</v>
      </c>
      <c r="BT435" s="32">
        <f>IF($BF435&gt;$Y$7,"",IF(AND($BF435=$Y$7,$BG435=23),"",Entrées!O463-Entrées!O462))</f>
        <v>-646.5</v>
      </c>
      <c r="BU435" s="32">
        <f>IF($BF435&gt;$Y$7,"",IF(AND($BF435=$Y$7,$BG435=23),"",Entrées!P463-Entrées!P462))</f>
        <v>-1.5</v>
      </c>
      <c r="BV435" s="32">
        <f>IF($BF435&gt;$Y$7,"",IF(AND($BF435=$Y$7,$BG435=23),"",Entrées!Q463-Entrées!Q462))</f>
        <v>-888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414</v>
      </c>
      <c r="BY435" s="32">
        <f>IF($BF435&gt;$Y$7,"",IF(AND($BF435=$Y$7,$BG435=23),"",Entrées!T463-Entrées!T462))</f>
        <v>703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-87</v>
      </c>
      <c r="CB435" s="11"/>
      <c r="CD435" s="33">
        <f>IF($BF435&lt;=$Y$7,Entrées!J462/CD$2,"")</f>
        <v>0.18994448650012616</v>
      </c>
      <c r="CE435" s="33">
        <f>IF($BF435&lt;=$Y$7,Entrées!K462/CE$2,"")</f>
        <v>0.19768275203057811</v>
      </c>
      <c r="CF435" s="11">
        <f t="shared" si="477"/>
        <v>7926</v>
      </c>
      <c r="CG435" s="11">
        <f t="shared" si="478"/>
        <v>4186</v>
      </c>
      <c r="CH435" s="52">
        <f t="shared" si="479"/>
        <v>0.27160101910413265</v>
      </c>
      <c r="CI435" s="52">
        <f t="shared" si="480"/>
        <v>9.6170382329218221E-2</v>
      </c>
      <c r="CK435" s="11"/>
      <c r="CL435" s="11"/>
      <c r="CM435" s="11"/>
      <c r="CN435" s="11"/>
      <c r="CO435" s="11"/>
    </row>
    <row r="436" spans="1:93">
      <c r="A436" s="11">
        <f>A435+$Y$7-1</f>
        <v>449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668.5</v>
      </c>
      <c r="F436" s="28">
        <f ca="1">IF($D436&gt;$D$8,"",INDIRECT(ADDRESS(ROW(Entrées!$C$37)+($D436-1)*24+F$11,COLUMN(Entrées!$C$37)+($C436-1),4,TRUE,"Entrées")))</f>
        <v>673</v>
      </c>
      <c r="G436" s="28">
        <f ca="1">IF($D436&gt;$D$8,"",INDIRECT(ADDRESS(ROW(Entrées!$C$37)+($D436-1)*24+G$11,COLUMN(Entrées!$C$37)+($C436-1),4,TRUE,"Entrées")))</f>
        <v>676.5</v>
      </c>
      <c r="H436" s="28">
        <f ca="1">IF($D436&gt;$D$8,"",INDIRECT(ADDRESS(ROW(Entrées!$C$37)+($D436-1)*24+H$11,COLUMN(Entrées!$C$37)+($C436-1),4,TRUE,"Entrées")))</f>
        <v>672</v>
      </c>
      <c r="I436" s="28">
        <f ca="1">IF($D436&gt;$D$8,"",INDIRECT(ADDRESS(ROW(Entrées!$C$37)+($D436-1)*24+I$11,COLUMN(Entrées!$C$37)+($C436-1),4,TRUE,"Entrées")))</f>
        <v>675</v>
      </c>
      <c r="J436" s="28">
        <f ca="1">IF($D436&gt;$D$8,"",INDIRECT(ADDRESS(ROW(Entrées!$C$37)+($D436-1)*24+J$11,COLUMN(Entrées!$C$37)+($C436-1),4,TRUE,"Entrées")))</f>
        <v>672</v>
      </c>
      <c r="K436" s="28">
        <f ca="1">IF($D436&gt;$D$8,"",INDIRECT(ADDRESS(ROW(Entrées!$C$37)+($D436-1)*24+K$11,COLUMN(Entrées!$C$37)+($C436-1),4,TRUE,"Entrées")))</f>
        <v>667</v>
      </c>
      <c r="L436" s="28">
        <f ca="1">IF($D436&gt;$D$8,"",INDIRECT(ADDRESS(ROW(Entrées!$C$37)+($D436-1)*24+L$11,COLUMN(Entrées!$C$37)+($C436-1),4,TRUE,"Entrées")))</f>
        <v>659</v>
      </c>
      <c r="M436" s="28">
        <f ca="1">IF($D436&gt;$D$8,"",INDIRECT(ADDRESS(ROW(Entrées!$C$37)+($D436-1)*24+M$11,COLUMN(Entrées!$C$37)+($C436-1),4,TRUE,"Entrées")))</f>
        <v>649</v>
      </c>
      <c r="N436" s="28">
        <f ca="1">IF($D436&gt;$D$8,"",INDIRECT(ADDRESS(ROW(Entrées!$C$37)+($D436-1)*24+N$11,COLUMN(Entrées!$C$37)+($C436-1),4,TRUE,"Entrées")))</f>
        <v>650.5</v>
      </c>
      <c r="O436" s="28">
        <f ca="1">IF($D436&gt;$D$8,"",INDIRECT(ADDRESS(ROW(Entrées!$C$37)+($D436-1)*24+O$11,COLUMN(Entrées!$C$37)+($C436-1),4,TRUE,"Entrées")))</f>
        <v>651.5</v>
      </c>
      <c r="P436" s="28">
        <f ca="1">IF($D436&gt;$D$8,"",INDIRECT(ADDRESS(ROW(Entrées!$C$37)+($D436-1)*24+P$11,COLUMN(Entrées!$C$37)+($C436-1),4,TRUE,"Entrées")))</f>
        <v>654.5</v>
      </c>
      <c r="Q436" s="28">
        <f ca="1">IF($D436&gt;$D$8,"",INDIRECT(ADDRESS(ROW(Entrées!$C$37)+($D436-1)*24+Q$11,COLUMN(Entrées!$C$37)+($C436-1),4,TRUE,"Entrées")))</f>
        <v>655</v>
      </c>
      <c r="R436" s="28">
        <f ca="1">IF($D436&gt;$D$8,"",INDIRECT(ADDRESS(ROW(Entrées!$C$37)+($D436-1)*24+R$11,COLUMN(Entrées!$C$37)+($C436-1),4,TRUE,"Entrées")))</f>
        <v>656</v>
      </c>
      <c r="S436" s="28">
        <f ca="1">IF($D436&gt;$D$8,"",INDIRECT(ADDRESS(ROW(Entrées!$C$37)+($D436-1)*24+S$11,COLUMN(Entrées!$C$37)+($C436-1),4,TRUE,"Entrées")))</f>
        <v>655</v>
      </c>
      <c r="T436" s="28">
        <f ca="1">IF($D436&gt;$D$8,"",INDIRECT(ADDRESS(ROW(Entrées!$C$37)+($D436-1)*24+T$11,COLUMN(Entrées!$C$37)+($C436-1),4,TRUE,"Entrées")))</f>
        <v>658</v>
      </c>
      <c r="U436" s="28">
        <f ca="1">IF($D436&gt;$D$8,"",INDIRECT(ADDRESS(ROW(Entrées!$C$37)+($D436-1)*24+U$11,COLUMN(Entrées!$C$37)+($C436-1),4,TRUE,"Entrées")))</f>
        <v>669.5</v>
      </c>
      <c r="V436" s="28">
        <f ca="1">IF($D436&gt;$D$8,"",INDIRECT(ADDRESS(ROW(Entrées!$C$37)+($D436-1)*24+V$11,COLUMN(Entrées!$C$37)+($C436-1),4,TRUE,"Entrées")))</f>
        <v>666.5</v>
      </c>
      <c r="W436" s="28">
        <f ca="1">IF($D436&gt;$D$8,"",INDIRECT(ADDRESS(ROW(Entrées!$C$37)+($D436-1)*24+W$11,COLUMN(Entrées!$C$37)+($C436-1),4,TRUE,"Entrées")))</f>
        <v>660</v>
      </c>
      <c r="X436" s="28">
        <f ca="1">IF($D436&gt;$D$8,"",INDIRECT(ADDRESS(ROW(Entrées!$C$37)+($D436-1)*24+X$11,COLUMN(Entrées!$C$37)+($C436-1),4,TRUE,"Entrées")))</f>
        <v>653.5</v>
      </c>
      <c r="Y436" s="28">
        <f ca="1">IF($D436&gt;$D$8,"",INDIRECT(ADDRESS(ROW(Entrées!$C$37)+($D436-1)*24+Y$11,COLUMN(Entrées!$C$37)+($C436-1),4,TRUE,"Entrées")))</f>
        <v>659.5</v>
      </c>
      <c r="Z436" s="28">
        <f ca="1">IF($D436&gt;$D$8,"",INDIRECT(ADDRESS(ROW(Entrées!$C$37)+($D436-1)*24+Z$11,COLUMN(Entrées!$C$37)+($C436-1),4,TRUE,"Entrées")))</f>
        <v>670</v>
      </c>
      <c r="AA436" s="28">
        <f ca="1">IF($D436&gt;$D$8,"",INDIRECT(ADDRESS(ROW(Entrées!$C$37)+($D436-1)*24+AA$11,COLUMN(Entrées!$C$37)+($C436-1),4,TRUE,"Entrées")))</f>
        <v>672.5</v>
      </c>
      <c r="AB436" s="28">
        <f ca="1">IF($D436&gt;$D$8,"",INDIRECT(ADDRESS(ROW(Entrées!$C$37)+($D436-1)*24+AB$11,COLUMN(Entrées!$C$37)+($C436-1),4,TRUE,"Entrées")))</f>
        <v>676</v>
      </c>
      <c r="AC436" s="11"/>
      <c r="AD436" s="40">
        <f t="shared" ca="1" si="509"/>
        <v>663.33333333333337</v>
      </c>
      <c r="AE436" s="40">
        <f t="shared" ca="1" si="511"/>
        <v>676.5</v>
      </c>
      <c r="AF436" s="40">
        <f t="shared" ca="1" si="512"/>
        <v>649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49473.956989247294</v>
      </c>
      <c r="AK436" s="31">
        <f t="shared" ca="1" si="457"/>
        <v>49350.672043010745</v>
      </c>
      <c r="AL436" s="31">
        <f t="shared" ca="1" si="458"/>
        <v>49398.118279569891</v>
      </c>
      <c r="AM436" s="31">
        <f t="shared" ca="1" si="459"/>
        <v>347.55645161290329</v>
      </c>
      <c r="AN436" s="31">
        <f t="shared" ca="1" si="460"/>
        <v>2588.1444892473114</v>
      </c>
      <c r="AO436" s="31">
        <f t="shared" ca="1" si="461"/>
        <v>1503.5463709677417</v>
      </c>
      <c r="AP436" s="31">
        <f t="shared" ca="1" si="462"/>
        <v>41704.171370967742</v>
      </c>
      <c r="AQ436" s="31">
        <f t="shared" ca="1" si="463"/>
        <v>2152.7096774193546</v>
      </c>
      <c r="AR436" s="31">
        <f t="shared" ca="1" si="464"/>
        <v>402.56922043010746</v>
      </c>
      <c r="AS436" s="31">
        <f t="shared" ca="1" si="465"/>
        <v>6508.2741935483891</v>
      </c>
      <c r="AT436" s="31">
        <f t="shared" ca="1" si="466"/>
        <v>-813.07862903225805</v>
      </c>
      <c r="AU436" s="31">
        <f t="shared" ca="1" si="467"/>
        <v>663.5913978494624</v>
      </c>
      <c r="AV436" s="31">
        <f t="shared" ca="1" si="468"/>
        <v>-5583.5161290322567</v>
      </c>
      <c r="AW436" s="31">
        <f t="shared" ca="1" si="469"/>
        <v>65.047043010752674</v>
      </c>
      <c r="AX436" s="31">
        <f t="shared" ca="1" si="470"/>
        <v>1350.5215053763443</v>
      </c>
      <c r="AY436" s="31">
        <f t="shared" ca="1" si="471"/>
        <v>-1174.383064516129</v>
      </c>
      <c r="AZ436" s="31">
        <f t="shared" ca="1" si="472"/>
        <v>-997.34811827956992</v>
      </c>
      <c r="BA436" s="31">
        <f t="shared" ca="1" si="473"/>
        <v>-382.02016129032256</v>
      </c>
      <c r="BB436" s="31">
        <f t="shared" ca="1" si="474"/>
        <v>-2410.5497311827958</v>
      </c>
      <c r="BC436" s="31">
        <f t="shared" ca="1" si="475"/>
        <v>-1597.1438172043011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4620</v>
      </c>
      <c r="BI436" s="32">
        <f>IF($BF436&gt;$Y$7,"",IF(AND($BF436=$Y$7,$BG436=23),"",Entrées!D464-Entrées!D463))</f>
        <v>3525</v>
      </c>
      <c r="BJ436" s="32">
        <f>IF($BF436&gt;$Y$7,"",IF(AND($BF436=$Y$7,$BG436=23),"",Entrées!E464-Entrées!E463))</f>
        <v>3800</v>
      </c>
      <c r="BK436" s="32">
        <f>IF($BF436&gt;$Y$7,"",IF(AND($BF436=$Y$7,$BG436=23),"",Entrées!F464-Entrées!F463))</f>
        <v>0.5</v>
      </c>
      <c r="BL436" s="32">
        <f>IF($BF436&gt;$Y$7,"",IF(AND($BF436=$Y$7,$BG436=23),"",Entrées!G464-Entrées!G463))</f>
        <v>384.5</v>
      </c>
      <c r="BM436" s="32">
        <f>IF($BF436&gt;$Y$7,"",IF(AND($BF436=$Y$7,$BG436=23),"",Entrées!H464-Entrées!H463))</f>
        <v>211</v>
      </c>
      <c r="BN436" s="32">
        <f>IF($BF436&gt;$Y$7,"",IF(AND($BF436=$Y$7,$BG436=23),"",Entrées!I464-Entrées!I463))</f>
        <v>357.5</v>
      </c>
      <c r="BO436" s="32">
        <f>IF($BF436&gt;$Y$7,"",IF(AND($BF436=$Y$7,$BG436=23),"",Entrées!J464-Entrées!J463))</f>
        <v>570.5</v>
      </c>
      <c r="BP436" s="32">
        <f>IF($BF436&gt;$Y$7,"",IF(AND($BF436=$Y$7,$BG436=23),"",Entrées!K464-Entrées!K463))</f>
        <v>-255.5</v>
      </c>
      <c r="BQ436" s="32">
        <f>IF($BF436&gt;$Y$7,"",IF(AND($BF436=$Y$7,$BG436=23),"",Entrées!L464-Entrées!L463))</f>
        <v>2277</v>
      </c>
      <c r="BR436" s="32">
        <f>IF($BF436&gt;$Y$7,"",IF(AND($BF436=$Y$7,$BG436=23),"",Entrées!M464-Entrées!M463))</f>
        <v>1.5</v>
      </c>
      <c r="BS436" s="32">
        <f>IF($BF436&gt;$Y$7,"",IF(AND($BF436=$Y$7,$BG436=23),"",Entrées!N464-Entrées!N463))</f>
        <v>-6.5</v>
      </c>
      <c r="BT436" s="32">
        <f>IF($BF436&gt;$Y$7,"",IF(AND($BF436=$Y$7,$BG436=23),"",Entrées!O464-Entrées!O463))</f>
        <v>1080</v>
      </c>
      <c r="BU436" s="32">
        <f>IF($BF436&gt;$Y$7,"",IF(AND($BF436=$Y$7,$BG436=23),"",Entrées!P464-Entrées!P463))</f>
        <v>3</v>
      </c>
      <c r="BV436" s="32">
        <f>IF($BF436&gt;$Y$7,"",IF(AND($BF436=$Y$7,$BG436=23),"",Entrées!Q464-Entrées!Q463))</f>
        <v>571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782</v>
      </c>
      <c r="BY436" s="32">
        <f>IF($BF436&gt;$Y$7,"",IF(AND($BF436=$Y$7,$BG436=23),"",Entrées!T464-Entrées!T463))</f>
        <v>175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159</v>
      </c>
      <c r="CB436" s="11"/>
      <c r="CD436" s="33">
        <f>IF($BF436&lt;=$Y$7,Entrées!J463/CD$2,"")</f>
        <v>0.21770123643704264</v>
      </c>
      <c r="CE436" s="33">
        <f>IF($BF436&lt;=$Y$7,Entrées!K463/CE$2,"")</f>
        <v>6.2709030100334448E-2</v>
      </c>
      <c r="CF436" s="11">
        <f t="shared" si="477"/>
        <v>7926</v>
      </c>
      <c r="CG436" s="11">
        <f t="shared" si="478"/>
        <v>4186</v>
      </c>
      <c r="CH436" s="52">
        <f t="shared" si="479"/>
        <v>0.27160101910413265</v>
      </c>
      <c r="CI436" s="52">
        <f t="shared" si="480"/>
        <v>9.6170382329218221E-2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673</v>
      </c>
      <c r="F437" s="28">
        <f ca="1">IF($D437&gt;$D$8,"",INDIRECT(ADDRESS(ROW(Entrées!$C$37)+($D437-1)*24+F$11,COLUMN(Entrées!$C$37)+($C437-1),4,TRUE,"Entrées")))</f>
        <v>682.5</v>
      </c>
      <c r="G437" s="28">
        <f ca="1">IF($D437&gt;$D$8,"",INDIRECT(ADDRESS(ROW(Entrées!$C$37)+($D437-1)*24+G$11,COLUMN(Entrées!$C$37)+($C437-1),4,TRUE,"Entrées")))</f>
        <v>688</v>
      </c>
      <c r="H437" s="28">
        <f ca="1">IF($D437&gt;$D$8,"",INDIRECT(ADDRESS(ROW(Entrées!$C$37)+($D437-1)*24+H$11,COLUMN(Entrées!$C$37)+($C437-1),4,TRUE,"Entrées")))</f>
        <v>685</v>
      </c>
      <c r="I437" s="28">
        <f ca="1">IF($D437&gt;$D$8,"",INDIRECT(ADDRESS(ROW(Entrées!$C$37)+($D437-1)*24+I$11,COLUMN(Entrées!$C$37)+($C437-1),4,TRUE,"Entrées")))</f>
        <v>691</v>
      </c>
      <c r="J437" s="28">
        <f ca="1">IF($D437&gt;$D$8,"",INDIRECT(ADDRESS(ROW(Entrées!$C$37)+($D437-1)*24+J$11,COLUMN(Entrées!$C$37)+($C437-1),4,TRUE,"Entrées")))</f>
        <v>692.5</v>
      </c>
      <c r="K437" s="28">
        <f ca="1">IF($D437&gt;$D$8,"",INDIRECT(ADDRESS(ROW(Entrées!$C$37)+($D437-1)*24+K$11,COLUMN(Entrées!$C$37)+($C437-1),4,TRUE,"Entrées")))</f>
        <v>688.5</v>
      </c>
      <c r="L437" s="28">
        <f ca="1">IF($D437&gt;$D$8,"",INDIRECT(ADDRESS(ROW(Entrées!$C$37)+($D437-1)*24+L$11,COLUMN(Entrées!$C$37)+($C437-1),4,TRUE,"Entrées")))</f>
        <v>690.5</v>
      </c>
      <c r="M437" s="28">
        <f ca="1">IF($D437&gt;$D$8,"",INDIRECT(ADDRESS(ROW(Entrées!$C$37)+($D437-1)*24+M$11,COLUMN(Entrées!$C$37)+($C437-1),4,TRUE,"Entrées")))</f>
        <v>693</v>
      </c>
      <c r="N437" s="28">
        <f ca="1">IF($D437&gt;$D$8,"",INDIRECT(ADDRESS(ROW(Entrées!$C$37)+($D437-1)*24+N$11,COLUMN(Entrées!$C$37)+($C437-1),4,TRUE,"Entrées")))</f>
        <v>688</v>
      </c>
      <c r="O437" s="28">
        <f ca="1">IF($D437&gt;$D$8,"",INDIRECT(ADDRESS(ROW(Entrées!$C$37)+($D437-1)*24+O$11,COLUMN(Entrées!$C$37)+($C437-1),4,TRUE,"Entrées")))</f>
        <v>683.5</v>
      </c>
      <c r="P437" s="28">
        <f ca="1">IF($D437&gt;$D$8,"",INDIRECT(ADDRESS(ROW(Entrées!$C$37)+($D437-1)*24+P$11,COLUMN(Entrées!$C$37)+($C437-1),4,TRUE,"Entrées")))</f>
        <v>690.5</v>
      </c>
      <c r="Q437" s="28">
        <f ca="1">IF($D437&gt;$D$8,"",INDIRECT(ADDRESS(ROW(Entrées!$C$37)+($D437-1)*24+Q$11,COLUMN(Entrées!$C$37)+($C437-1),4,TRUE,"Entrées")))</f>
        <v>689</v>
      </c>
      <c r="R437" s="28">
        <f ca="1">IF($D437&gt;$D$8,"",INDIRECT(ADDRESS(ROW(Entrées!$C$37)+($D437-1)*24+R$11,COLUMN(Entrées!$C$37)+($C437-1),4,TRUE,"Entrées")))</f>
        <v>691.5</v>
      </c>
      <c r="S437" s="28">
        <f ca="1">IF($D437&gt;$D$8,"",INDIRECT(ADDRESS(ROW(Entrées!$C$37)+($D437-1)*24+S$11,COLUMN(Entrées!$C$37)+($C437-1),4,TRUE,"Entrées")))</f>
        <v>684.5</v>
      </c>
      <c r="T437" s="28">
        <f ca="1">IF($D437&gt;$D$8,"",INDIRECT(ADDRESS(ROW(Entrées!$C$37)+($D437-1)*24+T$11,COLUMN(Entrées!$C$37)+($C437-1),4,TRUE,"Entrées")))</f>
        <v>690</v>
      </c>
      <c r="U437" s="28">
        <f ca="1">IF($D437&gt;$D$8,"",INDIRECT(ADDRESS(ROW(Entrées!$C$37)+($D437-1)*24+U$11,COLUMN(Entrées!$C$37)+($C437-1),4,TRUE,"Entrées")))</f>
        <v>680</v>
      </c>
      <c r="V437" s="28">
        <f ca="1">IF($D437&gt;$D$8,"",INDIRECT(ADDRESS(ROW(Entrées!$C$37)+($D437-1)*24+V$11,COLUMN(Entrées!$C$37)+($C437-1),4,TRUE,"Entrées")))</f>
        <v>676</v>
      </c>
      <c r="W437" s="28">
        <f ca="1">IF($D437&gt;$D$8,"",INDIRECT(ADDRESS(ROW(Entrées!$C$37)+($D437-1)*24+W$11,COLUMN(Entrées!$C$37)+($C437-1),4,TRUE,"Entrées")))</f>
        <v>689</v>
      </c>
      <c r="X437" s="28">
        <f ca="1">IF($D437&gt;$D$8,"",INDIRECT(ADDRESS(ROW(Entrées!$C$37)+($D437-1)*24+X$11,COLUMN(Entrées!$C$37)+($C437-1),4,TRUE,"Entrées")))</f>
        <v>686.5</v>
      </c>
      <c r="Y437" s="28">
        <f ca="1">IF($D437&gt;$D$8,"",INDIRECT(ADDRESS(ROW(Entrées!$C$37)+($D437-1)*24+Y$11,COLUMN(Entrées!$C$37)+($C437-1),4,TRUE,"Entrées")))</f>
        <v>675.5</v>
      </c>
      <c r="Z437" s="28">
        <f ca="1">IF($D437&gt;$D$8,"",INDIRECT(ADDRESS(ROW(Entrées!$C$37)+($D437-1)*24+Z$11,COLUMN(Entrées!$C$37)+($C437-1),4,TRUE,"Entrées")))</f>
        <v>681</v>
      </c>
      <c r="AA437" s="28">
        <f ca="1">IF($D437&gt;$D$8,"",INDIRECT(ADDRESS(ROW(Entrées!$C$37)+($D437-1)*24+AA$11,COLUMN(Entrées!$C$37)+($C437-1),4,TRUE,"Entrées")))</f>
        <v>684.5</v>
      </c>
      <c r="AB437" s="28">
        <f ca="1">IF($D437&gt;$D$8,"",INDIRECT(ADDRESS(ROW(Entrées!$C$37)+($D437-1)*24+AB$11,COLUMN(Entrées!$C$37)+($C437-1),4,TRUE,"Entrées")))</f>
        <v>680</v>
      </c>
      <c r="AC437" s="11"/>
      <c r="AD437" s="40">
        <f t="shared" ca="1" si="509"/>
        <v>685.5625</v>
      </c>
      <c r="AE437" s="40">
        <f t="shared" ca="1" si="511"/>
        <v>693</v>
      </c>
      <c r="AF437" s="40">
        <f t="shared" ca="1" si="512"/>
        <v>673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49473.956989247294</v>
      </c>
      <c r="AK437" s="31">
        <f t="shared" ca="1" si="457"/>
        <v>49350.672043010745</v>
      </c>
      <c r="AL437" s="31">
        <f t="shared" ca="1" si="458"/>
        <v>49398.118279569891</v>
      </c>
      <c r="AM437" s="31">
        <f t="shared" ca="1" si="459"/>
        <v>347.55645161290329</v>
      </c>
      <c r="AN437" s="31">
        <f t="shared" ca="1" si="460"/>
        <v>2588.1444892473114</v>
      </c>
      <c r="AO437" s="31">
        <f t="shared" ca="1" si="461"/>
        <v>1503.5463709677417</v>
      </c>
      <c r="AP437" s="31">
        <f t="shared" ca="1" si="462"/>
        <v>41704.171370967742</v>
      </c>
      <c r="AQ437" s="31">
        <f t="shared" ca="1" si="463"/>
        <v>2152.7096774193546</v>
      </c>
      <c r="AR437" s="31">
        <f t="shared" ca="1" si="464"/>
        <v>402.56922043010746</v>
      </c>
      <c r="AS437" s="31">
        <f t="shared" ca="1" si="465"/>
        <v>6508.2741935483891</v>
      </c>
      <c r="AT437" s="31">
        <f t="shared" ca="1" si="466"/>
        <v>-813.07862903225805</v>
      </c>
      <c r="AU437" s="31">
        <f t="shared" ca="1" si="467"/>
        <v>663.5913978494624</v>
      </c>
      <c r="AV437" s="31">
        <f t="shared" ca="1" si="468"/>
        <v>-5583.5161290322567</v>
      </c>
      <c r="AW437" s="31">
        <f t="shared" ca="1" si="469"/>
        <v>65.047043010752674</v>
      </c>
      <c r="AX437" s="31">
        <f t="shared" ca="1" si="470"/>
        <v>1350.5215053763443</v>
      </c>
      <c r="AY437" s="31">
        <f t="shared" ca="1" si="471"/>
        <v>-1174.383064516129</v>
      </c>
      <c r="AZ437" s="31">
        <f t="shared" ca="1" si="472"/>
        <v>-997.34811827956992</v>
      </c>
      <c r="BA437" s="31">
        <f t="shared" ca="1" si="473"/>
        <v>-382.02016129032256</v>
      </c>
      <c r="BB437" s="31">
        <f t="shared" ca="1" si="474"/>
        <v>-2410.5497311827958</v>
      </c>
      <c r="BC437" s="31">
        <f t="shared" ca="1" si="475"/>
        <v>-1597.1438172043011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-282.5</v>
      </c>
      <c r="BI437" s="32">
        <f>IF($BF437&gt;$Y$7,"",IF(AND($BF437=$Y$7,$BG437=23),"",Entrées!D465-Entrées!D464))</f>
        <v>-1787.5</v>
      </c>
      <c r="BJ437" s="32">
        <f>IF($BF437&gt;$Y$7,"",IF(AND($BF437=$Y$7,$BG437=23),"",Entrées!E465-Entrées!E464))</f>
        <v>-1875</v>
      </c>
      <c r="BK437" s="32">
        <f>IF($BF437&gt;$Y$7,"",IF(AND($BF437=$Y$7,$BG437=23),"",Entrées!F465-Entrées!F464))</f>
        <v>1</v>
      </c>
      <c r="BL437" s="32">
        <f>IF($BF437&gt;$Y$7,"",IF(AND($BF437=$Y$7,$BG437=23),"",Entrées!G465-Entrées!G464))</f>
        <v>-203</v>
      </c>
      <c r="BM437" s="32">
        <f>IF($BF437&gt;$Y$7,"",IF(AND($BF437=$Y$7,$BG437=23),"",Entrées!H465-Entrées!H464))</f>
        <v>-86.5</v>
      </c>
      <c r="BN437" s="32">
        <f>IF($BF437&gt;$Y$7,"",IF(AND($BF437=$Y$7,$BG437=23),"",Entrées!I465-Entrées!I464))</f>
        <v>-52.5</v>
      </c>
      <c r="BO437" s="32">
        <f>IF($BF437&gt;$Y$7,"",IF(AND($BF437=$Y$7,$BG437=23),"",Entrées!J465-Entrées!J464))</f>
        <v>477</v>
      </c>
      <c r="BP437" s="32">
        <f>IF($BF437&gt;$Y$7,"",IF(AND($BF437=$Y$7,$BG437=23),"",Entrées!K465-Entrées!K464))</f>
        <v>-7</v>
      </c>
      <c r="BQ437" s="32">
        <f>IF($BF437&gt;$Y$7,"",IF(AND($BF437=$Y$7,$BG437=23),"",Entrées!L465-Entrées!L464))</f>
        <v>-551.5</v>
      </c>
      <c r="BR437" s="32">
        <f>IF($BF437&gt;$Y$7,"",IF(AND($BF437=$Y$7,$BG437=23),"",Entrées!M465-Entrées!M464))</f>
        <v>0</v>
      </c>
      <c r="BS437" s="32">
        <f>IF($BF437&gt;$Y$7,"",IF(AND($BF437=$Y$7,$BG437=23),"",Entrées!N465-Entrées!N464))</f>
        <v>6</v>
      </c>
      <c r="BT437" s="32">
        <f>IF($BF437&gt;$Y$7,"",IF(AND($BF437=$Y$7,$BG437=23),"",Entrées!O465-Entrées!O464))</f>
        <v>134.5</v>
      </c>
      <c r="BU437" s="32">
        <f>IF($BF437&gt;$Y$7,"",IF(AND($BF437=$Y$7,$BG437=23),"",Entrées!P465-Entrées!P464))</f>
        <v>-3.5</v>
      </c>
      <c r="BV437" s="32">
        <f>IF($BF437&gt;$Y$7,"",IF(AND($BF437=$Y$7,$BG437=23),"",Entrées!Q465-Entrées!Q464))</f>
        <v>810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-323</v>
      </c>
      <c r="BY437" s="32">
        <f>IF($BF437&gt;$Y$7,"",IF(AND($BF437=$Y$7,$BG437=23),"",Entrées!T465-Entrées!T464))</f>
        <v>-1277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215</v>
      </c>
      <c r="CB437" s="11"/>
      <c r="CD437" s="33">
        <f>IF($BF437&lt;=$Y$7,Entrées!J464/CD$2,"")</f>
        <v>0.28967953570527377</v>
      </c>
      <c r="CE437" s="33">
        <f>IF($BF437&lt;=$Y$7,Entrées!K464/CE$2,"")</f>
        <v>1.6722408026755853E-3</v>
      </c>
      <c r="CF437" s="11">
        <f t="shared" si="477"/>
        <v>7926</v>
      </c>
      <c r="CG437" s="11">
        <f t="shared" si="478"/>
        <v>4186</v>
      </c>
      <c r="CH437" s="52">
        <f t="shared" si="479"/>
        <v>0.27160101910413265</v>
      </c>
      <c r="CI437" s="52">
        <f t="shared" si="480"/>
        <v>9.6170382329218221E-2</v>
      </c>
      <c r="CK437" s="11"/>
      <c r="CL437" s="11"/>
      <c r="CM437" s="11"/>
      <c r="CN437" s="11"/>
      <c r="CO437" s="11"/>
    </row>
    <row r="438" spans="1:93">
      <c r="A438" s="11" t="str">
        <f>"AD"&amp;A436</f>
        <v>AD449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685.5</v>
      </c>
      <c r="F438" s="28">
        <f ca="1">IF($D438&gt;$D$8,"",INDIRECT(ADDRESS(ROW(Entrées!$C$37)+($D438-1)*24+F$11,COLUMN(Entrées!$C$37)+($C438-1),4,TRUE,"Entrées")))</f>
        <v>681</v>
      </c>
      <c r="G438" s="28">
        <f ca="1">IF($D438&gt;$D$8,"",INDIRECT(ADDRESS(ROW(Entrées!$C$37)+($D438-1)*24+G$11,COLUMN(Entrées!$C$37)+($C438-1),4,TRUE,"Entrées")))</f>
        <v>679</v>
      </c>
      <c r="H438" s="28">
        <f ca="1">IF($D438&gt;$D$8,"",INDIRECT(ADDRESS(ROW(Entrées!$C$37)+($D438-1)*24+H$11,COLUMN(Entrées!$C$37)+($C438-1),4,TRUE,"Entrées")))</f>
        <v>684.5</v>
      </c>
      <c r="I438" s="28">
        <f ca="1">IF($D438&gt;$D$8,"",INDIRECT(ADDRESS(ROW(Entrées!$C$37)+($D438-1)*24+I$11,COLUMN(Entrées!$C$37)+($C438-1),4,TRUE,"Entrées")))</f>
        <v>682</v>
      </c>
      <c r="J438" s="28">
        <f ca="1">IF($D438&gt;$D$8,"",INDIRECT(ADDRESS(ROW(Entrées!$C$37)+($D438-1)*24+J$11,COLUMN(Entrées!$C$37)+($C438-1),4,TRUE,"Entrées")))</f>
        <v>681</v>
      </c>
      <c r="K438" s="28">
        <f ca="1">IF($D438&gt;$D$8,"",INDIRECT(ADDRESS(ROW(Entrées!$C$37)+($D438-1)*24+K$11,COLUMN(Entrées!$C$37)+($C438-1),4,TRUE,"Entrées")))</f>
        <v>674</v>
      </c>
      <c r="L438" s="28">
        <f ca="1">IF($D438&gt;$D$8,"",INDIRECT(ADDRESS(ROW(Entrées!$C$37)+($D438-1)*24+L$11,COLUMN(Entrées!$C$37)+($C438-1),4,TRUE,"Entrées")))</f>
        <v>670</v>
      </c>
      <c r="M438" s="28">
        <f ca="1">IF($D438&gt;$D$8,"",INDIRECT(ADDRESS(ROW(Entrées!$C$37)+($D438-1)*24+M$11,COLUMN(Entrées!$C$37)+($C438-1),4,TRUE,"Entrées")))</f>
        <v>673</v>
      </c>
      <c r="N438" s="28">
        <f ca="1">IF($D438&gt;$D$8,"",INDIRECT(ADDRESS(ROW(Entrées!$C$37)+($D438-1)*24+N$11,COLUMN(Entrées!$C$37)+($C438-1),4,TRUE,"Entrées")))</f>
        <v>627</v>
      </c>
      <c r="O438" s="28">
        <f ca="1">IF($D438&gt;$D$8,"",INDIRECT(ADDRESS(ROW(Entrées!$C$37)+($D438-1)*24+O$11,COLUMN(Entrées!$C$37)+($C438-1),4,TRUE,"Entrées")))</f>
        <v>652</v>
      </c>
      <c r="P438" s="28">
        <f ca="1">IF($D438&gt;$D$8,"",INDIRECT(ADDRESS(ROW(Entrées!$C$37)+($D438-1)*24+P$11,COLUMN(Entrées!$C$37)+($C438-1),4,TRUE,"Entrées")))</f>
        <v>664.5</v>
      </c>
      <c r="Q438" s="28">
        <f ca="1">IF($D438&gt;$D$8,"",INDIRECT(ADDRESS(ROW(Entrées!$C$37)+($D438-1)*24+Q$11,COLUMN(Entrées!$C$37)+($C438-1),4,TRUE,"Entrées")))</f>
        <v>642.5</v>
      </c>
      <c r="R438" s="28">
        <f ca="1">IF($D438&gt;$D$8,"",INDIRECT(ADDRESS(ROW(Entrées!$C$37)+($D438-1)*24+R$11,COLUMN(Entrées!$C$37)+($C438-1),4,TRUE,"Entrées")))</f>
        <v>639</v>
      </c>
      <c r="S438" s="28">
        <f ca="1">IF($D438&gt;$D$8,"",INDIRECT(ADDRESS(ROW(Entrées!$C$37)+($D438-1)*24+S$11,COLUMN(Entrées!$C$37)+($C438-1),4,TRUE,"Entrées")))</f>
        <v>634</v>
      </c>
      <c r="T438" s="28">
        <f ca="1">IF($D438&gt;$D$8,"",INDIRECT(ADDRESS(ROW(Entrées!$C$37)+($D438-1)*24+T$11,COLUMN(Entrées!$C$37)+($C438-1),4,TRUE,"Entrées")))</f>
        <v>638.5</v>
      </c>
      <c r="U438" s="28">
        <f ca="1">IF($D438&gt;$D$8,"",INDIRECT(ADDRESS(ROW(Entrées!$C$37)+($D438-1)*24+U$11,COLUMN(Entrées!$C$37)+($C438-1),4,TRUE,"Entrées")))</f>
        <v>643.5</v>
      </c>
      <c r="V438" s="28">
        <f ca="1">IF($D438&gt;$D$8,"",INDIRECT(ADDRESS(ROW(Entrées!$C$37)+($D438-1)*24+V$11,COLUMN(Entrées!$C$37)+($C438-1),4,TRUE,"Entrées")))</f>
        <v>650.5</v>
      </c>
      <c r="W438" s="28">
        <f ca="1">IF($D438&gt;$D$8,"",INDIRECT(ADDRESS(ROW(Entrées!$C$37)+($D438-1)*24+W$11,COLUMN(Entrées!$C$37)+($C438-1),4,TRUE,"Entrées")))</f>
        <v>640</v>
      </c>
      <c r="X438" s="28">
        <f ca="1">IF($D438&gt;$D$8,"",INDIRECT(ADDRESS(ROW(Entrées!$C$37)+($D438-1)*24+X$11,COLUMN(Entrées!$C$37)+($C438-1),4,TRUE,"Entrées")))</f>
        <v>632.5</v>
      </c>
      <c r="Y438" s="28">
        <f ca="1">IF($D438&gt;$D$8,"",INDIRECT(ADDRESS(ROW(Entrées!$C$37)+($D438-1)*24+Y$11,COLUMN(Entrées!$C$37)+($C438-1),4,TRUE,"Entrées")))</f>
        <v>655.5</v>
      </c>
      <c r="Z438" s="28">
        <f ca="1">IF($D438&gt;$D$8,"",INDIRECT(ADDRESS(ROW(Entrées!$C$37)+($D438-1)*24+Z$11,COLUMN(Entrées!$C$37)+($C438-1),4,TRUE,"Entrées")))</f>
        <v>659</v>
      </c>
      <c r="AA438" s="28">
        <f ca="1">IF($D438&gt;$D$8,"",INDIRECT(ADDRESS(ROW(Entrées!$C$37)+($D438-1)*24+AA$11,COLUMN(Entrées!$C$37)+($C438-1),4,TRUE,"Entrées")))</f>
        <v>665</v>
      </c>
      <c r="AB438" s="28">
        <f ca="1">IF($D438&gt;$D$8,"",INDIRECT(ADDRESS(ROW(Entrées!$C$37)+($D438-1)*24+AB$11,COLUMN(Entrées!$C$37)+($C438-1),4,TRUE,"Entrées")))</f>
        <v>661</v>
      </c>
      <c r="AC438" s="11"/>
      <c r="AD438" s="40">
        <f t="shared" ca="1" si="509"/>
        <v>658.9375</v>
      </c>
      <c r="AE438" s="40">
        <f t="shared" ca="1" si="511"/>
        <v>685.5</v>
      </c>
      <c r="AF438" s="40">
        <f t="shared" ca="1" si="512"/>
        <v>627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49473.956989247294</v>
      </c>
      <c r="AK438" s="31">
        <f t="shared" ca="1" si="457"/>
        <v>49350.672043010745</v>
      </c>
      <c r="AL438" s="31">
        <f t="shared" ca="1" si="458"/>
        <v>49398.118279569891</v>
      </c>
      <c r="AM438" s="31">
        <f t="shared" ca="1" si="459"/>
        <v>347.55645161290329</v>
      </c>
      <c r="AN438" s="31">
        <f t="shared" ca="1" si="460"/>
        <v>2588.1444892473114</v>
      </c>
      <c r="AO438" s="31">
        <f t="shared" ca="1" si="461"/>
        <v>1503.5463709677417</v>
      </c>
      <c r="AP438" s="31">
        <f t="shared" ca="1" si="462"/>
        <v>41704.171370967742</v>
      </c>
      <c r="AQ438" s="31">
        <f t="shared" ca="1" si="463"/>
        <v>2152.7096774193546</v>
      </c>
      <c r="AR438" s="31">
        <f t="shared" ca="1" si="464"/>
        <v>402.56922043010746</v>
      </c>
      <c r="AS438" s="31">
        <f t="shared" ca="1" si="465"/>
        <v>6508.2741935483891</v>
      </c>
      <c r="AT438" s="31">
        <f t="shared" ca="1" si="466"/>
        <v>-813.07862903225805</v>
      </c>
      <c r="AU438" s="31">
        <f t="shared" ca="1" si="467"/>
        <v>663.5913978494624</v>
      </c>
      <c r="AV438" s="31">
        <f t="shared" ca="1" si="468"/>
        <v>-5583.5161290322567</v>
      </c>
      <c r="AW438" s="31">
        <f t="shared" ca="1" si="469"/>
        <v>65.047043010752674</v>
      </c>
      <c r="AX438" s="31">
        <f t="shared" ca="1" si="470"/>
        <v>1350.5215053763443</v>
      </c>
      <c r="AY438" s="31">
        <f t="shared" ca="1" si="471"/>
        <v>-1174.383064516129</v>
      </c>
      <c r="AZ438" s="31">
        <f t="shared" ca="1" si="472"/>
        <v>-997.34811827956992</v>
      </c>
      <c r="BA438" s="31">
        <f t="shared" ca="1" si="473"/>
        <v>-382.02016129032256</v>
      </c>
      <c r="BB438" s="31">
        <f t="shared" ca="1" si="474"/>
        <v>-2410.5497311827958</v>
      </c>
      <c r="BC438" s="31">
        <f t="shared" ca="1" si="475"/>
        <v>-1597.1438172043011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-3918.5</v>
      </c>
      <c r="BI438" s="32">
        <f>IF($BF438&gt;$Y$7,"",IF(AND($BF438=$Y$7,$BG438=23),"",Entrées!D466-Entrées!D465))</f>
        <v>-3687.5</v>
      </c>
      <c r="BJ438" s="32">
        <f>IF($BF438&gt;$Y$7,"",IF(AND($BF438=$Y$7,$BG438=23),"",Entrées!E466-Entrées!E465))</f>
        <v>-3825</v>
      </c>
      <c r="BK438" s="32">
        <f>IF($BF438&gt;$Y$7,"",IF(AND($BF438=$Y$7,$BG438=23),"",Entrées!F466-Entrées!F465))</f>
        <v>-1</v>
      </c>
      <c r="BL438" s="32">
        <f>IF($BF438&gt;$Y$7,"",IF(AND($BF438=$Y$7,$BG438=23),"",Entrées!G466-Entrées!G465))</f>
        <v>-360.5</v>
      </c>
      <c r="BM438" s="32">
        <f>IF($BF438&gt;$Y$7,"",IF(AND($BF438=$Y$7,$BG438=23),"",Entrées!H466-Entrées!H465))</f>
        <v>-930.5</v>
      </c>
      <c r="BN438" s="32">
        <f>IF($BF438&gt;$Y$7,"",IF(AND($BF438=$Y$7,$BG438=23),"",Entrées!I466-Entrées!I465))</f>
        <v>-302.5</v>
      </c>
      <c r="BO438" s="32">
        <f>IF($BF438&gt;$Y$7,"",IF(AND($BF438=$Y$7,$BG438=23),"",Entrées!J466-Entrées!J465))</f>
        <v>228</v>
      </c>
      <c r="BP438" s="32">
        <f>IF($BF438&gt;$Y$7,"",IF(AND($BF438=$Y$7,$BG438=23),"",Entrées!K466-Entrées!K465))</f>
        <v>0</v>
      </c>
      <c r="BQ438" s="32">
        <f>IF($BF438&gt;$Y$7,"",IF(AND($BF438=$Y$7,$BG438=23),"",Entrées!L466-Entrées!L465))</f>
        <v>-2106.5</v>
      </c>
      <c r="BR438" s="32">
        <f>IF($BF438&gt;$Y$7,"",IF(AND($BF438=$Y$7,$BG438=23),"",Entrées!M466-Entrées!M465))</f>
        <v>-44.5</v>
      </c>
      <c r="BS438" s="32">
        <f>IF($BF438&gt;$Y$7,"",IF(AND($BF438=$Y$7,$BG438=23),"",Entrées!N466-Entrées!N465))</f>
        <v>10.5</v>
      </c>
      <c r="BT438" s="32">
        <f>IF($BF438&gt;$Y$7,"",IF(AND($BF438=$Y$7,$BG438=23),"",Entrées!O466-Entrées!O465))</f>
        <v>-412</v>
      </c>
      <c r="BU438" s="32">
        <f>IF($BF438&gt;$Y$7,"",IF(AND($BF438=$Y$7,$BG438=23),"",Entrées!P466-Entrées!P465))</f>
        <v>-7</v>
      </c>
      <c r="BV438" s="32">
        <f>IF($BF438&gt;$Y$7,"",IF(AND($BF438=$Y$7,$BG438=23),"",Entrées!Q466-Entrées!Q465))</f>
        <v>954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-670</v>
      </c>
      <c r="BY438" s="32">
        <f>IF($BF438&gt;$Y$7,"",IF(AND($BF438=$Y$7,$BG438=23),"",Entrées!T466-Entrées!T465))</f>
        <v>-697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-97</v>
      </c>
      <c r="CB438" s="4"/>
      <c r="CC438" s="4"/>
      <c r="CD438" s="33">
        <f>IF($BF438&lt;=$Y$7,Entrées!J465/CD$2,"")</f>
        <v>0.34986121625031541</v>
      </c>
      <c r="CE438" s="33">
        <f>IF($BF438&lt;=$Y$7,Entrées!K465/CE$2,"")</f>
        <v>0</v>
      </c>
      <c r="CF438" s="11">
        <f t="shared" si="477"/>
        <v>7926</v>
      </c>
      <c r="CG438" s="11">
        <f t="shared" si="478"/>
        <v>4186</v>
      </c>
      <c r="CH438" s="52">
        <f t="shared" si="479"/>
        <v>0.27160101910413265</v>
      </c>
      <c r="CI438" s="52">
        <f t="shared" si="480"/>
        <v>9.6170382329218221E-2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650.5</v>
      </c>
      <c r="F439" s="28">
        <f ca="1">IF($D439&gt;$D$8,"",INDIRECT(ADDRESS(ROW(Entrées!$C$37)+($D439-1)*24+F$11,COLUMN(Entrées!$C$37)+($C439-1),4,TRUE,"Entrées")))</f>
        <v>648</v>
      </c>
      <c r="G439" s="28">
        <f ca="1">IF($D439&gt;$D$8,"",INDIRECT(ADDRESS(ROW(Entrées!$C$37)+($D439-1)*24+G$11,COLUMN(Entrées!$C$37)+($C439-1),4,TRUE,"Entrées")))</f>
        <v>660.5</v>
      </c>
      <c r="H439" s="28">
        <f ca="1">IF($D439&gt;$D$8,"",INDIRECT(ADDRESS(ROW(Entrées!$C$37)+($D439-1)*24+H$11,COLUMN(Entrées!$C$37)+($C439-1),4,TRUE,"Entrées")))</f>
        <v>662.5</v>
      </c>
      <c r="I439" s="28">
        <f ca="1">IF($D439&gt;$D$8,"",INDIRECT(ADDRESS(ROW(Entrées!$C$37)+($D439-1)*24+I$11,COLUMN(Entrées!$C$37)+($C439-1),4,TRUE,"Entrées")))</f>
        <v>658</v>
      </c>
      <c r="J439" s="28">
        <f ca="1">IF($D439&gt;$D$8,"",INDIRECT(ADDRESS(ROW(Entrées!$C$37)+($D439-1)*24+J$11,COLUMN(Entrées!$C$37)+($C439-1),4,TRUE,"Entrées")))</f>
        <v>654.5</v>
      </c>
      <c r="K439" s="28">
        <f ca="1">IF($D439&gt;$D$8,"",INDIRECT(ADDRESS(ROW(Entrées!$C$37)+($D439-1)*24+K$11,COLUMN(Entrées!$C$37)+($C439-1),4,TRUE,"Entrées")))</f>
        <v>653.5</v>
      </c>
      <c r="L439" s="28">
        <f ca="1">IF($D439&gt;$D$8,"",INDIRECT(ADDRESS(ROW(Entrées!$C$37)+($D439-1)*24+L$11,COLUMN(Entrées!$C$37)+($C439-1),4,TRUE,"Entrées")))</f>
        <v>639.5</v>
      </c>
      <c r="M439" s="28">
        <f ca="1">IF($D439&gt;$D$8,"",INDIRECT(ADDRESS(ROW(Entrées!$C$37)+($D439-1)*24+M$11,COLUMN(Entrées!$C$37)+($C439-1),4,TRUE,"Entrées")))</f>
        <v>635</v>
      </c>
      <c r="N439" s="28">
        <f ca="1">IF($D439&gt;$D$8,"",INDIRECT(ADDRESS(ROW(Entrées!$C$37)+($D439-1)*24+N$11,COLUMN(Entrées!$C$37)+($C439-1),4,TRUE,"Entrées")))</f>
        <v>633.5</v>
      </c>
      <c r="O439" s="28">
        <f ca="1">IF($D439&gt;$D$8,"",INDIRECT(ADDRESS(ROW(Entrées!$C$37)+($D439-1)*24+O$11,COLUMN(Entrées!$C$37)+($C439-1),4,TRUE,"Entrées")))</f>
        <v>625.5</v>
      </c>
      <c r="P439" s="28">
        <f ca="1">IF($D439&gt;$D$8,"",INDIRECT(ADDRESS(ROW(Entrées!$C$37)+($D439-1)*24+P$11,COLUMN(Entrées!$C$37)+($C439-1),4,TRUE,"Entrées")))</f>
        <v>633.5</v>
      </c>
      <c r="Q439" s="28">
        <f ca="1">IF($D439&gt;$D$8,"",INDIRECT(ADDRESS(ROW(Entrées!$C$37)+($D439-1)*24+Q$11,COLUMN(Entrées!$C$37)+($C439-1),4,TRUE,"Entrées")))</f>
        <v>637.5</v>
      </c>
      <c r="R439" s="28">
        <f ca="1">IF($D439&gt;$D$8,"",INDIRECT(ADDRESS(ROW(Entrées!$C$37)+($D439-1)*24+R$11,COLUMN(Entrées!$C$37)+($C439-1),4,TRUE,"Entrées")))</f>
        <v>647.5</v>
      </c>
      <c r="S439" s="28">
        <f ca="1">IF($D439&gt;$D$8,"",INDIRECT(ADDRESS(ROW(Entrées!$C$37)+($D439-1)*24+S$11,COLUMN(Entrées!$C$37)+($C439-1),4,TRUE,"Entrées")))</f>
        <v>641</v>
      </c>
      <c r="T439" s="28">
        <f ca="1">IF($D439&gt;$D$8,"",INDIRECT(ADDRESS(ROW(Entrées!$C$37)+($D439-1)*24+T$11,COLUMN(Entrées!$C$37)+($C439-1),4,TRUE,"Entrées")))</f>
        <v>644</v>
      </c>
      <c r="U439" s="28">
        <f ca="1">IF($D439&gt;$D$8,"",INDIRECT(ADDRESS(ROW(Entrées!$C$37)+($D439-1)*24+U$11,COLUMN(Entrées!$C$37)+($C439-1),4,TRUE,"Entrées")))</f>
        <v>641</v>
      </c>
      <c r="V439" s="28">
        <f ca="1">IF($D439&gt;$D$8,"",INDIRECT(ADDRESS(ROW(Entrées!$C$37)+($D439-1)*24+V$11,COLUMN(Entrées!$C$37)+($C439-1),4,TRUE,"Entrées")))</f>
        <v>655.5</v>
      </c>
      <c r="W439" s="28">
        <f ca="1">IF($D439&gt;$D$8,"",INDIRECT(ADDRESS(ROW(Entrées!$C$37)+($D439-1)*24+W$11,COLUMN(Entrées!$C$37)+($C439-1),4,TRUE,"Entrées")))</f>
        <v>659</v>
      </c>
      <c r="X439" s="28">
        <f ca="1">IF($D439&gt;$D$8,"",INDIRECT(ADDRESS(ROW(Entrées!$C$37)+($D439-1)*24+X$11,COLUMN(Entrées!$C$37)+($C439-1),4,TRUE,"Entrées")))</f>
        <v>664.5</v>
      </c>
      <c r="Y439" s="28">
        <f ca="1">IF($D439&gt;$D$8,"",INDIRECT(ADDRESS(ROW(Entrées!$C$37)+($D439-1)*24+Y$11,COLUMN(Entrées!$C$37)+($C439-1),4,TRUE,"Entrées")))</f>
        <v>675.5</v>
      </c>
      <c r="Z439" s="28">
        <f ca="1">IF($D439&gt;$D$8,"",INDIRECT(ADDRESS(ROW(Entrées!$C$37)+($D439-1)*24+Z$11,COLUMN(Entrées!$C$37)+($C439-1),4,TRUE,"Entrées")))</f>
        <v>679</v>
      </c>
      <c r="AA439" s="28">
        <f ca="1">IF($D439&gt;$D$8,"",INDIRECT(ADDRESS(ROW(Entrées!$C$37)+($D439-1)*24+AA$11,COLUMN(Entrées!$C$37)+($C439-1),4,TRUE,"Entrées")))</f>
        <v>677</v>
      </c>
      <c r="AB439" s="28">
        <f ca="1">IF($D439&gt;$D$8,"",INDIRECT(ADDRESS(ROW(Entrées!$C$37)+($D439-1)*24+AB$11,COLUMN(Entrées!$C$37)+($C439-1),4,TRUE,"Entrées")))</f>
        <v>672</v>
      </c>
      <c r="AC439" s="11"/>
      <c r="AD439" s="40">
        <f t="shared" ca="1" si="509"/>
        <v>652</v>
      </c>
      <c r="AE439" s="40">
        <f t="shared" ca="1" si="511"/>
        <v>679</v>
      </c>
      <c r="AF439" s="40">
        <f t="shared" ca="1" si="512"/>
        <v>625.5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49473.956989247294</v>
      </c>
      <c r="AK439" s="31">
        <f t="shared" ca="1" si="457"/>
        <v>49350.672043010745</v>
      </c>
      <c r="AL439" s="31">
        <f t="shared" ca="1" si="458"/>
        <v>49398.118279569891</v>
      </c>
      <c r="AM439" s="31">
        <f t="shared" ca="1" si="459"/>
        <v>347.55645161290329</v>
      </c>
      <c r="AN439" s="31">
        <f t="shared" ca="1" si="460"/>
        <v>2588.1444892473114</v>
      </c>
      <c r="AO439" s="31">
        <f t="shared" ca="1" si="461"/>
        <v>1503.5463709677417</v>
      </c>
      <c r="AP439" s="31">
        <f t="shared" ca="1" si="462"/>
        <v>41704.171370967742</v>
      </c>
      <c r="AQ439" s="31">
        <f t="shared" ca="1" si="463"/>
        <v>2152.7096774193546</v>
      </c>
      <c r="AR439" s="31">
        <f t="shared" ca="1" si="464"/>
        <v>402.56922043010746</v>
      </c>
      <c r="AS439" s="31">
        <f t="shared" ca="1" si="465"/>
        <v>6508.2741935483891</v>
      </c>
      <c r="AT439" s="31">
        <f t="shared" ca="1" si="466"/>
        <v>-813.07862903225805</v>
      </c>
      <c r="AU439" s="31">
        <f t="shared" ca="1" si="467"/>
        <v>663.5913978494624</v>
      </c>
      <c r="AV439" s="31">
        <f t="shared" ca="1" si="468"/>
        <v>-5583.5161290322567</v>
      </c>
      <c r="AW439" s="31">
        <f t="shared" ca="1" si="469"/>
        <v>65.047043010752674</v>
      </c>
      <c r="AX439" s="31">
        <f t="shared" ca="1" si="470"/>
        <v>1350.5215053763443</v>
      </c>
      <c r="AY439" s="31">
        <f t="shared" ca="1" si="471"/>
        <v>-1174.383064516129</v>
      </c>
      <c r="AZ439" s="31">
        <f t="shared" ca="1" si="472"/>
        <v>-997.34811827956992</v>
      </c>
      <c r="BA439" s="31">
        <f t="shared" ca="1" si="473"/>
        <v>-382.02016129032256</v>
      </c>
      <c r="BB439" s="31">
        <f t="shared" ca="1" si="474"/>
        <v>-2410.5497311827958</v>
      </c>
      <c r="BC439" s="31">
        <f t="shared" ca="1" si="475"/>
        <v>-1597.1438172043011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-2141.5</v>
      </c>
      <c r="BI439" s="32">
        <f>IF($BF439&gt;$Y$7,"",IF(AND($BF439=$Y$7,$BG439=23),"",Entrées!D467-Entrées!D466))</f>
        <v>-525</v>
      </c>
      <c r="BJ439" s="32">
        <f>IF($BF439&gt;$Y$7,"",IF(AND($BF439=$Y$7,$BG439=23),"",Entrées!E467-Entrées!E466))</f>
        <v>-687.5</v>
      </c>
      <c r="BK439" s="32">
        <f>IF($BF439&gt;$Y$7,"",IF(AND($BF439=$Y$7,$BG439=23),"",Entrées!F467-Entrées!F466))</f>
        <v>-1</v>
      </c>
      <c r="BL439" s="32">
        <f>IF($BF439&gt;$Y$7,"",IF(AND($BF439=$Y$7,$BG439=23),"",Entrées!G467-Entrées!G466))</f>
        <v>-226.5</v>
      </c>
      <c r="BM439" s="32">
        <f>IF($BF439&gt;$Y$7,"",IF(AND($BF439=$Y$7,$BG439=23),"",Entrées!H467-Entrées!H466))</f>
        <v>-169</v>
      </c>
      <c r="BN439" s="32">
        <f>IF($BF439&gt;$Y$7,"",IF(AND($BF439=$Y$7,$BG439=23),"",Entrées!I467-Entrées!I466))</f>
        <v>-860</v>
      </c>
      <c r="BO439" s="32">
        <f>IF($BF439&gt;$Y$7,"",IF(AND($BF439=$Y$7,$BG439=23),"",Entrées!J467-Entrées!J466))</f>
        <v>146.5</v>
      </c>
      <c r="BP439" s="32">
        <f>IF($BF439&gt;$Y$7,"",IF(AND($BF439=$Y$7,$BG439=23),"",Entrées!K467-Entrées!K466))</f>
        <v>0</v>
      </c>
      <c r="BQ439" s="32">
        <f>IF($BF439&gt;$Y$7,"",IF(AND($BF439=$Y$7,$BG439=23),"",Entrées!L467-Entrées!L466))</f>
        <v>-937</v>
      </c>
      <c r="BR439" s="32">
        <f>IF($BF439&gt;$Y$7,"",IF(AND($BF439=$Y$7,$BG439=23),"",Entrées!M467-Entrées!M466))</f>
        <v>-472.5</v>
      </c>
      <c r="BS439" s="32">
        <f>IF($BF439&gt;$Y$7,"",IF(AND($BF439=$Y$7,$BG439=23),"",Entrées!N467-Entrées!N466))</f>
        <v>2.5</v>
      </c>
      <c r="BT439" s="32">
        <f>IF($BF439&gt;$Y$7,"",IF(AND($BF439=$Y$7,$BG439=23),"",Entrées!O467-Entrées!O466))</f>
        <v>377</v>
      </c>
      <c r="BU439" s="32">
        <f>IF($BF439&gt;$Y$7,"",IF(AND($BF439=$Y$7,$BG439=23),"",Entrées!P467-Entrées!P466))</f>
        <v>-2</v>
      </c>
      <c r="BV439" s="32">
        <f>IF($BF439&gt;$Y$7,"",IF(AND($BF439=$Y$7,$BG439=23),"",Entrées!Q467-Entrées!Q466))</f>
        <v>1000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-112</v>
      </c>
      <c r="BY439" s="32">
        <f>IF($BF439&gt;$Y$7,"",IF(AND($BF439=$Y$7,$BG439=23),"",Entrées!T467-Entrées!T466))</f>
        <v>420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313</v>
      </c>
      <c r="CB439" s="4"/>
      <c r="CC439" s="4"/>
      <c r="CD439" s="33">
        <f>IF($BF439&lt;=$Y$7,Entrées!J466/CD$2,"")</f>
        <v>0.3786273025485743</v>
      </c>
      <c r="CE439" s="33">
        <f>IF($BF439&lt;=$Y$7,Entrées!K466/CE$2,"")</f>
        <v>0</v>
      </c>
      <c r="CF439" s="11">
        <f t="shared" si="477"/>
        <v>7926</v>
      </c>
      <c r="CG439" s="11">
        <f t="shared" si="478"/>
        <v>4186</v>
      </c>
      <c r="CH439" s="52">
        <f t="shared" si="479"/>
        <v>0.27160101910413265</v>
      </c>
      <c r="CI439" s="52">
        <f t="shared" si="480"/>
        <v>9.6170382329218221E-2</v>
      </c>
      <c r="CK439" s="11"/>
      <c r="CL439" s="4"/>
      <c r="CM439" s="11"/>
      <c r="CN439" s="11"/>
      <c r="CO439" s="4"/>
    </row>
    <row r="440" spans="1:93">
      <c r="A440" s="11" t="str">
        <f>"AE"&amp;A436</f>
        <v>AE449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680.5</v>
      </c>
      <c r="F440" s="28">
        <f ca="1">IF($D440&gt;$D$8,"",INDIRECT(ADDRESS(ROW(Entrées!$C$37)+($D440-1)*24+F$11,COLUMN(Entrées!$C$37)+($C440-1),4,TRUE,"Entrées")))</f>
        <v>676.5</v>
      </c>
      <c r="G440" s="28">
        <f ca="1">IF($D440&gt;$D$8,"",INDIRECT(ADDRESS(ROW(Entrées!$C$37)+($D440-1)*24+G$11,COLUMN(Entrées!$C$37)+($C440-1),4,TRUE,"Entrées")))</f>
        <v>665.5</v>
      </c>
      <c r="H440" s="28">
        <f ca="1">IF($D440&gt;$D$8,"",INDIRECT(ADDRESS(ROW(Entrées!$C$37)+($D440-1)*24+H$11,COLUMN(Entrées!$C$37)+($C440-1),4,TRUE,"Entrées")))</f>
        <v>669</v>
      </c>
      <c r="I440" s="28">
        <f ca="1">IF($D440&gt;$D$8,"",INDIRECT(ADDRESS(ROW(Entrées!$C$37)+($D440-1)*24+I$11,COLUMN(Entrées!$C$37)+($C440-1),4,TRUE,"Entrées")))</f>
        <v>662.5</v>
      </c>
      <c r="J440" s="28">
        <f ca="1">IF($D440&gt;$D$8,"",INDIRECT(ADDRESS(ROW(Entrées!$C$37)+($D440-1)*24+J$11,COLUMN(Entrées!$C$37)+($C440-1),4,TRUE,"Entrées")))</f>
        <v>670.5</v>
      </c>
      <c r="K440" s="28">
        <f ca="1">IF($D440&gt;$D$8,"",INDIRECT(ADDRESS(ROW(Entrées!$C$37)+($D440-1)*24+K$11,COLUMN(Entrées!$C$37)+($C440-1),4,TRUE,"Entrées")))</f>
        <v>662.5</v>
      </c>
      <c r="L440" s="28">
        <f ca="1">IF($D440&gt;$D$8,"",INDIRECT(ADDRESS(ROW(Entrées!$C$37)+($D440-1)*24+L$11,COLUMN(Entrées!$C$37)+($C440-1),4,TRUE,"Entrées")))</f>
        <v>652</v>
      </c>
      <c r="M440" s="28">
        <f ca="1">IF($D440&gt;$D$8,"",INDIRECT(ADDRESS(ROW(Entrées!$C$37)+($D440-1)*24+M$11,COLUMN(Entrées!$C$37)+($C440-1),4,TRUE,"Entrées")))</f>
        <v>649</v>
      </c>
      <c r="N440" s="28">
        <f ca="1">IF($D440&gt;$D$8,"",INDIRECT(ADDRESS(ROW(Entrées!$C$37)+($D440-1)*24+N$11,COLUMN(Entrées!$C$37)+($C440-1),4,TRUE,"Entrées")))</f>
        <v>652.5</v>
      </c>
      <c r="O440" s="28">
        <f ca="1">IF($D440&gt;$D$8,"",INDIRECT(ADDRESS(ROW(Entrées!$C$37)+($D440-1)*24+O$11,COLUMN(Entrées!$C$37)+($C440-1),4,TRUE,"Entrées")))</f>
        <v>648</v>
      </c>
      <c r="P440" s="28">
        <f ca="1">IF($D440&gt;$D$8,"",INDIRECT(ADDRESS(ROW(Entrées!$C$37)+($D440-1)*24+P$11,COLUMN(Entrées!$C$37)+($C440-1),4,TRUE,"Entrées")))</f>
        <v>632.5</v>
      </c>
      <c r="Q440" s="28">
        <f ca="1">IF($D440&gt;$D$8,"",INDIRECT(ADDRESS(ROW(Entrées!$C$37)+($D440-1)*24+Q$11,COLUMN(Entrées!$C$37)+($C440-1),4,TRUE,"Entrées")))</f>
        <v>636</v>
      </c>
      <c r="R440" s="28">
        <f ca="1">IF($D440&gt;$D$8,"",INDIRECT(ADDRESS(ROW(Entrées!$C$37)+($D440-1)*24+R$11,COLUMN(Entrées!$C$37)+($C440-1),4,TRUE,"Entrées")))</f>
        <v>645</v>
      </c>
      <c r="S440" s="28">
        <f ca="1">IF($D440&gt;$D$8,"",INDIRECT(ADDRESS(ROW(Entrées!$C$37)+($D440-1)*24+S$11,COLUMN(Entrées!$C$37)+($C440-1),4,TRUE,"Entrées")))</f>
        <v>646</v>
      </c>
      <c r="T440" s="28">
        <f ca="1">IF($D440&gt;$D$8,"",INDIRECT(ADDRESS(ROW(Entrées!$C$37)+($D440-1)*24+T$11,COLUMN(Entrées!$C$37)+($C440-1),4,TRUE,"Entrées")))</f>
        <v>643.5</v>
      </c>
      <c r="U440" s="28">
        <f ca="1">IF($D440&gt;$D$8,"",INDIRECT(ADDRESS(ROW(Entrées!$C$37)+($D440-1)*24+U$11,COLUMN(Entrées!$C$37)+($C440-1),4,TRUE,"Entrées")))</f>
        <v>657.5</v>
      </c>
      <c r="V440" s="28">
        <f ca="1">IF($D440&gt;$D$8,"",INDIRECT(ADDRESS(ROW(Entrées!$C$37)+($D440-1)*24+V$11,COLUMN(Entrées!$C$37)+($C440-1),4,TRUE,"Entrées")))</f>
        <v>672.5</v>
      </c>
      <c r="W440" s="28">
        <f ca="1">IF($D440&gt;$D$8,"",INDIRECT(ADDRESS(ROW(Entrées!$C$37)+($D440-1)*24+W$11,COLUMN(Entrées!$C$37)+($C440-1),4,TRUE,"Entrées")))</f>
        <v>680.5</v>
      </c>
      <c r="X440" s="28">
        <f ca="1">IF($D440&gt;$D$8,"",INDIRECT(ADDRESS(ROW(Entrées!$C$37)+($D440-1)*24+X$11,COLUMN(Entrées!$C$37)+($C440-1),4,TRUE,"Entrées")))</f>
        <v>678.5</v>
      </c>
      <c r="Y440" s="28">
        <f ca="1">IF($D440&gt;$D$8,"",INDIRECT(ADDRESS(ROW(Entrées!$C$37)+($D440-1)*24+Y$11,COLUMN(Entrées!$C$37)+($C440-1),4,TRUE,"Entrées")))</f>
        <v>676</v>
      </c>
      <c r="Z440" s="28">
        <f ca="1">IF($D440&gt;$D$8,"",INDIRECT(ADDRESS(ROW(Entrées!$C$37)+($D440-1)*24+Z$11,COLUMN(Entrées!$C$37)+($C440-1),4,TRUE,"Entrées")))</f>
        <v>678.5</v>
      </c>
      <c r="AA440" s="28">
        <f ca="1">IF($D440&gt;$D$8,"",INDIRECT(ADDRESS(ROW(Entrées!$C$37)+($D440-1)*24+AA$11,COLUMN(Entrées!$C$37)+($C440-1),4,TRUE,"Entrées")))</f>
        <v>682</v>
      </c>
      <c r="AB440" s="28">
        <f ca="1">IF($D440&gt;$D$8,"",INDIRECT(ADDRESS(ROW(Entrées!$C$37)+($D440-1)*24+AB$11,COLUMN(Entrées!$C$37)+($C440-1),4,TRUE,"Entrées")))</f>
        <v>675</v>
      </c>
      <c r="AC440" s="11"/>
      <c r="AD440" s="40">
        <f t="shared" ca="1" si="509"/>
        <v>662.16666666666663</v>
      </c>
      <c r="AE440" s="40">
        <f t="shared" ca="1" si="511"/>
        <v>682</v>
      </c>
      <c r="AF440" s="40">
        <f t="shared" ca="1" si="512"/>
        <v>632.5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49473.956989247294</v>
      </c>
      <c r="AK440" s="31">
        <f t="shared" ca="1" si="457"/>
        <v>49350.672043010745</v>
      </c>
      <c r="AL440" s="31">
        <f t="shared" ca="1" si="458"/>
        <v>49398.118279569891</v>
      </c>
      <c r="AM440" s="31">
        <f t="shared" ca="1" si="459"/>
        <v>347.55645161290329</v>
      </c>
      <c r="AN440" s="31">
        <f t="shared" ca="1" si="460"/>
        <v>2588.1444892473114</v>
      </c>
      <c r="AO440" s="31">
        <f t="shared" ca="1" si="461"/>
        <v>1503.5463709677417</v>
      </c>
      <c r="AP440" s="31">
        <f t="shared" ca="1" si="462"/>
        <v>41704.171370967742</v>
      </c>
      <c r="AQ440" s="31">
        <f t="shared" ca="1" si="463"/>
        <v>2152.7096774193546</v>
      </c>
      <c r="AR440" s="31">
        <f t="shared" ca="1" si="464"/>
        <v>402.56922043010746</v>
      </c>
      <c r="AS440" s="31">
        <f t="shared" ca="1" si="465"/>
        <v>6508.2741935483891</v>
      </c>
      <c r="AT440" s="31">
        <f t="shared" ca="1" si="466"/>
        <v>-813.07862903225805</v>
      </c>
      <c r="AU440" s="31">
        <f t="shared" ca="1" si="467"/>
        <v>663.5913978494624</v>
      </c>
      <c r="AV440" s="31">
        <f t="shared" ca="1" si="468"/>
        <v>-5583.5161290322567</v>
      </c>
      <c r="AW440" s="31">
        <f t="shared" ca="1" si="469"/>
        <v>65.047043010752674</v>
      </c>
      <c r="AX440" s="31">
        <f t="shared" ca="1" si="470"/>
        <v>1350.5215053763443</v>
      </c>
      <c r="AY440" s="31">
        <f t="shared" ca="1" si="471"/>
        <v>-1174.383064516129</v>
      </c>
      <c r="AZ440" s="31">
        <f t="shared" ca="1" si="472"/>
        <v>-997.34811827956992</v>
      </c>
      <c r="BA440" s="31">
        <f t="shared" ca="1" si="473"/>
        <v>-382.02016129032256</v>
      </c>
      <c r="BB440" s="31">
        <f t="shared" ca="1" si="474"/>
        <v>-2410.5497311827958</v>
      </c>
      <c r="BC440" s="31">
        <f t="shared" ca="1" si="475"/>
        <v>-1597.1438172043011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2121</v>
      </c>
      <c r="BI440" s="32">
        <f>IF($BF440&gt;$Y$7,"",IF(AND($BF440=$Y$7,$BG440=23),"",Entrées!D468-Entrées!D467))</f>
        <v>1012.5</v>
      </c>
      <c r="BJ440" s="32">
        <f>IF($BF440&gt;$Y$7,"",IF(AND($BF440=$Y$7,$BG440=23),"",Entrées!E468-Entrées!E467))</f>
        <v>887.5</v>
      </c>
      <c r="BK440" s="32">
        <f>IF($BF440&gt;$Y$7,"",IF(AND($BF440=$Y$7,$BG440=23),"",Entrées!F468-Entrées!F467))</f>
        <v>-0.5</v>
      </c>
      <c r="BL440" s="32">
        <f>IF($BF440&gt;$Y$7,"",IF(AND($BF440=$Y$7,$BG440=23),"",Entrées!G468-Entrées!G467))</f>
        <v>319</v>
      </c>
      <c r="BM440" s="32">
        <f>IF($BF440&gt;$Y$7,"",IF(AND($BF440=$Y$7,$BG440=23),"",Entrées!H468-Entrées!H467))</f>
        <v>3</v>
      </c>
      <c r="BN440" s="32">
        <f>IF($BF440&gt;$Y$7,"",IF(AND($BF440=$Y$7,$BG440=23),"",Entrées!I468-Entrées!I467))</f>
        <v>-545</v>
      </c>
      <c r="BO440" s="32">
        <f>IF($BF440&gt;$Y$7,"",IF(AND($BF440=$Y$7,$BG440=23),"",Entrées!J468-Entrées!J467))</f>
        <v>-69.5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754</v>
      </c>
      <c r="BR440" s="32">
        <f>IF($BF440&gt;$Y$7,"",IF(AND($BF440=$Y$7,$BG440=23),"",Entrées!M468-Entrées!M467))</f>
        <v>-355.5</v>
      </c>
      <c r="BS440" s="32">
        <f>IF($BF440&gt;$Y$7,"",IF(AND($BF440=$Y$7,$BG440=23),"",Entrées!N468-Entrées!N467))</f>
        <v>3.5</v>
      </c>
      <c r="BT440" s="32">
        <f>IF($BF440&gt;$Y$7,"",IF(AND($BF440=$Y$7,$BG440=23),"",Entrées!O468-Entrées!O467))</f>
        <v>2012</v>
      </c>
      <c r="BU440" s="32">
        <f>IF($BF440&gt;$Y$7,"",IF(AND($BF440=$Y$7,$BG440=23),"",Entrées!P468-Entrées!P467))</f>
        <v>5.5</v>
      </c>
      <c r="BV440" s="32">
        <f>IF($BF440&gt;$Y$7,"",IF(AND($BF440=$Y$7,$BG440=23),"",Entrées!Q468-Entrées!Q467))</f>
        <v>175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591</v>
      </c>
      <c r="BY440" s="32">
        <f>IF($BF440&gt;$Y$7,"",IF(AND($BF440=$Y$7,$BG440=23),"",Entrées!T468-Entrées!T467))</f>
        <v>350</v>
      </c>
      <c r="BZ440" s="32">
        <f>IF($BF440&gt;$Y$7,"",IF(AND($BF440=$Y$7,$BG440=23),"",Entrées!U468-Entrées!U467))</f>
        <v>155</v>
      </c>
      <c r="CA440" s="32">
        <f>IF($BF440&gt;$Y$7,"",IF(AND($BF440=$Y$7,$BG440=23),"",Entrées!V468-Entrées!V467))</f>
        <v>465</v>
      </c>
      <c r="CB440" s="4"/>
      <c r="CC440" s="4"/>
      <c r="CD440" s="33">
        <f>IF($BF440&lt;=$Y$7,Entrées!J467/CD$2,"")</f>
        <v>0.39711077466565731</v>
      </c>
      <c r="CE440" s="33">
        <f>IF($BF440&lt;=$Y$7,Entrées!K467/CE$2,"")</f>
        <v>0</v>
      </c>
      <c r="CF440" s="11">
        <f t="shared" si="477"/>
        <v>7926</v>
      </c>
      <c r="CG440" s="11">
        <f t="shared" si="478"/>
        <v>4186</v>
      </c>
      <c r="CH440" s="52">
        <f t="shared" si="479"/>
        <v>0.27160101910413265</v>
      </c>
      <c r="CI440" s="52">
        <f t="shared" si="480"/>
        <v>9.6170382329218221E-2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677</v>
      </c>
      <c r="F441" s="28">
        <f ca="1">IF($D441&gt;$D$8,"",INDIRECT(ADDRESS(ROW(Entrées!$C$37)+($D441-1)*24+F$11,COLUMN(Entrées!$C$37)+($C441-1),4,TRUE,"Entrées")))</f>
        <v>678.5</v>
      </c>
      <c r="G441" s="28">
        <f ca="1">IF($D441&gt;$D$8,"",INDIRECT(ADDRESS(ROW(Entrées!$C$37)+($D441-1)*24+G$11,COLUMN(Entrées!$C$37)+($C441-1),4,TRUE,"Entrées")))</f>
        <v>687.5</v>
      </c>
      <c r="H441" s="28">
        <f ca="1">IF($D441&gt;$D$8,"",INDIRECT(ADDRESS(ROW(Entrées!$C$37)+($D441-1)*24+H$11,COLUMN(Entrées!$C$37)+($C441-1),4,TRUE,"Entrées")))</f>
        <v>686</v>
      </c>
      <c r="I441" s="28">
        <f ca="1">IF($D441&gt;$D$8,"",INDIRECT(ADDRESS(ROW(Entrées!$C$37)+($D441-1)*24+I$11,COLUMN(Entrées!$C$37)+($C441-1),4,TRUE,"Entrées")))</f>
        <v>674.5</v>
      </c>
      <c r="J441" s="28">
        <f ca="1">IF($D441&gt;$D$8,"",INDIRECT(ADDRESS(ROW(Entrées!$C$37)+($D441-1)*24+J$11,COLUMN(Entrées!$C$37)+($C441-1),4,TRUE,"Entrées")))</f>
        <v>672</v>
      </c>
      <c r="K441" s="28">
        <f ca="1">IF($D441&gt;$D$8,"",INDIRECT(ADDRESS(ROW(Entrées!$C$37)+($D441-1)*24+K$11,COLUMN(Entrées!$C$37)+($C441-1),4,TRUE,"Entrées")))</f>
        <v>668.5</v>
      </c>
      <c r="L441" s="28">
        <f ca="1">IF($D441&gt;$D$8,"",INDIRECT(ADDRESS(ROW(Entrées!$C$37)+($D441-1)*24+L$11,COLUMN(Entrées!$C$37)+($C441-1),4,TRUE,"Entrées")))</f>
        <v>659</v>
      </c>
      <c r="M441" s="28">
        <f ca="1">IF($D441&gt;$D$8,"",INDIRECT(ADDRESS(ROW(Entrées!$C$37)+($D441-1)*24+M$11,COLUMN(Entrées!$C$37)+($C441-1),4,TRUE,"Entrées")))</f>
        <v>654</v>
      </c>
      <c r="N441" s="28">
        <f ca="1">IF($D441&gt;$D$8,"",INDIRECT(ADDRESS(ROW(Entrées!$C$37)+($D441-1)*24+N$11,COLUMN(Entrées!$C$37)+($C441-1),4,TRUE,"Entrées")))</f>
        <v>661.5</v>
      </c>
      <c r="O441" s="28">
        <f ca="1">IF($D441&gt;$D$8,"",INDIRECT(ADDRESS(ROW(Entrées!$C$37)+($D441-1)*24+O$11,COLUMN(Entrées!$C$37)+($C441-1),4,TRUE,"Entrées")))</f>
        <v>665.5</v>
      </c>
      <c r="P441" s="28">
        <f ca="1">IF($D441&gt;$D$8,"",INDIRECT(ADDRESS(ROW(Entrées!$C$37)+($D441-1)*24+P$11,COLUMN(Entrées!$C$37)+($C441-1),4,TRUE,"Entrées")))</f>
        <v>651</v>
      </c>
      <c r="Q441" s="28">
        <f ca="1">IF($D441&gt;$D$8,"",INDIRECT(ADDRESS(ROW(Entrées!$C$37)+($D441-1)*24+Q$11,COLUMN(Entrées!$C$37)+($C441-1),4,TRUE,"Entrées")))</f>
        <v>650.5</v>
      </c>
      <c r="R441" s="28">
        <f ca="1">IF($D441&gt;$D$8,"",INDIRECT(ADDRESS(ROW(Entrées!$C$37)+($D441-1)*24+R$11,COLUMN(Entrées!$C$37)+($C441-1),4,TRUE,"Entrées")))</f>
        <v>667.5</v>
      </c>
      <c r="S441" s="28">
        <f ca="1">IF($D441&gt;$D$8,"",INDIRECT(ADDRESS(ROW(Entrées!$C$37)+($D441-1)*24+S$11,COLUMN(Entrées!$C$37)+($C441-1),4,TRUE,"Entrées")))</f>
        <v>678</v>
      </c>
      <c r="T441" s="28">
        <f ca="1">IF($D441&gt;$D$8,"",INDIRECT(ADDRESS(ROW(Entrées!$C$37)+($D441-1)*24+T$11,COLUMN(Entrées!$C$37)+($C441-1),4,TRUE,"Entrées")))</f>
        <v>667.5</v>
      </c>
      <c r="U441" s="28">
        <f ca="1">IF($D441&gt;$D$8,"",INDIRECT(ADDRESS(ROW(Entrées!$C$37)+($D441-1)*24+U$11,COLUMN(Entrées!$C$37)+($C441-1),4,TRUE,"Entrées")))</f>
        <v>664.5</v>
      </c>
      <c r="V441" s="28">
        <f ca="1">IF($D441&gt;$D$8,"",INDIRECT(ADDRESS(ROW(Entrées!$C$37)+($D441-1)*24+V$11,COLUMN(Entrées!$C$37)+($C441-1),4,TRUE,"Entrées")))</f>
        <v>678.5</v>
      </c>
      <c r="W441" s="28">
        <f ca="1">IF($D441&gt;$D$8,"",INDIRECT(ADDRESS(ROW(Entrées!$C$37)+($D441-1)*24+W$11,COLUMN(Entrées!$C$37)+($C441-1),4,TRUE,"Entrées")))</f>
        <v>685.5</v>
      </c>
      <c r="X441" s="28">
        <f ca="1">IF($D441&gt;$D$8,"",INDIRECT(ADDRESS(ROW(Entrées!$C$37)+($D441-1)*24+X$11,COLUMN(Entrées!$C$37)+($C441-1),4,TRUE,"Entrées")))</f>
        <v>690.5</v>
      </c>
      <c r="Y441" s="28">
        <f ca="1">IF($D441&gt;$D$8,"",INDIRECT(ADDRESS(ROW(Entrées!$C$37)+($D441-1)*24+Y$11,COLUMN(Entrées!$C$37)+($C441-1),4,TRUE,"Entrées")))</f>
        <v>685</v>
      </c>
      <c r="Z441" s="28">
        <f ca="1">IF($D441&gt;$D$8,"",INDIRECT(ADDRESS(ROW(Entrées!$C$37)+($D441-1)*24+Z$11,COLUMN(Entrées!$C$37)+($C441-1),4,TRUE,"Entrées")))</f>
        <v>695</v>
      </c>
      <c r="AA441" s="28">
        <f ca="1">IF($D441&gt;$D$8,"",INDIRECT(ADDRESS(ROW(Entrées!$C$37)+($D441-1)*24+AA$11,COLUMN(Entrées!$C$37)+($C441-1),4,TRUE,"Entrées")))</f>
        <v>691.5</v>
      </c>
      <c r="AB441" s="28">
        <f ca="1">IF($D441&gt;$D$8,"",INDIRECT(ADDRESS(ROW(Entrées!$C$37)+($D441-1)*24+AB$11,COLUMN(Entrées!$C$37)+($C441-1),4,TRUE,"Entrées")))</f>
        <v>698.5</v>
      </c>
      <c r="AC441" s="11"/>
      <c r="AD441" s="40">
        <f t="shared" ca="1" si="509"/>
        <v>674.47916666666663</v>
      </c>
      <c r="AE441" s="40">
        <f t="shared" ca="1" si="511"/>
        <v>698.5</v>
      </c>
      <c r="AF441" s="40">
        <f t="shared" ca="1" si="512"/>
        <v>650.5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49473.956989247294</v>
      </c>
      <c r="AK441" s="31">
        <f t="shared" ca="1" si="457"/>
        <v>49350.672043010745</v>
      </c>
      <c r="AL441" s="31">
        <f t="shared" ca="1" si="458"/>
        <v>49398.118279569891</v>
      </c>
      <c r="AM441" s="31">
        <f t="shared" ca="1" si="459"/>
        <v>347.55645161290329</v>
      </c>
      <c r="AN441" s="31">
        <f t="shared" ca="1" si="460"/>
        <v>2588.1444892473114</v>
      </c>
      <c r="AO441" s="31">
        <f t="shared" ca="1" si="461"/>
        <v>1503.5463709677417</v>
      </c>
      <c r="AP441" s="31">
        <f t="shared" ca="1" si="462"/>
        <v>41704.171370967742</v>
      </c>
      <c r="AQ441" s="31">
        <f t="shared" ca="1" si="463"/>
        <v>2152.7096774193546</v>
      </c>
      <c r="AR441" s="31">
        <f t="shared" ca="1" si="464"/>
        <v>402.56922043010746</v>
      </c>
      <c r="AS441" s="31">
        <f t="shared" ca="1" si="465"/>
        <v>6508.2741935483891</v>
      </c>
      <c r="AT441" s="31">
        <f t="shared" ca="1" si="466"/>
        <v>-813.07862903225805</v>
      </c>
      <c r="AU441" s="31">
        <f t="shared" ca="1" si="467"/>
        <v>663.5913978494624</v>
      </c>
      <c r="AV441" s="31">
        <f t="shared" ca="1" si="468"/>
        <v>-5583.5161290322567</v>
      </c>
      <c r="AW441" s="31">
        <f t="shared" ca="1" si="469"/>
        <v>65.047043010752674</v>
      </c>
      <c r="AX441" s="31">
        <f t="shared" ca="1" si="470"/>
        <v>1350.5215053763443</v>
      </c>
      <c r="AY441" s="31">
        <f t="shared" ca="1" si="471"/>
        <v>-1174.383064516129</v>
      </c>
      <c r="AZ441" s="31">
        <f t="shared" ca="1" si="472"/>
        <v>-997.34811827956992</v>
      </c>
      <c r="BA441" s="31">
        <f t="shared" ca="1" si="473"/>
        <v>-382.02016129032256</v>
      </c>
      <c r="BB441" s="31">
        <f t="shared" ca="1" si="474"/>
        <v>-2410.5497311827958</v>
      </c>
      <c r="BC441" s="31">
        <f t="shared" ca="1" si="475"/>
        <v>-1597.1438172043011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-2080.5</v>
      </c>
      <c r="BI441" s="32">
        <f>IF($BF441&gt;$Y$7,"",IF(AND($BF441=$Y$7,$BG441=23),"",Entrées!D469-Entrées!D468))</f>
        <v>-3712.5</v>
      </c>
      <c r="BJ441" s="32">
        <f>IF($BF441&gt;$Y$7,"",IF(AND($BF441=$Y$7,$BG441=23),"",Entrées!E469-Entrées!E468))</f>
        <v>-3212.5</v>
      </c>
      <c r="BK441" s="32">
        <f>IF($BF441&gt;$Y$7,"",IF(AND($BF441=$Y$7,$BG441=23),"",Entrées!F469-Entrées!F468))</f>
        <v>-1</v>
      </c>
      <c r="BL441" s="32">
        <f>IF($BF441&gt;$Y$7,"",IF(AND($BF441=$Y$7,$BG441=23),"",Entrées!G469-Entrées!G468))</f>
        <v>-342</v>
      </c>
      <c r="BM441" s="32">
        <f>IF($BF441&gt;$Y$7,"",IF(AND($BF441=$Y$7,$BG441=23),"",Entrées!H469-Entrées!H468))</f>
        <v>-27</v>
      </c>
      <c r="BN441" s="32">
        <f>IF($BF441&gt;$Y$7,"",IF(AND($BF441=$Y$7,$BG441=23),"",Entrées!I469-Entrées!I468))</f>
        <v>-359.5</v>
      </c>
      <c r="BO441" s="32">
        <f>IF($BF441&gt;$Y$7,"",IF(AND($BF441=$Y$7,$BG441=23),"",Entrées!J469-Entrées!J468))</f>
        <v>-145.5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-652.5</v>
      </c>
      <c r="BR441" s="32">
        <f>IF($BF441&gt;$Y$7,"",IF(AND($BF441=$Y$7,$BG441=23),"",Entrées!M469-Entrées!M468))</f>
        <v>18.5</v>
      </c>
      <c r="BS441" s="32">
        <f>IF($BF441&gt;$Y$7,"",IF(AND($BF441=$Y$7,$BG441=23),"",Entrées!N469-Entrées!N468))</f>
        <v>-3</v>
      </c>
      <c r="BT441" s="32">
        <f>IF($BF441&gt;$Y$7,"",IF(AND($BF441=$Y$7,$BG441=23),"",Entrées!O469-Entrées!O468))</f>
        <v>-569.5</v>
      </c>
      <c r="BU441" s="32">
        <f>IF($BF441&gt;$Y$7,"",IF(AND($BF441=$Y$7,$BG441=23),"",Entrées!P469-Entrées!P468))</f>
        <v>-4</v>
      </c>
      <c r="BV441" s="32">
        <f>IF($BF441&gt;$Y$7,"",IF(AND($BF441=$Y$7,$BG441=23),"",Entrées!Q469-Entrées!Q468))</f>
        <v>-744</v>
      </c>
      <c r="BW441" s="32">
        <f>IF($BF441&gt;$Y$7,"",IF(AND($BF441=$Y$7,$BG441=23),"",Entrées!R469-Entrées!R468))</f>
        <v>0</v>
      </c>
      <c r="BX441" s="32">
        <f>IF($BF441&gt;$Y$7,"",IF(AND($BF441=$Y$7,$BG441=23),"",Entrées!S469-Entrées!S468))</f>
        <v>-194</v>
      </c>
      <c r="BY441" s="32">
        <f>IF($BF441&gt;$Y$7,"",IF(AND($BF441=$Y$7,$BG441=23),"",Entrées!T469-Entrées!T468))</f>
        <v>-771</v>
      </c>
      <c r="BZ441" s="32">
        <f>IF($BF441&gt;$Y$7,"",IF(AND($BF441=$Y$7,$BG441=23),"",Entrées!U469-Entrées!U468))</f>
        <v>0</v>
      </c>
      <c r="CA441" s="32">
        <f>IF($BF441&gt;$Y$7,"",IF(AND($BF441=$Y$7,$BG441=23),"",Entrées!V469-Entrées!V468))</f>
        <v>-443</v>
      </c>
      <c r="CB441" s="4"/>
      <c r="CC441" s="4"/>
      <c r="CD441" s="33">
        <f>IF($BF441&lt;=$Y$7,Entrées!J468/CD$2,"")</f>
        <v>0.3883421650264951</v>
      </c>
      <c r="CE441" s="33">
        <f>IF($BF441&lt;=$Y$7,Entrées!K468/CE$2,"")</f>
        <v>0</v>
      </c>
      <c r="CF441" s="11">
        <f t="shared" si="477"/>
        <v>7926</v>
      </c>
      <c r="CG441" s="11">
        <f t="shared" si="478"/>
        <v>4186</v>
      </c>
      <c r="CH441" s="52">
        <f t="shared" si="479"/>
        <v>0.27160101910413265</v>
      </c>
      <c r="CI441" s="52">
        <f t="shared" si="480"/>
        <v>9.6170382329218221E-2</v>
      </c>
      <c r="CK441" s="11"/>
      <c r="CL441" s="4"/>
      <c r="CM441" s="11"/>
      <c r="CN441" s="11"/>
      <c r="CO441" s="4"/>
    </row>
    <row r="442" spans="1:93">
      <c r="A442" s="11" t="str">
        <f>"AF"&amp;A436</f>
        <v>AF449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697.5</v>
      </c>
      <c r="F442" s="28">
        <f ca="1">IF($D442&gt;$D$8,"",INDIRECT(ADDRESS(ROW(Entrées!$C$37)+($D442-1)*24+F$11,COLUMN(Entrées!$C$37)+($C442-1),4,TRUE,"Entrées")))</f>
        <v>703.5</v>
      </c>
      <c r="G442" s="28">
        <f ca="1">IF($D442&gt;$D$8,"",INDIRECT(ADDRESS(ROW(Entrées!$C$37)+($D442-1)*24+G$11,COLUMN(Entrées!$C$37)+($C442-1),4,TRUE,"Entrées")))</f>
        <v>707</v>
      </c>
      <c r="H442" s="28">
        <f ca="1">IF($D442&gt;$D$8,"",INDIRECT(ADDRESS(ROW(Entrées!$C$37)+($D442-1)*24+H$11,COLUMN(Entrées!$C$37)+($C442-1),4,TRUE,"Entrées")))</f>
        <v>711.5</v>
      </c>
      <c r="I442" s="28">
        <f ca="1">IF($D442&gt;$D$8,"",INDIRECT(ADDRESS(ROW(Entrées!$C$37)+($D442-1)*24+I$11,COLUMN(Entrées!$C$37)+($C442-1),4,TRUE,"Entrées")))</f>
        <v>714.5</v>
      </c>
      <c r="J442" s="28">
        <f ca="1">IF($D442&gt;$D$8,"",INDIRECT(ADDRESS(ROW(Entrées!$C$37)+($D442-1)*24+J$11,COLUMN(Entrées!$C$37)+($C442-1),4,TRUE,"Entrées")))</f>
        <v>711</v>
      </c>
      <c r="K442" s="28">
        <f ca="1">IF($D442&gt;$D$8,"",INDIRECT(ADDRESS(ROW(Entrées!$C$37)+($D442-1)*24+K$11,COLUMN(Entrées!$C$37)+($C442-1),4,TRUE,"Entrées")))</f>
        <v>703.5</v>
      </c>
      <c r="L442" s="28">
        <f ca="1">IF($D442&gt;$D$8,"",INDIRECT(ADDRESS(ROW(Entrées!$C$37)+($D442-1)*24+L$11,COLUMN(Entrées!$C$37)+($C442-1),4,TRUE,"Entrées")))</f>
        <v>689.5</v>
      </c>
      <c r="M442" s="28">
        <f ca="1">IF($D442&gt;$D$8,"",INDIRECT(ADDRESS(ROW(Entrées!$C$37)+($D442-1)*24+M$11,COLUMN(Entrées!$C$37)+($C442-1),4,TRUE,"Entrées")))</f>
        <v>691</v>
      </c>
      <c r="N442" s="28">
        <f ca="1">IF($D442&gt;$D$8,"",INDIRECT(ADDRESS(ROW(Entrées!$C$37)+($D442-1)*24+N$11,COLUMN(Entrées!$C$37)+($C442-1),4,TRUE,"Entrées")))</f>
        <v>671.5</v>
      </c>
      <c r="O442" s="28">
        <f ca="1">IF($D442&gt;$D$8,"",INDIRECT(ADDRESS(ROW(Entrées!$C$37)+($D442-1)*24+O$11,COLUMN(Entrées!$C$37)+($C442-1),4,TRUE,"Entrées")))</f>
        <v>645</v>
      </c>
      <c r="P442" s="28">
        <f ca="1">IF($D442&gt;$D$8,"",INDIRECT(ADDRESS(ROW(Entrées!$C$37)+($D442-1)*24+P$11,COLUMN(Entrées!$C$37)+($C442-1),4,TRUE,"Entrées")))</f>
        <v>646</v>
      </c>
      <c r="Q442" s="28">
        <f ca="1">IF($D442&gt;$D$8,"",INDIRECT(ADDRESS(ROW(Entrées!$C$37)+($D442-1)*24+Q$11,COLUMN(Entrées!$C$37)+($C442-1),4,TRUE,"Entrées")))</f>
        <v>650.5</v>
      </c>
      <c r="R442" s="28">
        <f ca="1">IF($D442&gt;$D$8,"",INDIRECT(ADDRESS(ROW(Entrées!$C$37)+($D442-1)*24+R$11,COLUMN(Entrées!$C$37)+($C442-1),4,TRUE,"Entrées")))</f>
        <v>661</v>
      </c>
      <c r="S442" s="28">
        <f ca="1">IF($D442&gt;$D$8,"",INDIRECT(ADDRESS(ROW(Entrées!$C$37)+($D442-1)*24+S$11,COLUMN(Entrées!$C$37)+($C442-1),4,TRUE,"Entrées")))</f>
        <v>676</v>
      </c>
      <c r="T442" s="28">
        <f ca="1">IF($D442&gt;$D$8,"",INDIRECT(ADDRESS(ROW(Entrées!$C$37)+($D442-1)*24+T$11,COLUMN(Entrées!$C$37)+($C442-1),4,TRUE,"Entrées")))</f>
        <v>679</v>
      </c>
      <c r="U442" s="28">
        <f ca="1">IF($D442&gt;$D$8,"",INDIRECT(ADDRESS(ROW(Entrées!$C$37)+($D442-1)*24+U$11,COLUMN(Entrées!$C$37)+($C442-1),4,TRUE,"Entrées")))</f>
        <v>673</v>
      </c>
      <c r="V442" s="28">
        <f ca="1">IF($D442&gt;$D$8,"",INDIRECT(ADDRESS(ROW(Entrées!$C$37)+($D442-1)*24+V$11,COLUMN(Entrées!$C$37)+($C442-1),4,TRUE,"Entrées")))</f>
        <v>675</v>
      </c>
      <c r="W442" s="28">
        <f ca="1">IF($D442&gt;$D$8,"",INDIRECT(ADDRESS(ROW(Entrées!$C$37)+($D442-1)*24+W$11,COLUMN(Entrées!$C$37)+($C442-1),4,TRUE,"Entrées")))</f>
        <v>686.5</v>
      </c>
      <c r="X442" s="28">
        <f ca="1">IF($D442&gt;$D$8,"",INDIRECT(ADDRESS(ROW(Entrées!$C$37)+($D442-1)*24+X$11,COLUMN(Entrées!$C$37)+($C442-1),4,TRUE,"Entrées")))</f>
        <v>702.5</v>
      </c>
      <c r="Y442" s="28">
        <f ca="1">IF($D442&gt;$D$8,"",INDIRECT(ADDRESS(ROW(Entrées!$C$37)+($D442-1)*24+Y$11,COLUMN(Entrées!$C$37)+($C442-1),4,TRUE,"Entrées")))</f>
        <v>707.5</v>
      </c>
      <c r="Z442" s="28">
        <f ca="1">IF($D442&gt;$D$8,"",INDIRECT(ADDRESS(ROW(Entrées!$C$37)+($D442-1)*24+Z$11,COLUMN(Entrées!$C$37)+($C442-1),4,TRUE,"Entrées")))</f>
        <v>705.5</v>
      </c>
      <c r="AA442" s="28">
        <f ca="1">IF($D442&gt;$D$8,"",INDIRECT(ADDRESS(ROW(Entrées!$C$37)+($D442-1)*24+AA$11,COLUMN(Entrées!$C$37)+($C442-1),4,TRUE,"Entrées")))</f>
        <v>716.5</v>
      </c>
      <c r="AB442" s="28">
        <f ca="1">IF($D442&gt;$D$8,"",INDIRECT(ADDRESS(ROW(Entrées!$C$37)+($D442-1)*24+AB$11,COLUMN(Entrées!$C$37)+($C442-1),4,TRUE,"Entrées")))</f>
        <v>726</v>
      </c>
      <c r="AC442" s="11"/>
      <c r="AD442" s="40">
        <f t="shared" ca="1" si="509"/>
        <v>689.60416666666663</v>
      </c>
      <c r="AE442" s="40">
        <f t="shared" ca="1" si="511"/>
        <v>726</v>
      </c>
      <c r="AF442" s="40">
        <f t="shared" ca="1" si="512"/>
        <v>645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49473.956989247294</v>
      </c>
      <c r="AK442" s="31">
        <f t="shared" ca="1" si="457"/>
        <v>49350.672043010745</v>
      </c>
      <c r="AL442" s="31">
        <f t="shared" ca="1" si="458"/>
        <v>49398.118279569891</v>
      </c>
      <c r="AM442" s="31">
        <f t="shared" ca="1" si="459"/>
        <v>347.55645161290329</v>
      </c>
      <c r="AN442" s="31">
        <f t="shared" ca="1" si="460"/>
        <v>2588.1444892473114</v>
      </c>
      <c r="AO442" s="31">
        <f t="shared" ca="1" si="461"/>
        <v>1503.5463709677417</v>
      </c>
      <c r="AP442" s="31">
        <f t="shared" ca="1" si="462"/>
        <v>41704.171370967742</v>
      </c>
      <c r="AQ442" s="31">
        <f t="shared" ca="1" si="463"/>
        <v>2152.7096774193546</v>
      </c>
      <c r="AR442" s="31">
        <f t="shared" ca="1" si="464"/>
        <v>402.56922043010746</v>
      </c>
      <c r="AS442" s="31">
        <f t="shared" ca="1" si="465"/>
        <v>6508.2741935483891</v>
      </c>
      <c r="AT442" s="31">
        <f t="shared" ca="1" si="466"/>
        <v>-813.07862903225805</v>
      </c>
      <c r="AU442" s="31">
        <f t="shared" ca="1" si="467"/>
        <v>663.5913978494624</v>
      </c>
      <c r="AV442" s="31">
        <f t="shared" ca="1" si="468"/>
        <v>-5583.5161290322567</v>
      </c>
      <c r="AW442" s="31">
        <f t="shared" ca="1" si="469"/>
        <v>65.047043010752674</v>
      </c>
      <c r="AX442" s="31">
        <f t="shared" ca="1" si="470"/>
        <v>1350.5215053763443</v>
      </c>
      <c r="AY442" s="31">
        <f t="shared" ca="1" si="471"/>
        <v>-1174.383064516129</v>
      </c>
      <c r="AZ442" s="31">
        <f t="shared" ca="1" si="472"/>
        <v>-997.34811827956992</v>
      </c>
      <c r="BA442" s="31">
        <f t="shared" ca="1" si="473"/>
        <v>-382.02016129032256</v>
      </c>
      <c r="BB442" s="31">
        <f t="shared" ca="1" si="474"/>
        <v>-2410.5497311827958</v>
      </c>
      <c r="BC442" s="31">
        <f t="shared" ca="1" si="475"/>
        <v>-1597.1438172043011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-4470.5</v>
      </c>
      <c r="BI442" s="32">
        <f>IF($BF442&gt;$Y$7,"",IF(AND($BF442=$Y$7,$BG442=23),"",Entrées!D470-Entrées!D469))</f>
        <v>-3250</v>
      </c>
      <c r="BJ442" s="32">
        <f>IF($BF442&gt;$Y$7,"",IF(AND($BF442=$Y$7,$BG442=23),"",Entrées!E470-Entrées!E469))</f>
        <v>-3412.5</v>
      </c>
      <c r="BK442" s="32">
        <f>IF($BF442&gt;$Y$7,"",IF(AND($BF442=$Y$7,$BG442=23),"",Entrées!F470-Entrées!F469))</f>
        <v>-0.5</v>
      </c>
      <c r="BL442" s="32">
        <f>IF($BF442&gt;$Y$7,"",IF(AND($BF442=$Y$7,$BG442=23),"",Entrées!G470-Entrées!G469))</f>
        <v>-1653</v>
      </c>
      <c r="BM442" s="32">
        <f>IF($BF442&gt;$Y$7,"",IF(AND($BF442=$Y$7,$BG442=23),"",Entrées!H470-Entrées!H469))</f>
        <v>-0.5</v>
      </c>
      <c r="BN442" s="32">
        <f>IF($BF442&gt;$Y$7,"",IF(AND($BF442=$Y$7,$BG442=23),"",Entrées!I470-Entrées!I469))</f>
        <v>-2.5</v>
      </c>
      <c r="BO442" s="32">
        <f>IF($BF442&gt;$Y$7,"",IF(AND($BF442=$Y$7,$BG442=23),"",Entrées!J470-Entrées!J469))</f>
        <v>-62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-471.5</v>
      </c>
      <c r="BR442" s="32">
        <f>IF($BF442&gt;$Y$7,"",IF(AND($BF442=$Y$7,$BG442=23),"",Entrées!M470-Entrées!M469))</f>
        <v>-958.5</v>
      </c>
      <c r="BS442" s="32">
        <f>IF($BF442&gt;$Y$7,"",IF(AND($BF442=$Y$7,$BG442=23),"",Entrées!N470-Entrées!N469))</f>
        <v>9.5</v>
      </c>
      <c r="BT442" s="32">
        <f>IF($BF442&gt;$Y$7,"",IF(AND($BF442=$Y$7,$BG442=23),"",Entrées!O470-Entrées!O469))</f>
        <v>-1330.5</v>
      </c>
      <c r="BU442" s="32">
        <f>IF($BF442&gt;$Y$7,"",IF(AND($BF442=$Y$7,$BG442=23),"",Entrées!P470-Entrées!P469))</f>
        <v>-26.5</v>
      </c>
      <c r="BV442" s="32">
        <f>IF($BF442&gt;$Y$7,"",IF(AND($BF442=$Y$7,$BG442=23),"",Entrées!Q470-Entrées!Q469))</f>
        <v>-1093</v>
      </c>
      <c r="BW442" s="32">
        <f>IF($BF442&gt;$Y$7,"",IF(AND($BF442=$Y$7,$BG442=23),"",Entrées!R470-Entrées!R469))</f>
        <v>138</v>
      </c>
      <c r="BX442" s="32">
        <f>IF($BF442&gt;$Y$7,"",IF(AND($BF442=$Y$7,$BG442=23),"",Entrées!S470-Entrées!S469))</f>
        <v>448</v>
      </c>
      <c r="BY442" s="32">
        <f>IF($BF442&gt;$Y$7,"",IF(AND($BF442=$Y$7,$BG442=23),"",Entrées!T470-Entrées!T469))</f>
        <v>0</v>
      </c>
      <c r="BZ442" s="32">
        <f>IF($BF442&gt;$Y$7,"",IF(AND($BF442=$Y$7,$BG442=23),"",Entrées!U470-Entrées!U469))</f>
        <v>0</v>
      </c>
      <c r="CA442" s="32">
        <f>IF($BF442&gt;$Y$7,"",IF(AND($BF442=$Y$7,$BG442=23),"",Entrées!V470-Entrées!V469))</f>
        <v>-61</v>
      </c>
      <c r="CB442" s="4"/>
      <c r="CC442" s="4"/>
      <c r="CD442" s="33">
        <f>IF($BF442&lt;=$Y$7,Entrées!J469/CD$2,"")</f>
        <v>0.36998485995457986</v>
      </c>
      <c r="CE442" s="33">
        <f>IF($BF442&lt;=$Y$7,Entrées!K469/CE$2,"")</f>
        <v>0</v>
      </c>
      <c r="CF442" s="11">
        <f t="shared" si="477"/>
        <v>7926</v>
      </c>
      <c r="CG442" s="11">
        <f t="shared" si="478"/>
        <v>4186</v>
      </c>
      <c r="CH442" s="52">
        <f t="shared" si="479"/>
        <v>0.27160101910413265</v>
      </c>
      <c r="CI442" s="52">
        <f t="shared" si="480"/>
        <v>9.6170382329218221E-2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726</v>
      </c>
      <c r="F443" s="28">
        <f ca="1">IF($D443&gt;$D$8,"",INDIRECT(ADDRESS(ROW(Entrées!$C$37)+($D443-1)*24+F$11,COLUMN(Entrées!$C$37)+($C443-1),4,TRUE,"Entrées")))</f>
        <v>723.5</v>
      </c>
      <c r="G443" s="28">
        <f ca="1">IF($D443&gt;$D$8,"",INDIRECT(ADDRESS(ROW(Entrées!$C$37)+($D443-1)*24+G$11,COLUMN(Entrées!$C$37)+($C443-1),4,TRUE,"Entrées")))</f>
        <v>709</v>
      </c>
      <c r="H443" s="28">
        <f ca="1">IF($D443&gt;$D$8,"",INDIRECT(ADDRESS(ROW(Entrées!$C$37)+($D443-1)*24+H$11,COLUMN(Entrées!$C$37)+($C443-1),4,TRUE,"Entrées")))</f>
        <v>703</v>
      </c>
      <c r="I443" s="28">
        <f ca="1">IF($D443&gt;$D$8,"",INDIRECT(ADDRESS(ROW(Entrées!$C$37)+($D443-1)*24+I$11,COLUMN(Entrées!$C$37)+($C443-1),4,TRUE,"Entrées")))</f>
        <v>711.5</v>
      </c>
      <c r="J443" s="28">
        <f ca="1">IF($D443&gt;$D$8,"",INDIRECT(ADDRESS(ROW(Entrées!$C$37)+($D443-1)*24+J$11,COLUMN(Entrées!$C$37)+($C443-1),4,TRUE,"Entrées")))</f>
        <v>710</v>
      </c>
      <c r="K443" s="28">
        <f ca="1">IF($D443&gt;$D$8,"",INDIRECT(ADDRESS(ROW(Entrées!$C$37)+($D443-1)*24+K$11,COLUMN(Entrées!$C$37)+($C443-1),4,TRUE,"Entrées")))</f>
        <v>714</v>
      </c>
      <c r="L443" s="28">
        <f ca="1">IF($D443&gt;$D$8,"",INDIRECT(ADDRESS(ROW(Entrées!$C$37)+($D443-1)*24+L$11,COLUMN(Entrées!$C$37)+($C443-1),4,TRUE,"Entrées")))</f>
        <v>712</v>
      </c>
      <c r="M443" s="28">
        <f ca="1">IF($D443&gt;$D$8,"",INDIRECT(ADDRESS(ROW(Entrées!$C$37)+($D443-1)*24+M$11,COLUMN(Entrées!$C$37)+($C443-1),4,TRUE,"Entrées")))</f>
        <v>704</v>
      </c>
      <c r="N443" s="28">
        <f ca="1">IF($D443&gt;$D$8,"",INDIRECT(ADDRESS(ROW(Entrées!$C$37)+($D443-1)*24+N$11,COLUMN(Entrées!$C$37)+($C443-1),4,TRUE,"Entrées")))</f>
        <v>698</v>
      </c>
      <c r="O443" s="28">
        <f ca="1">IF($D443&gt;$D$8,"",INDIRECT(ADDRESS(ROW(Entrées!$C$37)+($D443-1)*24+O$11,COLUMN(Entrées!$C$37)+($C443-1),4,TRUE,"Entrées")))</f>
        <v>691.5</v>
      </c>
      <c r="P443" s="28">
        <f ca="1">IF($D443&gt;$D$8,"",INDIRECT(ADDRESS(ROW(Entrées!$C$37)+($D443-1)*24+P$11,COLUMN(Entrées!$C$37)+($C443-1),4,TRUE,"Entrées")))</f>
        <v>697</v>
      </c>
      <c r="Q443" s="28">
        <f ca="1">IF($D443&gt;$D$8,"",INDIRECT(ADDRESS(ROW(Entrées!$C$37)+($D443-1)*24+Q$11,COLUMN(Entrées!$C$37)+($C443-1),4,TRUE,"Entrées")))</f>
        <v>695.5</v>
      </c>
      <c r="R443" s="28">
        <f ca="1">IF($D443&gt;$D$8,"",INDIRECT(ADDRESS(ROW(Entrées!$C$37)+($D443-1)*24+R$11,COLUMN(Entrées!$C$37)+($C443-1),4,TRUE,"Entrées")))</f>
        <v>686.5</v>
      </c>
      <c r="S443" s="28">
        <f ca="1">IF($D443&gt;$D$8,"",INDIRECT(ADDRESS(ROW(Entrées!$C$37)+($D443-1)*24+S$11,COLUMN(Entrées!$C$37)+($C443-1),4,TRUE,"Entrées")))</f>
        <v>691.5</v>
      </c>
      <c r="T443" s="28">
        <f ca="1">IF($D443&gt;$D$8,"",INDIRECT(ADDRESS(ROW(Entrées!$C$37)+($D443-1)*24+T$11,COLUMN(Entrées!$C$37)+($C443-1),4,TRUE,"Entrées")))</f>
        <v>692.5</v>
      </c>
      <c r="U443" s="28">
        <f ca="1">IF($D443&gt;$D$8,"",INDIRECT(ADDRESS(ROW(Entrées!$C$37)+($D443-1)*24+U$11,COLUMN(Entrées!$C$37)+($C443-1),4,TRUE,"Entrées")))</f>
        <v>705</v>
      </c>
      <c r="V443" s="28">
        <f ca="1">IF($D443&gt;$D$8,"",INDIRECT(ADDRESS(ROW(Entrées!$C$37)+($D443-1)*24+V$11,COLUMN(Entrées!$C$37)+($C443-1),4,TRUE,"Entrées")))</f>
        <v>703.5</v>
      </c>
      <c r="W443" s="28">
        <f ca="1">IF($D443&gt;$D$8,"",INDIRECT(ADDRESS(ROW(Entrées!$C$37)+($D443-1)*24+W$11,COLUMN(Entrées!$C$37)+($C443-1),4,TRUE,"Entrées")))</f>
        <v>706</v>
      </c>
      <c r="X443" s="28">
        <f ca="1">IF($D443&gt;$D$8,"",INDIRECT(ADDRESS(ROW(Entrées!$C$37)+($D443-1)*24+X$11,COLUMN(Entrées!$C$37)+($C443-1),4,TRUE,"Entrées")))</f>
        <v>714.5</v>
      </c>
      <c r="Y443" s="28">
        <f ca="1">IF($D443&gt;$D$8,"",INDIRECT(ADDRESS(ROW(Entrées!$C$37)+($D443-1)*24+Y$11,COLUMN(Entrées!$C$37)+($C443-1),4,TRUE,"Entrées")))</f>
        <v>724.5</v>
      </c>
      <c r="Z443" s="28">
        <f ca="1">IF($D443&gt;$D$8,"",INDIRECT(ADDRESS(ROW(Entrées!$C$37)+($D443-1)*24+Z$11,COLUMN(Entrées!$C$37)+($C443-1),4,TRUE,"Entrées")))</f>
        <v>723.5</v>
      </c>
      <c r="AA443" s="28">
        <f ca="1">IF($D443&gt;$D$8,"",INDIRECT(ADDRESS(ROW(Entrées!$C$37)+($D443-1)*24+AA$11,COLUMN(Entrées!$C$37)+($C443-1),4,TRUE,"Entrées")))</f>
        <v>725</v>
      </c>
      <c r="AB443" s="28">
        <f ca="1">IF($D443&gt;$D$8,"",INDIRECT(ADDRESS(ROW(Entrées!$C$37)+($D443-1)*24+AB$11,COLUMN(Entrées!$C$37)+($C443-1),4,TRUE,"Entrées")))</f>
        <v>723</v>
      </c>
      <c r="AC443" s="11"/>
      <c r="AD443" s="40">
        <f t="shared" ca="1" si="509"/>
        <v>707.9375</v>
      </c>
      <c r="AE443" s="40">
        <f t="shared" ca="1" si="511"/>
        <v>726</v>
      </c>
      <c r="AF443" s="40">
        <f t="shared" ca="1" si="512"/>
        <v>686.5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49473.956989247294</v>
      </c>
      <c r="AK443" s="31">
        <f t="shared" ca="1" si="457"/>
        <v>49350.672043010745</v>
      </c>
      <c r="AL443" s="31">
        <f t="shared" ca="1" si="458"/>
        <v>49398.118279569891</v>
      </c>
      <c r="AM443" s="31">
        <f t="shared" ca="1" si="459"/>
        <v>347.55645161290329</v>
      </c>
      <c r="AN443" s="31">
        <f t="shared" ca="1" si="460"/>
        <v>2588.1444892473114</v>
      </c>
      <c r="AO443" s="31">
        <f t="shared" ca="1" si="461"/>
        <v>1503.5463709677417</v>
      </c>
      <c r="AP443" s="31">
        <f t="shared" ca="1" si="462"/>
        <v>41704.171370967742</v>
      </c>
      <c r="AQ443" s="31">
        <f t="shared" ca="1" si="463"/>
        <v>2152.7096774193546</v>
      </c>
      <c r="AR443" s="31">
        <f t="shared" ca="1" si="464"/>
        <v>402.56922043010746</v>
      </c>
      <c r="AS443" s="31">
        <f t="shared" ca="1" si="465"/>
        <v>6508.2741935483891</v>
      </c>
      <c r="AT443" s="31">
        <f t="shared" ca="1" si="466"/>
        <v>-813.07862903225805</v>
      </c>
      <c r="AU443" s="31">
        <f t="shared" ca="1" si="467"/>
        <v>663.5913978494624</v>
      </c>
      <c r="AV443" s="31">
        <f t="shared" ca="1" si="468"/>
        <v>-5583.5161290322567</v>
      </c>
      <c r="AW443" s="31">
        <f t="shared" ca="1" si="469"/>
        <v>65.047043010752674</v>
      </c>
      <c r="AX443" s="31">
        <f t="shared" ca="1" si="470"/>
        <v>1350.5215053763443</v>
      </c>
      <c r="AY443" s="31">
        <f t="shared" ca="1" si="471"/>
        <v>-1174.383064516129</v>
      </c>
      <c r="AZ443" s="31">
        <f t="shared" ca="1" si="472"/>
        <v>-997.34811827956992</v>
      </c>
      <c r="BA443" s="31">
        <f t="shared" ca="1" si="473"/>
        <v>-382.02016129032256</v>
      </c>
      <c r="BB443" s="31">
        <f t="shared" ca="1" si="474"/>
        <v>-2410.5497311827958</v>
      </c>
      <c r="BC443" s="31">
        <f t="shared" ca="1" si="475"/>
        <v>-1597.1438172043011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-1474.5</v>
      </c>
      <c r="BI443" s="32">
        <f>IF($BF443&gt;$Y$7,"",IF(AND($BF443=$Y$7,$BG443=23),"",Entrées!D471-Entrées!D470))</f>
        <v>-1662.5</v>
      </c>
      <c r="BJ443" s="32">
        <f>IF($BF443&gt;$Y$7,"",IF(AND($BF443=$Y$7,$BG443=23),"",Entrées!E471-Entrées!E470))</f>
        <v>-1625</v>
      </c>
      <c r="BK443" s="32">
        <f>IF($BF443&gt;$Y$7,"",IF(AND($BF443=$Y$7,$BG443=23),"",Entrées!F471-Entrées!F470))</f>
        <v>3</v>
      </c>
      <c r="BL443" s="32">
        <f>IF($BF443&gt;$Y$7,"",IF(AND($BF443=$Y$7,$BG443=23),"",Entrées!G471-Entrées!G470))</f>
        <v>-870</v>
      </c>
      <c r="BM443" s="32">
        <f>IF($BF443&gt;$Y$7,"",IF(AND($BF443=$Y$7,$BG443=23),"",Entrées!H471-Entrées!H470))</f>
        <v>-0.5</v>
      </c>
      <c r="BN443" s="32">
        <f>IF($BF443&gt;$Y$7,"",IF(AND($BF443=$Y$7,$BG443=23),"",Entrées!I471-Entrées!I470))</f>
        <v>-31.5</v>
      </c>
      <c r="BO443" s="32">
        <f>IF($BF443&gt;$Y$7,"",IF(AND($BF443=$Y$7,$BG443=23),"",Entrées!J471-Entrées!J470))</f>
        <v>-110.5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-95.5</v>
      </c>
      <c r="BR443" s="32">
        <f>IF($BF443&gt;$Y$7,"",IF(AND($BF443=$Y$7,$BG443=23),"",Entrées!M471-Entrées!M470))</f>
        <v>42.5</v>
      </c>
      <c r="BS443" s="32">
        <f>IF($BF443&gt;$Y$7,"",IF(AND($BF443=$Y$7,$BG443=23),"",Entrées!N471-Entrées!N470))</f>
        <v>5.5</v>
      </c>
      <c r="BT443" s="32">
        <f>IF($BF443&gt;$Y$7,"",IF(AND($BF443=$Y$7,$BG443=23),"",Entrées!O471-Entrées!O470))</f>
        <v>-418</v>
      </c>
      <c r="BU443" s="32">
        <f>IF($BF443&gt;$Y$7,"",IF(AND($BF443=$Y$7,$BG443=23),"",Entrées!P471-Entrées!P470))</f>
        <v>-15.5</v>
      </c>
      <c r="BV443" s="32">
        <f>IF($BF443&gt;$Y$7,"",IF(AND($BF443=$Y$7,$BG443=23),"",Entrées!Q471-Entrées!Q470))</f>
        <v>168</v>
      </c>
      <c r="BW443" s="32">
        <f>IF($BF443&gt;$Y$7,"",IF(AND($BF443=$Y$7,$BG443=23),"",Entrées!R471-Entrées!R470))</f>
        <v>-13</v>
      </c>
      <c r="BX443" s="32">
        <f>IF($BF443&gt;$Y$7,"",IF(AND($BF443=$Y$7,$BG443=23),"",Entrées!S471-Entrées!S470))</f>
        <v>-610</v>
      </c>
      <c r="BY443" s="32">
        <f>IF($BF443&gt;$Y$7,"",IF(AND($BF443=$Y$7,$BG443=23),"",Entrées!T471-Entrées!T470))</f>
        <v>-100</v>
      </c>
      <c r="BZ443" s="32">
        <f>IF($BF443&gt;$Y$7,"",IF(AND($BF443=$Y$7,$BG443=23),"",Entrées!U471-Entrées!U470))</f>
        <v>0</v>
      </c>
      <c r="CA443" s="32">
        <f>IF($BF443&gt;$Y$7,"",IF(AND($BF443=$Y$7,$BG443=23),"",Entrées!V471-Entrées!V470))</f>
        <v>-231</v>
      </c>
      <c r="CB443" s="4"/>
      <c r="CC443" s="4"/>
      <c r="CD443" s="33">
        <f>IF($BF443&lt;=$Y$7,Entrées!J470/CD$2,"")</f>
        <v>0.36216250315417614</v>
      </c>
      <c r="CE443" s="33">
        <f>IF($BF443&lt;=$Y$7,Entrées!K470/CE$2,"")</f>
        <v>0</v>
      </c>
      <c r="CF443" s="11">
        <f t="shared" si="477"/>
        <v>7926</v>
      </c>
      <c r="CG443" s="11">
        <f t="shared" si="478"/>
        <v>4186</v>
      </c>
      <c r="CH443" s="52">
        <f t="shared" si="479"/>
        <v>0.27160101910413265</v>
      </c>
      <c r="CI443" s="52">
        <f t="shared" si="480"/>
        <v>9.6170382329218221E-2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725.5</v>
      </c>
      <c r="F444" s="28">
        <f ca="1">IF($D444&gt;$D$8,"",INDIRECT(ADDRESS(ROW(Entrées!$C$37)+($D444-1)*24+F$11,COLUMN(Entrées!$C$37)+($C444-1),4,TRUE,"Entrées")))</f>
        <v>662.5</v>
      </c>
      <c r="G444" s="28">
        <f ca="1">IF($D444&gt;$D$8,"",INDIRECT(ADDRESS(ROW(Entrées!$C$37)+($D444-1)*24+G$11,COLUMN(Entrées!$C$37)+($C444-1),4,TRUE,"Entrées")))</f>
        <v>664.5</v>
      </c>
      <c r="H444" s="28">
        <f ca="1">IF($D444&gt;$D$8,"",INDIRECT(ADDRESS(ROW(Entrées!$C$37)+($D444-1)*24+H$11,COLUMN(Entrées!$C$37)+($C444-1),4,TRUE,"Entrées")))</f>
        <v>661.5</v>
      </c>
      <c r="I444" s="28">
        <f ca="1">IF($D444&gt;$D$8,"",INDIRECT(ADDRESS(ROW(Entrées!$C$37)+($D444-1)*24+I$11,COLUMN(Entrées!$C$37)+($C444-1),4,TRUE,"Entrées")))</f>
        <v>667</v>
      </c>
      <c r="J444" s="28">
        <f ca="1">IF($D444&gt;$D$8,"",INDIRECT(ADDRESS(ROW(Entrées!$C$37)+($D444-1)*24+J$11,COLUMN(Entrées!$C$37)+($C444-1),4,TRUE,"Entrées")))</f>
        <v>678</v>
      </c>
      <c r="K444" s="28">
        <f ca="1">IF($D444&gt;$D$8,"",INDIRECT(ADDRESS(ROW(Entrées!$C$37)+($D444-1)*24+K$11,COLUMN(Entrées!$C$37)+($C444-1),4,TRUE,"Entrées")))</f>
        <v>680.5</v>
      </c>
      <c r="L444" s="28">
        <f ca="1">IF($D444&gt;$D$8,"",INDIRECT(ADDRESS(ROW(Entrées!$C$37)+($D444-1)*24+L$11,COLUMN(Entrées!$C$37)+($C444-1),4,TRUE,"Entrées")))</f>
        <v>677.5</v>
      </c>
      <c r="M444" s="28">
        <f ca="1">IF($D444&gt;$D$8,"",INDIRECT(ADDRESS(ROW(Entrées!$C$37)+($D444-1)*24+M$11,COLUMN(Entrées!$C$37)+($C444-1),4,TRUE,"Entrées")))</f>
        <v>668.5</v>
      </c>
      <c r="N444" s="28">
        <f ca="1">IF($D444&gt;$D$8,"",INDIRECT(ADDRESS(ROW(Entrées!$C$37)+($D444-1)*24+N$11,COLUMN(Entrées!$C$37)+($C444-1),4,TRUE,"Entrées")))</f>
        <v>667</v>
      </c>
      <c r="O444" s="28">
        <f ca="1">IF($D444&gt;$D$8,"",INDIRECT(ADDRESS(ROW(Entrées!$C$37)+($D444-1)*24+O$11,COLUMN(Entrées!$C$37)+($C444-1),4,TRUE,"Entrées")))</f>
        <v>662.5</v>
      </c>
      <c r="P444" s="28">
        <f ca="1">IF($D444&gt;$D$8,"",INDIRECT(ADDRESS(ROW(Entrées!$C$37)+($D444-1)*24+P$11,COLUMN(Entrées!$C$37)+($C444-1),4,TRUE,"Entrées")))</f>
        <v>661.5</v>
      </c>
      <c r="Q444" s="28">
        <f ca="1">IF($D444&gt;$D$8,"",INDIRECT(ADDRESS(ROW(Entrées!$C$37)+($D444-1)*24+Q$11,COLUMN(Entrées!$C$37)+($C444-1),4,TRUE,"Entrées")))</f>
        <v>673.5</v>
      </c>
      <c r="R444" s="28">
        <f ca="1">IF($D444&gt;$D$8,"",INDIRECT(ADDRESS(ROW(Entrées!$C$37)+($D444-1)*24+R$11,COLUMN(Entrées!$C$37)+($C444-1),4,TRUE,"Entrées")))</f>
        <v>675</v>
      </c>
      <c r="S444" s="28">
        <f ca="1">IF($D444&gt;$D$8,"",INDIRECT(ADDRESS(ROW(Entrées!$C$37)+($D444-1)*24+S$11,COLUMN(Entrées!$C$37)+($C444-1),4,TRUE,"Entrées")))</f>
        <v>675</v>
      </c>
      <c r="T444" s="28">
        <f ca="1">IF($D444&gt;$D$8,"",INDIRECT(ADDRESS(ROW(Entrées!$C$37)+($D444-1)*24+T$11,COLUMN(Entrées!$C$37)+($C444-1),4,TRUE,"Entrées")))</f>
        <v>682.5</v>
      </c>
      <c r="U444" s="28">
        <f ca="1">IF($D444&gt;$D$8,"",INDIRECT(ADDRESS(ROW(Entrées!$C$37)+($D444-1)*24+U$11,COLUMN(Entrées!$C$37)+($C444-1),4,TRUE,"Entrées")))</f>
        <v>685.5</v>
      </c>
      <c r="V444" s="28">
        <f ca="1">IF($D444&gt;$D$8,"",INDIRECT(ADDRESS(ROW(Entrées!$C$37)+($D444-1)*24+V$11,COLUMN(Entrées!$C$37)+($C444-1),4,TRUE,"Entrées")))</f>
        <v>681</v>
      </c>
      <c r="W444" s="28">
        <f ca="1">IF($D444&gt;$D$8,"",INDIRECT(ADDRESS(ROW(Entrées!$C$37)+($D444-1)*24+W$11,COLUMN(Entrées!$C$37)+($C444-1),4,TRUE,"Entrées")))</f>
        <v>691.5</v>
      </c>
      <c r="X444" s="28">
        <f ca="1">IF($D444&gt;$D$8,"",INDIRECT(ADDRESS(ROW(Entrées!$C$37)+($D444-1)*24+X$11,COLUMN(Entrées!$C$37)+($C444-1),4,TRUE,"Entrées")))</f>
        <v>690</v>
      </c>
      <c r="Y444" s="28">
        <f ca="1">IF($D444&gt;$D$8,"",INDIRECT(ADDRESS(ROW(Entrées!$C$37)+($D444-1)*24+Y$11,COLUMN(Entrées!$C$37)+($C444-1),4,TRUE,"Entrées")))</f>
        <v>690</v>
      </c>
      <c r="Z444" s="28">
        <f ca="1">IF($D444&gt;$D$8,"",INDIRECT(ADDRESS(ROW(Entrées!$C$37)+($D444-1)*24+Z$11,COLUMN(Entrées!$C$37)+($C444-1),4,TRUE,"Entrées")))</f>
        <v>690</v>
      </c>
      <c r="AA444" s="28">
        <f ca="1">IF($D444&gt;$D$8,"",INDIRECT(ADDRESS(ROW(Entrées!$C$37)+($D444-1)*24+AA$11,COLUMN(Entrées!$C$37)+($C444-1),4,TRUE,"Entrées")))</f>
        <v>676.5</v>
      </c>
      <c r="AB444" s="28">
        <f ca="1">IF($D444&gt;$D$8,"",INDIRECT(ADDRESS(ROW(Entrées!$C$37)+($D444-1)*24+AB$11,COLUMN(Entrées!$C$37)+($C444-1),4,TRUE,"Entrées")))</f>
        <v>678.5</v>
      </c>
      <c r="AC444" s="11"/>
      <c r="AD444" s="40">
        <f t="shared" ca="1" si="509"/>
        <v>677.72916666666663</v>
      </c>
      <c r="AE444" s="40">
        <f t="shared" ca="1" si="511"/>
        <v>725.5</v>
      </c>
      <c r="AF444" s="40">
        <f t="shared" ca="1" si="512"/>
        <v>661.5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49473.956989247294</v>
      </c>
      <c r="AK444" s="31">
        <f t="shared" ca="1" si="457"/>
        <v>49350.672043010745</v>
      </c>
      <c r="AL444" s="31">
        <f t="shared" ca="1" si="458"/>
        <v>49398.118279569891</v>
      </c>
      <c r="AM444" s="31">
        <f t="shared" ca="1" si="459"/>
        <v>347.55645161290329</v>
      </c>
      <c r="AN444" s="31">
        <f t="shared" ca="1" si="460"/>
        <v>2588.1444892473114</v>
      </c>
      <c r="AO444" s="31">
        <f t="shared" ca="1" si="461"/>
        <v>1503.5463709677417</v>
      </c>
      <c r="AP444" s="31">
        <f t="shared" ca="1" si="462"/>
        <v>41704.171370967742</v>
      </c>
      <c r="AQ444" s="31">
        <f t="shared" ca="1" si="463"/>
        <v>2152.7096774193546</v>
      </c>
      <c r="AR444" s="31">
        <f t="shared" ca="1" si="464"/>
        <v>402.56922043010746</v>
      </c>
      <c r="AS444" s="31">
        <f t="shared" ca="1" si="465"/>
        <v>6508.2741935483891</v>
      </c>
      <c r="AT444" s="31">
        <f t="shared" ca="1" si="466"/>
        <v>-813.07862903225805</v>
      </c>
      <c r="AU444" s="31">
        <f t="shared" ca="1" si="467"/>
        <v>663.5913978494624</v>
      </c>
      <c r="AV444" s="31">
        <f t="shared" ca="1" si="468"/>
        <v>-5583.5161290322567</v>
      </c>
      <c r="AW444" s="31">
        <f t="shared" ca="1" si="469"/>
        <v>65.047043010752674</v>
      </c>
      <c r="AX444" s="31">
        <f t="shared" ca="1" si="470"/>
        <v>1350.5215053763443</v>
      </c>
      <c r="AY444" s="31">
        <f t="shared" ca="1" si="471"/>
        <v>-1174.383064516129</v>
      </c>
      <c r="AZ444" s="31">
        <f t="shared" ca="1" si="472"/>
        <v>-997.34811827956992</v>
      </c>
      <c r="BA444" s="31">
        <f t="shared" ca="1" si="473"/>
        <v>-382.02016129032256</v>
      </c>
      <c r="BB444" s="31">
        <f t="shared" ca="1" si="474"/>
        <v>-2410.5497311827958</v>
      </c>
      <c r="BC444" s="31">
        <f t="shared" ca="1" si="475"/>
        <v>-1597.1438172043011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-2824</v>
      </c>
      <c r="BI444" s="32">
        <f>IF($BF444&gt;$Y$7,"",IF(AND($BF444=$Y$7,$BG444=23),"",Entrées!D472-Entrées!D471))</f>
        <v>-3337.5</v>
      </c>
      <c r="BJ444" s="32">
        <f>IF($BF444&gt;$Y$7,"",IF(AND($BF444=$Y$7,$BG444=23),"",Entrées!E472-Entrées!E471))</f>
        <v>-2887.5</v>
      </c>
      <c r="BK444" s="32">
        <f>IF($BF444&gt;$Y$7,"",IF(AND($BF444=$Y$7,$BG444=23),"",Entrées!F472-Entrées!F471))</f>
        <v>-0.5</v>
      </c>
      <c r="BL444" s="32">
        <f>IF($BF444&gt;$Y$7,"",IF(AND($BF444=$Y$7,$BG444=23),"",Entrées!G472-Entrées!G471))</f>
        <v>-72</v>
      </c>
      <c r="BM444" s="32">
        <f>IF($BF444&gt;$Y$7,"",IF(AND($BF444=$Y$7,$BG444=23),"",Entrées!H472-Entrées!H471))</f>
        <v>0</v>
      </c>
      <c r="BN444" s="32">
        <f>IF($BF444&gt;$Y$7,"",IF(AND($BF444=$Y$7,$BG444=23),"",Entrées!I472-Entrées!I471))</f>
        <v>-645.5</v>
      </c>
      <c r="BO444" s="32">
        <f>IF($BF444&gt;$Y$7,"",IF(AND($BF444=$Y$7,$BG444=23),"",Entrées!J472-Entrées!J471))</f>
        <v>-78.5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-338.5</v>
      </c>
      <c r="BR444" s="32">
        <f>IF($BF444&gt;$Y$7,"",IF(AND($BF444=$Y$7,$BG444=23),"",Entrées!M472-Entrées!M471))</f>
        <v>-197</v>
      </c>
      <c r="BS444" s="32">
        <f>IF($BF444&gt;$Y$7,"",IF(AND($BF444=$Y$7,$BG444=23),"",Entrées!N472-Entrées!N471))</f>
        <v>-3</v>
      </c>
      <c r="BT444" s="32">
        <f>IF($BF444&gt;$Y$7,"",IF(AND($BF444=$Y$7,$BG444=23),"",Entrées!O472-Entrées!O471))</f>
        <v>-1490</v>
      </c>
      <c r="BU444" s="32">
        <f>IF($BF444&gt;$Y$7,"",IF(AND($BF444=$Y$7,$BG444=23),"",Entrées!P472-Entrées!P471))</f>
        <v>-1</v>
      </c>
      <c r="BV444" s="32">
        <f>IF($BF444&gt;$Y$7,"",IF(AND($BF444=$Y$7,$BG444=23),"",Entrées!Q472-Entrées!Q471))</f>
        <v>-1125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-21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-526</v>
      </c>
      <c r="CB444" s="4"/>
      <c r="CC444" s="4"/>
      <c r="CD444" s="33">
        <f>IF($BF444&lt;=$Y$7,Entrées!J471/CD$2,"")</f>
        <v>0.34822104466313397</v>
      </c>
      <c r="CE444" s="33">
        <f>IF($BF444&lt;=$Y$7,Entrées!K471/CE$2,"")</f>
        <v>0</v>
      </c>
      <c r="CF444" s="11">
        <f t="shared" si="477"/>
        <v>7926</v>
      </c>
      <c r="CG444" s="11">
        <f t="shared" si="478"/>
        <v>4186</v>
      </c>
      <c r="CH444" s="52">
        <f t="shared" si="479"/>
        <v>0.27160101910413265</v>
      </c>
      <c r="CI444" s="52">
        <f t="shared" si="480"/>
        <v>9.6170382329218221E-2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682.5</v>
      </c>
      <c r="F445" s="28">
        <f ca="1">IF($D445&gt;$D$8,"",INDIRECT(ADDRESS(ROW(Entrées!$C$37)+($D445-1)*24+F$11,COLUMN(Entrées!$C$37)+($C445-1),4,TRUE,"Entrées")))</f>
        <v>685.5</v>
      </c>
      <c r="G445" s="28">
        <f ca="1">IF($D445&gt;$D$8,"",INDIRECT(ADDRESS(ROW(Entrées!$C$37)+($D445-1)*24+G$11,COLUMN(Entrées!$C$37)+($C445-1),4,TRUE,"Entrées")))</f>
        <v>683</v>
      </c>
      <c r="H445" s="28">
        <f ca="1">IF($D445&gt;$D$8,"",INDIRECT(ADDRESS(ROW(Entrées!$C$37)+($D445-1)*24+H$11,COLUMN(Entrées!$C$37)+($C445-1),4,TRUE,"Entrées")))</f>
        <v>696.5</v>
      </c>
      <c r="I445" s="28">
        <f ca="1">IF($D445&gt;$D$8,"",INDIRECT(ADDRESS(ROW(Entrées!$C$37)+($D445-1)*24+I$11,COLUMN(Entrées!$C$37)+($C445-1),4,TRUE,"Entrées")))</f>
        <v>696</v>
      </c>
      <c r="J445" s="28">
        <f ca="1">IF($D445&gt;$D$8,"",INDIRECT(ADDRESS(ROW(Entrées!$C$37)+($D445-1)*24+J$11,COLUMN(Entrées!$C$37)+($C445-1),4,TRUE,"Entrées")))</f>
        <v>689.5</v>
      </c>
      <c r="K445" s="28">
        <f ca="1">IF($D445&gt;$D$8,"",INDIRECT(ADDRESS(ROW(Entrées!$C$37)+($D445-1)*24+K$11,COLUMN(Entrées!$C$37)+($C445-1),4,TRUE,"Entrées")))</f>
        <v>686.5</v>
      </c>
      <c r="L445" s="28">
        <f ca="1">IF($D445&gt;$D$8,"",INDIRECT(ADDRESS(ROW(Entrées!$C$37)+($D445-1)*24+L$11,COLUMN(Entrées!$C$37)+($C445-1),4,TRUE,"Entrées")))</f>
        <v>680</v>
      </c>
      <c r="M445" s="28">
        <f ca="1">IF($D445&gt;$D$8,"",INDIRECT(ADDRESS(ROW(Entrées!$C$37)+($D445-1)*24+M$11,COLUMN(Entrées!$C$37)+($C445-1),4,TRUE,"Entrées")))</f>
        <v>669.5</v>
      </c>
      <c r="N445" s="28">
        <f ca="1">IF($D445&gt;$D$8,"",INDIRECT(ADDRESS(ROW(Entrées!$C$37)+($D445-1)*24+N$11,COLUMN(Entrées!$C$37)+($C445-1),4,TRUE,"Entrées")))</f>
        <v>673.5</v>
      </c>
      <c r="O445" s="28">
        <f ca="1">IF($D445&gt;$D$8,"",INDIRECT(ADDRESS(ROW(Entrées!$C$37)+($D445-1)*24+O$11,COLUMN(Entrées!$C$37)+($C445-1),4,TRUE,"Entrées")))</f>
        <v>654.5</v>
      </c>
      <c r="P445" s="28">
        <f ca="1">IF($D445&gt;$D$8,"",INDIRECT(ADDRESS(ROW(Entrées!$C$37)+($D445-1)*24+P$11,COLUMN(Entrées!$C$37)+($C445-1),4,TRUE,"Entrées")))</f>
        <v>666</v>
      </c>
      <c r="Q445" s="28">
        <f ca="1">IF($D445&gt;$D$8,"",INDIRECT(ADDRESS(ROW(Entrées!$C$37)+($D445-1)*24+Q$11,COLUMN(Entrées!$C$37)+($C445-1),4,TRUE,"Entrées")))</f>
        <v>667</v>
      </c>
      <c r="R445" s="28">
        <f ca="1">IF($D445&gt;$D$8,"",INDIRECT(ADDRESS(ROW(Entrées!$C$37)+($D445-1)*24+R$11,COLUMN(Entrées!$C$37)+($C445-1),4,TRUE,"Entrées")))</f>
        <v>673.5</v>
      </c>
      <c r="S445" s="28">
        <f ca="1">IF($D445&gt;$D$8,"",INDIRECT(ADDRESS(ROW(Entrées!$C$37)+($D445-1)*24+S$11,COLUMN(Entrées!$C$37)+($C445-1),4,TRUE,"Entrées")))</f>
        <v>674</v>
      </c>
      <c r="T445" s="28">
        <f ca="1">IF($D445&gt;$D$8,"",INDIRECT(ADDRESS(ROW(Entrées!$C$37)+($D445-1)*24+T$11,COLUMN(Entrées!$C$37)+($C445-1),4,TRUE,"Entrées")))</f>
        <v>665.5</v>
      </c>
      <c r="U445" s="28">
        <f ca="1">IF($D445&gt;$D$8,"",INDIRECT(ADDRESS(ROW(Entrées!$C$37)+($D445-1)*24+U$11,COLUMN(Entrées!$C$37)+($C445-1),4,TRUE,"Entrées")))</f>
        <v>664.5</v>
      </c>
      <c r="V445" s="28">
        <f ca="1">IF($D445&gt;$D$8,"",INDIRECT(ADDRESS(ROW(Entrées!$C$37)+($D445-1)*24+V$11,COLUMN(Entrées!$C$37)+($C445-1),4,TRUE,"Entrées")))</f>
        <v>652.5</v>
      </c>
      <c r="W445" s="28">
        <f ca="1">IF($D445&gt;$D$8,"",INDIRECT(ADDRESS(ROW(Entrées!$C$37)+($D445-1)*24+W$11,COLUMN(Entrées!$C$37)+($C445-1),4,TRUE,"Entrées")))</f>
        <v>653.5</v>
      </c>
      <c r="X445" s="28">
        <f ca="1">IF($D445&gt;$D$8,"",INDIRECT(ADDRESS(ROW(Entrées!$C$37)+($D445-1)*24+X$11,COLUMN(Entrées!$C$37)+($C445-1),4,TRUE,"Entrées")))</f>
        <v>649</v>
      </c>
      <c r="Y445" s="28">
        <f ca="1">IF($D445&gt;$D$8,"",INDIRECT(ADDRESS(ROW(Entrées!$C$37)+($D445-1)*24+Y$11,COLUMN(Entrées!$C$37)+($C445-1),4,TRUE,"Entrées")))</f>
        <v>649</v>
      </c>
      <c r="Z445" s="28">
        <f ca="1">IF($D445&gt;$D$8,"",INDIRECT(ADDRESS(ROW(Entrées!$C$37)+($D445-1)*24+Z$11,COLUMN(Entrées!$C$37)+($C445-1),4,TRUE,"Entrées")))</f>
        <v>645</v>
      </c>
      <c r="AA445" s="28">
        <f ca="1">IF($D445&gt;$D$8,"",INDIRECT(ADDRESS(ROW(Entrées!$C$37)+($D445-1)*24+AA$11,COLUMN(Entrées!$C$37)+($C445-1),4,TRUE,"Entrées")))</f>
        <v>651</v>
      </c>
      <c r="AB445" s="28">
        <f ca="1">IF($D445&gt;$D$8,"",INDIRECT(ADDRESS(ROW(Entrées!$C$37)+($D445-1)*24+AB$11,COLUMN(Entrées!$C$37)+($C445-1),4,TRUE,"Entrées")))</f>
        <v>637</v>
      </c>
      <c r="AC445" s="11"/>
      <c r="AD445" s="40">
        <f t="shared" ca="1" si="509"/>
        <v>668.52083333333337</v>
      </c>
      <c r="AE445" s="40">
        <f t="shared" ca="1" si="511"/>
        <v>696.5</v>
      </c>
      <c r="AF445" s="40">
        <f t="shared" ca="1" si="512"/>
        <v>637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49473.956989247294</v>
      </c>
      <c r="AK445" s="31">
        <f t="shared" ca="1" si="457"/>
        <v>49350.672043010745</v>
      </c>
      <c r="AL445" s="31">
        <f t="shared" ca="1" si="458"/>
        <v>49398.118279569891</v>
      </c>
      <c r="AM445" s="31">
        <f t="shared" ca="1" si="459"/>
        <v>347.55645161290329</v>
      </c>
      <c r="AN445" s="31">
        <f t="shared" ca="1" si="460"/>
        <v>2588.1444892473114</v>
      </c>
      <c r="AO445" s="31">
        <f t="shared" ca="1" si="461"/>
        <v>1503.5463709677417</v>
      </c>
      <c r="AP445" s="31">
        <f t="shared" ca="1" si="462"/>
        <v>41704.171370967742</v>
      </c>
      <c r="AQ445" s="31">
        <f t="shared" ca="1" si="463"/>
        <v>2152.7096774193546</v>
      </c>
      <c r="AR445" s="31">
        <f t="shared" ca="1" si="464"/>
        <v>402.56922043010746</v>
      </c>
      <c r="AS445" s="31">
        <f t="shared" ca="1" si="465"/>
        <v>6508.2741935483891</v>
      </c>
      <c r="AT445" s="31">
        <f t="shared" ca="1" si="466"/>
        <v>-813.07862903225805</v>
      </c>
      <c r="AU445" s="31">
        <f t="shared" ca="1" si="467"/>
        <v>663.5913978494624</v>
      </c>
      <c r="AV445" s="31">
        <f t="shared" ca="1" si="468"/>
        <v>-5583.5161290322567</v>
      </c>
      <c r="AW445" s="31">
        <f t="shared" ca="1" si="469"/>
        <v>65.047043010752674</v>
      </c>
      <c r="AX445" s="31">
        <f t="shared" ca="1" si="470"/>
        <v>1350.5215053763443</v>
      </c>
      <c r="AY445" s="31">
        <f t="shared" ca="1" si="471"/>
        <v>-1174.383064516129</v>
      </c>
      <c r="AZ445" s="31">
        <f t="shared" ca="1" si="472"/>
        <v>-997.34811827956992</v>
      </c>
      <c r="BA445" s="31">
        <f t="shared" ca="1" si="473"/>
        <v>-382.02016129032256</v>
      </c>
      <c r="BB445" s="31">
        <f t="shared" ca="1" si="474"/>
        <v>-2410.5497311827958</v>
      </c>
      <c r="BC445" s="31">
        <f t="shared" ca="1" si="475"/>
        <v>-1597.1438172043011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-1879.5</v>
      </c>
      <c r="BI445" s="32">
        <f>IF($BF445&gt;$Y$7,"",IF(AND($BF445=$Y$7,$BG445=23),"",Entrées!D473-Entrées!D472))</f>
        <v>-2000</v>
      </c>
      <c r="BJ445" s="32">
        <f>IF($BF445&gt;$Y$7,"",IF(AND($BF445=$Y$7,$BG445=23),"",Entrées!E473-Entrées!E472))</f>
        <v>-1687.5</v>
      </c>
      <c r="BK445" s="32">
        <f>IF($BF445&gt;$Y$7,"",IF(AND($BF445=$Y$7,$BG445=23),"",Entrées!F473-Entrées!F472))</f>
        <v>-0.5</v>
      </c>
      <c r="BL445" s="32">
        <f>IF($BF445&gt;$Y$7,"",IF(AND($BF445=$Y$7,$BG445=23),"",Entrées!G473-Entrées!G472))</f>
        <v>-103.5</v>
      </c>
      <c r="BM445" s="32">
        <f>IF($BF445&gt;$Y$7,"",IF(AND($BF445=$Y$7,$BG445=23),"",Entrées!H473-Entrées!H472))</f>
        <v>0</v>
      </c>
      <c r="BN445" s="32">
        <f>IF($BF445&gt;$Y$7,"",IF(AND($BF445=$Y$7,$BG445=23),"",Entrées!I473-Entrées!I472))</f>
        <v>643</v>
      </c>
      <c r="BO445" s="32">
        <f>IF($BF445&gt;$Y$7,"",IF(AND($BF445=$Y$7,$BG445=23),"",Entrées!J473-Entrées!J472))</f>
        <v>-149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-370.5</v>
      </c>
      <c r="BR445" s="32">
        <f>IF($BF445&gt;$Y$7,"",IF(AND($BF445=$Y$7,$BG445=23),"",Entrées!M473-Entrées!M472))</f>
        <v>-819.5</v>
      </c>
      <c r="BS445" s="32">
        <f>IF($BF445&gt;$Y$7,"",IF(AND($BF445=$Y$7,$BG445=23),"",Entrées!N473-Entrées!N472))</f>
        <v>6</v>
      </c>
      <c r="BT445" s="32">
        <f>IF($BF445&gt;$Y$7,"",IF(AND($BF445=$Y$7,$BG445=23),"",Entrées!O473-Entrées!O472))</f>
        <v>-1085.5</v>
      </c>
      <c r="BU445" s="32">
        <f>IF($BF445&gt;$Y$7,"",IF(AND($BF445=$Y$7,$BG445=23),"",Entrées!P473-Entrées!P472))</f>
        <v>-1</v>
      </c>
      <c r="BV445" s="32">
        <f>IF($BF445&gt;$Y$7,"",IF(AND($BF445=$Y$7,$BG445=23),"",Entrées!Q473-Entrées!Q472))</f>
        <v>-990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-15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-9</v>
      </c>
      <c r="CB445" s="4"/>
      <c r="CC445" s="4"/>
      <c r="CD445" s="33">
        <f>IF($BF445&lt;=$Y$7,Entrées!J472/CD$2,"")</f>
        <v>0.33831693161746151</v>
      </c>
      <c r="CE445" s="33">
        <f>IF($BF445&lt;=$Y$7,Entrées!K472/CE$2,"")</f>
        <v>0</v>
      </c>
      <c r="CF445" s="11">
        <f t="shared" si="477"/>
        <v>7926</v>
      </c>
      <c r="CG445" s="11">
        <f t="shared" si="478"/>
        <v>4186</v>
      </c>
      <c r="CH445" s="52">
        <f t="shared" si="479"/>
        <v>0.27160101910413265</v>
      </c>
      <c r="CI445" s="52">
        <f t="shared" si="480"/>
        <v>9.6170382329218221E-2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615</v>
      </c>
      <c r="F446" s="28">
        <f ca="1">IF($D446&gt;$D$8,"",INDIRECT(ADDRESS(ROW(Entrées!$C$37)+($D446-1)*24+F$11,COLUMN(Entrées!$C$37)+($C446-1),4,TRUE,"Entrées")))</f>
        <v>610.5</v>
      </c>
      <c r="G446" s="28">
        <f ca="1">IF($D446&gt;$D$8,"",INDIRECT(ADDRESS(ROW(Entrées!$C$37)+($D446-1)*24+G$11,COLUMN(Entrées!$C$37)+($C446-1),4,TRUE,"Entrées")))</f>
        <v>613</v>
      </c>
      <c r="H446" s="28">
        <f ca="1">IF($D446&gt;$D$8,"",INDIRECT(ADDRESS(ROW(Entrées!$C$37)+($D446-1)*24+H$11,COLUMN(Entrées!$C$37)+($C446-1),4,TRUE,"Entrées")))</f>
        <v>611.5</v>
      </c>
      <c r="I446" s="28">
        <f ca="1">IF($D446&gt;$D$8,"",INDIRECT(ADDRESS(ROW(Entrées!$C$37)+($D446-1)*24+I$11,COLUMN(Entrées!$C$37)+($C446-1),4,TRUE,"Entrées")))</f>
        <v>714.5</v>
      </c>
      <c r="J446" s="28">
        <f ca="1">IF($D446&gt;$D$8,"",INDIRECT(ADDRESS(ROW(Entrées!$C$37)+($D446-1)*24+J$11,COLUMN(Entrées!$C$37)+($C446-1),4,TRUE,"Entrées")))</f>
        <v>708</v>
      </c>
      <c r="K446" s="28">
        <f ca="1">IF($D446&gt;$D$8,"",INDIRECT(ADDRESS(ROW(Entrées!$C$37)+($D446-1)*24+K$11,COLUMN(Entrées!$C$37)+($C446-1),4,TRUE,"Entrées")))</f>
        <v>689</v>
      </c>
      <c r="L446" s="28">
        <f ca="1">IF($D446&gt;$D$8,"",INDIRECT(ADDRESS(ROW(Entrées!$C$37)+($D446-1)*24+L$11,COLUMN(Entrées!$C$37)+($C446-1),4,TRUE,"Entrées")))</f>
        <v>675.5</v>
      </c>
      <c r="M446" s="28">
        <f ca="1">IF($D446&gt;$D$8,"",INDIRECT(ADDRESS(ROW(Entrées!$C$37)+($D446-1)*24+M$11,COLUMN(Entrées!$C$37)+($C446-1),4,TRUE,"Entrées")))</f>
        <v>670</v>
      </c>
      <c r="N446" s="28">
        <f ca="1">IF($D446&gt;$D$8,"",INDIRECT(ADDRESS(ROW(Entrées!$C$37)+($D446-1)*24+N$11,COLUMN(Entrées!$C$37)+($C446-1),4,TRUE,"Entrées")))</f>
        <v>657.5</v>
      </c>
      <c r="O446" s="28">
        <f ca="1">IF($D446&gt;$D$8,"",INDIRECT(ADDRESS(ROW(Entrées!$C$37)+($D446-1)*24+O$11,COLUMN(Entrées!$C$37)+($C446-1),4,TRUE,"Entrées")))</f>
        <v>653.5</v>
      </c>
      <c r="P446" s="28">
        <f ca="1">IF($D446&gt;$D$8,"",INDIRECT(ADDRESS(ROW(Entrées!$C$37)+($D446-1)*24+P$11,COLUMN(Entrées!$C$37)+($C446-1),4,TRUE,"Entrées")))</f>
        <v>649</v>
      </c>
      <c r="Q446" s="28">
        <f ca="1">IF($D446&gt;$D$8,"",INDIRECT(ADDRESS(ROW(Entrées!$C$37)+($D446-1)*24+Q$11,COLUMN(Entrées!$C$37)+($C446-1),4,TRUE,"Entrées")))</f>
        <v>648.5</v>
      </c>
      <c r="R446" s="28">
        <f ca="1">IF($D446&gt;$D$8,"",INDIRECT(ADDRESS(ROW(Entrées!$C$37)+($D446-1)*24+R$11,COLUMN(Entrées!$C$37)+($C446-1),4,TRUE,"Entrées")))</f>
        <v>666.5</v>
      </c>
      <c r="S446" s="28">
        <f ca="1">IF($D446&gt;$D$8,"",INDIRECT(ADDRESS(ROW(Entrées!$C$37)+($D446-1)*24+S$11,COLUMN(Entrées!$C$37)+($C446-1),4,TRUE,"Entrées")))</f>
        <v>645.5</v>
      </c>
      <c r="T446" s="28">
        <f ca="1">IF($D446&gt;$D$8,"",INDIRECT(ADDRESS(ROW(Entrées!$C$37)+($D446-1)*24+T$11,COLUMN(Entrées!$C$37)+($C446-1),4,TRUE,"Entrées")))</f>
        <v>653.5</v>
      </c>
      <c r="U446" s="28">
        <f ca="1">IF($D446&gt;$D$8,"",INDIRECT(ADDRESS(ROW(Entrées!$C$37)+($D446-1)*24+U$11,COLUMN(Entrées!$C$37)+($C446-1),4,TRUE,"Entrées")))</f>
        <v>672.5</v>
      </c>
      <c r="V446" s="28">
        <f ca="1">IF($D446&gt;$D$8,"",INDIRECT(ADDRESS(ROW(Entrées!$C$37)+($D446-1)*24+V$11,COLUMN(Entrées!$C$37)+($C446-1),4,TRUE,"Entrées")))</f>
        <v>679</v>
      </c>
      <c r="W446" s="28">
        <f ca="1">IF($D446&gt;$D$8,"",INDIRECT(ADDRESS(ROW(Entrées!$C$37)+($D446-1)*24+W$11,COLUMN(Entrées!$C$37)+($C446-1),4,TRUE,"Entrées")))</f>
        <v>677</v>
      </c>
      <c r="X446" s="28">
        <f ca="1">IF($D446&gt;$D$8,"",INDIRECT(ADDRESS(ROW(Entrées!$C$37)+($D446-1)*24+X$11,COLUMN(Entrées!$C$37)+($C446-1),4,TRUE,"Entrées")))</f>
        <v>689.5</v>
      </c>
      <c r="Y446" s="28">
        <f ca="1">IF($D446&gt;$D$8,"",INDIRECT(ADDRESS(ROW(Entrées!$C$37)+($D446-1)*24+Y$11,COLUMN(Entrées!$C$37)+($C446-1),4,TRUE,"Entrées")))</f>
        <v>688</v>
      </c>
      <c r="Z446" s="28">
        <f ca="1">IF($D446&gt;$D$8,"",INDIRECT(ADDRESS(ROW(Entrées!$C$37)+($D446-1)*24+Z$11,COLUMN(Entrées!$C$37)+($C446-1),4,TRUE,"Entrées")))</f>
        <v>681</v>
      </c>
      <c r="AA446" s="28">
        <f ca="1">IF($D446&gt;$D$8,"",INDIRECT(ADDRESS(ROW(Entrées!$C$37)+($D446-1)*24+AA$11,COLUMN(Entrées!$C$37)+($C446-1),4,TRUE,"Entrées")))</f>
        <v>680</v>
      </c>
      <c r="AB446" s="28">
        <f ca="1">IF($D446&gt;$D$8,"",INDIRECT(ADDRESS(ROW(Entrées!$C$37)+($D446-1)*24+AB$11,COLUMN(Entrées!$C$37)+($C446-1),4,TRUE,"Entrées")))</f>
        <v>682.5</v>
      </c>
      <c r="AC446" s="11"/>
      <c r="AD446" s="40">
        <f t="shared" ca="1" si="509"/>
        <v>663.77083333333337</v>
      </c>
      <c r="AE446" s="40">
        <f t="shared" ca="1" si="511"/>
        <v>714.5</v>
      </c>
      <c r="AF446" s="40">
        <f t="shared" ca="1" si="512"/>
        <v>610.5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49473.956989247294</v>
      </c>
      <c r="AK446" s="31">
        <f t="shared" ca="1" si="457"/>
        <v>49350.672043010745</v>
      </c>
      <c r="AL446" s="31">
        <f t="shared" ca="1" si="458"/>
        <v>49398.118279569891</v>
      </c>
      <c r="AM446" s="31">
        <f t="shared" ca="1" si="459"/>
        <v>347.55645161290329</v>
      </c>
      <c r="AN446" s="31">
        <f t="shared" ca="1" si="460"/>
        <v>2588.1444892473114</v>
      </c>
      <c r="AO446" s="31">
        <f t="shared" ca="1" si="461"/>
        <v>1503.5463709677417</v>
      </c>
      <c r="AP446" s="31">
        <f t="shared" ca="1" si="462"/>
        <v>41704.171370967742</v>
      </c>
      <c r="AQ446" s="31">
        <f t="shared" ca="1" si="463"/>
        <v>2152.7096774193546</v>
      </c>
      <c r="AR446" s="31">
        <f t="shared" ca="1" si="464"/>
        <v>402.56922043010746</v>
      </c>
      <c r="AS446" s="31">
        <f t="shared" ca="1" si="465"/>
        <v>6508.2741935483891</v>
      </c>
      <c r="AT446" s="31">
        <f t="shared" ca="1" si="466"/>
        <v>-813.07862903225805</v>
      </c>
      <c r="AU446" s="31">
        <f t="shared" ca="1" si="467"/>
        <v>663.5913978494624</v>
      </c>
      <c r="AV446" s="31">
        <f t="shared" ca="1" si="468"/>
        <v>-5583.5161290322567</v>
      </c>
      <c r="AW446" s="31">
        <f t="shared" ca="1" si="469"/>
        <v>65.047043010752674</v>
      </c>
      <c r="AX446" s="31">
        <f t="shared" ca="1" si="470"/>
        <v>1350.5215053763443</v>
      </c>
      <c r="AY446" s="31">
        <f t="shared" ca="1" si="471"/>
        <v>-1174.383064516129</v>
      </c>
      <c r="AZ446" s="31">
        <f t="shared" ca="1" si="472"/>
        <v>-997.34811827956992</v>
      </c>
      <c r="BA446" s="31">
        <f t="shared" ca="1" si="473"/>
        <v>-382.02016129032256</v>
      </c>
      <c r="BB446" s="31">
        <f t="shared" ca="1" si="474"/>
        <v>-2410.5497311827958</v>
      </c>
      <c r="BC446" s="31">
        <f t="shared" ca="1" si="475"/>
        <v>-1597.1438172043011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-123</v>
      </c>
      <c r="BI446" s="32">
        <f>IF($BF446&gt;$Y$7,"",IF(AND($BF446=$Y$7,$BG446=23),"",Entrées!D474-Entrées!D473))</f>
        <v>150</v>
      </c>
      <c r="BJ446" s="32">
        <f>IF($BF446&gt;$Y$7,"",IF(AND($BF446=$Y$7,$BG446=23),"",Entrées!E474-Entrées!E473))</f>
        <v>362.5</v>
      </c>
      <c r="BK446" s="32">
        <f>IF($BF446&gt;$Y$7,"",IF(AND($BF446=$Y$7,$BG446=23),"",Entrées!F474-Entrées!F473))</f>
        <v>1</v>
      </c>
      <c r="BL446" s="32">
        <f>IF($BF446&gt;$Y$7,"",IF(AND($BF446=$Y$7,$BG446=23),"",Entrées!G474-Entrées!G473))</f>
        <v>-16</v>
      </c>
      <c r="BM446" s="32">
        <f>IF($BF446&gt;$Y$7,"",IF(AND($BF446=$Y$7,$BG446=23),"",Entrées!H474-Entrées!H473))</f>
        <v>-1.5</v>
      </c>
      <c r="BN446" s="32">
        <f>IF($BF446&gt;$Y$7,"",IF(AND($BF446=$Y$7,$BG446=23),"",Entrées!I474-Entrées!I473))</f>
        <v>238</v>
      </c>
      <c r="BO446" s="32">
        <f>IF($BF446&gt;$Y$7,"",IF(AND($BF446=$Y$7,$BG446=23),"",Entrées!J474-Entrées!J473))</f>
        <v>-34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-123</v>
      </c>
      <c r="BR446" s="32">
        <f>IF($BF446&gt;$Y$7,"",IF(AND($BF446=$Y$7,$BG446=23),"",Entrées!M474-Entrées!M473))</f>
        <v>-54</v>
      </c>
      <c r="BS446" s="32">
        <f>IF($BF446&gt;$Y$7,"",IF(AND($BF446=$Y$7,$BG446=23),"",Entrées!N474-Entrées!N473))</f>
        <v>1.5</v>
      </c>
      <c r="BT446" s="32">
        <f>IF($BF446&gt;$Y$7,"",IF(AND($BF446=$Y$7,$BG446=23),"",Entrées!O474-Entrées!O473))</f>
        <v>-134.5</v>
      </c>
      <c r="BU446" s="32">
        <f>IF($BF446&gt;$Y$7,"",IF(AND($BF446=$Y$7,$BG446=23),"",Entrées!P474-Entrées!P473))</f>
        <v>-0.5</v>
      </c>
      <c r="BV446" s="32">
        <f>IF($BF446&gt;$Y$7,"",IF(AND($BF446=$Y$7,$BG446=23),"",Entrées!Q474-Entrées!Q473))</f>
        <v>214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32</v>
      </c>
      <c r="BY446" s="32">
        <f>IF($BF446&gt;$Y$7,"",IF(AND($BF446=$Y$7,$BG446=23),"",Entrées!T474-Entrées!T473))</f>
        <v>143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292</v>
      </c>
      <c r="CB446" s="4"/>
      <c r="CC446" s="4"/>
      <c r="CD446" s="33">
        <f>IF($BF446&lt;=$Y$7,Entrées!J473/CD$2,"")</f>
        <v>0.31951804188745897</v>
      </c>
      <c r="CE446" s="33">
        <f>IF($BF446&lt;=$Y$7,Entrées!K473/CE$2,"")</f>
        <v>0</v>
      </c>
      <c r="CF446" s="11">
        <f t="shared" si="477"/>
        <v>7926</v>
      </c>
      <c r="CG446" s="11">
        <f t="shared" si="478"/>
        <v>4186</v>
      </c>
      <c r="CH446" s="52">
        <f t="shared" si="479"/>
        <v>0.27160101910413265</v>
      </c>
      <c r="CI446" s="52">
        <f t="shared" si="480"/>
        <v>9.6170382329218221E-2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682</v>
      </c>
      <c r="F447" s="28">
        <f ca="1">IF($D447&gt;$D$8,"",INDIRECT(ADDRESS(ROW(Entrées!$C$37)+($D447-1)*24+F$11,COLUMN(Entrées!$C$37)+($C447-1),4,TRUE,"Entrées")))</f>
        <v>686</v>
      </c>
      <c r="G447" s="28">
        <f ca="1">IF($D447&gt;$D$8,"",INDIRECT(ADDRESS(ROW(Entrées!$C$37)+($D447-1)*24+G$11,COLUMN(Entrées!$C$37)+($C447-1),4,TRUE,"Entrées")))</f>
        <v>691</v>
      </c>
      <c r="H447" s="28">
        <f ca="1">IF($D447&gt;$D$8,"",INDIRECT(ADDRESS(ROW(Entrées!$C$37)+($D447-1)*24+H$11,COLUMN(Entrées!$C$37)+($C447-1),4,TRUE,"Entrées")))</f>
        <v>692</v>
      </c>
      <c r="I447" s="28">
        <f ca="1">IF($D447&gt;$D$8,"",INDIRECT(ADDRESS(ROW(Entrées!$C$37)+($D447-1)*24+I$11,COLUMN(Entrées!$C$37)+($C447-1),4,TRUE,"Entrées")))</f>
        <v>686</v>
      </c>
      <c r="J447" s="28">
        <f ca="1">IF($D447&gt;$D$8,"",INDIRECT(ADDRESS(ROW(Entrées!$C$37)+($D447-1)*24+J$11,COLUMN(Entrées!$C$37)+($C447-1),4,TRUE,"Entrées")))</f>
        <v>680.5</v>
      </c>
      <c r="K447" s="28">
        <f ca="1">IF($D447&gt;$D$8,"",INDIRECT(ADDRESS(ROW(Entrées!$C$37)+($D447-1)*24+K$11,COLUMN(Entrées!$C$37)+($C447-1),4,TRUE,"Entrées")))</f>
        <v>679</v>
      </c>
      <c r="L447" s="28">
        <f ca="1">IF($D447&gt;$D$8,"",INDIRECT(ADDRESS(ROW(Entrées!$C$37)+($D447-1)*24+L$11,COLUMN(Entrées!$C$37)+($C447-1),4,TRUE,"Entrées")))</f>
        <v>679</v>
      </c>
      <c r="M447" s="28">
        <f ca="1">IF($D447&gt;$D$8,"",INDIRECT(ADDRESS(ROW(Entrées!$C$37)+($D447-1)*24+M$11,COLUMN(Entrées!$C$37)+($C447-1),4,TRUE,"Entrées")))</f>
        <v>669</v>
      </c>
      <c r="N447" s="28">
        <f ca="1">IF($D447&gt;$D$8,"",INDIRECT(ADDRESS(ROW(Entrées!$C$37)+($D447-1)*24+N$11,COLUMN(Entrées!$C$37)+($C447-1),4,TRUE,"Entrées")))</f>
        <v>663</v>
      </c>
      <c r="O447" s="28">
        <f ca="1">IF($D447&gt;$D$8,"",INDIRECT(ADDRESS(ROW(Entrées!$C$37)+($D447-1)*24+O$11,COLUMN(Entrées!$C$37)+($C447-1),4,TRUE,"Entrées")))</f>
        <v>656.5</v>
      </c>
      <c r="P447" s="28">
        <f ca="1">IF($D447&gt;$D$8,"",INDIRECT(ADDRESS(ROW(Entrées!$C$37)+($D447-1)*24+P$11,COLUMN(Entrées!$C$37)+($C447-1),4,TRUE,"Entrées")))</f>
        <v>666.5</v>
      </c>
      <c r="Q447" s="28">
        <f ca="1">IF($D447&gt;$D$8,"",INDIRECT(ADDRESS(ROW(Entrées!$C$37)+($D447-1)*24+Q$11,COLUMN(Entrées!$C$37)+($C447-1),4,TRUE,"Entrées")))</f>
        <v>662.5</v>
      </c>
      <c r="R447" s="28">
        <f ca="1">IF($D447&gt;$D$8,"",INDIRECT(ADDRESS(ROW(Entrées!$C$37)+($D447-1)*24+R$11,COLUMN(Entrées!$C$37)+($C447-1),4,TRUE,"Entrées")))</f>
        <v>674</v>
      </c>
      <c r="S447" s="28">
        <f ca="1">IF($D447&gt;$D$8,"",INDIRECT(ADDRESS(ROW(Entrées!$C$37)+($D447-1)*24+S$11,COLUMN(Entrées!$C$37)+($C447-1),4,TRUE,"Entrées")))</f>
        <v>665.5</v>
      </c>
      <c r="T447" s="28">
        <f ca="1">IF($D447&gt;$D$8,"",INDIRECT(ADDRESS(ROW(Entrées!$C$37)+($D447-1)*24+T$11,COLUMN(Entrées!$C$37)+($C447-1),4,TRUE,"Entrées")))</f>
        <v>677</v>
      </c>
      <c r="U447" s="28">
        <f ca="1">IF($D447&gt;$D$8,"",INDIRECT(ADDRESS(ROW(Entrées!$C$37)+($D447-1)*24+U$11,COLUMN(Entrées!$C$37)+($C447-1),4,TRUE,"Entrées")))</f>
        <v>676.5</v>
      </c>
      <c r="V447" s="28">
        <f ca="1">IF($D447&gt;$D$8,"",INDIRECT(ADDRESS(ROW(Entrées!$C$37)+($D447-1)*24+V$11,COLUMN(Entrées!$C$37)+($C447-1),4,TRUE,"Entrées")))</f>
        <v>683.5</v>
      </c>
      <c r="W447" s="28">
        <f ca="1">IF($D447&gt;$D$8,"",INDIRECT(ADDRESS(ROW(Entrées!$C$37)+($D447-1)*24+W$11,COLUMN(Entrées!$C$37)+($C447-1),4,TRUE,"Entrées")))</f>
        <v>684</v>
      </c>
      <c r="X447" s="28">
        <f ca="1">IF($D447&gt;$D$8,"",INDIRECT(ADDRESS(ROW(Entrées!$C$37)+($D447-1)*24+X$11,COLUMN(Entrées!$C$37)+($C447-1),4,TRUE,"Entrées")))</f>
        <v>691.5</v>
      </c>
      <c r="Y447" s="28">
        <f ca="1">IF($D447&gt;$D$8,"",INDIRECT(ADDRESS(ROW(Entrées!$C$37)+($D447-1)*24+Y$11,COLUMN(Entrées!$C$37)+($C447-1),4,TRUE,"Entrées")))</f>
        <v>695</v>
      </c>
      <c r="Z447" s="28">
        <f ca="1">IF($D447&gt;$D$8,"",INDIRECT(ADDRESS(ROW(Entrées!$C$37)+($D447-1)*24+Z$11,COLUMN(Entrées!$C$37)+($C447-1),4,TRUE,"Entrées")))</f>
        <v>697.5</v>
      </c>
      <c r="AA447" s="28">
        <f ca="1">IF($D447&gt;$D$8,"",INDIRECT(ADDRESS(ROW(Entrées!$C$37)+($D447-1)*24+AA$11,COLUMN(Entrées!$C$37)+($C447-1),4,TRUE,"Entrées")))</f>
        <v>694.5</v>
      </c>
      <c r="AB447" s="28">
        <f ca="1">IF($D447&gt;$D$8,"",INDIRECT(ADDRESS(ROW(Entrées!$C$37)+($D447-1)*24+AB$11,COLUMN(Entrées!$C$37)+($C447-1),4,TRUE,"Entrées")))</f>
        <v>698.5</v>
      </c>
      <c r="AC447" s="11"/>
      <c r="AD447" s="40">
        <f t="shared" ca="1" si="509"/>
        <v>680.4375</v>
      </c>
      <c r="AE447" s="40">
        <f t="shared" ca="1" si="511"/>
        <v>698.5</v>
      </c>
      <c r="AF447" s="40">
        <f t="shared" ca="1" si="512"/>
        <v>656.5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49473.956989247294</v>
      </c>
      <c r="AK447" s="31">
        <f t="shared" ca="1" si="457"/>
        <v>49350.672043010745</v>
      </c>
      <c r="AL447" s="31">
        <f t="shared" ca="1" si="458"/>
        <v>49398.118279569891</v>
      </c>
      <c r="AM447" s="31">
        <f t="shared" ca="1" si="459"/>
        <v>347.55645161290329</v>
      </c>
      <c r="AN447" s="31">
        <f t="shared" ca="1" si="460"/>
        <v>2588.1444892473114</v>
      </c>
      <c r="AO447" s="31">
        <f t="shared" ca="1" si="461"/>
        <v>1503.5463709677417</v>
      </c>
      <c r="AP447" s="31">
        <f t="shared" ca="1" si="462"/>
        <v>41704.171370967742</v>
      </c>
      <c r="AQ447" s="31">
        <f t="shared" ca="1" si="463"/>
        <v>2152.7096774193546</v>
      </c>
      <c r="AR447" s="31">
        <f t="shared" ca="1" si="464"/>
        <v>402.56922043010746</v>
      </c>
      <c r="AS447" s="31">
        <f t="shared" ca="1" si="465"/>
        <v>6508.2741935483891</v>
      </c>
      <c r="AT447" s="31">
        <f t="shared" ca="1" si="466"/>
        <v>-813.07862903225805</v>
      </c>
      <c r="AU447" s="31">
        <f t="shared" ca="1" si="467"/>
        <v>663.5913978494624</v>
      </c>
      <c r="AV447" s="31">
        <f t="shared" ca="1" si="468"/>
        <v>-5583.5161290322567</v>
      </c>
      <c r="AW447" s="31">
        <f t="shared" ca="1" si="469"/>
        <v>65.047043010752674</v>
      </c>
      <c r="AX447" s="31">
        <f t="shared" ca="1" si="470"/>
        <v>1350.5215053763443</v>
      </c>
      <c r="AY447" s="31">
        <f t="shared" ca="1" si="471"/>
        <v>-1174.383064516129</v>
      </c>
      <c r="AZ447" s="31">
        <f t="shared" ca="1" si="472"/>
        <v>-997.34811827956992</v>
      </c>
      <c r="BA447" s="31">
        <f t="shared" ca="1" si="473"/>
        <v>-382.02016129032256</v>
      </c>
      <c r="BB447" s="31">
        <f t="shared" ca="1" si="474"/>
        <v>-2410.5497311827958</v>
      </c>
      <c r="BC447" s="31">
        <f t="shared" ca="1" si="475"/>
        <v>-1597.1438172043011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1454.5</v>
      </c>
      <c r="BI447" s="32">
        <f>IF($BF447&gt;$Y$7,"",IF(AND($BF447=$Y$7,$BG447=23),"",Entrées!D475-Entrées!D474))</f>
        <v>1612.5</v>
      </c>
      <c r="BJ447" s="32">
        <f>IF($BF447&gt;$Y$7,"",IF(AND($BF447=$Y$7,$BG447=23),"",Entrées!E475-Entrées!E474))</f>
        <v>1600</v>
      </c>
      <c r="BK447" s="32">
        <f>IF($BF447&gt;$Y$7,"",IF(AND($BF447=$Y$7,$BG447=23),"",Entrées!F475-Entrées!F474))</f>
        <v>-0.5</v>
      </c>
      <c r="BL447" s="32">
        <f>IF($BF447&gt;$Y$7,"",IF(AND($BF447=$Y$7,$BG447=23),"",Entrées!G475-Entrées!G474))</f>
        <v>48.5</v>
      </c>
      <c r="BM447" s="32">
        <f>IF($BF447&gt;$Y$7,"",IF(AND($BF447=$Y$7,$BG447=23),"",Entrées!H475-Entrées!H474))</f>
        <v>2</v>
      </c>
      <c r="BN447" s="32">
        <f>IF($BF447&gt;$Y$7,"",IF(AND($BF447=$Y$7,$BG447=23),"",Entrées!I475-Entrées!I474))</f>
        <v>-427.5</v>
      </c>
      <c r="BO447" s="32">
        <f>IF($BF447&gt;$Y$7,"",IF(AND($BF447=$Y$7,$BG447=23),"",Entrées!J475-Entrées!J474))</f>
        <v>53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155</v>
      </c>
      <c r="BR447" s="32">
        <f>IF($BF447&gt;$Y$7,"",IF(AND($BF447=$Y$7,$BG447=23),"",Entrées!M475-Entrées!M474))</f>
        <v>202.5</v>
      </c>
      <c r="BS447" s="32">
        <f>IF($BF447&gt;$Y$7,"",IF(AND($BF447=$Y$7,$BG447=23),"",Entrées!N475-Entrées!N474))</f>
        <v>-4</v>
      </c>
      <c r="BT447" s="32">
        <f>IF($BF447&gt;$Y$7,"",IF(AND($BF447=$Y$7,$BG447=23),"",Entrées!O475-Entrées!O474))</f>
        <v>1426.5</v>
      </c>
      <c r="BU447" s="32">
        <f>IF($BF447&gt;$Y$7,"",IF(AND($BF447=$Y$7,$BG447=23),"",Entrées!P475-Entrées!P474))</f>
        <v>1</v>
      </c>
      <c r="BV447" s="32">
        <f>IF($BF447&gt;$Y$7,"",IF(AND($BF447=$Y$7,$BG447=23),"",Entrées!Q475-Entrées!Q474))</f>
        <v>1863</v>
      </c>
      <c r="BW447" s="32">
        <f>IF($BF447&gt;$Y$7,"",IF(AND($BF447=$Y$7,$BG447=23),"",Entrées!R475-Entrées!R474))</f>
        <v>0</v>
      </c>
      <c r="BX447" s="32">
        <f>IF($BF447&gt;$Y$7,"",IF(AND($BF447=$Y$7,$BG447=23),"",Entrées!S475-Entrées!S474))</f>
        <v>613</v>
      </c>
      <c r="BY447" s="32">
        <f>IF($BF447&gt;$Y$7,"",IF(AND($BF447=$Y$7,$BG447=23),"",Entrées!T475-Entrées!T474))</f>
        <v>110</v>
      </c>
      <c r="BZ447" s="32">
        <f>IF($BF447&gt;$Y$7,"",IF(AND($BF447=$Y$7,$BG447=23),"",Entrées!U475-Entrées!U474))</f>
        <v>0</v>
      </c>
      <c r="CA447" s="32">
        <f>IF($BF447&gt;$Y$7,"",IF(AND($BF447=$Y$7,$BG447=23),"",Entrées!V475-Entrées!V474))</f>
        <v>-578</v>
      </c>
      <c r="CB447" s="4"/>
      <c r="CC447" s="4"/>
      <c r="CD447" s="33">
        <f>IF($BF447&lt;=$Y$7,Entrées!J474/CD$2,"")</f>
        <v>0.31522836235175372</v>
      </c>
      <c r="CE447" s="33">
        <f>IF($BF447&lt;=$Y$7,Entrées!K474/CE$2,"")</f>
        <v>0</v>
      </c>
      <c r="CF447" s="11">
        <f t="shared" si="477"/>
        <v>7926</v>
      </c>
      <c r="CG447" s="11">
        <f t="shared" si="478"/>
        <v>4186</v>
      </c>
      <c r="CH447" s="52">
        <f t="shared" si="479"/>
        <v>0.27160101910413265</v>
      </c>
      <c r="CI447" s="52">
        <f t="shared" si="480"/>
        <v>9.6170382329218221E-2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698.5</v>
      </c>
      <c r="F448" s="28">
        <f ca="1">IF($D448&gt;$D$8,"",INDIRECT(ADDRESS(ROW(Entrées!$C$37)+($D448-1)*24+F$11,COLUMN(Entrées!$C$37)+($C448-1),4,TRUE,"Entrées")))</f>
        <v>701</v>
      </c>
      <c r="G448" s="28">
        <f ca="1">IF($D448&gt;$D$8,"",INDIRECT(ADDRESS(ROW(Entrées!$C$37)+($D448-1)*24+G$11,COLUMN(Entrées!$C$37)+($C448-1),4,TRUE,"Entrées")))</f>
        <v>699</v>
      </c>
      <c r="H448" s="28">
        <f ca="1">IF($D448&gt;$D$8,"",INDIRECT(ADDRESS(ROW(Entrées!$C$37)+($D448-1)*24+H$11,COLUMN(Entrées!$C$37)+($C448-1),4,TRUE,"Entrées")))</f>
        <v>698</v>
      </c>
      <c r="I448" s="28">
        <f ca="1">IF($D448&gt;$D$8,"",INDIRECT(ADDRESS(ROW(Entrées!$C$37)+($D448-1)*24+I$11,COLUMN(Entrées!$C$37)+($C448-1),4,TRUE,"Entrées")))</f>
        <v>695</v>
      </c>
      <c r="J448" s="28">
        <f ca="1">IF($D448&gt;$D$8,"",INDIRECT(ADDRESS(ROW(Entrées!$C$37)+($D448-1)*24+J$11,COLUMN(Entrées!$C$37)+($C448-1),4,TRUE,"Entrées")))</f>
        <v>689.5</v>
      </c>
      <c r="K448" s="28">
        <f ca="1">IF($D448&gt;$D$8,"",INDIRECT(ADDRESS(ROW(Entrées!$C$37)+($D448-1)*24+K$11,COLUMN(Entrées!$C$37)+($C448-1),4,TRUE,"Entrées")))</f>
        <v>687.5</v>
      </c>
      <c r="L448" s="28">
        <f ca="1">IF($D448&gt;$D$8,"",INDIRECT(ADDRESS(ROW(Entrées!$C$37)+($D448-1)*24+L$11,COLUMN(Entrées!$C$37)+($C448-1),4,TRUE,"Entrées")))</f>
        <v>685.5</v>
      </c>
      <c r="M448" s="28">
        <f ca="1">IF($D448&gt;$D$8,"",INDIRECT(ADDRESS(ROW(Entrées!$C$37)+($D448-1)*24+M$11,COLUMN(Entrées!$C$37)+($C448-1),4,TRUE,"Entrées")))</f>
        <v>682</v>
      </c>
      <c r="N448" s="28">
        <f ca="1">IF($D448&gt;$D$8,"",INDIRECT(ADDRESS(ROW(Entrées!$C$37)+($D448-1)*24+N$11,COLUMN(Entrées!$C$37)+($C448-1),4,TRUE,"Entrées")))</f>
        <v>671.5</v>
      </c>
      <c r="O448" s="28">
        <f ca="1">IF($D448&gt;$D$8,"",INDIRECT(ADDRESS(ROW(Entrées!$C$37)+($D448-1)*24+O$11,COLUMN(Entrées!$C$37)+($C448-1),4,TRUE,"Entrées")))</f>
        <v>666.5</v>
      </c>
      <c r="P448" s="28">
        <f ca="1">IF($D448&gt;$D$8,"",INDIRECT(ADDRESS(ROW(Entrées!$C$37)+($D448-1)*24+P$11,COLUMN(Entrées!$C$37)+($C448-1),4,TRUE,"Entrées")))</f>
        <v>669.5</v>
      </c>
      <c r="Q448" s="28">
        <f ca="1">IF($D448&gt;$D$8,"",INDIRECT(ADDRESS(ROW(Entrées!$C$37)+($D448-1)*24+Q$11,COLUMN(Entrées!$C$37)+($C448-1),4,TRUE,"Entrées")))</f>
        <v>676.5</v>
      </c>
      <c r="R448" s="28">
        <f ca="1">IF($D448&gt;$D$8,"",INDIRECT(ADDRESS(ROW(Entrées!$C$37)+($D448-1)*24+R$11,COLUMN(Entrées!$C$37)+($C448-1),4,TRUE,"Entrées")))</f>
        <v>684</v>
      </c>
      <c r="S448" s="28">
        <f ca="1">IF($D448&gt;$D$8,"",INDIRECT(ADDRESS(ROW(Entrées!$C$37)+($D448-1)*24+S$11,COLUMN(Entrées!$C$37)+($C448-1),4,TRUE,"Entrées")))</f>
        <v>682.5</v>
      </c>
      <c r="T448" s="28">
        <f ca="1">IF($D448&gt;$D$8,"",INDIRECT(ADDRESS(ROW(Entrées!$C$37)+($D448-1)*24+T$11,COLUMN(Entrées!$C$37)+($C448-1),4,TRUE,"Entrées")))</f>
        <v>674</v>
      </c>
      <c r="U448" s="28">
        <f ca="1">IF($D448&gt;$D$8,"",INDIRECT(ADDRESS(ROW(Entrées!$C$37)+($D448-1)*24+U$11,COLUMN(Entrées!$C$37)+($C448-1),4,TRUE,"Entrées")))</f>
        <v>683</v>
      </c>
      <c r="V448" s="28">
        <f ca="1">IF($D448&gt;$D$8,"",INDIRECT(ADDRESS(ROW(Entrées!$C$37)+($D448-1)*24+V$11,COLUMN(Entrées!$C$37)+($C448-1),4,TRUE,"Entrées")))</f>
        <v>689</v>
      </c>
      <c r="W448" s="28">
        <f ca="1">IF($D448&gt;$D$8,"",INDIRECT(ADDRESS(ROW(Entrées!$C$37)+($D448-1)*24+W$11,COLUMN(Entrées!$C$37)+($C448-1),4,TRUE,"Entrées")))</f>
        <v>696</v>
      </c>
      <c r="X448" s="28">
        <f ca="1">IF($D448&gt;$D$8,"",INDIRECT(ADDRESS(ROW(Entrées!$C$37)+($D448-1)*24+X$11,COLUMN(Entrées!$C$37)+($C448-1),4,TRUE,"Entrées")))</f>
        <v>709</v>
      </c>
      <c r="Y448" s="28">
        <f ca="1">IF($D448&gt;$D$8,"",INDIRECT(ADDRESS(ROW(Entrées!$C$37)+($D448-1)*24+Y$11,COLUMN(Entrées!$C$37)+($C448-1),4,TRUE,"Entrées")))</f>
        <v>709</v>
      </c>
      <c r="Z448" s="28">
        <f ca="1">IF($D448&gt;$D$8,"",INDIRECT(ADDRESS(ROW(Entrées!$C$37)+($D448-1)*24+Z$11,COLUMN(Entrées!$C$37)+($C448-1),4,TRUE,"Entrées")))</f>
        <v>707</v>
      </c>
      <c r="AA448" s="28">
        <f ca="1">IF($D448&gt;$D$8,"",INDIRECT(ADDRESS(ROW(Entrées!$C$37)+($D448-1)*24+AA$11,COLUMN(Entrées!$C$37)+($C448-1),4,TRUE,"Entrées")))</f>
        <v>707</v>
      </c>
      <c r="AB448" s="28">
        <f ca="1">IF($D448&gt;$D$8,"",INDIRECT(ADDRESS(ROW(Entrées!$C$37)+($D448-1)*24+AB$11,COLUMN(Entrées!$C$37)+($C448-1),4,TRUE,"Entrées")))</f>
        <v>704</v>
      </c>
      <c r="AC448" s="11"/>
      <c r="AD448" s="40">
        <f t="shared" ca="1" si="509"/>
        <v>690.1875</v>
      </c>
      <c r="AE448" s="40">
        <f t="shared" ca="1" si="511"/>
        <v>709</v>
      </c>
      <c r="AF448" s="40">
        <f t="shared" ca="1" si="512"/>
        <v>666.5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49473.956989247294</v>
      </c>
      <c r="AK448" s="31">
        <f t="shared" ca="1" si="457"/>
        <v>49350.672043010745</v>
      </c>
      <c r="AL448" s="31">
        <f t="shared" ca="1" si="458"/>
        <v>49398.118279569891</v>
      </c>
      <c r="AM448" s="31">
        <f t="shared" ca="1" si="459"/>
        <v>347.55645161290329</v>
      </c>
      <c r="AN448" s="31">
        <f t="shared" ca="1" si="460"/>
        <v>2588.1444892473114</v>
      </c>
      <c r="AO448" s="31">
        <f t="shared" ca="1" si="461"/>
        <v>1503.5463709677417</v>
      </c>
      <c r="AP448" s="31">
        <f t="shared" ca="1" si="462"/>
        <v>41704.171370967742</v>
      </c>
      <c r="AQ448" s="31">
        <f t="shared" ca="1" si="463"/>
        <v>2152.7096774193546</v>
      </c>
      <c r="AR448" s="31">
        <f t="shared" ca="1" si="464"/>
        <v>402.56922043010746</v>
      </c>
      <c r="AS448" s="31">
        <f t="shared" ca="1" si="465"/>
        <v>6508.2741935483891</v>
      </c>
      <c r="AT448" s="31">
        <f t="shared" ca="1" si="466"/>
        <v>-813.07862903225805</v>
      </c>
      <c r="AU448" s="31">
        <f t="shared" ca="1" si="467"/>
        <v>663.5913978494624</v>
      </c>
      <c r="AV448" s="31">
        <f t="shared" ca="1" si="468"/>
        <v>-5583.5161290322567</v>
      </c>
      <c r="AW448" s="31">
        <f t="shared" ca="1" si="469"/>
        <v>65.047043010752674</v>
      </c>
      <c r="AX448" s="31">
        <f t="shared" ca="1" si="470"/>
        <v>1350.5215053763443</v>
      </c>
      <c r="AY448" s="31">
        <f t="shared" ca="1" si="471"/>
        <v>-1174.383064516129</v>
      </c>
      <c r="AZ448" s="31">
        <f t="shared" ca="1" si="472"/>
        <v>-997.34811827956992</v>
      </c>
      <c r="BA448" s="31">
        <f t="shared" ca="1" si="473"/>
        <v>-382.02016129032256</v>
      </c>
      <c r="BB448" s="31">
        <f t="shared" ca="1" si="474"/>
        <v>-2410.5497311827958</v>
      </c>
      <c r="BC448" s="31">
        <f t="shared" ca="1" si="475"/>
        <v>-1597.1438172043011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2392</v>
      </c>
      <c r="BI448" s="32">
        <f>IF($BF448&gt;$Y$7,"",IF(AND($BF448=$Y$7,$BG448=23),"",Entrées!D476-Entrées!D475))</f>
        <v>2700</v>
      </c>
      <c r="BJ448" s="32">
        <f>IF($BF448&gt;$Y$7,"",IF(AND($BF448=$Y$7,$BG448=23),"",Entrées!E476-Entrées!E475))</f>
        <v>2362.5</v>
      </c>
      <c r="BK448" s="32">
        <f>IF($BF448&gt;$Y$7,"",IF(AND($BF448=$Y$7,$BG448=23),"",Entrées!F476-Entrées!F475))</f>
        <v>1</v>
      </c>
      <c r="BL448" s="32">
        <f>IF($BF448&gt;$Y$7,"",IF(AND($BF448=$Y$7,$BG448=23),"",Entrées!G476-Entrées!G475))</f>
        <v>123</v>
      </c>
      <c r="BM448" s="32">
        <f>IF($BF448&gt;$Y$7,"",IF(AND($BF448=$Y$7,$BG448=23),"",Entrées!H476-Entrées!H475))</f>
        <v>-2</v>
      </c>
      <c r="BN448" s="32">
        <f>IF($BF448&gt;$Y$7,"",IF(AND($BF448=$Y$7,$BG448=23),"",Entrées!I476-Entrées!I475))</f>
        <v>-1104</v>
      </c>
      <c r="BO448" s="32">
        <f>IF($BF448&gt;$Y$7,"",IF(AND($BF448=$Y$7,$BG448=23),"",Entrées!J476-Entrées!J475))</f>
        <v>75</v>
      </c>
      <c r="BP448" s="32">
        <f>IF($BF448&gt;$Y$7,"",IF(AND($BF448=$Y$7,$BG448=23),"",Entrées!K476-Entrées!K475))</f>
        <v>0</v>
      </c>
      <c r="BQ448" s="32">
        <f>IF($BF448&gt;$Y$7,"",IF(AND($BF448=$Y$7,$BG448=23),"",Entrées!L476-Entrées!L475))</f>
        <v>696.5</v>
      </c>
      <c r="BR448" s="32">
        <f>IF($BF448&gt;$Y$7,"",IF(AND($BF448=$Y$7,$BG448=23),"",Entrées!M476-Entrées!M475))</f>
        <v>791.5</v>
      </c>
      <c r="BS448" s="32">
        <f>IF($BF448&gt;$Y$7,"",IF(AND($BF448=$Y$7,$BG448=23),"",Entrées!N476-Entrées!N475))</f>
        <v>2</v>
      </c>
      <c r="BT448" s="32">
        <f>IF($BF448&gt;$Y$7,"",IF(AND($BF448=$Y$7,$BG448=23),"",Entrées!O476-Entrées!O475))</f>
        <v>1807.5</v>
      </c>
      <c r="BU448" s="32">
        <f>IF($BF448&gt;$Y$7,"",IF(AND($BF448=$Y$7,$BG448=23),"",Entrées!P476-Entrées!P475))</f>
        <v>2</v>
      </c>
      <c r="BV448" s="32">
        <f>IF($BF448&gt;$Y$7,"",IF(AND($BF448=$Y$7,$BG448=23),"",Entrées!Q476-Entrées!Q475))</f>
        <v>-398</v>
      </c>
      <c r="BW448" s="32">
        <f>IF($BF448&gt;$Y$7,"",IF(AND($BF448=$Y$7,$BG448=23),"",Entrées!R476-Entrées!R475))</f>
        <v>2</v>
      </c>
      <c r="BX448" s="32">
        <f>IF($BF448&gt;$Y$7,"",IF(AND($BF448=$Y$7,$BG448=23),"",Entrées!S476-Entrées!S475))</f>
        <v>-286</v>
      </c>
      <c r="BY448" s="32">
        <f>IF($BF448&gt;$Y$7,"",IF(AND($BF448=$Y$7,$BG448=23),"",Entrées!T476-Entrées!T475))</f>
        <v>710</v>
      </c>
      <c r="BZ448" s="32">
        <f>IF($BF448&gt;$Y$7,"",IF(AND($BF448=$Y$7,$BG448=23),"",Entrées!U476-Entrées!U475))</f>
        <v>-155</v>
      </c>
      <c r="CA448" s="32">
        <f>IF($BF448&gt;$Y$7,"",IF(AND($BF448=$Y$7,$BG448=23),"",Entrées!V476-Entrées!V475))</f>
        <v>1381</v>
      </c>
      <c r="CB448" s="4"/>
      <c r="CC448" s="4"/>
      <c r="CD448" s="33">
        <f>IF($BF448&lt;=$Y$7,Entrées!J475/CD$2,"")</f>
        <v>0.32191521574564724</v>
      </c>
      <c r="CE448" s="33">
        <f>IF($BF448&lt;=$Y$7,Entrées!K475/CE$2,"")</f>
        <v>0</v>
      </c>
      <c r="CF448" s="11">
        <f t="shared" si="477"/>
        <v>7926</v>
      </c>
      <c r="CG448" s="11">
        <f t="shared" si="478"/>
        <v>4186</v>
      </c>
      <c r="CH448" s="52">
        <f t="shared" si="479"/>
        <v>0.27160101910413265</v>
      </c>
      <c r="CI448" s="52">
        <f t="shared" si="480"/>
        <v>9.6170382329218221E-2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>
        <f ca="1">IF($D449&gt;$D$8,"",INDIRECT(ADDRESS(ROW(Entrées!$C$37)+($D449-1)*24+E$11,COLUMN(Entrées!$C$37)+($C449-1),4,TRUE,"Entrées")))</f>
        <v>711</v>
      </c>
      <c r="F449" s="28">
        <f ca="1">IF($D449&gt;$D$8,"",INDIRECT(ADDRESS(ROW(Entrées!$C$37)+($D449-1)*24+F$11,COLUMN(Entrées!$C$37)+($C449-1),4,TRUE,"Entrées")))</f>
        <v>723.5</v>
      </c>
      <c r="G449" s="28">
        <f ca="1">IF($D449&gt;$D$8,"",INDIRECT(ADDRESS(ROW(Entrées!$C$37)+($D449-1)*24+G$11,COLUMN(Entrées!$C$37)+($C449-1),4,TRUE,"Entrées")))</f>
        <v>729.5</v>
      </c>
      <c r="H449" s="28">
        <f ca="1">IF($D449&gt;$D$8,"",INDIRECT(ADDRESS(ROW(Entrées!$C$37)+($D449-1)*24+H$11,COLUMN(Entrées!$C$37)+($C449-1),4,TRUE,"Entrées")))</f>
        <v>715</v>
      </c>
      <c r="I449" s="28">
        <f ca="1">IF($D449&gt;$D$8,"",INDIRECT(ADDRESS(ROW(Entrées!$C$37)+($D449-1)*24+I$11,COLUMN(Entrées!$C$37)+($C449-1),4,TRUE,"Entrées")))</f>
        <v>713.5</v>
      </c>
      <c r="J449" s="28">
        <f ca="1">IF($D449&gt;$D$8,"",INDIRECT(ADDRESS(ROW(Entrées!$C$37)+($D449-1)*24+J$11,COLUMN(Entrées!$C$37)+($C449-1),4,TRUE,"Entrées")))</f>
        <v>716</v>
      </c>
      <c r="K449" s="28">
        <f ca="1">IF($D449&gt;$D$8,"",INDIRECT(ADDRESS(ROW(Entrées!$C$37)+($D449-1)*24+K$11,COLUMN(Entrées!$C$37)+($C449-1),4,TRUE,"Entrées")))</f>
        <v>710.5</v>
      </c>
      <c r="L449" s="28">
        <f ca="1">IF($D449&gt;$D$8,"",INDIRECT(ADDRESS(ROW(Entrées!$C$37)+($D449-1)*24+L$11,COLUMN(Entrées!$C$37)+($C449-1),4,TRUE,"Entrées")))</f>
        <v>711.5</v>
      </c>
      <c r="M449" s="28">
        <f ca="1">IF($D449&gt;$D$8,"",INDIRECT(ADDRESS(ROW(Entrées!$C$37)+($D449-1)*24+M$11,COLUMN(Entrées!$C$37)+($C449-1),4,TRUE,"Entrées")))</f>
        <v>700</v>
      </c>
      <c r="N449" s="28">
        <f ca="1">IF($D449&gt;$D$8,"",INDIRECT(ADDRESS(ROW(Entrées!$C$37)+($D449-1)*24+N$11,COLUMN(Entrées!$C$37)+($C449-1),4,TRUE,"Entrées")))</f>
        <v>688.5</v>
      </c>
      <c r="O449" s="28">
        <f ca="1">IF($D449&gt;$D$8,"",INDIRECT(ADDRESS(ROW(Entrées!$C$37)+($D449-1)*24+O$11,COLUMN(Entrées!$C$37)+($C449-1),4,TRUE,"Entrées")))</f>
        <v>676</v>
      </c>
      <c r="P449" s="28">
        <f ca="1">IF($D449&gt;$D$8,"",INDIRECT(ADDRESS(ROW(Entrées!$C$37)+($D449-1)*24+P$11,COLUMN(Entrées!$C$37)+($C449-1),4,TRUE,"Entrées")))</f>
        <v>673.5</v>
      </c>
      <c r="Q449" s="28">
        <f ca="1">IF($D449&gt;$D$8,"",INDIRECT(ADDRESS(ROW(Entrées!$C$37)+($D449-1)*24+Q$11,COLUMN(Entrées!$C$37)+($C449-1),4,TRUE,"Entrées")))</f>
        <v>676.5</v>
      </c>
      <c r="R449" s="28">
        <f ca="1">IF($D449&gt;$D$8,"",INDIRECT(ADDRESS(ROW(Entrées!$C$37)+($D449-1)*24+R$11,COLUMN(Entrées!$C$37)+($C449-1),4,TRUE,"Entrées")))</f>
        <v>695.5</v>
      </c>
      <c r="S449" s="28">
        <f ca="1">IF($D449&gt;$D$8,"",INDIRECT(ADDRESS(ROW(Entrées!$C$37)+($D449-1)*24+S$11,COLUMN(Entrées!$C$37)+($C449-1),4,TRUE,"Entrées")))</f>
        <v>691</v>
      </c>
      <c r="T449" s="28">
        <f ca="1">IF($D449&gt;$D$8,"",INDIRECT(ADDRESS(ROW(Entrées!$C$37)+($D449-1)*24+T$11,COLUMN(Entrées!$C$37)+($C449-1),4,TRUE,"Entrées")))</f>
        <v>681</v>
      </c>
      <c r="U449" s="28">
        <f ca="1">IF($D449&gt;$D$8,"",INDIRECT(ADDRESS(ROW(Entrées!$C$37)+($D449-1)*24+U$11,COLUMN(Entrées!$C$37)+($C449-1),4,TRUE,"Entrées")))</f>
        <v>689.5</v>
      </c>
      <c r="V449" s="28">
        <f ca="1">IF($D449&gt;$D$8,"",INDIRECT(ADDRESS(ROW(Entrées!$C$37)+($D449-1)*24+V$11,COLUMN(Entrées!$C$37)+($C449-1),4,TRUE,"Entrées")))</f>
        <v>699.5</v>
      </c>
      <c r="W449" s="28">
        <f ca="1">IF($D449&gt;$D$8,"",INDIRECT(ADDRESS(ROW(Entrées!$C$37)+($D449-1)*24+W$11,COLUMN(Entrées!$C$37)+($C449-1),4,TRUE,"Entrées")))</f>
        <v>712.5</v>
      </c>
      <c r="X449" s="28">
        <f ca="1">IF($D449&gt;$D$8,"",INDIRECT(ADDRESS(ROW(Entrées!$C$37)+($D449-1)*24+X$11,COLUMN(Entrées!$C$37)+($C449-1),4,TRUE,"Entrées")))</f>
        <v>725.5</v>
      </c>
      <c r="Y449" s="28">
        <f ca="1">IF($D449&gt;$D$8,"",INDIRECT(ADDRESS(ROW(Entrées!$C$37)+($D449-1)*24+Y$11,COLUMN(Entrées!$C$37)+($C449-1),4,TRUE,"Entrées")))</f>
        <v>744</v>
      </c>
      <c r="Z449" s="28">
        <f ca="1">IF($D449&gt;$D$8,"",INDIRECT(ADDRESS(ROW(Entrées!$C$37)+($D449-1)*24+Z$11,COLUMN(Entrées!$C$37)+($C449-1),4,TRUE,"Entrées")))</f>
        <v>728.5</v>
      </c>
      <c r="AA449" s="28">
        <f ca="1">IF($D449&gt;$D$8,"",INDIRECT(ADDRESS(ROW(Entrées!$C$37)+($D449-1)*24+AA$11,COLUMN(Entrées!$C$37)+($C449-1),4,TRUE,"Entrées")))</f>
        <v>753</v>
      </c>
      <c r="AB449" s="28">
        <f ca="1">IF($D449&gt;$D$8,"",INDIRECT(ADDRESS(ROW(Entrées!$C$37)+($D449-1)*24+AB$11,COLUMN(Entrées!$C$37)+($C449-1),4,TRUE,"Entrées")))</f>
        <v>759.5</v>
      </c>
      <c r="AC449" s="11"/>
      <c r="AD449" s="40">
        <f t="shared" ca="1" si="509"/>
        <v>709.35416666666663</v>
      </c>
      <c r="AE449" s="40">
        <f t="shared" ca="1" si="511"/>
        <v>759.5</v>
      </c>
      <c r="AF449" s="40">
        <f t="shared" ca="1" si="512"/>
        <v>673.5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49473.956989247294</v>
      </c>
      <c r="AK449" s="31">
        <f t="shared" ca="1" si="457"/>
        <v>49350.672043010745</v>
      </c>
      <c r="AL449" s="31">
        <f t="shared" ca="1" si="458"/>
        <v>49398.118279569891</v>
      </c>
      <c r="AM449" s="31">
        <f t="shared" ca="1" si="459"/>
        <v>347.55645161290329</v>
      </c>
      <c r="AN449" s="31">
        <f t="shared" ca="1" si="460"/>
        <v>2588.1444892473114</v>
      </c>
      <c r="AO449" s="31">
        <f t="shared" ca="1" si="461"/>
        <v>1503.5463709677417</v>
      </c>
      <c r="AP449" s="31">
        <f t="shared" ca="1" si="462"/>
        <v>41704.171370967742</v>
      </c>
      <c r="AQ449" s="31">
        <f t="shared" ca="1" si="463"/>
        <v>2152.7096774193546</v>
      </c>
      <c r="AR449" s="31">
        <f t="shared" ca="1" si="464"/>
        <v>402.56922043010746</v>
      </c>
      <c r="AS449" s="31">
        <f t="shared" ca="1" si="465"/>
        <v>6508.2741935483891</v>
      </c>
      <c r="AT449" s="31">
        <f t="shared" ca="1" si="466"/>
        <v>-813.07862903225805</v>
      </c>
      <c r="AU449" s="31">
        <f t="shared" ca="1" si="467"/>
        <v>663.5913978494624</v>
      </c>
      <c r="AV449" s="31">
        <f t="shared" ca="1" si="468"/>
        <v>-5583.5161290322567</v>
      </c>
      <c r="AW449" s="31">
        <f t="shared" ca="1" si="469"/>
        <v>65.047043010752674</v>
      </c>
      <c r="AX449" s="31">
        <f t="shared" ca="1" si="470"/>
        <v>1350.5215053763443</v>
      </c>
      <c r="AY449" s="31">
        <f t="shared" ca="1" si="471"/>
        <v>-1174.383064516129</v>
      </c>
      <c r="AZ449" s="31">
        <f t="shared" ca="1" si="472"/>
        <v>-997.34811827956992</v>
      </c>
      <c r="BA449" s="31">
        <f t="shared" ca="1" si="473"/>
        <v>-382.02016129032256</v>
      </c>
      <c r="BB449" s="31">
        <f t="shared" ca="1" si="474"/>
        <v>-2410.5497311827958</v>
      </c>
      <c r="BC449" s="31">
        <f t="shared" ca="1" si="475"/>
        <v>-1597.1438172043011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2257.5</v>
      </c>
      <c r="BI449" s="32">
        <f>IF($BF449&gt;$Y$7,"",IF(AND($BF449=$Y$7,$BG449=23),"",Entrées!D477-Entrées!D476))</f>
        <v>2012.5</v>
      </c>
      <c r="BJ449" s="32">
        <f>IF($BF449&gt;$Y$7,"",IF(AND($BF449=$Y$7,$BG449=23),"",Entrées!E477-Entrées!E476))</f>
        <v>2150</v>
      </c>
      <c r="BK449" s="32">
        <f>IF($BF449&gt;$Y$7,"",IF(AND($BF449=$Y$7,$BG449=23),"",Entrées!F477-Entrées!F476))</f>
        <v>0</v>
      </c>
      <c r="BL449" s="32">
        <f>IF($BF449&gt;$Y$7,"",IF(AND($BF449=$Y$7,$BG449=23),"",Entrées!G477-Entrées!G476))</f>
        <v>-21.5</v>
      </c>
      <c r="BM449" s="32">
        <f>IF($BF449&gt;$Y$7,"",IF(AND($BF449=$Y$7,$BG449=23),"",Entrées!H477-Entrées!H476))</f>
        <v>-0.5</v>
      </c>
      <c r="BN449" s="32">
        <f>IF($BF449&gt;$Y$7,"",IF(AND($BF449=$Y$7,$BG449=23),"",Entrées!I477-Entrées!I476))</f>
        <v>-489.5</v>
      </c>
      <c r="BO449" s="32">
        <f>IF($BF449&gt;$Y$7,"",IF(AND($BF449=$Y$7,$BG449=23),"",Entrées!J477-Entrées!J476))</f>
        <v>-9.5</v>
      </c>
      <c r="BP449" s="32">
        <f>IF($BF449&gt;$Y$7,"",IF(AND($BF449=$Y$7,$BG449=23),"",Entrées!K477-Entrées!K476))</f>
        <v>6.5</v>
      </c>
      <c r="BQ449" s="32">
        <f>IF($BF449&gt;$Y$7,"",IF(AND($BF449=$Y$7,$BG449=23),"",Entrées!L477-Entrées!L476))</f>
        <v>492</v>
      </c>
      <c r="BR449" s="32">
        <f>IF($BF449&gt;$Y$7,"",IF(AND($BF449=$Y$7,$BG449=23),"",Entrées!M477-Entrées!M476))</f>
        <v>1805</v>
      </c>
      <c r="BS449" s="32">
        <f>IF($BF449&gt;$Y$7,"",IF(AND($BF449=$Y$7,$BG449=23),"",Entrées!N477-Entrées!N476))</f>
        <v>2.5</v>
      </c>
      <c r="BT449" s="32">
        <f>IF($BF449&gt;$Y$7,"",IF(AND($BF449=$Y$7,$BG449=23),"",Entrées!O477-Entrées!O476))</f>
        <v>472.5</v>
      </c>
      <c r="BU449" s="32">
        <f>IF($BF449&gt;$Y$7,"",IF(AND($BF449=$Y$7,$BG449=23),"",Entrées!P477-Entrées!P476))</f>
        <v>-1.5</v>
      </c>
      <c r="BV449" s="32">
        <f>IF($BF449&gt;$Y$7,"",IF(AND($BF449=$Y$7,$BG449=23),"",Entrées!Q477-Entrées!Q476))</f>
        <v>-562</v>
      </c>
      <c r="BW449" s="32">
        <f>IF($BF449&gt;$Y$7,"",IF(AND($BF449=$Y$7,$BG449=23),"",Entrées!R477-Entrées!R476))</f>
        <v>-114</v>
      </c>
      <c r="BX449" s="32">
        <f>IF($BF449&gt;$Y$7,"",IF(AND($BF449=$Y$7,$BG449=23),"",Entrées!S477-Entrées!S476))</f>
        <v>556</v>
      </c>
      <c r="BY449" s="32">
        <f>IF($BF449&gt;$Y$7,"",IF(AND($BF449=$Y$7,$BG449=23),"",Entrées!T477-Entrées!T476))</f>
        <v>414</v>
      </c>
      <c r="BZ449" s="32">
        <f>IF($BF449&gt;$Y$7,"",IF(AND($BF449=$Y$7,$BG449=23),"",Entrées!U477-Entrées!U476))</f>
        <v>0</v>
      </c>
      <c r="CA449" s="32">
        <f>IF($BF449&gt;$Y$7,"",IF(AND($BF449=$Y$7,$BG449=23),"",Entrées!V477-Entrées!V476))</f>
        <v>-61</v>
      </c>
      <c r="CB449" s="4"/>
      <c r="CC449" s="4"/>
      <c r="CD449" s="33">
        <f>IF($BF449&lt;=$Y$7,Entrées!J476/CD$2,"")</f>
        <v>0.3313777441332324</v>
      </c>
      <c r="CE449" s="33">
        <f>IF($BF449&lt;=$Y$7,Entrées!K476/CE$2,"")</f>
        <v>0</v>
      </c>
      <c r="CF449" s="11">
        <f t="shared" si="477"/>
        <v>7926</v>
      </c>
      <c r="CG449" s="11">
        <f t="shared" si="478"/>
        <v>4186</v>
      </c>
      <c r="CH449" s="52">
        <f t="shared" si="479"/>
        <v>0.27160101910413265</v>
      </c>
      <c r="CI449" s="52">
        <f t="shared" si="480"/>
        <v>9.6170382329218221E-2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670.48387096774195</v>
      </c>
      <c r="F450" s="30">
        <f t="shared" ref="F450" ca="1" si="514">SUM(F419:F449)/$D$8</f>
        <v>670.79032258064512</v>
      </c>
      <c r="G450" s="30">
        <f t="shared" ref="G450" ca="1" si="515">SUM(G419:G449)/$D$8</f>
        <v>670.9677419354839</v>
      </c>
      <c r="H450" s="30">
        <f t="shared" ref="H450" ca="1" si="516">SUM(H419:H449)/$D$8</f>
        <v>672.16129032258061</v>
      </c>
      <c r="I450" s="30">
        <f t="shared" ref="I450" ca="1" si="517">SUM(I419:I449)/$D$8</f>
        <v>676.29032258064512</v>
      </c>
      <c r="J450" s="30">
        <f t="shared" ref="J450" ca="1" si="518">SUM(J419:J449)/$D$8</f>
        <v>675.17741935483866</v>
      </c>
      <c r="K450" s="30">
        <f t="shared" ref="K450" ca="1" si="519">SUM(K419:K449)/$D$8</f>
        <v>671.06451612903231</v>
      </c>
      <c r="L450" s="30">
        <f t="shared" ref="L450" ca="1" si="520">SUM(L419:L449)/$D$8</f>
        <v>665.08064516129036</v>
      </c>
      <c r="M450" s="30">
        <f t="shared" ref="M450" ca="1" si="521">SUM(M419:M449)/$D$8</f>
        <v>659.64516129032256</v>
      </c>
      <c r="N450" s="30">
        <f t="shared" ref="N450" ca="1" si="522">SUM(N419:N449)/$D$8</f>
        <v>652.43548387096769</v>
      </c>
      <c r="O450" s="30">
        <f t="shared" ref="O450" ca="1" si="523">SUM(O419:O449)/$D$8</f>
        <v>648.14516129032256</v>
      </c>
      <c r="P450" s="30">
        <f t="shared" ref="P450" ca="1" si="524">SUM(P419:P449)/$D$8</f>
        <v>649.41935483870964</v>
      </c>
      <c r="Q450" s="30">
        <f t="shared" ref="Q450" ca="1" si="525">SUM(Q419:Q449)/$D$8</f>
        <v>651.17741935483866</v>
      </c>
      <c r="R450" s="30">
        <f t="shared" ref="R450" ca="1" si="526">SUM(R419:R449)/$D$8</f>
        <v>655.11290322580646</v>
      </c>
      <c r="S450" s="30">
        <f t="shared" ref="S450" ca="1" si="527">SUM(S419:S449)/$D$8</f>
        <v>653.69354838709683</v>
      </c>
      <c r="T450" s="30">
        <f t="shared" ref="T450" ca="1" si="528">SUM(T419:T449)/$D$8</f>
        <v>653.59677419354841</v>
      </c>
      <c r="U450" s="30">
        <f t="shared" ref="U450" ca="1" si="529">SUM(U419:U449)/$D$8</f>
        <v>656.0322580645161</v>
      </c>
      <c r="V450" s="30">
        <f t="shared" ref="V450" ca="1" si="530">SUM(V419:V449)/$D$8</f>
        <v>659.88709677419354</v>
      </c>
      <c r="W450" s="30">
        <f t="shared" ref="W450" ca="1" si="531">SUM(W419:W449)/$D$8</f>
        <v>663.83870967741939</v>
      </c>
      <c r="X450" s="30">
        <f t="shared" ref="X450" ca="1" si="532">SUM(X419:X449)/$D$8</f>
        <v>666.80645161290317</v>
      </c>
      <c r="Y450" s="30">
        <f t="shared" ref="Y450" ca="1" si="533">SUM(Y419:Y449)/$D$8</f>
        <v>668.93548387096769</v>
      </c>
      <c r="Z450" s="30">
        <f t="shared" ref="Z450" ca="1" si="534">SUM(Z419:Z449)/$D$8</f>
        <v>670.98387096774195</v>
      </c>
      <c r="AA450" s="30">
        <f t="shared" ref="AA450" ca="1" si="535">SUM(AA419:AA449)/$D$8</f>
        <v>671.80645161290317</v>
      </c>
      <c r="AB450" s="30">
        <f t="shared" ref="AB450" ca="1" si="536">SUM(AB419:AB449)/$D$8</f>
        <v>672.66129032258061</v>
      </c>
      <c r="AC450" s="41"/>
      <c r="AD450" s="42">
        <f ca="1">SUM(INDIRECT(A437):INDIRECT(A438))/$D$8</f>
        <v>663.5913978494624</v>
      </c>
      <c r="AE450" s="42">
        <f ca="1">MAX(INDIRECT(A439):INDIRECT(A440))</f>
        <v>759.5</v>
      </c>
      <c r="AF450" s="42">
        <f ca="1">MIN(INDIRECT(A441):INDIRECT(A442))</f>
        <v>590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49473.956989247294</v>
      </c>
      <c r="AK450" s="31">
        <f t="shared" ca="1" si="457"/>
        <v>49350.672043010745</v>
      </c>
      <c r="AL450" s="31">
        <f t="shared" ca="1" si="458"/>
        <v>49398.118279569891</v>
      </c>
      <c r="AM450" s="31">
        <f t="shared" ca="1" si="459"/>
        <v>347.55645161290329</v>
      </c>
      <c r="AN450" s="31">
        <f t="shared" ca="1" si="460"/>
        <v>2588.1444892473114</v>
      </c>
      <c r="AO450" s="31">
        <f t="shared" ca="1" si="461"/>
        <v>1503.5463709677417</v>
      </c>
      <c r="AP450" s="31">
        <f t="shared" ca="1" si="462"/>
        <v>41704.171370967742</v>
      </c>
      <c r="AQ450" s="31">
        <f t="shared" ca="1" si="463"/>
        <v>2152.7096774193546</v>
      </c>
      <c r="AR450" s="31">
        <f t="shared" ca="1" si="464"/>
        <v>402.56922043010746</v>
      </c>
      <c r="AS450" s="31">
        <f t="shared" ca="1" si="465"/>
        <v>6508.2741935483891</v>
      </c>
      <c r="AT450" s="31">
        <f t="shared" ca="1" si="466"/>
        <v>-813.07862903225805</v>
      </c>
      <c r="AU450" s="31">
        <f t="shared" ca="1" si="467"/>
        <v>663.5913978494624</v>
      </c>
      <c r="AV450" s="31">
        <f t="shared" ca="1" si="468"/>
        <v>-5583.5161290322567</v>
      </c>
      <c r="AW450" s="31">
        <f t="shared" ca="1" si="469"/>
        <v>65.047043010752674</v>
      </c>
      <c r="AX450" s="31">
        <f t="shared" ca="1" si="470"/>
        <v>1350.5215053763443</v>
      </c>
      <c r="AY450" s="31">
        <f t="shared" ca="1" si="471"/>
        <v>-1174.383064516129</v>
      </c>
      <c r="AZ450" s="31">
        <f t="shared" ca="1" si="472"/>
        <v>-997.34811827956992</v>
      </c>
      <c r="BA450" s="31">
        <f t="shared" ca="1" si="473"/>
        <v>-382.02016129032256</v>
      </c>
      <c r="BB450" s="31">
        <f t="shared" ca="1" si="474"/>
        <v>-2410.5497311827958</v>
      </c>
      <c r="BC450" s="31">
        <f t="shared" ca="1" si="475"/>
        <v>-1597.1438172043011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2485</v>
      </c>
      <c r="BI450" s="32">
        <f>IF($BF450&gt;$Y$7,"",IF(AND($BF450=$Y$7,$BG450=23),"",Entrées!D478-Entrées!D477))</f>
        <v>2037.5</v>
      </c>
      <c r="BJ450" s="32">
        <f>IF($BF450&gt;$Y$7,"",IF(AND($BF450=$Y$7,$BG450=23),"",Entrées!E478-Entrées!E477))</f>
        <v>2312.5</v>
      </c>
      <c r="BK450" s="32">
        <f>IF($BF450&gt;$Y$7,"",IF(AND($BF450=$Y$7,$BG450=23),"",Entrées!F478-Entrées!F477))</f>
        <v>0</v>
      </c>
      <c r="BL450" s="32">
        <f>IF($BF450&gt;$Y$7,"",IF(AND($BF450=$Y$7,$BG450=23),"",Entrées!G478-Entrées!G477))</f>
        <v>14</v>
      </c>
      <c r="BM450" s="32">
        <f>IF($BF450&gt;$Y$7,"",IF(AND($BF450=$Y$7,$BG450=23),"",Entrées!H478-Entrées!H477))</f>
        <v>1</v>
      </c>
      <c r="BN450" s="32">
        <f>IF($BF450&gt;$Y$7,"",IF(AND($BF450=$Y$7,$BG450=23),"",Entrées!I478-Entrées!I477))</f>
        <v>383.5</v>
      </c>
      <c r="BO450" s="32">
        <f>IF($BF450&gt;$Y$7,"",IF(AND($BF450=$Y$7,$BG450=23),"",Entrées!J478-Entrées!J477))</f>
        <v>-151</v>
      </c>
      <c r="BP450" s="32">
        <f>IF($BF450&gt;$Y$7,"",IF(AND($BF450=$Y$7,$BG450=23),"",Entrées!K478-Entrées!K477))</f>
        <v>197.5</v>
      </c>
      <c r="BQ450" s="32">
        <f>IF($BF450&gt;$Y$7,"",IF(AND($BF450=$Y$7,$BG450=23),"",Entrées!L478-Entrées!L477))</f>
        <v>1651</v>
      </c>
      <c r="BR450" s="32">
        <f>IF($BF450&gt;$Y$7,"",IF(AND($BF450=$Y$7,$BG450=23),"",Entrées!M478-Entrées!M477))</f>
        <v>-10</v>
      </c>
      <c r="BS450" s="32">
        <f>IF($BF450&gt;$Y$7,"",IF(AND($BF450=$Y$7,$BG450=23),"",Entrées!N478-Entrées!N477))</f>
        <v>-5</v>
      </c>
      <c r="BT450" s="32">
        <f>IF($BF450&gt;$Y$7,"",IF(AND($BF450=$Y$7,$BG450=23),"",Entrées!O478-Entrées!O477))</f>
        <v>404</v>
      </c>
      <c r="BU450" s="32">
        <f>IF($BF450&gt;$Y$7,"",IF(AND($BF450=$Y$7,$BG450=23),"",Entrées!P478-Entrées!P477))</f>
        <v>-0.5</v>
      </c>
      <c r="BV450" s="32">
        <f>IF($BF450&gt;$Y$7,"",IF(AND($BF450=$Y$7,$BG450=23),"",Entrées!Q478-Entrées!Q477))</f>
        <v>1998</v>
      </c>
      <c r="BW450" s="32">
        <f>IF($BF450&gt;$Y$7,"",IF(AND($BF450=$Y$7,$BG450=23),"",Entrées!R478-Entrées!R477))</f>
        <v>-12</v>
      </c>
      <c r="BX450" s="32">
        <f>IF($BF450&gt;$Y$7,"",IF(AND($BF450=$Y$7,$BG450=23),"",Entrées!S478-Entrées!S477))</f>
        <v>-1180</v>
      </c>
      <c r="BY450" s="32">
        <f>IF($BF450&gt;$Y$7,"",IF(AND($BF450=$Y$7,$BG450=23),"",Entrées!T478-Entrées!T477))</f>
        <v>-159</v>
      </c>
      <c r="BZ450" s="32">
        <f>IF($BF450&gt;$Y$7,"",IF(AND($BF450=$Y$7,$BG450=23),"",Entrées!U478-Entrées!U477))</f>
        <v>0</v>
      </c>
      <c r="CA450" s="32">
        <f>IF($BF450&gt;$Y$7,"",IF(AND($BF450=$Y$7,$BG450=23),"",Entrées!V478-Entrées!V477))</f>
        <v>-56</v>
      </c>
      <c r="CB450" s="4"/>
      <c r="CC450" s="4"/>
      <c r="CD450" s="33">
        <f>IF($BF450&lt;=$Y$7,Entrées!J477/CD$2,"")</f>
        <v>0.33017915720413826</v>
      </c>
      <c r="CE450" s="33">
        <f>IF($BF450&lt;=$Y$7,Entrées!K477/CE$2,"")</f>
        <v>1.5527950310559005E-3</v>
      </c>
      <c r="CF450" s="11">
        <f t="shared" si="477"/>
        <v>7926</v>
      </c>
      <c r="CG450" s="11">
        <f t="shared" si="478"/>
        <v>4186</v>
      </c>
      <c r="CH450" s="52">
        <f t="shared" si="479"/>
        <v>0.27160101910413265</v>
      </c>
      <c r="CI450" s="52">
        <f t="shared" si="480"/>
        <v>9.6170382329218221E-2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726</v>
      </c>
      <c r="F451" s="30">
        <f t="shared" ref="F451:AB451" ca="1" si="537">MAX(F419:F449)</f>
        <v>723.5</v>
      </c>
      <c r="G451" s="30">
        <f t="shared" ca="1" si="537"/>
        <v>729.5</v>
      </c>
      <c r="H451" s="30">
        <f t="shared" ca="1" si="537"/>
        <v>715</v>
      </c>
      <c r="I451" s="30">
        <f t="shared" ca="1" si="537"/>
        <v>714.5</v>
      </c>
      <c r="J451" s="30">
        <f t="shared" ca="1" si="537"/>
        <v>716</v>
      </c>
      <c r="K451" s="30">
        <f t="shared" ca="1" si="537"/>
        <v>714</v>
      </c>
      <c r="L451" s="30">
        <f t="shared" ca="1" si="537"/>
        <v>712</v>
      </c>
      <c r="M451" s="30">
        <f t="shared" ca="1" si="537"/>
        <v>704</v>
      </c>
      <c r="N451" s="30">
        <f t="shared" ca="1" si="537"/>
        <v>698</v>
      </c>
      <c r="O451" s="30">
        <f t="shared" ca="1" si="537"/>
        <v>691.5</v>
      </c>
      <c r="P451" s="30">
        <f t="shared" ca="1" si="537"/>
        <v>697</v>
      </c>
      <c r="Q451" s="30">
        <f t="shared" ca="1" si="537"/>
        <v>695.5</v>
      </c>
      <c r="R451" s="30">
        <f t="shared" ca="1" si="537"/>
        <v>695.5</v>
      </c>
      <c r="S451" s="30">
        <f t="shared" ca="1" si="537"/>
        <v>691.5</v>
      </c>
      <c r="T451" s="30">
        <f t="shared" ca="1" si="537"/>
        <v>692.5</v>
      </c>
      <c r="U451" s="30">
        <f t="shared" ca="1" si="537"/>
        <v>705</v>
      </c>
      <c r="V451" s="30">
        <f t="shared" ca="1" si="537"/>
        <v>703.5</v>
      </c>
      <c r="W451" s="30">
        <f t="shared" ca="1" si="537"/>
        <v>712.5</v>
      </c>
      <c r="X451" s="30">
        <f t="shared" ca="1" si="537"/>
        <v>725.5</v>
      </c>
      <c r="Y451" s="30">
        <f t="shared" ca="1" si="537"/>
        <v>744</v>
      </c>
      <c r="Z451" s="30">
        <f t="shared" ca="1" si="537"/>
        <v>728.5</v>
      </c>
      <c r="AA451" s="30">
        <f t="shared" ca="1" si="537"/>
        <v>753</v>
      </c>
      <c r="AB451" s="30">
        <f t="shared" ca="1" si="537"/>
        <v>759.5</v>
      </c>
      <c r="AC451" s="41" t="s">
        <v>142</v>
      </c>
      <c r="AD451" s="42">
        <f ca="1">SUM(E450:AB450)/24</f>
        <v>663.59139784946251</v>
      </c>
      <c r="AE451" s="42">
        <f ca="1">MAX(E451:AB451)</f>
        <v>759.5</v>
      </c>
      <c r="AF451" s="42">
        <f ca="1">MIN(E452:AB452)</f>
        <v>590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49473.956989247294</v>
      </c>
      <c r="AK451" s="31">
        <f t="shared" ca="1" si="457"/>
        <v>49350.672043010745</v>
      </c>
      <c r="AL451" s="31">
        <f t="shared" ca="1" si="458"/>
        <v>49398.118279569891</v>
      </c>
      <c r="AM451" s="31">
        <f t="shared" ca="1" si="459"/>
        <v>347.55645161290329</v>
      </c>
      <c r="AN451" s="31">
        <f t="shared" ca="1" si="460"/>
        <v>2588.1444892473114</v>
      </c>
      <c r="AO451" s="31">
        <f t="shared" ca="1" si="461"/>
        <v>1503.5463709677417</v>
      </c>
      <c r="AP451" s="31">
        <f t="shared" ca="1" si="462"/>
        <v>41704.171370967742</v>
      </c>
      <c r="AQ451" s="31">
        <f t="shared" ca="1" si="463"/>
        <v>2152.7096774193546</v>
      </c>
      <c r="AR451" s="31">
        <f t="shared" ca="1" si="464"/>
        <v>402.56922043010746</v>
      </c>
      <c r="AS451" s="31">
        <f t="shared" ca="1" si="465"/>
        <v>6508.2741935483891</v>
      </c>
      <c r="AT451" s="31">
        <f t="shared" ca="1" si="466"/>
        <v>-813.07862903225805</v>
      </c>
      <c r="AU451" s="31">
        <f t="shared" ca="1" si="467"/>
        <v>663.5913978494624</v>
      </c>
      <c r="AV451" s="31">
        <f t="shared" ca="1" si="468"/>
        <v>-5583.5161290322567</v>
      </c>
      <c r="AW451" s="31">
        <f t="shared" ca="1" si="469"/>
        <v>65.047043010752674</v>
      </c>
      <c r="AX451" s="31">
        <f t="shared" ca="1" si="470"/>
        <v>1350.5215053763443</v>
      </c>
      <c r="AY451" s="31">
        <f t="shared" ca="1" si="471"/>
        <v>-1174.383064516129</v>
      </c>
      <c r="AZ451" s="31">
        <f t="shared" ca="1" si="472"/>
        <v>-997.34811827956992</v>
      </c>
      <c r="BA451" s="31">
        <f t="shared" ca="1" si="473"/>
        <v>-382.02016129032256</v>
      </c>
      <c r="BB451" s="31">
        <f t="shared" ca="1" si="474"/>
        <v>-2410.5497311827958</v>
      </c>
      <c r="BC451" s="31">
        <f t="shared" ca="1" si="475"/>
        <v>-1597.1438172043011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1518</v>
      </c>
      <c r="BI451" s="32">
        <f>IF($BF451&gt;$Y$7,"",IF(AND($BF451=$Y$7,$BG451=23),"",Entrées!D479-Entrées!D478))</f>
        <v>1100</v>
      </c>
      <c r="BJ451" s="32">
        <f>IF($BF451&gt;$Y$7,"",IF(AND($BF451=$Y$7,$BG451=23),"",Entrées!E479-Entrées!E478))</f>
        <v>1387.5</v>
      </c>
      <c r="BK451" s="32">
        <f>IF($BF451&gt;$Y$7,"",IF(AND($BF451=$Y$7,$BG451=23),"",Entrées!F479-Entrées!F478))</f>
        <v>0.5</v>
      </c>
      <c r="BL451" s="32">
        <f>IF($BF451&gt;$Y$7,"",IF(AND($BF451=$Y$7,$BG451=23),"",Entrées!G479-Entrées!G478))</f>
        <v>178</v>
      </c>
      <c r="BM451" s="32">
        <f>IF($BF451&gt;$Y$7,"",IF(AND($BF451=$Y$7,$BG451=23),"",Entrées!H479-Entrées!H478))</f>
        <v>-2</v>
      </c>
      <c r="BN451" s="32">
        <f>IF($BF451&gt;$Y$7,"",IF(AND($BF451=$Y$7,$BG451=23),"",Entrées!I479-Entrées!I478))</f>
        <v>-91.5</v>
      </c>
      <c r="BO451" s="32">
        <f>IF($BF451&gt;$Y$7,"",IF(AND($BF451=$Y$7,$BG451=23),"",Entrées!J479-Entrées!J478))</f>
        <v>-331.5</v>
      </c>
      <c r="BP451" s="32">
        <f>IF($BF451&gt;$Y$7,"",IF(AND($BF451=$Y$7,$BG451=23),"",Entrées!K479-Entrées!K478))</f>
        <v>350</v>
      </c>
      <c r="BQ451" s="32">
        <f>IF($BF451&gt;$Y$7,"",IF(AND($BF451=$Y$7,$BG451=23),"",Entrées!L479-Entrées!L478))</f>
        <v>1260.5</v>
      </c>
      <c r="BR451" s="32">
        <f>IF($BF451&gt;$Y$7,"",IF(AND($BF451=$Y$7,$BG451=23),"",Entrées!M479-Entrées!M478))</f>
        <v>12.5</v>
      </c>
      <c r="BS451" s="32">
        <f>IF($BF451&gt;$Y$7,"",IF(AND($BF451=$Y$7,$BG451=23),"",Entrées!N479-Entrées!N478))</f>
        <v>-4.5</v>
      </c>
      <c r="BT451" s="32">
        <f>IF($BF451&gt;$Y$7,"",IF(AND($BF451=$Y$7,$BG451=23),"",Entrées!O479-Entrées!O478))</f>
        <v>148</v>
      </c>
      <c r="BU451" s="32">
        <f>IF($BF451&gt;$Y$7,"",IF(AND($BF451=$Y$7,$BG451=23),"",Entrées!P479-Entrées!P478))</f>
        <v>2.5</v>
      </c>
      <c r="BV451" s="32">
        <f>IF($BF451&gt;$Y$7,"",IF(AND($BF451=$Y$7,$BG451=23),"",Entrées!Q479-Entrées!Q478))</f>
        <v>669</v>
      </c>
      <c r="BW451" s="32">
        <f>IF($BF451&gt;$Y$7,"",IF(AND($BF451=$Y$7,$BG451=23),"",Entrées!R479-Entrées!R478))</f>
        <v>-1</v>
      </c>
      <c r="BX451" s="32">
        <f>IF($BF451&gt;$Y$7,"",IF(AND($BF451=$Y$7,$BG451=23),"",Entrées!S479-Entrées!S478))</f>
        <v>-82</v>
      </c>
      <c r="BY451" s="32">
        <f>IF($BF451&gt;$Y$7,"",IF(AND($BF451=$Y$7,$BG451=23),"",Entrées!T479-Entrées!T478))</f>
        <v>-1081</v>
      </c>
      <c r="BZ451" s="32">
        <f>IF($BF451&gt;$Y$7,"",IF(AND($BF451=$Y$7,$BG451=23),"",Entrées!U479-Entrées!U478))</f>
        <v>0</v>
      </c>
      <c r="CA451" s="32">
        <f>IF($BF451&gt;$Y$7,"",IF(AND($BF451=$Y$7,$BG451=23),"",Entrées!V479-Entrées!V478))</f>
        <v>301</v>
      </c>
      <c r="CB451" s="4"/>
      <c r="CC451" s="4"/>
      <c r="CD451" s="33">
        <f>IF($BF451&lt;=$Y$7,Entrées!J478/CD$2,"")</f>
        <v>0.31112793338380013</v>
      </c>
      <c r="CE451" s="33">
        <f>IF($BF451&lt;=$Y$7,Entrées!K478/CE$2,"")</f>
        <v>4.8733874820831344E-2</v>
      </c>
      <c r="CF451" s="11">
        <f t="shared" si="477"/>
        <v>7926</v>
      </c>
      <c r="CG451" s="11">
        <f t="shared" si="478"/>
        <v>4186</v>
      </c>
      <c r="CH451" s="52">
        <f t="shared" si="479"/>
        <v>0.27160101910413265</v>
      </c>
      <c r="CI451" s="52">
        <f t="shared" si="480"/>
        <v>9.6170382329218221E-2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615</v>
      </c>
      <c r="F452" s="30">
        <f t="shared" ref="F452:AB452" ca="1" si="538">MIN(F419:F449)</f>
        <v>610.5</v>
      </c>
      <c r="G452" s="30">
        <f t="shared" ca="1" si="538"/>
        <v>613</v>
      </c>
      <c r="H452" s="30">
        <f t="shared" ca="1" si="538"/>
        <v>611.5</v>
      </c>
      <c r="I452" s="30">
        <f t="shared" ca="1" si="538"/>
        <v>632.5</v>
      </c>
      <c r="J452" s="30">
        <f t="shared" ca="1" si="538"/>
        <v>629</v>
      </c>
      <c r="K452" s="30">
        <f t="shared" ca="1" si="538"/>
        <v>627</v>
      </c>
      <c r="L452" s="30">
        <f t="shared" ca="1" si="538"/>
        <v>623</v>
      </c>
      <c r="M452" s="30">
        <f t="shared" ca="1" si="538"/>
        <v>618.5</v>
      </c>
      <c r="N452" s="30">
        <f t="shared" ca="1" si="538"/>
        <v>606</v>
      </c>
      <c r="O452" s="30">
        <f t="shared" ca="1" si="538"/>
        <v>606.5</v>
      </c>
      <c r="P452" s="30">
        <f t="shared" ca="1" si="538"/>
        <v>590</v>
      </c>
      <c r="Q452" s="30">
        <f t="shared" ca="1" si="538"/>
        <v>606</v>
      </c>
      <c r="R452" s="30">
        <f t="shared" ca="1" si="538"/>
        <v>600</v>
      </c>
      <c r="S452" s="30">
        <f t="shared" ca="1" si="538"/>
        <v>596.5</v>
      </c>
      <c r="T452" s="30">
        <f t="shared" ca="1" si="538"/>
        <v>601</v>
      </c>
      <c r="U452" s="30">
        <f t="shared" ca="1" si="538"/>
        <v>604</v>
      </c>
      <c r="V452" s="30">
        <f t="shared" ca="1" si="538"/>
        <v>605</v>
      </c>
      <c r="W452" s="30">
        <f t="shared" ca="1" si="538"/>
        <v>603.5</v>
      </c>
      <c r="X452" s="30">
        <f t="shared" ca="1" si="538"/>
        <v>608</v>
      </c>
      <c r="Y452" s="30">
        <f t="shared" ca="1" si="538"/>
        <v>626.5</v>
      </c>
      <c r="Z452" s="30">
        <f t="shared" ca="1" si="538"/>
        <v>624.5</v>
      </c>
      <c r="AA452" s="30">
        <f t="shared" ca="1" si="538"/>
        <v>627.5</v>
      </c>
      <c r="AB452" s="30">
        <f t="shared" ca="1" si="538"/>
        <v>630.5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663.5913978494624</v>
      </c>
      <c r="AE452" s="42">
        <f ca="1">MAX(INDIRECT(ADDRESS(ROW($C$37),COLUMN($C$37)+($C418-1),4, TRUE,"Entrées")):INDIRECT(ADDRESS(ROW(INDIRECT($A$42)),COLUMN($C$37)+($C418-1),4,TRUE,"Entrées")))</f>
        <v>759.5</v>
      </c>
      <c r="AF452" s="42">
        <f ca="1">MIN(INDIRECT(ADDRESS(ROW($C$37),COLUMN($C$37)+($C418-1),4, TRUE,"Entrées")):INDIRECT(ADDRESS(ROW(INDIRECT($A$42)),COLUMN($C$37)+($C418-1),4,TRUE,"Entrées")))</f>
        <v>590</v>
      </c>
      <c r="AH452" s="11">
        <f>Entrées!A479</f>
        <v>19</v>
      </c>
      <c r="AI452" s="13">
        <f>Entrées!B479</f>
        <v>10</v>
      </c>
      <c r="AJ452" s="31">
        <f t="shared" ca="1" si="481"/>
        <v>49473.956989247294</v>
      </c>
      <c r="AK452" s="31">
        <f t="shared" ca="1" si="457"/>
        <v>49350.672043010745</v>
      </c>
      <c r="AL452" s="31">
        <f t="shared" ca="1" si="458"/>
        <v>49398.118279569891</v>
      </c>
      <c r="AM452" s="31">
        <f t="shared" ca="1" si="459"/>
        <v>347.55645161290329</v>
      </c>
      <c r="AN452" s="31">
        <f t="shared" ca="1" si="460"/>
        <v>2588.1444892473114</v>
      </c>
      <c r="AO452" s="31">
        <f t="shared" ca="1" si="461"/>
        <v>1503.5463709677417</v>
      </c>
      <c r="AP452" s="31">
        <f t="shared" ca="1" si="462"/>
        <v>41704.171370967742</v>
      </c>
      <c r="AQ452" s="31">
        <f t="shared" ca="1" si="463"/>
        <v>2152.7096774193546</v>
      </c>
      <c r="AR452" s="31">
        <f t="shared" ca="1" si="464"/>
        <v>402.56922043010746</v>
      </c>
      <c r="AS452" s="31">
        <f t="shared" ca="1" si="465"/>
        <v>6508.2741935483891</v>
      </c>
      <c r="AT452" s="31">
        <f t="shared" ca="1" si="466"/>
        <v>-813.07862903225805</v>
      </c>
      <c r="AU452" s="31">
        <f t="shared" ca="1" si="467"/>
        <v>663.5913978494624</v>
      </c>
      <c r="AV452" s="31">
        <f t="shared" ca="1" si="468"/>
        <v>-5583.5161290322567</v>
      </c>
      <c r="AW452" s="31">
        <f t="shared" ca="1" si="469"/>
        <v>65.047043010752674</v>
      </c>
      <c r="AX452" s="31">
        <f t="shared" ca="1" si="470"/>
        <v>1350.5215053763443</v>
      </c>
      <c r="AY452" s="31">
        <f t="shared" ca="1" si="471"/>
        <v>-1174.383064516129</v>
      </c>
      <c r="AZ452" s="31">
        <f t="shared" ca="1" si="472"/>
        <v>-997.34811827956992</v>
      </c>
      <c r="BA452" s="31">
        <f t="shared" ca="1" si="473"/>
        <v>-382.02016129032256</v>
      </c>
      <c r="BB452" s="31">
        <f t="shared" ca="1" si="474"/>
        <v>-2410.5497311827958</v>
      </c>
      <c r="BC452" s="31">
        <f t="shared" ca="1" si="475"/>
        <v>-1597.1438172043011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174.5</v>
      </c>
      <c r="BI452" s="32">
        <f>IF($BF452&gt;$Y$7,"",IF(AND($BF452=$Y$7,$BG452=23),"",Entrées!D480-Entrées!D479))</f>
        <v>262.5</v>
      </c>
      <c r="BJ452" s="32">
        <f>IF($BF452&gt;$Y$7,"",IF(AND($BF452=$Y$7,$BG452=23),"",Entrées!E480-Entrées!E479))</f>
        <v>387.5</v>
      </c>
      <c r="BK452" s="32">
        <f>IF($BF452&gt;$Y$7,"",IF(AND($BF452=$Y$7,$BG452=23),"",Entrées!F480-Entrées!F479))</f>
        <v>-1</v>
      </c>
      <c r="BL452" s="32">
        <f>IF($BF452&gt;$Y$7,"",IF(AND($BF452=$Y$7,$BG452=23),"",Entrées!G480-Entrées!G479))</f>
        <v>184.5</v>
      </c>
      <c r="BM452" s="32">
        <f>IF($BF452&gt;$Y$7,"",IF(AND($BF452=$Y$7,$BG452=23),"",Entrées!H480-Entrées!H479))</f>
        <v>10</v>
      </c>
      <c r="BN452" s="32">
        <f>IF($BF452&gt;$Y$7,"",IF(AND($BF452=$Y$7,$BG452=23),"",Entrées!I480-Entrées!I479))</f>
        <v>-226.5</v>
      </c>
      <c r="BO452" s="32">
        <f>IF($BF452&gt;$Y$7,"",IF(AND($BF452=$Y$7,$BG452=23),"",Entrées!J480-Entrées!J479))</f>
        <v>-189</v>
      </c>
      <c r="BP452" s="32">
        <f>IF($BF452&gt;$Y$7,"",IF(AND($BF452=$Y$7,$BG452=23),"",Entrées!K480-Entrées!K479))</f>
        <v>306.5</v>
      </c>
      <c r="BQ452" s="32">
        <f>IF($BF452&gt;$Y$7,"",IF(AND($BF452=$Y$7,$BG452=23),"",Entrées!L480-Entrées!L479))</f>
        <v>-307</v>
      </c>
      <c r="BR452" s="32">
        <f>IF($BF452&gt;$Y$7,"",IF(AND($BF452=$Y$7,$BG452=23),"",Entrées!M480-Entrées!M479))</f>
        <v>23</v>
      </c>
      <c r="BS452" s="32">
        <f>IF($BF452&gt;$Y$7,"",IF(AND($BF452=$Y$7,$BG452=23),"",Entrées!N480-Entrées!N479))</f>
        <v>7</v>
      </c>
      <c r="BT452" s="32">
        <f>IF($BF452&gt;$Y$7,"",IF(AND($BF452=$Y$7,$BG452=23),"",Entrées!O480-Entrées!O479))</f>
        <v>366</v>
      </c>
      <c r="BU452" s="32">
        <f>IF($BF452&gt;$Y$7,"",IF(AND($BF452=$Y$7,$BG452=23),"",Entrées!P480-Entrées!P479))</f>
        <v>3.5</v>
      </c>
      <c r="BV452" s="32">
        <f>IF($BF452&gt;$Y$7,"",IF(AND($BF452=$Y$7,$BG452=23),"",Entrées!Q480-Entrées!Q479))</f>
        <v>0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228</v>
      </c>
      <c r="BY452" s="32">
        <f>IF($BF452&gt;$Y$7,"",IF(AND($BF452=$Y$7,$BG452=23),"",Entrées!T480-Entrées!T479))</f>
        <v>-37</v>
      </c>
      <c r="BZ452" s="32">
        <f>IF($BF452&gt;$Y$7,"",IF(AND($BF452=$Y$7,$BG452=23),"",Entrées!U480-Entrées!U479))</f>
        <v>0</v>
      </c>
      <c r="CA452" s="32">
        <f>IF($BF452&gt;$Y$7,"",IF(AND($BF452=$Y$7,$BG452=23),"",Entrées!V480-Entrées!V479))</f>
        <v>423</v>
      </c>
      <c r="CB452" s="4"/>
      <c r="CC452" s="4"/>
      <c r="CD452" s="33">
        <f>IF($BF452&lt;=$Y$7,Entrées!J479/CD$2,"")</f>
        <v>0.26930355791067373</v>
      </c>
      <c r="CE452" s="33">
        <f>IF($BF452&lt;=$Y$7,Entrées!K479/CE$2,"")</f>
        <v>0.13234591495461059</v>
      </c>
      <c r="CF452" s="11">
        <f t="shared" si="477"/>
        <v>7926</v>
      </c>
      <c r="CG452" s="11">
        <f t="shared" si="478"/>
        <v>4186</v>
      </c>
      <c r="CH452" s="52">
        <f t="shared" si="479"/>
        <v>0.27160101910413265</v>
      </c>
      <c r="CI452" s="52">
        <f t="shared" si="480"/>
        <v>9.6170382329218221E-2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49473.956989247294</v>
      </c>
      <c r="AK453" s="31">
        <f t="shared" ca="1" si="457"/>
        <v>49350.672043010745</v>
      </c>
      <c r="AL453" s="31">
        <f t="shared" ca="1" si="458"/>
        <v>49398.118279569891</v>
      </c>
      <c r="AM453" s="31">
        <f t="shared" ca="1" si="459"/>
        <v>347.55645161290329</v>
      </c>
      <c r="AN453" s="31">
        <f t="shared" ca="1" si="460"/>
        <v>2588.1444892473114</v>
      </c>
      <c r="AO453" s="31">
        <f t="shared" ca="1" si="461"/>
        <v>1503.5463709677417</v>
      </c>
      <c r="AP453" s="31">
        <f t="shared" ca="1" si="462"/>
        <v>41704.171370967742</v>
      </c>
      <c r="AQ453" s="31">
        <f t="shared" ca="1" si="463"/>
        <v>2152.7096774193546</v>
      </c>
      <c r="AR453" s="31">
        <f t="shared" ca="1" si="464"/>
        <v>402.56922043010746</v>
      </c>
      <c r="AS453" s="31">
        <f t="shared" ca="1" si="465"/>
        <v>6508.2741935483891</v>
      </c>
      <c r="AT453" s="31">
        <f t="shared" ca="1" si="466"/>
        <v>-813.07862903225805</v>
      </c>
      <c r="AU453" s="31">
        <f t="shared" ca="1" si="467"/>
        <v>663.5913978494624</v>
      </c>
      <c r="AV453" s="31">
        <f t="shared" ca="1" si="468"/>
        <v>-5583.5161290322567</v>
      </c>
      <c r="AW453" s="31">
        <f t="shared" ca="1" si="469"/>
        <v>65.047043010752674</v>
      </c>
      <c r="AX453" s="31">
        <f t="shared" ca="1" si="470"/>
        <v>1350.5215053763443</v>
      </c>
      <c r="AY453" s="31">
        <f t="shared" ca="1" si="471"/>
        <v>-1174.383064516129</v>
      </c>
      <c r="AZ453" s="31">
        <f t="shared" ca="1" si="472"/>
        <v>-997.34811827956992</v>
      </c>
      <c r="BA453" s="31">
        <f t="shared" ca="1" si="473"/>
        <v>-382.02016129032256</v>
      </c>
      <c r="BB453" s="31">
        <f t="shared" ca="1" si="474"/>
        <v>-2410.5497311827958</v>
      </c>
      <c r="BC453" s="31">
        <f t="shared" ca="1" si="475"/>
        <v>-1597.1438172043011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1105</v>
      </c>
      <c r="BI453" s="32">
        <f>IF($BF453&gt;$Y$7,"",IF(AND($BF453=$Y$7,$BG453=23),"",Entrées!D481-Entrées!D480))</f>
        <v>1400</v>
      </c>
      <c r="BJ453" s="32">
        <f>IF($BF453&gt;$Y$7,"",IF(AND($BF453=$Y$7,$BG453=23),"",Entrées!E481-Entrées!E480))</f>
        <v>1025</v>
      </c>
      <c r="BK453" s="32">
        <f>IF($BF453&gt;$Y$7,"",IF(AND($BF453=$Y$7,$BG453=23),"",Entrées!F481-Entrées!F480))</f>
        <v>0</v>
      </c>
      <c r="BL453" s="32">
        <f>IF($BF453&gt;$Y$7,"",IF(AND($BF453=$Y$7,$BG453=23),"",Entrées!G481-Entrées!G480))</f>
        <v>16.5</v>
      </c>
      <c r="BM453" s="32">
        <f>IF($BF453&gt;$Y$7,"",IF(AND($BF453=$Y$7,$BG453=23),"",Entrées!H481-Entrées!H480))</f>
        <v>50</v>
      </c>
      <c r="BN453" s="32">
        <f>IF($BF453&gt;$Y$7,"",IF(AND($BF453=$Y$7,$BG453=23),"",Entrées!I481-Entrées!I480))</f>
        <v>120.5</v>
      </c>
      <c r="BO453" s="32">
        <f>IF($BF453&gt;$Y$7,"",IF(AND($BF453=$Y$7,$BG453=23),"",Entrées!J481-Entrées!J480))</f>
        <v>-55</v>
      </c>
      <c r="BP453" s="32">
        <f>IF($BF453&gt;$Y$7,"",IF(AND($BF453=$Y$7,$BG453=23),"",Entrées!K481-Entrées!K480))</f>
        <v>257.5</v>
      </c>
      <c r="BQ453" s="32">
        <f>IF($BF453&gt;$Y$7,"",IF(AND($BF453=$Y$7,$BG453=23),"",Entrées!L481-Entrées!L480))</f>
        <v>5.5</v>
      </c>
      <c r="BR453" s="32">
        <f>IF($BF453&gt;$Y$7,"",IF(AND($BF453=$Y$7,$BG453=23),"",Entrées!M481-Entrées!M480))</f>
        <v>0</v>
      </c>
      <c r="BS453" s="32">
        <f>IF($BF453&gt;$Y$7,"",IF(AND($BF453=$Y$7,$BG453=23),"",Entrées!N481-Entrées!N480))</f>
        <v>-1.5</v>
      </c>
      <c r="BT453" s="32">
        <f>IF($BF453&gt;$Y$7,"",IF(AND($BF453=$Y$7,$BG453=23),"",Entrées!O481-Entrées!O480))</f>
        <v>710.5</v>
      </c>
      <c r="BU453" s="32">
        <f>IF($BF453&gt;$Y$7,"",IF(AND($BF453=$Y$7,$BG453=23),"",Entrées!P481-Entrées!P480))</f>
        <v>0.5</v>
      </c>
      <c r="BV453" s="32">
        <f>IF($BF453&gt;$Y$7,"",IF(AND($BF453=$Y$7,$BG453=23),"",Entrées!Q481-Entrées!Q480))</f>
        <v>0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116</v>
      </c>
      <c r="BY453" s="32">
        <f>IF($BF453&gt;$Y$7,"",IF(AND($BF453=$Y$7,$BG453=23),"",Entrées!T481-Entrées!T480))</f>
        <v>1</v>
      </c>
      <c r="BZ453" s="32">
        <f>IF($BF453&gt;$Y$7,"",IF(AND($BF453=$Y$7,$BG453=23),"",Entrées!U481-Entrées!U480))</f>
        <v>50</v>
      </c>
      <c r="CA453" s="32">
        <f>IF($BF453&gt;$Y$7,"",IF(AND($BF453=$Y$7,$BG453=23),"",Entrées!V481-Entrées!V480))</f>
        <v>506</v>
      </c>
      <c r="CB453" s="4"/>
      <c r="CC453" s="4"/>
      <c r="CD453" s="33">
        <f>IF($BF453&lt;=$Y$7,Entrées!J480/CD$2,"")</f>
        <v>0.24545798637395913</v>
      </c>
      <c r="CE453" s="33">
        <f>IF($BF453&lt;=$Y$7,Entrées!K480/CE$2,"")</f>
        <v>0.20556617295747731</v>
      </c>
      <c r="CF453" s="11">
        <f t="shared" si="477"/>
        <v>7926</v>
      </c>
      <c r="CG453" s="11">
        <f t="shared" si="478"/>
        <v>4186</v>
      </c>
      <c r="CH453" s="52">
        <f t="shared" si="479"/>
        <v>0.27160101910413265</v>
      </c>
      <c r="CI453" s="52">
        <f t="shared" si="480"/>
        <v>9.6170382329218221E-2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49473.956989247294</v>
      </c>
      <c r="AK454" s="31">
        <f t="shared" ca="1" si="457"/>
        <v>49350.672043010745</v>
      </c>
      <c r="AL454" s="31">
        <f t="shared" ca="1" si="458"/>
        <v>49398.118279569891</v>
      </c>
      <c r="AM454" s="31">
        <f t="shared" ca="1" si="459"/>
        <v>347.55645161290329</v>
      </c>
      <c r="AN454" s="31">
        <f t="shared" ca="1" si="460"/>
        <v>2588.1444892473114</v>
      </c>
      <c r="AO454" s="31">
        <f t="shared" ca="1" si="461"/>
        <v>1503.5463709677417</v>
      </c>
      <c r="AP454" s="31">
        <f t="shared" ca="1" si="462"/>
        <v>41704.171370967742</v>
      </c>
      <c r="AQ454" s="31">
        <f t="shared" ca="1" si="463"/>
        <v>2152.7096774193546</v>
      </c>
      <c r="AR454" s="31">
        <f t="shared" ca="1" si="464"/>
        <v>402.56922043010746</v>
      </c>
      <c r="AS454" s="31">
        <f t="shared" ca="1" si="465"/>
        <v>6508.2741935483891</v>
      </c>
      <c r="AT454" s="31">
        <f t="shared" ca="1" si="466"/>
        <v>-813.07862903225805</v>
      </c>
      <c r="AU454" s="31">
        <f t="shared" ca="1" si="467"/>
        <v>663.5913978494624</v>
      </c>
      <c r="AV454" s="31">
        <f t="shared" ca="1" si="468"/>
        <v>-5583.5161290322567</v>
      </c>
      <c r="AW454" s="31">
        <f t="shared" ca="1" si="469"/>
        <v>65.047043010752674</v>
      </c>
      <c r="AX454" s="31">
        <f t="shared" ca="1" si="470"/>
        <v>1350.5215053763443</v>
      </c>
      <c r="AY454" s="31">
        <f t="shared" ca="1" si="471"/>
        <v>-1174.383064516129</v>
      </c>
      <c r="AZ454" s="31">
        <f t="shared" ca="1" si="472"/>
        <v>-997.34811827956992</v>
      </c>
      <c r="BA454" s="31">
        <f t="shared" ca="1" si="473"/>
        <v>-382.02016129032256</v>
      </c>
      <c r="BB454" s="31">
        <f t="shared" ca="1" si="474"/>
        <v>-2410.5497311827958</v>
      </c>
      <c r="BC454" s="31">
        <f t="shared" ca="1" si="475"/>
        <v>-1597.1438172043011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-32</v>
      </c>
      <c r="BI454" s="32">
        <f>IF($BF454&gt;$Y$7,"",IF(AND($BF454=$Y$7,$BG454=23),"",Entrées!D482-Entrées!D481))</f>
        <v>-612.5</v>
      </c>
      <c r="BJ454" s="32">
        <f>IF($BF454&gt;$Y$7,"",IF(AND($BF454=$Y$7,$BG454=23),"",Entrées!E482-Entrées!E481))</f>
        <v>-587.5</v>
      </c>
      <c r="BK454" s="32">
        <f>IF($BF454&gt;$Y$7,"",IF(AND($BF454=$Y$7,$BG454=23),"",Entrées!F482-Entrées!F481))</f>
        <v>1.5</v>
      </c>
      <c r="BL454" s="32">
        <f>IF($BF454&gt;$Y$7,"",IF(AND($BF454=$Y$7,$BG454=23),"",Entrées!G482-Entrées!G481))</f>
        <v>-47.5</v>
      </c>
      <c r="BM454" s="32">
        <f>IF($BF454&gt;$Y$7,"",IF(AND($BF454=$Y$7,$BG454=23),"",Entrées!H482-Entrées!H481))</f>
        <v>31</v>
      </c>
      <c r="BN454" s="32">
        <f>IF($BF454&gt;$Y$7,"",IF(AND($BF454=$Y$7,$BG454=23),"",Entrées!I482-Entrées!I481))</f>
        <v>-1.5</v>
      </c>
      <c r="BO454" s="32">
        <f>IF($BF454&gt;$Y$7,"",IF(AND($BF454=$Y$7,$BG454=23),"",Entrées!J482-Entrées!J481))</f>
        <v>313</v>
      </c>
      <c r="BP454" s="32">
        <f>IF($BF454&gt;$Y$7,"",IF(AND($BF454=$Y$7,$BG454=23),"",Entrées!K482-Entrées!K481))</f>
        <v>143.5</v>
      </c>
      <c r="BQ454" s="32">
        <f>IF($BF454&gt;$Y$7,"",IF(AND($BF454=$Y$7,$BG454=23),"",Entrées!L482-Entrées!L481))</f>
        <v>-531</v>
      </c>
      <c r="BR454" s="32">
        <f>IF($BF454&gt;$Y$7,"",IF(AND($BF454=$Y$7,$BG454=23),"",Entrées!M482-Entrées!M481))</f>
        <v>0</v>
      </c>
      <c r="BS454" s="32">
        <f>IF($BF454&gt;$Y$7,"",IF(AND($BF454=$Y$7,$BG454=23),"",Entrées!N482-Entrées!N481))</f>
        <v>2.5</v>
      </c>
      <c r="BT454" s="32">
        <f>IF($BF454&gt;$Y$7,"",IF(AND($BF454=$Y$7,$BG454=23),"",Entrées!O482-Entrées!O481))</f>
        <v>57.5</v>
      </c>
      <c r="BU454" s="32">
        <f>IF($BF454&gt;$Y$7,"",IF(AND($BF454=$Y$7,$BG454=23),"",Entrées!P482-Entrées!P481))</f>
        <v>-1</v>
      </c>
      <c r="BV454" s="32">
        <f>IF($BF454&gt;$Y$7,"",IF(AND($BF454=$Y$7,$BG454=23),"",Entrées!Q482-Entrées!Q481))</f>
        <v>0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-232</v>
      </c>
      <c r="BY454" s="32">
        <f>IF($BF454&gt;$Y$7,"",IF(AND($BF454=$Y$7,$BG454=23),"",Entrées!T482-Entrées!T481))</f>
        <v>-1</v>
      </c>
      <c r="BZ454" s="32">
        <f>IF($BF454&gt;$Y$7,"",IF(AND($BF454=$Y$7,$BG454=23),"",Entrées!U482-Entrées!U481))</f>
        <v>142</v>
      </c>
      <c r="CA454" s="32">
        <f>IF($BF454&gt;$Y$7,"",IF(AND($BF454=$Y$7,$BG454=23),"",Entrées!V482-Entrées!V481))</f>
        <v>-146</v>
      </c>
      <c r="CB454" s="4"/>
      <c r="CC454" s="4"/>
      <c r="CD454" s="33">
        <f>IF($BF454&lt;=$Y$7,Entrées!J481/CD$2,"")</f>
        <v>0.23851879888973002</v>
      </c>
      <c r="CE454" s="33">
        <f>IF($BF454&lt;=$Y$7,Entrées!K481/CE$2,"")</f>
        <v>0.26708074534161491</v>
      </c>
      <c r="CF454" s="11">
        <f t="shared" si="477"/>
        <v>7926</v>
      </c>
      <c r="CG454" s="11">
        <f t="shared" si="478"/>
        <v>4186</v>
      </c>
      <c r="CH454" s="52">
        <f t="shared" si="479"/>
        <v>0.27160101910413265</v>
      </c>
      <c r="CI454" s="52">
        <f t="shared" si="480"/>
        <v>9.6170382329218221E-2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49473.956989247294</v>
      </c>
      <c r="AK455" s="31">
        <f t="shared" ca="1" si="457"/>
        <v>49350.672043010745</v>
      </c>
      <c r="AL455" s="31">
        <f t="shared" ca="1" si="458"/>
        <v>49398.118279569891</v>
      </c>
      <c r="AM455" s="31">
        <f t="shared" ca="1" si="459"/>
        <v>347.55645161290329</v>
      </c>
      <c r="AN455" s="31">
        <f t="shared" ca="1" si="460"/>
        <v>2588.1444892473114</v>
      </c>
      <c r="AO455" s="31">
        <f t="shared" ca="1" si="461"/>
        <v>1503.5463709677417</v>
      </c>
      <c r="AP455" s="31">
        <f t="shared" ca="1" si="462"/>
        <v>41704.171370967742</v>
      </c>
      <c r="AQ455" s="31">
        <f t="shared" ca="1" si="463"/>
        <v>2152.7096774193546</v>
      </c>
      <c r="AR455" s="31">
        <f t="shared" ca="1" si="464"/>
        <v>402.56922043010746</v>
      </c>
      <c r="AS455" s="31">
        <f t="shared" ca="1" si="465"/>
        <v>6508.2741935483891</v>
      </c>
      <c r="AT455" s="31">
        <f t="shared" ca="1" si="466"/>
        <v>-813.07862903225805</v>
      </c>
      <c r="AU455" s="31">
        <f t="shared" ca="1" si="467"/>
        <v>663.5913978494624</v>
      </c>
      <c r="AV455" s="31">
        <f t="shared" ca="1" si="468"/>
        <v>-5583.5161290322567</v>
      </c>
      <c r="AW455" s="31">
        <f t="shared" ca="1" si="469"/>
        <v>65.047043010752674</v>
      </c>
      <c r="AX455" s="31">
        <f t="shared" ca="1" si="470"/>
        <v>1350.5215053763443</v>
      </c>
      <c r="AY455" s="31">
        <f t="shared" ca="1" si="471"/>
        <v>-1174.383064516129</v>
      </c>
      <c r="AZ455" s="31">
        <f t="shared" ca="1" si="472"/>
        <v>-997.34811827956992</v>
      </c>
      <c r="BA455" s="31">
        <f t="shared" ca="1" si="473"/>
        <v>-382.02016129032256</v>
      </c>
      <c r="BB455" s="31">
        <f t="shared" ca="1" si="474"/>
        <v>-2410.5497311827958</v>
      </c>
      <c r="BC455" s="31">
        <f t="shared" ca="1" si="475"/>
        <v>-1597.1438172043011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-2392</v>
      </c>
      <c r="BI455" s="32">
        <f>IF($BF455&gt;$Y$7,"",IF(AND($BF455=$Y$7,$BG455=23),"",Entrées!D483-Entrées!D482))</f>
        <v>-2150</v>
      </c>
      <c r="BJ455" s="32">
        <f>IF($BF455&gt;$Y$7,"",IF(AND($BF455=$Y$7,$BG455=23),"",Entrées!E483-Entrées!E482))</f>
        <v>-2425</v>
      </c>
      <c r="BK455" s="32">
        <f>IF($BF455&gt;$Y$7,"",IF(AND($BF455=$Y$7,$BG455=23),"",Entrées!F483-Entrées!F482))</f>
        <v>-1</v>
      </c>
      <c r="BL455" s="32">
        <f>IF($BF455&gt;$Y$7,"",IF(AND($BF455=$Y$7,$BG455=23),"",Entrées!G483-Entrées!G482))</f>
        <v>34</v>
      </c>
      <c r="BM455" s="32">
        <f>IF($BF455&gt;$Y$7,"",IF(AND($BF455=$Y$7,$BG455=23),"",Entrées!H483-Entrées!H482))</f>
        <v>-69</v>
      </c>
      <c r="BN455" s="32">
        <f>IF($BF455&gt;$Y$7,"",IF(AND($BF455=$Y$7,$BG455=23),"",Entrées!I483-Entrées!I482))</f>
        <v>-455</v>
      </c>
      <c r="BO455" s="32">
        <f>IF($BF455&gt;$Y$7,"",IF(AND($BF455=$Y$7,$BG455=23),"",Entrées!J483-Entrées!J482))</f>
        <v>148.5</v>
      </c>
      <c r="BP455" s="32">
        <f>IF($BF455&gt;$Y$7,"",IF(AND($BF455=$Y$7,$BG455=23),"",Entrées!K483-Entrées!K482))</f>
        <v>-55.5</v>
      </c>
      <c r="BQ455" s="32">
        <f>IF($BF455&gt;$Y$7,"",IF(AND($BF455=$Y$7,$BG455=23),"",Entrées!L483-Entrées!L482))</f>
        <v>-1642</v>
      </c>
      <c r="BR455" s="32">
        <f>IF($BF455&gt;$Y$7,"",IF(AND($BF455=$Y$7,$BG455=23),"",Entrées!M483-Entrées!M482))</f>
        <v>-70</v>
      </c>
      <c r="BS455" s="32">
        <f>IF($BF455&gt;$Y$7,"",IF(AND($BF455=$Y$7,$BG455=23),"",Entrées!N483-Entrées!N482))</f>
        <v>-7</v>
      </c>
      <c r="BT455" s="32">
        <f>IF($BF455&gt;$Y$7,"",IF(AND($BF455=$Y$7,$BG455=23),"",Entrées!O483-Entrées!O482))</f>
        <v>-276</v>
      </c>
      <c r="BU455" s="32">
        <f>IF($BF455&gt;$Y$7,"",IF(AND($BF455=$Y$7,$BG455=23),"",Entrées!P483-Entrées!P482))</f>
        <v>1.5</v>
      </c>
      <c r="BV455" s="32">
        <f>IF($BF455&gt;$Y$7,"",IF(AND($BF455=$Y$7,$BG455=23),"",Entrées!Q483-Entrées!Q482))</f>
        <v>0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34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-192</v>
      </c>
      <c r="CA455" s="32">
        <f>IF($BF455&gt;$Y$7,"",IF(AND($BF455=$Y$7,$BG455=23),"",Entrées!V483-Entrées!V482))</f>
        <v>-114</v>
      </c>
      <c r="CB455" s="4"/>
      <c r="CC455" s="4"/>
      <c r="CD455" s="33">
        <f>IF($BF455&lt;=$Y$7,Entrées!J482/CD$2,"")</f>
        <v>0.27800908402725211</v>
      </c>
      <c r="CE455" s="33">
        <f>IF($BF455&lt;=$Y$7,Entrées!K482/CE$2,"")</f>
        <v>0.30136168179646439</v>
      </c>
      <c r="CF455" s="11">
        <f t="shared" si="477"/>
        <v>7926</v>
      </c>
      <c r="CG455" s="11">
        <f t="shared" si="478"/>
        <v>4186</v>
      </c>
      <c r="CH455" s="52">
        <f t="shared" si="479"/>
        <v>0.27160101910413265</v>
      </c>
      <c r="CI455" s="52">
        <f t="shared" si="480"/>
        <v>9.6170382329218221E-2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-4240.5</v>
      </c>
      <c r="F456" s="28">
        <f ca="1">IF($D456&gt;$D$8,"",INDIRECT(ADDRESS(ROW(Entrées!$C$37)+($D456-1)*24+F$11,COLUMN(Entrées!$C$37)+($C456-1),4,TRUE,"Entrées")))</f>
        <v>-5687.5</v>
      </c>
      <c r="G456" s="28">
        <f ca="1">IF($D456&gt;$D$8,"",INDIRECT(ADDRESS(ROW(Entrées!$C$37)+($D456-1)*24+G$11,COLUMN(Entrées!$C$37)+($C456-1),4,TRUE,"Entrées")))</f>
        <v>-6537.5</v>
      </c>
      <c r="H456" s="28">
        <f ca="1">IF($D456&gt;$D$8,"",INDIRECT(ADDRESS(ROW(Entrées!$C$37)+($D456-1)*24+H$11,COLUMN(Entrées!$C$37)+($C456-1),4,TRUE,"Entrées")))</f>
        <v>-8362.5</v>
      </c>
      <c r="I456" s="28">
        <f ca="1">IF($D456&gt;$D$8,"",INDIRECT(ADDRESS(ROW(Entrées!$C$37)+($D456-1)*24+I$11,COLUMN(Entrées!$C$37)+($C456-1),4,TRUE,"Entrées")))</f>
        <v>-9357.5</v>
      </c>
      <c r="J456" s="28">
        <f ca="1">IF($D456&gt;$D$8,"",INDIRECT(ADDRESS(ROW(Entrées!$C$37)+($D456-1)*24+J$11,COLUMN(Entrées!$C$37)+($C456-1),4,TRUE,"Entrées")))</f>
        <v>-8517.5</v>
      </c>
      <c r="K456" s="28">
        <f ca="1">IF($D456&gt;$D$8,"",INDIRECT(ADDRESS(ROW(Entrées!$C$37)+($D456-1)*24+K$11,COLUMN(Entrées!$C$37)+($C456-1),4,TRUE,"Entrées")))</f>
        <v>-7301.5</v>
      </c>
      <c r="L456" s="28">
        <f ca="1">IF($D456&gt;$D$8,"",INDIRECT(ADDRESS(ROW(Entrées!$C$37)+($D456-1)*24+L$11,COLUMN(Entrées!$C$37)+($C456-1),4,TRUE,"Entrées")))</f>
        <v>-5939</v>
      </c>
      <c r="M456" s="28">
        <f ca="1">IF($D456&gt;$D$8,"",INDIRECT(ADDRESS(ROW(Entrées!$C$37)+($D456-1)*24+M$11,COLUMN(Entrées!$C$37)+($C456-1),4,TRUE,"Entrées")))</f>
        <v>-5378</v>
      </c>
      <c r="N456" s="28">
        <f ca="1">IF($D456&gt;$D$8,"",INDIRECT(ADDRESS(ROW(Entrées!$C$37)+($D456-1)*24+N$11,COLUMN(Entrées!$C$37)+($C456-1),4,TRUE,"Entrées")))</f>
        <v>-4905.5</v>
      </c>
      <c r="O456" s="28">
        <f ca="1">IF($D456&gt;$D$8,"",INDIRECT(ADDRESS(ROW(Entrées!$C$37)+($D456-1)*24+O$11,COLUMN(Entrées!$C$37)+($C456-1),4,TRUE,"Entrées")))</f>
        <v>-4538.5</v>
      </c>
      <c r="P456" s="28">
        <f ca="1">IF($D456&gt;$D$8,"",INDIRECT(ADDRESS(ROW(Entrées!$C$37)+($D456-1)*24+P$11,COLUMN(Entrées!$C$37)+($C456-1),4,TRUE,"Entrées")))</f>
        <v>-4383.5</v>
      </c>
      <c r="Q456" s="28">
        <f ca="1">IF($D456&gt;$D$8,"",INDIRECT(ADDRESS(ROW(Entrées!$C$37)+($D456-1)*24+Q$11,COLUMN(Entrées!$C$37)+($C456-1),4,TRUE,"Entrées")))</f>
        <v>-3899</v>
      </c>
      <c r="R456" s="28">
        <f ca="1">IF($D456&gt;$D$8,"",INDIRECT(ADDRESS(ROW(Entrées!$C$37)+($D456-1)*24+R$11,COLUMN(Entrées!$C$37)+($C456-1),4,TRUE,"Entrées")))</f>
        <v>-3761</v>
      </c>
      <c r="S456" s="28">
        <f ca="1">IF($D456&gt;$D$8,"",INDIRECT(ADDRESS(ROW(Entrées!$C$37)+($D456-1)*24+S$11,COLUMN(Entrées!$C$37)+($C456-1),4,TRUE,"Entrées")))</f>
        <v>-3854</v>
      </c>
      <c r="T456" s="28">
        <f ca="1">IF($D456&gt;$D$8,"",INDIRECT(ADDRESS(ROW(Entrées!$C$37)+($D456-1)*24+T$11,COLUMN(Entrées!$C$37)+($C456-1),4,TRUE,"Entrées")))</f>
        <v>-4563</v>
      </c>
      <c r="U456" s="28">
        <f ca="1">IF($D456&gt;$D$8,"",INDIRECT(ADDRESS(ROW(Entrées!$C$37)+($D456-1)*24+U$11,COLUMN(Entrées!$C$37)+($C456-1),4,TRUE,"Entrées")))</f>
        <v>-5140.5</v>
      </c>
      <c r="V456" s="28">
        <f ca="1">IF($D456&gt;$D$8,"",INDIRECT(ADDRESS(ROW(Entrées!$C$37)+($D456-1)*24+V$11,COLUMN(Entrées!$C$37)+($C456-1),4,TRUE,"Entrées")))</f>
        <v>-6273</v>
      </c>
      <c r="W456" s="28">
        <f ca="1">IF($D456&gt;$D$8,"",INDIRECT(ADDRESS(ROW(Entrées!$C$37)+($D456-1)*24+W$11,COLUMN(Entrées!$C$37)+($C456-1),4,TRUE,"Entrées")))</f>
        <v>-6477.5</v>
      </c>
      <c r="X456" s="28">
        <f ca="1">IF($D456&gt;$D$8,"",INDIRECT(ADDRESS(ROW(Entrées!$C$37)+($D456-1)*24+X$11,COLUMN(Entrées!$C$37)+($C456-1),4,TRUE,"Entrées")))</f>
        <v>-5725.5</v>
      </c>
      <c r="Y456" s="28">
        <f ca="1">IF($D456&gt;$D$8,"",INDIRECT(ADDRESS(ROW(Entrées!$C$37)+($D456-1)*24+Y$11,COLUMN(Entrées!$C$37)+($C456-1),4,TRUE,"Entrées")))</f>
        <v>-6007.5</v>
      </c>
      <c r="Z456" s="28">
        <f ca="1">IF($D456&gt;$D$8,"",INDIRECT(ADDRESS(ROW(Entrées!$C$37)+($D456-1)*24+Z$11,COLUMN(Entrées!$C$37)+($C456-1),4,TRUE,"Entrées")))</f>
        <v>-7353.5</v>
      </c>
      <c r="AA456" s="28">
        <f ca="1">IF($D456&gt;$D$8,"",INDIRECT(ADDRESS(ROW(Entrées!$C$37)+($D456-1)*24+AA$11,COLUMN(Entrées!$C$37)+($C456-1),4,TRUE,"Entrées")))</f>
        <v>-7319.5</v>
      </c>
      <c r="AB456" s="28">
        <f ca="1">IF($D456&gt;$D$8,"",INDIRECT(ADDRESS(ROW(Entrées!$C$37)+($D456-1)*24+AB$11,COLUMN(Entrées!$C$37)+($C456-1),4,TRUE,"Entrées")))</f>
        <v>-5711</v>
      </c>
      <c r="AC456" s="11"/>
      <c r="AD456" s="40">
        <f t="shared" ref="AD456:AD486" ca="1" si="540">SUM(E456:AB456)/24</f>
        <v>-5884.75</v>
      </c>
      <c r="AE456" s="40">
        <f ca="1">MAX(E456:AB456)</f>
        <v>-3761</v>
      </c>
      <c r="AF456" s="40">
        <f ca="1">MIN(E456:AB456)</f>
        <v>-9357.5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49473.956989247294</v>
      </c>
      <c r="AK456" s="31">
        <f t="shared" ca="1" si="457"/>
        <v>49350.672043010745</v>
      </c>
      <c r="AL456" s="31">
        <f t="shared" ca="1" si="458"/>
        <v>49398.118279569891</v>
      </c>
      <c r="AM456" s="31">
        <f t="shared" ca="1" si="459"/>
        <v>347.55645161290329</v>
      </c>
      <c r="AN456" s="31">
        <f t="shared" ca="1" si="460"/>
        <v>2588.1444892473114</v>
      </c>
      <c r="AO456" s="31">
        <f t="shared" ca="1" si="461"/>
        <v>1503.5463709677417</v>
      </c>
      <c r="AP456" s="31">
        <f t="shared" ca="1" si="462"/>
        <v>41704.171370967742</v>
      </c>
      <c r="AQ456" s="31">
        <f t="shared" ca="1" si="463"/>
        <v>2152.7096774193546</v>
      </c>
      <c r="AR456" s="31">
        <f t="shared" ca="1" si="464"/>
        <v>402.56922043010746</v>
      </c>
      <c r="AS456" s="31">
        <f t="shared" ca="1" si="465"/>
        <v>6508.2741935483891</v>
      </c>
      <c r="AT456" s="31">
        <f t="shared" ca="1" si="466"/>
        <v>-813.07862903225805</v>
      </c>
      <c r="AU456" s="31">
        <f t="shared" ca="1" si="467"/>
        <v>663.5913978494624</v>
      </c>
      <c r="AV456" s="31">
        <f t="shared" ca="1" si="468"/>
        <v>-5583.5161290322567</v>
      </c>
      <c r="AW456" s="31">
        <f t="shared" ca="1" si="469"/>
        <v>65.047043010752674</v>
      </c>
      <c r="AX456" s="31">
        <f t="shared" ca="1" si="470"/>
        <v>1350.5215053763443</v>
      </c>
      <c r="AY456" s="31">
        <f t="shared" ca="1" si="471"/>
        <v>-1174.383064516129</v>
      </c>
      <c r="AZ456" s="31">
        <f t="shared" ca="1" si="472"/>
        <v>-997.34811827956992</v>
      </c>
      <c r="BA456" s="31">
        <f t="shared" ca="1" si="473"/>
        <v>-382.02016129032256</v>
      </c>
      <c r="BB456" s="31">
        <f t="shared" ca="1" si="474"/>
        <v>-2410.5497311827958</v>
      </c>
      <c r="BC456" s="31">
        <f t="shared" ca="1" si="475"/>
        <v>-1597.1438172043011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-2113.5</v>
      </c>
      <c r="BI456" s="32">
        <f>IF($BF456&gt;$Y$7,"",IF(AND($BF456=$Y$7,$BG456=23),"",Entrées!D484-Entrées!D483))</f>
        <v>-2025</v>
      </c>
      <c r="BJ456" s="32">
        <f>IF($BF456&gt;$Y$7,"",IF(AND($BF456=$Y$7,$BG456=23),"",Entrées!E484-Entrées!E483))</f>
        <v>-2237.5</v>
      </c>
      <c r="BK456" s="32">
        <f>IF($BF456&gt;$Y$7,"",IF(AND($BF456=$Y$7,$BG456=23),"",Entrées!F484-Entrées!F483))</f>
        <v>0</v>
      </c>
      <c r="BL456" s="32">
        <f>IF($BF456&gt;$Y$7,"",IF(AND($BF456=$Y$7,$BG456=23),"",Entrées!G484-Entrées!G483))</f>
        <v>9</v>
      </c>
      <c r="BM456" s="32">
        <f>IF($BF456&gt;$Y$7,"",IF(AND($BF456=$Y$7,$BG456=23),"",Entrées!H484-Entrées!H483))</f>
        <v>19</v>
      </c>
      <c r="BN456" s="32">
        <f>IF($BF456&gt;$Y$7,"",IF(AND($BF456=$Y$7,$BG456=23),"",Entrées!I484-Entrées!I483))</f>
        <v>-348.5</v>
      </c>
      <c r="BO456" s="32">
        <f>IF($BF456&gt;$Y$7,"",IF(AND($BF456=$Y$7,$BG456=23),"",Entrées!J484-Entrées!J483))</f>
        <v>251</v>
      </c>
      <c r="BP456" s="32">
        <f>IF($BF456&gt;$Y$7,"",IF(AND($BF456=$Y$7,$BG456=23),"",Entrées!K484-Entrées!K483))</f>
        <v>-118.5</v>
      </c>
      <c r="BQ456" s="32">
        <f>IF($BF456&gt;$Y$7,"",IF(AND($BF456=$Y$7,$BG456=23),"",Entrées!L484-Entrées!L483))</f>
        <v>-469.5</v>
      </c>
      <c r="BR456" s="32">
        <f>IF($BF456&gt;$Y$7,"",IF(AND($BF456=$Y$7,$BG456=23),"",Entrées!M484-Entrées!M483))</f>
        <v>-1253.5</v>
      </c>
      <c r="BS456" s="32">
        <f>IF($BF456&gt;$Y$7,"",IF(AND($BF456=$Y$7,$BG456=23),"",Entrées!N484-Entrées!N483))</f>
        <v>5.5</v>
      </c>
      <c r="BT456" s="32">
        <f>IF($BF456&gt;$Y$7,"",IF(AND($BF456=$Y$7,$BG456=23),"",Entrées!O484-Entrées!O483))</f>
        <v>-208</v>
      </c>
      <c r="BU456" s="32">
        <f>IF($BF456&gt;$Y$7,"",IF(AND($BF456=$Y$7,$BG456=23),"",Entrées!P484-Entrées!P483))</f>
        <v>1.5</v>
      </c>
      <c r="BV456" s="32">
        <f>IF($BF456&gt;$Y$7,"",IF(AND($BF456=$Y$7,$BG456=23),"",Entrées!Q484-Entrées!Q483))</f>
        <v>0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97</v>
      </c>
      <c r="BY456" s="32">
        <f>IF($BF456&gt;$Y$7,"",IF(AND($BF456=$Y$7,$BG456=23),"",Entrées!T484-Entrées!T483))</f>
        <v>400</v>
      </c>
      <c r="BZ456" s="32">
        <f>IF($BF456&gt;$Y$7,"",IF(AND($BF456=$Y$7,$BG456=23),"",Entrées!U484-Entrées!U483))</f>
        <v>0</v>
      </c>
      <c r="CA456" s="32">
        <f>IF($BF456&gt;$Y$7,"",IF(AND($BF456=$Y$7,$BG456=23),"",Entrées!V484-Entrées!V483))</f>
        <v>-314</v>
      </c>
      <c r="CB456" s="4"/>
      <c r="CC456" s="4"/>
      <c r="CD456" s="33">
        <f>IF($BF456&lt;=$Y$7,Entrées!J483/CD$2,"")</f>
        <v>0.29674489023467071</v>
      </c>
      <c r="CE456" s="33">
        <f>IF($BF456&lt;=$Y$7,Entrées!K483/CE$2,"")</f>
        <v>0.28810320114667942</v>
      </c>
      <c r="CF456" s="11">
        <f t="shared" si="477"/>
        <v>7926</v>
      </c>
      <c r="CG456" s="11">
        <f t="shared" si="478"/>
        <v>4186</v>
      </c>
      <c r="CH456" s="52">
        <f t="shared" si="479"/>
        <v>0.27160101910413265</v>
      </c>
      <c r="CI456" s="52">
        <f t="shared" si="480"/>
        <v>9.6170382329218221E-2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-5451</v>
      </c>
      <c r="F457" s="28">
        <f ca="1">IF($D457&gt;$D$8,"",INDIRECT(ADDRESS(ROW(Entrées!$C$37)+($D457-1)*24+F$11,COLUMN(Entrées!$C$37)+($C457-1),4,TRUE,"Entrées")))</f>
        <v>-6736.5</v>
      </c>
      <c r="G457" s="28">
        <f ca="1">IF($D457&gt;$D$8,"",INDIRECT(ADDRESS(ROW(Entrées!$C$37)+($D457-1)*24+G$11,COLUMN(Entrées!$C$37)+($C457-1),4,TRUE,"Entrées")))</f>
        <v>-7990</v>
      </c>
      <c r="H457" s="28">
        <f ca="1">IF($D457&gt;$D$8,"",INDIRECT(ADDRESS(ROW(Entrées!$C$37)+($D457-1)*24+H$11,COLUMN(Entrées!$C$37)+($C457-1),4,TRUE,"Entrées")))</f>
        <v>-9759</v>
      </c>
      <c r="I457" s="28">
        <f ca="1">IF($D457&gt;$D$8,"",INDIRECT(ADDRESS(ROW(Entrées!$C$37)+($D457-1)*24+I$11,COLUMN(Entrées!$C$37)+($C457-1),4,TRUE,"Entrées")))</f>
        <v>-10627</v>
      </c>
      <c r="J457" s="28">
        <f ca="1">IF($D457&gt;$D$8,"",INDIRECT(ADDRESS(ROW(Entrées!$C$37)+($D457-1)*24+J$11,COLUMN(Entrées!$C$37)+($C457-1),4,TRUE,"Entrées")))</f>
        <v>-9819</v>
      </c>
      <c r="K457" s="28">
        <f ca="1">IF($D457&gt;$D$8,"",INDIRECT(ADDRESS(ROW(Entrées!$C$37)+($D457-1)*24+K$11,COLUMN(Entrées!$C$37)+($C457-1),4,TRUE,"Entrées")))</f>
        <v>-8366</v>
      </c>
      <c r="L457" s="28">
        <f ca="1">IF($D457&gt;$D$8,"",INDIRECT(ADDRESS(ROW(Entrées!$C$37)+($D457-1)*24+L$11,COLUMN(Entrées!$C$37)+($C457-1),4,TRUE,"Entrées")))</f>
        <v>-7415</v>
      </c>
      <c r="M457" s="28">
        <f ca="1">IF($D457&gt;$D$8,"",INDIRECT(ADDRESS(ROW(Entrées!$C$37)+($D457-1)*24+M$11,COLUMN(Entrées!$C$37)+($C457-1),4,TRUE,"Entrées")))</f>
        <v>-5944.5</v>
      </c>
      <c r="N457" s="28">
        <f ca="1">IF($D457&gt;$D$8,"",INDIRECT(ADDRESS(ROW(Entrées!$C$37)+($D457-1)*24+N$11,COLUMN(Entrées!$C$37)+($C457-1),4,TRUE,"Entrées")))</f>
        <v>-4347</v>
      </c>
      <c r="O457" s="28">
        <f ca="1">IF($D457&gt;$D$8,"",INDIRECT(ADDRESS(ROW(Entrées!$C$37)+($D457-1)*24+O$11,COLUMN(Entrées!$C$37)+($C457-1),4,TRUE,"Entrées")))</f>
        <v>-3486</v>
      </c>
      <c r="P457" s="28">
        <f ca="1">IF($D457&gt;$D$8,"",INDIRECT(ADDRESS(ROW(Entrées!$C$37)+($D457-1)*24+P$11,COLUMN(Entrées!$C$37)+($C457-1),4,TRUE,"Entrées")))</f>
        <v>-3290.5</v>
      </c>
      <c r="Q457" s="28">
        <f ca="1">IF($D457&gt;$D$8,"",INDIRECT(ADDRESS(ROW(Entrées!$C$37)+($D457-1)*24+Q$11,COLUMN(Entrées!$C$37)+($C457-1),4,TRUE,"Entrées")))</f>
        <v>-2856</v>
      </c>
      <c r="R457" s="28">
        <f ca="1">IF($D457&gt;$D$8,"",INDIRECT(ADDRESS(ROW(Entrées!$C$37)+($D457-1)*24+R$11,COLUMN(Entrées!$C$37)+($C457-1),4,TRUE,"Entrées")))</f>
        <v>-3219</v>
      </c>
      <c r="S457" s="28">
        <f ca="1">IF($D457&gt;$D$8,"",INDIRECT(ADDRESS(ROW(Entrées!$C$37)+($D457-1)*24+S$11,COLUMN(Entrées!$C$37)+($C457-1),4,TRUE,"Entrées")))</f>
        <v>-3551</v>
      </c>
      <c r="T457" s="28">
        <f ca="1">IF($D457&gt;$D$8,"",INDIRECT(ADDRESS(ROW(Entrées!$C$37)+($D457-1)*24+T$11,COLUMN(Entrées!$C$37)+($C457-1),4,TRUE,"Entrées")))</f>
        <v>-4083</v>
      </c>
      <c r="U457" s="28">
        <f ca="1">IF($D457&gt;$D$8,"",INDIRECT(ADDRESS(ROW(Entrées!$C$37)+($D457-1)*24+U$11,COLUMN(Entrées!$C$37)+($C457-1),4,TRUE,"Entrées")))</f>
        <v>-4540.5</v>
      </c>
      <c r="V457" s="28">
        <f ca="1">IF($D457&gt;$D$8,"",INDIRECT(ADDRESS(ROW(Entrées!$C$37)+($D457-1)*24+V$11,COLUMN(Entrées!$C$37)+($C457-1),4,TRUE,"Entrées")))</f>
        <v>-5352</v>
      </c>
      <c r="W457" s="28">
        <f ca="1">IF($D457&gt;$D$8,"",INDIRECT(ADDRESS(ROW(Entrées!$C$37)+($D457-1)*24+W$11,COLUMN(Entrées!$C$37)+($C457-1),4,TRUE,"Entrées")))</f>
        <v>-5811</v>
      </c>
      <c r="X457" s="28">
        <f ca="1">IF($D457&gt;$D$8,"",INDIRECT(ADDRESS(ROW(Entrées!$C$37)+($D457-1)*24+X$11,COLUMN(Entrées!$C$37)+($C457-1),4,TRUE,"Entrées")))</f>
        <v>-4747.5</v>
      </c>
      <c r="Y457" s="28">
        <f ca="1">IF($D457&gt;$D$8,"",INDIRECT(ADDRESS(ROW(Entrées!$C$37)+($D457-1)*24+Y$11,COLUMN(Entrées!$C$37)+($C457-1),4,TRUE,"Entrées")))</f>
        <v>-4233.5</v>
      </c>
      <c r="Z457" s="28">
        <f ca="1">IF($D457&gt;$D$8,"",INDIRECT(ADDRESS(ROW(Entrées!$C$37)+($D457-1)*24+Z$11,COLUMN(Entrées!$C$37)+($C457-1),4,TRUE,"Entrées")))</f>
        <v>-5324.5</v>
      </c>
      <c r="AA457" s="28">
        <f ca="1">IF($D457&gt;$D$8,"",INDIRECT(ADDRESS(ROW(Entrées!$C$37)+($D457-1)*24+AA$11,COLUMN(Entrées!$C$37)+($C457-1),4,TRUE,"Entrées")))</f>
        <v>-5885.5</v>
      </c>
      <c r="AB457" s="28">
        <f ca="1">IF($D457&gt;$D$8,"",INDIRECT(ADDRESS(ROW(Entrées!$C$37)+($D457-1)*24+AB$11,COLUMN(Entrées!$C$37)+($C457-1),4,TRUE,"Entrées")))</f>
        <v>-5472.5</v>
      </c>
      <c r="AC457" s="11"/>
      <c r="AD457" s="40">
        <f t="shared" ca="1" si="540"/>
        <v>-5762.8125</v>
      </c>
      <c r="AE457" s="40">
        <f t="shared" ref="AE457:AE486" ca="1" si="542">MAX(E457:AB457)</f>
        <v>-2856</v>
      </c>
      <c r="AF457" s="40">
        <f t="shared" ref="AF457:AF486" ca="1" si="543">MIN(E457:AB457)</f>
        <v>-10627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49473.956989247294</v>
      </c>
      <c r="AK457" s="31">
        <f t="shared" ca="1" si="457"/>
        <v>49350.672043010745</v>
      </c>
      <c r="AL457" s="31">
        <f t="shared" ca="1" si="458"/>
        <v>49398.118279569891</v>
      </c>
      <c r="AM457" s="31">
        <f t="shared" ca="1" si="459"/>
        <v>347.55645161290329</v>
      </c>
      <c r="AN457" s="31">
        <f t="shared" ca="1" si="460"/>
        <v>2588.1444892473114</v>
      </c>
      <c r="AO457" s="31">
        <f t="shared" ca="1" si="461"/>
        <v>1503.5463709677417</v>
      </c>
      <c r="AP457" s="31">
        <f t="shared" ca="1" si="462"/>
        <v>41704.171370967742</v>
      </c>
      <c r="AQ457" s="31">
        <f t="shared" ca="1" si="463"/>
        <v>2152.7096774193546</v>
      </c>
      <c r="AR457" s="31">
        <f t="shared" ca="1" si="464"/>
        <v>402.56922043010746</v>
      </c>
      <c r="AS457" s="31">
        <f t="shared" ca="1" si="465"/>
        <v>6508.2741935483891</v>
      </c>
      <c r="AT457" s="31">
        <f t="shared" ca="1" si="466"/>
        <v>-813.07862903225805</v>
      </c>
      <c r="AU457" s="31">
        <f t="shared" ca="1" si="467"/>
        <v>663.5913978494624</v>
      </c>
      <c r="AV457" s="31">
        <f t="shared" ca="1" si="468"/>
        <v>-5583.5161290322567</v>
      </c>
      <c r="AW457" s="31">
        <f t="shared" ca="1" si="469"/>
        <v>65.047043010752674</v>
      </c>
      <c r="AX457" s="31">
        <f t="shared" ca="1" si="470"/>
        <v>1350.5215053763443</v>
      </c>
      <c r="AY457" s="31">
        <f t="shared" ca="1" si="471"/>
        <v>-1174.383064516129</v>
      </c>
      <c r="AZ457" s="31">
        <f t="shared" ca="1" si="472"/>
        <v>-997.34811827956992</v>
      </c>
      <c r="BA457" s="31">
        <f t="shared" ca="1" si="473"/>
        <v>-382.02016129032256</v>
      </c>
      <c r="BB457" s="31">
        <f t="shared" ca="1" si="474"/>
        <v>-2410.5497311827958</v>
      </c>
      <c r="BC457" s="31">
        <f t="shared" ca="1" si="475"/>
        <v>-1597.1438172043011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-1469.5</v>
      </c>
      <c r="BI457" s="32">
        <f>IF($BF457&gt;$Y$7,"",IF(AND($BF457=$Y$7,$BG457=23),"",Entrées!D485-Entrées!D484))</f>
        <v>-1325</v>
      </c>
      <c r="BJ457" s="32">
        <f>IF($BF457&gt;$Y$7,"",IF(AND($BF457=$Y$7,$BG457=23),"",Entrées!E485-Entrées!E484))</f>
        <v>-1425</v>
      </c>
      <c r="BK457" s="32">
        <f>IF($BF457&gt;$Y$7,"",IF(AND($BF457=$Y$7,$BG457=23),"",Entrées!F485-Entrées!F484))</f>
        <v>-0.5</v>
      </c>
      <c r="BL457" s="32">
        <f>IF($BF457&gt;$Y$7,"",IF(AND($BF457=$Y$7,$BG457=23),"",Entrées!G485-Entrées!G484))</f>
        <v>20</v>
      </c>
      <c r="BM457" s="32">
        <f>IF($BF457&gt;$Y$7,"",IF(AND($BF457=$Y$7,$BG457=23),"",Entrées!H485-Entrées!H484))</f>
        <v>24.5</v>
      </c>
      <c r="BN457" s="32">
        <f>IF($BF457&gt;$Y$7,"",IF(AND($BF457=$Y$7,$BG457=23),"",Entrées!I485-Entrées!I484))</f>
        <v>102.5</v>
      </c>
      <c r="BO457" s="32">
        <f>IF($BF457&gt;$Y$7,"",IF(AND($BF457=$Y$7,$BG457=23),"",Entrées!J485-Entrées!J484))</f>
        <v>165</v>
      </c>
      <c r="BP457" s="32">
        <f>IF($BF457&gt;$Y$7,"",IF(AND($BF457=$Y$7,$BG457=23),"",Entrées!K485-Entrées!K484))</f>
        <v>-190.5</v>
      </c>
      <c r="BQ457" s="32">
        <f>IF($BF457&gt;$Y$7,"",IF(AND($BF457=$Y$7,$BG457=23),"",Entrées!L485-Entrées!L484))</f>
        <v>-246.5</v>
      </c>
      <c r="BR457" s="32">
        <f>IF($BF457&gt;$Y$7,"",IF(AND($BF457=$Y$7,$BG457=23),"",Entrées!M485-Entrées!M484))</f>
        <v>-638</v>
      </c>
      <c r="BS457" s="32">
        <f>IF($BF457&gt;$Y$7,"",IF(AND($BF457=$Y$7,$BG457=23),"",Entrées!N485-Entrées!N484))</f>
        <v>-10</v>
      </c>
      <c r="BT457" s="32">
        <f>IF($BF457&gt;$Y$7,"",IF(AND($BF457=$Y$7,$BG457=23),"",Entrées!O485-Entrées!O484))</f>
        <v>-694.5</v>
      </c>
      <c r="BU457" s="32">
        <f>IF($BF457&gt;$Y$7,"",IF(AND($BF457=$Y$7,$BG457=23),"",Entrées!P485-Entrées!P484))</f>
        <v>1</v>
      </c>
      <c r="BV457" s="32">
        <f>IF($BF457&gt;$Y$7,"",IF(AND($BF457=$Y$7,$BG457=23),"",Entrées!Q485-Entrées!Q484))</f>
        <v>-136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41</v>
      </c>
      <c r="BY457" s="32">
        <f>IF($BF457&gt;$Y$7,"",IF(AND($BF457=$Y$7,$BG457=23),"",Entrées!T485-Entrées!T484))</f>
        <v>-288</v>
      </c>
      <c r="BZ457" s="32">
        <f>IF($BF457&gt;$Y$7,"",IF(AND($BF457=$Y$7,$BG457=23),"",Entrées!U485-Entrées!U484))</f>
        <v>0</v>
      </c>
      <c r="CA457" s="32">
        <f>IF($BF457&gt;$Y$7,"",IF(AND($BF457=$Y$7,$BG457=23),"",Entrées!V485-Entrées!V484))</f>
        <v>-843</v>
      </c>
      <c r="CB457" s="4"/>
      <c r="CC457" s="4"/>
      <c r="CD457" s="33">
        <f>IF($BF457&lt;=$Y$7,Entrées!J484/CD$2,"")</f>
        <v>0.32841281857178906</v>
      </c>
      <c r="CE457" s="33">
        <f>IF($BF457&lt;=$Y$7,Entrées!K484/CE$2,"")</f>
        <v>0.25979455327281414</v>
      </c>
      <c r="CF457" s="11">
        <f t="shared" si="477"/>
        <v>7926</v>
      </c>
      <c r="CG457" s="11">
        <f t="shared" si="478"/>
        <v>4186</v>
      </c>
      <c r="CH457" s="52">
        <f t="shared" si="479"/>
        <v>0.27160101910413265</v>
      </c>
      <c r="CI457" s="52">
        <f t="shared" si="480"/>
        <v>9.6170382329218221E-2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-5643</v>
      </c>
      <c r="F458" s="28">
        <f ca="1">IF($D458&gt;$D$8,"",INDIRECT(ADDRESS(ROW(Entrées!$C$37)+($D458-1)*24+F$11,COLUMN(Entrées!$C$37)+($C458-1),4,TRUE,"Entrées")))</f>
        <v>-6572.5</v>
      </c>
      <c r="G458" s="28">
        <f ca="1">IF($D458&gt;$D$8,"",INDIRECT(ADDRESS(ROW(Entrées!$C$37)+($D458-1)*24+G$11,COLUMN(Entrées!$C$37)+($C458-1),4,TRUE,"Entrées")))</f>
        <v>-7504</v>
      </c>
      <c r="H458" s="28">
        <f ca="1">IF($D458&gt;$D$8,"",INDIRECT(ADDRESS(ROW(Entrées!$C$37)+($D458-1)*24+H$11,COLUMN(Entrées!$C$37)+($C458-1),4,TRUE,"Entrées")))</f>
        <v>-8423.5</v>
      </c>
      <c r="I458" s="28">
        <f ca="1">IF($D458&gt;$D$8,"",INDIRECT(ADDRESS(ROW(Entrées!$C$37)+($D458-1)*24+I$11,COLUMN(Entrées!$C$37)+($C458-1),4,TRUE,"Entrées")))</f>
        <v>-9345</v>
      </c>
      <c r="J458" s="28">
        <f ca="1">IF($D458&gt;$D$8,"",INDIRECT(ADDRESS(ROW(Entrées!$C$37)+($D458-1)*24+J$11,COLUMN(Entrées!$C$37)+($C458-1),4,TRUE,"Entrées")))</f>
        <v>-9283.5</v>
      </c>
      <c r="K458" s="28">
        <f ca="1">IF($D458&gt;$D$8,"",INDIRECT(ADDRESS(ROW(Entrées!$C$37)+($D458-1)*24+K$11,COLUMN(Entrées!$C$37)+($C458-1),4,TRUE,"Entrées")))</f>
        <v>-6907</v>
      </c>
      <c r="L458" s="28">
        <f ca="1">IF($D458&gt;$D$8,"",INDIRECT(ADDRESS(ROW(Entrées!$C$37)+($D458-1)*24+L$11,COLUMN(Entrées!$C$37)+($C458-1),4,TRUE,"Entrées")))</f>
        <v>-5083.5</v>
      </c>
      <c r="M458" s="28">
        <f ca="1">IF($D458&gt;$D$8,"",INDIRECT(ADDRESS(ROW(Entrées!$C$37)+($D458-1)*24+M$11,COLUMN(Entrées!$C$37)+($C458-1),4,TRUE,"Entrées")))</f>
        <v>-4784</v>
      </c>
      <c r="N458" s="28">
        <f ca="1">IF($D458&gt;$D$8,"",INDIRECT(ADDRESS(ROW(Entrées!$C$37)+($D458-1)*24+N$11,COLUMN(Entrées!$C$37)+($C458-1),4,TRUE,"Entrées")))</f>
        <v>-4857</v>
      </c>
      <c r="O458" s="28">
        <f ca="1">IF($D458&gt;$D$8,"",INDIRECT(ADDRESS(ROW(Entrées!$C$37)+($D458-1)*24+O$11,COLUMN(Entrées!$C$37)+($C458-1),4,TRUE,"Entrées")))</f>
        <v>-5062</v>
      </c>
      <c r="P458" s="28">
        <f ca="1">IF($D458&gt;$D$8,"",INDIRECT(ADDRESS(ROW(Entrées!$C$37)+($D458-1)*24+P$11,COLUMN(Entrées!$C$37)+($C458-1),4,TRUE,"Entrées")))</f>
        <v>-4450.5</v>
      </c>
      <c r="Q458" s="28">
        <f ca="1">IF($D458&gt;$D$8,"",INDIRECT(ADDRESS(ROW(Entrées!$C$37)+($D458-1)*24+Q$11,COLUMN(Entrées!$C$37)+($C458-1),4,TRUE,"Entrées")))</f>
        <v>-4136</v>
      </c>
      <c r="R458" s="28">
        <f ca="1">IF($D458&gt;$D$8,"",INDIRECT(ADDRESS(ROW(Entrées!$C$37)+($D458-1)*24+R$11,COLUMN(Entrées!$C$37)+($C458-1),4,TRUE,"Entrées")))</f>
        <v>-3728.5</v>
      </c>
      <c r="S458" s="28">
        <f ca="1">IF($D458&gt;$D$8,"",INDIRECT(ADDRESS(ROW(Entrées!$C$37)+($D458-1)*24+S$11,COLUMN(Entrées!$C$37)+($C458-1),4,TRUE,"Entrées")))</f>
        <v>-3778</v>
      </c>
      <c r="T458" s="28">
        <f ca="1">IF($D458&gt;$D$8,"",INDIRECT(ADDRESS(ROW(Entrées!$C$37)+($D458-1)*24+T$11,COLUMN(Entrées!$C$37)+($C458-1),4,TRUE,"Entrées")))</f>
        <v>-4007.5</v>
      </c>
      <c r="U458" s="28">
        <f ca="1">IF($D458&gt;$D$8,"",INDIRECT(ADDRESS(ROW(Entrées!$C$37)+($D458-1)*24+U$11,COLUMN(Entrées!$C$37)+($C458-1),4,TRUE,"Entrées")))</f>
        <v>-4649</v>
      </c>
      <c r="V458" s="28">
        <f ca="1">IF($D458&gt;$D$8,"",INDIRECT(ADDRESS(ROW(Entrées!$C$37)+($D458-1)*24+V$11,COLUMN(Entrées!$C$37)+($C458-1),4,TRUE,"Entrées")))</f>
        <v>-4640.5</v>
      </c>
      <c r="W458" s="28">
        <f ca="1">IF($D458&gt;$D$8,"",INDIRECT(ADDRESS(ROW(Entrées!$C$37)+($D458-1)*24+W$11,COLUMN(Entrées!$C$37)+($C458-1),4,TRUE,"Entrées")))</f>
        <v>-3597</v>
      </c>
      <c r="X458" s="28">
        <f ca="1">IF($D458&gt;$D$8,"",INDIRECT(ADDRESS(ROW(Entrées!$C$37)+($D458-1)*24+X$11,COLUMN(Entrées!$C$37)+($C458-1),4,TRUE,"Entrées")))</f>
        <v>-2782.5</v>
      </c>
      <c r="Y458" s="28">
        <f ca="1">IF($D458&gt;$D$8,"",INDIRECT(ADDRESS(ROW(Entrées!$C$37)+($D458-1)*24+Y$11,COLUMN(Entrées!$C$37)+($C458-1),4,TRUE,"Entrées")))</f>
        <v>-2947.5</v>
      </c>
      <c r="Z458" s="28">
        <f ca="1">IF($D458&gt;$D$8,"",INDIRECT(ADDRESS(ROW(Entrées!$C$37)+($D458-1)*24+Z$11,COLUMN(Entrées!$C$37)+($C458-1),4,TRUE,"Entrées")))</f>
        <v>-4483</v>
      </c>
      <c r="AA458" s="28">
        <f ca="1">IF($D458&gt;$D$8,"",INDIRECT(ADDRESS(ROW(Entrées!$C$37)+($D458-1)*24+AA$11,COLUMN(Entrées!$C$37)+($C458-1),4,TRUE,"Entrées")))</f>
        <v>-4918</v>
      </c>
      <c r="AB458" s="28">
        <f ca="1">IF($D458&gt;$D$8,"",INDIRECT(ADDRESS(ROW(Entrées!$C$37)+($D458-1)*24+AB$11,COLUMN(Entrées!$C$37)+($C458-1),4,TRUE,"Entrées")))</f>
        <v>-4695.5</v>
      </c>
      <c r="AC458" s="11"/>
      <c r="AD458" s="40">
        <f t="shared" ca="1" si="540"/>
        <v>-5261.604166666667</v>
      </c>
      <c r="AE458" s="40">
        <f t="shared" ca="1" si="542"/>
        <v>-2782.5</v>
      </c>
      <c r="AF458" s="40">
        <f t="shared" ca="1" si="543"/>
        <v>-9345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49473.956989247294</v>
      </c>
      <c r="AK458" s="31">
        <f t="shared" ca="1" si="457"/>
        <v>49350.672043010745</v>
      </c>
      <c r="AL458" s="31">
        <f t="shared" ca="1" si="458"/>
        <v>49398.118279569891</v>
      </c>
      <c r="AM458" s="31">
        <f t="shared" ca="1" si="459"/>
        <v>347.55645161290329</v>
      </c>
      <c r="AN458" s="31">
        <f t="shared" ca="1" si="460"/>
        <v>2588.1444892473114</v>
      </c>
      <c r="AO458" s="31">
        <f t="shared" ca="1" si="461"/>
        <v>1503.5463709677417</v>
      </c>
      <c r="AP458" s="31">
        <f t="shared" ca="1" si="462"/>
        <v>41704.171370967742</v>
      </c>
      <c r="AQ458" s="31">
        <f t="shared" ca="1" si="463"/>
        <v>2152.7096774193546</v>
      </c>
      <c r="AR458" s="31">
        <f t="shared" ca="1" si="464"/>
        <v>402.56922043010746</v>
      </c>
      <c r="AS458" s="31">
        <f t="shared" ca="1" si="465"/>
        <v>6508.2741935483891</v>
      </c>
      <c r="AT458" s="31">
        <f t="shared" ca="1" si="466"/>
        <v>-813.07862903225805</v>
      </c>
      <c r="AU458" s="31">
        <f t="shared" ca="1" si="467"/>
        <v>663.5913978494624</v>
      </c>
      <c r="AV458" s="31">
        <f t="shared" ca="1" si="468"/>
        <v>-5583.5161290322567</v>
      </c>
      <c r="AW458" s="31">
        <f t="shared" ca="1" si="469"/>
        <v>65.047043010752674</v>
      </c>
      <c r="AX458" s="31">
        <f t="shared" ca="1" si="470"/>
        <v>1350.5215053763443</v>
      </c>
      <c r="AY458" s="31">
        <f t="shared" ca="1" si="471"/>
        <v>-1174.383064516129</v>
      </c>
      <c r="AZ458" s="31">
        <f t="shared" ca="1" si="472"/>
        <v>-997.34811827956992</v>
      </c>
      <c r="BA458" s="31">
        <f t="shared" ca="1" si="473"/>
        <v>-382.02016129032256</v>
      </c>
      <c r="BB458" s="31">
        <f t="shared" ca="1" si="474"/>
        <v>-2410.5497311827958</v>
      </c>
      <c r="BC458" s="31">
        <f t="shared" ca="1" si="475"/>
        <v>-1597.1438172043011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-696</v>
      </c>
      <c r="BI458" s="32">
        <f>IF($BF458&gt;$Y$7,"",IF(AND($BF458=$Y$7,$BG458=23),"",Entrées!D486-Entrées!D485))</f>
        <v>-162.5</v>
      </c>
      <c r="BJ458" s="32">
        <f>IF($BF458&gt;$Y$7,"",IF(AND($BF458=$Y$7,$BG458=23),"",Entrées!E486-Entrées!E485))</f>
        <v>-250</v>
      </c>
      <c r="BK458" s="32">
        <f>IF($BF458&gt;$Y$7,"",IF(AND($BF458=$Y$7,$BG458=23),"",Entrées!F486-Entrées!F485))</f>
        <v>0.5</v>
      </c>
      <c r="BL458" s="32">
        <f>IF($BF458&gt;$Y$7,"",IF(AND($BF458=$Y$7,$BG458=23),"",Entrées!G486-Entrées!G485))</f>
        <v>32</v>
      </c>
      <c r="BM458" s="32">
        <f>IF($BF458&gt;$Y$7,"",IF(AND($BF458=$Y$7,$BG458=23),"",Entrées!H486-Entrées!H485))</f>
        <v>11</v>
      </c>
      <c r="BN458" s="32">
        <f>IF($BF458&gt;$Y$7,"",IF(AND($BF458=$Y$7,$BG458=23),"",Entrées!I486-Entrées!I485))</f>
        <v>339</v>
      </c>
      <c r="BO458" s="32">
        <f>IF($BF458&gt;$Y$7,"",IF(AND($BF458=$Y$7,$BG458=23),"",Entrées!J486-Entrées!J485))</f>
        <v>168</v>
      </c>
      <c r="BP458" s="32">
        <f>IF($BF458&gt;$Y$7,"",IF(AND($BF458=$Y$7,$BG458=23),"",Entrées!K486-Entrées!K485))</f>
        <v>-386</v>
      </c>
      <c r="BQ458" s="32">
        <f>IF($BF458&gt;$Y$7,"",IF(AND($BF458=$Y$7,$BG458=23),"",Entrées!L486-Entrées!L485))</f>
        <v>-218.5</v>
      </c>
      <c r="BR458" s="32">
        <f>IF($BF458&gt;$Y$7,"",IF(AND($BF458=$Y$7,$BG458=23),"",Entrées!M486-Entrées!M485))</f>
        <v>-241</v>
      </c>
      <c r="BS458" s="32">
        <f>IF($BF458&gt;$Y$7,"",IF(AND($BF458=$Y$7,$BG458=23),"",Entrées!N486-Entrées!N485))</f>
        <v>-4</v>
      </c>
      <c r="BT458" s="32">
        <f>IF($BF458&gt;$Y$7,"",IF(AND($BF458=$Y$7,$BG458=23),"",Entrées!O486-Entrées!O485))</f>
        <v>-398.5</v>
      </c>
      <c r="BU458" s="32">
        <f>IF($BF458&gt;$Y$7,"",IF(AND($BF458=$Y$7,$BG458=23),"",Entrées!P486-Entrées!P485))</f>
        <v>0.5</v>
      </c>
      <c r="BV458" s="32">
        <f>IF($BF458&gt;$Y$7,"",IF(AND($BF458=$Y$7,$BG458=23),"",Entrées!Q486-Entrées!Q485))</f>
        <v>-374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-174</v>
      </c>
      <c r="BY458" s="32">
        <f>IF($BF458&gt;$Y$7,"",IF(AND($BF458=$Y$7,$BG458=23),"",Entrées!T486-Entrées!T485))</f>
        <v>27</v>
      </c>
      <c r="BZ458" s="32">
        <f>IF($BF458&gt;$Y$7,"",IF(AND($BF458=$Y$7,$BG458=23),"",Entrées!U486-Entrées!U485))</f>
        <v>0</v>
      </c>
      <c r="CA458" s="32">
        <f>IF($BF458&gt;$Y$7,"",IF(AND($BF458=$Y$7,$BG458=23),"",Entrées!V486-Entrées!V485))</f>
        <v>158</v>
      </c>
      <c r="CB458" s="4"/>
      <c r="CC458" s="4"/>
      <c r="CD458" s="33">
        <f>IF($BF458&lt;=$Y$7,Entrées!J485/CD$2,"")</f>
        <v>0.3492303810244764</v>
      </c>
      <c r="CE458" s="33">
        <f>IF($BF458&lt;=$Y$7,Entrées!K485/CE$2,"")</f>
        <v>0.21428571428571427</v>
      </c>
      <c r="CF458" s="11">
        <f t="shared" si="477"/>
        <v>7926</v>
      </c>
      <c r="CG458" s="11">
        <f t="shared" si="478"/>
        <v>4186</v>
      </c>
      <c r="CH458" s="52">
        <f t="shared" si="479"/>
        <v>0.27160101910413265</v>
      </c>
      <c r="CI458" s="52">
        <f t="shared" si="480"/>
        <v>9.6170382329218221E-2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-5247</v>
      </c>
      <c r="F459" s="28">
        <f ca="1">IF($D459&gt;$D$8,"",INDIRECT(ADDRESS(ROW(Entrées!$C$37)+($D459-1)*24+F$11,COLUMN(Entrées!$C$37)+($C459-1),4,TRUE,"Entrées")))</f>
        <v>-6358</v>
      </c>
      <c r="G459" s="28">
        <f ca="1">IF($D459&gt;$D$8,"",INDIRECT(ADDRESS(ROW(Entrées!$C$37)+($D459-1)*24+G$11,COLUMN(Entrées!$C$37)+($C459-1),4,TRUE,"Entrées")))</f>
        <v>-6939</v>
      </c>
      <c r="H459" s="28">
        <f ca="1">IF($D459&gt;$D$8,"",INDIRECT(ADDRESS(ROW(Entrées!$C$37)+($D459-1)*24+H$11,COLUMN(Entrées!$C$37)+($C459-1),4,TRUE,"Entrées")))</f>
        <v>-7411.5</v>
      </c>
      <c r="I459" s="28">
        <f ca="1">IF($D459&gt;$D$8,"",INDIRECT(ADDRESS(ROW(Entrées!$C$37)+($D459-1)*24+I$11,COLUMN(Entrées!$C$37)+($C459-1),4,TRUE,"Entrées")))</f>
        <v>-8636.5</v>
      </c>
      <c r="J459" s="28">
        <f ca="1">IF($D459&gt;$D$8,"",INDIRECT(ADDRESS(ROW(Entrées!$C$37)+($D459-1)*24+J$11,COLUMN(Entrées!$C$37)+($C459-1),4,TRUE,"Entrées")))</f>
        <v>-7807.5</v>
      </c>
      <c r="K459" s="28">
        <f ca="1">IF($D459&gt;$D$8,"",INDIRECT(ADDRESS(ROW(Entrées!$C$37)+($D459-1)*24+K$11,COLUMN(Entrées!$C$37)+($C459-1),4,TRUE,"Entrées")))</f>
        <v>-5957</v>
      </c>
      <c r="L459" s="28">
        <f ca="1">IF($D459&gt;$D$8,"",INDIRECT(ADDRESS(ROW(Entrées!$C$37)+($D459-1)*24+L$11,COLUMN(Entrées!$C$37)+($C459-1),4,TRUE,"Entrées")))</f>
        <v>-4231.5</v>
      </c>
      <c r="M459" s="28">
        <f ca="1">IF($D459&gt;$D$8,"",INDIRECT(ADDRESS(ROW(Entrées!$C$37)+($D459-1)*24+M$11,COLUMN(Entrées!$C$37)+($C459-1),4,TRUE,"Entrées")))</f>
        <v>-3850.5</v>
      </c>
      <c r="N459" s="28">
        <f ca="1">IF($D459&gt;$D$8,"",INDIRECT(ADDRESS(ROW(Entrées!$C$37)+($D459-1)*24+N$11,COLUMN(Entrées!$C$37)+($C459-1),4,TRUE,"Entrées")))</f>
        <v>-3946.5</v>
      </c>
      <c r="O459" s="28">
        <f ca="1">IF($D459&gt;$D$8,"",INDIRECT(ADDRESS(ROW(Entrées!$C$37)+($D459-1)*24+O$11,COLUMN(Entrées!$C$37)+($C459-1),4,TRUE,"Entrées")))</f>
        <v>-4036</v>
      </c>
      <c r="P459" s="28">
        <f ca="1">IF($D459&gt;$D$8,"",INDIRECT(ADDRESS(ROW(Entrées!$C$37)+($D459-1)*24+P$11,COLUMN(Entrées!$C$37)+($C459-1),4,TRUE,"Entrées")))</f>
        <v>-4240</v>
      </c>
      <c r="Q459" s="28">
        <f ca="1">IF($D459&gt;$D$8,"",INDIRECT(ADDRESS(ROW(Entrées!$C$37)+($D459-1)*24+Q$11,COLUMN(Entrées!$C$37)+($C459-1),4,TRUE,"Entrées")))</f>
        <v>-3615.5</v>
      </c>
      <c r="R459" s="28">
        <f ca="1">IF($D459&gt;$D$8,"",INDIRECT(ADDRESS(ROW(Entrées!$C$37)+($D459-1)*24+R$11,COLUMN(Entrées!$C$37)+($C459-1),4,TRUE,"Entrées")))</f>
        <v>-3702</v>
      </c>
      <c r="S459" s="28">
        <f ca="1">IF($D459&gt;$D$8,"",INDIRECT(ADDRESS(ROW(Entrées!$C$37)+($D459-1)*24+S$11,COLUMN(Entrées!$C$37)+($C459-1),4,TRUE,"Entrées")))</f>
        <v>-3744</v>
      </c>
      <c r="T459" s="28">
        <f ca="1">IF($D459&gt;$D$8,"",INDIRECT(ADDRESS(ROW(Entrées!$C$37)+($D459-1)*24+T$11,COLUMN(Entrées!$C$37)+($C459-1),4,TRUE,"Entrées")))</f>
        <v>-3825.5</v>
      </c>
      <c r="U459" s="28">
        <f ca="1">IF($D459&gt;$D$8,"",INDIRECT(ADDRESS(ROW(Entrées!$C$37)+($D459-1)*24+U$11,COLUMN(Entrées!$C$37)+($C459-1),4,TRUE,"Entrées")))</f>
        <v>-4260</v>
      </c>
      <c r="V459" s="28">
        <f ca="1">IF($D459&gt;$D$8,"",INDIRECT(ADDRESS(ROW(Entrées!$C$37)+($D459-1)*24+V$11,COLUMN(Entrées!$C$37)+($C459-1),4,TRUE,"Entrées")))</f>
        <v>-4526</v>
      </c>
      <c r="W459" s="28">
        <f ca="1">IF($D459&gt;$D$8,"",INDIRECT(ADDRESS(ROW(Entrées!$C$37)+($D459-1)*24+W$11,COLUMN(Entrées!$C$37)+($C459-1),4,TRUE,"Entrées")))</f>
        <v>-4900.5</v>
      </c>
      <c r="X459" s="28">
        <f ca="1">IF($D459&gt;$D$8,"",INDIRECT(ADDRESS(ROW(Entrées!$C$37)+($D459-1)*24+X$11,COLUMN(Entrées!$C$37)+($C459-1),4,TRUE,"Entrées")))</f>
        <v>-4554.5</v>
      </c>
      <c r="Y459" s="28">
        <f ca="1">IF($D459&gt;$D$8,"",INDIRECT(ADDRESS(ROW(Entrées!$C$37)+($D459-1)*24+Y$11,COLUMN(Entrées!$C$37)+($C459-1),4,TRUE,"Entrées")))</f>
        <v>-4243</v>
      </c>
      <c r="Z459" s="28">
        <f ca="1">IF($D459&gt;$D$8,"",INDIRECT(ADDRESS(ROW(Entrées!$C$37)+($D459-1)*24+Z$11,COLUMN(Entrées!$C$37)+($C459-1),4,TRUE,"Entrées")))</f>
        <v>-4761</v>
      </c>
      <c r="AA459" s="28">
        <f ca="1">IF($D459&gt;$D$8,"",INDIRECT(ADDRESS(ROW(Entrées!$C$37)+($D459-1)*24+AA$11,COLUMN(Entrées!$C$37)+($C459-1),4,TRUE,"Entrées")))</f>
        <v>-4688.5</v>
      </c>
      <c r="AB459" s="28">
        <f ca="1">IF($D459&gt;$D$8,"",INDIRECT(ADDRESS(ROW(Entrées!$C$37)+($D459-1)*24+AB$11,COLUMN(Entrées!$C$37)+($C459-1),4,TRUE,"Entrées")))</f>
        <v>-3611.5</v>
      </c>
      <c r="AC459" s="11"/>
      <c r="AD459" s="40">
        <f t="shared" ca="1" si="540"/>
        <v>-4962.208333333333</v>
      </c>
      <c r="AE459" s="40">
        <f t="shared" ca="1" si="542"/>
        <v>-3611.5</v>
      </c>
      <c r="AF459" s="40">
        <f t="shared" ca="1" si="543"/>
        <v>-8636.5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49473.956989247294</v>
      </c>
      <c r="AK459" s="31">
        <f t="shared" ref="AK459:AK522" ca="1" si="545">IF($AH459&gt;$Y$7,"",AK458)</f>
        <v>49350.672043010745</v>
      </c>
      <c r="AL459" s="31">
        <f t="shared" ref="AL459:AL522" ca="1" si="546">IF($AH459&gt;$Y$7,"",AL458)</f>
        <v>49398.118279569891</v>
      </c>
      <c r="AM459" s="31">
        <f t="shared" ref="AM459:AM522" ca="1" si="547">IF($AH459&gt;$Y$7,"",AM458)</f>
        <v>347.55645161290329</v>
      </c>
      <c r="AN459" s="31">
        <f t="shared" ref="AN459:AN522" ca="1" si="548">IF($AH459&gt;$Y$7,"",AN458)</f>
        <v>2588.1444892473114</v>
      </c>
      <c r="AO459" s="31">
        <f t="shared" ref="AO459:AO522" ca="1" si="549">IF($AH459&gt;$Y$7,"",AO458)</f>
        <v>1503.5463709677417</v>
      </c>
      <c r="AP459" s="31">
        <f t="shared" ref="AP459:AP522" ca="1" si="550">IF($AH459&gt;$Y$7,"",AP458)</f>
        <v>41704.171370967742</v>
      </c>
      <c r="AQ459" s="31">
        <f t="shared" ref="AQ459:AQ522" ca="1" si="551">IF($AH459&gt;$Y$7,"",AQ458)</f>
        <v>2152.7096774193546</v>
      </c>
      <c r="AR459" s="31">
        <f t="shared" ref="AR459:AR522" ca="1" si="552">IF($AH459&gt;$Y$7,"",AR458)</f>
        <v>402.56922043010746</v>
      </c>
      <c r="AS459" s="31">
        <f t="shared" ref="AS459:AS522" ca="1" si="553">IF($AH459&gt;$Y$7,"",AS458)</f>
        <v>6508.2741935483891</v>
      </c>
      <c r="AT459" s="31">
        <f t="shared" ref="AT459:AT522" ca="1" si="554">IF($AH459&gt;$Y$7,"",AT458)</f>
        <v>-813.07862903225805</v>
      </c>
      <c r="AU459" s="31">
        <f t="shared" ref="AU459:AU522" ca="1" si="555">IF($AH459&gt;$Y$7,"",AU458)</f>
        <v>663.5913978494624</v>
      </c>
      <c r="AV459" s="31">
        <f t="shared" ref="AV459:AV522" ca="1" si="556">IF($AH459&gt;$Y$7,"",AV458)</f>
        <v>-5583.5161290322567</v>
      </c>
      <c r="AW459" s="31">
        <f t="shared" ref="AW459:AW522" ca="1" si="557">IF($AH459&gt;$Y$7,"",AW458)</f>
        <v>65.047043010752674</v>
      </c>
      <c r="AX459" s="31">
        <f t="shared" ref="AX459:AX522" ca="1" si="558">IF($AH459&gt;$Y$7,"",AX458)</f>
        <v>1350.5215053763443</v>
      </c>
      <c r="AY459" s="31">
        <f t="shared" ref="AY459:AY522" ca="1" si="559">IF($AH459&gt;$Y$7,"",AY458)</f>
        <v>-1174.383064516129</v>
      </c>
      <c r="AZ459" s="31">
        <f t="shared" ref="AZ459:AZ522" ca="1" si="560">IF($AH459&gt;$Y$7,"",AZ458)</f>
        <v>-997.34811827956992</v>
      </c>
      <c r="BA459" s="31">
        <f t="shared" ref="BA459:BA522" ca="1" si="561">IF($AH459&gt;$Y$7,"",BA458)</f>
        <v>-382.02016129032256</v>
      </c>
      <c r="BB459" s="31">
        <f t="shared" ref="BB459:BB522" ca="1" si="562">IF($AH459&gt;$Y$7,"",BB458)</f>
        <v>-2410.5497311827958</v>
      </c>
      <c r="BC459" s="31">
        <f t="shared" ref="BC459:BC522" ca="1" si="563">IF($AH459&gt;$Y$7,"",BC458)</f>
        <v>-1597.1438172043011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1231</v>
      </c>
      <c r="BI459" s="32">
        <f>IF($BF459&gt;$Y$7,"",IF(AND($BF459=$Y$7,$BG459=23),"",Entrées!D487-Entrées!D486))</f>
        <v>2550</v>
      </c>
      <c r="BJ459" s="32">
        <f>IF($BF459&gt;$Y$7,"",IF(AND($BF459=$Y$7,$BG459=23),"",Entrées!E487-Entrées!E486))</f>
        <v>2487.5</v>
      </c>
      <c r="BK459" s="32">
        <f>IF($BF459&gt;$Y$7,"",IF(AND($BF459=$Y$7,$BG459=23),"",Entrées!F487-Entrées!F486))</f>
        <v>0</v>
      </c>
      <c r="BL459" s="32">
        <f>IF($BF459&gt;$Y$7,"",IF(AND($BF459=$Y$7,$BG459=23),"",Entrées!G487-Entrées!G486))</f>
        <v>70</v>
      </c>
      <c r="BM459" s="32">
        <f>IF($BF459&gt;$Y$7,"",IF(AND($BF459=$Y$7,$BG459=23),"",Entrées!H487-Entrées!H486))</f>
        <v>30.5</v>
      </c>
      <c r="BN459" s="32">
        <f>IF($BF459&gt;$Y$7,"",IF(AND($BF459=$Y$7,$BG459=23),"",Entrées!I487-Entrées!I486))</f>
        <v>346.5</v>
      </c>
      <c r="BO459" s="32">
        <f>IF($BF459&gt;$Y$7,"",IF(AND($BF459=$Y$7,$BG459=23),"",Entrées!J487-Entrées!J486))</f>
        <v>-134</v>
      </c>
      <c r="BP459" s="32">
        <f>IF($BF459&gt;$Y$7,"",IF(AND($BF459=$Y$7,$BG459=23),"",Entrées!K487-Entrées!K486))</f>
        <v>-351.5</v>
      </c>
      <c r="BQ459" s="32">
        <f>IF($BF459&gt;$Y$7,"",IF(AND($BF459=$Y$7,$BG459=23),"",Entrées!L487-Entrées!L486))</f>
        <v>760.5</v>
      </c>
      <c r="BR459" s="32">
        <f>IF($BF459&gt;$Y$7,"",IF(AND($BF459=$Y$7,$BG459=23),"",Entrées!M487-Entrées!M486))</f>
        <v>1300</v>
      </c>
      <c r="BS459" s="32">
        <f>IF($BF459&gt;$Y$7,"",IF(AND($BF459=$Y$7,$BG459=23),"",Entrées!N487-Entrées!N486))</f>
        <v>13</v>
      </c>
      <c r="BT459" s="32">
        <f>IF($BF459&gt;$Y$7,"",IF(AND($BF459=$Y$7,$BG459=23),"",Entrées!O487-Entrées!O486))</f>
        <v>-803</v>
      </c>
      <c r="BU459" s="32">
        <f>IF($BF459&gt;$Y$7,"",IF(AND($BF459=$Y$7,$BG459=23),"",Entrées!P487-Entrées!P486))</f>
        <v>0.5</v>
      </c>
      <c r="BV459" s="32">
        <f>IF($BF459&gt;$Y$7,"",IF(AND($BF459=$Y$7,$BG459=23),"",Entrées!Q487-Entrées!Q486))</f>
        <v>-1271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378</v>
      </c>
      <c r="BY459" s="32">
        <f>IF($BF459&gt;$Y$7,"",IF(AND($BF459=$Y$7,$BG459=23),"",Entrées!T487-Entrées!T486))</f>
        <v>-23</v>
      </c>
      <c r="BZ459" s="32">
        <f>IF($BF459&gt;$Y$7,"",IF(AND($BF459=$Y$7,$BG459=23),"",Entrées!U487-Entrées!U486))</f>
        <v>0</v>
      </c>
      <c r="CA459" s="32">
        <f>IF($BF459&gt;$Y$7,"",IF(AND($BF459=$Y$7,$BG459=23),"",Entrées!V487-Entrées!V486))</f>
        <v>342</v>
      </c>
      <c r="CB459" s="4"/>
      <c r="CC459" s="4"/>
      <c r="CD459" s="33">
        <f>IF($BF459&lt;=$Y$7,Entrées!J486/CD$2,"")</f>
        <v>0.37042644461266716</v>
      </c>
      <c r="CE459" s="33">
        <f>IF($BF459&lt;=$Y$7,Entrées!K486/CE$2,"")</f>
        <v>0.12207357859531773</v>
      </c>
      <c r="CF459" s="11">
        <f t="shared" ref="CF459:CF522" si="565">CD$2</f>
        <v>7926</v>
      </c>
      <c r="CG459" s="11">
        <f t="shared" ref="CG459:CG522" si="566">CE$2</f>
        <v>4186</v>
      </c>
      <c r="CH459" s="52">
        <f t="shared" ref="CH459:CH522" si="567">CD$4</f>
        <v>0.27160101910413265</v>
      </c>
      <c r="CI459" s="52">
        <f t="shared" ref="CI459:CI522" si="568">CE$4</f>
        <v>9.6170382329218221E-2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-3391.5</v>
      </c>
      <c r="F460" s="28">
        <f ca="1">IF($D460&gt;$D$8,"",INDIRECT(ADDRESS(ROW(Entrées!$C$37)+($D460-1)*24+F$11,COLUMN(Entrées!$C$37)+($C460-1),4,TRUE,"Entrées")))</f>
        <v>-4345</v>
      </c>
      <c r="G460" s="28">
        <f ca="1">IF($D460&gt;$D$8,"",INDIRECT(ADDRESS(ROW(Entrées!$C$37)+($D460-1)*24+G$11,COLUMN(Entrées!$C$37)+($C460-1),4,TRUE,"Entrées")))</f>
        <v>-5343.5</v>
      </c>
      <c r="H460" s="28">
        <f ca="1">IF($D460&gt;$D$8,"",INDIRECT(ADDRESS(ROW(Entrées!$C$37)+($D460-1)*24+H$11,COLUMN(Entrées!$C$37)+($C460-1),4,TRUE,"Entrées")))</f>
        <v>-7405.5</v>
      </c>
      <c r="I460" s="28">
        <f ca="1">IF($D460&gt;$D$8,"",INDIRECT(ADDRESS(ROW(Entrées!$C$37)+($D460-1)*24+I$11,COLUMN(Entrées!$C$37)+($C460-1),4,TRUE,"Entrées")))</f>
        <v>-9094</v>
      </c>
      <c r="J460" s="28">
        <f ca="1">IF($D460&gt;$D$8,"",INDIRECT(ADDRESS(ROW(Entrées!$C$37)+($D460-1)*24+J$11,COLUMN(Entrées!$C$37)+($C460-1),4,TRUE,"Entrées")))</f>
        <v>-9249</v>
      </c>
      <c r="K460" s="28">
        <f ca="1">IF($D460&gt;$D$8,"",INDIRECT(ADDRESS(ROW(Entrées!$C$37)+($D460-1)*24+K$11,COLUMN(Entrées!$C$37)+($C460-1),4,TRUE,"Entrées")))</f>
        <v>-8220</v>
      </c>
      <c r="L460" s="28">
        <f ca="1">IF($D460&gt;$D$8,"",INDIRECT(ADDRESS(ROW(Entrées!$C$37)+($D460-1)*24+L$11,COLUMN(Entrées!$C$37)+($C460-1),4,TRUE,"Entrées")))</f>
        <v>-6362.5</v>
      </c>
      <c r="M460" s="28">
        <f ca="1">IF($D460&gt;$D$8,"",INDIRECT(ADDRESS(ROW(Entrées!$C$37)+($D460-1)*24+M$11,COLUMN(Entrées!$C$37)+($C460-1),4,TRUE,"Entrées")))</f>
        <v>-5415</v>
      </c>
      <c r="N460" s="28">
        <f ca="1">IF($D460&gt;$D$8,"",INDIRECT(ADDRESS(ROW(Entrées!$C$37)+($D460-1)*24+N$11,COLUMN(Entrées!$C$37)+($C460-1),4,TRUE,"Entrées")))</f>
        <v>-4750.5</v>
      </c>
      <c r="O460" s="28">
        <f ca="1">IF($D460&gt;$D$8,"",INDIRECT(ADDRESS(ROW(Entrées!$C$37)+($D460-1)*24+O$11,COLUMN(Entrées!$C$37)+($C460-1),4,TRUE,"Entrées")))</f>
        <v>-4803</v>
      </c>
      <c r="P460" s="28">
        <f ca="1">IF($D460&gt;$D$8,"",INDIRECT(ADDRESS(ROW(Entrées!$C$37)+($D460-1)*24+P$11,COLUMN(Entrées!$C$37)+($C460-1),4,TRUE,"Entrées")))</f>
        <v>-4908.5</v>
      </c>
      <c r="Q460" s="28">
        <f ca="1">IF($D460&gt;$D$8,"",INDIRECT(ADDRESS(ROW(Entrées!$C$37)+($D460-1)*24+Q$11,COLUMN(Entrées!$C$37)+($C460-1),4,TRUE,"Entrées")))</f>
        <v>-4282.5</v>
      </c>
      <c r="R460" s="28">
        <f ca="1">IF($D460&gt;$D$8,"",INDIRECT(ADDRESS(ROW(Entrées!$C$37)+($D460-1)*24+R$11,COLUMN(Entrées!$C$37)+($C460-1),4,TRUE,"Entrées")))</f>
        <v>-4321.5</v>
      </c>
      <c r="S460" s="28">
        <f ca="1">IF($D460&gt;$D$8,"",INDIRECT(ADDRESS(ROW(Entrées!$C$37)+($D460-1)*24+S$11,COLUMN(Entrées!$C$37)+($C460-1),4,TRUE,"Entrées")))</f>
        <v>-4595.5</v>
      </c>
      <c r="T460" s="28">
        <f ca="1">IF($D460&gt;$D$8,"",INDIRECT(ADDRESS(ROW(Entrées!$C$37)+($D460-1)*24+T$11,COLUMN(Entrées!$C$37)+($C460-1),4,TRUE,"Entrées")))</f>
        <v>-4973</v>
      </c>
      <c r="U460" s="28">
        <f ca="1">IF($D460&gt;$D$8,"",INDIRECT(ADDRESS(ROW(Entrées!$C$37)+($D460-1)*24+U$11,COLUMN(Entrées!$C$37)+($C460-1),4,TRUE,"Entrées")))</f>
        <v>-5482</v>
      </c>
      <c r="V460" s="28">
        <f ca="1">IF($D460&gt;$D$8,"",INDIRECT(ADDRESS(ROW(Entrées!$C$37)+($D460-1)*24+V$11,COLUMN(Entrées!$C$37)+($C460-1),4,TRUE,"Entrées")))</f>
        <v>-6007.5</v>
      </c>
      <c r="W460" s="28">
        <f ca="1">IF($D460&gt;$D$8,"",INDIRECT(ADDRESS(ROW(Entrées!$C$37)+($D460-1)*24+W$11,COLUMN(Entrées!$C$37)+($C460-1),4,TRUE,"Entrées")))</f>
        <v>-6325.5</v>
      </c>
      <c r="X460" s="28">
        <f ca="1">IF($D460&gt;$D$8,"",INDIRECT(ADDRESS(ROW(Entrées!$C$37)+($D460-1)*24+X$11,COLUMN(Entrées!$C$37)+($C460-1),4,TRUE,"Entrées")))</f>
        <v>-5669</v>
      </c>
      <c r="Y460" s="28">
        <f ca="1">IF($D460&gt;$D$8,"",INDIRECT(ADDRESS(ROW(Entrées!$C$37)+($D460-1)*24+Y$11,COLUMN(Entrées!$C$37)+($C460-1),4,TRUE,"Entrées")))</f>
        <v>-5178</v>
      </c>
      <c r="Z460" s="28">
        <f ca="1">IF($D460&gt;$D$8,"",INDIRECT(ADDRESS(ROW(Entrées!$C$37)+($D460-1)*24+Z$11,COLUMN(Entrées!$C$37)+($C460-1),4,TRUE,"Entrées")))</f>
        <v>-5064.5</v>
      </c>
      <c r="AA460" s="28">
        <f ca="1">IF($D460&gt;$D$8,"",INDIRECT(ADDRESS(ROW(Entrées!$C$37)+($D460-1)*24+AA$11,COLUMN(Entrées!$C$37)+($C460-1),4,TRUE,"Entrées")))</f>
        <v>-4346.5</v>
      </c>
      <c r="AB460" s="28">
        <f ca="1">IF($D460&gt;$D$8,"",INDIRECT(ADDRESS(ROW(Entrées!$C$37)+($D460-1)*24+AB$11,COLUMN(Entrées!$C$37)+($C460-1),4,TRUE,"Entrées")))</f>
        <v>-3601.5</v>
      </c>
      <c r="AC460" s="11"/>
      <c r="AD460" s="40">
        <f t="shared" ca="1" si="540"/>
        <v>-5547.291666666667</v>
      </c>
      <c r="AE460" s="40">
        <f t="shared" ca="1" si="542"/>
        <v>-3391.5</v>
      </c>
      <c r="AF460" s="40">
        <f t="shared" ca="1" si="543"/>
        <v>-9249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49473.956989247294</v>
      </c>
      <c r="AK460" s="31">
        <f t="shared" ca="1" si="545"/>
        <v>49350.672043010745</v>
      </c>
      <c r="AL460" s="31">
        <f t="shared" ca="1" si="546"/>
        <v>49398.118279569891</v>
      </c>
      <c r="AM460" s="31">
        <f t="shared" ca="1" si="547"/>
        <v>347.55645161290329</v>
      </c>
      <c r="AN460" s="31">
        <f t="shared" ca="1" si="548"/>
        <v>2588.1444892473114</v>
      </c>
      <c r="AO460" s="31">
        <f t="shared" ca="1" si="549"/>
        <v>1503.5463709677417</v>
      </c>
      <c r="AP460" s="31">
        <f t="shared" ca="1" si="550"/>
        <v>41704.171370967742</v>
      </c>
      <c r="AQ460" s="31">
        <f t="shared" ca="1" si="551"/>
        <v>2152.7096774193546</v>
      </c>
      <c r="AR460" s="31">
        <f t="shared" ca="1" si="552"/>
        <v>402.56922043010746</v>
      </c>
      <c r="AS460" s="31">
        <f t="shared" ca="1" si="553"/>
        <v>6508.2741935483891</v>
      </c>
      <c r="AT460" s="31">
        <f t="shared" ca="1" si="554"/>
        <v>-813.07862903225805</v>
      </c>
      <c r="AU460" s="31">
        <f t="shared" ca="1" si="555"/>
        <v>663.5913978494624</v>
      </c>
      <c r="AV460" s="31">
        <f t="shared" ca="1" si="556"/>
        <v>-5583.5161290322567</v>
      </c>
      <c r="AW460" s="31">
        <f t="shared" ca="1" si="557"/>
        <v>65.047043010752674</v>
      </c>
      <c r="AX460" s="31">
        <f t="shared" ca="1" si="558"/>
        <v>1350.5215053763443</v>
      </c>
      <c r="AY460" s="31">
        <f t="shared" ca="1" si="559"/>
        <v>-1174.383064516129</v>
      </c>
      <c r="AZ460" s="31">
        <f t="shared" ca="1" si="560"/>
        <v>-997.34811827956992</v>
      </c>
      <c r="BA460" s="31">
        <f t="shared" ca="1" si="561"/>
        <v>-382.02016129032256</v>
      </c>
      <c r="BB460" s="31">
        <f t="shared" ca="1" si="562"/>
        <v>-2410.5497311827958</v>
      </c>
      <c r="BC460" s="31">
        <f t="shared" ca="1" si="563"/>
        <v>-1597.1438172043011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4586.5</v>
      </c>
      <c r="BI460" s="32">
        <f>IF($BF460&gt;$Y$7,"",IF(AND($BF460=$Y$7,$BG460=23),"",Entrées!D488-Entrées!D487))</f>
        <v>4500</v>
      </c>
      <c r="BJ460" s="32">
        <f>IF($BF460&gt;$Y$7,"",IF(AND($BF460=$Y$7,$BG460=23),"",Entrées!E488-Entrées!E487))</f>
        <v>4462.5</v>
      </c>
      <c r="BK460" s="32">
        <f>IF($BF460&gt;$Y$7,"",IF(AND($BF460=$Y$7,$BG460=23),"",Entrées!F488-Entrées!F487))</f>
        <v>0</v>
      </c>
      <c r="BL460" s="32">
        <f>IF($BF460&gt;$Y$7,"",IF(AND($BF460=$Y$7,$BG460=23),"",Entrées!G488-Entrées!G487))</f>
        <v>48.5</v>
      </c>
      <c r="BM460" s="32">
        <f>IF($BF460&gt;$Y$7,"",IF(AND($BF460=$Y$7,$BG460=23),"",Entrées!H488-Entrées!H487))</f>
        <v>31</v>
      </c>
      <c r="BN460" s="32">
        <f>IF($BF460&gt;$Y$7,"",IF(AND($BF460=$Y$7,$BG460=23),"",Entrées!I488-Entrées!I487))</f>
        <v>214</v>
      </c>
      <c r="BO460" s="32">
        <f>IF($BF460&gt;$Y$7,"",IF(AND($BF460=$Y$7,$BG460=23),"",Entrées!J488-Entrées!J487))</f>
        <v>-37.5</v>
      </c>
      <c r="BP460" s="32">
        <f>IF($BF460&gt;$Y$7,"",IF(AND($BF460=$Y$7,$BG460=23),"",Entrées!K488-Entrées!K487))</f>
        <v>-155.5</v>
      </c>
      <c r="BQ460" s="32">
        <f>IF($BF460&gt;$Y$7,"",IF(AND($BF460=$Y$7,$BG460=23),"",Entrées!L488-Entrées!L487))</f>
        <v>2454</v>
      </c>
      <c r="BR460" s="32">
        <f>IF($BF460&gt;$Y$7,"",IF(AND($BF460=$Y$7,$BG460=23),"",Entrées!M488-Entrées!M487))</f>
        <v>902.5</v>
      </c>
      <c r="BS460" s="32">
        <f>IF($BF460&gt;$Y$7,"",IF(AND($BF460=$Y$7,$BG460=23),"",Entrées!N488-Entrées!N487))</f>
        <v>-2.5</v>
      </c>
      <c r="BT460" s="32">
        <f>IF($BF460&gt;$Y$7,"",IF(AND($BF460=$Y$7,$BG460=23),"",Entrées!O488-Entrées!O487))</f>
        <v>1131.5</v>
      </c>
      <c r="BU460" s="32">
        <f>IF($BF460&gt;$Y$7,"",IF(AND($BF460=$Y$7,$BG460=23),"",Entrées!P488-Entrées!P487))</f>
        <v>-1</v>
      </c>
      <c r="BV460" s="32">
        <f>IF($BF460&gt;$Y$7,"",IF(AND($BF460=$Y$7,$BG460=23),"",Entrées!Q488-Entrées!Q487))</f>
        <v>1179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-128</v>
      </c>
      <c r="BY460" s="32">
        <f>IF($BF460&gt;$Y$7,"",IF(AND($BF460=$Y$7,$BG460=23),"",Entrées!T488-Entrées!T487))</f>
        <v>883</v>
      </c>
      <c r="BZ460" s="32">
        <f>IF($BF460&gt;$Y$7,"",IF(AND($BF460=$Y$7,$BG460=23),"",Entrées!U488-Entrées!U487))</f>
        <v>0</v>
      </c>
      <c r="CA460" s="32">
        <f>IF($BF460&gt;$Y$7,"",IF(AND($BF460=$Y$7,$BG460=23),"",Entrées!V488-Entrées!V487))</f>
        <v>273</v>
      </c>
      <c r="CB460" s="4"/>
      <c r="CC460" s="4"/>
      <c r="CD460" s="33">
        <f>IF($BF460&lt;=$Y$7,Entrées!J487/CD$2,"")</f>
        <v>0.3535200605601817</v>
      </c>
      <c r="CE460" s="33">
        <f>IF($BF460&lt;=$Y$7,Entrées!K487/CE$2,"")</f>
        <v>3.8103201146679408E-2</v>
      </c>
      <c r="CF460" s="11">
        <f t="shared" si="565"/>
        <v>7926</v>
      </c>
      <c r="CG460" s="11">
        <f t="shared" si="566"/>
        <v>4186</v>
      </c>
      <c r="CH460" s="52">
        <f t="shared" si="567"/>
        <v>0.27160101910413265</v>
      </c>
      <c r="CI460" s="52">
        <f t="shared" si="568"/>
        <v>9.6170382329218221E-2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-3672.5</v>
      </c>
      <c r="F461" s="28">
        <f ca="1">IF($D461&gt;$D$8,"",INDIRECT(ADDRESS(ROW(Entrées!$C$37)+($D461-1)*24+F$11,COLUMN(Entrées!$C$37)+($C461-1),4,TRUE,"Entrées")))</f>
        <v>-5090</v>
      </c>
      <c r="G461" s="28">
        <f ca="1">IF($D461&gt;$D$8,"",INDIRECT(ADDRESS(ROW(Entrées!$C$37)+($D461-1)*24+G$11,COLUMN(Entrées!$C$37)+($C461-1),4,TRUE,"Entrées")))</f>
        <v>-6175</v>
      </c>
      <c r="H461" s="28">
        <f ca="1">IF($D461&gt;$D$8,"",INDIRECT(ADDRESS(ROW(Entrées!$C$37)+($D461-1)*24+H$11,COLUMN(Entrées!$C$37)+($C461-1),4,TRUE,"Entrées")))</f>
        <v>-7812.5</v>
      </c>
      <c r="I461" s="28">
        <f ca="1">IF($D461&gt;$D$8,"",INDIRECT(ADDRESS(ROW(Entrées!$C$37)+($D461-1)*24+I$11,COLUMN(Entrées!$C$37)+($C461-1),4,TRUE,"Entrées")))</f>
        <v>-9493</v>
      </c>
      <c r="J461" s="28">
        <f ca="1">IF($D461&gt;$D$8,"",INDIRECT(ADDRESS(ROW(Entrées!$C$37)+($D461-1)*24+J$11,COLUMN(Entrées!$C$37)+($C461-1),4,TRUE,"Entrées")))</f>
        <v>-10672</v>
      </c>
      <c r="K461" s="28">
        <f ca="1">IF($D461&gt;$D$8,"",INDIRECT(ADDRESS(ROW(Entrées!$C$37)+($D461-1)*24+K$11,COLUMN(Entrées!$C$37)+($C461-1),4,TRUE,"Entrées")))</f>
        <v>-10566.5</v>
      </c>
      <c r="L461" s="28">
        <f ca="1">IF($D461&gt;$D$8,"",INDIRECT(ADDRESS(ROW(Entrées!$C$37)+($D461-1)*24+L$11,COLUMN(Entrées!$C$37)+($C461-1),4,TRUE,"Entrées")))</f>
        <v>-10096.5</v>
      </c>
      <c r="M461" s="28">
        <f ca="1">IF($D461&gt;$D$8,"",INDIRECT(ADDRESS(ROW(Entrées!$C$37)+($D461-1)*24+M$11,COLUMN(Entrées!$C$37)+($C461-1),4,TRUE,"Entrées")))</f>
        <v>-9548</v>
      </c>
      <c r="N461" s="28">
        <f ca="1">IF($D461&gt;$D$8,"",INDIRECT(ADDRESS(ROW(Entrées!$C$37)+($D461-1)*24+N$11,COLUMN(Entrées!$C$37)+($C461-1),4,TRUE,"Entrées")))</f>
        <v>-8171</v>
      </c>
      <c r="O461" s="28">
        <f ca="1">IF($D461&gt;$D$8,"",INDIRECT(ADDRESS(ROW(Entrées!$C$37)+($D461-1)*24+O$11,COLUMN(Entrées!$C$37)+($C461-1),4,TRUE,"Entrées")))</f>
        <v>-6939.5</v>
      </c>
      <c r="P461" s="28">
        <f ca="1">IF($D461&gt;$D$8,"",INDIRECT(ADDRESS(ROW(Entrées!$C$37)+($D461-1)*24+P$11,COLUMN(Entrées!$C$37)+($C461-1),4,TRUE,"Entrées")))</f>
        <v>-6755.5</v>
      </c>
      <c r="Q461" s="28">
        <f ca="1">IF($D461&gt;$D$8,"",INDIRECT(ADDRESS(ROW(Entrées!$C$37)+($D461-1)*24+Q$11,COLUMN(Entrées!$C$37)+($C461-1),4,TRUE,"Entrées")))</f>
        <v>-6348.5</v>
      </c>
      <c r="R461" s="28">
        <f ca="1">IF($D461&gt;$D$8,"",INDIRECT(ADDRESS(ROW(Entrées!$C$37)+($D461-1)*24+R$11,COLUMN(Entrées!$C$37)+($C461-1),4,TRUE,"Entrées")))</f>
        <v>-6027.5</v>
      </c>
      <c r="S461" s="28">
        <f ca="1">IF($D461&gt;$D$8,"",INDIRECT(ADDRESS(ROW(Entrées!$C$37)+($D461-1)*24+S$11,COLUMN(Entrées!$C$37)+($C461-1),4,TRUE,"Entrées")))</f>
        <v>-6292.5</v>
      </c>
      <c r="T461" s="28">
        <f ca="1">IF($D461&gt;$D$8,"",INDIRECT(ADDRESS(ROW(Entrées!$C$37)+($D461-1)*24+T$11,COLUMN(Entrées!$C$37)+($C461-1),4,TRUE,"Entrées")))</f>
        <v>-7252</v>
      </c>
      <c r="U461" s="28">
        <f ca="1">IF($D461&gt;$D$8,"",INDIRECT(ADDRESS(ROW(Entrées!$C$37)+($D461-1)*24+U$11,COLUMN(Entrées!$C$37)+($C461-1),4,TRUE,"Entrées")))</f>
        <v>-8097.5</v>
      </c>
      <c r="V461" s="28">
        <f ca="1">IF($D461&gt;$D$8,"",INDIRECT(ADDRESS(ROW(Entrées!$C$37)+($D461-1)*24+V$11,COLUMN(Entrées!$C$37)+($C461-1),4,TRUE,"Entrées")))</f>
        <v>-8416.5</v>
      </c>
      <c r="W461" s="28">
        <f ca="1">IF($D461&gt;$D$8,"",INDIRECT(ADDRESS(ROW(Entrées!$C$37)+($D461-1)*24+W$11,COLUMN(Entrées!$C$37)+($C461-1),4,TRUE,"Entrées")))</f>
        <v>-7972</v>
      </c>
      <c r="X461" s="28">
        <f ca="1">IF($D461&gt;$D$8,"",INDIRECT(ADDRESS(ROW(Entrées!$C$37)+($D461-1)*24+X$11,COLUMN(Entrées!$C$37)+($C461-1),4,TRUE,"Entrées")))</f>
        <v>-6952</v>
      </c>
      <c r="Y461" s="28">
        <f ca="1">IF($D461&gt;$D$8,"",INDIRECT(ADDRESS(ROW(Entrées!$C$37)+($D461-1)*24+Y$11,COLUMN(Entrées!$C$37)+($C461-1),4,TRUE,"Entrées")))</f>
        <v>-5642</v>
      </c>
      <c r="Z461" s="28">
        <f ca="1">IF($D461&gt;$D$8,"",INDIRECT(ADDRESS(ROW(Entrées!$C$37)+($D461-1)*24+Z$11,COLUMN(Entrées!$C$37)+($C461-1),4,TRUE,"Entrées")))</f>
        <v>-5506</v>
      </c>
      <c r="AA461" s="28">
        <f ca="1">IF($D461&gt;$D$8,"",INDIRECT(ADDRESS(ROW(Entrées!$C$37)+($D461-1)*24+AA$11,COLUMN(Entrées!$C$37)+($C461-1),4,TRUE,"Entrées")))</f>
        <v>-5462</v>
      </c>
      <c r="AB461" s="28">
        <f ca="1">IF($D461&gt;$D$8,"",INDIRECT(ADDRESS(ROW(Entrées!$C$37)+($D461-1)*24+AB$11,COLUMN(Entrées!$C$37)+($C461-1),4,TRUE,"Entrées")))</f>
        <v>-4395.5</v>
      </c>
      <c r="AC461" s="11"/>
      <c r="AD461" s="40">
        <f t="shared" ca="1" si="540"/>
        <v>-7223.166666666667</v>
      </c>
      <c r="AE461" s="40">
        <f t="shared" ca="1" si="542"/>
        <v>-3672.5</v>
      </c>
      <c r="AF461" s="40">
        <f t="shared" ca="1" si="543"/>
        <v>-10672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49473.956989247294</v>
      </c>
      <c r="AK461" s="31">
        <f t="shared" ca="1" si="545"/>
        <v>49350.672043010745</v>
      </c>
      <c r="AL461" s="31">
        <f t="shared" ca="1" si="546"/>
        <v>49398.118279569891</v>
      </c>
      <c r="AM461" s="31">
        <f t="shared" ca="1" si="547"/>
        <v>347.55645161290329</v>
      </c>
      <c r="AN461" s="31">
        <f t="shared" ca="1" si="548"/>
        <v>2588.1444892473114</v>
      </c>
      <c r="AO461" s="31">
        <f t="shared" ca="1" si="549"/>
        <v>1503.5463709677417</v>
      </c>
      <c r="AP461" s="31">
        <f t="shared" ca="1" si="550"/>
        <v>41704.171370967742</v>
      </c>
      <c r="AQ461" s="31">
        <f t="shared" ca="1" si="551"/>
        <v>2152.7096774193546</v>
      </c>
      <c r="AR461" s="31">
        <f t="shared" ca="1" si="552"/>
        <v>402.56922043010746</v>
      </c>
      <c r="AS461" s="31">
        <f t="shared" ca="1" si="553"/>
        <v>6508.2741935483891</v>
      </c>
      <c r="AT461" s="31">
        <f t="shared" ca="1" si="554"/>
        <v>-813.07862903225805</v>
      </c>
      <c r="AU461" s="31">
        <f t="shared" ca="1" si="555"/>
        <v>663.5913978494624</v>
      </c>
      <c r="AV461" s="31">
        <f t="shared" ca="1" si="556"/>
        <v>-5583.5161290322567</v>
      </c>
      <c r="AW461" s="31">
        <f t="shared" ca="1" si="557"/>
        <v>65.047043010752674</v>
      </c>
      <c r="AX461" s="31">
        <f t="shared" ca="1" si="558"/>
        <v>1350.5215053763443</v>
      </c>
      <c r="AY461" s="31">
        <f t="shared" ca="1" si="559"/>
        <v>-1174.383064516129</v>
      </c>
      <c r="AZ461" s="31">
        <f t="shared" ca="1" si="560"/>
        <v>-997.34811827956992</v>
      </c>
      <c r="BA461" s="31">
        <f t="shared" ca="1" si="561"/>
        <v>-382.02016129032256</v>
      </c>
      <c r="BB461" s="31">
        <f t="shared" ca="1" si="562"/>
        <v>-2410.5497311827958</v>
      </c>
      <c r="BC461" s="31">
        <f t="shared" ca="1" si="563"/>
        <v>-1597.1438172043011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-265</v>
      </c>
      <c r="BI461" s="32">
        <f>IF($BF461&gt;$Y$7,"",IF(AND($BF461=$Y$7,$BG461=23),"",Entrées!D489-Entrées!D488))</f>
        <v>-1487.5</v>
      </c>
      <c r="BJ461" s="32">
        <f>IF($BF461&gt;$Y$7,"",IF(AND($BF461=$Y$7,$BG461=23),"",Entrées!E489-Entrées!E488))</f>
        <v>-1487.5</v>
      </c>
      <c r="BK461" s="32">
        <f>IF($BF461&gt;$Y$7,"",IF(AND($BF461=$Y$7,$BG461=23),"",Entrées!F489-Entrées!F488))</f>
        <v>-1.5</v>
      </c>
      <c r="BL461" s="32">
        <f>IF($BF461&gt;$Y$7,"",IF(AND($BF461=$Y$7,$BG461=23),"",Entrées!G489-Entrées!G488))</f>
        <v>-95.5</v>
      </c>
      <c r="BM461" s="32">
        <f>IF($BF461&gt;$Y$7,"",IF(AND($BF461=$Y$7,$BG461=23),"",Entrées!H489-Entrées!H488))</f>
        <v>30</v>
      </c>
      <c r="BN461" s="32">
        <f>IF($BF461&gt;$Y$7,"",IF(AND($BF461=$Y$7,$BG461=23),"",Entrées!I489-Entrées!I488))</f>
        <v>-136.5</v>
      </c>
      <c r="BO461" s="32">
        <f>IF($BF461&gt;$Y$7,"",IF(AND($BF461=$Y$7,$BG461=23),"",Entrées!J489-Entrées!J488))</f>
        <v>180.5</v>
      </c>
      <c r="BP461" s="32">
        <f>IF($BF461&gt;$Y$7,"",IF(AND($BF461=$Y$7,$BG461=23),"",Entrées!K489-Entrées!K488))</f>
        <v>-4</v>
      </c>
      <c r="BQ461" s="32">
        <f>IF($BF461&gt;$Y$7,"",IF(AND($BF461=$Y$7,$BG461=23),"",Entrées!L489-Entrées!L488))</f>
        <v>-644</v>
      </c>
      <c r="BR461" s="32">
        <f>IF($BF461&gt;$Y$7,"",IF(AND($BF461=$Y$7,$BG461=23),"",Entrées!M489-Entrées!M488))</f>
        <v>0</v>
      </c>
      <c r="BS461" s="32">
        <f>IF($BF461&gt;$Y$7,"",IF(AND($BF461=$Y$7,$BG461=23),"",Entrées!N489-Entrées!N488))</f>
        <v>-11</v>
      </c>
      <c r="BT461" s="32">
        <f>IF($BF461&gt;$Y$7,"",IF(AND($BF461=$Y$7,$BG461=23),"",Entrées!O489-Entrées!O488))</f>
        <v>416.5</v>
      </c>
      <c r="BU461" s="32">
        <f>IF($BF461&gt;$Y$7,"",IF(AND($BF461=$Y$7,$BG461=23),"",Entrées!P489-Entrées!P488))</f>
        <v>-1</v>
      </c>
      <c r="BV461" s="32">
        <f>IF($BF461&gt;$Y$7,"",IF(AND($BF461=$Y$7,$BG461=23),"",Entrées!Q489-Entrées!Q488))</f>
        <v>-8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-189</v>
      </c>
      <c r="BY461" s="32">
        <f>IF($BF461&gt;$Y$7,"",IF(AND($BF461=$Y$7,$BG461=23),"",Entrées!T489-Entrées!T488))</f>
        <v>-909</v>
      </c>
      <c r="BZ461" s="32">
        <f>IF($BF461&gt;$Y$7,"",IF(AND($BF461=$Y$7,$BG461=23),"",Entrées!U489-Entrées!U488))</f>
        <v>0</v>
      </c>
      <c r="CA461" s="32">
        <f>IF($BF461&gt;$Y$7,"",IF(AND($BF461=$Y$7,$BG461=23),"",Entrées!V489-Entrées!V488))</f>
        <v>84</v>
      </c>
      <c r="CB461" s="4"/>
      <c r="CC461" s="4"/>
      <c r="CD461" s="33">
        <f>IF($BF461&lt;=$Y$7,Entrées!J488/CD$2,"")</f>
        <v>0.3487887963663891</v>
      </c>
      <c r="CE461" s="33">
        <f>IF($BF461&lt;=$Y$7,Entrées!K488/CE$2,"")</f>
        <v>9.5556617295747726E-4</v>
      </c>
      <c r="CF461" s="11">
        <f t="shared" si="565"/>
        <v>7926</v>
      </c>
      <c r="CG461" s="11">
        <f t="shared" si="566"/>
        <v>4186</v>
      </c>
      <c r="CH461" s="52">
        <f t="shared" si="567"/>
        <v>0.27160101910413265</v>
      </c>
      <c r="CI461" s="52">
        <f t="shared" si="568"/>
        <v>9.6170382329218221E-2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-4725</v>
      </c>
      <c r="F462" s="28">
        <f ca="1">IF($D462&gt;$D$8,"",INDIRECT(ADDRESS(ROW(Entrées!$C$37)+($D462-1)*24+F$11,COLUMN(Entrées!$C$37)+($C462-1),4,TRUE,"Entrées")))</f>
        <v>-6072.5</v>
      </c>
      <c r="G462" s="28">
        <f ca="1">IF($D462&gt;$D$8,"",INDIRECT(ADDRESS(ROW(Entrées!$C$37)+($D462-1)*24+G$11,COLUMN(Entrées!$C$37)+($C462-1),4,TRUE,"Entrées")))</f>
        <v>-7407.5</v>
      </c>
      <c r="H462" s="28">
        <f ca="1">IF($D462&gt;$D$8,"",INDIRECT(ADDRESS(ROW(Entrées!$C$37)+($D462-1)*24+H$11,COLUMN(Entrées!$C$37)+($C462-1),4,TRUE,"Entrées")))</f>
        <v>-9147.5</v>
      </c>
      <c r="I462" s="28">
        <f ca="1">IF($D462&gt;$D$8,"",INDIRECT(ADDRESS(ROW(Entrées!$C$37)+($D462-1)*24+I$11,COLUMN(Entrées!$C$37)+($C462-1),4,TRUE,"Entrées")))</f>
        <v>-9992.5</v>
      </c>
      <c r="J462" s="28">
        <f ca="1">IF($D462&gt;$D$8,"",INDIRECT(ADDRESS(ROW(Entrées!$C$37)+($D462-1)*24+J$11,COLUMN(Entrées!$C$37)+($C462-1),4,TRUE,"Entrées")))</f>
        <v>-9273</v>
      </c>
      <c r="K462" s="28">
        <f ca="1">IF($D462&gt;$D$8,"",INDIRECT(ADDRESS(ROW(Entrées!$C$37)+($D462-1)*24+K$11,COLUMN(Entrées!$C$37)+($C462-1),4,TRUE,"Entrées")))</f>
        <v>-7764</v>
      </c>
      <c r="L462" s="28">
        <f ca="1">IF($D462&gt;$D$8,"",INDIRECT(ADDRESS(ROW(Entrées!$C$37)+($D462-1)*24+L$11,COLUMN(Entrées!$C$37)+($C462-1),4,TRUE,"Entrées")))</f>
        <v>-6197.5</v>
      </c>
      <c r="M462" s="28">
        <f ca="1">IF($D462&gt;$D$8,"",INDIRECT(ADDRESS(ROW(Entrées!$C$37)+($D462-1)*24+M$11,COLUMN(Entrées!$C$37)+($C462-1),4,TRUE,"Entrées")))</f>
        <v>-5026</v>
      </c>
      <c r="N462" s="28">
        <f ca="1">IF($D462&gt;$D$8,"",INDIRECT(ADDRESS(ROW(Entrées!$C$37)+($D462-1)*24+N$11,COLUMN(Entrées!$C$37)+($C462-1),4,TRUE,"Entrées")))</f>
        <v>-4624</v>
      </c>
      <c r="O462" s="28">
        <f ca="1">IF($D462&gt;$D$8,"",INDIRECT(ADDRESS(ROW(Entrées!$C$37)+($D462-1)*24+O$11,COLUMN(Entrées!$C$37)+($C462-1),4,TRUE,"Entrées")))</f>
        <v>-5061</v>
      </c>
      <c r="P462" s="28">
        <f ca="1">IF($D462&gt;$D$8,"",INDIRECT(ADDRESS(ROW(Entrées!$C$37)+($D462-1)*24+P$11,COLUMN(Entrées!$C$37)+($C462-1),4,TRUE,"Entrées")))</f>
        <v>-5394</v>
      </c>
      <c r="Q462" s="28">
        <f ca="1">IF($D462&gt;$D$8,"",INDIRECT(ADDRESS(ROW(Entrées!$C$37)+($D462-1)*24+Q$11,COLUMN(Entrées!$C$37)+($C462-1),4,TRUE,"Entrées")))</f>
        <v>-5277</v>
      </c>
      <c r="R462" s="28">
        <f ca="1">IF($D462&gt;$D$8,"",INDIRECT(ADDRESS(ROW(Entrées!$C$37)+($D462-1)*24+R$11,COLUMN(Entrées!$C$37)+($C462-1),4,TRUE,"Entrées")))</f>
        <v>-5153</v>
      </c>
      <c r="S462" s="28">
        <f ca="1">IF($D462&gt;$D$8,"",INDIRECT(ADDRESS(ROW(Entrées!$C$37)+($D462-1)*24+S$11,COLUMN(Entrées!$C$37)+($C462-1),4,TRUE,"Entrées")))</f>
        <v>-5246</v>
      </c>
      <c r="T462" s="28">
        <f ca="1">IF($D462&gt;$D$8,"",INDIRECT(ADDRESS(ROW(Entrées!$C$37)+($D462-1)*24+T$11,COLUMN(Entrées!$C$37)+($C462-1),4,TRUE,"Entrées")))</f>
        <v>-5717.5</v>
      </c>
      <c r="U462" s="28">
        <f ca="1">IF($D462&gt;$D$8,"",INDIRECT(ADDRESS(ROW(Entrées!$C$37)+($D462-1)*24+U$11,COLUMN(Entrées!$C$37)+($C462-1),4,TRUE,"Entrées")))</f>
        <v>-6166</v>
      </c>
      <c r="V462" s="28">
        <f ca="1">IF($D462&gt;$D$8,"",INDIRECT(ADDRESS(ROW(Entrées!$C$37)+($D462-1)*24+V$11,COLUMN(Entrées!$C$37)+($C462-1),4,TRUE,"Entrées")))</f>
        <v>-6941</v>
      </c>
      <c r="W462" s="28">
        <f ca="1">IF($D462&gt;$D$8,"",INDIRECT(ADDRESS(ROW(Entrées!$C$37)+($D462-1)*24+W$11,COLUMN(Entrées!$C$37)+($C462-1),4,TRUE,"Entrées")))</f>
        <v>-7113.5</v>
      </c>
      <c r="X462" s="28">
        <f ca="1">IF($D462&gt;$D$8,"",INDIRECT(ADDRESS(ROW(Entrées!$C$37)+($D462-1)*24+X$11,COLUMN(Entrées!$C$37)+($C462-1),4,TRUE,"Entrées")))</f>
        <v>-6154</v>
      </c>
      <c r="Y462" s="28">
        <f ca="1">IF($D462&gt;$D$8,"",INDIRECT(ADDRESS(ROW(Entrées!$C$37)+($D462-1)*24+Y$11,COLUMN(Entrées!$C$37)+($C462-1),4,TRUE,"Entrées")))</f>
        <v>-6481</v>
      </c>
      <c r="Z462" s="28">
        <f ca="1">IF($D462&gt;$D$8,"",INDIRECT(ADDRESS(ROW(Entrées!$C$37)+($D462-1)*24+Z$11,COLUMN(Entrées!$C$37)+($C462-1),4,TRUE,"Entrées")))</f>
        <v>-7190.5</v>
      </c>
      <c r="AA462" s="28">
        <f ca="1">IF($D462&gt;$D$8,"",INDIRECT(ADDRESS(ROW(Entrées!$C$37)+($D462-1)*24+AA$11,COLUMN(Entrées!$C$37)+($C462-1),4,TRUE,"Entrées")))</f>
        <v>-6162</v>
      </c>
      <c r="AB462" s="28">
        <f ca="1">IF($D462&gt;$D$8,"",INDIRECT(ADDRESS(ROW(Entrées!$C$37)+($D462-1)*24+AB$11,COLUMN(Entrées!$C$37)+($C462-1),4,TRUE,"Entrées")))</f>
        <v>-5054</v>
      </c>
      <c r="AC462" s="11"/>
      <c r="AD462" s="40">
        <f t="shared" ca="1" si="540"/>
        <v>-6389.166666666667</v>
      </c>
      <c r="AE462" s="40">
        <f t="shared" ca="1" si="542"/>
        <v>-4624</v>
      </c>
      <c r="AF462" s="40">
        <f t="shared" ca="1" si="543"/>
        <v>-9992.5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49473.956989247294</v>
      </c>
      <c r="AK462" s="31">
        <f t="shared" ca="1" si="545"/>
        <v>49350.672043010745</v>
      </c>
      <c r="AL462" s="31">
        <f t="shared" ca="1" si="546"/>
        <v>49398.118279569891</v>
      </c>
      <c r="AM462" s="31">
        <f t="shared" ca="1" si="547"/>
        <v>347.55645161290329</v>
      </c>
      <c r="AN462" s="31">
        <f t="shared" ca="1" si="548"/>
        <v>2588.1444892473114</v>
      </c>
      <c r="AO462" s="31">
        <f t="shared" ca="1" si="549"/>
        <v>1503.5463709677417</v>
      </c>
      <c r="AP462" s="31">
        <f t="shared" ca="1" si="550"/>
        <v>41704.171370967742</v>
      </c>
      <c r="AQ462" s="31">
        <f t="shared" ca="1" si="551"/>
        <v>2152.7096774193546</v>
      </c>
      <c r="AR462" s="31">
        <f t="shared" ca="1" si="552"/>
        <v>402.56922043010746</v>
      </c>
      <c r="AS462" s="31">
        <f t="shared" ca="1" si="553"/>
        <v>6508.2741935483891</v>
      </c>
      <c r="AT462" s="31">
        <f t="shared" ca="1" si="554"/>
        <v>-813.07862903225805</v>
      </c>
      <c r="AU462" s="31">
        <f t="shared" ca="1" si="555"/>
        <v>663.5913978494624</v>
      </c>
      <c r="AV462" s="31">
        <f t="shared" ca="1" si="556"/>
        <v>-5583.5161290322567</v>
      </c>
      <c r="AW462" s="31">
        <f t="shared" ca="1" si="557"/>
        <v>65.047043010752674</v>
      </c>
      <c r="AX462" s="31">
        <f t="shared" ca="1" si="558"/>
        <v>1350.5215053763443</v>
      </c>
      <c r="AY462" s="31">
        <f t="shared" ca="1" si="559"/>
        <v>-1174.383064516129</v>
      </c>
      <c r="AZ462" s="31">
        <f t="shared" ca="1" si="560"/>
        <v>-997.34811827956992</v>
      </c>
      <c r="BA462" s="31">
        <f t="shared" ca="1" si="561"/>
        <v>-382.02016129032256</v>
      </c>
      <c r="BB462" s="31">
        <f t="shared" ca="1" si="562"/>
        <v>-2410.5497311827958</v>
      </c>
      <c r="BC462" s="31">
        <f t="shared" ca="1" si="563"/>
        <v>-1597.1438172043011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-3203.5</v>
      </c>
      <c r="BI462" s="32">
        <f>IF($BF462&gt;$Y$7,"",IF(AND($BF462=$Y$7,$BG462=23),"",Entrées!D490-Entrées!D489))</f>
        <v>-3175</v>
      </c>
      <c r="BJ462" s="32">
        <f>IF($BF462&gt;$Y$7,"",IF(AND($BF462=$Y$7,$BG462=23),"",Entrées!E490-Entrées!E489))</f>
        <v>-3112.5</v>
      </c>
      <c r="BK462" s="32">
        <f>IF($BF462&gt;$Y$7,"",IF(AND($BF462=$Y$7,$BG462=23),"",Entrées!F490-Entrées!F489))</f>
        <v>0.5</v>
      </c>
      <c r="BL462" s="32">
        <f>IF($BF462&gt;$Y$7,"",IF(AND($BF462=$Y$7,$BG462=23),"",Entrées!G490-Entrées!G489))</f>
        <v>-58</v>
      </c>
      <c r="BM462" s="32">
        <f>IF($BF462&gt;$Y$7,"",IF(AND($BF462=$Y$7,$BG462=23),"",Entrées!H490-Entrées!H489))</f>
        <v>56.5</v>
      </c>
      <c r="BN462" s="32">
        <f>IF($BF462&gt;$Y$7,"",IF(AND($BF462=$Y$7,$BG462=23),"",Entrées!I490-Entrées!I489))</f>
        <v>-471.5</v>
      </c>
      <c r="BO462" s="32">
        <f>IF($BF462&gt;$Y$7,"",IF(AND($BF462=$Y$7,$BG462=23),"",Entrées!J490-Entrées!J489))</f>
        <v>131</v>
      </c>
      <c r="BP462" s="32">
        <f>IF($BF462&gt;$Y$7,"",IF(AND($BF462=$Y$7,$BG462=23),"",Entrées!K490-Entrées!K489))</f>
        <v>0</v>
      </c>
      <c r="BQ462" s="32">
        <f>IF($BF462&gt;$Y$7,"",IF(AND($BF462=$Y$7,$BG462=23),"",Entrées!L490-Entrées!L489))</f>
        <v>-1989</v>
      </c>
      <c r="BR462" s="32">
        <f>IF($BF462&gt;$Y$7,"",IF(AND($BF462=$Y$7,$BG462=23),"",Entrées!M490-Entrées!M489))</f>
        <v>-676.5</v>
      </c>
      <c r="BS462" s="32">
        <f>IF($BF462&gt;$Y$7,"",IF(AND($BF462=$Y$7,$BG462=23),"",Entrées!N490-Entrées!N489))</f>
        <v>5.5</v>
      </c>
      <c r="BT462" s="32">
        <f>IF($BF462&gt;$Y$7,"",IF(AND($BF462=$Y$7,$BG462=23),"",Entrées!O490-Entrées!O489))</f>
        <v>-201.5</v>
      </c>
      <c r="BU462" s="32">
        <f>IF($BF462&gt;$Y$7,"",IF(AND($BF462=$Y$7,$BG462=23),"",Entrées!P490-Entrées!P489))</f>
        <v>1</v>
      </c>
      <c r="BV462" s="32">
        <f>IF($BF462&gt;$Y$7,"",IF(AND($BF462=$Y$7,$BG462=23),"",Entrées!Q490-Entrées!Q489))</f>
        <v>110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-54</v>
      </c>
      <c r="BY462" s="32">
        <f>IF($BF462&gt;$Y$7,"",IF(AND($BF462=$Y$7,$BG462=23),"",Entrées!T490-Entrées!T489))</f>
        <v>445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-143</v>
      </c>
      <c r="CB462" s="4"/>
      <c r="CC462" s="4"/>
      <c r="CD462" s="33">
        <f>IF($BF462&lt;=$Y$7,Entrées!J489/CD$2,"")</f>
        <v>0.37156194801917741</v>
      </c>
      <c r="CE462" s="33">
        <f>IF($BF462&lt;=$Y$7,Entrées!K489/CE$2,"")</f>
        <v>0</v>
      </c>
      <c r="CF462" s="11">
        <f t="shared" si="565"/>
        <v>7926</v>
      </c>
      <c r="CG462" s="11">
        <f t="shared" si="566"/>
        <v>4186</v>
      </c>
      <c r="CH462" s="52">
        <f t="shared" si="567"/>
        <v>0.27160101910413265</v>
      </c>
      <c r="CI462" s="52">
        <f t="shared" si="568"/>
        <v>9.6170382329218221E-2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-6034</v>
      </c>
      <c r="F463" s="28">
        <f ca="1">IF($D463&gt;$D$8,"",INDIRECT(ADDRESS(ROW(Entrées!$C$37)+($D463-1)*24+F$11,COLUMN(Entrées!$C$37)+($C463-1),4,TRUE,"Entrées")))</f>
        <v>-6435</v>
      </c>
      <c r="G463" s="28">
        <f ca="1">IF($D463&gt;$D$8,"",INDIRECT(ADDRESS(ROW(Entrées!$C$37)+($D463-1)*24+G$11,COLUMN(Entrées!$C$37)+($C463-1),4,TRUE,"Entrées")))</f>
        <v>-6922.5</v>
      </c>
      <c r="H463" s="28">
        <f ca="1">IF($D463&gt;$D$8,"",INDIRECT(ADDRESS(ROW(Entrées!$C$37)+($D463-1)*24+H$11,COLUMN(Entrées!$C$37)+($C463-1),4,TRUE,"Entrées")))</f>
        <v>-7995</v>
      </c>
      <c r="I463" s="28">
        <f ca="1">IF($D463&gt;$D$8,"",INDIRECT(ADDRESS(ROW(Entrées!$C$37)+($D463-1)*24+I$11,COLUMN(Entrées!$C$37)+($C463-1),4,TRUE,"Entrées")))</f>
        <v>-8989.5</v>
      </c>
      <c r="J463" s="28">
        <f ca="1">IF($D463&gt;$D$8,"",INDIRECT(ADDRESS(ROW(Entrées!$C$37)+($D463-1)*24+J$11,COLUMN(Entrées!$C$37)+($C463-1),4,TRUE,"Entrées")))</f>
        <v>-8118.5</v>
      </c>
      <c r="K463" s="28">
        <f ca="1">IF($D463&gt;$D$8,"",INDIRECT(ADDRESS(ROW(Entrées!$C$37)+($D463-1)*24+K$11,COLUMN(Entrées!$C$37)+($C463-1),4,TRUE,"Entrées")))</f>
        <v>-6554</v>
      </c>
      <c r="L463" s="28">
        <f ca="1">IF($D463&gt;$D$8,"",INDIRECT(ADDRESS(ROW(Entrées!$C$37)+($D463-1)*24+L$11,COLUMN(Entrées!$C$37)+($C463-1),4,TRUE,"Entrées")))</f>
        <v>-5884</v>
      </c>
      <c r="M463" s="28">
        <f ca="1">IF($D463&gt;$D$8,"",INDIRECT(ADDRESS(ROW(Entrées!$C$37)+($D463-1)*24+M$11,COLUMN(Entrées!$C$37)+($C463-1),4,TRUE,"Entrées")))</f>
        <v>-5506</v>
      </c>
      <c r="N463" s="28">
        <f ca="1">IF($D463&gt;$D$8,"",INDIRECT(ADDRESS(ROW(Entrées!$C$37)+($D463-1)*24+N$11,COLUMN(Entrées!$C$37)+($C463-1),4,TRUE,"Entrées")))</f>
        <v>-4896</v>
      </c>
      <c r="O463" s="28">
        <f ca="1">IF($D463&gt;$D$8,"",INDIRECT(ADDRESS(ROW(Entrées!$C$37)+($D463-1)*24+O$11,COLUMN(Entrées!$C$37)+($C463-1),4,TRUE,"Entrées")))</f>
        <v>-4705</v>
      </c>
      <c r="P463" s="28">
        <f ca="1">IF($D463&gt;$D$8,"",INDIRECT(ADDRESS(ROW(Entrées!$C$37)+($D463-1)*24+P$11,COLUMN(Entrées!$C$37)+($C463-1),4,TRUE,"Entrées")))</f>
        <v>-4987.5</v>
      </c>
      <c r="Q463" s="28">
        <f ca="1">IF($D463&gt;$D$8,"",INDIRECT(ADDRESS(ROW(Entrées!$C$37)+($D463-1)*24+Q$11,COLUMN(Entrées!$C$37)+($C463-1),4,TRUE,"Entrées")))</f>
        <v>-4734.5</v>
      </c>
      <c r="R463" s="28">
        <f ca="1">IF($D463&gt;$D$8,"",INDIRECT(ADDRESS(ROW(Entrées!$C$37)+($D463-1)*24+R$11,COLUMN(Entrées!$C$37)+($C463-1),4,TRUE,"Entrées")))</f>
        <v>-4679</v>
      </c>
      <c r="S463" s="28">
        <f ca="1">IF($D463&gt;$D$8,"",INDIRECT(ADDRESS(ROW(Entrées!$C$37)+($D463-1)*24+S$11,COLUMN(Entrées!$C$37)+($C463-1),4,TRUE,"Entrées")))</f>
        <v>-4887.5</v>
      </c>
      <c r="T463" s="28">
        <f ca="1">IF($D463&gt;$D$8,"",INDIRECT(ADDRESS(ROW(Entrées!$C$37)+($D463-1)*24+T$11,COLUMN(Entrées!$C$37)+($C463-1),4,TRUE,"Entrées")))</f>
        <v>-5388</v>
      </c>
      <c r="U463" s="28">
        <f ca="1">IF($D463&gt;$D$8,"",INDIRECT(ADDRESS(ROW(Entrées!$C$37)+($D463-1)*24+U$11,COLUMN(Entrées!$C$37)+($C463-1),4,TRUE,"Entrées")))</f>
        <v>-6527.5</v>
      </c>
      <c r="V463" s="28">
        <f ca="1">IF($D463&gt;$D$8,"",INDIRECT(ADDRESS(ROW(Entrées!$C$37)+($D463-1)*24+V$11,COLUMN(Entrées!$C$37)+($C463-1),4,TRUE,"Entrées")))</f>
        <v>-7744.5</v>
      </c>
      <c r="W463" s="28">
        <f ca="1">IF($D463&gt;$D$8,"",INDIRECT(ADDRESS(ROW(Entrées!$C$37)+($D463-1)*24+W$11,COLUMN(Entrées!$C$37)+($C463-1),4,TRUE,"Entrées")))</f>
        <v>-7911.5</v>
      </c>
      <c r="X463" s="28">
        <f ca="1">IF($D463&gt;$D$8,"",INDIRECT(ADDRESS(ROW(Entrées!$C$37)+($D463-1)*24+X$11,COLUMN(Entrées!$C$37)+($C463-1),4,TRUE,"Entrées")))</f>
        <v>-6420.5</v>
      </c>
      <c r="Y463" s="28">
        <f ca="1">IF($D463&gt;$D$8,"",INDIRECT(ADDRESS(ROW(Entrées!$C$37)+($D463-1)*24+Y$11,COLUMN(Entrées!$C$37)+($C463-1),4,TRUE,"Entrées")))</f>
        <v>-5999.5</v>
      </c>
      <c r="Z463" s="28">
        <f ca="1">IF($D463&gt;$D$8,"",INDIRECT(ADDRESS(ROW(Entrées!$C$37)+($D463-1)*24+Z$11,COLUMN(Entrées!$C$37)+($C463-1),4,TRUE,"Entrées")))</f>
        <v>-7347</v>
      </c>
      <c r="AA463" s="28">
        <f ca="1">IF($D463&gt;$D$8,"",INDIRECT(ADDRESS(ROW(Entrées!$C$37)+($D463-1)*24+AA$11,COLUMN(Entrées!$C$37)+($C463-1),4,TRUE,"Entrées")))</f>
        <v>-6658</v>
      </c>
      <c r="AB463" s="28">
        <f ca="1">IF($D463&gt;$D$8,"",INDIRECT(ADDRESS(ROW(Entrées!$C$37)+($D463-1)*24+AB$11,COLUMN(Entrées!$C$37)+($C463-1),4,TRUE,"Entrées")))</f>
        <v>-4490.5</v>
      </c>
      <c r="AC463" s="11"/>
      <c r="AD463" s="40">
        <f t="shared" ca="1" si="540"/>
        <v>-6242.291666666667</v>
      </c>
      <c r="AE463" s="40">
        <f t="shared" ca="1" si="542"/>
        <v>-4490.5</v>
      </c>
      <c r="AF463" s="40">
        <f t="shared" ca="1" si="543"/>
        <v>-8989.5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49473.956989247294</v>
      </c>
      <c r="AK463" s="31">
        <f t="shared" ca="1" si="545"/>
        <v>49350.672043010745</v>
      </c>
      <c r="AL463" s="31">
        <f t="shared" ca="1" si="546"/>
        <v>49398.118279569891</v>
      </c>
      <c r="AM463" s="31">
        <f t="shared" ca="1" si="547"/>
        <v>347.55645161290329</v>
      </c>
      <c r="AN463" s="31">
        <f t="shared" ca="1" si="548"/>
        <v>2588.1444892473114</v>
      </c>
      <c r="AO463" s="31">
        <f t="shared" ca="1" si="549"/>
        <v>1503.5463709677417</v>
      </c>
      <c r="AP463" s="31">
        <f t="shared" ca="1" si="550"/>
        <v>41704.171370967742</v>
      </c>
      <c r="AQ463" s="31">
        <f t="shared" ca="1" si="551"/>
        <v>2152.7096774193546</v>
      </c>
      <c r="AR463" s="31">
        <f t="shared" ca="1" si="552"/>
        <v>402.56922043010746</v>
      </c>
      <c r="AS463" s="31">
        <f t="shared" ca="1" si="553"/>
        <v>6508.2741935483891</v>
      </c>
      <c r="AT463" s="31">
        <f t="shared" ca="1" si="554"/>
        <v>-813.07862903225805</v>
      </c>
      <c r="AU463" s="31">
        <f t="shared" ca="1" si="555"/>
        <v>663.5913978494624</v>
      </c>
      <c r="AV463" s="31">
        <f t="shared" ca="1" si="556"/>
        <v>-5583.5161290322567</v>
      </c>
      <c r="AW463" s="31">
        <f t="shared" ca="1" si="557"/>
        <v>65.047043010752674</v>
      </c>
      <c r="AX463" s="31">
        <f t="shared" ca="1" si="558"/>
        <v>1350.5215053763443</v>
      </c>
      <c r="AY463" s="31">
        <f t="shared" ca="1" si="559"/>
        <v>-1174.383064516129</v>
      </c>
      <c r="AZ463" s="31">
        <f t="shared" ca="1" si="560"/>
        <v>-997.34811827956992</v>
      </c>
      <c r="BA463" s="31">
        <f t="shared" ca="1" si="561"/>
        <v>-382.02016129032256</v>
      </c>
      <c r="BB463" s="31">
        <f t="shared" ca="1" si="562"/>
        <v>-2410.5497311827958</v>
      </c>
      <c r="BC463" s="31">
        <f t="shared" ca="1" si="563"/>
        <v>-1597.1438172043011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-1562.5</v>
      </c>
      <c r="BI463" s="32">
        <f>IF($BF463&gt;$Y$7,"",IF(AND($BF463=$Y$7,$BG463=23),"",Entrées!D491-Entrées!D490))</f>
        <v>-362.5</v>
      </c>
      <c r="BJ463" s="32">
        <f>IF($BF463&gt;$Y$7,"",IF(AND($BF463=$Y$7,$BG463=23),"",Entrées!E491-Entrées!E490))</f>
        <v>-325</v>
      </c>
      <c r="BK463" s="32">
        <f>IF($BF463&gt;$Y$7,"",IF(AND($BF463=$Y$7,$BG463=23),"",Entrées!F491-Entrées!F490))</f>
        <v>-6</v>
      </c>
      <c r="BL463" s="32">
        <f>IF($BF463&gt;$Y$7,"",IF(AND($BF463=$Y$7,$BG463=23),"",Entrées!G491-Entrées!G490))</f>
        <v>-89.5</v>
      </c>
      <c r="BM463" s="32">
        <f>IF($BF463&gt;$Y$7,"",IF(AND($BF463=$Y$7,$BG463=23),"",Entrées!H491-Entrées!H490))</f>
        <v>20.5</v>
      </c>
      <c r="BN463" s="32">
        <f>IF($BF463&gt;$Y$7,"",IF(AND($BF463=$Y$7,$BG463=23),"",Entrées!I491-Entrées!I490))</f>
        <v>-223</v>
      </c>
      <c r="BO463" s="32">
        <f>IF($BF463&gt;$Y$7,"",IF(AND($BF463=$Y$7,$BG463=23),"",Entrées!J491-Entrées!J490))</f>
        <v>-7.5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-116</v>
      </c>
      <c r="BR463" s="32">
        <f>IF($BF463&gt;$Y$7,"",IF(AND($BF463=$Y$7,$BG463=23),"",Entrées!M491-Entrées!M490))</f>
        <v>-1392.5</v>
      </c>
      <c r="BS463" s="32">
        <f>IF($BF463&gt;$Y$7,"",IF(AND($BF463=$Y$7,$BG463=23),"",Entrées!N491-Entrées!N490))</f>
        <v>3.5</v>
      </c>
      <c r="BT463" s="32">
        <f>IF($BF463&gt;$Y$7,"",IF(AND($BF463=$Y$7,$BG463=23),"",Entrées!O491-Entrées!O490))</f>
        <v>248</v>
      </c>
      <c r="BU463" s="32">
        <f>IF($BF463&gt;$Y$7,"",IF(AND($BF463=$Y$7,$BG463=23),"",Entrées!P491-Entrées!P490))</f>
        <v>-0.5</v>
      </c>
      <c r="BV463" s="32">
        <f>IF($BF463&gt;$Y$7,"",IF(AND($BF463=$Y$7,$BG463=23),"",Entrées!Q491-Entrées!Q490))</f>
        <v>0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18</v>
      </c>
      <c r="BY463" s="32">
        <f>IF($BF463&gt;$Y$7,"",IF(AND($BF463=$Y$7,$BG463=23),"",Entrées!T491-Entrées!T490))</f>
        <v>156</v>
      </c>
      <c r="BZ463" s="32">
        <f>IF($BF463&gt;$Y$7,"",IF(AND($BF463=$Y$7,$BG463=23),"",Entrées!U491-Entrées!U490))</f>
        <v>0</v>
      </c>
      <c r="CA463" s="32">
        <f>IF($BF463&gt;$Y$7,"",IF(AND($BF463=$Y$7,$BG463=23),"",Entrées!V491-Entrées!V490))</f>
        <v>7</v>
      </c>
      <c r="CB463" s="4"/>
      <c r="CC463" s="4"/>
      <c r="CD463" s="33">
        <f>IF($BF463&lt;=$Y$7,Entrées!J490/CD$2,"")</f>
        <v>0.38808983093615945</v>
      </c>
      <c r="CE463" s="33">
        <f>IF($BF463&lt;=$Y$7,Entrées!K490/CE$2,"")</f>
        <v>0</v>
      </c>
      <c r="CF463" s="11">
        <f t="shared" si="565"/>
        <v>7926</v>
      </c>
      <c r="CG463" s="11">
        <f t="shared" si="566"/>
        <v>4186</v>
      </c>
      <c r="CH463" s="52">
        <f t="shared" si="567"/>
        <v>0.27160101910413265</v>
      </c>
      <c r="CI463" s="52">
        <f t="shared" si="568"/>
        <v>9.6170382329218221E-2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-4802.5</v>
      </c>
      <c r="F464" s="28">
        <f ca="1">IF($D464&gt;$D$8,"",INDIRECT(ADDRESS(ROW(Entrées!$C$37)+($D464-1)*24+F$11,COLUMN(Entrées!$C$37)+($C464-1),4,TRUE,"Entrées")))</f>
        <v>-6079</v>
      </c>
      <c r="G464" s="28">
        <f ca="1">IF($D464&gt;$D$8,"",INDIRECT(ADDRESS(ROW(Entrées!$C$37)+($D464-1)*24+G$11,COLUMN(Entrées!$C$37)+($C464-1),4,TRUE,"Entrées")))</f>
        <v>-6320.5</v>
      </c>
      <c r="H464" s="28">
        <f ca="1">IF($D464&gt;$D$8,"",INDIRECT(ADDRESS(ROW(Entrées!$C$37)+($D464-1)*24+H$11,COLUMN(Entrées!$C$37)+($C464-1),4,TRUE,"Entrées")))</f>
        <v>-7758.5</v>
      </c>
      <c r="I464" s="28">
        <f ca="1">IF($D464&gt;$D$8,"",INDIRECT(ADDRESS(ROW(Entrées!$C$37)+($D464-1)*24+I$11,COLUMN(Entrées!$C$37)+($C464-1),4,TRUE,"Entrées")))</f>
        <v>-8422</v>
      </c>
      <c r="J464" s="28">
        <f ca="1">IF($D464&gt;$D$8,"",INDIRECT(ADDRESS(ROW(Entrées!$C$37)+($D464-1)*24+J$11,COLUMN(Entrées!$C$37)+($C464-1),4,TRUE,"Entrées")))</f>
        <v>-8019.5</v>
      </c>
      <c r="K464" s="28">
        <f ca="1">IF($D464&gt;$D$8,"",INDIRECT(ADDRESS(ROW(Entrées!$C$37)+($D464-1)*24+K$11,COLUMN(Entrées!$C$37)+($C464-1),4,TRUE,"Entrées")))</f>
        <v>-6447.5</v>
      </c>
      <c r="L464" s="28">
        <f ca="1">IF($D464&gt;$D$8,"",INDIRECT(ADDRESS(ROW(Entrées!$C$37)+($D464-1)*24+L$11,COLUMN(Entrées!$C$37)+($C464-1),4,TRUE,"Entrées")))</f>
        <v>-4721.5</v>
      </c>
      <c r="M464" s="28">
        <f ca="1">IF($D464&gt;$D$8,"",INDIRECT(ADDRESS(ROW(Entrées!$C$37)+($D464-1)*24+M$11,COLUMN(Entrées!$C$37)+($C464-1),4,TRUE,"Entrées")))</f>
        <v>-3811</v>
      </c>
      <c r="N464" s="28">
        <f ca="1">IF($D464&gt;$D$8,"",INDIRECT(ADDRESS(ROW(Entrées!$C$37)+($D464-1)*24+N$11,COLUMN(Entrées!$C$37)+($C464-1),4,TRUE,"Entrées")))</f>
        <v>-3527</v>
      </c>
      <c r="O464" s="28">
        <f ca="1">IF($D464&gt;$D$8,"",INDIRECT(ADDRESS(ROW(Entrées!$C$37)+($D464-1)*24+O$11,COLUMN(Entrées!$C$37)+($C464-1),4,TRUE,"Entrées")))</f>
        <v>-3740.5</v>
      </c>
      <c r="P464" s="28">
        <f ca="1">IF($D464&gt;$D$8,"",INDIRECT(ADDRESS(ROW(Entrées!$C$37)+($D464-1)*24+P$11,COLUMN(Entrées!$C$37)+($C464-1),4,TRUE,"Entrées")))</f>
        <v>-3849</v>
      </c>
      <c r="Q464" s="28">
        <f ca="1">IF($D464&gt;$D$8,"",INDIRECT(ADDRESS(ROW(Entrées!$C$37)+($D464-1)*24+Q$11,COLUMN(Entrées!$C$37)+($C464-1),4,TRUE,"Entrées")))</f>
        <v>-3540</v>
      </c>
      <c r="R464" s="28">
        <f ca="1">IF($D464&gt;$D$8,"",INDIRECT(ADDRESS(ROW(Entrées!$C$37)+($D464-1)*24+R$11,COLUMN(Entrées!$C$37)+($C464-1),4,TRUE,"Entrées")))</f>
        <v>-3797</v>
      </c>
      <c r="S464" s="28">
        <f ca="1">IF($D464&gt;$D$8,"",INDIRECT(ADDRESS(ROW(Entrées!$C$37)+($D464-1)*24+S$11,COLUMN(Entrées!$C$37)+($C464-1),4,TRUE,"Entrées")))</f>
        <v>-3613</v>
      </c>
      <c r="T464" s="28">
        <f ca="1">IF($D464&gt;$D$8,"",INDIRECT(ADDRESS(ROW(Entrées!$C$37)+($D464-1)*24+T$11,COLUMN(Entrées!$C$37)+($C464-1),4,TRUE,"Entrées")))</f>
        <v>-4154.5</v>
      </c>
      <c r="U464" s="28">
        <f ca="1">IF($D464&gt;$D$8,"",INDIRECT(ADDRESS(ROW(Entrées!$C$37)+($D464-1)*24+U$11,COLUMN(Entrées!$C$37)+($C464-1),4,TRUE,"Entrées")))</f>
        <v>-4632</v>
      </c>
      <c r="V464" s="28">
        <f ca="1">IF($D464&gt;$D$8,"",INDIRECT(ADDRESS(ROW(Entrées!$C$37)+($D464-1)*24+V$11,COLUMN(Entrées!$C$37)+($C464-1),4,TRUE,"Entrées")))</f>
        <v>-4965</v>
      </c>
      <c r="W464" s="28">
        <f ca="1">IF($D464&gt;$D$8,"",INDIRECT(ADDRESS(ROW(Entrées!$C$37)+($D464-1)*24+W$11,COLUMN(Entrées!$C$37)+($C464-1),4,TRUE,"Entrées")))</f>
        <v>-4819</v>
      </c>
      <c r="X464" s="28">
        <f ca="1">IF($D464&gt;$D$8,"",INDIRECT(ADDRESS(ROW(Entrées!$C$37)+($D464-1)*24+X$11,COLUMN(Entrées!$C$37)+($C464-1),4,TRUE,"Entrées")))</f>
        <v>-3519</v>
      </c>
      <c r="Y464" s="28">
        <f ca="1">IF($D464&gt;$D$8,"",INDIRECT(ADDRESS(ROW(Entrées!$C$37)+($D464-1)*24+Y$11,COLUMN(Entrées!$C$37)+($C464-1),4,TRUE,"Entrées")))</f>
        <v>-3335</v>
      </c>
      <c r="Z464" s="28">
        <f ca="1">IF($D464&gt;$D$8,"",INDIRECT(ADDRESS(ROW(Entrées!$C$37)+($D464-1)*24+Z$11,COLUMN(Entrées!$C$37)+($C464-1),4,TRUE,"Entrées")))</f>
        <v>-4550.5</v>
      </c>
      <c r="AA464" s="28">
        <f ca="1">IF($D464&gt;$D$8,"",INDIRECT(ADDRESS(ROW(Entrées!$C$37)+($D464-1)*24+AA$11,COLUMN(Entrées!$C$37)+($C464-1),4,TRUE,"Entrées")))</f>
        <v>-4580.5</v>
      </c>
      <c r="AB464" s="28">
        <f ca="1">IF($D464&gt;$D$8,"",INDIRECT(ADDRESS(ROW(Entrées!$C$37)+($D464-1)*24+AB$11,COLUMN(Entrées!$C$37)+($C464-1),4,TRUE,"Entrées")))</f>
        <v>-3695.5</v>
      </c>
      <c r="AC464" s="11"/>
      <c r="AD464" s="40">
        <f t="shared" ca="1" si="540"/>
        <v>-4862.479166666667</v>
      </c>
      <c r="AE464" s="40">
        <f t="shared" ca="1" si="542"/>
        <v>-3335</v>
      </c>
      <c r="AF464" s="40">
        <f t="shared" ca="1" si="543"/>
        <v>-8422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49473.956989247294</v>
      </c>
      <c r="AK464" s="31">
        <f t="shared" ca="1" si="545"/>
        <v>49350.672043010745</v>
      </c>
      <c r="AL464" s="31">
        <f t="shared" ca="1" si="546"/>
        <v>49398.118279569891</v>
      </c>
      <c r="AM464" s="31">
        <f t="shared" ca="1" si="547"/>
        <v>347.55645161290329</v>
      </c>
      <c r="AN464" s="31">
        <f t="shared" ca="1" si="548"/>
        <v>2588.1444892473114</v>
      </c>
      <c r="AO464" s="31">
        <f t="shared" ca="1" si="549"/>
        <v>1503.5463709677417</v>
      </c>
      <c r="AP464" s="31">
        <f t="shared" ca="1" si="550"/>
        <v>41704.171370967742</v>
      </c>
      <c r="AQ464" s="31">
        <f t="shared" ca="1" si="551"/>
        <v>2152.7096774193546</v>
      </c>
      <c r="AR464" s="31">
        <f t="shared" ca="1" si="552"/>
        <v>402.56922043010746</v>
      </c>
      <c r="AS464" s="31">
        <f t="shared" ca="1" si="553"/>
        <v>6508.2741935483891</v>
      </c>
      <c r="AT464" s="31">
        <f t="shared" ca="1" si="554"/>
        <v>-813.07862903225805</v>
      </c>
      <c r="AU464" s="31">
        <f t="shared" ca="1" si="555"/>
        <v>663.5913978494624</v>
      </c>
      <c r="AV464" s="31">
        <f t="shared" ca="1" si="556"/>
        <v>-5583.5161290322567</v>
      </c>
      <c r="AW464" s="31">
        <f t="shared" ca="1" si="557"/>
        <v>65.047043010752674</v>
      </c>
      <c r="AX464" s="31">
        <f t="shared" ca="1" si="558"/>
        <v>1350.5215053763443</v>
      </c>
      <c r="AY464" s="31">
        <f t="shared" ca="1" si="559"/>
        <v>-1174.383064516129</v>
      </c>
      <c r="AZ464" s="31">
        <f t="shared" ca="1" si="560"/>
        <v>-997.34811827956992</v>
      </c>
      <c r="BA464" s="31">
        <f t="shared" ca="1" si="561"/>
        <v>-382.02016129032256</v>
      </c>
      <c r="BB464" s="31">
        <f t="shared" ca="1" si="562"/>
        <v>-2410.5497311827958</v>
      </c>
      <c r="BC464" s="31">
        <f t="shared" ca="1" si="563"/>
        <v>-1597.1438172043011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3162</v>
      </c>
      <c r="BI464" s="32">
        <f>IF($BF464&gt;$Y$7,"",IF(AND($BF464=$Y$7,$BG464=23),"",Entrées!D492-Entrées!D491))</f>
        <v>2337.5</v>
      </c>
      <c r="BJ464" s="32">
        <f>IF($BF464&gt;$Y$7,"",IF(AND($BF464=$Y$7,$BG464=23),"",Entrées!E492-Entrées!E491))</f>
        <v>2337.5</v>
      </c>
      <c r="BK464" s="32">
        <f>IF($BF464&gt;$Y$7,"",IF(AND($BF464=$Y$7,$BG464=23),"",Entrées!F492-Entrées!F491))</f>
        <v>-1</v>
      </c>
      <c r="BL464" s="32">
        <f>IF($BF464&gt;$Y$7,"",IF(AND($BF464=$Y$7,$BG464=23),"",Entrées!G492-Entrées!G491))</f>
        <v>128</v>
      </c>
      <c r="BM464" s="32">
        <f>IF($BF464&gt;$Y$7,"",IF(AND($BF464=$Y$7,$BG464=23),"",Entrées!H492-Entrées!H491))</f>
        <v>15</v>
      </c>
      <c r="BN464" s="32">
        <f>IF($BF464&gt;$Y$7,"",IF(AND($BF464=$Y$7,$BG464=23),"",Entrées!I492-Entrées!I491))</f>
        <v>491</v>
      </c>
      <c r="BO464" s="32">
        <f>IF($BF464&gt;$Y$7,"",IF(AND($BF464=$Y$7,$BG464=23),"",Entrées!J492-Entrées!J491))</f>
        <v>109.5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435.5</v>
      </c>
      <c r="BR464" s="32">
        <f>IF($BF464&gt;$Y$7,"",IF(AND($BF464=$Y$7,$BG464=23),"",Entrées!M492-Entrées!M491))</f>
        <v>1823</v>
      </c>
      <c r="BS464" s="32">
        <f>IF($BF464&gt;$Y$7,"",IF(AND($BF464=$Y$7,$BG464=23),"",Entrées!N492-Entrées!N491))</f>
        <v>-4.5</v>
      </c>
      <c r="BT464" s="32">
        <f>IF($BF464&gt;$Y$7,"",IF(AND($BF464=$Y$7,$BG464=23),"",Entrées!O492-Entrées!O491))</f>
        <v>165.5</v>
      </c>
      <c r="BU464" s="32">
        <f>IF($BF464&gt;$Y$7,"",IF(AND($BF464=$Y$7,$BG464=23),"",Entrées!P492-Entrées!P491))</f>
        <v>0.5</v>
      </c>
      <c r="BV464" s="32">
        <f>IF($BF464&gt;$Y$7,"",IF(AND($BF464=$Y$7,$BG464=23),"",Entrées!Q492-Entrées!Q491))</f>
        <v>-328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183</v>
      </c>
      <c r="BY464" s="32">
        <f>IF($BF464&gt;$Y$7,"",IF(AND($BF464=$Y$7,$BG464=23),"",Entrées!T492-Entrées!T491))</f>
        <v>-66</v>
      </c>
      <c r="BZ464" s="32">
        <f>IF($BF464&gt;$Y$7,"",IF(AND($BF464=$Y$7,$BG464=23),"",Entrées!U492-Entrées!U491))</f>
        <v>155</v>
      </c>
      <c r="CA464" s="32">
        <f>IF($BF464&gt;$Y$7,"",IF(AND($BF464=$Y$7,$BG464=23),"",Entrées!V492-Entrées!V491))</f>
        <v>-78</v>
      </c>
      <c r="CB464" s="4"/>
      <c r="CC464" s="4"/>
      <c r="CD464" s="33">
        <f>IF($BF464&lt;=$Y$7,Entrées!J491/CD$2,"")</f>
        <v>0.38714357809740096</v>
      </c>
      <c r="CE464" s="33">
        <f>IF($BF464&lt;=$Y$7,Entrées!K491/CE$2,"")</f>
        <v>0</v>
      </c>
      <c r="CF464" s="11">
        <f t="shared" si="565"/>
        <v>7926</v>
      </c>
      <c r="CG464" s="11">
        <f t="shared" si="566"/>
        <v>4186</v>
      </c>
      <c r="CH464" s="52">
        <f t="shared" si="567"/>
        <v>0.27160101910413265</v>
      </c>
      <c r="CI464" s="52">
        <f t="shared" si="568"/>
        <v>9.6170382329218221E-2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-4059.5</v>
      </c>
      <c r="F465" s="28">
        <f ca="1">IF($D465&gt;$D$8,"",INDIRECT(ADDRESS(ROW(Entrées!$C$37)+($D465-1)*24+F$11,COLUMN(Entrées!$C$37)+($C465-1),4,TRUE,"Entrées")))</f>
        <v>-5475.5</v>
      </c>
      <c r="G465" s="28">
        <f ca="1">IF($D465&gt;$D$8,"",INDIRECT(ADDRESS(ROW(Entrées!$C$37)+($D465-1)*24+G$11,COLUMN(Entrées!$C$37)+($C465-1),4,TRUE,"Entrées")))</f>
        <v>-6286</v>
      </c>
      <c r="H465" s="28">
        <f ca="1">IF($D465&gt;$D$8,"",INDIRECT(ADDRESS(ROW(Entrées!$C$37)+($D465-1)*24+H$11,COLUMN(Entrées!$C$37)+($C465-1),4,TRUE,"Entrées")))</f>
        <v>-7508</v>
      </c>
      <c r="I465" s="28">
        <f ca="1">IF($D465&gt;$D$8,"",INDIRECT(ADDRESS(ROW(Entrées!$C$37)+($D465-1)*24+I$11,COLUMN(Entrées!$C$37)+($C465-1),4,TRUE,"Entrées")))</f>
        <v>-8727</v>
      </c>
      <c r="J465" s="28">
        <f ca="1">IF($D465&gt;$D$8,"",INDIRECT(ADDRESS(ROW(Entrées!$C$37)+($D465-1)*24+J$11,COLUMN(Entrées!$C$37)+($C465-1),4,TRUE,"Entrées")))</f>
        <v>-8026.5</v>
      </c>
      <c r="K465" s="28">
        <f ca="1">IF($D465&gt;$D$8,"",INDIRECT(ADDRESS(ROW(Entrées!$C$37)+($D465-1)*24+K$11,COLUMN(Entrées!$C$37)+($C465-1),4,TRUE,"Entrées")))</f>
        <v>-6969</v>
      </c>
      <c r="L465" s="28">
        <f ca="1">IF($D465&gt;$D$8,"",INDIRECT(ADDRESS(ROW(Entrées!$C$37)+($D465-1)*24+L$11,COLUMN(Entrées!$C$37)+($C465-1),4,TRUE,"Entrées")))</f>
        <v>-5980</v>
      </c>
      <c r="M465" s="28">
        <f ca="1">IF($D465&gt;$D$8,"",INDIRECT(ADDRESS(ROW(Entrées!$C$37)+($D465-1)*24+M$11,COLUMN(Entrées!$C$37)+($C465-1),4,TRUE,"Entrées")))</f>
        <v>-4991.5</v>
      </c>
      <c r="N465" s="28">
        <f ca="1">IF($D465&gt;$D$8,"",INDIRECT(ADDRESS(ROW(Entrées!$C$37)+($D465-1)*24+N$11,COLUMN(Entrées!$C$37)+($C465-1),4,TRUE,"Entrées")))</f>
        <v>-4721.5</v>
      </c>
      <c r="O465" s="28">
        <f ca="1">IF($D465&gt;$D$8,"",INDIRECT(ADDRESS(ROW(Entrées!$C$37)+($D465-1)*24+O$11,COLUMN(Entrées!$C$37)+($C465-1),4,TRUE,"Entrées")))</f>
        <v>-4782</v>
      </c>
      <c r="P465" s="28">
        <f ca="1">IF($D465&gt;$D$8,"",INDIRECT(ADDRESS(ROW(Entrées!$C$37)+($D465-1)*24+P$11,COLUMN(Entrées!$C$37)+($C465-1),4,TRUE,"Entrées")))</f>
        <v>-4687</v>
      </c>
      <c r="Q465" s="28">
        <f ca="1">IF($D465&gt;$D$8,"",INDIRECT(ADDRESS(ROW(Entrées!$C$37)+($D465-1)*24+Q$11,COLUMN(Entrées!$C$37)+($C465-1),4,TRUE,"Entrées")))</f>
        <v>-4823.5</v>
      </c>
      <c r="R465" s="28">
        <f ca="1">IF($D465&gt;$D$8,"",INDIRECT(ADDRESS(ROW(Entrées!$C$37)+($D465-1)*24+R$11,COLUMN(Entrées!$C$37)+($C465-1),4,TRUE,"Entrées")))</f>
        <v>-4871</v>
      </c>
      <c r="S465" s="28">
        <f ca="1">IF($D465&gt;$D$8,"",INDIRECT(ADDRESS(ROW(Entrées!$C$37)+($D465-1)*24+S$11,COLUMN(Entrées!$C$37)+($C465-1),4,TRUE,"Entrées")))</f>
        <v>-5025.5</v>
      </c>
      <c r="T465" s="28">
        <f ca="1">IF($D465&gt;$D$8,"",INDIRECT(ADDRESS(ROW(Entrées!$C$37)+($D465-1)*24+T$11,COLUMN(Entrées!$C$37)+($C465-1),4,TRUE,"Entrées")))</f>
        <v>-5993</v>
      </c>
      <c r="U465" s="28">
        <f ca="1">IF($D465&gt;$D$8,"",INDIRECT(ADDRESS(ROW(Entrées!$C$37)+($D465-1)*24+U$11,COLUMN(Entrées!$C$37)+($C465-1),4,TRUE,"Entrées")))</f>
        <v>-6709.5</v>
      </c>
      <c r="V465" s="28">
        <f ca="1">IF($D465&gt;$D$8,"",INDIRECT(ADDRESS(ROW(Entrées!$C$37)+($D465-1)*24+V$11,COLUMN(Entrées!$C$37)+($C465-1),4,TRUE,"Entrées")))</f>
        <v>-7488.5</v>
      </c>
      <c r="W465" s="28">
        <f ca="1">IF($D465&gt;$D$8,"",INDIRECT(ADDRESS(ROW(Entrées!$C$37)+($D465-1)*24+W$11,COLUMN(Entrées!$C$37)+($C465-1),4,TRUE,"Entrées")))</f>
        <v>-6422.5</v>
      </c>
      <c r="X465" s="28">
        <f ca="1">IF($D465&gt;$D$8,"",INDIRECT(ADDRESS(ROW(Entrées!$C$37)+($D465-1)*24+X$11,COLUMN(Entrées!$C$37)+($C465-1),4,TRUE,"Entrées")))</f>
        <v>-4321.5</v>
      </c>
      <c r="Y465" s="28">
        <f ca="1">IF($D465&gt;$D$8,"",INDIRECT(ADDRESS(ROW(Entrées!$C$37)+($D465-1)*24+Y$11,COLUMN(Entrées!$C$37)+($C465-1),4,TRUE,"Entrées")))</f>
        <v>-4597</v>
      </c>
      <c r="Z465" s="28">
        <f ca="1">IF($D465&gt;$D$8,"",INDIRECT(ADDRESS(ROW(Entrées!$C$37)+($D465-1)*24+Z$11,COLUMN(Entrées!$C$37)+($C465-1),4,TRUE,"Entrées")))</f>
        <v>-6673</v>
      </c>
      <c r="AA465" s="28">
        <f ca="1">IF($D465&gt;$D$8,"",INDIRECT(ADDRESS(ROW(Entrées!$C$37)+($D465-1)*24+AA$11,COLUMN(Entrées!$C$37)+($C465-1),4,TRUE,"Entrées")))</f>
        <v>-6509.5</v>
      </c>
      <c r="AB465" s="28">
        <f ca="1">IF($D465&gt;$D$8,"",INDIRECT(ADDRESS(ROW(Entrées!$C$37)+($D465-1)*24+AB$11,COLUMN(Entrées!$C$37)+($C465-1),4,TRUE,"Entrées")))</f>
        <v>-3335</v>
      </c>
      <c r="AC465" s="11"/>
      <c r="AD465" s="40">
        <f t="shared" ca="1" si="540"/>
        <v>-5790.958333333333</v>
      </c>
      <c r="AE465" s="40">
        <f t="shared" ca="1" si="542"/>
        <v>-3335</v>
      </c>
      <c r="AF465" s="40">
        <f t="shared" ca="1" si="543"/>
        <v>-8727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49473.956989247294</v>
      </c>
      <c r="AK465" s="31">
        <f t="shared" ca="1" si="545"/>
        <v>49350.672043010745</v>
      </c>
      <c r="AL465" s="31">
        <f t="shared" ca="1" si="546"/>
        <v>49398.118279569891</v>
      </c>
      <c r="AM465" s="31">
        <f t="shared" ca="1" si="547"/>
        <v>347.55645161290329</v>
      </c>
      <c r="AN465" s="31">
        <f t="shared" ca="1" si="548"/>
        <v>2588.1444892473114</v>
      </c>
      <c r="AO465" s="31">
        <f t="shared" ca="1" si="549"/>
        <v>1503.5463709677417</v>
      </c>
      <c r="AP465" s="31">
        <f t="shared" ca="1" si="550"/>
        <v>41704.171370967742</v>
      </c>
      <c r="AQ465" s="31">
        <f t="shared" ca="1" si="551"/>
        <v>2152.7096774193546</v>
      </c>
      <c r="AR465" s="31">
        <f t="shared" ca="1" si="552"/>
        <v>402.56922043010746</v>
      </c>
      <c r="AS465" s="31">
        <f t="shared" ca="1" si="553"/>
        <v>6508.2741935483891</v>
      </c>
      <c r="AT465" s="31">
        <f t="shared" ca="1" si="554"/>
        <v>-813.07862903225805</v>
      </c>
      <c r="AU465" s="31">
        <f t="shared" ca="1" si="555"/>
        <v>663.5913978494624</v>
      </c>
      <c r="AV465" s="31">
        <f t="shared" ca="1" si="556"/>
        <v>-5583.5161290322567</v>
      </c>
      <c r="AW465" s="31">
        <f t="shared" ca="1" si="557"/>
        <v>65.047043010752674</v>
      </c>
      <c r="AX465" s="31">
        <f t="shared" ca="1" si="558"/>
        <v>1350.5215053763443</v>
      </c>
      <c r="AY465" s="31">
        <f t="shared" ca="1" si="559"/>
        <v>-1174.383064516129</v>
      </c>
      <c r="AZ465" s="31">
        <f t="shared" ca="1" si="560"/>
        <v>-997.34811827956992</v>
      </c>
      <c r="BA465" s="31">
        <f t="shared" ca="1" si="561"/>
        <v>-382.02016129032256</v>
      </c>
      <c r="BB465" s="31">
        <f t="shared" ca="1" si="562"/>
        <v>-2410.5497311827958</v>
      </c>
      <c r="BC465" s="31">
        <f t="shared" ca="1" si="563"/>
        <v>-1597.1438172043011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-1312</v>
      </c>
      <c r="BI465" s="32">
        <f>IF($BF465&gt;$Y$7,"",IF(AND($BF465=$Y$7,$BG465=23),"",Entrées!D493-Entrées!D492))</f>
        <v>-1562.5</v>
      </c>
      <c r="BJ465" s="32">
        <f>IF($BF465&gt;$Y$7,"",IF(AND($BF465=$Y$7,$BG465=23),"",Entrées!E493-Entrées!E492))</f>
        <v>-2850</v>
      </c>
      <c r="BK465" s="32">
        <f>IF($BF465&gt;$Y$7,"",IF(AND($BF465=$Y$7,$BG465=23),"",Entrées!F493-Entrées!F492))</f>
        <v>4</v>
      </c>
      <c r="BL465" s="32">
        <f>IF($BF465&gt;$Y$7,"",IF(AND($BF465=$Y$7,$BG465=23),"",Entrées!G493-Entrées!G492))</f>
        <v>-44.5</v>
      </c>
      <c r="BM465" s="32">
        <f>IF($BF465&gt;$Y$7,"",IF(AND($BF465=$Y$7,$BG465=23),"",Entrées!H493-Entrées!H492))</f>
        <v>-2</v>
      </c>
      <c r="BN465" s="32">
        <f>IF($BF465&gt;$Y$7,"",IF(AND($BF465=$Y$7,$BG465=23),"",Entrées!I493-Entrées!I492))</f>
        <v>-199.5</v>
      </c>
      <c r="BO465" s="32">
        <f>IF($BF465&gt;$Y$7,"",IF(AND($BF465=$Y$7,$BG465=23),"",Entrées!J493-Entrées!J492))</f>
        <v>-46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-684</v>
      </c>
      <c r="BR465" s="32">
        <f>IF($BF465&gt;$Y$7,"",IF(AND($BF465=$Y$7,$BG465=23),"",Entrées!M493-Entrées!M492))</f>
        <v>-237</v>
      </c>
      <c r="BS465" s="32">
        <f>IF($BF465&gt;$Y$7,"",IF(AND($BF465=$Y$7,$BG465=23),"",Entrées!N493-Entrées!N492))</f>
        <v>5.5</v>
      </c>
      <c r="BT465" s="32">
        <f>IF($BF465&gt;$Y$7,"",IF(AND($BF465=$Y$7,$BG465=23),"",Entrées!O493-Entrées!O492))</f>
        <v>-108.5</v>
      </c>
      <c r="BU465" s="32">
        <f>IF($BF465&gt;$Y$7,"",IF(AND($BF465=$Y$7,$BG465=23),"",Entrées!P493-Entrées!P492))</f>
        <v>0</v>
      </c>
      <c r="BV465" s="32">
        <f>IF($BF465&gt;$Y$7,"",IF(AND($BF465=$Y$7,$BG465=23),"",Entrées!Q493-Entrées!Q492))</f>
        <v>-22</v>
      </c>
      <c r="BW465" s="32">
        <f>IF($BF465&gt;$Y$7,"",IF(AND($BF465=$Y$7,$BG465=23),"",Entrées!R493-Entrées!R492))</f>
        <v>148</v>
      </c>
      <c r="BX465" s="32">
        <f>IF($BF465&gt;$Y$7,"",IF(AND($BF465=$Y$7,$BG465=23),"",Entrées!S493-Entrées!S492))</f>
        <v>627</v>
      </c>
      <c r="BY465" s="32">
        <f>IF($BF465&gt;$Y$7,"",IF(AND($BF465=$Y$7,$BG465=23),"",Entrées!T493-Entrées!T492))</f>
        <v>-625</v>
      </c>
      <c r="BZ465" s="32">
        <f>IF($BF465&gt;$Y$7,"",IF(AND($BF465=$Y$7,$BG465=23),"",Entrées!U493-Entrées!U492))</f>
        <v>0</v>
      </c>
      <c r="CA465" s="32">
        <f>IF($BF465&gt;$Y$7,"",IF(AND($BF465=$Y$7,$BG465=23),"",Entrées!V493-Entrées!V492))</f>
        <v>37</v>
      </c>
      <c r="CB465" s="4"/>
      <c r="CC465" s="4"/>
      <c r="CD465" s="33">
        <f>IF($BF465&lt;=$Y$7,Entrées!J492/CD$2,"")</f>
        <v>0.40095886954327531</v>
      </c>
      <c r="CE465" s="33">
        <f>IF($BF465&lt;=$Y$7,Entrées!K492/CE$2,"")</f>
        <v>0</v>
      </c>
      <c r="CF465" s="11">
        <f t="shared" si="565"/>
        <v>7926</v>
      </c>
      <c r="CG465" s="11">
        <f t="shared" si="566"/>
        <v>4186</v>
      </c>
      <c r="CH465" s="52">
        <f t="shared" si="567"/>
        <v>0.27160101910413265</v>
      </c>
      <c r="CI465" s="52">
        <f t="shared" si="568"/>
        <v>9.6170382329218221E-2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-3178</v>
      </c>
      <c r="F466" s="28">
        <f ca="1">IF($D466&gt;$D$8,"",INDIRECT(ADDRESS(ROW(Entrées!$C$37)+($D466-1)*24+F$11,COLUMN(Entrées!$C$37)+($C466-1),4,TRUE,"Entrées")))</f>
        <v>-4413</v>
      </c>
      <c r="G466" s="28">
        <f ca="1">IF($D466&gt;$D$8,"",INDIRECT(ADDRESS(ROW(Entrées!$C$37)+($D466-1)*24+G$11,COLUMN(Entrées!$C$37)+($C466-1),4,TRUE,"Entrées")))</f>
        <v>-4714.5</v>
      </c>
      <c r="H466" s="28">
        <f ca="1">IF($D466&gt;$D$8,"",INDIRECT(ADDRESS(ROW(Entrées!$C$37)+($D466-1)*24+H$11,COLUMN(Entrées!$C$37)+($C466-1),4,TRUE,"Entrées")))</f>
        <v>-5931.5</v>
      </c>
      <c r="I466" s="28">
        <f ca="1">IF($D466&gt;$D$8,"",INDIRECT(ADDRESS(ROW(Entrées!$C$37)+($D466-1)*24+I$11,COLUMN(Entrées!$C$37)+($C466-1),4,TRUE,"Entrées")))</f>
        <v>-6657.5</v>
      </c>
      <c r="J466" s="28">
        <f ca="1">IF($D466&gt;$D$8,"",INDIRECT(ADDRESS(ROW(Entrées!$C$37)+($D466-1)*24+J$11,COLUMN(Entrées!$C$37)+($C466-1),4,TRUE,"Entrées")))</f>
        <v>-5875.5</v>
      </c>
      <c r="K466" s="28">
        <f ca="1">IF($D466&gt;$D$8,"",INDIRECT(ADDRESS(ROW(Entrées!$C$37)+($D466-1)*24+K$11,COLUMN(Entrées!$C$37)+($C466-1),4,TRUE,"Entrées")))</f>
        <v>-3977.5</v>
      </c>
      <c r="L466" s="28">
        <f ca="1">IF($D466&gt;$D$8,"",INDIRECT(ADDRESS(ROW(Entrées!$C$37)+($D466-1)*24+L$11,COLUMN(Entrées!$C$37)+($C466-1),4,TRUE,"Entrées")))</f>
        <v>-2872</v>
      </c>
      <c r="M466" s="28">
        <f ca="1">IF($D466&gt;$D$8,"",INDIRECT(ADDRESS(ROW(Entrées!$C$37)+($D466-1)*24+M$11,COLUMN(Entrées!$C$37)+($C466-1),4,TRUE,"Entrées")))</f>
        <v>-1622</v>
      </c>
      <c r="N466" s="28">
        <f ca="1">IF($D466&gt;$D$8,"",INDIRECT(ADDRESS(ROW(Entrées!$C$37)+($D466-1)*24+N$11,COLUMN(Entrées!$C$37)+($C466-1),4,TRUE,"Entrées")))</f>
        <v>-908</v>
      </c>
      <c r="O466" s="28">
        <f ca="1">IF($D466&gt;$D$8,"",INDIRECT(ADDRESS(ROW(Entrées!$C$37)+($D466-1)*24+O$11,COLUMN(Entrées!$C$37)+($C466-1),4,TRUE,"Entrées")))</f>
        <v>-903.5</v>
      </c>
      <c r="P466" s="28">
        <f ca="1">IF($D466&gt;$D$8,"",INDIRECT(ADDRESS(ROW(Entrées!$C$37)+($D466-1)*24+P$11,COLUMN(Entrées!$C$37)+($C466-1),4,TRUE,"Entrées")))</f>
        <v>-1089.5</v>
      </c>
      <c r="Q466" s="28">
        <f ca="1">IF($D466&gt;$D$8,"",INDIRECT(ADDRESS(ROW(Entrées!$C$37)+($D466-1)*24+Q$11,COLUMN(Entrées!$C$37)+($C466-1),4,TRUE,"Entrées")))</f>
        <v>-971.5</v>
      </c>
      <c r="R466" s="28">
        <f ca="1">IF($D466&gt;$D$8,"",INDIRECT(ADDRESS(ROW(Entrées!$C$37)+($D466-1)*24+R$11,COLUMN(Entrées!$C$37)+($C466-1),4,TRUE,"Entrées")))</f>
        <v>-1775.5</v>
      </c>
      <c r="S466" s="28">
        <f ca="1">IF($D466&gt;$D$8,"",INDIRECT(ADDRESS(ROW(Entrées!$C$37)+($D466-1)*24+S$11,COLUMN(Entrées!$C$37)+($C466-1),4,TRUE,"Entrées")))</f>
        <v>-2543.5</v>
      </c>
      <c r="T466" s="28">
        <f ca="1">IF($D466&gt;$D$8,"",INDIRECT(ADDRESS(ROW(Entrées!$C$37)+($D466-1)*24+T$11,COLUMN(Entrées!$C$37)+($C466-1),4,TRUE,"Entrées")))</f>
        <v>-3163.5</v>
      </c>
      <c r="U466" s="28">
        <f ca="1">IF($D466&gt;$D$8,"",INDIRECT(ADDRESS(ROW(Entrées!$C$37)+($D466-1)*24+U$11,COLUMN(Entrées!$C$37)+($C466-1),4,TRUE,"Entrées")))</f>
        <v>-3430</v>
      </c>
      <c r="V466" s="28">
        <f ca="1">IF($D466&gt;$D$8,"",INDIRECT(ADDRESS(ROW(Entrées!$C$37)+($D466-1)*24+V$11,COLUMN(Entrées!$C$37)+($C466-1),4,TRUE,"Entrées")))</f>
        <v>-3456</v>
      </c>
      <c r="W466" s="28">
        <f ca="1">IF($D466&gt;$D$8,"",INDIRECT(ADDRESS(ROW(Entrées!$C$37)+($D466-1)*24+W$11,COLUMN(Entrées!$C$37)+($C466-1),4,TRUE,"Entrées")))</f>
        <v>-2931</v>
      </c>
      <c r="X466" s="28">
        <f ca="1">IF($D466&gt;$D$8,"",INDIRECT(ADDRESS(ROW(Entrées!$C$37)+($D466-1)*24+X$11,COLUMN(Entrées!$C$37)+($C466-1),4,TRUE,"Entrées")))</f>
        <v>-1396</v>
      </c>
      <c r="Y466" s="28">
        <f ca="1">IF($D466&gt;$D$8,"",INDIRECT(ADDRESS(ROW(Entrées!$C$37)+($D466-1)*24+Y$11,COLUMN(Entrées!$C$37)+($C466-1),4,TRUE,"Entrées")))</f>
        <v>-1176</v>
      </c>
      <c r="Z466" s="28">
        <f ca="1">IF($D466&gt;$D$8,"",INDIRECT(ADDRESS(ROW(Entrées!$C$37)+($D466-1)*24+Z$11,COLUMN(Entrées!$C$37)+($C466-1),4,TRUE,"Entrées")))</f>
        <v>-3056</v>
      </c>
      <c r="AA466" s="28">
        <f ca="1">IF($D466&gt;$D$8,"",INDIRECT(ADDRESS(ROW(Entrées!$C$37)+($D466-1)*24+AA$11,COLUMN(Entrées!$C$37)+($C466-1),4,TRUE,"Entrées")))</f>
        <v>-3414</v>
      </c>
      <c r="AB466" s="28">
        <f ca="1">IF($D466&gt;$D$8,"",INDIRECT(ADDRESS(ROW(Entrées!$C$37)+($D466-1)*24+AB$11,COLUMN(Entrées!$C$37)+($C466-1),4,TRUE,"Entrées")))</f>
        <v>-2178.5</v>
      </c>
      <c r="AC466" s="11"/>
      <c r="AD466" s="40">
        <f t="shared" ca="1" si="540"/>
        <v>-2984.75</v>
      </c>
      <c r="AE466" s="40">
        <f t="shared" ca="1" si="542"/>
        <v>-903.5</v>
      </c>
      <c r="AF466" s="40">
        <f t="shared" ca="1" si="543"/>
        <v>-6657.5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49473.956989247294</v>
      </c>
      <c r="AK466" s="31">
        <f t="shared" ca="1" si="545"/>
        <v>49350.672043010745</v>
      </c>
      <c r="AL466" s="31">
        <f t="shared" ca="1" si="546"/>
        <v>49398.118279569891</v>
      </c>
      <c r="AM466" s="31">
        <f t="shared" ca="1" si="547"/>
        <v>347.55645161290329</v>
      </c>
      <c r="AN466" s="31">
        <f t="shared" ca="1" si="548"/>
        <v>2588.1444892473114</v>
      </c>
      <c r="AO466" s="31">
        <f t="shared" ca="1" si="549"/>
        <v>1503.5463709677417</v>
      </c>
      <c r="AP466" s="31">
        <f t="shared" ca="1" si="550"/>
        <v>41704.171370967742</v>
      </c>
      <c r="AQ466" s="31">
        <f t="shared" ca="1" si="551"/>
        <v>2152.7096774193546</v>
      </c>
      <c r="AR466" s="31">
        <f t="shared" ca="1" si="552"/>
        <v>402.56922043010746</v>
      </c>
      <c r="AS466" s="31">
        <f t="shared" ca="1" si="553"/>
        <v>6508.2741935483891</v>
      </c>
      <c r="AT466" s="31">
        <f t="shared" ca="1" si="554"/>
        <v>-813.07862903225805</v>
      </c>
      <c r="AU466" s="31">
        <f t="shared" ca="1" si="555"/>
        <v>663.5913978494624</v>
      </c>
      <c r="AV466" s="31">
        <f t="shared" ca="1" si="556"/>
        <v>-5583.5161290322567</v>
      </c>
      <c r="AW466" s="31">
        <f t="shared" ca="1" si="557"/>
        <v>65.047043010752674</v>
      </c>
      <c r="AX466" s="31">
        <f t="shared" ca="1" si="558"/>
        <v>1350.5215053763443</v>
      </c>
      <c r="AY466" s="31">
        <f t="shared" ca="1" si="559"/>
        <v>-1174.383064516129</v>
      </c>
      <c r="AZ466" s="31">
        <f t="shared" ca="1" si="560"/>
        <v>-997.34811827956992</v>
      </c>
      <c r="BA466" s="31">
        <f t="shared" ca="1" si="561"/>
        <v>-382.02016129032256</v>
      </c>
      <c r="BB466" s="31">
        <f t="shared" ca="1" si="562"/>
        <v>-2410.5497311827958</v>
      </c>
      <c r="BC466" s="31">
        <f t="shared" ca="1" si="563"/>
        <v>-1597.1438172043011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-3992</v>
      </c>
      <c r="BI466" s="32">
        <f>IF($BF466&gt;$Y$7,"",IF(AND($BF466=$Y$7,$BG466=23),"",Entrées!D494-Entrées!D493))</f>
        <v>-2737.5</v>
      </c>
      <c r="BJ466" s="32">
        <f>IF($BF466&gt;$Y$7,"",IF(AND($BF466=$Y$7,$BG466=23),"",Entrées!E494-Entrées!E493))</f>
        <v>-3187.5</v>
      </c>
      <c r="BK466" s="32">
        <f>IF($BF466&gt;$Y$7,"",IF(AND($BF466=$Y$7,$BG466=23),"",Entrées!F494-Entrées!F493))</f>
        <v>3.5</v>
      </c>
      <c r="BL466" s="32">
        <f>IF($BF466&gt;$Y$7,"",IF(AND($BF466=$Y$7,$BG466=23),"",Entrées!G494-Entrées!G493))</f>
        <v>-334.5</v>
      </c>
      <c r="BM466" s="32">
        <f>IF($BF466&gt;$Y$7,"",IF(AND($BF466=$Y$7,$BG466=23),"",Entrées!H494-Entrées!H493))</f>
        <v>6.5</v>
      </c>
      <c r="BN466" s="32">
        <f>IF($BF466&gt;$Y$7,"",IF(AND($BF466=$Y$7,$BG466=23),"",Entrées!I494-Entrées!I493))</f>
        <v>-1020</v>
      </c>
      <c r="BO466" s="32">
        <f>IF($BF466&gt;$Y$7,"",IF(AND($BF466=$Y$7,$BG466=23),"",Entrées!J494-Entrées!J493))</f>
        <v>-117.5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-486.5</v>
      </c>
      <c r="BR466" s="32">
        <f>IF($BF466&gt;$Y$7,"",IF(AND($BF466=$Y$7,$BG466=23),"",Entrées!M494-Entrées!M493))</f>
        <v>-2074.5</v>
      </c>
      <c r="BS466" s="32">
        <f>IF($BF466&gt;$Y$7,"",IF(AND($BF466=$Y$7,$BG466=23),"",Entrées!N494-Entrées!N493))</f>
        <v>-4.5</v>
      </c>
      <c r="BT466" s="32">
        <f>IF($BF466&gt;$Y$7,"",IF(AND($BF466=$Y$7,$BG466=23),"",Entrées!O494-Entrées!O493))</f>
        <v>35.5</v>
      </c>
      <c r="BU466" s="32">
        <f>IF($BF466&gt;$Y$7,"",IF(AND($BF466=$Y$7,$BG466=23),"",Entrées!P494-Entrées!P493))</f>
        <v>-3.5</v>
      </c>
      <c r="BV466" s="32">
        <f>IF($BF466&gt;$Y$7,"",IF(AND($BF466=$Y$7,$BG466=23),"",Entrées!Q494-Entrées!Q493))</f>
        <v>-179</v>
      </c>
      <c r="BW466" s="32">
        <f>IF($BF466&gt;$Y$7,"",IF(AND($BF466=$Y$7,$BG466=23),"",Entrées!R494-Entrées!R493))</f>
        <v>0</v>
      </c>
      <c r="BX466" s="32">
        <f>IF($BF466&gt;$Y$7,"",IF(AND($BF466=$Y$7,$BG466=23),"",Entrées!S494-Entrées!S493))</f>
        <v>-68</v>
      </c>
      <c r="BY466" s="32">
        <f>IF($BF466&gt;$Y$7,"",IF(AND($BF466=$Y$7,$BG466=23),"",Entrées!T494-Entrées!T493))</f>
        <v>-100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-23</v>
      </c>
      <c r="CB466" s="4"/>
      <c r="CC466" s="4"/>
      <c r="CD466" s="33">
        <f>IF($BF466&lt;=$Y$7,Entrées!J493/CD$2,"")</f>
        <v>0.39515518546555639</v>
      </c>
      <c r="CE466" s="33">
        <f>IF($BF466&lt;=$Y$7,Entrées!K493/CE$2,"")</f>
        <v>0</v>
      </c>
      <c r="CF466" s="11">
        <f t="shared" si="565"/>
        <v>7926</v>
      </c>
      <c r="CG466" s="11">
        <f t="shared" si="566"/>
        <v>4186</v>
      </c>
      <c r="CH466" s="52">
        <f t="shared" si="567"/>
        <v>0.27160101910413265</v>
      </c>
      <c r="CI466" s="52">
        <f t="shared" si="568"/>
        <v>9.6170382329218221E-2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-2310</v>
      </c>
      <c r="F467" s="28">
        <f ca="1">IF($D467&gt;$D$8,"",INDIRECT(ADDRESS(ROW(Entrées!$C$37)+($D467-1)*24+F$11,COLUMN(Entrées!$C$37)+($C467-1),4,TRUE,"Entrées")))</f>
        <v>-2820.5</v>
      </c>
      <c r="G467" s="28">
        <f ca="1">IF($D467&gt;$D$8,"",INDIRECT(ADDRESS(ROW(Entrées!$C$37)+($D467-1)*24+G$11,COLUMN(Entrées!$C$37)+($C467-1),4,TRUE,"Entrées")))</f>
        <v>-2960.5</v>
      </c>
      <c r="H467" s="28">
        <f ca="1">IF($D467&gt;$D$8,"",INDIRECT(ADDRESS(ROW(Entrées!$C$37)+($D467-1)*24+H$11,COLUMN(Entrées!$C$37)+($C467-1),4,TRUE,"Entrées")))</f>
        <v>-4014.5</v>
      </c>
      <c r="I467" s="28">
        <f ca="1">IF($D467&gt;$D$8,"",INDIRECT(ADDRESS(ROW(Entrées!$C$37)+($D467-1)*24+I$11,COLUMN(Entrées!$C$37)+($C467-1),4,TRUE,"Entrées")))</f>
        <v>-5471</v>
      </c>
      <c r="J467" s="28">
        <f ca="1">IF($D467&gt;$D$8,"",INDIRECT(ADDRESS(ROW(Entrées!$C$37)+($D467-1)*24+J$11,COLUMN(Entrées!$C$37)+($C467-1),4,TRUE,"Entrées")))</f>
        <v>-5597</v>
      </c>
      <c r="K467" s="28">
        <f ca="1">IF($D467&gt;$D$8,"",INDIRECT(ADDRESS(ROW(Entrées!$C$37)+($D467-1)*24+K$11,COLUMN(Entrées!$C$37)+($C467-1),4,TRUE,"Entrées")))</f>
        <v>-4505.5</v>
      </c>
      <c r="L467" s="28">
        <f ca="1">IF($D467&gt;$D$8,"",INDIRECT(ADDRESS(ROW(Entrées!$C$37)+($D467-1)*24+L$11,COLUMN(Entrées!$C$37)+($C467-1),4,TRUE,"Entrées")))</f>
        <v>-3496.5</v>
      </c>
      <c r="M467" s="28">
        <f ca="1">IF($D467&gt;$D$8,"",INDIRECT(ADDRESS(ROW(Entrées!$C$37)+($D467-1)*24+M$11,COLUMN(Entrées!$C$37)+($C467-1),4,TRUE,"Entrées")))</f>
        <v>-2633.5</v>
      </c>
      <c r="N467" s="28">
        <f ca="1">IF($D467&gt;$D$8,"",INDIRECT(ADDRESS(ROW(Entrées!$C$37)+($D467-1)*24+N$11,COLUMN(Entrées!$C$37)+($C467-1),4,TRUE,"Entrées")))</f>
        <v>-2014.5</v>
      </c>
      <c r="O467" s="28">
        <f ca="1">IF($D467&gt;$D$8,"",INDIRECT(ADDRESS(ROW(Entrées!$C$37)+($D467-1)*24+O$11,COLUMN(Entrées!$C$37)+($C467-1),4,TRUE,"Entrées")))</f>
        <v>-2272</v>
      </c>
      <c r="P467" s="28">
        <f ca="1">IF($D467&gt;$D$8,"",INDIRECT(ADDRESS(ROW(Entrées!$C$37)+($D467-1)*24+P$11,COLUMN(Entrées!$C$37)+($C467-1),4,TRUE,"Entrées")))</f>
        <v>-2768.5</v>
      </c>
      <c r="Q467" s="28">
        <f ca="1">IF($D467&gt;$D$8,"",INDIRECT(ADDRESS(ROW(Entrées!$C$37)+($D467-1)*24+Q$11,COLUMN(Entrées!$C$37)+($C467-1),4,TRUE,"Entrées")))</f>
        <v>-2076.5</v>
      </c>
      <c r="R467" s="28">
        <f ca="1">IF($D467&gt;$D$8,"",INDIRECT(ADDRESS(ROW(Entrées!$C$37)+($D467-1)*24+R$11,COLUMN(Entrées!$C$37)+($C467-1),4,TRUE,"Entrées")))</f>
        <v>-2010.5</v>
      </c>
      <c r="S467" s="28">
        <f ca="1">IF($D467&gt;$D$8,"",INDIRECT(ADDRESS(ROW(Entrées!$C$37)+($D467-1)*24+S$11,COLUMN(Entrées!$C$37)+($C467-1),4,TRUE,"Entrées")))</f>
        <v>-2178.5</v>
      </c>
      <c r="T467" s="28">
        <f ca="1">IF($D467&gt;$D$8,"",INDIRECT(ADDRESS(ROW(Entrées!$C$37)+($D467-1)*24+T$11,COLUMN(Entrées!$C$37)+($C467-1),4,TRUE,"Entrées")))</f>
        <v>-2817.5</v>
      </c>
      <c r="U467" s="28">
        <f ca="1">IF($D467&gt;$D$8,"",INDIRECT(ADDRESS(ROW(Entrées!$C$37)+($D467-1)*24+U$11,COLUMN(Entrées!$C$37)+($C467-1),4,TRUE,"Entrées")))</f>
        <v>-3520</v>
      </c>
      <c r="V467" s="28">
        <f ca="1">IF($D467&gt;$D$8,"",INDIRECT(ADDRESS(ROW(Entrées!$C$37)+($D467-1)*24+V$11,COLUMN(Entrées!$C$37)+($C467-1),4,TRUE,"Entrées")))</f>
        <v>-3692</v>
      </c>
      <c r="W467" s="28">
        <f ca="1">IF($D467&gt;$D$8,"",INDIRECT(ADDRESS(ROW(Entrées!$C$37)+($D467-1)*24+W$11,COLUMN(Entrées!$C$37)+($C467-1),4,TRUE,"Entrées")))</f>
        <v>-2899</v>
      </c>
      <c r="X467" s="28">
        <f ca="1">IF($D467&gt;$D$8,"",INDIRECT(ADDRESS(ROW(Entrées!$C$37)+($D467-1)*24+X$11,COLUMN(Entrées!$C$37)+($C467-1),4,TRUE,"Entrées")))</f>
        <v>-676</v>
      </c>
      <c r="Y467" s="28">
        <f ca="1">IF($D467&gt;$D$8,"",INDIRECT(ADDRESS(ROW(Entrées!$C$37)+($D467-1)*24+Y$11,COLUMN(Entrées!$C$37)+($C467-1),4,TRUE,"Entrées")))</f>
        <v>-598</v>
      </c>
      <c r="Z467" s="28">
        <f ca="1">IF($D467&gt;$D$8,"",INDIRECT(ADDRESS(ROW(Entrées!$C$37)+($D467-1)*24+Z$11,COLUMN(Entrées!$C$37)+($C467-1),4,TRUE,"Entrées")))</f>
        <v>-1682</v>
      </c>
      <c r="AA467" s="28">
        <f ca="1">IF($D467&gt;$D$8,"",INDIRECT(ADDRESS(ROW(Entrées!$C$37)+($D467-1)*24+AA$11,COLUMN(Entrées!$C$37)+($C467-1),4,TRUE,"Entrées")))</f>
        <v>-1428</v>
      </c>
      <c r="AB467" s="28">
        <f ca="1">IF($D467&gt;$D$8,"",INDIRECT(ADDRESS(ROW(Entrées!$C$37)+($D467-1)*24+AB$11,COLUMN(Entrées!$C$37)+($C467-1),4,TRUE,"Entrées")))</f>
        <v>-448.5</v>
      </c>
      <c r="AC467" s="11"/>
      <c r="AD467" s="40">
        <f t="shared" ca="1" si="540"/>
        <v>-2703.7708333333335</v>
      </c>
      <c r="AE467" s="40">
        <f t="shared" ca="1" si="542"/>
        <v>-448.5</v>
      </c>
      <c r="AF467" s="40">
        <f t="shared" ca="1" si="543"/>
        <v>-5597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49473.956989247294</v>
      </c>
      <c r="AK467" s="31">
        <f t="shared" ca="1" si="545"/>
        <v>49350.672043010745</v>
      </c>
      <c r="AL467" s="31">
        <f t="shared" ca="1" si="546"/>
        <v>49398.118279569891</v>
      </c>
      <c r="AM467" s="31">
        <f t="shared" ca="1" si="547"/>
        <v>347.55645161290329</v>
      </c>
      <c r="AN467" s="31">
        <f t="shared" ca="1" si="548"/>
        <v>2588.1444892473114</v>
      </c>
      <c r="AO467" s="31">
        <f t="shared" ca="1" si="549"/>
        <v>1503.5463709677417</v>
      </c>
      <c r="AP467" s="31">
        <f t="shared" ca="1" si="550"/>
        <v>41704.171370967742</v>
      </c>
      <c r="AQ467" s="31">
        <f t="shared" ca="1" si="551"/>
        <v>2152.7096774193546</v>
      </c>
      <c r="AR467" s="31">
        <f t="shared" ca="1" si="552"/>
        <v>402.56922043010746</v>
      </c>
      <c r="AS467" s="31">
        <f t="shared" ca="1" si="553"/>
        <v>6508.2741935483891</v>
      </c>
      <c r="AT467" s="31">
        <f t="shared" ca="1" si="554"/>
        <v>-813.07862903225805</v>
      </c>
      <c r="AU467" s="31">
        <f t="shared" ca="1" si="555"/>
        <v>663.5913978494624</v>
      </c>
      <c r="AV467" s="31">
        <f t="shared" ca="1" si="556"/>
        <v>-5583.5161290322567</v>
      </c>
      <c r="AW467" s="31">
        <f t="shared" ca="1" si="557"/>
        <v>65.047043010752674</v>
      </c>
      <c r="AX467" s="31">
        <f t="shared" ca="1" si="558"/>
        <v>1350.5215053763443</v>
      </c>
      <c r="AY467" s="31">
        <f t="shared" ca="1" si="559"/>
        <v>-1174.383064516129</v>
      </c>
      <c r="AZ467" s="31">
        <f t="shared" ca="1" si="560"/>
        <v>-997.34811827956992</v>
      </c>
      <c r="BA467" s="31">
        <f t="shared" ca="1" si="561"/>
        <v>-382.02016129032256</v>
      </c>
      <c r="BB467" s="31">
        <f t="shared" ca="1" si="562"/>
        <v>-2410.5497311827958</v>
      </c>
      <c r="BC467" s="31">
        <f t="shared" ca="1" si="563"/>
        <v>-1597.1438172043011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-1689.5</v>
      </c>
      <c r="BI467" s="32">
        <f>IF($BF467&gt;$Y$7,"",IF(AND($BF467=$Y$7,$BG467=23),"",Entrées!D495-Entrées!D494))</f>
        <v>-1662.5</v>
      </c>
      <c r="BJ467" s="32">
        <f>IF($BF467&gt;$Y$7,"",IF(AND($BF467=$Y$7,$BG467=23),"",Entrées!E495-Entrées!E494))</f>
        <v>-1812.5</v>
      </c>
      <c r="BK467" s="32">
        <f>IF($BF467&gt;$Y$7,"",IF(AND($BF467=$Y$7,$BG467=23),"",Entrées!F495-Entrées!F494))</f>
        <v>0</v>
      </c>
      <c r="BL467" s="32">
        <f>IF($BF467&gt;$Y$7,"",IF(AND($BF467=$Y$7,$BG467=23),"",Entrées!G495-Entrées!G494))</f>
        <v>-239.5</v>
      </c>
      <c r="BM467" s="32">
        <f>IF($BF467&gt;$Y$7,"",IF(AND($BF467=$Y$7,$BG467=23),"",Entrées!H495-Entrées!H494))</f>
        <v>-4</v>
      </c>
      <c r="BN467" s="32">
        <f>IF($BF467&gt;$Y$7,"",IF(AND($BF467=$Y$7,$BG467=23),"",Entrées!I495-Entrées!I494))</f>
        <v>-596.5</v>
      </c>
      <c r="BO467" s="32">
        <f>IF($BF467&gt;$Y$7,"",IF(AND($BF467=$Y$7,$BG467=23),"",Entrées!J495-Entrées!J494))</f>
        <v>-56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-499.5</v>
      </c>
      <c r="BR467" s="32">
        <f>IF($BF467&gt;$Y$7,"",IF(AND($BF467=$Y$7,$BG467=23),"",Entrées!M495-Entrées!M494))</f>
        <v>-120</v>
      </c>
      <c r="BS467" s="32">
        <f>IF($BF467&gt;$Y$7,"",IF(AND($BF467=$Y$7,$BG467=23),"",Entrées!N495-Entrées!N494))</f>
        <v>-2</v>
      </c>
      <c r="BT467" s="32">
        <f>IF($BF467&gt;$Y$7,"",IF(AND($BF467=$Y$7,$BG467=23),"",Entrées!O495-Entrées!O494))</f>
        <v>-171.5</v>
      </c>
      <c r="BU467" s="32">
        <f>IF($BF467&gt;$Y$7,"",IF(AND($BF467=$Y$7,$BG467=23),"",Entrées!P495-Entrées!P494))</f>
        <v>-4.5</v>
      </c>
      <c r="BV467" s="32">
        <f>IF($BF467&gt;$Y$7,"",IF(AND($BF467=$Y$7,$BG467=23),"",Entrées!Q495-Entrées!Q494))</f>
        <v>486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137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-279</v>
      </c>
      <c r="CB467" s="4"/>
      <c r="CC467" s="4"/>
      <c r="CD467" s="33">
        <f>IF($BF467&lt;=$Y$7,Entrées!J494/CD$2,"")</f>
        <v>0.38033055765833962</v>
      </c>
      <c r="CE467" s="33">
        <f>IF($BF467&lt;=$Y$7,Entrées!K494/CE$2,"")</f>
        <v>0</v>
      </c>
      <c r="CF467" s="11">
        <f t="shared" si="565"/>
        <v>7926</v>
      </c>
      <c r="CG467" s="11">
        <f t="shared" si="566"/>
        <v>4186</v>
      </c>
      <c r="CH467" s="52">
        <f t="shared" si="567"/>
        <v>0.27160101910413265</v>
      </c>
      <c r="CI467" s="52">
        <f t="shared" si="568"/>
        <v>9.6170382329218221E-2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-623</v>
      </c>
      <c r="F468" s="28">
        <f ca="1">IF($D468&gt;$D$8,"",INDIRECT(ADDRESS(ROW(Entrées!$C$37)+($D468-1)*24+F$11,COLUMN(Entrées!$C$37)+($C468-1),4,TRUE,"Entrées")))</f>
        <v>-1620</v>
      </c>
      <c r="G468" s="28">
        <f ca="1">IF($D468&gt;$D$8,"",INDIRECT(ADDRESS(ROW(Entrées!$C$37)+($D468-1)*24+G$11,COLUMN(Entrées!$C$37)+($C468-1),4,TRUE,"Entrées")))</f>
        <v>-1417</v>
      </c>
      <c r="H468" s="28">
        <f ca="1">IF($D468&gt;$D$8,"",INDIRECT(ADDRESS(ROW(Entrées!$C$37)+($D468-1)*24+H$11,COLUMN(Entrées!$C$37)+($C468-1),4,TRUE,"Entrées")))</f>
        <v>-2991.5</v>
      </c>
      <c r="I468" s="28">
        <f ca="1">IF($D468&gt;$D$8,"",INDIRECT(ADDRESS(ROW(Entrées!$C$37)+($D468-1)*24+I$11,COLUMN(Entrées!$C$37)+($C468-1),4,TRUE,"Entrées")))</f>
        <v>-4876.5</v>
      </c>
      <c r="J468" s="28">
        <f ca="1">IF($D468&gt;$D$8,"",INDIRECT(ADDRESS(ROW(Entrées!$C$37)+($D468-1)*24+J$11,COLUMN(Entrées!$C$37)+($C468-1),4,TRUE,"Entrées")))</f>
        <v>-5819</v>
      </c>
      <c r="K468" s="28">
        <f ca="1">IF($D468&gt;$D$8,"",INDIRECT(ADDRESS(ROW(Entrées!$C$37)+($D468-1)*24+K$11,COLUMN(Entrées!$C$37)+($C468-1),4,TRUE,"Entrées")))</f>
        <v>-5527.5</v>
      </c>
      <c r="L468" s="28">
        <f ca="1">IF($D468&gt;$D$8,"",INDIRECT(ADDRESS(ROW(Entrées!$C$37)+($D468-1)*24+L$11,COLUMN(Entrées!$C$37)+($C468-1),4,TRUE,"Entrées")))</f>
        <v>-4320</v>
      </c>
      <c r="M468" s="28">
        <f ca="1">IF($D468&gt;$D$8,"",INDIRECT(ADDRESS(ROW(Entrées!$C$37)+($D468-1)*24+M$11,COLUMN(Entrées!$C$37)+($C468-1),4,TRUE,"Entrées")))</f>
        <v>-3453</v>
      </c>
      <c r="N468" s="28">
        <f ca="1">IF($D468&gt;$D$8,"",INDIRECT(ADDRESS(ROW(Entrées!$C$37)+($D468-1)*24+N$11,COLUMN(Entrées!$C$37)+($C468-1),4,TRUE,"Entrées")))</f>
        <v>-2950</v>
      </c>
      <c r="O468" s="28">
        <f ca="1">IF($D468&gt;$D$8,"",INDIRECT(ADDRESS(ROW(Entrées!$C$37)+($D468-1)*24+O$11,COLUMN(Entrées!$C$37)+($C468-1),4,TRUE,"Entrées")))</f>
        <v>-2623</v>
      </c>
      <c r="P468" s="28">
        <f ca="1">IF($D468&gt;$D$8,"",INDIRECT(ADDRESS(ROW(Entrées!$C$37)+($D468-1)*24+P$11,COLUMN(Entrées!$C$37)+($C468-1),4,TRUE,"Entrées")))</f>
        <v>-2130</v>
      </c>
      <c r="Q468" s="28">
        <f ca="1">IF($D468&gt;$D$8,"",INDIRECT(ADDRESS(ROW(Entrées!$C$37)+($D468-1)*24+Q$11,COLUMN(Entrées!$C$37)+($C468-1),4,TRUE,"Entrées")))</f>
        <v>-1512.5</v>
      </c>
      <c r="R468" s="28">
        <f ca="1">IF($D468&gt;$D$8,"",INDIRECT(ADDRESS(ROW(Entrées!$C$37)+($D468-1)*24+R$11,COLUMN(Entrées!$C$37)+($C468-1),4,TRUE,"Entrées")))</f>
        <v>-1799</v>
      </c>
      <c r="S468" s="28">
        <f ca="1">IF($D468&gt;$D$8,"",INDIRECT(ADDRESS(ROW(Entrées!$C$37)+($D468-1)*24+S$11,COLUMN(Entrées!$C$37)+($C468-1),4,TRUE,"Entrées")))</f>
        <v>-3124</v>
      </c>
      <c r="T468" s="28">
        <f ca="1">IF($D468&gt;$D$8,"",INDIRECT(ADDRESS(ROW(Entrées!$C$37)+($D468-1)*24+T$11,COLUMN(Entrées!$C$37)+($C468-1),4,TRUE,"Entrées")))</f>
        <v>-4563</v>
      </c>
      <c r="U468" s="28">
        <f ca="1">IF($D468&gt;$D$8,"",INDIRECT(ADDRESS(ROW(Entrées!$C$37)+($D468-1)*24+U$11,COLUMN(Entrées!$C$37)+($C468-1),4,TRUE,"Entrées")))</f>
        <v>-5750.5</v>
      </c>
      <c r="V468" s="28">
        <f ca="1">IF($D468&gt;$D$8,"",INDIRECT(ADDRESS(ROW(Entrées!$C$37)+($D468-1)*24+V$11,COLUMN(Entrées!$C$37)+($C468-1),4,TRUE,"Entrées")))</f>
        <v>-6099</v>
      </c>
      <c r="W468" s="28">
        <f ca="1">IF($D468&gt;$D$8,"",INDIRECT(ADDRESS(ROW(Entrées!$C$37)+($D468-1)*24+W$11,COLUMN(Entrées!$C$37)+($C468-1),4,TRUE,"Entrées")))</f>
        <v>-5371</v>
      </c>
      <c r="X468" s="28">
        <f ca="1">IF($D468&gt;$D$8,"",INDIRECT(ADDRESS(ROW(Entrées!$C$37)+($D468-1)*24+X$11,COLUMN(Entrées!$C$37)+($C468-1),4,TRUE,"Entrées")))</f>
        <v>-3093.5</v>
      </c>
      <c r="Y468" s="28">
        <f ca="1">IF($D468&gt;$D$8,"",INDIRECT(ADDRESS(ROW(Entrées!$C$37)+($D468-1)*24+Y$11,COLUMN(Entrées!$C$37)+($C468-1),4,TRUE,"Entrées")))</f>
        <v>-2121.5</v>
      </c>
      <c r="Z468" s="28">
        <f ca="1">IF($D468&gt;$D$8,"",INDIRECT(ADDRESS(ROW(Entrées!$C$37)+($D468-1)*24+Z$11,COLUMN(Entrées!$C$37)+($C468-1),4,TRUE,"Entrées")))</f>
        <v>-2618.5</v>
      </c>
      <c r="AA468" s="28">
        <f ca="1">IF($D468&gt;$D$8,"",INDIRECT(ADDRESS(ROW(Entrées!$C$37)+($D468-1)*24+AA$11,COLUMN(Entrées!$C$37)+($C468-1),4,TRUE,"Entrées")))</f>
        <v>-3192</v>
      </c>
      <c r="AB468" s="28">
        <f ca="1">IF($D468&gt;$D$8,"",INDIRECT(ADDRESS(ROW(Entrées!$C$37)+($D468-1)*24+AB$11,COLUMN(Entrées!$C$37)+($C468-1),4,TRUE,"Entrées")))</f>
        <v>-2432</v>
      </c>
      <c r="AC468" s="11"/>
      <c r="AD468" s="40">
        <f t="shared" ca="1" si="540"/>
        <v>-3334.4583333333335</v>
      </c>
      <c r="AE468" s="40">
        <f t="shared" ca="1" si="542"/>
        <v>-623</v>
      </c>
      <c r="AF468" s="40">
        <f t="shared" ca="1" si="543"/>
        <v>-6099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49473.956989247294</v>
      </c>
      <c r="AK468" s="31">
        <f t="shared" ca="1" si="545"/>
        <v>49350.672043010745</v>
      </c>
      <c r="AL468" s="31">
        <f t="shared" ca="1" si="546"/>
        <v>49398.118279569891</v>
      </c>
      <c r="AM468" s="31">
        <f t="shared" ca="1" si="547"/>
        <v>347.55645161290329</v>
      </c>
      <c r="AN468" s="31">
        <f t="shared" ca="1" si="548"/>
        <v>2588.1444892473114</v>
      </c>
      <c r="AO468" s="31">
        <f t="shared" ca="1" si="549"/>
        <v>1503.5463709677417</v>
      </c>
      <c r="AP468" s="31">
        <f t="shared" ca="1" si="550"/>
        <v>41704.171370967742</v>
      </c>
      <c r="AQ468" s="31">
        <f t="shared" ca="1" si="551"/>
        <v>2152.7096774193546</v>
      </c>
      <c r="AR468" s="31">
        <f t="shared" ca="1" si="552"/>
        <v>402.56922043010746</v>
      </c>
      <c r="AS468" s="31">
        <f t="shared" ca="1" si="553"/>
        <v>6508.2741935483891</v>
      </c>
      <c r="AT468" s="31">
        <f t="shared" ca="1" si="554"/>
        <v>-813.07862903225805</v>
      </c>
      <c r="AU468" s="31">
        <f t="shared" ca="1" si="555"/>
        <v>663.5913978494624</v>
      </c>
      <c r="AV468" s="31">
        <f t="shared" ca="1" si="556"/>
        <v>-5583.5161290322567</v>
      </c>
      <c r="AW468" s="31">
        <f t="shared" ca="1" si="557"/>
        <v>65.047043010752674</v>
      </c>
      <c r="AX468" s="31">
        <f t="shared" ca="1" si="558"/>
        <v>1350.5215053763443</v>
      </c>
      <c r="AY468" s="31">
        <f t="shared" ca="1" si="559"/>
        <v>-1174.383064516129</v>
      </c>
      <c r="AZ468" s="31">
        <f t="shared" ca="1" si="560"/>
        <v>-997.34811827956992</v>
      </c>
      <c r="BA468" s="31">
        <f t="shared" ca="1" si="561"/>
        <v>-382.02016129032256</v>
      </c>
      <c r="BB468" s="31">
        <f t="shared" ca="1" si="562"/>
        <v>-2410.5497311827958</v>
      </c>
      <c r="BC468" s="31">
        <f t="shared" ca="1" si="563"/>
        <v>-1597.1438172043011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-3082.5</v>
      </c>
      <c r="BI468" s="32">
        <f>IF($BF468&gt;$Y$7,"",IF(AND($BF468=$Y$7,$BG468=23),"",Entrées!D496-Entrées!D495))</f>
        <v>-3012.5</v>
      </c>
      <c r="BJ468" s="32">
        <f>IF($BF468&gt;$Y$7,"",IF(AND($BF468=$Y$7,$BG468=23),"",Entrées!E496-Entrées!E495))</f>
        <v>-3162.5</v>
      </c>
      <c r="BK468" s="32">
        <f>IF($BF468&gt;$Y$7,"",IF(AND($BF468=$Y$7,$BG468=23),"",Entrées!F496-Entrées!F495))</f>
        <v>0.5</v>
      </c>
      <c r="BL468" s="32">
        <f>IF($BF468&gt;$Y$7,"",IF(AND($BF468=$Y$7,$BG468=23),"",Entrées!G496-Entrées!G495))</f>
        <v>26.5</v>
      </c>
      <c r="BM468" s="32">
        <f>IF($BF468&gt;$Y$7,"",IF(AND($BF468=$Y$7,$BG468=23),"",Entrées!H496-Entrées!H495))</f>
        <v>-2.5</v>
      </c>
      <c r="BN468" s="32">
        <f>IF($BF468&gt;$Y$7,"",IF(AND($BF468=$Y$7,$BG468=23),"",Entrées!I496-Entrées!I495))</f>
        <v>-2153</v>
      </c>
      <c r="BO468" s="32">
        <f>IF($BF468&gt;$Y$7,"",IF(AND($BF468=$Y$7,$BG468=23),"",Entrées!J496-Entrées!J495))</f>
        <v>-46.5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-325.5</v>
      </c>
      <c r="BR468" s="32">
        <f>IF($BF468&gt;$Y$7,"",IF(AND($BF468=$Y$7,$BG468=23),"",Entrées!M496-Entrées!M495))</f>
        <v>-45</v>
      </c>
      <c r="BS468" s="32">
        <f>IF($BF468&gt;$Y$7,"",IF(AND($BF468=$Y$7,$BG468=23),"",Entrées!N496-Entrées!N495))</f>
        <v>5.5</v>
      </c>
      <c r="BT468" s="32">
        <f>IF($BF468&gt;$Y$7,"",IF(AND($BF468=$Y$7,$BG468=23),"",Entrées!O496-Entrées!O495))</f>
        <v>-543</v>
      </c>
      <c r="BU468" s="32">
        <f>IF($BF468&gt;$Y$7,"",IF(AND($BF468=$Y$7,$BG468=23),"",Entrées!P496-Entrées!P495))</f>
        <v>2.5</v>
      </c>
      <c r="BV468" s="32">
        <f>IF($BF468&gt;$Y$7,"",IF(AND($BF468=$Y$7,$BG468=23),"",Entrées!Q496-Entrées!Q495))</f>
        <v>-77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-683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-750</v>
      </c>
      <c r="CB468" s="4"/>
      <c r="CC468" s="4"/>
      <c r="CD468" s="33">
        <f>IF($BF468&lt;=$Y$7,Entrées!J495/CD$2,"")</f>
        <v>0.37326520312894274</v>
      </c>
      <c r="CE468" s="33">
        <f>IF($BF468&lt;=$Y$7,Entrées!K495/CE$2,"")</f>
        <v>0</v>
      </c>
      <c r="CF468" s="11">
        <f t="shared" si="565"/>
        <v>7926</v>
      </c>
      <c r="CG468" s="11">
        <f t="shared" si="566"/>
        <v>4186</v>
      </c>
      <c r="CH468" s="52">
        <f t="shared" si="567"/>
        <v>0.27160101910413265</v>
      </c>
      <c r="CI468" s="52">
        <f t="shared" si="568"/>
        <v>9.6170382329218221E-2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-3150.5</v>
      </c>
      <c r="F469" s="28">
        <f ca="1">IF($D469&gt;$D$8,"",INDIRECT(ADDRESS(ROW(Entrées!$C$37)+($D469-1)*24+F$11,COLUMN(Entrées!$C$37)+($C469-1),4,TRUE,"Entrées")))</f>
        <v>-3916.5</v>
      </c>
      <c r="G469" s="28">
        <f ca="1">IF($D469&gt;$D$8,"",INDIRECT(ADDRESS(ROW(Entrées!$C$37)+($D469-1)*24+G$11,COLUMN(Entrées!$C$37)+($C469-1),4,TRUE,"Entrées")))</f>
        <v>-4908.5</v>
      </c>
      <c r="H469" s="28">
        <f ca="1">IF($D469&gt;$D$8,"",INDIRECT(ADDRESS(ROW(Entrées!$C$37)+($D469-1)*24+H$11,COLUMN(Entrées!$C$37)+($C469-1),4,TRUE,"Entrées")))</f>
        <v>-6967</v>
      </c>
      <c r="I469" s="28">
        <f ca="1">IF($D469&gt;$D$8,"",INDIRECT(ADDRESS(ROW(Entrées!$C$37)+($D469-1)*24+I$11,COLUMN(Entrées!$C$37)+($C469-1),4,TRUE,"Entrées")))</f>
        <v>-7833.5</v>
      </c>
      <c r="J469" s="28">
        <f ca="1">IF($D469&gt;$D$8,"",INDIRECT(ADDRESS(ROW(Entrées!$C$37)+($D469-1)*24+J$11,COLUMN(Entrées!$C$37)+($C469-1),4,TRUE,"Entrées")))</f>
        <v>-6845</v>
      </c>
      <c r="K469" s="28">
        <f ca="1">IF($D469&gt;$D$8,"",INDIRECT(ADDRESS(ROW(Entrées!$C$37)+($D469-1)*24+K$11,COLUMN(Entrées!$C$37)+($C469-1),4,TRUE,"Entrées")))</f>
        <v>-4502.5</v>
      </c>
      <c r="L469" s="28">
        <f ca="1">IF($D469&gt;$D$8,"",INDIRECT(ADDRESS(ROW(Entrées!$C$37)+($D469-1)*24+L$11,COLUMN(Entrées!$C$37)+($C469-1),4,TRUE,"Entrées")))</f>
        <v>-1756.5</v>
      </c>
      <c r="M469" s="28">
        <f ca="1">IF($D469&gt;$D$8,"",INDIRECT(ADDRESS(ROW(Entrées!$C$37)+($D469-1)*24+M$11,COLUMN(Entrées!$C$37)+($C469-1),4,TRUE,"Entrées")))</f>
        <v>-658.5</v>
      </c>
      <c r="N469" s="28">
        <f ca="1">IF($D469&gt;$D$8,"",INDIRECT(ADDRESS(ROW(Entrées!$C$37)+($D469-1)*24+N$11,COLUMN(Entrées!$C$37)+($C469-1),4,TRUE,"Entrées")))</f>
        <v>-919.5</v>
      </c>
      <c r="O469" s="28">
        <f ca="1">IF($D469&gt;$D$8,"",INDIRECT(ADDRESS(ROW(Entrées!$C$37)+($D469-1)*24+O$11,COLUMN(Entrées!$C$37)+($C469-1),4,TRUE,"Entrées")))</f>
        <v>-1082.5</v>
      </c>
      <c r="P469" s="28">
        <f ca="1">IF($D469&gt;$D$8,"",INDIRECT(ADDRESS(ROW(Entrées!$C$37)+($D469-1)*24+P$11,COLUMN(Entrées!$C$37)+($C469-1),4,TRUE,"Entrées")))</f>
        <v>-1089.5</v>
      </c>
      <c r="Q469" s="28">
        <f ca="1">IF($D469&gt;$D$8,"",INDIRECT(ADDRESS(ROW(Entrées!$C$37)+($D469-1)*24+Q$11,COLUMN(Entrées!$C$37)+($C469-1),4,TRUE,"Entrées")))</f>
        <v>-1094.5</v>
      </c>
      <c r="R469" s="28">
        <f ca="1">IF($D469&gt;$D$8,"",INDIRECT(ADDRESS(ROW(Entrées!$C$37)+($D469-1)*24+R$11,COLUMN(Entrées!$C$37)+($C469-1),4,TRUE,"Entrées")))</f>
        <v>-1800.5</v>
      </c>
      <c r="S469" s="28">
        <f ca="1">IF($D469&gt;$D$8,"",INDIRECT(ADDRESS(ROW(Entrées!$C$37)+($D469-1)*24+S$11,COLUMN(Entrées!$C$37)+($C469-1),4,TRUE,"Entrées")))</f>
        <v>-2485</v>
      </c>
      <c r="T469" s="28">
        <f ca="1">IF($D469&gt;$D$8,"",INDIRECT(ADDRESS(ROW(Entrées!$C$37)+($D469-1)*24+T$11,COLUMN(Entrées!$C$37)+($C469-1),4,TRUE,"Entrées")))</f>
        <v>-3197</v>
      </c>
      <c r="U469" s="28">
        <f ca="1">IF($D469&gt;$D$8,"",INDIRECT(ADDRESS(ROW(Entrées!$C$37)+($D469-1)*24+U$11,COLUMN(Entrées!$C$37)+($C469-1),4,TRUE,"Entrées")))</f>
        <v>-3973</v>
      </c>
      <c r="V469" s="28">
        <f ca="1">IF($D469&gt;$D$8,"",INDIRECT(ADDRESS(ROW(Entrées!$C$37)+($D469-1)*24+V$11,COLUMN(Entrées!$C$37)+($C469-1),4,TRUE,"Entrées")))</f>
        <v>-4612.5</v>
      </c>
      <c r="W469" s="28">
        <f ca="1">IF($D469&gt;$D$8,"",INDIRECT(ADDRESS(ROW(Entrées!$C$37)+($D469-1)*24+W$11,COLUMN(Entrées!$C$37)+($C469-1),4,TRUE,"Entrées")))</f>
        <v>-4313.5</v>
      </c>
      <c r="X469" s="28">
        <f ca="1">IF($D469&gt;$D$8,"",INDIRECT(ADDRESS(ROW(Entrées!$C$37)+($D469-1)*24+X$11,COLUMN(Entrées!$C$37)+($C469-1),4,TRUE,"Entrées")))</f>
        <v>-2390</v>
      </c>
      <c r="Y469" s="28">
        <f ca="1">IF($D469&gt;$D$8,"",INDIRECT(ADDRESS(ROW(Entrées!$C$37)+($D469-1)*24+Y$11,COLUMN(Entrées!$C$37)+($C469-1),4,TRUE,"Entrées")))</f>
        <v>-2492.5</v>
      </c>
      <c r="Z469" s="28">
        <f ca="1">IF($D469&gt;$D$8,"",INDIRECT(ADDRESS(ROW(Entrées!$C$37)+($D469-1)*24+Z$11,COLUMN(Entrées!$C$37)+($C469-1),4,TRUE,"Entrées")))</f>
        <v>-4217</v>
      </c>
      <c r="AA469" s="28">
        <f ca="1">IF($D469&gt;$D$8,"",INDIRECT(ADDRESS(ROW(Entrées!$C$37)+($D469-1)*24+AA$11,COLUMN(Entrées!$C$37)+($C469-1),4,TRUE,"Entrées")))</f>
        <v>-4469</v>
      </c>
      <c r="AB469" s="28">
        <f ca="1">IF($D469&gt;$D$8,"",INDIRECT(ADDRESS(ROW(Entrées!$C$37)+($D469-1)*24+AB$11,COLUMN(Entrées!$C$37)+($C469-1),4,TRUE,"Entrées")))</f>
        <v>-3520</v>
      </c>
      <c r="AC469" s="11"/>
      <c r="AD469" s="40">
        <f t="shared" ca="1" si="540"/>
        <v>-3424.7708333333335</v>
      </c>
      <c r="AE469" s="40">
        <f t="shared" ca="1" si="542"/>
        <v>-658.5</v>
      </c>
      <c r="AF469" s="40">
        <f t="shared" ca="1" si="543"/>
        <v>-7833.5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49473.956989247294</v>
      </c>
      <c r="AK469" s="31">
        <f t="shared" ca="1" si="545"/>
        <v>49350.672043010745</v>
      </c>
      <c r="AL469" s="31">
        <f t="shared" ca="1" si="546"/>
        <v>49398.118279569891</v>
      </c>
      <c r="AM469" s="31">
        <f t="shared" ca="1" si="547"/>
        <v>347.55645161290329</v>
      </c>
      <c r="AN469" s="31">
        <f t="shared" ca="1" si="548"/>
        <v>2588.1444892473114</v>
      </c>
      <c r="AO469" s="31">
        <f t="shared" ca="1" si="549"/>
        <v>1503.5463709677417</v>
      </c>
      <c r="AP469" s="31">
        <f t="shared" ca="1" si="550"/>
        <v>41704.171370967742</v>
      </c>
      <c r="AQ469" s="31">
        <f t="shared" ca="1" si="551"/>
        <v>2152.7096774193546</v>
      </c>
      <c r="AR469" s="31">
        <f t="shared" ca="1" si="552"/>
        <v>402.56922043010746</v>
      </c>
      <c r="AS469" s="31">
        <f t="shared" ca="1" si="553"/>
        <v>6508.2741935483891</v>
      </c>
      <c r="AT469" s="31">
        <f t="shared" ca="1" si="554"/>
        <v>-813.07862903225805</v>
      </c>
      <c r="AU469" s="31">
        <f t="shared" ca="1" si="555"/>
        <v>663.5913978494624</v>
      </c>
      <c r="AV469" s="31">
        <f t="shared" ca="1" si="556"/>
        <v>-5583.5161290322567</v>
      </c>
      <c r="AW469" s="31">
        <f t="shared" ca="1" si="557"/>
        <v>65.047043010752674</v>
      </c>
      <c r="AX469" s="31">
        <f t="shared" ca="1" si="558"/>
        <v>1350.5215053763443</v>
      </c>
      <c r="AY469" s="31">
        <f t="shared" ca="1" si="559"/>
        <v>-1174.383064516129</v>
      </c>
      <c r="AZ469" s="31">
        <f t="shared" ca="1" si="560"/>
        <v>-997.34811827956992</v>
      </c>
      <c r="BA469" s="31">
        <f t="shared" ca="1" si="561"/>
        <v>-382.02016129032256</v>
      </c>
      <c r="BB469" s="31">
        <f t="shared" ca="1" si="562"/>
        <v>-2410.5497311827958</v>
      </c>
      <c r="BC469" s="31">
        <f t="shared" ca="1" si="563"/>
        <v>-1597.1438172043011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-2111.5</v>
      </c>
      <c r="BI469" s="32">
        <f>IF($BF469&gt;$Y$7,"",IF(AND($BF469=$Y$7,$BG469=23),"",Entrées!D497-Entrées!D496))</f>
        <v>-2412.5</v>
      </c>
      <c r="BJ469" s="32">
        <f>IF($BF469&gt;$Y$7,"",IF(AND($BF469=$Y$7,$BG469=23),"",Entrées!E497-Entrées!E496))</f>
        <v>-1837.5</v>
      </c>
      <c r="BK469" s="32">
        <f>IF($BF469&gt;$Y$7,"",IF(AND($BF469=$Y$7,$BG469=23),"",Entrées!F497-Entrées!F496))</f>
        <v>0</v>
      </c>
      <c r="BL469" s="32">
        <f>IF($BF469&gt;$Y$7,"",IF(AND($BF469=$Y$7,$BG469=23),"",Entrées!G497-Entrées!G496))</f>
        <v>-16.5</v>
      </c>
      <c r="BM469" s="32">
        <f>IF($BF469&gt;$Y$7,"",IF(AND($BF469=$Y$7,$BG469=23),"",Entrées!H497-Entrées!H496))</f>
        <v>-2</v>
      </c>
      <c r="BN469" s="32">
        <f>IF($BF469&gt;$Y$7,"",IF(AND($BF469=$Y$7,$BG469=23),"",Entrées!I497-Entrées!I496))</f>
        <v>-1239.5</v>
      </c>
      <c r="BO469" s="32">
        <f>IF($BF469&gt;$Y$7,"",IF(AND($BF469=$Y$7,$BG469=23),"",Entrées!J497-Entrées!J496))</f>
        <v>-157.5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-29</v>
      </c>
      <c r="BR469" s="32">
        <f>IF($BF469&gt;$Y$7,"",IF(AND($BF469=$Y$7,$BG469=23),"",Entrées!M497-Entrées!M496))</f>
        <v>122</v>
      </c>
      <c r="BS469" s="32">
        <f>IF($BF469&gt;$Y$7,"",IF(AND($BF469=$Y$7,$BG469=23),"",Entrées!N497-Entrées!N496))</f>
        <v>-2.5</v>
      </c>
      <c r="BT469" s="32">
        <f>IF($BF469&gt;$Y$7,"",IF(AND($BF469=$Y$7,$BG469=23),"",Entrées!O497-Entrées!O496))</f>
        <v>-786.5</v>
      </c>
      <c r="BU469" s="32">
        <f>IF($BF469&gt;$Y$7,"",IF(AND($BF469=$Y$7,$BG469=23),"",Entrées!P497-Entrées!P496))</f>
        <v>0</v>
      </c>
      <c r="BV469" s="32">
        <f>IF($BF469&gt;$Y$7,"",IF(AND($BF469=$Y$7,$BG469=23),"",Entrées!Q497-Entrées!Q496))</f>
        <v>-510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30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284</v>
      </c>
      <c r="CB469" s="11"/>
      <c r="CD469" s="33">
        <f>IF($BF469&lt;=$Y$7,Entrées!J496/CD$2,"")</f>
        <v>0.36739843552863993</v>
      </c>
      <c r="CE469" s="33">
        <f>IF($BF469&lt;=$Y$7,Entrées!K496/CE$2,"")</f>
        <v>0</v>
      </c>
      <c r="CF469" s="11">
        <f t="shared" si="565"/>
        <v>7926</v>
      </c>
      <c r="CG469" s="11">
        <f t="shared" si="566"/>
        <v>4186</v>
      </c>
      <c r="CH469" s="52">
        <f t="shared" si="567"/>
        <v>0.27160101910413265</v>
      </c>
      <c r="CI469" s="52">
        <f t="shared" si="568"/>
        <v>9.6170382329218221E-2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-4183.5</v>
      </c>
      <c r="F470" s="28">
        <f ca="1">IF($D470&gt;$D$8,"",INDIRECT(ADDRESS(ROW(Entrées!$C$37)+($D470-1)*24+F$11,COLUMN(Entrées!$C$37)+($C470-1),4,TRUE,"Entrées")))</f>
        <v>-4971</v>
      </c>
      <c r="G470" s="28">
        <f ca="1">IF($D470&gt;$D$8,"",INDIRECT(ADDRESS(ROW(Entrées!$C$37)+($D470-1)*24+G$11,COLUMN(Entrées!$C$37)+($C470-1),4,TRUE,"Entrées")))</f>
        <v>-5427.5</v>
      </c>
      <c r="H470" s="28">
        <f ca="1">IF($D470&gt;$D$8,"",INDIRECT(ADDRESS(ROW(Entrées!$C$37)+($D470-1)*24+H$11,COLUMN(Entrées!$C$37)+($C470-1),4,TRUE,"Entrées")))</f>
        <v>-6417.5</v>
      </c>
      <c r="I470" s="28">
        <f ca="1">IF($D470&gt;$D$8,"",INDIRECT(ADDRESS(ROW(Entrées!$C$37)+($D470-1)*24+I$11,COLUMN(Entrées!$C$37)+($C470-1),4,TRUE,"Entrées")))</f>
        <v>-6985</v>
      </c>
      <c r="J470" s="28">
        <f ca="1">IF($D470&gt;$D$8,"",INDIRECT(ADDRESS(ROW(Entrées!$C$37)+($D470-1)*24+J$11,COLUMN(Entrées!$C$37)+($C470-1),4,TRUE,"Entrées")))</f>
        <v>-6238</v>
      </c>
      <c r="K470" s="28">
        <f ca="1">IF($D470&gt;$D$8,"",INDIRECT(ADDRESS(ROW(Entrées!$C$37)+($D470-1)*24+K$11,COLUMN(Entrées!$C$37)+($C470-1),4,TRUE,"Entrées")))</f>
        <v>-4511</v>
      </c>
      <c r="L470" s="28">
        <f ca="1">IF($D470&gt;$D$8,"",INDIRECT(ADDRESS(ROW(Entrées!$C$37)+($D470-1)*24+L$11,COLUMN(Entrées!$C$37)+($C470-1),4,TRUE,"Entrées")))</f>
        <v>-2582</v>
      </c>
      <c r="M470" s="28">
        <f ca="1">IF($D470&gt;$D$8,"",INDIRECT(ADDRESS(ROW(Entrées!$C$37)+($D470-1)*24+M$11,COLUMN(Entrées!$C$37)+($C470-1),4,TRUE,"Entrées")))</f>
        <v>-1670</v>
      </c>
      <c r="N470" s="28">
        <f ca="1">IF($D470&gt;$D$8,"",INDIRECT(ADDRESS(ROW(Entrées!$C$37)+($D470-1)*24+N$11,COLUMN(Entrées!$C$37)+($C470-1),4,TRUE,"Entrées")))</f>
        <v>-1500.5</v>
      </c>
      <c r="O470" s="28">
        <f ca="1">IF($D470&gt;$D$8,"",INDIRECT(ADDRESS(ROW(Entrées!$C$37)+($D470-1)*24+O$11,COLUMN(Entrées!$C$37)+($C470-1),4,TRUE,"Entrées")))</f>
        <v>-1403</v>
      </c>
      <c r="P470" s="28">
        <f ca="1">IF($D470&gt;$D$8,"",INDIRECT(ADDRESS(ROW(Entrées!$C$37)+($D470-1)*24+P$11,COLUMN(Entrées!$C$37)+($C470-1),4,TRUE,"Entrées")))</f>
        <v>-843.5</v>
      </c>
      <c r="Q470" s="28">
        <f ca="1">IF($D470&gt;$D$8,"",INDIRECT(ADDRESS(ROW(Entrées!$C$37)+($D470-1)*24+Q$11,COLUMN(Entrées!$C$37)+($C470-1),4,TRUE,"Entrées")))</f>
        <v>-486</v>
      </c>
      <c r="R470" s="28">
        <f ca="1">IF($D470&gt;$D$8,"",INDIRECT(ADDRESS(ROW(Entrées!$C$37)+($D470-1)*24+R$11,COLUMN(Entrées!$C$37)+($C470-1),4,TRUE,"Entrées")))</f>
        <v>-848</v>
      </c>
      <c r="S470" s="28">
        <f ca="1">IF($D470&gt;$D$8,"",INDIRECT(ADDRESS(ROW(Entrées!$C$37)+($D470-1)*24+S$11,COLUMN(Entrées!$C$37)+($C470-1),4,TRUE,"Entrées")))</f>
        <v>-512</v>
      </c>
      <c r="T470" s="28">
        <f ca="1">IF($D470&gt;$D$8,"",INDIRECT(ADDRESS(ROW(Entrées!$C$37)+($D470-1)*24+T$11,COLUMN(Entrées!$C$37)+($C470-1),4,TRUE,"Entrées")))</f>
        <v>-543.5</v>
      </c>
      <c r="U470" s="28">
        <f ca="1">IF($D470&gt;$D$8,"",INDIRECT(ADDRESS(ROW(Entrées!$C$37)+($D470-1)*24+U$11,COLUMN(Entrées!$C$37)+($C470-1),4,TRUE,"Entrées")))</f>
        <v>-1289</v>
      </c>
      <c r="V470" s="28">
        <f ca="1">IF($D470&gt;$D$8,"",INDIRECT(ADDRESS(ROW(Entrées!$C$37)+($D470-1)*24+V$11,COLUMN(Entrées!$C$37)+($C470-1),4,TRUE,"Entrées")))</f>
        <v>-1913.5</v>
      </c>
      <c r="W470" s="28">
        <f ca="1">IF($D470&gt;$D$8,"",INDIRECT(ADDRESS(ROW(Entrées!$C$37)+($D470-1)*24+W$11,COLUMN(Entrées!$C$37)+($C470-1),4,TRUE,"Entrées")))</f>
        <v>-1760</v>
      </c>
      <c r="X470" s="28">
        <f ca="1">IF($D470&gt;$D$8,"",INDIRECT(ADDRESS(ROW(Entrées!$C$37)+($D470-1)*24+X$11,COLUMN(Entrées!$C$37)+($C470-1),4,TRUE,"Entrées")))</f>
        <v>127.5</v>
      </c>
      <c r="Y470" s="28">
        <f ca="1">IF($D470&gt;$D$8,"",INDIRECT(ADDRESS(ROW(Entrées!$C$37)+($D470-1)*24+Y$11,COLUMN(Entrées!$C$37)+($C470-1),4,TRUE,"Entrées")))</f>
        <v>-782</v>
      </c>
      <c r="Z470" s="28">
        <f ca="1">IF($D470&gt;$D$8,"",INDIRECT(ADDRESS(ROW(Entrées!$C$37)+($D470-1)*24+Z$11,COLUMN(Entrées!$C$37)+($C470-1),4,TRUE,"Entrées")))</f>
        <v>-2894</v>
      </c>
      <c r="AA470" s="28">
        <f ca="1">IF($D470&gt;$D$8,"",INDIRECT(ADDRESS(ROW(Entrées!$C$37)+($D470-1)*24+AA$11,COLUMN(Entrées!$C$37)+($C470-1),4,TRUE,"Entrées")))</f>
        <v>-2622</v>
      </c>
      <c r="AB470" s="28">
        <f ca="1">IF($D470&gt;$D$8,"",INDIRECT(ADDRESS(ROW(Entrées!$C$37)+($D470-1)*24+AB$11,COLUMN(Entrées!$C$37)+($C470-1),4,TRUE,"Entrées")))</f>
        <v>-2308</v>
      </c>
      <c r="AC470" s="11"/>
      <c r="AD470" s="40">
        <f t="shared" ca="1" si="540"/>
        <v>-2606.7916666666665</v>
      </c>
      <c r="AE470" s="40">
        <f t="shared" ca="1" si="542"/>
        <v>127.5</v>
      </c>
      <c r="AF470" s="40">
        <f t="shared" ca="1" si="543"/>
        <v>-6985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49473.956989247294</v>
      </c>
      <c r="AK470" s="31">
        <f t="shared" ca="1" si="545"/>
        <v>49350.672043010745</v>
      </c>
      <c r="AL470" s="31">
        <f t="shared" ca="1" si="546"/>
        <v>49398.118279569891</v>
      </c>
      <c r="AM470" s="31">
        <f t="shared" ca="1" si="547"/>
        <v>347.55645161290329</v>
      </c>
      <c r="AN470" s="31">
        <f t="shared" ca="1" si="548"/>
        <v>2588.1444892473114</v>
      </c>
      <c r="AO470" s="31">
        <f t="shared" ca="1" si="549"/>
        <v>1503.5463709677417</v>
      </c>
      <c r="AP470" s="31">
        <f t="shared" ca="1" si="550"/>
        <v>41704.171370967742</v>
      </c>
      <c r="AQ470" s="31">
        <f t="shared" ca="1" si="551"/>
        <v>2152.7096774193546</v>
      </c>
      <c r="AR470" s="31">
        <f t="shared" ca="1" si="552"/>
        <v>402.56922043010746</v>
      </c>
      <c r="AS470" s="31">
        <f t="shared" ca="1" si="553"/>
        <v>6508.2741935483891</v>
      </c>
      <c r="AT470" s="31">
        <f t="shared" ca="1" si="554"/>
        <v>-813.07862903225805</v>
      </c>
      <c r="AU470" s="31">
        <f t="shared" ca="1" si="555"/>
        <v>663.5913978494624</v>
      </c>
      <c r="AV470" s="31">
        <f t="shared" ca="1" si="556"/>
        <v>-5583.5161290322567</v>
      </c>
      <c r="AW470" s="31">
        <f t="shared" ca="1" si="557"/>
        <v>65.047043010752674</v>
      </c>
      <c r="AX470" s="31">
        <f t="shared" ca="1" si="558"/>
        <v>1350.5215053763443</v>
      </c>
      <c r="AY470" s="31">
        <f t="shared" ca="1" si="559"/>
        <v>-1174.383064516129</v>
      </c>
      <c r="AZ470" s="31">
        <f t="shared" ca="1" si="560"/>
        <v>-997.34811827956992</v>
      </c>
      <c r="BA470" s="31">
        <f t="shared" ca="1" si="561"/>
        <v>-382.02016129032256</v>
      </c>
      <c r="BB470" s="31">
        <f t="shared" ca="1" si="562"/>
        <v>-2410.5497311827958</v>
      </c>
      <c r="BC470" s="31">
        <f t="shared" ca="1" si="563"/>
        <v>-1597.1438172043011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-636.5</v>
      </c>
      <c r="BI470" s="32">
        <f>IF($BF470&gt;$Y$7,"",IF(AND($BF470=$Y$7,$BG470=23),"",Entrées!D498-Entrées!D497))</f>
        <v>-750</v>
      </c>
      <c r="BJ470" s="32">
        <f>IF($BF470&gt;$Y$7,"",IF(AND($BF470=$Y$7,$BG470=23),"",Entrées!E498-Entrées!E497))</f>
        <v>-187.5</v>
      </c>
      <c r="BK470" s="32">
        <f>IF($BF470&gt;$Y$7,"",IF(AND($BF470=$Y$7,$BG470=23),"",Entrées!F498-Entrées!F497))</f>
        <v>-1</v>
      </c>
      <c r="BL470" s="32">
        <f>IF($BF470&gt;$Y$7,"",IF(AND($BF470=$Y$7,$BG470=23),"",Entrées!G498-Entrées!G497))</f>
        <v>-12</v>
      </c>
      <c r="BM470" s="32">
        <f>IF($BF470&gt;$Y$7,"",IF(AND($BF470=$Y$7,$BG470=23),"",Entrées!H498-Entrées!H497))</f>
        <v>-1.5</v>
      </c>
      <c r="BN470" s="32">
        <f>IF($BF470&gt;$Y$7,"",IF(AND($BF470=$Y$7,$BG470=23),"",Entrées!I498-Entrées!I497))</f>
        <v>30.5</v>
      </c>
      <c r="BO470" s="32">
        <f>IF($BF470&gt;$Y$7,"",IF(AND($BF470=$Y$7,$BG470=23),"",Entrées!J498-Entrées!J497))</f>
        <v>-84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-75</v>
      </c>
      <c r="BR470" s="32">
        <f>IF($BF470&gt;$Y$7,"",IF(AND($BF470=$Y$7,$BG470=23),"",Entrées!M498-Entrées!M497))</f>
        <v>-232</v>
      </c>
      <c r="BS470" s="32">
        <f>IF($BF470&gt;$Y$7,"",IF(AND($BF470=$Y$7,$BG470=23),"",Entrées!N498-Entrées!N497))</f>
        <v>-1</v>
      </c>
      <c r="BT470" s="32">
        <f>IF($BF470&gt;$Y$7,"",IF(AND($BF470=$Y$7,$BG470=23),"",Entrées!O498-Entrées!O497))</f>
        <v>-259.5</v>
      </c>
      <c r="BU470" s="32">
        <f>IF($BF470&gt;$Y$7,"",IF(AND($BF470=$Y$7,$BG470=23),"",Entrées!P498-Entrées!P497))</f>
        <v>0</v>
      </c>
      <c r="BV470" s="32">
        <f>IF($BF470&gt;$Y$7,"",IF(AND($BF470=$Y$7,$BG470=23),"",Entrées!Q498-Entrées!Q497))</f>
        <v>49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47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-242</v>
      </c>
      <c r="CB470" s="4"/>
      <c r="CC470" s="4"/>
      <c r="CD470" s="33">
        <f>IF($BF470&lt;=$Y$7,Entrées!J497/CD$2,"")</f>
        <v>0.34752712591471108</v>
      </c>
      <c r="CE470" s="33">
        <f>IF($BF470&lt;=$Y$7,Entrées!K497/CE$2,"")</f>
        <v>0</v>
      </c>
      <c r="CF470" s="11">
        <f t="shared" si="565"/>
        <v>7926</v>
      </c>
      <c r="CG470" s="11">
        <f t="shared" si="566"/>
        <v>4186</v>
      </c>
      <c r="CH470" s="52">
        <f t="shared" si="567"/>
        <v>0.27160101910413265</v>
      </c>
      <c r="CI470" s="52">
        <f t="shared" si="568"/>
        <v>9.6170382329218221E-2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-2502.5</v>
      </c>
      <c r="F471" s="28">
        <f ca="1">IF($D471&gt;$D$8,"",INDIRECT(ADDRESS(ROW(Entrées!$C$37)+($D471-1)*24+F$11,COLUMN(Entrées!$C$37)+($C471-1),4,TRUE,"Entrées")))</f>
        <v>-3289.5</v>
      </c>
      <c r="G471" s="28">
        <f ca="1">IF($D471&gt;$D$8,"",INDIRECT(ADDRESS(ROW(Entrées!$C$37)+($D471-1)*24+G$11,COLUMN(Entrées!$C$37)+($C471-1),4,TRUE,"Entrées")))</f>
        <v>-4014</v>
      </c>
      <c r="H471" s="28">
        <f ca="1">IF($D471&gt;$D$8,"",INDIRECT(ADDRESS(ROW(Entrées!$C$37)+($D471-1)*24+H$11,COLUMN(Entrées!$C$37)+($C471-1),4,TRUE,"Entrées")))</f>
        <v>-5387.5</v>
      </c>
      <c r="I471" s="28">
        <f ca="1">IF($D471&gt;$D$8,"",INDIRECT(ADDRESS(ROW(Entrées!$C$37)+($D471-1)*24+I$11,COLUMN(Entrées!$C$37)+($C471-1),4,TRUE,"Entrées")))</f>
        <v>-6686.5</v>
      </c>
      <c r="J471" s="28">
        <f ca="1">IF($D471&gt;$D$8,"",INDIRECT(ADDRESS(ROW(Entrées!$C$37)+($D471-1)*24+J$11,COLUMN(Entrées!$C$37)+($C471-1),4,TRUE,"Entrées")))</f>
        <v>-6292</v>
      </c>
      <c r="K471" s="28">
        <f ca="1">IF($D471&gt;$D$8,"",INDIRECT(ADDRESS(ROW(Entrées!$C$37)+($D471-1)*24+K$11,COLUMN(Entrées!$C$37)+($C471-1),4,TRUE,"Entrées")))</f>
        <v>-4669</v>
      </c>
      <c r="L471" s="28">
        <f ca="1">IF($D471&gt;$D$8,"",INDIRECT(ADDRESS(ROW(Entrées!$C$37)+($D471-1)*24+L$11,COLUMN(Entrées!$C$37)+($C471-1),4,TRUE,"Entrées")))</f>
        <v>-2555.5</v>
      </c>
      <c r="M471" s="28">
        <f ca="1">IF($D471&gt;$D$8,"",INDIRECT(ADDRESS(ROW(Entrées!$C$37)+($D471-1)*24+M$11,COLUMN(Entrées!$C$37)+($C471-1),4,TRUE,"Entrées")))</f>
        <v>-1211.5</v>
      </c>
      <c r="N471" s="28">
        <f ca="1">IF($D471&gt;$D$8,"",INDIRECT(ADDRESS(ROW(Entrées!$C$37)+($D471-1)*24+N$11,COLUMN(Entrées!$C$37)+($C471-1),4,TRUE,"Entrées")))</f>
        <v>-410.5</v>
      </c>
      <c r="O471" s="28">
        <f ca="1">IF($D471&gt;$D$8,"",INDIRECT(ADDRESS(ROW(Entrées!$C$37)+($D471-1)*24+O$11,COLUMN(Entrées!$C$37)+($C471-1),4,TRUE,"Entrées")))</f>
        <v>-353</v>
      </c>
      <c r="P471" s="28">
        <f ca="1">IF($D471&gt;$D$8,"",INDIRECT(ADDRESS(ROW(Entrées!$C$37)+($D471-1)*24+P$11,COLUMN(Entrées!$C$37)+($C471-1),4,TRUE,"Entrées")))</f>
        <v>-718.5</v>
      </c>
      <c r="Q471" s="28">
        <f ca="1">IF($D471&gt;$D$8,"",INDIRECT(ADDRESS(ROW(Entrées!$C$37)+($D471-1)*24+Q$11,COLUMN(Entrées!$C$37)+($C471-1),4,TRUE,"Entrées")))</f>
        <v>-493</v>
      </c>
      <c r="R471" s="28">
        <f ca="1">IF($D471&gt;$D$8,"",INDIRECT(ADDRESS(ROW(Entrées!$C$37)+($D471-1)*24+R$11,COLUMN(Entrées!$C$37)+($C471-1),4,TRUE,"Entrées")))</f>
        <v>-1147.5</v>
      </c>
      <c r="S471" s="28">
        <f ca="1">IF($D471&gt;$D$8,"",INDIRECT(ADDRESS(ROW(Entrées!$C$37)+($D471-1)*24+S$11,COLUMN(Entrées!$C$37)+($C471-1),4,TRUE,"Entrées")))</f>
        <v>-2140.5</v>
      </c>
      <c r="T471" s="28">
        <f ca="1">IF($D471&gt;$D$8,"",INDIRECT(ADDRESS(ROW(Entrées!$C$37)+($D471-1)*24+T$11,COLUMN(Entrées!$C$37)+($C471-1),4,TRUE,"Entrées")))</f>
        <v>-3226.5</v>
      </c>
      <c r="U471" s="28">
        <f ca="1">IF($D471&gt;$D$8,"",INDIRECT(ADDRESS(ROW(Entrées!$C$37)+($D471-1)*24+U$11,COLUMN(Entrées!$C$37)+($C471-1),4,TRUE,"Entrées")))</f>
        <v>-4151.5</v>
      </c>
      <c r="V471" s="28">
        <f ca="1">IF($D471&gt;$D$8,"",INDIRECT(ADDRESS(ROW(Entrées!$C$37)+($D471-1)*24+V$11,COLUMN(Entrées!$C$37)+($C471-1),4,TRUE,"Entrées")))</f>
        <v>-5358</v>
      </c>
      <c r="W471" s="28">
        <f ca="1">IF($D471&gt;$D$8,"",INDIRECT(ADDRESS(ROW(Entrées!$C$37)+($D471-1)*24+W$11,COLUMN(Entrées!$C$37)+($C471-1),4,TRUE,"Entrées")))</f>
        <v>-4827</v>
      </c>
      <c r="X471" s="28">
        <f ca="1">IF($D471&gt;$D$8,"",INDIRECT(ADDRESS(ROW(Entrées!$C$37)+($D471-1)*24+X$11,COLUMN(Entrées!$C$37)+($C471-1),4,TRUE,"Entrées")))</f>
        <v>-2905.5</v>
      </c>
      <c r="Y471" s="28">
        <f ca="1">IF($D471&gt;$D$8,"",INDIRECT(ADDRESS(ROW(Entrées!$C$37)+($D471-1)*24+Y$11,COLUMN(Entrées!$C$37)+($C471-1),4,TRUE,"Entrées")))</f>
        <v>-2771</v>
      </c>
      <c r="Z471" s="28">
        <f ca="1">IF($D471&gt;$D$8,"",INDIRECT(ADDRESS(ROW(Entrées!$C$37)+($D471-1)*24+Z$11,COLUMN(Entrées!$C$37)+($C471-1),4,TRUE,"Entrées")))</f>
        <v>-3514</v>
      </c>
      <c r="AA471" s="28">
        <f ca="1">IF($D471&gt;$D$8,"",INDIRECT(ADDRESS(ROW(Entrées!$C$37)+($D471-1)*24+AA$11,COLUMN(Entrées!$C$37)+($C471-1),4,TRUE,"Entrées")))</f>
        <v>-3578.5</v>
      </c>
      <c r="AB471" s="28">
        <f ca="1">IF($D471&gt;$D$8,"",INDIRECT(ADDRESS(ROW(Entrées!$C$37)+($D471-1)*24+AB$11,COLUMN(Entrées!$C$37)+($C471-1),4,TRUE,"Entrées")))</f>
        <v>-2479</v>
      </c>
      <c r="AC471" s="11"/>
      <c r="AD471" s="40">
        <f t="shared" ca="1" si="540"/>
        <v>-3111.75</v>
      </c>
      <c r="AE471" s="40">
        <f t="shared" ca="1" si="542"/>
        <v>-353</v>
      </c>
      <c r="AF471" s="40">
        <f t="shared" ca="1" si="543"/>
        <v>-6686.5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49473.956989247294</v>
      </c>
      <c r="AK471" s="31">
        <f t="shared" ca="1" si="545"/>
        <v>49350.672043010745</v>
      </c>
      <c r="AL471" s="31">
        <f t="shared" ca="1" si="546"/>
        <v>49398.118279569891</v>
      </c>
      <c r="AM471" s="31">
        <f t="shared" ca="1" si="547"/>
        <v>347.55645161290329</v>
      </c>
      <c r="AN471" s="31">
        <f t="shared" ca="1" si="548"/>
        <v>2588.1444892473114</v>
      </c>
      <c r="AO471" s="31">
        <f t="shared" ca="1" si="549"/>
        <v>1503.5463709677417</v>
      </c>
      <c r="AP471" s="31">
        <f t="shared" ca="1" si="550"/>
        <v>41704.171370967742</v>
      </c>
      <c r="AQ471" s="31">
        <f t="shared" ca="1" si="551"/>
        <v>2152.7096774193546</v>
      </c>
      <c r="AR471" s="31">
        <f t="shared" ca="1" si="552"/>
        <v>402.56922043010746</v>
      </c>
      <c r="AS471" s="31">
        <f t="shared" ca="1" si="553"/>
        <v>6508.2741935483891</v>
      </c>
      <c r="AT471" s="31">
        <f t="shared" ca="1" si="554"/>
        <v>-813.07862903225805</v>
      </c>
      <c r="AU471" s="31">
        <f t="shared" ca="1" si="555"/>
        <v>663.5913978494624</v>
      </c>
      <c r="AV471" s="31">
        <f t="shared" ca="1" si="556"/>
        <v>-5583.5161290322567</v>
      </c>
      <c r="AW471" s="31">
        <f t="shared" ca="1" si="557"/>
        <v>65.047043010752674</v>
      </c>
      <c r="AX471" s="31">
        <f t="shared" ca="1" si="558"/>
        <v>1350.5215053763443</v>
      </c>
      <c r="AY471" s="31">
        <f t="shared" ca="1" si="559"/>
        <v>-1174.383064516129</v>
      </c>
      <c r="AZ471" s="31">
        <f t="shared" ca="1" si="560"/>
        <v>-997.34811827956992</v>
      </c>
      <c r="BA471" s="31">
        <f t="shared" ca="1" si="561"/>
        <v>-382.02016129032256</v>
      </c>
      <c r="BB471" s="31">
        <f t="shared" ca="1" si="562"/>
        <v>-2410.5497311827958</v>
      </c>
      <c r="BC471" s="31">
        <f t="shared" ca="1" si="563"/>
        <v>-1597.1438172043011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650.5</v>
      </c>
      <c r="BI471" s="32">
        <f>IF($BF471&gt;$Y$7,"",IF(AND($BF471=$Y$7,$BG471=23),"",Entrées!D499-Entrées!D498))</f>
        <v>850</v>
      </c>
      <c r="BJ471" s="32">
        <f>IF($BF471&gt;$Y$7,"",IF(AND($BF471=$Y$7,$BG471=23),"",Entrées!E499-Entrées!E498))</f>
        <v>962.5</v>
      </c>
      <c r="BK471" s="32">
        <f>IF($BF471&gt;$Y$7,"",IF(AND($BF471=$Y$7,$BG471=23),"",Entrées!F499-Entrées!F498))</f>
        <v>0</v>
      </c>
      <c r="BL471" s="32">
        <f>IF($BF471&gt;$Y$7,"",IF(AND($BF471=$Y$7,$BG471=23),"",Entrées!G499-Entrées!G498))</f>
        <v>12.5</v>
      </c>
      <c r="BM471" s="32">
        <f>IF($BF471&gt;$Y$7,"",IF(AND($BF471=$Y$7,$BG471=23),"",Entrées!H499-Entrées!H498))</f>
        <v>5</v>
      </c>
      <c r="BN471" s="32">
        <f>IF($BF471&gt;$Y$7,"",IF(AND($BF471=$Y$7,$BG471=23),"",Entrées!I499-Entrées!I498))</f>
        <v>1160.5</v>
      </c>
      <c r="BO471" s="32">
        <f>IF($BF471&gt;$Y$7,"",IF(AND($BF471=$Y$7,$BG471=23),"",Entrées!J499-Entrées!J498))</f>
        <v>-221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110.5</v>
      </c>
      <c r="BR471" s="32">
        <f>IF($BF471&gt;$Y$7,"",IF(AND($BF471=$Y$7,$BG471=23),"",Entrées!M499-Entrées!M498))</f>
        <v>328</v>
      </c>
      <c r="BS471" s="32">
        <f>IF($BF471&gt;$Y$7,"",IF(AND($BF471=$Y$7,$BG471=23),"",Entrées!N499-Entrées!N498))</f>
        <v>-7</v>
      </c>
      <c r="BT471" s="32">
        <f>IF($BF471&gt;$Y$7,"",IF(AND($BF471=$Y$7,$BG471=23),"",Entrées!O499-Entrées!O498))</f>
        <v>-739</v>
      </c>
      <c r="BU471" s="32">
        <f>IF($BF471&gt;$Y$7,"",IF(AND($BF471=$Y$7,$BG471=23),"",Entrées!P499-Entrées!P498))</f>
        <v>-0.5</v>
      </c>
      <c r="BV471" s="32">
        <f>IF($BF471&gt;$Y$7,"",IF(AND($BF471=$Y$7,$BG471=23),"",Entrées!Q499-Entrées!Q498))</f>
        <v>-1377</v>
      </c>
      <c r="BW471" s="32">
        <f>IF($BF471&gt;$Y$7,"",IF(AND($BF471=$Y$7,$BG471=23),"",Entrées!R499-Entrées!R498))</f>
        <v>0</v>
      </c>
      <c r="BX471" s="32">
        <f>IF($BF471&gt;$Y$7,"",IF(AND($BF471=$Y$7,$BG471=23),"",Entrées!S499-Entrées!S498))</f>
        <v>-46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202</v>
      </c>
      <c r="CD471" s="33">
        <f>IF($BF471&lt;=$Y$7,Entrées!J498/CD$2,"")</f>
        <v>0.33692909412061567</v>
      </c>
      <c r="CE471" s="33">
        <f>IF($BF471&lt;=$Y$7,Entrées!K498/CE$2,"")</f>
        <v>0</v>
      </c>
      <c r="CF471" s="11">
        <f t="shared" si="565"/>
        <v>7926</v>
      </c>
      <c r="CG471" s="11">
        <f t="shared" si="566"/>
        <v>4186</v>
      </c>
      <c r="CH471" s="52">
        <f t="shared" si="567"/>
        <v>0.27160101910413265</v>
      </c>
      <c r="CI471" s="52">
        <f t="shared" si="568"/>
        <v>9.6170382329218221E-2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-3821.5</v>
      </c>
      <c r="F472" s="28">
        <f ca="1">IF($D472&gt;$D$8,"",INDIRECT(ADDRESS(ROW(Entrées!$C$37)+($D472-1)*24+F$11,COLUMN(Entrées!$C$37)+($C472-1),4,TRUE,"Entrées")))</f>
        <v>-5758</v>
      </c>
      <c r="G472" s="28">
        <f ca="1">IF($D472&gt;$D$8,"",INDIRECT(ADDRESS(ROW(Entrées!$C$37)+($D472-1)*24+G$11,COLUMN(Entrées!$C$37)+($C472-1),4,TRUE,"Entrées")))</f>
        <v>-6189.5</v>
      </c>
      <c r="H472" s="28">
        <f ca="1">IF($D472&gt;$D$8,"",INDIRECT(ADDRESS(ROW(Entrées!$C$37)+($D472-1)*24+H$11,COLUMN(Entrées!$C$37)+($C472-1),4,TRUE,"Entrées")))</f>
        <v>-7320.5</v>
      </c>
      <c r="I472" s="28">
        <f ca="1">IF($D472&gt;$D$8,"",INDIRECT(ADDRESS(ROW(Entrées!$C$37)+($D472-1)*24+I$11,COLUMN(Entrées!$C$37)+($C472-1),4,TRUE,"Entrées")))</f>
        <v>-8314.5</v>
      </c>
      <c r="J472" s="28">
        <f ca="1">IF($D472&gt;$D$8,"",INDIRECT(ADDRESS(ROW(Entrées!$C$37)+($D472-1)*24+J$11,COLUMN(Entrées!$C$37)+($C472-1),4,TRUE,"Entrées")))</f>
        <v>-7523</v>
      </c>
      <c r="K472" s="28">
        <f ca="1">IF($D472&gt;$D$8,"",INDIRECT(ADDRESS(ROW(Entrées!$C$37)+($D472-1)*24+K$11,COLUMN(Entrées!$C$37)+($C472-1),4,TRUE,"Entrées")))</f>
        <v>-5356</v>
      </c>
      <c r="L472" s="28">
        <f ca="1">IF($D472&gt;$D$8,"",INDIRECT(ADDRESS(ROW(Entrées!$C$37)+($D472-1)*24+L$11,COLUMN(Entrées!$C$37)+($C472-1),4,TRUE,"Entrées")))</f>
        <v>-2770.5</v>
      </c>
      <c r="M472" s="28">
        <f ca="1">IF($D472&gt;$D$8,"",INDIRECT(ADDRESS(ROW(Entrées!$C$37)+($D472-1)*24+M$11,COLUMN(Entrées!$C$37)+($C472-1),4,TRUE,"Entrées")))</f>
        <v>-1999</v>
      </c>
      <c r="N472" s="28">
        <f ca="1">IF($D472&gt;$D$8,"",INDIRECT(ADDRESS(ROW(Entrées!$C$37)+($D472-1)*24+N$11,COLUMN(Entrées!$C$37)+($C472-1),4,TRUE,"Entrées")))</f>
        <v>-2345</v>
      </c>
      <c r="O472" s="28">
        <f ca="1">IF($D472&gt;$D$8,"",INDIRECT(ADDRESS(ROW(Entrées!$C$37)+($D472-1)*24+O$11,COLUMN(Entrées!$C$37)+($C472-1),4,TRUE,"Entrées")))</f>
        <v>-2454</v>
      </c>
      <c r="P472" s="28">
        <f ca="1">IF($D472&gt;$D$8,"",INDIRECT(ADDRESS(ROW(Entrées!$C$37)+($D472-1)*24+P$11,COLUMN(Entrées!$C$37)+($C472-1),4,TRUE,"Entrées")))</f>
        <v>-2659.5</v>
      </c>
      <c r="Q472" s="28">
        <f ca="1">IF($D472&gt;$D$8,"",INDIRECT(ADDRESS(ROW(Entrées!$C$37)+($D472-1)*24+Q$11,COLUMN(Entrées!$C$37)+($C472-1),4,TRUE,"Entrées")))</f>
        <v>-2864</v>
      </c>
      <c r="R472" s="28">
        <f ca="1">IF($D472&gt;$D$8,"",INDIRECT(ADDRESS(ROW(Entrées!$C$37)+($D472-1)*24+R$11,COLUMN(Entrées!$C$37)+($C472-1),4,TRUE,"Entrées")))</f>
        <v>-3382</v>
      </c>
      <c r="S472" s="28">
        <f ca="1">IF($D472&gt;$D$8,"",INDIRECT(ADDRESS(ROW(Entrées!$C$37)+($D472-1)*24+S$11,COLUMN(Entrées!$C$37)+($C472-1),4,TRUE,"Entrées")))</f>
        <v>-3532.5</v>
      </c>
      <c r="T472" s="28">
        <f ca="1">IF($D472&gt;$D$8,"",INDIRECT(ADDRESS(ROW(Entrées!$C$37)+($D472-1)*24+T$11,COLUMN(Entrées!$C$37)+($C472-1),4,TRUE,"Entrées")))</f>
        <v>-4387</v>
      </c>
      <c r="U472" s="28">
        <f ca="1">IF($D472&gt;$D$8,"",INDIRECT(ADDRESS(ROW(Entrées!$C$37)+($D472-1)*24+U$11,COLUMN(Entrées!$C$37)+($C472-1),4,TRUE,"Entrées")))</f>
        <v>-5048</v>
      </c>
      <c r="V472" s="28">
        <f ca="1">IF($D472&gt;$D$8,"",INDIRECT(ADDRESS(ROW(Entrées!$C$37)+($D472-1)*24+V$11,COLUMN(Entrées!$C$37)+($C472-1),4,TRUE,"Entrées")))</f>
        <v>-5415.5</v>
      </c>
      <c r="W472" s="28">
        <f ca="1">IF($D472&gt;$D$8,"",INDIRECT(ADDRESS(ROW(Entrées!$C$37)+($D472-1)*24+W$11,COLUMN(Entrées!$C$37)+($C472-1),4,TRUE,"Entrées")))</f>
        <v>-4691</v>
      </c>
      <c r="X472" s="28">
        <f ca="1">IF($D472&gt;$D$8,"",INDIRECT(ADDRESS(ROW(Entrées!$C$37)+($D472-1)*24+X$11,COLUMN(Entrées!$C$37)+($C472-1),4,TRUE,"Entrées")))</f>
        <v>-2168</v>
      </c>
      <c r="Y472" s="28">
        <f ca="1">IF($D472&gt;$D$8,"",INDIRECT(ADDRESS(ROW(Entrées!$C$37)+($D472-1)*24+Y$11,COLUMN(Entrées!$C$37)+($C472-1),4,TRUE,"Entrées")))</f>
        <v>-2320</v>
      </c>
      <c r="Z472" s="28">
        <f ca="1">IF($D472&gt;$D$8,"",INDIRECT(ADDRESS(ROW(Entrées!$C$37)+($D472-1)*24+Z$11,COLUMN(Entrées!$C$37)+($C472-1),4,TRUE,"Entrées")))</f>
        <v>-4161</v>
      </c>
      <c r="AA472" s="28">
        <f ca="1">IF($D472&gt;$D$8,"",INDIRECT(ADDRESS(ROW(Entrées!$C$37)+($D472-1)*24+AA$11,COLUMN(Entrées!$C$37)+($C472-1),4,TRUE,"Entrées")))</f>
        <v>-4475</v>
      </c>
      <c r="AB472" s="28">
        <f ca="1">IF($D472&gt;$D$8,"",INDIRECT(ADDRESS(ROW(Entrées!$C$37)+($D472-1)*24+AB$11,COLUMN(Entrées!$C$37)+($C472-1),4,TRUE,"Entrées")))</f>
        <v>-3893</v>
      </c>
      <c r="AC472" s="11"/>
      <c r="AD472" s="40">
        <f t="shared" ca="1" si="540"/>
        <v>-4285.333333333333</v>
      </c>
      <c r="AE472" s="40">
        <f t="shared" ca="1" si="542"/>
        <v>-1999</v>
      </c>
      <c r="AF472" s="40">
        <f t="shared" ca="1" si="543"/>
        <v>-8314.5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49473.956989247294</v>
      </c>
      <c r="AK472" s="31">
        <f t="shared" ca="1" si="545"/>
        <v>49350.672043010745</v>
      </c>
      <c r="AL472" s="31">
        <f t="shared" ca="1" si="546"/>
        <v>49398.118279569891</v>
      </c>
      <c r="AM472" s="31">
        <f t="shared" ca="1" si="547"/>
        <v>347.55645161290329</v>
      </c>
      <c r="AN472" s="31">
        <f t="shared" ca="1" si="548"/>
        <v>2588.1444892473114</v>
      </c>
      <c r="AO472" s="31">
        <f t="shared" ca="1" si="549"/>
        <v>1503.5463709677417</v>
      </c>
      <c r="AP472" s="31">
        <f t="shared" ca="1" si="550"/>
        <v>41704.171370967742</v>
      </c>
      <c r="AQ472" s="31">
        <f t="shared" ca="1" si="551"/>
        <v>2152.7096774193546</v>
      </c>
      <c r="AR472" s="31">
        <f t="shared" ca="1" si="552"/>
        <v>402.56922043010746</v>
      </c>
      <c r="AS472" s="31">
        <f t="shared" ca="1" si="553"/>
        <v>6508.2741935483891</v>
      </c>
      <c r="AT472" s="31">
        <f t="shared" ca="1" si="554"/>
        <v>-813.07862903225805</v>
      </c>
      <c r="AU472" s="31">
        <f t="shared" ca="1" si="555"/>
        <v>663.5913978494624</v>
      </c>
      <c r="AV472" s="31">
        <f t="shared" ca="1" si="556"/>
        <v>-5583.5161290322567</v>
      </c>
      <c r="AW472" s="31">
        <f t="shared" ca="1" si="557"/>
        <v>65.047043010752674</v>
      </c>
      <c r="AX472" s="31">
        <f t="shared" ca="1" si="558"/>
        <v>1350.5215053763443</v>
      </c>
      <c r="AY472" s="31">
        <f t="shared" ca="1" si="559"/>
        <v>-1174.383064516129</v>
      </c>
      <c r="AZ472" s="31">
        <f t="shared" ca="1" si="560"/>
        <v>-997.34811827956992</v>
      </c>
      <c r="BA472" s="31">
        <f t="shared" ca="1" si="561"/>
        <v>-382.02016129032256</v>
      </c>
      <c r="BB472" s="31">
        <f t="shared" ca="1" si="562"/>
        <v>-2410.5497311827958</v>
      </c>
      <c r="BC472" s="31">
        <f t="shared" ca="1" si="563"/>
        <v>-1597.1438172043011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1247.5</v>
      </c>
      <c r="BI472" s="32">
        <f>IF($BF472&gt;$Y$7,"",IF(AND($BF472=$Y$7,$BG472=23),"",Entrées!D500-Entrées!D499))</f>
        <v>1612.5</v>
      </c>
      <c r="BJ472" s="32">
        <f>IF($BF472&gt;$Y$7,"",IF(AND($BF472=$Y$7,$BG472=23),"",Entrées!E500-Entrées!E499))</f>
        <v>1287.5</v>
      </c>
      <c r="BK472" s="32">
        <f>IF($BF472&gt;$Y$7,"",IF(AND($BF472=$Y$7,$BG472=23),"",Entrées!F500-Entrées!F499))</f>
        <v>0.5</v>
      </c>
      <c r="BL472" s="32">
        <f>IF($BF472&gt;$Y$7,"",IF(AND($BF472=$Y$7,$BG472=23),"",Entrées!G500-Entrées!G499))</f>
        <v>47</v>
      </c>
      <c r="BM472" s="32">
        <f>IF($BF472&gt;$Y$7,"",IF(AND($BF472=$Y$7,$BG472=23),"",Entrées!H500-Entrées!H499))</f>
        <v>0.5</v>
      </c>
      <c r="BN472" s="32">
        <f>IF($BF472&gt;$Y$7,"",IF(AND($BF472=$Y$7,$BG472=23),"",Entrées!I500-Entrées!I499))</f>
        <v>1859.5</v>
      </c>
      <c r="BO472" s="32">
        <f>IF($BF472&gt;$Y$7,"",IF(AND($BF472=$Y$7,$BG472=23),"",Entrées!J500-Entrées!J499))</f>
        <v>-175</v>
      </c>
      <c r="BP472" s="32">
        <f>IF($BF472&gt;$Y$7,"",IF(AND($BF472=$Y$7,$BG472=23),"",Entrées!K500-Entrées!K499))</f>
        <v>0</v>
      </c>
      <c r="BQ472" s="32">
        <f>IF($BF472&gt;$Y$7,"",IF(AND($BF472=$Y$7,$BG472=23),"",Entrées!L500-Entrées!L499))</f>
        <v>28</v>
      </c>
      <c r="BR472" s="32">
        <f>IF($BF472&gt;$Y$7,"",IF(AND($BF472=$Y$7,$BG472=23),"",Entrées!M500-Entrées!M499))</f>
        <v>39</v>
      </c>
      <c r="BS472" s="32">
        <f>IF($BF472&gt;$Y$7,"",IF(AND($BF472=$Y$7,$BG472=23),"",Entrées!N500-Entrées!N499))</f>
        <v>-4</v>
      </c>
      <c r="BT472" s="32">
        <f>IF($BF472&gt;$Y$7,"",IF(AND($BF472=$Y$7,$BG472=23),"",Entrées!O500-Entrées!O499))</f>
        <v>-547</v>
      </c>
      <c r="BU472" s="32">
        <f>IF($BF472&gt;$Y$7,"",IF(AND($BF472=$Y$7,$BG472=23),"",Entrées!P500-Entrées!P499))</f>
        <v>0.5</v>
      </c>
      <c r="BV472" s="32">
        <f>IF($BF472&gt;$Y$7,"",IF(AND($BF472=$Y$7,$BG472=23),"",Entrées!Q500-Entrées!Q499))</f>
        <v>-200</v>
      </c>
      <c r="BW472" s="32">
        <f>IF($BF472&gt;$Y$7,"",IF(AND($BF472=$Y$7,$BG472=23),"",Entrées!R500-Entrées!R499))</f>
        <v>0</v>
      </c>
      <c r="BX472" s="32">
        <f>IF($BF472&gt;$Y$7,"",IF(AND($BF472=$Y$7,$BG472=23),"",Entrées!S500-Entrées!S499))</f>
        <v>643</v>
      </c>
      <c r="BY472" s="32">
        <f>IF($BF472&gt;$Y$7,"",IF(AND($BF472=$Y$7,$BG472=23),"",Entrées!T500-Entrées!T499))</f>
        <v>0</v>
      </c>
      <c r="BZ472" s="32">
        <f>IF($BF472&gt;$Y$7,"",IF(AND($BF472=$Y$7,$BG472=23),"",Entrées!U500-Entrées!U499))</f>
        <v>0</v>
      </c>
      <c r="CA472" s="32">
        <f>IF($BF472&gt;$Y$7,"",IF(AND($BF472=$Y$7,$BG472=23),"",Entrées!V500-Entrées!V499))</f>
        <v>-222</v>
      </c>
      <c r="CD472" s="33">
        <f>IF($BF472&lt;=$Y$7,Entrées!J499/CD$2,"")</f>
        <v>0.30904617713853144</v>
      </c>
      <c r="CE472" s="33">
        <f>IF($BF472&lt;=$Y$7,Entrées!K499/CE$2,"")</f>
        <v>0</v>
      </c>
      <c r="CF472" s="11">
        <f t="shared" si="565"/>
        <v>7926</v>
      </c>
      <c r="CG472" s="11">
        <f t="shared" si="566"/>
        <v>4186</v>
      </c>
      <c r="CH472" s="52">
        <f t="shared" si="567"/>
        <v>0.27160101910413265</v>
      </c>
      <c r="CI472" s="52">
        <f t="shared" si="568"/>
        <v>9.6170382329218221E-2</v>
      </c>
    </row>
    <row r="473" spans="1:93">
      <c r="A473" s="11">
        <f>A472+$Y$7-1</f>
        <v>486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-4856.5</v>
      </c>
      <c r="F473" s="28">
        <f ca="1">IF($D473&gt;$D$8,"",INDIRECT(ADDRESS(ROW(Entrées!$C$37)+($D473-1)*24+F$11,COLUMN(Entrées!$C$37)+($C473-1),4,TRUE,"Entrées")))</f>
        <v>-5817</v>
      </c>
      <c r="G473" s="28">
        <f ca="1">IF($D473&gt;$D$8,"",INDIRECT(ADDRESS(ROW(Entrées!$C$37)+($D473-1)*24+G$11,COLUMN(Entrées!$C$37)+($C473-1),4,TRUE,"Entrées")))</f>
        <v>-5904.5</v>
      </c>
      <c r="H473" s="28">
        <f ca="1">IF($D473&gt;$D$8,"",INDIRECT(ADDRESS(ROW(Entrées!$C$37)+($D473-1)*24+H$11,COLUMN(Entrées!$C$37)+($C473-1),4,TRUE,"Entrées")))</f>
        <v>-6682</v>
      </c>
      <c r="I473" s="28">
        <f ca="1">IF($D473&gt;$D$8,"",INDIRECT(ADDRESS(ROW(Entrées!$C$37)+($D473-1)*24+I$11,COLUMN(Entrées!$C$37)+($C473-1),4,TRUE,"Entrées")))</f>
        <v>-6955</v>
      </c>
      <c r="J473" s="28">
        <f ca="1">IF($D473&gt;$D$8,"",INDIRECT(ADDRESS(ROW(Entrées!$C$37)+($D473-1)*24+J$11,COLUMN(Entrées!$C$37)+($C473-1),4,TRUE,"Entrées")))</f>
        <v>-7055.5</v>
      </c>
      <c r="K473" s="28">
        <f ca="1">IF($D473&gt;$D$8,"",INDIRECT(ADDRESS(ROW(Entrées!$C$37)+($D473-1)*24+K$11,COLUMN(Entrées!$C$37)+($C473-1),4,TRUE,"Entrées")))</f>
        <v>-5866.5</v>
      </c>
      <c r="L473" s="28">
        <f ca="1">IF($D473&gt;$D$8,"",INDIRECT(ADDRESS(ROW(Entrées!$C$37)+($D473-1)*24+L$11,COLUMN(Entrées!$C$37)+($C473-1),4,TRUE,"Entrées")))</f>
        <v>-3769.5</v>
      </c>
      <c r="M473" s="28">
        <f ca="1">IF($D473&gt;$D$8,"",INDIRECT(ADDRESS(ROW(Entrées!$C$37)+($D473-1)*24+M$11,COLUMN(Entrées!$C$37)+($C473-1),4,TRUE,"Entrées")))</f>
        <v>-2657</v>
      </c>
      <c r="N473" s="28">
        <f ca="1">IF($D473&gt;$D$8,"",INDIRECT(ADDRESS(ROW(Entrées!$C$37)+($D473-1)*24+N$11,COLUMN(Entrées!$C$37)+($C473-1),4,TRUE,"Entrées")))</f>
        <v>-2521.5</v>
      </c>
      <c r="O473" s="28">
        <f ca="1">IF($D473&gt;$D$8,"",INDIRECT(ADDRESS(ROW(Entrées!$C$37)+($D473-1)*24+O$11,COLUMN(Entrées!$C$37)+($C473-1),4,TRUE,"Entrées")))</f>
        <v>-3287</v>
      </c>
      <c r="P473" s="28">
        <f ca="1">IF($D473&gt;$D$8,"",INDIRECT(ADDRESS(ROW(Entrées!$C$37)+($D473-1)*24+P$11,COLUMN(Entrées!$C$37)+($C473-1),4,TRUE,"Entrées")))</f>
        <v>-3650.5</v>
      </c>
      <c r="Q473" s="28">
        <f ca="1">IF($D473&gt;$D$8,"",INDIRECT(ADDRESS(ROW(Entrées!$C$37)+($D473-1)*24+Q$11,COLUMN(Entrées!$C$37)+($C473-1),4,TRUE,"Entrées")))</f>
        <v>-3322.5</v>
      </c>
      <c r="R473" s="28">
        <f ca="1">IF($D473&gt;$D$8,"",INDIRECT(ADDRESS(ROW(Entrées!$C$37)+($D473-1)*24+R$11,COLUMN(Entrées!$C$37)+($C473-1),4,TRUE,"Entrées")))</f>
        <v>-3577.5</v>
      </c>
      <c r="S473" s="28">
        <f ca="1">IF($D473&gt;$D$8,"",INDIRECT(ADDRESS(ROW(Entrées!$C$37)+($D473-1)*24+S$11,COLUMN(Entrées!$C$37)+($C473-1),4,TRUE,"Entrées")))</f>
        <v>-4126</v>
      </c>
      <c r="T473" s="28">
        <f ca="1">IF($D473&gt;$D$8,"",INDIRECT(ADDRESS(ROW(Entrées!$C$37)+($D473-1)*24+T$11,COLUMN(Entrées!$C$37)+($C473-1),4,TRUE,"Entrées")))</f>
        <v>-4608</v>
      </c>
      <c r="U473" s="28">
        <f ca="1">IF($D473&gt;$D$8,"",INDIRECT(ADDRESS(ROW(Entrées!$C$37)+($D473-1)*24+U$11,COLUMN(Entrées!$C$37)+($C473-1),4,TRUE,"Entrées")))</f>
        <v>-5381.5</v>
      </c>
      <c r="V473" s="28">
        <f ca="1">IF($D473&gt;$D$8,"",INDIRECT(ADDRESS(ROW(Entrées!$C$37)+($D473-1)*24+V$11,COLUMN(Entrées!$C$37)+($C473-1),4,TRUE,"Entrées")))</f>
        <v>-6831.5</v>
      </c>
      <c r="W473" s="28">
        <f ca="1">IF($D473&gt;$D$8,"",INDIRECT(ADDRESS(ROW(Entrées!$C$37)+($D473-1)*24+W$11,COLUMN(Entrées!$C$37)+($C473-1),4,TRUE,"Entrées")))</f>
        <v>-7478</v>
      </c>
      <c r="X473" s="28">
        <f ca="1">IF($D473&gt;$D$8,"",INDIRECT(ADDRESS(ROW(Entrées!$C$37)+($D473-1)*24+X$11,COLUMN(Entrées!$C$37)+($C473-1),4,TRUE,"Entrées")))</f>
        <v>-6398</v>
      </c>
      <c r="Y473" s="28">
        <f ca="1">IF($D473&gt;$D$8,"",INDIRECT(ADDRESS(ROW(Entrées!$C$37)+($D473-1)*24+Y$11,COLUMN(Entrées!$C$37)+($C473-1),4,TRUE,"Entrées")))</f>
        <v>-6263.5</v>
      </c>
      <c r="Z473" s="28">
        <f ca="1">IF($D473&gt;$D$8,"",INDIRECT(ADDRESS(ROW(Entrées!$C$37)+($D473-1)*24+Z$11,COLUMN(Entrées!$C$37)+($C473-1),4,TRUE,"Entrées")))</f>
        <v>-6675.5</v>
      </c>
      <c r="AA473" s="28">
        <f ca="1">IF($D473&gt;$D$8,"",INDIRECT(ADDRESS(ROW(Entrées!$C$37)+($D473-1)*24+AA$11,COLUMN(Entrées!$C$37)+($C473-1),4,TRUE,"Entrées")))</f>
        <v>-6298.5</v>
      </c>
      <c r="AB473" s="28">
        <f ca="1">IF($D473&gt;$D$8,"",INDIRECT(ADDRESS(ROW(Entrées!$C$37)+($D473-1)*24+AB$11,COLUMN(Entrées!$C$37)+($C473-1),4,TRUE,"Entrées")))</f>
        <v>-4286.5</v>
      </c>
      <c r="AC473" s="11"/>
      <c r="AD473" s="40">
        <f t="shared" ca="1" si="540"/>
        <v>-5177.895833333333</v>
      </c>
      <c r="AE473" s="40">
        <f t="shared" ca="1" si="542"/>
        <v>-2521.5</v>
      </c>
      <c r="AF473" s="40">
        <f t="shared" ca="1" si="543"/>
        <v>-7478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49473.956989247294</v>
      </c>
      <c r="AK473" s="31">
        <f t="shared" ca="1" si="545"/>
        <v>49350.672043010745</v>
      </c>
      <c r="AL473" s="31">
        <f t="shared" ca="1" si="546"/>
        <v>49398.118279569891</v>
      </c>
      <c r="AM473" s="31">
        <f t="shared" ca="1" si="547"/>
        <v>347.55645161290329</v>
      </c>
      <c r="AN473" s="31">
        <f t="shared" ca="1" si="548"/>
        <v>2588.1444892473114</v>
      </c>
      <c r="AO473" s="31">
        <f t="shared" ca="1" si="549"/>
        <v>1503.5463709677417</v>
      </c>
      <c r="AP473" s="31">
        <f t="shared" ca="1" si="550"/>
        <v>41704.171370967742</v>
      </c>
      <c r="AQ473" s="31">
        <f t="shared" ca="1" si="551"/>
        <v>2152.7096774193546</v>
      </c>
      <c r="AR473" s="31">
        <f t="shared" ca="1" si="552"/>
        <v>402.56922043010746</v>
      </c>
      <c r="AS473" s="31">
        <f t="shared" ca="1" si="553"/>
        <v>6508.2741935483891</v>
      </c>
      <c r="AT473" s="31">
        <f t="shared" ca="1" si="554"/>
        <v>-813.07862903225805</v>
      </c>
      <c r="AU473" s="31">
        <f t="shared" ca="1" si="555"/>
        <v>663.5913978494624</v>
      </c>
      <c r="AV473" s="31">
        <f t="shared" ca="1" si="556"/>
        <v>-5583.5161290322567</v>
      </c>
      <c r="AW473" s="31">
        <f t="shared" ca="1" si="557"/>
        <v>65.047043010752674</v>
      </c>
      <c r="AX473" s="31">
        <f t="shared" ca="1" si="558"/>
        <v>1350.5215053763443</v>
      </c>
      <c r="AY473" s="31">
        <f t="shared" ca="1" si="559"/>
        <v>-1174.383064516129</v>
      </c>
      <c r="AZ473" s="31">
        <f t="shared" ca="1" si="560"/>
        <v>-997.34811827956992</v>
      </c>
      <c r="BA473" s="31">
        <f t="shared" ca="1" si="561"/>
        <v>-382.02016129032256</v>
      </c>
      <c r="BB473" s="31">
        <f t="shared" ca="1" si="562"/>
        <v>-2410.5497311827958</v>
      </c>
      <c r="BC473" s="31">
        <f t="shared" ca="1" si="563"/>
        <v>-1597.1438172043011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1392</v>
      </c>
      <c r="BI473" s="32">
        <f>IF($BF473&gt;$Y$7,"",IF(AND($BF473=$Y$7,$BG473=23),"",Entrées!D501-Entrées!D500))</f>
        <v>1150</v>
      </c>
      <c r="BJ473" s="32">
        <f>IF($BF473&gt;$Y$7,"",IF(AND($BF473=$Y$7,$BG473=23),"",Entrées!E501-Entrées!E500))</f>
        <v>1500</v>
      </c>
      <c r="BK473" s="32">
        <f>IF($BF473&gt;$Y$7,"",IF(AND($BF473=$Y$7,$BG473=23),"",Entrées!F501-Entrées!F500))</f>
        <v>0.5</v>
      </c>
      <c r="BL473" s="32">
        <f>IF($BF473&gt;$Y$7,"",IF(AND($BF473=$Y$7,$BG473=23),"",Entrées!G501-Entrées!G500))</f>
        <v>186.5</v>
      </c>
      <c r="BM473" s="32">
        <f>IF($BF473&gt;$Y$7,"",IF(AND($BF473=$Y$7,$BG473=23),"",Entrées!H501-Entrées!H500))</f>
        <v>-0.5</v>
      </c>
      <c r="BN473" s="32">
        <f>IF($BF473&gt;$Y$7,"",IF(AND($BF473=$Y$7,$BG473=23),"",Entrées!I501-Entrées!I500))</f>
        <v>505</v>
      </c>
      <c r="BO473" s="32">
        <f>IF($BF473&gt;$Y$7,"",IF(AND($BF473=$Y$7,$BG473=23),"",Entrées!J501-Entrées!J500))</f>
        <v>218.5</v>
      </c>
      <c r="BP473" s="32">
        <f>IF($BF473&gt;$Y$7,"",IF(AND($BF473=$Y$7,$BG473=23),"",Entrées!K501-Entrées!K500))</f>
        <v>1.5</v>
      </c>
      <c r="BQ473" s="32">
        <f>IF($BF473&gt;$Y$7,"",IF(AND($BF473=$Y$7,$BG473=23),"",Entrées!L501-Entrées!L500))</f>
        <v>229</v>
      </c>
      <c r="BR473" s="32">
        <f>IF($BF473&gt;$Y$7,"",IF(AND($BF473=$Y$7,$BG473=23),"",Entrées!M501-Entrées!M500))</f>
        <v>217.5</v>
      </c>
      <c r="BS473" s="32">
        <f>IF($BF473&gt;$Y$7,"",IF(AND($BF473=$Y$7,$BG473=23),"",Entrées!N501-Entrées!N500))</f>
        <v>3</v>
      </c>
      <c r="BT473" s="32">
        <f>IF($BF473&gt;$Y$7,"",IF(AND($BF473=$Y$7,$BG473=23),"",Entrées!O501-Entrées!O500))</f>
        <v>30.5</v>
      </c>
      <c r="BU473" s="32">
        <f>IF($BF473&gt;$Y$7,"",IF(AND($BF473=$Y$7,$BG473=23),"",Entrées!P501-Entrées!P500))</f>
        <v>2.5</v>
      </c>
      <c r="BV473" s="32">
        <f>IF($BF473&gt;$Y$7,"",IF(AND($BF473=$Y$7,$BG473=23),"",Entrées!Q501-Entrées!Q500))</f>
        <v>-994</v>
      </c>
      <c r="BW473" s="32">
        <f>IF($BF473&gt;$Y$7,"",IF(AND($BF473=$Y$7,$BG473=23),"",Entrées!R501-Entrées!R500))</f>
        <v>0</v>
      </c>
      <c r="BX473" s="32">
        <f>IF($BF473&gt;$Y$7,"",IF(AND($BF473=$Y$7,$BG473=23),"",Entrées!S501-Entrées!S500))</f>
        <v>-72</v>
      </c>
      <c r="BY473" s="32">
        <f>IF($BF473&gt;$Y$7,"",IF(AND($BF473=$Y$7,$BG473=23),"",Entrées!T501-Entrées!T500))</f>
        <v>900</v>
      </c>
      <c r="BZ473" s="32">
        <f>IF($BF473&gt;$Y$7,"",IF(AND($BF473=$Y$7,$BG473=23),"",Entrées!U501-Entrées!U500))</f>
        <v>0</v>
      </c>
      <c r="CA473" s="32">
        <f>IF($BF473&gt;$Y$7,"",IF(AND($BF473=$Y$7,$BG473=23),"",Entrées!V501-Entrées!V500))</f>
        <v>-62</v>
      </c>
      <c r="CD473" s="33">
        <f>IF($BF473&lt;=$Y$7,Entrées!J500/CD$2,"")</f>
        <v>0.28696694423416602</v>
      </c>
      <c r="CE473" s="33">
        <f>IF($BF473&lt;=$Y$7,Entrées!K500/CE$2,"")</f>
        <v>0</v>
      </c>
      <c r="CF473" s="11">
        <f t="shared" si="565"/>
        <v>7926</v>
      </c>
      <c r="CG473" s="11">
        <f t="shared" si="566"/>
        <v>4186</v>
      </c>
      <c r="CH473" s="52">
        <f t="shared" si="567"/>
        <v>0.27160101910413265</v>
      </c>
      <c r="CI473" s="52">
        <f t="shared" si="568"/>
        <v>9.6170382329218221E-2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-4856</v>
      </c>
      <c r="F474" s="28">
        <f ca="1">IF($D474&gt;$D$8,"",INDIRECT(ADDRESS(ROW(Entrées!$C$37)+($D474-1)*24+F$11,COLUMN(Entrées!$C$37)+($C474-1),4,TRUE,"Entrées")))</f>
        <v>-6186.5</v>
      </c>
      <c r="G474" s="28">
        <f ca="1">IF($D474&gt;$D$8,"",INDIRECT(ADDRESS(ROW(Entrées!$C$37)+($D474-1)*24+G$11,COLUMN(Entrées!$C$37)+($C474-1),4,TRUE,"Entrées")))</f>
        <v>-6604.5</v>
      </c>
      <c r="H474" s="28">
        <f ca="1">IF($D474&gt;$D$8,"",INDIRECT(ADDRESS(ROW(Entrées!$C$37)+($D474-1)*24+H$11,COLUMN(Entrées!$C$37)+($C474-1),4,TRUE,"Entrées")))</f>
        <v>-8094.5</v>
      </c>
      <c r="I474" s="28">
        <f ca="1">IF($D474&gt;$D$8,"",INDIRECT(ADDRESS(ROW(Entrées!$C$37)+($D474-1)*24+I$11,COLUMN(Entrées!$C$37)+($C474-1),4,TRUE,"Entrées")))</f>
        <v>-9180</v>
      </c>
      <c r="J474" s="28">
        <f ca="1">IF($D474&gt;$D$8,"",INDIRECT(ADDRESS(ROW(Entrées!$C$37)+($D474-1)*24+J$11,COLUMN(Entrées!$C$37)+($C474-1),4,TRUE,"Entrées")))</f>
        <v>-9314.5</v>
      </c>
      <c r="K474" s="28">
        <f ca="1">IF($D474&gt;$D$8,"",INDIRECT(ADDRESS(ROW(Entrées!$C$37)+($D474-1)*24+K$11,COLUMN(Entrées!$C$37)+($C474-1),4,TRUE,"Entrées")))</f>
        <v>-7888</v>
      </c>
      <c r="L474" s="28">
        <f ca="1">IF($D474&gt;$D$8,"",INDIRECT(ADDRESS(ROW(Entrées!$C$37)+($D474-1)*24+L$11,COLUMN(Entrées!$C$37)+($C474-1),4,TRUE,"Entrées")))</f>
        <v>-6080.5</v>
      </c>
      <c r="M474" s="28">
        <f ca="1">IF($D474&gt;$D$8,"",INDIRECT(ADDRESS(ROW(Entrées!$C$37)+($D474-1)*24+M$11,COLUMN(Entrées!$C$37)+($C474-1),4,TRUE,"Entrées")))</f>
        <v>-5608</v>
      </c>
      <c r="N474" s="28">
        <f ca="1">IF($D474&gt;$D$8,"",INDIRECT(ADDRESS(ROW(Entrées!$C$37)+($D474-1)*24+N$11,COLUMN(Entrées!$C$37)+($C474-1),4,TRUE,"Entrées")))</f>
        <v>-5204</v>
      </c>
      <c r="O474" s="28">
        <f ca="1">IF($D474&gt;$D$8,"",INDIRECT(ADDRESS(ROW(Entrées!$C$37)+($D474-1)*24+O$11,COLUMN(Entrées!$C$37)+($C474-1),4,TRUE,"Entrées")))</f>
        <v>-5056</v>
      </c>
      <c r="P474" s="28">
        <f ca="1">IF($D474&gt;$D$8,"",INDIRECT(ADDRESS(ROW(Entrées!$C$37)+($D474-1)*24+P$11,COLUMN(Entrées!$C$37)+($C474-1),4,TRUE,"Entrées")))</f>
        <v>-4690</v>
      </c>
      <c r="Q474" s="28">
        <f ca="1">IF($D474&gt;$D$8,"",INDIRECT(ADDRESS(ROW(Entrées!$C$37)+($D474-1)*24+Q$11,COLUMN(Entrées!$C$37)+($C474-1),4,TRUE,"Entrées")))</f>
        <v>-3979.5</v>
      </c>
      <c r="R474" s="28">
        <f ca="1">IF($D474&gt;$D$8,"",INDIRECT(ADDRESS(ROW(Entrées!$C$37)+($D474-1)*24+R$11,COLUMN(Entrées!$C$37)+($C474-1),4,TRUE,"Entrées")))</f>
        <v>-3922</v>
      </c>
      <c r="S474" s="28">
        <f ca="1">IF($D474&gt;$D$8,"",INDIRECT(ADDRESS(ROW(Entrées!$C$37)+($D474-1)*24+S$11,COLUMN(Entrées!$C$37)+($C474-1),4,TRUE,"Entrées")))</f>
        <v>-4198</v>
      </c>
      <c r="T474" s="28">
        <f ca="1">IF($D474&gt;$D$8,"",INDIRECT(ADDRESS(ROW(Entrées!$C$37)+($D474-1)*24+T$11,COLUMN(Entrées!$C$37)+($C474-1),4,TRUE,"Entrées")))</f>
        <v>-4406</v>
      </c>
      <c r="U474" s="28">
        <f ca="1">IF($D474&gt;$D$8,"",INDIRECT(ADDRESS(ROW(Entrées!$C$37)+($D474-1)*24+U$11,COLUMN(Entrées!$C$37)+($C474-1),4,TRUE,"Entrées")))</f>
        <v>-5100.5</v>
      </c>
      <c r="V474" s="28">
        <f ca="1">IF($D474&gt;$D$8,"",INDIRECT(ADDRESS(ROW(Entrées!$C$37)+($D474-1)*24+V$11,COLUMN(Entrées!$C$37)+($C474-1),4,TRUE,"Entrées")))</f>
        <v>-5499</v>
      </c>
      <c r="W474" s="28">
        <f ca="1">IF($D474&gt;$D$8,"",INDIRECT(ADDRESS(ROW(Entrées!$C$37)+($D474-1)*24+W$11,COLUMN(Entrées!$C$37)+($C474-1),4,TRUE,"Entrées")))</f>
        <v>-6302</v>
      </c>
      <c r="X474" s="28">
        <f ca="1">IF($D474&gt;$D$8,"",INDIRECT(ADDRESS(ROW(Entrées!$C$37)+($D474-1)*24+X$11,COLUMN(Entrées!$C$37)+($C474-1),4,TRUE,"Entrées")))</f>
        <v>-5170.5</v>
      </c>
      <c r="Y474" s="28">
        <f ca="1">IF($D474&gt;$D$8,"",INDIRECT(ADDRESS(ROW(Entrées!$C$37)+($D474-1)*24+Y$11,COLUMN(Entrées!$C$37)+($C474-1),4,TRUE,"Entrées")))</f>
        <v>-4754</v>
      </c>
      <c r="Z474" s="28">
        <f ca="1">IF($D474&gt;$D$8,"",INDIRECT(ADDRESS(ROW(Entrées!$C$37)+($D474-1)*24+Z$11,COLUMN(Entrées!$C$37)+($C474-1),4,TRUE,"Entrées")))</f>
        <v>-4955.5</v>
      </c>
      <c r="AA474" s="28">
        <f ca="1">IF($D474&gt;$D$8,"",INDIRECT(ADDRESS(ROW(Entrées!$C$37)+($D474-1)*24+AA$11,COLUMN(Entrées!$C$37)+($C474-1),4,TRUE,"Entrées")))</f>
        <v>-4707.5</v>
      </c>
      <c r="AB474" s="28">
        <f ca="1">IF($D474&gt;$D$8,"",INDIRECT(ADDRESS(ROW(Entrées!$C$37)+($D474-1)*24+AB$11,COLUMN(Entrées!$C$37)+($C474-1),4,TRUE,"Entrées")))</f>
        <v>-4542</v>
      </c>
      <c r="AC474" s="11"/>
      <c r="AD474" s="40">
        <f t="shared" ca="1" si="540"/>
        <v>-5679.125</v>
      </c>
      <c r="AE474" s="40">
        <f t="shared" ca="1" si="542"/>
        <v>-3922</v>
      </c>
      <c r="AF474" s="40">
        <f t="shared" ca="1" si="543"/>
        <v>-9314.5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49473.956989247294</v>
      </c>
      <c r="AK474" s="31">
        <f t="shared" ca="1" si="545"/>
        <v>49350.672043010745</v>
      </c>
      <c r="AL474" s="31">
        <f t="shared" ca="1" si="546"/>
        <v>49398.118279569891</v>
      </c>
      <c r="AM474" s="31">
        <f t="shared" ca="1" si="547"/>
        <v>347.55645161290329</v>
      </c>
      <c r="AN474" s="31">
        <f t="shared" ca="1" si="548"/>
        <v>2588.1444892473114</v>
      </c>
      <c r="AO474" s="31">
        <f t="shared" ca="1" si="549"/>
        <v>1503.5463709677417</v>
      </c>
      <c r="AP474" s="31">
        <f t="shared" ca="1" si="550"/>
        <v>41704.171370967742</v>
      </c>
      <c r="AQ474" s="31">
        <f t="shared" ca="1" si="551"/>
        <v>2152.7096774193546</v>
      </c>
      <c r="AR474" s="31">
        <f t="shared" ca="1" si="552"/>
        <v>402.56922043010746</v>
      </c>
      <c r="AS474" s="31">
        <f t="shared" ca="1" si="553"/>
        <v>6508.2741935483891</v>
      </c>
      <c r="AT474" s="31">
        <f t="shared" ca="1" si="554"/>
        <v>-813.07862903225805</v>
      </c>
      <c r="AU474" s="31">
        <f t="shared" ca="1" si="555"/>
        <v>663.5913978494624</v>
      </c>
      <c r="AV474" s="31">
        <f t="shared" ca="1" si="556"/>
        <v>-5583.5161290322567</v>
      </c>
      <c r="AW474" s="31">
        <f t="shared" ca="1" si="557"/>
        <v>65.047043010752674</v>
      </c>
      <c r="AX474" s="31">
        <f t="shared" ca="1" si="558"/>
        <v>1350.5215053763443</v>
      </c>
      <c r="AY474" s="31">
        <f t="shared" ca="1" si="559"/>
        <v>-1174.383064516129</v>
      </c>
      <c r="AZ474" s="31">
        <f t="shared" ca="1" si="560"/>
        <v>-997.34811827956992</v>
      </c>
      <c r="BA474" s="31">
        <f t="shared" ca="1" si="561"/>
        <v>-382.02016129032256</v>
      </c>
      <c r="BB474" s="31">
        <f t="shared" ca="1" si="562"/>
        <v>-2410.5497311827958</v>
      </c>
      <c r="BC474" s="31">
        <f t="shared" ca="1" si="563"/>
        <v>-1597.1438172043011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2255</v>
      </c>
      <c r="BI474" s="32">
        <f>IF($BF474&gt;$Y$7,"",IF(AND($BF474=$Y$7,$BG474=23),"",Entrées!D502-Entrées!D501))</f>
        <v>1937.5</v>
      </c>
      <c r="BJ474" s="32">
        <f>IF($BF474&gt;$Y$7,"",IF(AND($BF474=$Y$7,$BG474=23),"",Entrées!E502-Entrées!E501))</f>
        <v>2350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180</v>
      </c>
      <c r="BM474" s="32">
        <f>IF($BF474&gt;$Y$7,"",IF(AND($BF474=$Y$7,$BG474=23),"",Entrées!H502-Entrées!H501))</f>
        <v>-0.5</v>
      </c>
      <c r="BN474" s="32">
        <f>IF($BF474&gt;$Y$7,"",IF(AND($BF474=$Y$7,$BG474=23),"",Entrées!I502-Entrées!I501))</f>
        <v>696</v>
      </c>
      <c r="BO474" s="32">
        <f>IF($BF474&gt;$Y$7,"",IF(AND($BF474=$Y$7,$BG474=23),"",Entrées!J502-Entrées!J501))</f>
        <v>275</v>
      </c>
      <c r="BP474" s="32">
        <f>IF($BF474&gt;$Y$7,"",IF(AND($BF474=$Y$7,$BG474=23),"",Entrées!K502-Entrées!K501))</f>
        <v>116</v>
      </c>
      <c r="BQ474" s="32">
        <f>IF($BF474&gt;$Y$7,"",IF(AND($BF474=$Y$7,$BG474=23),"",Entrées!L502-Entrées!L501))</f>
        <v>135.5</v>
      </c>
      <c r="BR474" s="32">
        <f>IF($BF474&gt;$Y$7,"",IF(AND($BF474=$Y$7,$BG474=23),"",Entrées!M502-Entrées!M501))</f>
        <v>172.5</v>
      </c>
      <c r="BS474" s="32">
        <f>IF($BF474&gt;$Y$7,"",IF(AND($BF474=$Y$7,$BG474=23),"",Entrées!N502-Entrées!N501))</f>
        <v>-46</v>
      </c>
      <c r="BT474" s="32">
        <f>IF($BF474&gt;$Y$7,"",IF(AND($BF474=$Y$7,$BG474=23),"",Entrées!O502-Entrées!O501))</f>
        <v>726</v>
      </c>
      <c r="BU474" s="32">
        <f>IF($BF474&gt;$Y$7,"",IF(AND($BF474=$Y$7,$BG474=23),"",Entrées!P502-Entrées!P501))</f>
        <v>2.5</v>
      </c>
      <c r="BV474" s="32">
        <f>IF($BF474&gt;$Y$7,"",IF(AND($BF474=$Y$7,$BG474=23),"",Entrées!Q502-Entrées!Q501))</f>
        <v>1680</v>
      </c>
      <c r="BW474" s="32">
        <f>IF($BF474&gt;$Y$7,"",IF(AND($BF474=$Y$7,$BG474=23),"",Entrées!R502-Entrées!R501))</f>
        <v>-148</v>
      </c>
      <c r="BX474" s="32">
        <f>IF($BF474&gt;$Y$7,"",IF(AND($BF474=$Y$7,$BG474=23),"",Entrées!S502-Entrées!S501))</f>
        <v>-258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106</v>
      </c>
      <c r="CD474" s="33">
        <f>IF($BF474&lt;=$Y$7,Entrées!J501/CD$2,"")</f>
        <v>0.31453444360333083</v>
      </c>
      <c r="CE474" s="33">
        <f>IF($BF474&lt;=$Y$7,Entrées!K501/CE$2,"")</f>
        <v>3.58337314859054E-4</v>
      </c>
      <c r="CF474" s="11">
        <f t="shared" si="565"/>
        <v>7926</v>
      </c>
      <c r="CG474" s="11">
        <f t="shared" si="566"/>
        <v>4186</v>
      </c>
      <c r="CH474" s="52">
        <f t="shared" si="567"/>
        <v>0.27160101910413265</v>
      </c>
      <c r="CI474" s="52">
        <f t="shared" si="568"/>
        <v>9.6170382329218221E-2</v>
      </c>
    </row>
    <row r="475" spans="1:93">
      <c r="A475" s="11" t="str">
        <f>"AD"&amp;A473</f>
        <v>AD486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-4650.5</v>
      </c>
      <c r="F475" s="28">
        <f ca="1">IF($D475&gt;$D$8,"",INDIRECT(ADDRESS(ROW(Entrées!$C$37)+($D475-1)*24+F$11,COLUMN(Entrées!$C$37)+($C475-1),4,TRUE,"Entrées")))</f>
        <v>-4615</v>
      </c>
      <c r="G475" s="28">
        <f ca="1">IF($D475&gt;$D$8,"",INDIRECT(ADDRESS(ROW(Entrées!$C$37)+($D475-1)*24+G$11,COLUMN(Entrées!$C$37)+($C475-1),4,TRUE,"Entrées")))</f>
        <v>-4786.5</v>
      </c>
      <c r="H475" s="28">
        <f ca="1">IF($D475&gt;$D$8,"",INDIRECT(ADDRESS(ROW(Entrées!$C$37)+($D475-1)*24+H$11,COLUMN(Entrées!$C$37)+($C475-1),4,TRUE,"Entrées")))</f>
        <v>-5329.5</v>
      </c>
      <c r="I475" s="28">
        <f ca="1">IF($D475&gt;$D$8,"",INDIRECT(ADDRESS(ROW(Entrées!$C$37)+($D475-1)*24+I$11,COLUMN(Entrées!$C$37)+($C475-1),4,TRUE,"Entrées")))</f>
        <v>-6116</v>
      </c>
      <c r="J475" s="28">
        <f ca="1">IF($D475&gt;$D$8,"",INDIRECT(ADDRESS(ROW(Entrées!$C$37)+($D475-1)*24+J$11,COLUMN(Entrées!$C$37)+($C475-1),4,TRUE,"Entrées")))</f>
        <v>-6375.5</v>
      </c>
      <c r="K475" s="28">
        <f ca="1">IF($D475&gt;$D$8,"",INDIRECT(ADDRESS(ROW(Entrées!$C$37)+($D475-1)*24+K$11,COLUMN(Entrées!$C$37)+($C475-1),4,TRUE,"Entrées")))</f>
        <v>-7114.5</v>
      </c>
      <c r="L475" s="28">
        <f ca="1">IF($D475&gt;$D$8,"",INDIRECT(ADDRESS(ROW(Entrées!$C$37)+($D475-1)*24+L$11,COLUMN(Entrées!$C$37)+($C475-1),4,TRUE,"Entrées")))</f>
        <v>-7661.5</v>
      </c>
      <c r="M475" s="28">
        <f ca="1">IF($D475&gt;$D$8,"",INDIRECT(ADDRESS(ROW(Entrées!$C$37)+($D475-1)*24+M$11,COLUMN(Entrées!$C$37)+($C475-1),4,TRUE,"Entrées")))</f>
        <v>-7631</v>
      </c>
      <c r="N475" s="28">
        <f ca="1">IF($D475&gt;$D$8,"",INDIRECT(ADDRESS(ROW(Entrées!$C$37)+($D475-1)*24+N$11,COLUMN(Entrées!$C$37)+($C475-1),4,TRUE,"Entrées")))</f>
        <v>-6905</v>
      </c>
      <c r="O475" s="28">
        <f ca="1">IF($D475&gt;$D$8,"",INDIRECT(ADDRESS(ROW(Entrées!$C$37)+($D475-1)*24+O$11,COLUMN(Entrées!$C$37)+($C475-1),4,TRUE,"Entrées")))</f>
        <v>-5889.5</v>
      </c>
      <c r="P475" s="28">
        <f ca="1">IF($D475&gt;$D$8,"",INDIRECT(ADDRESS(ROW(Entrées!$C$37)+($D475-1)*24+P$11,COLUMN(Entrées!$C$37)+($C475-1),4,TRUE,"Entrées")))</f>
        <v>-5560.5</v>
      </c>
      <c r="Q475" s="28">
        <f ca="1">IF($D475&gt;$D$8,"",INDIRECT(ADDRESS(ROW(Entrées!$C$37)+($D475-1)*24+Q$11,COLUMN(Entrées!$C$37)+($C475-1),4,TRUE,"Entrées")))</f>
        <v>-5422.5</v>
      </c>
      <c r="R475" s="28">
        <f ca="1">IF($D475&gt;$D$8,"",INDIRECT(ADDRESS(ROW(Entrées!$C$37)+($D475-1)*24+R$11,COLUMN(Entrées!$C$37)+($C475-1),4,TRUE,"Entrées")))</f>
        <v>-5741</v>
      </c>
      <c r="S475" s="28">
        <f ca="1">IF($D475&gt;$D$8,"",INDIRECT(ADDRESS(ROW(Entrées!$C$37)+($D475-1)*24+S$11,COLUMN(Entrées!$C$37)+($C475-1),4,TRUE,"Entrées")))</f>
        <v>-6015</v>
      </c>
      <c r="T475" s="28">
        <f ca="1">IF($D475&gt;$D$8,"",INDIRECT(ADDRESS(ROW(Entrées!$C$37)+($D475-1)*24+T$11,COLUMN(Entrées!$C$37)+($C475-1),4,TRUE,"Entrées")))</f>
        <v>-7549.5</v>
      </c>
      <c r="U475" s="28">
        <f ca="1">IF($D475&gt;$D$8,"",INDIRECT(ADDRESS(ROW(Entrées!$C$37)+($D475-1)*24+U$11,COLUMN(Entrées!$C$37)+($C475-1),4,TRUE,"Entrées")))</f>
        <v>-8614</v>
      </c>
      <c r="V475" s="28">
        <f ca="1">IF($D475&gt;$D$8,"",INDIRECT(ADDRESS(ROW(Entrées!$C$37)+($D475-1)*24+V$11,COLUMN(Entrées!$C$37)+($C475-1),4,TRUE,"Entrées")))</f>
        <v>-8813.5</v>
      </c>
      <c r="W475" s="28">
        <f ca="1">IF($D475&gt;$D$8,"",INDIRECT(ADDRESS(ROW(Entrées!$C$37)+($D475-1)*24+W$11,COLUMN(Entrées!$C$37)+($C475-1),4,TRUE,"Entrées")))</f>
        <v>-8343.5</v>
      </c>
      <c r="X475" s="28">
        <f ca="1">IF($D475&gt;$D$8,"",INDIRECT(ADDRESS(ROW(Entrées!$C$37)+($D475-1)*24+X$11,COLUMN(Entrées!$C$37)+($C475-1),4,TRUE,"Entrées")))</f>
        <v>-6744</v>
      </c>
      <c r="Y475" s="28">
        <f ca="1">IF($D475&gt;$D$8,"",INDIRECT(ADDRESS(ROW(Entrées!$C$37)+($D475-1)*24+Y$11,COLUMN(Entrées!$C$37)+($C475-1),4,TRUE,"Entrées")))</f>
        <v>-5483.5</v>
      </c>
      <c r="Z475" s="28">
        <f ca="1">IF($D475&gt;$D$8,"",INDIRECT(ADDRESS(ROW(Entrées!$C$37)+($D475-1)*24+Z$11,COLUMN(Entrées!$C$37)+($C475-1),4,TRUE,"Entrées")))</f>
        <v>-5433.5</v>
      </c>
      <c r="AA475" s="28">
        <f ca="1">IF($D475&gt;$D$8,"",INDIRECT(ADDRESS(ROW(Entrées!$C$37)+($D475-1)*24+AA$11,COLUMN(Entrées!$C$37)+($C475-1),4,TRUE,"Entrées")))</f>
        <v>-5120.5</v>
      </c>
      <c r="AB475" s="28">
        <f ca="1">IF($D475&gt;$D$8,"",INDIRECT(ADDRESS(ROW(Entrées!$C$37)+($D475-1)*24+AB$11,COLUMN(Entrées!$C$37)+($C475-1),4,TRUE,"Entrées")))</f>
        <v>-4379.5</v>
      </c>
      <c r="AC475" s="11"/>
      <c r="AD475" s="40">
        <f t="shared" ca="1" si="540"/>
        <v>-6262.291666666667</v>
      </c>
      <c r="AE475" s="40">
        <f t="shared" ca="1" si="542"/>
        <v>-4379.5</v>
      </c>
      <c r="AF475" s="40">
        <f t="shared" ca="1" si="543"/>
        <v>-8813.5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49473.956989247294</v>
      </c>
      <c r="AK475" s="31">
        <f t="shared" ca="1" si="545"/>
        <v>49350.672043010745</v>
      </c>
      <c r="AL475" s="31">
        <f t="shared" ca="1" si="546"/>
        <v>49398.118279569891</v>
      </c>
      <c r="AM475" s="31">
        <f t="shared" ca="1" si="547"/>
        <v>347.55645161290329</v>
      </c>
      <c r="AN475" s="31">
        <f t="shared" ca="1" si="548"/>
        <v>2588.1444892473114</v>
      </c>
      <c r="AO475" s="31">
        <f t="shared" ca="1" si="549"/>
        <v>1503.5463709677417</v>
      </c>
      <c r="AP475" s="31">
        <f t="shared" ca="1" si="550"/>
        <v>41704.171370967742</v>
      </c>
      <c r="AQ475" s="31">
        <f t="shared" ca="1" si="551"/>
        <v>2152.7096774193546</v>
      </c>
      <c r="AR475" s="31">
        <f t="shared" ca="1" si="552"/>
        <v>402.56922043010746</v>
      </c>
      <c r="AS475" s="31">
        <f t="shared" ca="1" si="553"/>
        <v>6508.2741935483891</v>
      </c>
      <c r="AT475" s="31">
        <f t="shared" ca="1" si="554"/>
        <v>-813.07862903225805</v>
      </c>
      <c r="AU475" s="31">
        <f t="shared" ca="1" si="555"/>
        <v>663.5913978494624</v>
      </c>
      <c r="AV475" s="31">
        <f t="shared" ca="1" si="556"/>
        <v>-5583.5161290322567</v>
      </c>
      <c r="AW475" s="31">
        <f t="shared" ca="1" si="557"/>
        <v>65.047043010752674</v>
      </c>
      <c r="AX475" s="31">
        <f t="shared" ca="1" si="558"/>
        <v>1350.5215053763443</v>
      </c>
      <c r="AY475" s="31">
        <f t="shared" ca="1" si="559"/>
        <v>-1174.383064516129</v>
      </c>
      <c r="AZ475" s="31">
        <f t="shared" ca="1" si="560"/>
        <v>-997.34811827956992</v>
      </c>
      <c r="BA475" s="31">
        <f t="shared" ca="1" si="561"/>
        <v>-382.02016129032256</v>
      </c>
      <c r="BB475" s="31">
        <f t="shared" ca="1" si="562"/>
        <v>-2410.5497311827958</v>
      </c>
      <c r="BC475" s="31">
        <f t="shared" ca="1" si="563"/>
        <v>-1597.1438172043011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2736.5</v>
      </c>
      <c r="BI475" s="32">
        <f>IF($BF475&gt;$Y$7,"",IF(AND($BF475=$Y$7,$BG475=23),"",Entrées!D503-Entrées!D502))</f>
        <v>2212.5</v>
      </c>
      <c r="BJ475" s="32">
        <f>IF($BF475&gt;$Y$7,"",IF(AND($BF475=$Y$7,$BG475=23),"",Entrées!E503-Entrées!E502))</f>
        <v>2525</v>
      </c>
      <c r="BK475" s="32">
        <f>IF($BF475&gt;$Y$7,"",IF(AND($BF475=$Y$7,$BG475=23),"",Entrées!F503-Entrées!F502))</f>
        <v>1</v>
      </c>
      <c r="BL475" s="32">
        <f>IF($BF475&gt;$Y$7,"",IF(AND($BF475=$Y$7,$BG475=23),"",Entrées!G503-Entrées!G502))</f>
        <v>196.5</v>
      </c>
      <c r="BM475" s="32">
        <f>IF($BF475&gt;$Y$7,"",IF(AND($BF475=$Y$7,$BG475=23),"",Entrées!H503-Entrées!H502))</f>
        <v>-6</v>
      </c>
      <c r="BN475" s="32">
        <f>IF($BF475&gt;$Y$7,"",IF(AND($BF475=$Y$7,$BG475=23),"",Entrées!I503-Entrées!I502))</f>
        <v>763.5</v>
      </c>
      <c r="BO475" s="32">
        <f>IF($BF475&gt;$Y$7,"",IF(AND($BF475=$Y$7,$BG475=23),"",Entrées!J503-Entrées!J502))</f>
        <v>-135</v>
      </c>
      <c r="BP475" s="32">
        <f>IF($BF475&gt;$Y$7,"",IF(AND($BF475=$Y$7,$BG475=23),"",Entrées!K503-Entrées!K502))</f>
        <v>366</v>
      </c>
      <c r="BQ475" s="32">
        <f>IF($BF475&gt;$Y$7,"",IF(AND($BF475=$Y$7,$BG475=23),"",Entrées!L503-Entrées!L502))</f>
        <v>280.5</v>
      </c>
      <c r="BR475" s="32">
        <f>IF($BF475&gt;$Y$7,"",IF(AND($BF475=$Y$7,$BG475=23),"",Entrées!M503-Entrées!M502))</f>
        <v>230</v>
      </c>
      <c r="BS475" s="32">
        <f>IF($BF475&gt;$Y$7,"",IF(AND($BF475=$Y$7,$BG475=23),"",Entrées!N503-Entrées!N502))</f>
        <v>25</v>
      </c>
      <c r="BT475" s="32">
        <f>IF($BF475&gt;$Y$7,"",IF(AND($BF475=$Y$7,$BG475=23),"",Entrées!O503-Entrées!O502))</f>
        <v>1015.5</v>
      </c>
      <c r="BU475" s="32">
        <f>IF($BF475&gt;$Y$7,"",IF(AND($BF475=$Y$7,$BG475=23),"",Entrées!P503-Entrées!P502))</f>
        <v>3</v>
      </c>
      <c r="BV475" s="32">
        <f>IF($BF475&gt;$Y$7,"",IF(AND($BF475=$Y$7,$BG475=23),"",Entrées!Q503-Entrées!Q502))</f>
        <v>923</v>
      </c>
      <c r="BW475" s="32">
        <f>IF($BF475&gt;$Y$7,"",IF(AND($BF475=$Y$7,$BG475=23),"",Entrées!R503-Entrées!R502))</f>
        <v>0</v>
      </c>
      <c r="BX475" s="32">
        <f>IF($BF475&gt;$Y$7,"",IF(AND($BF475=$Y$7,$BG475=23),"",Entrées!S503-Entrées!S502))</f>
        <v>-278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0</v>
      </c>
      <c r="CA475" s="32">
        <f>IF($BF475&gt;$Y$7,"",IF(AND($BF475=$Y$7,$BG475=23),"",Entrées!V503-Entrées!V502))</f>
        <v>79</v>
      </c>
      <c r="CD475" s="33">
        <f>IF($BF475&lt;=$Y$7,Entrées!J502/CD$2,"")</f>
        <v>0.3492303810244764</v>
      </c>
      <c r="CE475" s="33">
        <f>IF($BF475&lt;=$Y$7,Entrées!K502/CE$2,"")</f>
        <v>2.8069756330625896E-2</v>
      </c>
      <c r="CF475" s="11">
        <f t="shared" si="565"/>
        <v>7926</v>
      </c>
      <c r="CG475" s="11">
        <f t="shared" si="566"/>
        <v>4186</v>
      </c>
      <c r="CH475" s="52">
        <f t="shared" si="567"/>
        <v>0.27160101910413265</v>
      </c>
      <c r="CI475" s="52">
        <f t="shared" si="568"/>
        <v>9.6170382329218221E-2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-4940</v>
      </c>
      <c r="F476" s="28">
        <f ca="1">IF($D476&gt;$D$8,"",INDIRECT(ADDRESS(ROW(Entrées!$C$37)+($D476-1)*24+F$11,COLUMN(Entrées!$C$37)+($C476-1),4,TRUE,"Entrées")))</f>
        <v>-6024.5</v>
      </c>
      <c r="G476" s="28">
        <f ca="1">IF($D476&gt;$D$8,"",INDIRECT(ADDRESS(ROW(Entrées!$C$37)+($D476-1)*24+G$11,COLUMN(Entrées!$C$37)+($C476-1),4,TRUE,"Entrées")))</f>
        <v>-6292</v>
      </c>
      <c r="H476" s="28">
        <f ca="1">IF($D476&gt;$D$8,"",INDIRECT(ADDRESS(ROW(Entrées!$C$37)+($D476-1)*24+H$11,COLUMN(Entrées!$C$37)+($C476-1),4,TRUE,"Entrées")))</f>
        <v>-6729.5</v>
      </c>
      <c r="I476" s="28">
        <f ca="1">IF($D476&gt;$D$8,"",INDIRECT(ADDRESS(ROW(Entrées!$C$37)+($D476-1)*24+I$11,COLUMN(Entrées!$C$37)+($C476-1),4,TRUE,"Entrées")))</f>
        <v>-7516.5</v>
      </c>
      <c r="J476" s="28">
        <f ca="1">IF($D476&gt;$D$8,"",INDIRECT(ADDRESS(ROW(Entrées!$C$37)+($D476-1)*24+J$11,COLUMN(Entrées!$C$37)+($C476-1),4,TRUE,"Entrées")))</f>
        <v>-7487</v>
      </c>
      <c r="K476" s="28">
        <f ca="1">IF($D476&gt;$D$8,"",INDIRECT(ADDRESS(ROW(Entrées!$C$37)+($D476-1)*24+K$11,COLUMN(Entrées!$C$37)+($C476-1),4,TRUE,"Entrées")))</f>
        <v>-6632</v>
      </c>
      <c r="L476" s="28">
        <f ca="1">IF($D476&gt;$D$8,"",INDIRECT(ADDRESS(ROW(Entrées!$C$37)+($D476-1)*24+L$11,COLUMN(Entrées!$C$37)+($C476-1),4,TRUE,"Entrées")))</f>
        <v>-5241.5</v>
      </c>
      <c r="M476" s="28">
        <f ca="1">IF($D476&gt;$D$8,"",INDIRECT(ADDRESS(ROW(Entrées!$C$37)+($D476-1)*24+M$11,COLUMN(Entrées!$C$37)+($C476-1),4,TRUE,"Entrées")))</f>
        <v>-4207</v>
      </c>
      <c r="N476" s="28">
        <f ca="1">IF($D476&gt;$D$8,"",INDIRECT(ADDRESS(ROW(Entrées!$C$37)+($D476-1)*24+N$11,COLUMN(Entrées!$C$37)+($C476-1),4,TRUE,"Entrées")))</f>
        <v>-3623</v>
      </c>
      <c r="O476" s="28">
        <f ca="1">IF($D476&gt;$D$8,"",INDIRECT(ADDRESS(ROW(Entrées!$C$37)+($D476-1)*24+O$11,COLUMN(Entrées!$C$37)+($C476-1),4,TRUE,"Entrées")))</f>
        <v>-4190</v>
      </c>
      <c r="P476" s="28">
        <f ca="1">IF($D476&gt;$D$8,"",INDIRECT(ADDRESS(ROW(Entrées!$C$37)+($D476-1)*24+P$11,COLUMN(Entrées!$C$37)+($C476-1),4,TRUE,"Entrées")))</f>
        <v>-4427.5</v>
      </c>
      <c r="Q476" s="28">
        <f ca="1">IF($D476&gt;$D$8,"",INDIRECT(ADDRESS(ROW(Entrées!$C$37)+($D476-1)*24+Q$11,COLUMN(Entrées!$C$37)+($C476-1),4,TRUE,"Entrées")))</f>
        <v>-4324.5</v>
      </c>
      <c r="R476" s="28">
        <f ca="1">IF($D476&gt;$D$8,"",INDIRECT(ADDRESS(ROW(Entrées!$C$37)+($D476-1)*24+R$11,COLUMN(Entrées!$C$37)+($C476-1),4,TRUE,"Entrées")))</f>
        <v>-4642.5</v>
      </c>
      <c r="S476" s="28">
        <f ca="1">IF($D476&gt;$D$8,"",INDIRECT(ADDRESS(ROW(Entrées!$C$37)+($D476-1)*24+S$11,COLUMN(Entrées!$C$37)+($C476-1),4,TRUE,"Entrées")))</f>
        <v>-5296.5</v>
      </c>
      <c r="T476" s="28">
        <f ca="1">IF($D476&gt;$D$8,"",INDIRECT(ADDRESS(ROW(Entrées!$C$37)+($D476-1)*24+T$11,COLUMN(Entrées!$C$37)+($C476-1),4,TRUE,"Entrées")))</f>
        <v>-6243</v>
      </c>
      <c r="U476" s="28">
        <f ca="1">IF($D476&gt;$D$8,"",INDIRECT(ADDRESS(ROW(Entrées!$C$37)+($D476-1)*24+U$11,COLUMN(Entrées!$C$37)+($C476-1),4,TRUE,"Entrées")))</f>
        <v>-7216</v>
      </c>
      <c r="V476" s="28">
        <f ca="1">IF($D476&gt;$D$8,"",INDIRECT(ADDRESS(ROW(Entrées!$C$37)+($D476-1)*24+V$11,COLUMN(Entrées!$C$37)+($C476-1),4,TRUE,"Entrées")))</f>
        <v>-8550</v>
      </c>
      <c r="W476" s="28">
        <f ca="1">IF($D476&gt;$D$8,"",INDIRECT(ADDRESS(ROW(Entrées!$C$37)+($D476-1)*24+W$11,COLUMN(Entrées!$C$37)+($C476-1),4,TRUE,"Entrées")))</f>
        <v>-8648</v>
      </c>
      <c r="X476" s="28">
        <f ca="1">IF($D476&gt;$D$8,"",INDIRECT(ADDRESS(ROW(Entrées!$C$37)+($D476-1)*24+X$11,COLUMN(Entrées!$C$37)+($C476-1),4,TRUE,"Entrées")))</f>
        <v>-6594</v>
      </c>
      <c r="Y476" s="28">
        <f ca="1">IF($D476&gt;$D$8,"",INDIRECT(ADDRESS(ROW(Entrées!$C$37)+($D476-1)*24+Y$11,COLUMN(Entrées!$C$37)+($C476-1),4,TRUE,"Entrées")))</f>
        <v>-5897.5</v>
      </c>
      <c r="Z476" s="28">
        <f ca="1">IF($D476&gt;$D$8,"",INDIRECT(ADDRESS(ROW(Entrées!$C$37)+($D476-1)*24+Z$11,COLUMN(Entrées!$C$37)+($C476-1),4,TRUE,"Entrées")))</f>
        <v>-7256</v>
      </c>
      <c r="AA476" s="28">
        <f ca="1">IF($D476&gt;$D$8,"",INDIRECT(ADDRESS(ROW(Entrées!$C$37)+($D476-1)*24+AA$11,COLUMN(Entrées!$C$37)+($C476-1),4,TRUE,"Entrées")))</f>
        <v>-7250</v>
      </c>
      <c r="AB476" s="28">
        <f ca="1">IF($D476&gt;$D$8,"",INDIRECT(ADDRESS(ROW(Entrées!$C$37)+($D476-1)*24+AB$11,COLUMN(Entrées!$C$37)+($C476-1),4,TRUE,"Entrées")))</f>
        <v>-5288</v>
      </c>
      <c r="AC476" s="11"/>
      <c r="AD476" s="40">
        <f t="shared" ca="1" si="540"/>
        <v>-6021.520833333333</v>
      </c>
      <c r="AE476" s="40">
        <f t="shared" ca="1" si="542"/>
        <v>-3623</v>
      </c>
      <c r="AF476" s="40">
        <f t="shared" ca="1" si="543"/>
        <v>-8648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49473.956989247294</v>
      </c>
      <c r="AK476" s="31">
        <f t="shared" ca="1" si="545"/>
        <v>49350.672043010745</v>
      </c>
      <c r="AL476" s="31">
        <f t="shared" ca="1" si="546"/>
        <v>49398.118279569891</v>
      </c>
      <c r="AM476" s="31">
        <f t="shared" ca="1" si="547"/>
        <v>347.55645161290329</v>
      </c>
      <c r="AN476" s="31">
        <f t="shared" ca="1" si="548"/>
        <v>2588.1444892473114</v>
      </c>
      <c r="AO476" s="31">
        <f t="shared" ca="1" si="549"/>
        <v>1503.5463709677417</v>
      </c>
      <c r="AP476" s="31">
        <f t="shared" ca="1" si="550"/>
        <v>41704.171370967742</v>
      </c>
      <c r="AQ476" s="31">
        <f t="shared" ca="1" si="551"/>
        <v>2152.7096774193546</v>
      </c>
      <c r="AR476" s="31">
        <f t="shared" ca="1" si="552"/>
        <v>402.56922043010746</v>
      </c>
      <c r="AS476" s="31">
        <f t="shared" ca="1" si="553"/>
        <v>6508.2741935483891</v>
      </c>
      <c r="AT476" s="31">
        <f t="shared" ca="1" si="554"/>
        <v>-813.07862903225805</v>
      </c>
      <c r="AU476" s="31">
        <f t="shared" ca="1" si="555"/>
        <v>663.5913978494624</v>
      </c>
      <c r="AV476" s="31">
        <f t="shared" ca="1" si="556"/>
        <v>-5583.5161290322567</v>
      </c>
      <c r="AW476" s="31">
        <f t="shared" ca="1" si="557"/>
        <v>65.047043010752674</v>
      </c>
      <c r="AX476" s="31">
        <f t="shared" ca="1" si="558"/>
        <v>1350.5215053763443</v>
      </c>
      <c r="AY476" s="31">
        <f t="shared" ca="1" si="559"/>
        <v>-1174.383064516129</v>
      </c>
      <c r="AZ476" s="31">
        <f t="shared" ca="1" si="560"/>
        <v>-997.34811827956992</v>
      </c>
      <c r="BA476" s="31">
        <f t="shared" ca="1" si="561"/>
        <v>-382.02016129032256</v>
      </c>
      <c r="BB476" s="31">
        <f t="shared" ca="1" si="562"/>
        <v>-2410.5497311827958</v>
      </c>
      <c r="BC476" s="31">
        <f t="shared" ca="1" si="563"/>
        <v>-1597.1438172043011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1868.5</v>
      </c>
      <c r="BI476" s="32">
        <f>IF($BF476&gt;$Y$7,"",IF(AND($BF476=$Y$7,$BG476=23),"",Entrées!D504-Entrées!D503))</f>
        <v>1712.5</v>
      </c>
      <c r="BJ476" s="32">
        <f>IF($BF476&gt;$Y$7,"",IF(AND($BF476=$Y$7,$BG476=23),"",Entrées!E504-Entrées!E503))</f>
        <v>1712.5</v>
      </c>
      <c r="BK476" s="32">
        <f>IF($BF476&gt;$Y$7,"",IF(AND($BF476=$Y$7,$BG476=23),"",Entrées!F504-Entrées!F503))</f>
        <v>-0.5</v>
      </c>
      <c r="BL476" s="32">
        <f>IF($BF476&gt;$Y$7,"",IF(AND($BF476=$Y$7,$BG476=23),"",Entrées!G504-Entrées!G503))</f>
        <v>82.5</v>
      </c>
      <c r="BM476" s="32">
        <f>IF($BF476&gt;$Y$7,"",IF(AND($BF476=$Y$7,$BG476=23),"",Entrées!H504-Entrées!H503))</f>
        <v>-14.5</v>
      </c>
      <c r="BN476" s="32">
        <f>IF($BF476&gt;$Y$7,"",IF(AND($BF476=$Y$7,$BG476=23),"",Entrées!I504-Entrées!I503))</f>
        <v>238</v>
      </c>
      <c r="BO476" s="32">
        <f>IF($BF476&gt;$Y$7,"",IF(AND($BF476=$Y$7,$BG476=23),"",Entrées!J504-Entrées!J503))</f>
        <v>-29.5</v>
      </c>
      <c r="BP476" s="32">
        <f>IF($BF476&gt;$Y$7,"",IF(AND($BF476=$Y$7,$BG476=23),"",Entrées!K504-Entrées!K503))</f>
        <v>374.5</v>
      </c>
      <c r="BQ476" s="32">
        <f>IF($BF476&gt;$Y$7,"",IF(AND($BF476=$Y$7,$BG476=23),"",Entrées!L504-Entrées!L503))</f>
        <v>550.5</v>
      </c>
      <c r="BR476" s="32">
        <f>IF($BF476&gt;$Y$7,"",IF(AND($BF476=$Y$7,$BG476=23),"",Entrées!M504-Entrées!M503))</f>
        <v>326</v>
      </c>
      <c r="BS476" s="32">
        <f>IF($BF476&gt;$Y$7,"",IF(AND($BF476=$Y$7,$BG476=23),"",Entrées!N504-Entrées!N503))</f>
        <v>12.5</v>
      </c>
      <c r="BT476" s="32">
        <f>IF($BF476&gt;$Y$7,"",IF(AND($BF476=$Y$7,$BG476=23),"",Entrées!O504-Entrées!O503))</f>
        <v>329</v>
      </c>
      <c r="BU476" s="32">
        <f>IF($BF476&gt;$Y$7,"",IF(AND($BF476=$Y$7,$BG476=23),"",Entrées!P504-Entrées!P503))</f>
        <v>0.5</v>
      </c>
      <c r="BV476" s="32">
        <f>IF($BF476&gt;$Y$7,"",IF(AND($BF476=$Y$7,$BG476=23),"",Entrées!Q504-Entrées!Q503))</f>
        <v>-104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51</v>
      </c>
      <c r="BY476" s="32">
        <f>IF($BF476&gt;$Y$7,"",IF(AND($BF476=$Y$7,$BG476=23),"",Entrées!T504-Entrées!T503))</f>
        <v>13</v>
      </c>
      <c r="BZ476" s="32">
        <f>IF($BF476&gt;$Y$7,"",IF(AND($BF476=$Y$7,$BG476=23),"",Entrées!U504-Entrées!U503))</f>
        <v>0</v>
      </c>
      <c r="CA476" s="32">
        <f>IF($BF476&gt;$Y$7,"",IF(AND($BF476=$Y$7,$BG476=23),"",Entrées!V504-Entrées!V503))</f>
        <v>46</v>
      </c>
      <c r="CD476" s="33">
        <f>IF($BF476&lt;=$Y$7,Entrées!J503/CD$2,"")</f>
        <v>0.33219782992682312</v>
      </c>
      <c r="CE476" s="33">
        <f>IF($BF476&lt;=$Y$7,Entrées!K503/CE$2,"")</f>
        <v>0.11550406115623507</v>
      </c>
      <c r="CF476" s="11">
        <f t="shared" si="565"/>
        <v>7926</v>
      </c>
      <c r="CG476" s="11">
        <f t="shared" si="566"/>
        <v>4186</v>
      </c>
      <c r="CH476" s="52">
        <f t="shared" si="567"/>
        <v>0.27160101910413265</v>
      </c>
      <c r="CI476" s="52">
        <f t="shared" si="568"/>
        <v>9.6170382329218221E-2</v>
      </c>
    </row>
    <row r="477" spans="1:93">
      <c r="A477" s="11" t="str">
        <f>"AE"&amp;A473</f>
        <v>AE486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-5828.5</v>
      </c>
      <c r="F477" s="28">
        <f ca="1">IF($D477&gt;$D$8,"",INDIRECT(ADDRESS(ROW(Entrées!$C$37)+($D477-1)*24+F$11,COLUMN(Entrées!$C$37)+($C477-1),4,TRUE,"Entrées")))</f>
        <v>-7851</v>
      </c>
      <c r="G477" s="28">
        <f ca="1">IF($D477&gt;$D$8,"",INDIRECT(ADDRESS(ROW(Entrées!$C$37)+($D477-1)*24+G$11,COLUMN(Entrées!$C$37)+($C477-1),4,TRUE,"Entrées")))</f>
        <v>-8987</v>
      </c>
      <c r="H477" s="28">
        <f ca="1">IF($D477&gt;$D$8,"",INDIRECT(ADDRESS(ROW(Entrées!$C$37)+($D477-1)*24+H$11,COLUMN(Entrées!$C$37)+($C477-1),4,TRUE,"Entrées")))</f>
        <v>-9461</v>
      </c>
      <c r="I477" s="28">
        <f ca="1">IF($D477&gt;$D$8,"",INDIRECT(ADDRESS(ROW(Entrées!$C$37)+($D477-1)*24+I$11,COLUMN(Entrées!$C$37)+($C477-1),4,TRUE,"Entrées")))</f>
        <v>-9224</v>
      </c>
      <c r="J477" s="28">
        <f ca="1">IF($D477&gt;$D$8,"",INDIRECT(ADDRESS(ROW(Entrées!$C$37)+($D477-1)*24+J$11,COLUMN(Entrées!$C$37)+($C477-1),4,TRUE,"Entrées")))</f>
        <v>-9296</v>
      </c>
      <c r="K477" s="28">
        <f ca="1">IF($D477&gt;$D$8,"",INDIRECT(ADDRESS(ROW(Entrées!$C$37)+($D477-1)*24+K$11,COLUMN(Entrées!$C$37)+($C477-1),4,TRUE,"Entrées")))</f>
        <v>-8660</v>
      </c>
      <c r="L477" s="28">
        <f ca="1">IF($D477&gt;$D$8,"",INDIRECT(ADDRESS(ROW(Entrées!$C$37)+($D477-1)*24+L$11,COLUMN(Entrées!$C$37)+($C477-1),4,TRUE,"Entrées")))</f>
        <v>-7572</v>
      </c>
      <c r="M477" s="28">
        <f ca="1">IF($D477&gt;$D$8,"",INDIRECT(ADDRESS(ROW(Entrées!$C$37)+($D477-1)*24+M$11,COLUMN(Entrées!$C$37)+($C477-1),4,TRUE,"Entrées")))</f>
        <v>-7022</v>
      </c>
      <c r="N477" s="28">
        <f ca="1">IF($D477&gt;$D$8,"",INDIRECT(ADDRESS(ROW(Entrées!$C$37)+($D477-1)*24+N$11,COLUMN(Entrées!$C$37)+($C477-1),4,TRUE,"Entrées")))</f>
        <v>-6424.5</v>
      </c>
      <c r="O477" s="28">
        <f ca="1">IF($D477&gt;$D$8,"",INDIRECT(ADDRESS(ROW(Entrées!$C$37)+($D477-1)*24+O$11,COLUMN(Entrées!$C$37)+($C477-1),4,TRUE,"Entrées")))</f>
        <v>-5413.5</v>
      </c>
      <c r="P477" s="28">
        <f ca="1">IF($D477&gt;$D$8,"",INDIRECT(ADDRESS(ROW(Entrées!$C$37)+($D477-1)*24+P$11,COLUMN(Entrées!$C$37)+($C477-1),4,TRUE,"Entrées")))</f>
        <v>-4583.5</v>
      </c>
      <c r="Q477" s="28">
        <f ca="1">IF($D477&gt;$D$8,"",INDIRECT(ADDRESS(ROW(Entrées!$C$37)+($D477-1)*24+Q$11,COLUMN(Entrées!$C$37)+($C477-1),4,TRUE,"Entrées")))</f>
        <v>-4581.5</v>
      </c>
      <c r="R477" s="28">
        <f ca="1">IF($D477&gt;$D$8,"",INDIRECT(ADDRESS(ROW(Entrées!$C$37)+($D477-1)*24+R$11,COLUMN(Entrées!$C$37)+($C477-1),4,TRUE,"Entrées")))</f>
        <v>-4803.5</v>
      </c>
      <c r="S477" s="28">
        <f ca="1">IF($D477&gt;$D$8,"",INDIRECT(ADDRESS(ROW(Entrées!$C$37)+($D477-1)*24+S$11,COLUMN(Entrées!$C$37)+($C477-1),4,TRUE,"Entrées")))</f>
        <v>-4937</v>
      </c>
      <c r="T477" s="28">
        <f ca="1">IF($D477&gt;$D$8,"",INDIRECT(ADDRESS(ROW(Entrées!$C$37)+($D477-1)*24+T$11,COLUMN(Entrées!$C$37)+($C477-1),4,TRUE,"Entrées")))</f>
        <v>-5250</v>
      </c>
      <c r="U477" s="28">
        <f ca="1">IF($D477&gt;$D$8,"",INDIRECT(ADDRESS(ROW(Entrées!$C$37)+($D477-1)*24+U$11,COLUMN(Entrées!$C$37)+($C477-1),4,TRUE,"Entrées")))</f>
        <v>-5718</v>
      </c>
      <c r="V477" s="28">
        <f ca="1">IF($D477&gt;$D$8,"",INDIRECT(ADDRESS(ROW(Entrées!$C$37)+($D477-1)*24+V$11,COLUMN(Entrées!$C$37)+($C477-1),4,TRUE,"Entrées")))</f>
        <v>-6897</v>
      </c>
      <c r="W477" s="28">
        <f ca="1">IF($D477&gt;$D$8,"",INDIRECT(ADDRESS(ROW(Entrées!$C$37)+($D477-1)*24+W$11,COLUMN(Entrées!$C$37)+($C477-1),4,TRUE,"Entrées")))</f>
        <v>-7003</v>
      </c>
      <c r="X477" s="28">
        <f ca="1">IF($D477&gt;$D$8,"",INDIRECT(ADDRESS(ROW(Entrées!$C$37)+($D477-1)*24+X$11,COLUMN(Entrées!$C$37)+($C477-1),4,TRUE,"Entrées")))</f>
        <v>-5133</v>
      </c>
      <c r="Y477" s="28">
        <f ca="1">IF($D477&gt;$D$8,"",INDIRECT(ADDRESS(ROW(Entrées!$C$37)+($D477-1)*24+Y$11,COLUMN(Entrées!$C$37)+($C477-1),4,TRUE,"Entrées")))</f>
        <v>-4523</v>
      </c>
      <c r="Z477" s="28">
        <f ca="1">IF($D477&gt;$D$8,"",INDIRECT(ADDRESS(ROW(Entrées!$C$37)+($D477-1)*24+Z$11,COLUMN(Entrées!$C$37)+($C477-1),4,TRUE,"Entrées")))</f>
        <v>-6282.5</v>
      </c>
      <c r="AA477" s="28">
        <f ca="1">IF($D477&gt;$D$8,"",INDIRECT(ADDRESS(ROW(Entrées!$C$37)+($D477-1)*24+AA$11,COLUMN(Entrées!$C$37)+($C477-1),4,TRUE,"Entrées")))</f>
        <v>-6506.5</v>
      </c>
      <c r="AB477" s="28">
        <f ca="1">IF($D477&gt;$D$8,"",INDIRECT(ADDRESS(ROW(Entrées!$C$37)+($D477-1)*24+AB$11,COLUMN(Entrées!$C$37)+($C477-1),4,TRUE,"Entrées")))</f>
        <v>-5150</v>
      </c>
      <c r="AC477" s="11"/>
      <c r="AD477" s="40">
        <f t="shared" ca="1" si="540"/>
        <v>-6546.166666666667</v>
      </c>
      <c r="AE477" s="40">
        <f t="shared" ca="1" si="542"/>
        <v>-4523</v>
      </c>
      <c r="AF477" s="40">
        <f t="shared" ca="1" si="543"/>
        <v>-9461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49473.956989247294</v>
      </c>
      <c r="AK477" s="31">
        <f t="shared" ca="1" si="545"/>
        <v>49350.672043010745</v>
      </c>
      <c r="AL477" s="31">
        <f t="shared" ca="1" si="546"/>
        <v>49398.118279569891</v>
      </c>
      <c r="AM477" s="31">
        <f t="shared" ca="1" si="547"/>
        <v>347.55645161290329</v>
      </c>
      <c r="AN477" s="31">
        <f t="shared" ca="1" si="548"/>
        <v>2588.1444892473114</v>
      </c>
      <c r="AO477" s="31">
        <f t="shared" ca="1" si="549"/>
        <v>1503.5463709677417</v>
      </c>
      <c r="AP477" s="31">
        <f t="shared" ca="1" si="550"/>
        <v>41704.171370967742</v>
      </c>
      <c r="AQ477" s="31">
        <f t="shared" ca="1" si="551"/>
        <v>2152.7096774193546</v>
      </c>
      <c r="AR477" s="31">
        <f t="shared" ca="1" si="552"/>
        <v>402.56922043010746</v>
      </c>
      <c r="AS477" s="31">
        <f t="shared" ca="1" si="553"/>
        <v>6508.2741935483891</v>
      </c>
      <c r="AT477" s="31">
        <f t="shared" ca="1" si="554"/>
        <v>-813.07862903225805</v>
      </c>
      <c r="AU477" s="31">
        <f t="shared" ca="1" si="555"/>
        <v>663.5913978494624</v>
      </c>
      <c r="AV477" s="31">
        <f t="shared" ca="1" si="556"/>
        <v>-5583.5161290322567</v>
      </c>
      <c r="AW477" s="31">
        <f t="shared" ca="1" si="557"/>
        <v>65.047043010752674</v>
      </c>
      <c r="AX477" s="31">
        <f t="shared" ca="1" si="558"/>
        <v>1350.5215053763443</v>
      </c>
      <c r="AY477" s="31">
        <f t="shared" ca="1" si="559"/>
        <v>-1174.383064516129</v>
      </c>
      <c r="AZ477" s="31">
        <f t="shared" ca="1" si="560"/>
        <v>-997.34811827956992</v>
      </c>
      <c r="BA477" s="31">
        <f t="shared" ca="1" si="561"/>
        <v>-382.02016129032256</v>
      </c>
      <c r="BB477" s="31">
        <f t="shared" ca="1" si="562"/>
        <v>-2410.5497311827958</v>
      </c>
      <c r="BC477" s="31">
        <f t="shared" ca="1" si="563"/>
        <v>-1597.1438172043011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1873.5</v>
      </c>
      <c r="BI477" s="32">
        <f>IF($BF477&gt;$Y$7,"",IF(AND($BF477=$Y$7,$BG477=23),"",Entrées!D505-Entrées!D504))</f>
        <v>1750</v>
      </c>
      <c r="BJ477" s="32">
        <f>IF($BF477&gt;$Y$7,"",IF(AND($BF477=$Y$7,$BG477=23),"",Entrées!E505-Entrées!E504))</f>
        <v>2112.5</v>
      </c>
      <c r="BK477" s="32">
        <f>IF($BF477&gt;$Y$7,"",IF(AND($BF477=$Y$7,$BG477=23),"",Entrées!F505-Entrées!F504))</f>
        <v>-0.5</v>
      </c>
      <c r="BL477" s="32">
        <f>IF($BF477&gt;$Y$7,"",IF(AND($BF477=$Y$7,$BG477=23),"",Entrées!G505-Entrées!G504))</f>
        <v>-5.5</v>
      </c>
      <c r="BM477" s="32">
        <f>IF($BF477&gt;$Y$7,"",IF(AND($BF477=$Y$7,$BG477=23),"",Entrées!H505-Entrées!H504))</f>
        <v>-66</v>
      </c>
      <c r="BN477" s="32">
        <f>IF($BF477&gt;$Y$7,"",IF(AND($BF477=$Y$7,$BG477=23),"",Entrées!I505-Entrées!I504))</f>
        <v>-26</v>
      </c>
      <c r="BO477" s="32">
        <f>IF($BF477&gt;$Y$7,"",IF(AND($BF477=$Y$7,$BG477=23),"",Entrées!J505-Entrées!J504))</f>
        <v>127</v>
      </c>
      <c r="BP477" s="32">
        <f>IF($BF477&gt;$Y$7,"",IF(AND($BF477=$Y$7,$BG477=23),"",Entrées!K505-Entrées!K504))</f>
        <v>250.5</v>
      </c>
      <c r="BQ477" s="32">
        <f>IF($BF477&gt;$Y$7,"",IF(AND($BF477=$Y$7,$BG477=23),"",Entrées!L505-Entrées!L504))</f>
        <v>645.5</v>
      </c>
      <c r="BR477" s="32">
        <f>IF($BF477&gt;$Y$7,"",IF(AND($BF477=$Y$7,$BG477=23),"",Entrées!M505-Entrées!M504))</f>
        <v>833.5</v>
      </c>
      <c r="BS477" s="32">
        <f>IF($BF477&gt;$Y$7,"",IF(AND($BF477=$Y$7,$BG477=23),"",Entrées!N505-Entrées!N504))</f>
        <v>-22</v>
      </c>
      <c r="BT477" s="32">
        <f>IF($BF477&gt;$Y$7,"",IF(AND($BF477=$Y$7,$BG477=23),"",Entrées!O505-Entrées!O504))</f>
        <v>138</v>
      </c>
      <c r="BU477" s="32">
        <f>IF($BF477&gt;$Y$7,"",IF(AND($BF477=$Y$7,$BG477=23),"",Entrées!P505-Entrées!P504))</f>
        <v>-2</v>
      </c>
      <c r="BV477" s="32">
        <f>IF($BF477&gt;$Y$7,"",IF(AND($BF477=$Y$7,$BG477=23),"",Entrées!Q505-Entrées!Q504))</f>
        <v>25</v>
      </c>
      <c r="BW477" s="32">
        <f>IF($BF477&gt;$Y$7,"",IF(AND($BF477=$Y$7,$BG477=23),"",Entrées!R505-Entrées!R504))</f>
        <v>0</v>
      </c>
      <c r="BX477" s="32">
        <f>IF($BF477&gt;$Y$7,"",IF(AND($BF477=$Y$7,$BG477=23),"",Entrées!S505-Entrées!S504))</f>
        <v>-144</v>
      </c>
      <c r="BY477" s="32">
        <f>IF($BF477&gt;$Y$7,"",IF(AND($BF477=$Y$7,$BG477=23),"",Entrées!T505-Entrées!T504))</f>
        <v>87</v>
      </c>
      <c r="BZ477" s="32">
        <f>IF($BF477&gt;$Y$7,"",IF(AND($BF477=$Y$7,$BG477=23),"",Entrées!U505-Entrées!U504))</f>
        <v>100</v>
      </c>
      <c r="CA477" s="32">
        <f>IF($BF477&gt;$Y$7,"",IF(AND($BF477=$Y$7,$BG477=23),"",Entrées!V505-Entrées!V504))</f>
        <v>58</v>
      </c>
      <c r="CD477" s="33">
        <f>IF($BF477&lt;=$Y$7,Entrées!J504/CD$2,"")</f>
        <v>0.32847590209437294</v>
      </c>
      <c r="CE477" s="33">
        <f>IF($BF477&lt;=$Y$7,Entrées!K504/CE$2,"")</f>
        <v>0.20496894409937888</v>
      </c>
      <c r="CF477" s="11">
        <f t="shared" si="565"/>
        <v>7926</v>
      </c>
      <c r="CG477" s="11">
        <f t="shared" si="566"/>
        <v>4186</v>
      </c>
      <c r="CH477" s="52">
        <f t="shared" si="567"/>
        <v>0.27160101910413265</v>
      </c>
      <c r="CI477" s="52">
        <f t="shared" si="568"/>
        <v>9.6170382329218221E-2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-5542</v>
      </c>
      <c r="F478" s="28">
        <f ca="1">IF($D478&gt;$D$8,"",INDIRECT(ADDRESS(ROW(Entrées!$C$37)+($D478-1)*24+F$11,COLUMN(Entrées!$C$37)+($C478-1),4,TRUE,"Entrées")))</f>
        <v>-7825.5</v>
      </c>
      <c r="G478" s="28">
        <f ca="1">IF($D478&gt;$D$8,"",INDIRECT(ADDRESS(ROW(Entrées!$C$37)+($D478-1)*24+G$11,COLUMN(Entrées!$C$37)+($C478-1),4,TRUE,"Entrées")))</f>
        <v>-8033</v>
      </c>
      <c r="H478" s="28">
        <f ca="1">IF($D478&gt;$D$8,"",INDIRECT(ADDRESS(ROW(Entrées!$C$37)+($D478-1)*24+H$11,COLUMN(Entrées!$C$37)+($C478-1),4,TRUE,"Entrées")))</f>
        <v>-8228</v>
      </c>
      <c r="I478" s="28">
        <f ca="1">IF($D478&gt;$D$8,"",INDIRECT(ADDRESS(ROW(Entrées!$C$37)+($D478-1)*24+I$11,COLUMN(Entrées!$C$37)+($C478-1),4,TRUE,"Entrées")))</f>
        <v>-8570.5</v>
      </c>
      <c r="J478" s="28">
        <f ca="1">IF($D478&gt;$D$8,"",INDIRECT(ADDRESS(ROW(Entrées!$C$37)+($D478-1)*24+J$11,COLUMN(Entrées!$C$37)+($C478-1),4,TRUE,"Entrées")))</f>
        <v>-9499</v>
      </c>
      <c r="K478" s="28">
        <f ca="1">IF($D478&gt;$D$8,"",INDIRECT(ADDRESS(ROW(Entrées!$C$37)+($D478-1)*24+K$11,COLUMN(Entrées!$C$37)+($C478-1),4,TRUE,"Entrées")))</f>
        <v>-9094</v>
      </c>
      <c r="L478" s="28">
        <f ca="1">IF($D478&gt;$D$8,"",INDIRECT(ADDRESS(ROW(Entrées!$C$37)+($D478-1)*24+L$11,COLUMN(Entrées!$C$37)+($C478-1),4,TRUE,"Entrées")))</f>
        <v>-6999.5</v>
      </c>
      <c r="M478" s="28">
        <f ca="1">IF($D478&gt;$D$8,"",INDIRECT(ADDRESS(ROW(Entrées!$C$37)+($D478-1)*24+M$11,COLUMN(Entrées!$C$37)+($C478-1),4,TRUE,"Entrées")))</f>
        <v>-5871</v>
      </c>
      <c r="N478" s="28">
        <f ca="1">IF($D478&gt;$D$8,"",INDIRECT(ADDRESS(ROW(Entrées!$C$37)+($D478-1)*24+N$11,COLUMN(Entrées!$C$37)+($C478-1),4,TRUE,"Entrées")))</f>
        <v>-5581</v>
      </c>
      <c r="O478" s="28">
        <f ca="1">IF($D478&gt;$D$8,"",INDIRECT(ADDRESS(ROW(Entrées!$C$37)+($D478-1)*24+O$11,COLUMN(Entrées!$C$37)+($C478-1),4,TRUE,"Entrées")))</f>
        <v>-5880.5</v>
      </c>
      <c r="P478" s="28">
        <f ca="1">IF($D478&gt;$D$8,"",INDIRECT(ADDRESS(ROW(Entrées!$C$37)+($D478-1)*24+P$11,COLUMN(Entrées!$C$37)+($C478-1),4,TRUE,"Entrées")))</f>
        <v>-5853</v>
      </c>
      <c r="Q478" s="28">
        <f ca="1">IF($D478&gt;$D$8,"",INDIRECT(ADDRESS(ROW(Entrées!$C$37)+($D478-1)*24+Q$11,COLUMN(Entrées!$C$37)+($C478-1),4,TRUE,"Entrées")))</f>
        <v>-5498.5</v>
      </c>
      <c r="R478" s="28">
        <f ca="1">IF($D478&gt;$D$8,"",INDIRECT(ADDRESS(ROW(Entrées!$C$37)+($D478-1)*24+R$11,COLUMN(Entrées!$C$37)+($C478-1),4,TRUE,"Entrées")))</f>
        <v>-5772</v>
      </c>
      <c r="S478" s="28">
        <f ca="1">IF($D478&gt;$D$8,"",INDIRECT(ADDRESS(ROW(Entrées!$C$37)+($D478-1)*24+S$11,COLUMN(Entrées!$C$37)+($C478-1),4,TRUE,"Entrées")))</f>
        <v>-5822.5</v>
      </c>
      <c r="T478" s="28">
        <f ca="1">IF($D478&gt;$D$8,"",INDIRECT(ADDRESS(ROW(Entrées!$C$37)+($D478-1)*24+T$11,COLUMN(Entrées!$C$37)+($C478-1),4,TRUE,"Entrées")))</f>
        <v>-6077</v>
      </c>
      <c r="U478" s="28">
        <f ca="1">IF($D478&gt;$D$8,"",INDIRECT(ADDRESS(ROW(Entrées!$C$37)+($D478-1)*24+U$11,COLUMN(Entrées!$C$37)+($C478-1),4,TRUE,"Entrées")))</f>
        <v>-6074</v>
      </c>
      <c r="V478" s="28">
        <f ca="1">IF($D478&gt;$D$8,"",INDIRECT(ADDRESS(ROW(Entrées!$C$37)+($D478-1)*24+V$11,COLUMN(Entrées!$C$37)+($C478-1),4,TRUE,"Entrées")))</f>
        <v>-5765.5</v>
      </c>
      <c r="W478" s="28">
        <f ca="1">IF($D478&gt;$D$8,"",INDIRECT(ADDRESS(ROW(Entrées!$C$37)+($D478-1)*24+W$11,COLUMN(Entrées!$C$37)+($C478-1),4,TRUE,"Entrées")))</f>
        <v>-5008</v>
      </c>
      <c r="X478" s="28">
        <f ca="1">IF($D478&gt;$D$8,"",INDIRECT(ADDRESS(ROW(Entrées!$C$37)+($D478-1)*24+X$11,COLUMN(Entrées!$C$37)+($C478-1),4,TRUE,"Entrées")))</f>
        <v>-3804.5</v>
      </c>
      <c r="Y478" s="28">
        <f ca="1">IF($D478&gt;$D$8,"",INDIRECT(ADDRESS(ROW(Entrées!$C$37)+($D478-1)*24+Y$11,COLUMN(Entrées!$C$37)+($C478-1),4,TRUE,"Entrées")))</f>
        <v>-3925</v>
      </c>
      <c r="Z478" s="28">
        <f ca="1">IF($D478&gt;$D$8,"",INDIRECT(ADDRESS(ROW(Entrées!$C$37)+($D478-1)*24+Z$11,COLUMN(Entrées!$C$37)+($C478-1),4,TRUE,"Entrées")))</f>
        <v>-4898.5</v>
      </c>
      <c r="AA478" s="28">
        <f ca="1">IF($D478&gt;$D$8,"",INDIRECT(ADDRESS(ROW(Entrées!$C$37)+($D478-1)*24+AA$11,COLUMN(Entrées!$C$37)+($C478-1),4,TRUE,"Entrées")))</f>
        <v>-5071</v>
      </c>
      <c r="AB478" s="28">
        <f ca="1">IF($D478&gt;$D$8,"",INDIRECT(ADDRESS(ROW(Entrées!$C$37)+($D478-1)*24+AB$11,COLUMN(Entrées!$C$37)+($C478-1),4,TRUE,"Entrées")))</f>
        <v>-4592.5</v>
      </c>
      <c r="AC478" s="11"/>
      <c r="AD478" s="40">
        <f t="shared" ca="1" si="540"/>
        <v>-6220.25</v>
      </c>
      <c r="AE478" s="40">
        <f t="shared" ca="1" si="542"/>
        <v>-3804.5</v>
      </c>
      <c r="AF478" s="40">
        <f t="shared" ca="1" si="543"/>
        <v>-9499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49473.956989247294</v>
      </c>
      <c r="AK478" s="31">
        <f t="shared" ca="1" si="545"/>
        <v>49350.672043010745</v>
      </c>
      <c r="AL478" s="31">
        <f t="shared" ca="1" si="546"/>
        <v>49398.118279569891</v>
      </c>
      <c r="AM478" s="31">
        <f t="shared" ca="1" si="547"/>
        <v>347.55645161290329</v>
      </c>
      <c r="AN478" s="31">
        <f t="shared" ca="1" si="548"/>
        <v>2588.1444892473114</v>
      </c>
      <c r="AO478" s="31">
        <f t="shared" ca="1" si="549"/>
        <v>1503.5463709677417</v>
      </c>
      <c r="AP478" s="31">
        <f t="shared" ca="1" si="550"/>
        <v>41704.171370967742</v>
      </c>
      <c r="AQ478" s="31">
        <f t="shared" ca="1" si="551"/>
        <v>2152.7096774193546</v>
      </c>
      <c r="AR478" s="31">
        <f t="shared" ca="1" si="552"/>
        <v>402.56922043010746</v>
      </c>
      <c r="AS478" s="31">
        <f t="shared" ca="1" si="553"/>
        <v>6508.2741935483891</v>
      </c>
      <c r="AT478" s="31">
        <f t="shared" ca="1" si="554"/>
        <v>-813.07862903225805</v>
      </c>
      <c r="AU478" s="31">
        <f t="shared" ca="1" si="555"/>
        <v>663.5913978494624</v>
      </c>
      <c r="AV478" s="31">
        <f t="shared" ca="1" si="556"/>
        <v>-5583.5161290322567</v>
      </c>
      <c r="AW478" s="31">
        <f t="shared" ca="1" si="557"/>
        <v>65.047043010752674</v>
      </c>
      <c r="AX478" s="31">
        <f t="shared" ca="1" si="558"/>
        <v>1350.5215053763443</v>
      </c>
      <c r="AY478" s="31">
        <f t="shared" ca="1" si="559"/>
        <v>-1174.383064516129</v>
      </c>
      <c r="AZ478" s="31">
        <f t="shared" ca="1" si="560"/>
        <v>-997.34811827956992</v>
      </c>
      <c r="BA478" s="31">
        <f t="shared" ca="1" si="561"/>
        <v>-382.02016129032256</v>
      </c>
      <c r="BB478" s="31">
        <f t="shared" ca="1" si="562"/>
        <v>-2410.5497311827958</v>
      </c>
      <c r="BC478" s="31">
        <f t="shared" ca="1" si="563"/>
        <v>-1597.1438172043011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-203.5</v>
      </c>
      <c r="BI478" s="32">
        <f>IF($BF478&gt;$Y$7,"",IF(AND($BF478=$Y$7,$BG478=23),"",Entrées!D506-Entrées!D505))</f>
        <v>-162.5</v>
      </c>
      <c r="BJ478" s="32">
        <f>IF($BF478&gt;$Y$7,"",IF(AND($BF478=$Y$7,$BG478=23),"",Entrées!E506-Entrées!E505))</f>
        <v>-775</v>
      </c>
      <c r="BK478" s="32">
        <f>IF($BF478&gt;$Y$7,"",IF(AND($BF478=$Y$7,$BG478=23),"",Entrées!F506-Entrées!F505))</f>
        <v>0.5</v>
      </c>
      <c r="BL478" s="32">
        <f>IF($BF478&gt;$Y$7,"",IF(AND($BF478=$Y$7,$BG478=23),"",Entrées!G506-Entrées!G505))</f>
        <v>-84</v>
      </c>
      <c r="BM478" s="32">
        <f>IF($BF478&gt;$Y$7,"",IF(AND($BF478=$Y$7,$BG478=23),"",Entrées!H506-Entrées!H505))</f>
        <v>-62</v>
      </c>
      <c r="BN478" s="32">
        <f>IF($BF478&gt;$Y$7,"",IF(AND($BF478=$Y$7,$BG478=23),"",Entrées!I506-Entrées!I505))</f>
        <v>-385.5</v>
      </c>
      <c r="BO478" s="32">
        <f>IF($BF478&gt;$Y$7,"",IF(AND($BF478=$Y$7,$BG478=23),"",Entrées!J506-Entrées!J505))</f>
        <v>108.5</v>
      </c>
      <c r="BP478" s="32">
        <f>IF($BF478&gt;$Y$7,"",IF(AND($BF478=$Y$7,$BG478=23),"",Entrées!K506-Entrées!K505))</f>
        <v>188</v>
      </c>
      <c r="BQ478" s="32">
        <f>IF($BF478&gt;$Y$7,"",IF(AND($BF478=$Y$7,$BG478=23),"",Entrées!L506-Entrées!L505))</f>
        <v>220</v>
      </c>
      <c r="BR478" s="32">
        <f>IF($BF478&gt;$Y$7,"",IF(AND($BF478=$Y$7,$BG478=23),"",Entrées!M506-Entrées!M505))</f>
        <v>133</v>
      </c>
      <c r="BS478" s="32">
        <f>IF($BF478&gt;$Y$7,"",IF(AND($BF478=$Y$7,$BG478=23),"",Entrées!N506-Entrées!N505))</f>
        <v>-3.5</v>
      </c>
      <c r="BT478" s="32">
        <f>IF($BF478&gt;$Y$7,"",IF(AND($BF478=$Y$7,$BG478=23),"",Entrées!O506-Entrées!O505))</f>
        <v>-318.5</v>
      </c>
      <c r="BU478" s="32">
        <f>IF($BF478&gt;$Y$7,"",IF(AND($BF478=$Y$7,$BG478=23),"",Entrées!P506-Entrées!P505))</f>
        <v>-2.5</v>
      </c>
      <c r="BV478" s="32">
        <f>IF($BF478&gt;$Y$7,"",IF(AND($BF478=$Y$7,$BG478=23),"",Entrées!Q506-Entrées!Q505))</f>
        <v>-701</v>
      </c>
      <c r="BW478" s="32">
        <f>IF($BF478&gt;$Y$7,"",IF(AND($BF478=$Y$7,$BG478=23),"",Entrées!R506-Entrées!R505))</f>
        <v>0</v>
      </c>
      <c r="BX478" s="32">
        <f>IF($BF478&gt;$Y$7,"",IF(AND($BF478=$Y$7,$BG478=23),"",Entrées!S506-Entrées!S505))</f>
        <v>118</v>
      </c>
      <c r="BY478" s="32">
        <f>IF($BF478&gt;$Y$7,"",IF(AND($BF478=$Y$7,$BG478=23),"",Entrées!T506-Entrées!T505))</f>
        <v>-86</v>
      </c>
      <c r="BZ478" s="32">
        <f>IF($BF478&gt;$Y$7,"",IF(AND($BF478=$Y$7,$BG478=23),"",Entrées!U506-Entrées!U505))</f>
        <v>45</v>
      </c>
      <c r="CA478" s="32">
        <f>IF($BF478&gt;$Y$7,"",IF(AND($BF478=$Y$7,$BG478=23),"",Entrées!V506-Entrées!V505))</f>
        <v>344</v>
      </c>
      <c r="CD478" s="33">
        <f>IF($BF478&lt;=$Y$7,Entrées!J505/CD$2,"")</f>
        <v>0.34449911683068385</v>
      </c>
      <c r="CE478" s="33">
        <f>IF($BF478&lt;=$Y$7,Entrées!K505/CE$2,"")</f>
        <v>0.2648112756808409</v>
      </c>
      <c r="CF478" s="11">
        <f t="shared" si="565"/>
        <v>7926</v>
      </c>
      <c r="CG478" s="11">
        <f t="shared" si="566"/>
        <v>4186</v>
      </c>
      <c r="CH478" s="52">
        <f t="shared" si="567"/>
        <v>0.27160101910413265</v>
      </c>
      <c r="CI478" s="52">
        <f t="shared" si="568"/>
        <v>9.6170382329218221E-2</v>
      </c>
    </row>
    <row r="479" spans="1:93">
      <c r="A479" s="11" t="str">
        <f>"AF"&amp;A473</f>
        <v>AF486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-4791</v>
      </c>
      <c r="F479" s="28">
        <f ca="1">IF($D479&gt;$D$8,"",INDIRECT(ADDRESS(ROW(Entrées!$C$37)+($D479-1)*24+F$11,COLUMN(Entrées!$C$37)+($C479-1),4,TRUE,"Entrées")))</f>
        <v>-5806</v>
      </c>
      <c r="G479" s="28">
        <f ca="1">IF($D479&gt;$D$8,"",INDIRECT(ADDRESS(ROW(Entrées!$C$37)+($D479-1)*24+G$11,COLUMN(Entrées!$C$37)+($C479-1),4,TRUE,"Entrées")))</f>
        <v>-6348.5</v>
      </c>
      <c r="H479" s="28">
        <f ca="1">IF($D479&gt;$D$8,"",INDIRECT(ADDRESS(ROW(Entrées!$C$37)+($D479-1)*24+H$11,COLUMN(Entrées!$C$37)+($C479-1),4,TRUE,"Entrées")))</f>
        <v>-7568.5</v>
      </c>
      <c r="I479" s="28">
        <f ca="1">IF($D479&gt;$D$8,"",INDIRECT(ADDRESS(ROW(Entrées!$C$37)+($D479-1)*24+I$11,COLUMN(Entrées!$C$37)+($C479-1),4,TRUE,"Entrées")))</f>
        <v>-8229.5</v>
      </c>
      <c r="J479" s="28">
        <f ca="1">IF($D479&gt;$D$8,"",INDIRECT(ADDRESS(ROW(Entrées!$C$37)+($D479-1)*24+J$11,COLUMN(Entrées!$C$37)+($C479-1),4,TRUE,"Entrées")))</f>
        <v>-8075</v>
      </c>
      <c r="K479" s="28">
        <f ca="1">IF($D479&gt;$D$8,"",INDIRECT(ADDRESS(ROW(Entrées!$C$37)+($D479-1)*24+K$11,COLUMN(Entrées!$C$37)+($C479-1),4,TRUE,"Entrées")))</f>
        <v>-7031.5</v>
      </c>
      <c r="L479" s="28">
        <f ca="1">IF($D479&gt;$D$8,"",INDIRECT(ADDRESS(ROW(Entrées!$C$37)+($D479-1)*24+L$11,COLUMN(Entrées!$C$37)+($C479-1),4,TRUE,"Entrées")))</f>
        <v>-5456.5</v>
      </c>
      <c r="M479" s="28">
        <f ca="1">IF($D479&gt;$D$8,"",INDIRECT(ADDRESS(ROW(Entrées!$C$37)+($D479-1)*24+M$11,COLUMN(Entrées!$C$37)+($C479-1),4,TRUE,"Entrées")))</f>
        <v>-4296.5</v>
      </c>
      <c r="N479" s="28">
        <f ca="1">IF($D479&gt;$D$8,"",INDIRECT(ADDRESS(ROW(Entrées!$C$37)+($D479-1)*24+N$11,COLUMN(Entrées!$C$37)+($C479-1),4,TRUE,"Entrées")))</f>
        <v>-4013.5</v>
      </c>
      <c r="O479" s="28">
        <f ca="1">IF($D479&gt;$D$8,"",INDIRECT(ADDRESS(ROW(Entrées!$C$37)+($D479-1)*24+O$11,COLUMN(Entrées!$C$37)+($C479-1),4,TRUE,"Entrées")))</f>
        <v>-4265.5</v>
      </c>
      <c r="P479" s="28">
        <f ca="1">IF($D479&gt;$D$8,"",INDIRECT(ADDRESS(ROW(Entrées!$C$37)+($D479-1)*24+P$11,COLUMN(Entrées!$C$37)+($C479-1),4,TRUE,"Entrées")))</f>
        <v>-4392.5</v>
      </c>
      <c r="Q479" s="28">
        <f ca="1">IF($D479&gt;$D$8,"",INDIRECT(ADDRESS(ROW(Entrées!$C$37)+($D479-1)*24+Q$11,COLUMN(Entrées!$C$37)+($C479-1),4,TRUE,"Entrées")))</f>
        <v>-4304</v>
      </c>
      <c r="R479" s="28">
        <f ca="1">IF($D479&gt;$D$8,"",INDIRECT(ADDRESS(ROW(Entrées!$C$37)+($D479-1)*24+R$11,COLUMN(Entrées!$C$37)+($C479-1),4,TRUE,"Entrées")))</f>
        <v>-4418</v>
      </c>
      <c r="S479" s="28">
        <f ca="1">IF($D479&gt;$D$8,"",INDIRECT(ADDRESS(ROW(Entrées!$C$37)+($D479-1)*24+S$11,COLUMN(Entrées!$C$37)+($C479-1),4,TRUE,"Entrées")))</f>
        <v>-4490</v>
      </c>
      <c r="T479" s="28">
        <f ca="1">IF($D479&gt;$D$8,"",INDIRECT(ADDRESS(ROW(Entrées!$C$37)+($D479-1)*24+T$11,COLUMN(Entrées!$C$37)+($C479-1),4,TRUE,"Entrées")))</f>
        <v>-4804</v>
      </c>
      <c r="U479" s="28">
        <f ca="1">IF($D479&gt;$D$8,"",INDIRECT(ADDRESS(ROW(Entrées!$C$37)+($D479-1)*24+U$11,COLUMN(Entrées!$C$37)+($C479-1),4,TRUE,"Entrées")))</f>
        <v>-5483</v>
      </c>
      <c r="V479" s="28">
        <f ca="1">IF($D479&gt;$D$8,"",INDIRECT(ADDRESS(ROW(Entrées!$C$37)+($D479-1)*24+V$11,COLUMN(Entrées!$C$37)+($C479-1),4,TRUE,"Entrées")))</f>
        <v>-6898.5</v>
      </c>
      <c r="W479" s="28">
        <f ca="1">IF($D479&gt;$D$8,"",INDIRECT(ADDRESS(ROW(Entrées!$C$37)+($D479-1)*24+W$11,COLUMN(Entrées!$C$37)+($C479-1),4,TRUE,"Entrées")))</f>
        <v>-7818.5</v>
      </c>
      <c r="X479" s="28">
        <f ca="1">IF($D479&gt;$D$8,"",INDIRECT(ADDRESS(ROW(Entrées!$C$37)+($D479-1)*24+X$11,COLUMN(Entrées!$C$37)+($C479-1),4,TRUE,"Entrées")))</f>
        <v>-6968.5</v>
      </c>
      <c r="Y479" s="28">
        <f ca="1">IF($D479&gt;$D$8,"",INDIRECT(ADDRESS(ROW(Entrées!$C$37)+($D479-1)*24+Y$11,COLUMN(Entrées!$C$37)+($C479-1),4,TRUE,"Entrées")))</f>
        <v>-6890</v>
      </c>
      <c r="Z479" s="28">
        <f ca="1">IF($D479&gt;$D$8,"",INDIRECT(ADDRESS(ROW(Entrées!$C$37)+($D479-1)*24+Z$11,COLUMN(Entrées!$C$37)+($C479-1),4,TRUE,"Entrées")))</f>
        <v>-7255</v>
      </c>
      <c r="AA479" s="28">
        <f ca="1">IF($D479&gt;$D$8,"",INDIRECT(ADDRESS(ROW(Entrées!$C$37)+($D479-1)*24+AA$11,COLUMN(Entrées!$C$37)+($C479-1),4,TRUE,"Entrées")))</f>
        <v>-6881</v>
      </c>
      <c r="AB479" s="28">
        <f ca="1">IF($D479&gt;$D$8,"",INDIRECT(ADDRESS(ROW(Entrées!$C$37)+($D479-1)*24+AB$11,COLUMN(Entrées!$C$37)+($C479-1),4,TRUE,"Entrées")))</f>
        <v>-5280</v>
      </c>
      <c r="AC479" s="11"/>
      <c r="AD479" s="40">
        <f t="shared" ca="1" si="540"/>
        <v>-5906.875</v>
      </c>
      <c r="AE479" s="40">
        <f t="shared" ca="1" si="542"/>
        <v>-4013.5</v>
      </c>
      <c r="AF479" s="40">
        <f t="shared" ca="1" si="543"/>
        <v>-8229.5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49473.956989247294</v>
      </c>
      <c r="AK479" s="31">
        <f t="shared" ca="1" si="545"/>
        <v>49350.672043010745</v>
      </c>
      <c r="AL479" s="31">
        <f t="shared" ca="1" si="546"/>
        <v>49398.118279569891</v>
      </c>
      <c r="AM479" s="31">
        <f t="shared" ca="1" si="547"/>
        <v>347.55645161290329</v>
      </c>
      <c r="AN479" s="31">
        <f t="shared" ca="1" si="548"/>
        <v>2588.1444892473114</v>
      </c>
      <c r="AO479" s="31">
        <f t="shared" ca="1" si="549"/>
        <v>1503.5463709677417</v>
      </c>
      <c r="AP479" s="31">
        <f t="shared" ca="1" si="550"/>
        <v>41704.171370967742</v>
      </c>
      <c r="AQ479" s="31">
        <f t="shared" ca="1" si="551"/>
        <v>2152.7096774193546</v>
      </c>
      <c r="AR479" s="31">
        <f t="shared" ca="1" si="552"/>
        <v>402.56922043010746</v>
      </c>
      <c r="AS479" s="31">
        <f t="shared" ca="1" si="553"/>
        <v>6508.2741935483891</v>
      </c>
      <c r="AT479" s="31">
        <f t="shared" ca="1" si="554"/>
        <v>-813.07862903225805</v>
      </c>
      <c r="AU479" s="31">
        <f t="shared" ca="1" si="555"/>
        <v>663.5913978494624</v>
      </c>
      <c r="AV479" s="31">
        <f t="shared" ca="1" si="556"/>
        <v>-5583.5161290322567</v>
      </c>
      <c r="AW479" s="31">
        <f t="shared" ca="1" si="557"/>
        <v>65.047043010752674</v>
      </c>
      <c r="AX479" s="31">
        <f t="shared" ca="1" si="558"/>
        <v>1350.5215053763443</v>
      </c>
      <c r="AY479" s="31">
        <f t="shared" ca="1" si="559"/>
        <v>-1174.383064516129</v>
      </c>
      <c r="AZ479" s="31">
        <f t="shared" ca="1" si="560"/>
        <v>-997.34811827956992</v>
      </c>
      <c r="BA479" s="31">
        <f t="shared" ca="1" si="561"/>
        <v>-382.02016129032256</v>
      </c>
      <c r="BB479" s="31">
        <f t="shared" ca="1" si="562"/>
        <v>-2410.5497311827958</v>
      </c>
      <c r="BC479" s="31">
        <f t="shared" ca="1" si="563"/>
        <v>-1597.1438172043011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-3031</v>
      </c>
      <c r="BI479" s="32">
        <f>IF($BF479&gt;$Y$7,"",IF(AND($BF479=$Y$7,$BG479=23),"",Entrées!D507-Entrées!D506))</f>
        <v>-2987.5</v>
      </c>
      <c r="BJ479" s="32">
        <f>IF($BF479&gt;$Y$7,"",IF(AND($BF479=$Y$7,$BG479=23),"",Entrées!E507-Entrées!E506))</f>
        <v>-3050</v>
      </c>
      <c r="BK479" s="32">
        <f>IF($BF479&gt;$Y$7,"",IF(AND($BF479=$Y$7,$BG479=23),"",Entrées!F507-Entrées!F506))</f>
        <v>0.5</v>
      </c>
      <c r="BL479" s="32">
        <f>IF($BF479&gt;$Y$7,"",IF(AND($BF479=$Y$7,$BG479=23),"",Entrées!G507-Entrées!G506))</f>
        <v>76</v>
      </c>
      <c r="BM479" s="32">
        <f>IF($BF479&gt;$Y$7,"",IF(AND($BF479=$Y$7,$BG479=23),"",Entrées!H507-Entrées!H506))</f>
        <v>-51.5</v>
      </c>
      <c r="BN479" s="32">
        <f>IF($BF479&gt;$Y$7,"",IF(AND($BF479=$Y$7,$BG479=23),"",Entrées!I507-Entrées!I506))</f>
        <v>147.5</v>
      </c>
      <c r="BO479" s="32">
        <f>IF($BF479&gt;$Y$7,"",IF(AND($BF479=$Y$7,$BG479=23),"",Entrées!J507-Entrées!J506))</f>
        <v>183.5</v>
      </c>
      <c r="BP479" s="32">
        <f>IF($BF479&gt;$Y$7,"",IF(AND($BF479=$Y$7,$BG479=23),"",Entrées!K507-Entrées!K506))</f>
        <v>-11</v>
      </c>
      <c r="BQ479" s="32">
        <f>IF($BF479&gt;$Y$7,"",IF(AND($BF479=$Y$7,$BG479=23),"",Entrées!L507-Entrées!L506))</f>
        <v>-1477</v>
      </c>
      <c r="BR479" s="32">
        <f>IF($BF479&gt;$Y$7,"",IF(AND($BF479=$Y$7,$BG479=23),"",Entrées!M507-Entrées!M506))</f>
        <v>-1620.5</v>
      </c>
      <c r="BS479" s="32">
        <f>IF($BF479&gt;$Y$7,"",IF(AND($BF479=$Y$7,$BG479=23),"",Entrées!N507-Entrées!N506))</f>
        <v>-5</v>
      </c>
      <c r="BT479" s="32">
        <f>IF($BF479&gt;$Y$7,"",IF(AND($BF479=$Y$7,$BG479=23),"",Entrées!O507-Entrées!O506))</f>
        <v>-274</v>
      </c>
      <c r="BU479" s="32">
        <f>IF($BF479&gt;$Y$7,"",IF(AND($BF479=$Y$7,$BG479=23),"",Entrées!P507-Entrées!P506))</f>
        <v>2.5</v>
      </c>
      <c r="BV479" s="32">
        <f>IF($BF479&gt;$Y$7,"",IF(AND($BF479=$Y$7,$BG479=23),"",Entrées!Q507-Entrées!Q506))</f>
        <v>-458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187</v>
      </c>
      <c r="BY479" s="32">
        <f>IF($BF479&gt;$Y$7,"",IF(AND($BF479=$Y$7,$BG479=23),"",Entrées!T507-Entrées!T506))</f>
        <v>181</v>
      </c>
      <c r="BZ479" s="32">
        <f>IF($BF479&gt;$Y$7,"",IF(AND($BF479=$Y$7,$BG479=23),"",Entrées!U507-Entrées!U506))</f>
        <v>-98</v>
      </c>
      <c r="CA479" s="32">
        <f>IF($BF479&gt;$Y$7,"",IF(AND($BF479=$Y$7,$BG479=23),"",Entrées!V507-Entrées!V506))</f>
        <v>-544</v>
      </c>
      <c r="CD479" s="33">
        <f>IF($BF479&lt;=$Y$7,Entrées!J506/CD$2,"")</f>
        <v>0.35818824123139037</v>
      </c>
      <c r="CE479" s="33">
        <f>IF($BF479&lt;=$Y$7,Entrées!K506/CE$2,"")</f>
        <v>0.30972288580984231</v>
      </c>
      <c r="CF479" s="11">
        <f t="shared" si="565"/>
        <v>7926</v>
      </c>
      <c r="CG479" s="11">
        <f t="shared" si="566"/>
        <v>4186</v>
      </c>
      <c r="CH479" s="52">
        <f t="shared" si="567"/>
        <v>0.27160101910413265</v>
      </c>
      <c r="CI479" s="52">
        <f t="shared" si="568"/>
        <v>9.6170382329218221E-2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-6125</v>
      </c>
      <c r="F480" s="28">
        <f ca="1">IF($D480&gt;$D$8,"",INDIRECT(ADDRESS(ROW(Entrées!$C$37)+($D480-1)*24+F$11,COLUMN(Entrées!$C$37)+($C480-1),4,TRUE,"Entrées")))</f>
        <v>-8163.5</v>
      </c>
      <c r="G480" s="28">
        <f ca="1">IF($D480&gt;$D$8,"",INDIRECT(ADDRESS(ROW(Entrées!$C$37)+($D480-1)*24+G$11,COLUMN(Entrées!$C$37)+($C480-1),4,TRUE,"Entrées")))</f>
        <v>-9532</v>
      </c>
      <c r="H480" s="28">
        <f ca="1">IF($D480&gt;$D$8,"",INDIRECT(ADDRESS(ROW(Entrées!$C$37)+($D480-1)*24+H$11,COLUMN(Entrées!$C$37)+($C480-1),4,TRUE,"Entrées")))</f>
        <v>-10233</v>
      </c>
      <c r="I480" s="28">
        <f ca="1">IF($D480&gt;$D$8,"",INDIRECT(ADDRESS(ROW(Entrées!$C$37)+($D480-1)*24+I$11,COLUMN(Entrées!$C$37)+($C480-1),4,TRUE,"Entrées")))</f>
        <v>-10461</v>
      </c>
      <c r="J480" s="28">
        <f ca="1">IF($D480&gt;$D$8,"",INDIRECT(ADDRESS(ROW(Entrées!$C$37)+($D480-1)*24+J$11,COLUMN(Entrées!$C$37)+($C480-1),4,TRUE,"Entrées")))</f>
        <v>-10658</v>
      </c>
      <c r="K480" s="28">
        <f ca="1">IF($D480&gt;$D$8,"",INDIRECT(ADDRESS(ROW(Entrées!$C$37)+($D480-1)*24+K$11,COLUMN(Entrées!$C$37)+($C480-1),4,TRUE,"Entrées")))</f>
        <v>-9926</v>
      </c>
      <c r="L480" s="28">
        <f ca="1">IF($D480&gt;$D$8,"",INDIRECT(ADDRESS(ROW(Entrées!$C$37)+($D480-1)*24+L$11,COLUMN(Entrées!$C$37)+($C480-1),4,TRUE,"Entrées")))</f>
        <v>-8770</v>
      </c>
      <c r="M480" s="28">
        <f ca="1">IF($D480&gt;$D$8,"",INDIRECT(ADDRESS(ROW(Entrées!$C$37)+($D480-1)*24+M$11,COLUMN(Entrées!$C$37)+($C480-1),4,TRUE,"Entrées")))</f>
        <v>-7609</v>
      </c>
      <c r="N480" s="28">
        <f ca="1">IF($D480&gt;$D$8,"",INDIRECT(ADDRESS(ROW(Entrées!$C$37)+($D480-1)*24+N$11,COLUMN(Entrées!$C$37)+($C480-1),4,TRUE,"Entrées")))</f>
        <v>-6852</v>
      </c>
      <c r="O480" s="28">
        <f ca="1">IF($D480&gt;$D$8,"",INDIRECT(ADDRESS(ROW(Entrées!$C$37)+($D480-1)*24+O$11,COLUMN(Entrées!$C$37)+($C480-1),4,TRUE,"Entrées")))</f>
        <v>-6134</v>
      </c>
      <c r="P480" s="28">
        <f ca="1">IF($D480&gt;$D$8,"",INDIRECT(ADDRESS(ROW(Entrées!$C$37)+($D480-1)*24+P$11,COLUMN(Entrées!$C$37)+($C480-1),4,TRUE,"Entrées")))</f>
        <v>-5852</v>
      </c>
      <c r="Q480" s="28">
        <f ca="1">IF($D480&gt;$D$8,"",INDIRECT(ADDRESS(ROW(Entrées!$C$37)+($D480-1)*24+Q$11,COLUMN(Entrées!$C$37)+($C480-1),4,TRUE,"Entrées")))</f>
        <v>-5498.5</v>
      </c>
      <c r="R480" s="28">
        <f ca="1">IF($D480&gt;$D$8,"",INDIRECT(ADDRESS(ROW(Entrées!$C$37)+($D480-1)*24+R$11,COLUMN(Entrées!$C$37)+($C480-1),4,TRUE,"Entrées")))</f>
        <v>-5215.5</v>
      </c>
      <c r="S480" s="28">
        <f ca="1">IF($D480&gt;$D$8,"",INDIRECT(ADDRESS(ROW(Entrées!$C$37)+($D480-1)*24+S$11,COLUMN(Entrées!$C$37)+($C480-1),4,TRUE,"Entrées")))</f>
        <v>-5113</v>
      </c>
      <c r="T480" s="28">
        <f ca="1">IF($D480&gt;$D$8,"",INDIRECT(ADDRESS(ROW(Entrées!$C$37)+($D480-1)*24+T$11,COLUMN(Entrées!$C$37)+($C480-1),4,TRUE,"Entrées")))</f>
        <v>-5563.5</v>
      </c>
      <c r="U480" s="28">
        <f ca="1">IF($D480&gt;$D$8,"",INDIRECT(ADDRESS(ROW(Entrées!$C$37)+($D480-1)*24+U$11,COLUMN(Entrées!$C$37)+($C480-1),4,TRUE,"Entrées")))</f>
        <v>-6083.5</v>
      </c>
      <c r="V480" s="28">
        <f ca="1">IF($D480&gt;$D$8,"",INDIRECT(ADDRESS(ROW(Entrées!$C$37)+($D480-1)*24+V$11,COLUMN(Entrées!$C$37)+($C480-1),4,TRUE,"Entrées")))</f>
        <v>-6349</v>
      </c>
      <c r="W480" s="28">
        <f ca="1">IF($D480&gt;$D$8,"",INDIRECT(ADDRESS(ROW(Entrées!$C$37)+($D480-1)*24+W$11,COLUMN(Entrées!$C$37)+($C480-1),4,TRUE,"Entrées")))</f>
        <v>-6039.5</v>
      </c>
      <c r="X480" s="28">
        <f ca="1">IF($D480&gt;$D$8,"",INDIRECT(ADDRESS(ROW(Entrées!$C$37)+($D480-1)*24+X$11,COLUMN(Entrées!$C$37)+($C480-1),4,TRUE,"Entrées")))</f>
        <v>-5097</v>
      </c>
      <c r="Y480" s="28">
        <f ca="1">IF($D480&gt;$D$8,"",INDIRECT(ADDRESS(ROW(Entrées!$C$37)+($D480-1)*24+Y$11,COLUMN(Entrées!$C$37)+($C480-1),4,TRUE,"Entrées")))</f>
        <v>-5852.5</v>
      </c>
      <c r="Z480" s="28">
        <f ca="1">IF($D480&gt;$D$8,"",INDIRECT(ADDRESS(ROW(Entrées!$C$37)+($D480-1)*24+Z$11,COLUMN(Entrées!$C$37)+($C480-1),4,TRUE,"Entrées")))</f>
        <v>-7026.5</v>
      </c>
      <c r="AA480" s="28">
        <f ca="1">IF($D480&gt;$D$8,"",INDIRECT(ADDRESS(ROW(Entrées!$C$37)+($D480-1)*24+AA$11,COLUMN(Entrées!$C$37)+($C480-1),4,TRUE,"Entrées")))</f>
        <v>-6879</v>
      </c>
      <c r="AB480" s="28">
        <f ca="1">IF($D480&gt;$D$8,"",INDIRECT(ADDRESS(ROW(Entrées!$C$37)+($D480-1)*24+AB$11,COLUMN(Entrées!$C$37)+($C480-1),4,TRUE,"Entrées")))</f>
        <v>-6082</v>
      </c>
      <c r="AC480" s="11"/>
      <c r="AD480" s="40">
        <f t="shared" ca="1" si="540"/>
        <v>-7129.791666666667</v>
      </c>
      <c r="AE480" s="40">
        <f t="shared" ca="1" si="542"/>
        <v>-5097</v>
      </c>
      <c r="AF480" s="40">
        <f t="shared" ca="1" si="543"/>
        <v>-10658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49473.956989247294</v>
      </c>
      <c r="AK480" s="31">
        <f t="shared" ca="1" si="545"/>
        <v>49350.672043010745</v>
      </c>
      <c r="AL480" s="31">
        <f t="shared" ca="1" si="546"/>
        <v>49398.118279569891</v>
      </c>
      <c r="AM480" s="31">
        <f t="shared" ca="1" si="547"/>
        <v>347.55645161290329</v>
      </c>
      <c r="AN480" s="31">
        <f t="shared" ca="1" si="548"/>
        <v>2588.1444892473114</v>
      </c>
      <c r="AO480" s="31">
        <f t="shared" ca="1" si="549"/>
        <v>1503.5463709677417</v>
      </c>
      <c r="AP480" s="31">
        <f t="shared" ca="1" si="550"/>
        <v>41704.171370967742</v>
      </c>
      <c r="AQ480" s="31">
        <f t="shared" ca="1" si="551"/>
        <v>2152.7096774193546</v>
      </c>
      <c r="AR480" s="31">
        <f t="shared" ca="1" si="552"/>
        <v>402.56922043010746</v>
      </c>
      <c r="AS480" s="31">
        <f t="shared" ca="1" si="553"/>
        <v>6508.2741935483891</v>
      </c>
      <c r="AT480" s="31">
        <f t="shared" ca="1" si="554"/>
        <v>-813.07862903225805</v>
      </c>
      <c r="AU480" s="31">
        <f t="shared" ca="1" si="555"/>
        <v>663.5913978494624</v>
      </c>
      <c r="AV480" s="31">
        <f t="shared" ca="1" si="556"/>
        <v>-5583.5161290322567</v>
      </c>
      <c r="AW480" s="31">
        <f t="shared" ca="1" si="557"/>
        <v>65.047043010752674</v>
      </c>
      <c r="AX480" s="31">
        <f t="shared" ca="1" si="558"/>
        <v>1350.5215053763443</v>
      </c>
      <c r="AY480" s="31">
        <f t="shared" ca="1" si="559"/>
        <v>-1174.383064516129</v>
      </c>
      <c r="AZ480" s="31">
        <f t="shared" ca="1" si="560"/>
        <v>-997.34811827956992</v>
      </c>
      <c r="BA480" s="31">
        <f t="shared" ca="1" si="561"/>
        <v>-382.02016129032256</v>
      </c>
      <c r="BB480" s="31">
        <f t="shared" ca="1" si="562"/>
        <v>-2410.5497311827958</v>
      </c>
      <c r="BC480" s="31">
        <f t="shared" ca="1" si="563"/>
        <v>-1597.1438172043011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-2183.5</v>
      </c>
      <c r="BI480" s="32">
        <f>IF($BF480&gt;$Y$7,"",IF(AND($BF480=$Y$7,$BG480=23),"",Entrées!D508-Entrées!D507))</f>
        <v>-1837.5</v>
      </c>
      <c r="BJ480" s="32">
        <f>IF($BF480&gt;$Y$7,"",IF(AND($BF480=$Y$7,$BG480=23),"",Entrées!E508-Entrées!E507))</f>
        <v>-1887.5</v>
      </c>
      <c r="BK480" s="32">
        <f>IF($BF480&gt;$Y$7,"",IF(AND($BF480=$Y$7,$BG480=23),"",Entrées!F508-Entrées!F507))</f>
        <v>-1</v>
      </c>
      <c r="BL480" s="32">
        <f>IF($BF480&gt;$Y$7,"",IF(AND($BF480=$Y$7,$BG480=23),"",Entrées!G508-Entrées!G507))</f>
        <v>-49.5</v>
      </c>
      <c r="BM480" s="32">
        <f>IF($BF480&gt;$Y$7,"",IF(AND($BF480=$Y$7,$BG480=23),"",Entrées!H508-Entrées!H507))</f>
        <v>-31</v>
      </c>
      <c r="BN480" s="32">
        <f>IF($BF480&gt;$Y$7,"",IF(AND($BF480=$Y$7,$BG480=23),"",Entrées!I508-Entrées!I507))</f>
        <v>-552.5</v>
      </c>
      <c r="BO480" s="32">
        <f>IF($BF480&gt;$Y$7,"",IF(AND($BF480=$Y$7,$BG480=23),"",Entrées!J508-Entrées!J507))</f>
        <v>110.5</v>
      </c>
      <c r="BP480" s="32">
        <f>IF($BF480&gt;$Y$7,"",IF(AND($BF480=$Y$7,$BG480=23),"",Entrées!K508-Entrées!K507))</f>
        <v>-137</v>
      </c>
      <c r="BQ480" s="32">
        <f>IF($BF480&gt;$Y$7,"",IF(AND($BF480=$Y$7,$BG480=23),"",Entrées!L508-Entrées!L507))</f>
        <v>-189</v>
      </c>
      <c r="BR480" s="32">
        <f>IF($BF480&gt;$Y$7,"",IF(AND($BF480=$Y$7,$BG480=23),"",Entrées!M508-Entrées!M507))</f>
        <v>196.5</v>
      </c>
      <c r="BS480" s="32">
        <f>IF($BF480&gt;$Y$7,"",IF(AND($BF480=$Y$7,$BG480=23),"",Entrées!N508-Entrées!N507))</f>
        <v>4.5</v>
      </c>
      <c r="BT480" s="32">
        <f>IF($BF480&gt;$Y$7,"",IF(AND($BF480=$Y$7,$BG480=23),"",Entrées!O508-Entrées!O507))</f>
        <v>-1534.5</v>
      </c>
      <c r="BU480" s="32">
        <f>IF($BF480&gt;$Y$7,"",IF(AND($BF480=$Y$7,$BG480=23),"",Entrées!P508-Entrées!P507))</f>
        <v>-0.5</v>
      </c>
      <c r="BV480" s="32">
        <f>IF($BF480&gt;$Y$7,"",IF(AND($BF480=$Y$7,$BG480=23),"",Entrées!Q508-Entrées!Q507))</f>
        <v>-877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-548</v>
      </c>
      <c r="BY480" s="32">
        <f>IF($BF480&gt;$Y$7,"",IF(AND($BF480=$Y$7,$BG480=23),"",Entrées!T508-Entrées!T507))</f>
        <v>-195</v>
      </c>
      <c r="BZ480" s="32">
        <f>IF($BF480&gt;$Y$7,"",IF(AND($BF480=$Y$7,$BG480=23),"",Entrées!U508-Entrées!U507))</f>
        <v>-47</v>
      </c>
      <c r="CA480" s="32">
        <f>IF($BF480&gt;$Y$7,"",IF(AND($BF480=$Y$7,$BG480=23),"",Entrées!V508-Entrées!V507))</f>
        <v>-96</v>
      </c>
      <c r="CD480" s="33">
        <f>IF($BF480&lt;=$Y$7,Entrées!J507/CD$2,"")</f>
        <v>0.38133989401968205</v>
      </c>
      <c r="CE480" s="33">
        <f>IF($BF480&lt;=$Y$7,Entrées!K507/CE$2,"")</f>
        <v>0.30709507883420928</v>
      </c>
      <c r="CF480" s="11">
        <f t="shared" si="565"/>
        <v>7926</v>
      </c>
      <c r="CG480" s="11">
        <f t="shared" si="566"/>
        <v>4186</v>
      </c>
      <c r="CH480" s="52">
        <f t="shared" si="567"/>
        <v>0.27160101910413265</v>
      </c>
      <c r="CI480" s="52">
        <f t="shared" si="568"/>
        <v>9.6170382329218221E-2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-6377.5</v>
      </c>
      <c r="F481" s="28">
        <f ca="1">IF($D481&gt;$D$8,"",INDIRECT(ADDRESS(ROW(Entrées!$C$37)+($D481-1)*24+F$11,COLUMN(Entrées!$C$37)+($C481-1),4,TRUE,"Entrées")))</f>
        <v>-7671</v>
      </c>
      <c r="G481" s="28">
        <f ca="1">IF($D481&gt;$D$8,"",INDIRECT(ADDRESS(ROW(Entrées!$C$37)+($D481-1)*24+G$11,COLUMN(Entrées!$C$37)+($C481-1),4,TRUE,"Entrées")))</f>
        <v>-9190</v>
      </c>
      <c r="H481" s="28">
        <f ca="1">IF($D481&gt;$D$8,"",INDIRECT(ADDRESS(ROW(Entrées!$C$37)+($D481-1)*24+H$11,COLUMN(Entrées!$C$37)+($C481-1),4,TRUE,"Entrées")))</f>
        <v>-10682.5</v>
      </c>
      <c r="I481" s="28">
        <f ca="1">IF($D481&gt;$D$8,"",INDIRECT(ADDRESS(ROW(Entrées!$C$37)+($D481-1)*24+I$11,COLUMN(Entrées!$C$37)+($C481-1),4,TRUE,"Entrées")))</f>
        <v>-11089.5</v>
      </c>
      <c r="J481" s="28">
        <f ca="1">IF($D481&gt;$D$8,"",INDIRECT(ADDRESS(ROW(Entrées!$C$37)+($D481-1)*24+J$11,COLUMN(Entrées!$C$37)+($C481-1),4,TRUE,"Entrées")))</f>
        <v>-11073.5</v>
      </c>
      <c r="K481" s="28">
        <f ca="1">IF($D481&gt;$D$8,"",INDIRECT(ADDRESS(ROW(Entrées!$C$37)+($D481-1)*24+K$11,COLUMN(Entrées!$C$37)+($C481-1),4,TRUE,"Entrées")))</f>
        <v>-11027</v>
      </c>
      <c r="L481" s="28">
        <f ca="1">IF($D481&gt;$D$8,"",INDIRECT(ADDRESS(ROW(Entrées!$C$37)+($D481-1)*24+L$11,COLUMN(Entrées!$C$37)+($C481-1),4,TRUE,"Entrées")))</f>
        <v>-10283.5</v>
      </c>
      <c r="M481" s="28">
        <f ca="1">IF($D481&gt;$D$8,"",INDIRECT(ADDRESS(ROW(Entrées!$C$37)+($D481-1)*24+M$11,COLUMN(Entrées!$C$37)+($C481-1),4,TRUE,"Entrées")))</f>
        <v>-9175</v>
      </c>
      <c r="N481" s="28">
        <f ca="1">IF($D481&gt;$D$8,"",INDIRECT(ADDRESS(ROW(Entrées!$C$37)+($D481-1)*24+N$11,COLUMN(Entrées!$C$37)+($C481-1),4,TRUE,"Entrées")))</f>
        <v>-8131.5</v>
      </c>
      <c r="O481" s="28">
        <f ca="1">IF($D481&gt;$D$8,"",INDIRECT(ADDRESS(ROW(Entrées!$C$37)+($D481-1)*24+O$11,COLUMN(Entrées!$C$37)+($C481-1),4,TRUE,"Entrées")))</f>
        <v>-8482.5</v>
      </c>
      <c r="P481" s="28">
        <f ca="1">IF($D481&gt;$D$8,"",INDIRECT(ADDRESS(ROW(Entrées!$C$37)+($D481-1)*24+P$11,COLUMN(Entrées!$C$37)+($C481-1),4,TRUE,"Entrées")))</f>
        <v>-8955.5</v>
      </c>
      <c r="Q481" s="28">
        <f ca="1">IF($D481&gt;$D$8,"",INDIRECT(ADDRESS(ROW(Entrées!$C$37)+($D481-1)*24+Q$11,COLUMN(Entrées!$C$37)+($C481-1),4,TRUE,"Entrées")))</f>
        <v>-8214</v>
      </c>
      <c r="R481" s="28">
        <f ca="1">IF($D481&gt;$D$8,"",INDIRECT(ADDRESS(ROW(Entrées!$C$37)+($D481-1)*24+R$11,COLUMN(Entrées!$C$37)+($C481-1),4,TRUE,"Entrées")))</f>
        <v>-7792</v>
      </c>
      <c r="S481" s="28">
        <f ca="1">IF($D481&gt;$D$8,"",INDIRECT(ADDRESS(ROW(Entrées!$C$37)+($D481-1)*24+S$11,COLUMN(Entrées!$C$37)+($C481-1),4,TRUE,"Entrées")))</f>
        <v>-8197.5</v>
      </c>
      <c r="T481" s="28">
        <f ca="1">IF($D481&gt;$D$8,"",INDIRECT(ADDRESS(ROW(Entrées!$C$37)+($D481-1)*24+T$11,COLUMN(Entrées!$C$37)+($C481-1),4,TRUE,"Entrées")))</f>
        <v>-8775.5</v>
      </c>
      <c r="U481" s="28">
        <f ca="1">IF($D481&gt;$D$8,"",INDIRECT(ADDRESS(ROW(Entrées!$C$37)+($D481-1)*24+U$11,COLUMN(Entrées!$C$37)+($C481-1),4,TRUE,"Entrées")))</f>
        <v>-9670</v>
      </c>
      <c r="V481" s="28">
        <f ca="1">IF($D481&gt;$D$8,"",INDIRECT(ADDRESS(ROW(Entrées!$C$37)+($D481-1)*24+V$11,COLUMN(Entrées!$C$37)+($C481-1),4,TRUE,"Entrées")))</f>
        <v>-10524</v>
      </c>
      <c r="W481" s="28">
        <f ca="1">IF($D481&gt;$D$8,"",INDIRECT(ADDRESS(ROW(Entrées!$C$37)+($D481-1)*24+W$11,COLUMN(Entrées!$C$37)+($C481-1),4,TRUE,"Entrées")))</f>
        <v>-10791.5</v>
      </c>
      <c r="X481" s="28">
        <f ca="1">IF($D481&gt;$D$8,"",INDIRECT(ADDRESS(ROW(Entrées!$C$37)+($D481-1)*24+X$11,COLUMN(Entrées!$C$37)+($C481-1),4,TRUE,"Entrées")))</f>
        <v>-9847</v>
      </c>
      <c r="Y481" s="28">
        <f ca="1">IF($D481&gt;$D$8,"",INDIRECT(ADDRESS(ROW(Entrées!$C$37)+($D481-1)*24+Y$11,COLUMN(Entrées!$C$37)+($C481-1),4,TRUE,"Entrées")))</f>
        <v>-9987</v>
      </c>
      <c r="Z481" s="28">
        <f ca="1">IF($D481&gt;$D$8,"",INDIRECT(ADDRESS(ROW(Entrées!$C$37)+($D481-1)*24+Z$11,COLUMN(Entrées!$C$37)+($C481-1),4,TRUE,"Entrées")))</f>
        <v>-11265.5</v>
      </c>
      <c r="AA481" s="28">
        <f ca="1">IF($D481&gt;$D$8,"",INDIRECT(ADDRESS(ROW(Entrées!$C$37)+($D481-1)*24+AA$11,COLUMN(Entrées!$C$37)+($C481-1),4,TRUE,"Entrées")))</f>
        <v>-10730.5</v>
      </c>
      <c r="AB481" s="28">
        <f ca="1">IF($D481&gt;$D$8,"",INDIRECT(ADDRESS(ROW(Entrées!$C$37)+($D481-1)*24+AB$11,COLUMN(Entrées!$C$37)+($C481-1),4,TRUE,"Entrées")))</f>
        <v>-8790.5</v>
      </c>
      <c r="AC481" s="11"/>
      <c r="AD481" s="40">
        <f t="shared" ca="1" si="540"/>
        <v>-9446.8333333333339</v>
      </c>
      <c r="AE481" s="40">
        <f t="shared" ca="1" si="542"/>
        <v>-6377.5</v>
      </c>
      <c r="AF481" s="40">
        <f t="shared" ca="1" si="543"/>
        <v>-11265.5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49473.956989247294</v>
      </c>
      <c r="AK481" s="31">
        <f t="shared" ca="1" si="545"/>
        <v>49350.672043010745</v>
      </c>
      <c r="AL481" s="31">
        <f t="shared" ca="1" si="546"/>
        <v>49398.118279569891</v>
      </c>
      <c r="AM481" s="31">
        <f t="shared" ca="1" si="547"/>
        <v>347.55645161290329</v>
      </c>
      <c r="AN481" s="31">
        <f t="shared" ca="1" si="548"/>
        <v>2588.1444892473114</v>
      </c>
      <c r="AO481" s="31">
        <f t="shared" ca="1" si="549"/>
        <v>1503.5463709677417</v>
      </c>
      <c r="AP481" s="31">
        <f t="shared" ca="1" si="550"/>
        <v>41704.171370967742</v>
      </c>
      <c r="AQ481" s="31">
        <f t="shared" ca="1" si="551"/>
        <v>2152.7096774193546</v>
      </c>
      <c r="AR481" s="31">
        <f t="shared" ca="1" si="552"/>
        <v>402.56922043010746</v>
      </c>
      <c r="AS481" s="31">
        <f t="shared" ca="1" si="553"/>
        <v>6508.2741935483891</v>
      </c>
      <c r="AT481" s="31">
        <f t="shared" ca="1" si="554"/>
        <v>-813.07862903225805</v>
      </c>
      <c r="AU481" s="31">
        <f t="shared" ca="1" si="555"/>
        <v>663.5913978494624</v>
      </c>
      <c r="AV481" s="31">
        <f t="shared" ca="1" si="556"/>
        <v>-5583.5161290322567</v>
      </c>
      <c r="AW481" s="31">
        <f t="shared" ca="1" si="557"/>
        <v>65.047043010752674</v>
      </c>
      <c r="AX481" s="31">
        <f t="shared" ca="1" si="558"/>
        <v>1350.5215053763443</v>
      </c>
      <c r="AY481" s="31">
        <f t="shared" ca="1" si="559"/>
        <v>-1174.383064516129</v>
      </c>
      <c r="AZ481" s="31">
        <f t="shared" ca="1" si="560"/>
        <v>-997.34811827956992</v>
      </c>
      <c r="BA481" s="31">
        <f t="shared" ca="1" si="561"/>
        <v>-382.02016129032256</v>
      </c>
      <c r="BB481" s="31">
        <f t="shared" ca="1" si="562"/>
        <v>-2410.5497311827958</v>
      </c>
      <c r="BC481" s="31">
        <f t="shared" ca="1" si="563"/>
        <v>-1597.1438172043011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-1346.5</v>
      </c>
      <c r="BI481" s="32">
        <f>IF($BF481&gt;$Y$7,"",IF(AND($BF481=$Y$7,$BG481=23),"",Entrées!D509-Entrées!D508))</f>
        <v>-1250</v>
      </c>
      <c r="BJ481" s="32">
        <f>IF($BF481&gt;$Y$7,"",IF(AND($BF481=$Y$7,$BG481=23),"",Entrées!E509-Entrées!E508))</f>
        <v>-1225</v>
      </c>
      <c r="BK481" s="32">
        <f>IF($BF481&gt;$Y$7,"",IF(AND($BF481=$Y$7,$BG481=23),"",Entrées!F509-Entrées!F508))</f>
        <v>1</v>
      </c>
      <c r="BL481" s="32">
        <f>IF($BF481&gt;$Y$7,"",IF(AND($BF481=$Y$7,$BG481=23),"",Entrées!G509-Entrées!G508))</f>
        <v>-25.5</v>
      </c>
      <c r="BM481" s="32">
        <f>IF($BF481&gt;$Y$7,"",IF(AND($BF481=$Y$7,$BG481=23),"",Entrées!H509-Entrées!H508))</f>
        <v>-29</v>
      </c>
      <c r="BN481" s="32">
        <f>IF($BF481&gt;$Y$7,"",IF(AND($BF481=$Y$7,$BG481=23),"",Entrées!I509-Entrées!I508))</f>
        <v>123</v>
      </c>
      <c r="BO481" s="32">
        <f>IF($BF481&gt;$Y$7,"",IF(AND($BF481=$Y$7,$BG481=23),"",Entrées!J509-Entrées!J508))</f>
        <v>23</v>
      </c>
      <c r="BP481" s="32">
        <f>IF($BF481&gt;$Y$7,"",IF(AND($BF481=$Y$7,$BG481=23),"",Entrées!K509-Entrées!K508))</f>
        <v>-276</v>
      </c>
      <c r="BQ481" s="32">
        <f>IF($BF481&gt;$Y$7,"",IF(AND($BF481=$Y$7,$BG481=23),"",Entrées!L509-Entrées!L508))</f>
        <v>74.5</v>
      </c>
      <c r="BR481" s="32">
        <f>IF($BF481&gt;$Y$7,"",IF(AND($BF481=$Y$7,$BG481=23),"",Entrées!M509-Entrées!M508))</f>
        <v>-179</v>
      </c>
      <c r="BS481" s="32">
        <f>IF($BF481&gt;$Y$7,"",IF(AND($BF481=$Y$7,$BG481=23),"",Entrées!N509-Entrées!N508))</f>
        <v>5</v>
      </c>
      <c r="BT481" s="32">
        <f>IF($BF481&gt;$Y$7,"",IF(AND($BF481=$Y$7,$BG481=23),"",Entrées!O509-Entrées!O508))</f>
        <v>-1064.5</v>
      </c>
      <c r="BU481" s="32">
        <f>IF($BF481&gt;$Y$7,"",IF(AND($BF481=$Y$7,$BG481=23),"",Entrées!P509-Entrées!P508))</f>
        <v>0</v>
      </c>
      <c r="BV481" s="32">
        <f>IF($BF481&gt;$Y$7,"",IF(AND($BF481=$Y$7,$BG481=23),"",Entrées!Q509-Entrées!Q508))</f>
        <v>315</v>
      </c>
      <c r="BW481" s="32">
        <f>IF($BF481&gt;$Y$7,"",IF(AND($BF481=$Y$7,$BG481=23),"",Entrées!R509-Entrées!R508))</f>
        <v>0</v>
      </c>
      <c r="BX481" s="32">
        <f>IF($BF481&gt;$Y$7,"",IF(AND($BF481=$Y$7,$BG481=23),"",Entrées!S509-Entrées!S508))</f>
        <v>-115</v>
      </c>
      <c r="BY481" s="32">
        <f>IF($BF481&gt;$Y$7,"",IF(AND($BF481=$Y$7,$BG481=23),"",Entrées!T509-Entrées!T508))</f>
        <v>-456</v>
      </c>
      <c r="BZ481" s="32">
        <f>IF($BF481&gt;$Y$7,"",IF(AND($BF481=$Y$7,$BG481=23),"",Entrées!U509-Entrées!U508))</f>
        <v>0</v>
      </c>
      <c r="CA481" s="32">
        <f>IF($BF481&gt;$Y$7,"",IF(AND($BF481=$Y$7,$BG481=23),"",Entrées!V509-Entrées!V508))</f>
        <v>-276</v>
      </c>
      <c r="CD481" s="33">
        <f>IF($BF481&lt;=$Y$7,Entrées!J508/CD$2,"")</f>
        <v>0.39528135251072422</v>
      </c>
      <c r="CE481" s="33">
        <f>IF($BF481&lt;=$Y$7,Entrées!K508/CE$2,"")</f>
        <v>0.27436693741041568</v>
      </c>
      <c r="CF481" s="11">
        <f t="shared" si="565"/>
        <v>7926</v>
      </c>
      <c r="CG481" s="11">
        <f t="shared" si="566"/>
        <v>4186</v>
      </c>
      <c r="CH481" s="52">
        <f t="shared" si="567"/>
        <v>0.27160101910413265</v>
      </c>
      <c r="CI481" s="52">
        <f t="shared" si="568"/>
        <v>9.6170382329218221E-2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-8334.5</v>
      </c>
      <c r="F482" s="28">
        <f ca="1">IF($D482&gt;$D$8,"",INDIRECT(ADDRESS(ROW(Entrées!$C$37)+($D482-1)*24+F$11,COLUMN(Entrées!$C$37)+($C482-1),4,TRUE,"Entrées")))</f>
        <v>-8300.5</v>
      </c>
      <c r="G482" s="28">
        <f ca="1">IF($D482&gt;$D$8,"",INDIRECT(ADDRESS(ROW(Entrées!$C$37)+($D482-1)*24+G$11,COLUMN(Entrées!$C$37)+($C482-1),4,TRUE,"Entrées")))</f>
        <v>-6633</v>
      </c>
      <c r="H482" s="28">
        <f ca="1">IF($D482&gt;$D$8,"",INDIRECT(ADDRESS(ROW(Entrées!$C$37)+($D482-1)*24+H$11,COLUMN(Entrées!$C$37)+($C482-1),4,TRUE,"Entrées")))</f>
        <v>-6654</v>
      </c>
      <c r="I482" s="28">
        <f ca="1">IF($D482&gt;$D$8,"",INDIRECT(ADDRESS(ROW(Entrées!$C$37)+($D482-1)*24+I$11,COLUMN(Entrées!$C$37)+($C482-1),4,TRUE,"Entrées")))</f>
        <v>-7063.5</v>
      </c>
      <c r="J482" s="28">
        <f ca="1">IF($D482&gt;$D$8,"",INDIRECT(ADDRESS(ROW(Entrées!$C$37)+($D482-1)*24+J$11,COLUMN(Entrées!$C$37)+($C482-1),4,TRUE,"Entrées")))</f>
        <v>-6834.5</v>
      </c>
      <c r="K482" s="28">
        <f ca="1">IF($D482&gt;$D$8,"",INDIRECT(ADDRESS(ROW(Entrées!$C$37)+($D482-1)*24+K$11,COLUMN(Entrées!$C$37)+($C482-1),4,TRUE,"Entrées")))</f>
        <v>-6192.5</v>
      </c>
      <c r="L482" s="28">
        <f ca="1">IF($D482&gt;$D$8,"",INDIRECT(ADDRESS(ROW(Entrées!$C$37)+($D482-1)*24+L$11,COLUMN(Entrées!$C$37)+($C482-1),4,TRUE,"Entrées")))</f>
        <v>-6242</v>
      </c>
      <c r="M482" s="28">
        <f ca="1">IF($D482&gt;$D$8,"",INDIRECT(ADDRESS(ROW(Entrées!$C$37)+($D482-1)*24+M$11,COLUMN(Entrées!$C$37)+($C482-1),4,TRUE,"Entrées")))</f>
        <v>-7830.5</v>
      </c>
      <c r="N482" s="28">
        <f ca="1">IF($D482&gt;$D$8,"",INDIRECT(ADDRESS(ROW(Entrées!$C$37)+($D482-1)*24+N$11,COLUMN(Entrées!$C$37)+($C482-1),4,TRUE,"Entrées")))</f>
        <v>-7756</v>
      </c>
      <c r="O482" s="28">
        <f ca="1">IF($D482&gt;$D$8,"",INDIRECT(ADDRESS(ROW(Entrées!$C$37)+($D482-1)*24+O$11,COLUMN(Entrées!$C$37)+($C482-1),4,TRUE,"Entrées")))</f>
        <v>-7085.5</v>
      </c>
      <c r="P482" s="28">
        <f ca="1">IF($D482&gt;$D$8,"",INDIRECT(ADDRESS(ROW(Entrées!$C$37)+($D482-1)*24+P$11,COLUMN(Entrées!$C$37)+($C482-1),4,TRUE,"Entrées")))</f>
        <v>-6232.5</v>
      </c>
      <c r="Q482" s="28">
        <f ca="1">IF($D482&gt;$D$8,"",INDIRECT(ADDRESS(ROW(Entrées!$C$37)+($D482-1)*24+Q$11,COLUMN(Entrées!$C$37)+($C482-1),4,TRUE,"Entrées")))</f>
        <v>-5626.5</v>
      </c>
      <c r="R482" s="28">
        <f ca="1">IF($D482&gt;$D$8,"",INDIRECT(ADDRESS(ROW(Entrées!$C$37)+($D482-1)*24+R$11,COLUMN(Entrées!$C$37)+($C482-1),4,TRUE,"Entrées")))</f>
        <v>-5998</v>
      </c>
      <c r="S482" s="28">
        <f ca="1">IF($D482&gt;$D$8,"",INDIRECT(ADDRESS(ROW(Entrées!$C$37)+($D482-1)*24+S$11,COLUMN(Entrées!$C$37)+($C482-1),4,TRUE,"Entrées")))</f>
        <v>-6702</v>
      </c>
      <c r="T482" s="28">
        <f ca="1">IF($D482&gt;$D$8,"",INDIRECT(ADDRESS(ROW(Entrées!$C$37)+($D482-1)*24+T$11,COLUMN(Entrées!$C$37)+($C482-1),4,TRUE,"Entrées")))</f>
        <v>-7664</v>
      </c>
      <c r="U482" s="28">
        <f ca="1">IF($D482&gt;$D$8,"",INDIRECT(ADDRESS(ROW(Entrées!$C$37)+($D482-1)*24+U$11,COLUMN(Entrées!$C$37)+($C482-1),4,TRUE,"Entrées")))</f>
        <v>-8559.5</v>
      </c>
      <c r="V482" s="28">
        <f ca="1">IF($D482&gt;$D$8,"",INDIRECT(ADDRESS(ROW(Entrées!$C$37)+($D482-1)*24+V$11,COLUMN(Entrées!$C$37)+($C482-1),4,TRUE,"Entrées")))</f>
        <v>-10447.5</v>
      </c>
      <c r="W482" s="28">
        <f ca="1">IF($D482&gt;$D$8,"",INDIRECT(ADDRESS(ROW(Entrées!$C$37)+($D482-1)*24+W$11,COLUMN(Entrées!$C$37)+($C482-1),4,TRUE,"Entrées")))</f>
        <v>-10382.5</v>
      </c>
      <c r="X482" s="28">
        <f ca="1">IF($D482&gt;$D$8,"",INDIRECT(ADDRESS(ROW(Entrées!$C$37)+($D482-1)*24+X$11,COLUMN(Entrées!$C$37)+($C482-1),4,TRUE,"Entrées")))</f>
        <v>-9534.5</v>
      </c>
      <c r="Y482" s="28">
        <f ca="1">IF($D482&gt;$D$8,"",INDIRECT(ADDRESS(ROW(Entrées!$C$37)+($D482-1)*24+Y$11,COLUMN(Entrées!$C$37)+($C482-1),4,TRUE,"Entrées")))</f>
        <v>-8903.5</v>
      </c>
      <c r="Z482" s="28">
        <f ca="1">IF($D482&gt;$D$8,"",INDIRECT(ADDRESS(ROW(Entrées!$C$37)+($D482-1)*24+Z$11,COLUMN(Entrées!$C$37)+($C482-1),4,TRUE,"Entrées")))</f>
        <v>-8242.5</v>
      </c>
      <c r="AA482" s="28">
        <f ca="1">IF($D482&gt;$D$8,"",INDIRECT(ADDRESS(ROW(Entrées!$C$37)+($D482-1)*24+AA$11,COLUMN(Entrées!$C$37)+($C482-1),4,TRUE,"Entrées")))</f>
        <v>-7857</v>
      </c>
      <c r="AB482" s="28">
        <f ca="1">IF($D482&gt;$D$8,"",INDIRECT(ADDRESS(ROW(Entrées!$C$37)+($D482-1)*24+AB$11,COLUMN(Entrées!$C$37)+($C482-1),4,TRUE,"Entrées")))</f>
        <v>-7196</v>
      </c>
      <c r="AC482" s="11"/>
      <c r="AD482" s="40">
        <f t="shared" ca="1" si="540"/>
        <v>-7594.6875</v>
      </c>
      <c r="AE482" s="40">
        <f t="shared" ca="1" si="542"/>
        <v>-5626.5</v>
      </c>
      <c r="AF482" s="40">
        <f t="shared" ca="1" si="543"/>
        <v>-10447.5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49473.956989247294</v>
      </c>
      <c r="AK482" s="31">
        <f t="shared" ca="1" si="545"/>
        <v>49350.672043010745</v>
      </c>
      <c r="AL482" s="31">
        <f t="shared" ca="1" si="546"/>
        <v>49398.118279569891</v>
      </c>
      <c r="AM482" s="31">
        <f t="shared" ca="1" si="547"/>
        <v>347.55645161290329</v>
      </c>
      <c r="AN482" s="31">
        <f t="shared" ca="1" si="548"/>
        <v>2588.1444892473114</v>
      </c>
      <c r="AO482" s="31">
        <f t="shared" ca="1" si="549"/>
        <v>1503.5463709677417</v>
      </c>
      <c r="AP482" s="31">
        <f t="shared" ca="1" si="550"/>
        <v>41704.171370967742</v>
      </c>
      <c r="AQ482" s="31">
        <f t="shared" ca="1" si="551"/>
        <v>2152.7096774193546</v>
      </c>
      <c r="AR482" s="31">
        <f t="shared" ca="1" si="552"/>
        <v>402.56922043010746</v>
      </c>
      <c r="AS482" s="31">
        <f t="shared" ca="1" si="553"/>
        <v>6508.2741935483891</v>
      </c>
      <c r="AT482" s="31">
        <f t="shared" ca="1" si="554"/>
        <v>-813.07862903225805</v>
      </c>
      <c r="AU482" s="31">
        <f t="shared" ca="1" si="555"/>
        <v>663.5913978494624</v>
      </c>
      <c r="AV482" s="31">
        <f t="shared" ca="1" si="556"/>
        <v>-5583.5161290322567</v>
      </c>
      <c r="AW482" s="31">
        <f t="shared" ca="1" si="557"/>
        <v>65.047043010752674</v>
      </c>
      <c r="AX482" s="31">
        <f t="shared" ca="1" si="558"/>
        <v>1350.5215053763443</v>
      </c>
      <c r="AY482" s="31">
        <f t="shared" ca="1" si="559"/>
        <v>-1174.383064516129</v>
      </c>
      <c r="AZ482" s="31">
        <f t="shared" ca="1" si="560"/>
        <v>-997.34811827956992</v>
      </c>
      <c r="BA482" s="31">
        <f t="shared" ca="1" si="561"/>
        <v>-382.02016129032256</v>
      </c>
      <c r="BB482" s="31">
        <f t="shared" ca="1" si="562"/>
        <v>-2410.5497311827958</v>
      </c>
      <c r="BC482" s="31">
        <f t="shared" ca="1" si="563"/>
        <v>-1597.1438172043011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-265</v>
      </c>
      <c r="BI482" s="32">
        <f>IF($BF482&gt;$Y$7,"",IF(AND($BF482=$Y$7,$BG482=23),"",Entrées!D510-Entrées!D509))</f>
        <v>287.5</v>
      </c>
      <c r="BJ482" s="32">
        <f>IF($BF482&gt;$Y$7,"",IF(AND($BF482=$Y$7,$BG482=23),"",Entrées!E510-Entrées!E509))</f>
        <v>162.5</v>
      </c>
      <c r="BK482" s="32">
        <f>IF($BF482&gt;$Y$7,"",IF(AND($BF482=$Y$7,$BG482=23),"",Entrées!F510-Entrées!F509))</f>
        <v>0.5</v>
      </c>
      <c r="BL482" s="32">
        <f>IF($BF482&gt;$Y$7,"",IF(AND($BF482=$Y$7,$BG482=23),"",Entrées!G510-Entrées!G509))</f>
        <v>34.5</v>
      </c>
      <c r="BM482" s="32">
        <f>IF($BF482&gt;$Y$7,"",IF(AND($BF482=$Y$7,$BG482=23),"",Entrées!H510-Entrées!H509))</f>
        <v>-4.5</v>
      </c>
      <c r="BN482" s="32">
        <f>IF($BF482&gt;$Y$7,"",IF(AND($BF482=$Y$7,$BG482=23),"",Entrées!I510-Entrées!I509))</f>
        <v>547</v>
      </c>
      <c r="BO482" s="32">
        <f>IF($BF482&gt;$Y$7,"",IF(AND($BF482=$Y$7,$BG482=23),"",Entrées!J510-Entrées!J509))</f>
        <v>61.5</v>
      </c>
      <c r="BP482" s="32">
        <f>IF($BF482&gt;$Y$7,"",IF(AND($BF482=$Y$7,$BG482=23),"",Entrées!K510-Entrées!K509))</f>
        <v>-367</v>
      </c>
      <c r="BQ482" s="32">
        <f>IF($BF482&gt;$Y$7,"",IF(AND($BF482=$Y$7,$BG482=23),"",Entrées!L510-Entrées!L509))</f>
        <v>15.5</v>
      </c>
      <c r="BR482" s="32">
        <f>IF($BF482&gt;$Y$7,"",IF(AND($BF482=$Y$7,$BG482=23),"",Entrées!M510-Entrées!M509))</f>
        <v>-360</v>
      </c>
      <c r="BS482" s="32">
        <f>IF($BF482&gt;$Y$7,"",IF(AND($BF482=$Y$7,$BG482=23),"",Entrées!N510-Entrées!N509))</f>
        <v>7</v>
      </c>
      <c r="BT482" s="32">
        <f>IF($BF482&gt;$Y$7,"",IF(AND($BF482=$Y$7,$BG482=23),"",Entrées!O510-Entrées!O509))</f>
        <v>-199.5</v>
      </c>
      <c r="BU482" s="32">
        <f>IF($BF482&gt;$Y$7,"",IF(AND($BF482=$Y$7,$BG482=23),"",Entrées!P510-Entrées!P509))</f>
        <v>0.5</v>
      </c>
      <c r="BV482" s="32">
        <f>IF($BF482&gt;$Y$7,"",IF(AND($BF482=$Y$7,$BG482=23),"",Entrées!Q510-Entrées!Q509))</f>
        <v>-312</v>
      </c>
      <c r="BW482" s="32">
        <f>IF($BF482&gt;$Y$7,"",IF(AND($BF482=$Y$7,$BG482=23),"",Entrées!R510-Entrées!R509))</f>
        <v>0</v>
      </c>
      <c r="BX482" s="32">
        <f>IF($BF482&gt;$Y$7,"",IF(AND($BF482=$Y$7,$BG482=23),"",Entrées!S510-Entrées!S509))</f>
        <v>96</v>
      </c>
      <c r="BY482" s="32">
        <f>IF($BF482&gt;$Y$7,"",IF(AND($BF482=$Y$7,$BG482=23),"",Entrées!T510-Entrées!T509))</f>
        <v>482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-251</v>
      </c>
      <c r="CD482" s="33">
        <f>IF($BF482&lt;=$Y$7,Entrées!J509/CD$2,"")</f>
        <v>0.39818319454958367</v>
      </c>
      <c r="CE482" s="33">
        <f>IF($BF482&lt;=$Y$7,Entrées!K509/CE$2,"")</f>
        <v>0.20843287147634973</v>
      </c>
      <c r="CF482" s="11">
        <f t="shared" si="565"/>
        <v>7926</v>
      </c>
      <c r="CG482" s="11">
        <f t="shared" si="566"/>
        <v>4186</v>
      </c>
      <c r="CH482" s="52">
        <f t="shared" si="567"/>
        <v>0.27160101910413265</v>
      </c>
      <c r="CI482" s="52">
        <f t="shared" si="568"/>
        <v>9.6170382329218221E-2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-6657</v>
      </c>
      <c r="F483" s="28">
        <f ca="1">IF($D483&gt;$D$8,"",INDIRECT(ADDRESS(ROW(Entrées!$C$37)+($D483-1)*24+F$11,COLUMN(Entrées!$C$37)+($C483-1),4,TRUE,"Entrées")))</f>
        <v>-6432.5</v>
      </c>
      <c r="G483" s="28">
        <f ca="1">IF($D483&gt;$D$8,"",INDIRECT(ADDRESS(ROW(Entrées!$C$37)+($D483-1)*24+G$11,COLUMN(Entrées!$C$37)+($C483-1),4,TRUE,"Entrées")))</f>
        <v>-5349.5</v>
      </c>
      <c r="H483" s="28">
        <f ca="1">IF($D483&gt;$D$8,"",INDIRECT(ADDRESS(ROW(Entrées!$C$37)+($D483-1)*24+H$11,COLUMN(Entrées!$C$37)+($C483-1),4,TRUE,"Entrées")))</f>
        <v>-5906.5</v>
      </c>
      <c r="I483" s="28">
        <f ca="1">IF($D483&gt;$D$8,"",INDIRECT(ADDRESS(ROW(Entrées!$C$37)+($D483-1)*24+I$11,COLUMN(Entrées!$C$37)+($C483-1),4,TRUE,"Entrées")))</f>
        <v>-6643</v>
      </c>
      <c r="J483" s="28">
        <f ca="1">IF($D483&gt;$D$8,"",INDIRECT(ADDRESS(ROW(Entrées!$C$37)+($D483-1)*24+J$11,COLUMN(Entrées!$C$37)+($C483-1),4,TRUE,"Entrées")))</f>
        <v>-7565</v>
      </c>
      <c r="K483" s="28">
        <f ca="1">IF($D483&gt;$D$8,"",INDIRECT(ADDRESS(ROW(Entrées!$C$37)+($D483-1)*24+K$11,COLUMN(Entrées!$C$37)+($C483-1),4,TRUE,"Entrées")))</f>
        <v>-9225</v>
      </c>
      <c r="L483" s="28">
        <f ca="1">IF($D483&gt;$D$8,"",INDIRECT(ADDRESS(ROW(Entrées!$C$37)+($D483-1)*24+L$11,COLUMN(Entrées!$C$37)+($C483-1),4,TRUE,"Entrées")))</f>
        <v>-10264</v>
      </c>
      <c r="M483" s="28">
        <f ca="1">IF($D483&gt;$D$8,"",INDIRECT(ADDRESS(ROW(Entrées!$C$37)+($D483-1)*24+M$11,COLUMN(Entrées!$C$37)+($C483-1),4,TRUE,"Entrées")))</f>
        <v>-9354</v>
      </c>
      <c r="N483" s="28">
        <f ca="1">IF($D483&gt;$D$8,"",INDIRECT(ADDRESS(ROW(Entrées!$C$37)+($D483-1)*24+N$11,COLUMN(Entrées!$C$37)+($C483-1),4,TRUE,"Entrées")))</f>
        <v>-8628.5</v>
      </c>
      <c r="O483" s="28">
        <f ca="1">IF($D483&gt;$D$8,"",INDIRECT(ADDRESS(ROW(Entrées!$C$37)+($D483-1)*24+O$11,COLUMN(Entrées!$C$37)+($C483-1),4,TRUE,"Entrées")))</f>
        <v>-8579</v>
      </c>
      <c r="P483" s="28">
        <f ca="1">IF($D483&gt;$D$8,"",INDIRECT(ADDRESS(ROW(Entrées!$C$37)+($D483-1)*24+P$11,COLUMN(Entrées!$C$37)+($C483-1),4,TRUE,"Entrées")))</f>
        <v>-8741.5</v>
      </c>
      <c r="Q483" s="28">
        <f ca="1">IF($D483&gt;$D$8,"",INDIRECT(ADDRESS(ROW(Entrées!$C$37)+($D483-1)*24+Q$11,COLUMN(Entrées!$C$37)+($C483-1),4,TRUE,"Entrées")))</f>
        <v>-8819</v>
      </c>
      <c r="R483" s="28">
        <f ca="1">IF($D483&gt;$D$8,"",INDIRECT(ADDRESS(ROW(Entrées!$C$37)+($D483-1)*24+R$11,COLUMN(Entrées!$C$37)+($C483-1),4,TRUE,"Entrées")))</f>
        <v>-9013</v>
      </c>
      <c r="S483" s="28">
        <f ca="1">IF($D483&gt;$D$8,"",INDIRECT(ADDRESS(ROW(Entrées!$C$37)+($D483-1)*24+S$11,COLUMN(Entrées!$C$37)+($C483-1),4,TRUE,"Entrées")))</f>
        <v>-9020.5</v>
      </c>
      <c r="T483" s="28">
        <f ca="1">IF($D483&gt;$D$8,"",INDIRECT(ADDRESS(ROW(Entrées!$C$37)+($D483-1)*24+T$11,COLUMN(Entrées!$C$37)+($C483-1),4,TRUE,"Entrées")))</f>
        <v>-9338</v>
      </c>
      <c r="U483" s="28">
        <f ca="1">IF($D483&gt;$D$8,"",INDIRECT(ADDRESS(ROW(Entrées!$C$37)+($D483-1)*24+U$11,COLUMN(Entrées!$C$37)+($C483-1),4,TRUE,"Entrées")))</f>
        <v>-9678</v>
      </c>
      <c r="V483" s="28">
        <f ca="1">IF($D483&gt;$D$8,"",INDIRECT(ADDRESS(ROW(Entrées!$C$37)+($D483-1)*24+V$11,COLUMN(Entrées!$C$37)+($C483-1),4,TRUE,"Entrées")))</f>
        <v>-9438.5</v>
      </c>
      <c r="W483" s="28">
        <f ca="1">IF($D483&gt;$D$8,"",INDIRECT(ADDRESS(ROW(Entrées!$C$37)+($D483-1)*24+W$11,COLUMN(Entrées!$C$37)+($C483-1),4,TRUE,"Entrées")))</f>
        <v>-7680</v>
      </c>
      <c r="X483" s="28">
        <f ca="1">IF($D483&gt;$D$8,"",INDIRECT(ADDRESS(ROW(Entrées!$C$37)+($D483-1)*24+X$11,COLUMN(Entrées!$C$37)+($C483-1),4,TRUE,"Entrées")))</f>
        <v>-6893.5</v>
      </c>
      <c r="Y483" s="28">
        <f ca="1">IF($D483&gt;$D$8,"",INDIRECT(ADDRESS(ROW(Entrées!$C$37)+($D483-1)*24+Y$11,COLUMN(Entrées!$C$37)+($C483-1),4,TRUE,"Entrées")))</f>
        <v>-7556</v>
      </c>
      <c r="Z483" s="28">
        <f ca="1">IF($D483&gt;$D$8,"",INDIRECT(ADDRESS(ROW(Entrées!$C$37)+($D483-1)*24+Z$11,COLUMN(Entrées!$C$37)+($C483-1),4,TRUE,"Entrées")))</f>
        <v>-8649</v>
      </c>
      <c r="AA483" s="28">
        <f ca="1">IF($D483&gt;$D$8,"",INDIRECT(ADDRESS(ROW(Entrées!$C$37)+($D483-1)*24+AA$11,COLUMN(Entrées!$C$37)+($C483-1),4,TRUE,"Entrées")))</f>
        <v>-8980</v>
      </c>
      <c r="AB483" s="28">
        <f ca="1">IF($D483&gt;$D$8,"",INDIRECT(ADDRESS(ROW(Entrées!$C$37)+($D483-1)*24+AB$11,COLUMN(Entrées!$C$37)+($C483-1),4,TRUE,"Entrées")))</f>
        <v>-8197</v>
      </c>
      <c r="AC483" s="11"/>
      <c r="AD483" s="40">
        <f t="shared" ca="1" si="540"/>
        <v>-8192</v>
      </c>
      <c r="AE483" s="40">
        <f t="shared" ca="1" si="542"/>
        <v>-5349.5</v>
      </c>
      <c r="AF483" s="40">
        <f t="shared" ca="1" si="543"/>
        <v>-10264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49473.956989247294</v>
      </c>
      <c r="AK483" s="31">
        <f t="shared" ca="1" si="545"/>
        <v>49350.672043010745</v>
      </c>
      <c r="AL483" s="31">
        <f t="shared" ca="1" si="546"/>
        <v>49398.118279569891</v>
      </c>
      <c r="AM483" s="31">
        <f t="shared" ca="1" si="547"/>
        <v>347.55645161290329</v>
      </c>
      <c r="AN483" s="31">
        <f t="shared" ca="1" si="548"/>
        <v>2588.1444892473114</v>
      </c>
      <c r="AO483" s="31">
        <f t="shared" ca="1" si="549"/>
        <v>1503.5463709677417</v>
      </c>
      <c r="AP483" s="31">
        <f t="shared" ca="1" si="550"/>
        <v>41704.171370967742</v>
      </c>
      <c r="AQ483" s="31">
        <f t="shared" ca="1" si="551"/>
        <v>2152.7096774193546</v>
      </c>
      <c r="AR483" s="31">
        <f t="shared" ca="1" si="552"/>
        <v>402.56922043010746</v>
      </c>
      <c r="AS483" s="31">
        <f t="shared" ca="1" si="553"/>
        <v>6508.2741935483891</v>
      </c>
      <c r="AT483" s="31">
        <f t="shared" ca="1" si="554"/>
        <v>-813.07862903225805</v>
      </c>
      <c r="AU483" s="31">
        <f t="shared" ca="1" si="555"/>
        <v>663.5913978494624</v>
      </c>
      <c r="AV483" s="31">
        <f t="shared" ca="1" si="556"/>
        <v>-5583.5161290322567</v>
      </c>
      <c r="AW483" s="31">
        <f t="shared" ca="1" si="557"/>
        <v>65.047043010752674</v>
      </c>
      <c r="AX483" s="31">
        <f t="shared" ca="1" si="558"/>
        <v>1350.5215053763443</v>
      </c>
      <c r="AY483" s="31">
        <f t="shared" ca="1" si="559"/>
        <v>-1174.383064516129</v>
      </c>
      <c r="AZ483" s="31">
        <f t="shared" ca="1" si="560"/>
        <v>-997.34811827956992</v>
      </c>
      <c r="BA483" s="31">
        <f t="shared" ca="1" si="561"/>
        <v>-382.02016129032256</v>
      </c>
      <c r="BB483" s="31">
        <f t="shared" ca="1" si="562"/>
        <v>-2410.5497311827958</v>
      </c>
      <c r="BC483" s="31">
        <f t="shared" ca="1" si="563"/>
        <v>-1597.1438172043011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1882</v>
      </c>
      <c r="BI483" s="32">
        <f>IF($BF483&gt;$Y$7,"",IF(AND($BF483=$Y$7,$BG483=23),"",Entrées!D511-Entrées!D510))</f>
        <v>2825</v>
      </c>
      <c r="BJ483" s="32">
        <f>IF($BF483&gt;$Y$7,"",IF(AND($BF483=$Y$7,$BG483=23),"",Entrées!E511-Entrées!E510))</f>
        <v>2762.5</v>
      </c>
      <c r="BK483" s="32">
        <f>IF($BF483&gt;$Y$7,"",IF(AND($BF483=$Y$7,$BG483=23),"",Entrées!F511-Entrées!F510))</f>
        <v>0</v>
      </c>
      <c r="BL483" s="32">
        <f>IF($BF483&gt;$Y$7,"",IF(AND($BF483=$Y$7,$BG483=23),"",Entrées!G511-Entrées!G510))</f>
        <v>71</v>
      </c>
      <c r="BM483" s="32">
        <f>IF($BF483&gt;$Y$7,"",IF(AND($BF483=$Y$7,$BG483=23),"",Entrées!H511-Entrées!H510))</f>
        <v>20</v>
      </c>
      <c r="BN483" s="32">
        <f>IF($BF483&gt;$Y$7,"",IF(AND($BF483=$Y$7,$BG483=23),"",Entrées!I511-Entrées!I510))</f>
        <v>473.5</v>
      </c>
      <c r="BO483" s="32">
        <f>IF($BF483&gt;$Y$7,"",IF(AND($BF483=$Y$7,$BG483=23),"",Entrées!J511-Entrées!J510))</f>
        <v>229</v>
      </c>
      <c r="BP483" s="32">
        <f>IF($BF483&gt;$Y$7,"",IF(AND($BF483=$Y$7,$BG483=23),"",Entrées!K511-Entrées!K510))</f>
        <v>-337.5</v>
      </c>
      <c r="BQ483" s="32">
        <f>IF($BF483&gt;$Y$7,"",IF(AND($BF483=$Y$7,$BG483=23),"",Entrées!L511-Entrées!L510))</f>
        <v>555</v>
      </c>
      <c r="BR483" s="32">
        <f>IF($BF483&gt;$Y$7,"",IF(AND($BF483=$Y$7,$BG483=23),"",Entrées!M511-Entrées!M510))</f>
        <v>411</v>
      </c>
      <c r="BS483" s="32">
        <f>IF($BF483&gt;$Y$7,"",IF(AND($BF483=$Y$7,$BG483=23),"",Entrées!N511-Entrées!N510))</f>
        <v>-10.5</v>
      </c>
      <c r="BT483" s="32">
        <f>IF($BF483&gt;$Y$7,"",IF(AND($BF483=$Y$7,$BG483=23),"",Entrées!O511-Entrées!O510))</f>
        <v>470</v>
      </c>
      <c r="BU483" s="32">
        <f>IF($BF483&gt;$Y$7,"",IF(AND($BF483=$Y$7,$BG483=23),"",Entrées!P511-Entrées!P510))</f>
        <v>0.5</v>
      </c>
      <c r="BV483" s="32">
        <f>IF($BF483&gt;$Y$7,"",IF(AND($BF483=$Y$7,$BG483=23),"",Entrées!Q511-Entrées!Q510))</f>
        <v>796</v>
      </c>
      <c r="BW483" s="32">
        <f>IF($BF483&gt;$Y$7,"",IF(AND($BF483=$Y$7,$BG483=23),"",Entrées!R511-Entrées!R510))</f>
        <v>1</v>
      </c>
      <c r="BX483" s="32">
        <f>IF($BF483&gt;$Y$7,"",IF(AND($BF483=$Y$7,$BG483=23),"",Entrées!S511-Entrées!S510))</f>
        <v>-106</v>
      </c>
      <c r="BY483" s="32">
        <f>IF($BF483&gt;$Y$7,"",IF(AND($BF483=$Y$7,$BG483=23),"",Entrées!T511-Entrées!T510))</f>
        <v>-61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148</v>
      </c>
      <c r="CD483" s="33">
        <f>IF($BF483&lt;=$Y$7,Entrées!J510/CD$2,"")</f>
        <v>0.40594246782740351</v>
      </c>
      <c r="CE483" s="33">
        <f>IF($BF483&lt;=$Y$7,Entrées!K510/CE$2,"")</f>
        <v>0.1207596751075012</v>
      </c>
      <c r="CF483" s="11">
        <f t="shared" si="565"/>
        <v>7926</v>
      </c>
      <c r="CG483" s="11">
        <f t="shared" si="566"/>
        <v>4186</v>
      </c>
      <c r="CH483" s="52">
        <f t="shared" si="567"/>
        <v>0.27160101910413265</v>
      </c>
      <c r="CI483" s="52">
        <f t="shared" si="568"/>
        <v>9.6170382329218221E-2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-7500.5</v>
      </c>
      <c r="F484" s="28">
        <f ca="1">IF($D484&gt;$D$8,"",INDIRECT(ADDRESS(ROW(Entrées!$C$37)+($D484-1)*24+F$11,COLUMN(Entrées!$C$37)+($C484-1),4,TRUE,"Entrées")))</f>
        <v>-7514</v>
      </c>
      <c r="G484" s="28">
        <f ca="1">IF($D484&gt;$D$8,"",INDIRECT(ADDRESS(ROW(Entrées!$C$37)+($D484-1)*24+G$11,COLUMN(Entrées!$C$37)+($C484-1),4,TRUE,"Entrées")))</f>
        <v>-8073</v>
      </c>
      <c r="H484" s="28">
        <f ca="1">IF($D484&gt;$D$8,"",INDIRECT(ADDRESS(ROW(Entrées!$C$37)+($D484-1)*24+H$11,COLUMN(Entrées!$C$37)+($C484-1),4,TRUE,"Entrées")))</f>
        <v>-8655.5</v>
      </c>
      <c r="I484" s="28">
        <f ca="1">IF($D484&gt;$D$8,"",INDIRECT(ADDRESS(ROW(Entrées!$C$37)+($D484-1)*24+I$11,COLUMN(Entrées!$C$37)+($C484-1),4,TRUE,"Entrées")))</f>
        <v>-9441.5</v>
      </c>
      <c r="J484" s="28">
        <f ca="1">IF($D484&gt;$D$8,"",INDIRECT(ADDRESS(ROW(Entrées!$C$37)+($D484-1)*24+J$11,COLUMN(Entrées!$C$37)+($C484-1),4,TRUE,"Entrées")))</f>
        <v>-9767</v>
      </c>
      <c r="K484" s="28">
        <f ca="1">IF($D484&gt;$D$8,"",INDIRECT(ADDRESS(ROW(Entrées!$C$37)+($D484-1)*24+K$11,COLUMN(Entrées!$C$37)+($C484-1),4,TRUE,"Entrées")))</f>
        <v>-8865</v>
      </c>
      <c r="L484" s="28">
        <f ca="1">IF($D484&gt;$D$8,"",INDIRECT(ADDRESS(ROW(Entrées!$C$37)+($D484-1)*24+L$11,COLUMN(Entrées!$C$37)+($C484-1),4,TRUE,"Entrées")))</f>
        <v>-7838.5</v>
      </c>
      <c r="M484" s="28">
        <f ca="1">IF($D484&gt;$D$8,"",INDIRECT(ADDRESS(ROW(Entrées!$C$37)+($D484-1)*24+M$11,COLUMN(Entrées!$C$37)+($C484-1),4,TRUE,"Entrées")))</f>
        <v>-7220</v>
      </c>
      <c r="N484" s="28">
        <f ca="1">IF($D484&gt;$D$8,"",INDIRECT(ADDRESS(ROW(Entrées!$C$37)+($D484-1)*24+N$11,COLUMN(Entrées!$C$37)+($C484-1),4,TRUE,"Entrées")))</f>
        <v>-6891.5</v>
      </c>
      <c r="O484" s="28">
        <f ca="1">IF($D484&gt;$D$8,"",INDIRECT(ADDRESS(ROW(Entrées!$C$37)+($D484-1)*24+O$11,COLUMN(Entrées!$C$37)+($C484-1),4,TRUE,"Entrées")))</f>
        <v>-7202.5</v>
      </c>
      <c r="P484" s="28">
        <f ca="1">IF($D484&gt;$D$8,"",INDIRECT(ADDRESS(ROW(Entrées!$C$37)+($D484-1)*24+P$11,COLUMN(Entrées!$C$37)+($C484-1),4,TRUE,"Entrées")))</f>
        <v>-7140</v>
      </c>
      <c r="Q484" s="28">
        <f ca="1">IF($D484&gt;$D$8,"",INDIRECT(ADDRESS(ROW(Entrées!$C$37)+($D484-1)*24+Q$11,COLUMN(Entrées!$C$37)+($C484-1),4,TRUE,"Entrées")))</f>
        <v>-7036.5</v>
      </c>
      <c r="R484" s="28">
        <f ca="1">IF($D484&gt;$D$8,"",INDIRECT(ADDRESS(ROW(Entrées!$C$37)+($D484-1)*24+R$11,COLUMN(Entrées!$C$37)+($C484-1),4,TRUE,"Entrées")))</f>
        <v>-7128.5</v>
      </c>
      <c r="S484" s="28">
        <f ca="1">IF($D484&gt;$D$8,"",INDIRECT(ADDRESS(ROW(Entrées!$C$37)+($D484-1)*24+S$11,COLUMN(Entrées!$C$37)+($C484-1),4,TRUE,"Entrées")))</f>
        <v>-7246.5</v>
      </c>
      <c r="T484" s="28">
        <f ca="1">IF($D484&gt;$D$8,"",INDIRECT(ADDRESS(ROW(Entrées!$C$37)+($D484-1)*24+T$11,COLUMN(Entrées!$C$37)+($C484-1),4,TRUE,"Entrées")))</f>
        <v>-7580</v>
      </c>
      <c r="U484" s="28">
        <f ca="1">IF($D484&gt;$D$8,"",INDIRECT(ADDRESS(ROW(Entrées!$C$37)+($D484-1)*24+U$11,COLUMN(Entrées!$C$37)+($C484-1),4,TRUE,"Entrées")))</f>
        <v>-7864.5</v>
      </c>
      <c r="V484" s="28">
        <f ca="1">IF($D484&gt;$D$8,"",INDIRECT(ADDRESS(ROW(Entrées!$C$37)+($D484-1)*24+V$11,COLUMN(Entrées!$C$37)+($C484-1),4,TRUE,"Entrées")))</f>
        <v>-7894.5</v>
      </c>
      <c r="W484" s="28">
        <f ca="1">IF($D484&gt;$D$8,"",INDIRECT(ADDRESS(ROW(Entrées!$C$37)+($D484-1)*24+W$11,COLUMN(Entrées!$C$37)+($C484-1),4,TRUE,"Entrées")))</f>
        <v>-5748</v>
      </c>
      <c r="X484" s="28">
        <f ca="1">IF($D484&gt;$D$8,"",INDIRECT(ADDRESS(ROW(Entrées!$C$37)+($D484-1)*24+X$11,COLUMN(Entrées!$C$37)+($C484-1),4,TRUE,"Entrées")))</f>
        <v>-5121</v>
      </c>
      <c r="Y484" s="28">
        <f ca="1">IF($D484&gt;$D$8,"",INDIRECT(ADDRESS(ROW(Entrées!$C$37)+($D484-1)*24+Y$11,COLUMN(Entrées!$C$37)+($C484-1),4,TRUE,"Entrées")))</f>
        <v>-6090</v>
      </c>
      <c r="Z484" s="28">
        <f ca="1">IF($D484&gt;$D$8,"",INDIRECT(ADDRESS(ROW(Entrées!$C$37)+($D484-1)*24+Z$11,COLUMN(Entrées!$C$37)+($C484-1),4,TRUE,"Entrées")))</f>
        <v>-6979.5</v>
      </c>
      <c r="AA484" s="28">
        <f ca="1">IF($D484&gt;$D$8,"",INDIRECT(ADDRESS(ROW(Entrées!$C$37)+($D484-1)*24+AA$11,COLUMN(Entrées!$C$37)+($C484-1),4,TRUE,"Entrées")))</f>
        <v>-7104</v>
      </c>
      <c r="AB484" s="28">
        <f ca="1">IF($D484&gt;$D$8,"",INDIRECT(ADDRESS(ROW(Entrées!$C$37)+($D484-1)*24+AB$11,COLUMN(Entrées!$C$37)+($C484-1),4,TRUE,"Entrées")))</f>
        <v>-6528.5</v>
      </c>
      <c r="AC484" s="11"/>
      <c r="AD484" s="40">
        <f t="shared" ca="1" si="540"/>
        <v>-7434.604166666667</v>
      </c>
      <c r="AE484" s="40">
        <f t="shared" ca="1" si="542"/>
        <v>-5121</v>
      </c>
      <c r="AF484" s="40">
        <f t="shared" ca="1" si="543"/>
        <v>-9767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49473.956989247294</v>
      </c>
      <c r="AK484" s="31">
        <f t="shared" ca="1" si="545"/>
        <v>49350.672043010745</v>
      </c>
      <c r="AL484" s="31">
        <f t="shared" ca="1" si="546"/>
        <v>49398.118279569891</v>
      </c>
      <c r="AM484" s="31">
        <f t="shared" ca="1" si="547"/>
        <v>347.55645161290329</v>
      </c>
      <c r="AN484" s="31">
        <f t="shared" ca="1" si="548"/>
        <v>2588.1444892473114</v>
      </c>
      <c r="AO484" s="31">
        <f t="shared" ca="1" si="549"/>
        <v>1503.5463709677417</v>
      </c>
      <c r="AP484" s="31">
        <f t="shared" ca="1" si="550"/>
        <v>41704.171370967742</v>
      </c>
      <c r="AQ484" s="31">
        <f t="shared" ca="1" si="551"/>
        <v>2152.7096774193546</v>
      </c>
      <c r="AR484" s="31">
        <f t="shared" ca="1" si="552"/>
        <v>402.56922043010746</v>
      </c>
      <c r="AS484" s="31">
        <f t="shared" ca="1" si="553"/>
        <v>6508.2741935483891</v>
      </c>
      <c r="AT484" s="31">
        <f t="shared" ca="1" si="554"/>
        <v>-813.07862903225805</v>
      </c>
      <c r="AU484" s="31">
        <f t="shared" ca="1" si="555"/>
        <v>663.5913978494624</v>
      </c>
      <c r="AV484" s="31">
        <f t="shared" ca="1" si="556"/>
        <v>-5583.5161290322567</v>
      </c>
      <c r="AW484" s="31">
        <f t="shared" ca="1" si="557"/>
        <v>65.047043010752674</v>
      </c>
      <c r="AX484" s="31">
        <f t="shared" ca="1" si="558"/>
        <v>1350.5215053763443</v>
      </c>
      <c r="AY484" s="31">
        <f t="shared" ca="1" si="559"/>
        <v>-1174.383064516129</v>
      </c>
      <c r="AZ484" s="31">
        <f t="shared" ca="1" si="560"/>
        <v>-997.34811827956992</v>
      </c>
      <c r="BA484" s="31">
        <f t="shared" ca="1" si="561"/>
        <v>-382.02016129032256</v>
      </c>
      <c r="BB484" s="31">
        <f t="shared" ca="1" si="562"/>
        <v>-2410.5497311827958</v>
      </c>
      <c r="BC484" s="31">
        <f t="shared" ca="1" si="563"/>
        <v>-1597.1438172043011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5320.5</v>
      </c>
      <c r="BI484" s="32">
        <f>IF($BF484&gt;$Y$7,"",IF(AND($BF484=$Y$7,$BG484=23),"",Entrées!D512-Entrées!D511))</f>
        <v>5487.5</v>
      </c>
      <c r="BJ484" s="32">
        <f>IF($BF484&gt;$Y$7,"",IF(AND($BF484=$Y$7,$BG484=23),"",Entrées!E512-Entrées!E511))</f>
        <v>5475</v>
      </c>
      <c r="BK484" s="32">
        <f>IF($BF484&gt;$Y$7,"",IF(AND($BF484=$Y$7,$BG484=23),"",Entrées!F512-Entrées!F511))</f>
        <v>0</v>
      </c>
      <c r="BL484" s="32">
        <f>IF($BF484&gt;$Y$7,"",IF(AND($BF484=$Y$7,$BG484=23),"",Entrées!G512-Entrées!G511))</f>
        <v>-11.5</v>
      </c>
      <c r="BM484" s="32">
        <f>IF($BF484&gt;$Y$7,"",IF(AND($BF484=$Y$7,$BG484=23),"",Entrées!H512-Entrées!H511))</f>
        <v>21.5</v>
      </c>
      <c r="BN484" s="32">
        <f>IF($BF484&gt;$Y$7,"",IF(AND($BF484=$Y$7,$BG484=23),"",Entrées!I512-Entrées!I511))</f>
        <v>9</v>
      </c>
      <c r="BO484" s="32">
        <f>IF($BF484&gt;$Y$7,"",IF(AND($BF484=$Y$7,$BG484=23),"",Entrées!J512-Entrées!J511))</f>
        <v>183</v>
      </c>
      <c r="BP484" s="32">
        <f>IF($BF484&gt;$Y$7,"",IF(AND($BF484=$Y$7,$BG484=23),"",Entrées!K512-Entrées!K511))</f>
        <v>-164</v>
      </c>
      <c r="BQ484" s="32">
        <f>IF($BF484&gt;$Y$7,"",IF(AND($BF484=$Y$7,$BG484=23),"",Entrées!L512-Entrées!L511))</f>
        <v>1746</v>
      </c>
      <c r="BR484" s="32">
        <f>IF($BF484&gt;$Y$7,"",IF(AND($BF484=$Y$7,$BG484=23),"",Entrées!M512-Entrées!M511))</f>
        <v>1945.5</v>
      </c>
      <c r="BS484" s="32">
        <f>IF($BF484&gt;$Y$7,"",IF(AND($BF484=$Y$7,$BG484=23),"",Entrées!N512-Entrées!N511))</f>
        <v>-7.5</v>
      </c>
      <c r="BT484" s="32">
        <f>IF($BF484&gt;$Y$7,"",IF(AND($BF484=$Y$7,$BG484=23),"",Entrées!O512-Entrées!O511))</f>
        <v>1599.5</v>
      </c>
      <c r="BU484" s="32">
        <f>IF($BF484&gt;$Y$7,"",IF(AND($BF484=$Y$7,$BG484=23),"",Entrées!P512-Entrées!P511))</f>
        <v>-3</v>
      </c>
      <c r="BV484" s="32">
        <f>IF($BF484&gt;$Y$7,"",IF(AND($BF484=$Y$7,$BG484=23),"",Entrées!Q512-Entrées!Q511))</f>
        <v>1174</v>
      </c>
      <c r="BW484" s="32">
        <f>IF($BF484&gt;$Y$7,"",IF(AND($BF484=$Y$7,$BG484=23),"",Entrées!R512-Entrées!R511))</f>
        <v>-1</v>
      </c>
      <c r="BX484" s="32">
        <f>IF($BF484&gt;$Y$7,"",IF(AND($BF484=$Y$7,$BG484=23),"",Entrées!S512-Entrées!S511))</f>
        <v>365</v>
      </c>
      <c r="BY484" s="32">
        <f>IF($BF484&gt;$Y$7,"",IF(AND($BF484=$Y$7,$BG484=23),"",Entrées!T512-Entrées!T511))</f>
        <v>640</v>
      </c>
      <c r="BZ484" s="32">
        <f>IF($BF484&gt;$Y$7,"",IF(AND($BF484=$Y$7,$BG484=23),"",Entrées!U512-Entrées!U511))</f>
        <v>0</v>
      </c>
      <c r="CA484" s="32">
        <f>IF($BF484&gt;$Y$7,"",IF(AND($BF484=$Y$7,$BG484=23),"",Entrées!V512-Entrées!V511))</f>
        <v>193</v>
      </c>
      <c r="CD484" s="33">
        <f>IF($BF484&lt;=$Y$7,Entrées!J511/CD$2,"")</f>
        <v>0.43483472117083016</v>
      </c>
      <c r="CE484" s="33">
        <f>IF($BF484&lt;=$Y$7,Entrées!K511/CE$2,"")</f>
        <v>4.0133779264214048E-2</v>
      </c>
      <c r="CF484" s="11">
        <f t="shared" si="565"/>
        <v>7926</v>
      </c>
      <c r="CG484" s="11">
        <f t="shared" si="566"/>
        <v>4186</v>
      </c>
      <c r="CH484" s="52">
        <f t="shared" si="567"/>
        <v>0.27160101910413265</v>
      </c>
      <c r="CI484" s="52">
        <f t="shared" si="568"/>
        <v>9.6170382329218221E-2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-6144.5</v>
      </c>
      <c r="F485" s="28">
        <f ca="1">IF($D485&gt;$D$8,"",INDIRECT(ADDRESS(ROW(Entrées!$C$37)+($D485-1)*24+F$11,COLUMN(Entrées!$C$37)+($C485-1),4,TRUE,"Entrées")))</f>
        <v>-5859</v>
      </c>
      <c r="G485" s="28">
        <f ca="1">IF($D485&gt;$D$8,"",INDIRECT(ADDRESS(ROW(Entrées!$C$37)+($D485-1)*24+G$11,COLUMN(Entrées!$C$37)+($C485-1),4,TRUE,"Entrées")))</f>
        <v>-6189</v>
      </c>
      <c r="H485" s="28">
        <f ca="1">IF($D485&gt;$D$8,"",INDIRECT(ADDRESS(ROW(Entrées!$C$37)+($D485-1)*24+H$11,COLUMN(Entrées!$C$37)+($C485-1),4,TRUE,"Entrées")))</f>
        <v>-7189.5</v>
      </c>
      <c r="I485" s="28">
        <f ca="1">IF($D485&gt;$D$8,"",INDIRECT(ADDRESS(ROW(Entrées!$C$37)+($D485-1)*24+I$11,COLUMN(Entrées!$C$37)+($C485-1),4,TRUE,"Entrées")))</f>
        <v>-7822.5</v>
      </c>
      <c r="J485" s="28">
        <f ca="1">IF($D485&gt;$D$8,"",INDIRECT(ADDRESS(ROW(Entrées!$C$37)+($D485-1)*24+J$11,COLUMN(Entrées!$C$37)+($C485-1),4,TRUE,"Entrées")))</f>
        <v>-7267.5</v>
      </c>
      <c r="K485" s="28">
        <f ca="1">IF($D485&gt;$D$8,"",INDIRECT(ADDRESS(ROW(Entrées!$C$37)+($D485-1)*24+K$11,COLUMN(Entrées!$C$37)+($C485-1),4,TRUE,"Entrées")))</f>
        <v>-6934.5</v>
      </c>
      <c r="L485" s="28">
        <f ca="1">IF($D485&gt;$D$8,"",INDIRECT(ADDRESS(ROW(Entrées!$C$37)+($D485-1)*24+L$11,COLUMN(Entrées!$C$37)+($C485-1),4,TRUE,"Entrées")))</f>
        <v>-6546</v>
      </c>
      <c r="M485" s="28">
        <f ca="1">IF($D485&gt;$D$8,"",INDIRECT(ADDRESS(ROW(Entrées!$C$37)+($D485-1)*24+M$11,COLUMN(Entrées!$C$37)+($C485-1),4,TRUE,"Entrées")))</f>
        <v>-5690.5</v>
      </c>
      <c r="N485" s="28">
        <f ca="1">IF($D485&gt;$D$8,"",INDIRECT(ADDRESS(ROW(Entrées!$C$37)+($D485-1)*24+N$11,COLUMN(Entrées!$C$37)+($C485-1),4,TRUE,"Entrées")))</f>
        <v>-5053</v>
      </c>
      <c r="O485" s="28">
        <f ca="1">IF($D485&gt;$D$8,"",INDIRECT(ADDRESS(ROW(Entrées!$C$37)+($D485-1)*24+O$11,COLUMN(Entrées!$C$37)+($C485-1),4,TRUE,"Entrées")))</f>
        <v>-5190</v>
      </c>
      <c r="P485" s="28">
        <f ca="1">IF($D485&gt;$D$8,"",INDIRECT(ADDRESS(ROW(Entrées!$C$37)+($D485-1)*24+P$11,COLUMN(Entrées!$C$37)+($C485-1),4,TRUE,"Entrées")))</f>
        <v>-5198</v>
      </c>
      <c r="Q485" s="28">
        <f ca="1">IF($D485&gt;$D$8,"",INDIRECT(ADDRESS(ROW(Entrées!$C$37)+($D485-1)*24+Q$11,COLUMN(Entrées!$C$37)+($C485-1),4,TRUE,"Entrées")))</f>
        <v>-5460.5</v>
      </c>
      <c r="R485" s="28">
        <f ca="1">IF($D485&gt;$D$8,"",INDIRECT(ADDRESS(ROW(Entrées!$C$37)+($D485-1)*24+R$11,COLUMN(Entrées!$C$37)+($C485-1),4,TRUE,"Entrées")))</f>
        <v>-6243.5</v>
      </c>
      <c r="S485" s="28">
        <f ca="1">IF($D485&gt;$D$8,"",INDIRECT(ADDRESS(ROW(Entrées!$C$37)+($D485-1)*24+S$11,COLUMN(Entrées!$C$37)+($C485-1),4,TRUE,"Entrées")))</f>
        <v>-6070</v>
      </c>
      <c r="T485" s="28">
        <f ca="1">IF($D485&gt;$D$8,"",INDIRECT(ADDRESS(ROW(Entrées!$C$37)+($D485-1)*24+T$11,COLUMN(Entrées!$C$37)+($C485-1),4,TRUE,"Entrées")))</f>
        <v>-6387</v>
      </c>
      <c r="U485" s="28">
        <f ca="1">IF($D485&gt;$D$8,"",INDIRECT(ADDRESS(ROW(Entrées!$C$37)+($D485-1)*24+U$11,COLUMN(Entrées!$C$37)+($C485-1),4,TRUE,"Entrées")))</f>
        <v>-6478</v>
      </c>
      <c r="V485" s="28">
        <f ca="1">IF($D485&gt;$D$8,"",INDIRECT(ADDRESS(ROW(Entrées!$C$37)+($D485-1)*24+V$11,COLUMN(Entrées!$C$37)+($C485-1),4,TRUE,"Entrées")))</f>
        <v>-6296.5</v>
      </c>
      <c r="W485" s="28">
        <f ca="1">IF($D485&gt;$D$8,"",INDIRECT(ADDRESS(ROW(Entrées!$C$37)+($D485-1)*24+W$11,COLUMN(Entrées!$C$37)+($C485-1),4,TRUE,"Entrées")))</f>
        <v>-4147.5</v>
      </c>
      <c r="X485" s="28">
        <f ca="1">IF($D485&gt;$D$8,"",INDIRECT(ADDRESS(ROW(Entrées!$C$37)+($D485-1)*24+X$11,COLUMN(Entrées!$C$37)+($C485-1),4,TRUE,"Entrées")))</f>
        <v>-2233</v>
      </c>
      <c r="Y485" s="28">
        <f ca="1">IF($D485&gt;$D$8,"",INDIRECT(ADDRESS(ROW(Entrées!$C$37)+($D485-1)*24+Y$11,COLUMN(Entrées!$C$37)+($C485-1),4,TRUE,"Entrées")))</f>
        <v>-4089</v>
      </c>
      <c r="Z485" s="28">
        <f ca="1">IF($D485&gt;$D$8,"",INDIRECT(ADDRESS(ROW(Entrées!$C$37)+($D485-1)*24+Z$11,COLUMN(Entrées!$C$37)+($C485-1),4,TRUE,"Entrées")))</f>
        <v>-5921</v>
      </c>
      <c r="AA485" s="28">
        <f ca="1">IF($D485&gt;$D$8,"",INDIRECT(ADDRESS(ROW(Entrées!$C$37)+($D485-1)*24+AA$11,COLUMN(Entrées!$C$37)+($C485-1),4,TRUE,"Entrées")))</f>
        <v>-5923.5</v>
      </c>
      <c r="AB485" s="28">
        <f ca="1">IF($D485&gt;$D$8,"",INDIRECT(ADDRESS(ROW(Entrées!$C$37)+($D485-1)*24+AB$11,COLUMN(Entrées!$C$37)+($C485-1),4,TRUE,"Entrées")))</f>
        <v>-5152.5</v>
      </c>
      <c r="AC485" s="11"/>
      <c r="AD485" s="40">
        <f t="shared" ca="1" si="540"/>
        <v>-5811.916666666667</v>
      </c>
      <c r="AE485" s="40">
        <f t="shared" ca="1" si="542"/>
        <v>-2233</v>
      </c>
      <c r="AF485" s="40">
        <f t="shared" ca="1" si="543"/>
        <v>-7822.5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49473.956989247294</v>
      </c>
      <c r="AK485" s="31">
        <f t="shared" ca="1" si="545"/>
        <v>49350.672043010745</v>
      </c>
      <c r="AL485" s="31">
        <f t="shared" ca="1" si="546"/>
        <v>49398.118279569891</v>
      </c>
      <c r="AM485" s="31">
        <f t="shared" ca="1" si="547"/>
        <v>347.55645161290329</v>
      </c>
      <c r="AN485" s="31">
        <f t="shared" ca="1" si="548"/>
        <v>2588.1444892473114</v>
      </c>
      <c r="AO485" s="31">
        <f t="shared" ca="1" si="549"/>
        <v>1503.5463709677417</v>
      </c>
      <c r="AP485" s="31">
        <f t="shared" ca="1" si="550"/>
        <v>41704.171370967742</v>
      </c>
      <c r="AQ485" s="31">
        <f t="shared" ca="1" si="551"/>
        <v>2152.7096774193546</v>
      </c>
      <c r="AR485" s="31">
        <f t="shared" ca="1" si="552"/>
        <v>402.56922043010746</v>
      </c>
      <c r="AS485" s="31">
        <f t="shared" ca="1" si="553"/>
        <v>6508.2741935483891</v>
      </c>
      <c r="AT485" s="31">
        <f t="shared" ca="1" si="554"/>
        <v>-813.07862903225805</v>
      </c>
      <c r="AU485" s="31">
        <f t="shared" ca="1" si="555"/>
        <v>663.5913978494624</v>
      </c>
      <c r="AV485" s="31">
        <f t="shared" ca="1" si="556"/>
        <v>-5583.5161290322567</v>
      </c>
      <c r="AW485" s="31">
        <f t="shared" ca="1" si="557"/>
        <v>65.047043010752674</v>
      </c>
      <c r="AX485" s="31">
        <f t="shared" ca="1" si="558"/>
        <v>1350.5215053763443</v>
      </c>
      <c r="AY485" s="31">
        <f t="shared" ca="1" si="559"/>
        <v>-1174.383064516129</v>
      </c>
      <c r="AZ485" s="31">
        <f t="shared" ca="1" si="560"/>
        <v>-997.34811827956992</v>
      </c>
      <c r="BA485" s="31">
        <f t="shared" ca="1" si="561"/>
        <v>-382.02016129032256</v>
      </c>
      <c r="BB485" s="31">
        <f t="shared" ca="1" si="562"/>
        <v>-2410.5497311827958</v>
      </c>
      <c r="BC485" s="31">
        <f t="shared" ca="1" si="563"/>
        <v>-1597.1438172043011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1260.5</v>
      </c>
      <c r="BI485" s="32">
        <f>IF($BF485&gt;$Y$7,"",IF(AND($BF485=$Y$7,$BG485=23),"",Entrées!D513-Entrées!D512))</f>
        <v>100</v>
      </c>
      <c r="BJ485" s="32">
        <f>IF($BF485&gt;$Y$7,"",IF(AND($BF485=$Y$7,$BG485=23),"",Entrées!E513-Entrées!E512))</f>
        <v>275</v>
      </c>
      <c r="BK485" s="32">
        <f>IF($BF485&gt;$Y$7,"",IF(AND($BF485=$Y$7,$BG485=23),"",Entrées!F513-Entrées!F512))</f>
        <v>1</v>
      </c>
      <c r="BL485" s="32">
        <f>IF($BF485&gt;$Y$7,"",IF(AND($BF485=$Y$7,$BG485=23),"",Entrées!G513-Entrées!G512))</f>
        <v>-33.5</v>
      </c>
      <c r="BM485" s="32">
        <f>IF($BF485&gt;$Y$7,"",IF(AND($BF485=$Y$7,$BG485=23),"",Entrées!H513-Entrées!H512))</f>
        <v>0</v>
      </c>
      <c r="BN485" s="32">
        <f>IF($BF485&gt;$Y$7,"",IF(AND($BF485=$Y$7,$BG485=23),"",Entrées!I513-Entrées!I512))</f>
        <v>126</v>
      </c>
      <c r="BO485" s="32">
        <f>IF($BF485&gt;$Y$7,"",IF(AND($BF485=$Y$7,$BG485=23),"",Entrées!J513-Entrées!J512))</f>
        <v>-131.5</v>
      </c>
      <c r="BP485" s="32">
        <f>IF($BF485&gt;$Y$7,"",IF(AND($BF485=$Y$7,$BG485=23),"",Entrées!K513-Entrées!K512))</f>
        <v>-4</v>
      </c>
      <c r="BQ485" s="32">
        <f>IF($BF485&gt;$Y$7,"",IF(AND($BF485=$Y$7,$BG485=23),"",Entrées!L513-Entrées!L512))</f>
        <v>-139</v>
      </c>
      <c r="BR485" s="32">
        <f>IF($BF485&gt;$Y$7,"",IF(AND($BF485=$Y$7,$BG485=23),"",Entrées!M513-Entrées!M512))</f>
        <v>157.5</v>
      </c>
      <c r="BS485" s="32">
        <f>IF($BF485&gt;$Y$7,"",IF(AND($BF485=$Y$7,$BG485=23),"",Entrées!N513-Entrées!N512))</f>
        <v>23</v>
      </c>
      <c r="BT485" s="32">
        <f>IF($BF485&gt;$Y$7,"",IF(AND($BF485=$Y$7,$BG485=23),"",Entrées!O513-Entrées!O512))</f>
        <v>1260.5</v>
      </c>
      <c r="BU485" s="32">
        <f>IF($BF485&gt;$Y$7,"",IF(AND($BF485=$Y$7,$BG485=23),"",Entrées!P513-Entrées!P512))</f>
        <v>0</v>
      </c>
      <c r="BV485" s="32">
        <f>IF($BF485&gt;$Y$7,"",IF(AND($BF485=$Y$7,$BG485=23),"",Entrées!Q513-Entrées!Q512))</f>
        <v>458</v>
      </c>
      <c r="BW485" s="32">
        <f>IF($BF485&gt;$Y$7,"",IF(AND($BF485=$Y$7,$BG485=23),"",Entrées!R513-Entrées!R512))</f>
        <v>0</v>
      </c>
      <c r="BX485" s="32">
        <f>IF($BF485&gt;$Y$7,"",IF(AND($BF485=$Y$7,$BG485=23),"",Entrées!S513-Entrées!S512))</f>
        <v>71</v>
      </c>
      <c r="BY485" s="32">
        <f>IF($BF485&gt;$Y$7,"",IF(AND($BF485=$Y$7,$BG485=23),"",Entrées!T513-Entrées!T512))</f>
        <v>-832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581</v>
      </c>
      <c r="CD485" s="33">
        <f>IF($BF485&lt;=$Y$7,Entrées!J512/CD$2,"")</f>
        <v>0.45792329043653796</v>
      </c>
      <c r="CE485" s="33">
        <f>IF($BF485&lt;=$Y$7,Entrées!K512/CE$2,"")</f>
        <v>9.5556617295747726E-4</v>
      </c>
      <c r="CF485" s="11">
        <f t="shared" si="565"/>
        <v>7926</v>
      </c>
      <c r="CG485" s="11">
        <f t="shared" si="566"/>
        <v>4186</v>
      </c>
      <c r="CH485" s="52">
        <f t="shared" si="567"/>
        <v>0.27160101910413265</v>
      </c>
      <c r="CI485" s="52">
        <f t="shared" si="568"/>
        <v>9.6170382329218221E-2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>
        <f ca="1">IF($D486&gt;$D$8,"",INDIRECT(ADDRESS(ROW(Entrées!$C$37)+($D486-1)*24+E$11,COLUMN(Entrées!$C$37)+($C486-1),4,TRUE,"Entrées")))</f>
        <v>-4901</v>
      </c>
      <c r="F486" s="28">
        <f ca="1">IF($D486&gt;$D$8,"",INDIRECT(ADDRESS(ROW(Entrées!$C$37)+($D486-1)*24+F$11,COLUMN(Entrées!$C$37)+($C486-1),4,TRUE,"Entrées")))</f>
        <v>-5935</v>
      </c>
      <c r="G486" s="28">
        <f ca="1">IF($D486&gt;$D$8,"",INDIRECT(ADDRESS(ROW(Entrées!$C$37)+($D486-1)*24+G$11,COLUMN(Entrées!$C$37)+($C486-1),4,TRUE,"Entrées")))</f>
        <v>-5898.5</v>
      </c>
      <c r="H486" s="28">
        <f ca="1">IF($D486&gt;$D$8,"",INDIRECT(ADDRESS(ROW(Entrées!$C$37)+($D486-1)*24+H$11,COLUMN(Entrées!$C$37)+($C486-1),4,TRUE,"Entrées")))</f>
        <v>-6335.5</v>
      </c>
      <c r="I486" s="28">
        <f ca="1">IF($D486&gt;$D$8,"",INDIRECT(ADDRESS(ROW(Entrées!$C$37)+($D486-1)*24+I$11,COLUMN(Entrées!$C$37)+($C486-1),4,TRUE,"Entrées")))</f>
        <v>-6522.5</v>
      </c>
      <c r="J486" s="28">
        <f ca="1">IF($D486&gt;$D$8,"",INDIRECT(ADDRESS(ROW(Entrées!$C$37)+($D486-1)*24+J$11,COLUMN(Entrées!$C$37)+($C486-1),4,TRUE,"Entrées")))</f>
        <v>-6047.5</v>
      </c>
      <c r="K486" s="28">
        <f ca="1">IF($D486&gt;$D$8,"",INDIRECT(ADDRESS(ROW(Entrées!$C$37)+($D486-1)*24+K$11,COLUMN(Entrées!$C$37)+($C486-1),4,TRUE,"Entrées")))</f>
        <v>-5563</v>
      </c>
      <c r="L486" s="28">
        <f ca="1">IF($D486&gt;$D$8,"",INDIRECT(ADDRESS(ROW(Entrées!$C$37)+($D486-1)*24+L$11,COLUMN(Entrées!$C$37)+($C486-1),4,TRUE,"Entrées")))</f>
        <v>-5158.5</v>
      </c>
      <c r="M486" s="28">
        <f ca="1">IF($D486&gt;$D$8,"",INDIRECT(ADDRESS(ROW(Entrées!$C$37)+($D486-1)*24+M$11,COLUMN(Entrées!$C$37)+($C486-1),4,TRUE,"Entrées")))</f>
        <v>-4261</v>
      </c>
      <c r="N486" s="28">
        <f ca="1">IF($D486&gt;$D$8,"",INDIRECT(ADDRESS(ROW(Entrées!$C$37)+($D486-1)*24+N$11,COLUMN(Entrées!$C$37)+($C486-1),4,TRUE,"Entrées")))</f>
        <v>-3930.5</v>
      </c>
      <c r="O486" s="28">
        <f ca="1">IF($D486&gt;$D$8,"",INDIRECT(ADDRESS(ROW(Entrées!$C$37)+($D486-1)*24+O$11,COLUMN(Entrées!$C$37)+($C486-1),4,TRUE,"Entrées")))</f>
        <v>-4611.5</v>
      </c>
      <c r="P486" s="28">
        <f ca="1">IF($D486&gt;$D$8,"",INDIRECT(ADDRESS(ROW(Entrées!$C$37)+($D486-1)*24+P$11,COLUMN(Entrées!$C$37)+($C486-1),4,TRUE,"Entrées")))</f>
        <v>-5120.5</v>
      </c>
      <c r="Q486" s="28">
        <f ca="1">IF($D486&gt;$D$8,"",INDIRECT(ADDRESS(ROW(Entrées!$C$37)+($D486-1)*24+Q$11,COLUMN(Entrées!$C$37)+($C486-1),4,TRUE,"Entrées")))</f>
        <v>-5138.5</v>
      </c>
      <c r="R486" s="28">
        <f ca="1">IF($D486&gt;$D$8,"",INDIRECT(ADDRESS(ROW(Entrées!$C$37)+($D486-1)*24+R$11,COLUMN(Entrées!$C$37)+($C486-1),4,TRUE,"Entrées")))</f>
        <v>-5705</v>
      </c>
      <c r="S486" s="28">
        <f ca="1">IF($D486&gt;$D$8,"",INDIRECT(ADDRESS(ROW(Entrées!$C$37)+($D486-1)*24+S$11,COLUMN(Entrées!$C$37)+($C486-1),4,TRUE,"Entrées")))</f>
        <v>-5906</v>
      </c>
      <c r="T486" s="28">
        <f ca="1">IF($D486&gt;$D$8,"",INDIRECT(ADDRESS(ROW(Entrées!$C$37)+($D486-1)*24+T$11,COLUMN(Entrées!$C$37)+($C486-1),4,TRUE,"Entrées")))</f>
        <v>-5983.5</v>
      </c>
      <c r="U486" s="28">
        <f ca="1">IF($D486&gt;$D$8,"",INDIRECT(ADDRESS(ROW(Entrées!$C$37)+($D486-1)*24+U$11,COLUMN(Entrées!$C$37)+($C486-1),4,TRUE,"Entrées")))</f>
        <v>-6320.5</v>
      </c>
      <c r="V486" s="28">
        <f ca="1">IF($D486&gt;$D$8,"",INDIRECT(ADDRESS(ROW(Entrées!$C$37)+($D486-1)*24+V$11,COLUMN(Entrées!$C$37)+($C486-1),4,TRUE,"Entrées")))</f>
        <v>-6538.5</v>
      </c>
      <c r="W486" s="28">
        <f ca="1">IF($D486&gt;$D$8,"",INDIRECT(ADDRESS(ROW(Entrées!$C$37)+($D486-1)*24+W$11,COLUMN(Entrées!$C$37)+($C486-1),4,TRUE,"Entrées")))</f>
        <v>-4380</v>
      </c>
      <c r="X486" s="28">
        <f ca="1">IF($D486&gt;$D$8,"",INDIRECT(ADDRESS(ROW(Entrées!$C$37)+($D486-1)*24+X$11,COLUMN(Entrées!$C$37)+($C486-1),4,TRUE,"Entrées")))</f>
        <v>-3450.5</v>
      </c>
      <c r="Y486" s="28">
        <f ca="1">IF($D486&gt;$D$8,"",INDIRECT(ADDRESS(ROW(Entrées!$C$37)+($D486-1)*24+Y$11,COLUMN(Entrées!$C$37)+($C486-1),4,TRUE,"Entrées")))</f>
        <v>-4283</v>
      </c>
      <c r="Z486" s="28">
        <f ca="1">IF($D486&gt;$D$8,"",INDIRECT(ADDRESS(ROW(Entrées!$C$37)+($D486-1)*24+Z$11,COLUMN(Entrées!$C$37)+($C486-1),4,TRUE,"Entrées")))</f>
        <v>-5219</v>
      </c>
      <c r="AA486" s="28">
        <f ca="1">IF($D486&gt;$D$8,"",INDIRECT(ADDRESS(ROW(Entrées!$C$37)+($D486-1)*24+AA$11,COLUMN(Entrées!$C$37)+($C486-1),4,TRUE,"Entrées")))</f>
        <v>-5164.5</v>
      </c>
      <c r="AB486" s="28">
        <f ca="1">IF($D486&gt;$D$8,"",INDIRECT(ADDRESS(ROW(Entrées!$C$37)+($D486-1)*24+AB$11,COLUMN(Entrées!$C$37)+($C486-1),4,TRUE,"Entrées")))</f>
        <v>-4506.5</v>
      </c>
      <c r="AC486" s="11"/>
      <c r="AD486" s="40">
        <f t="shared" ca="1" si="540"/>
        <v>-5286.6875</v>
      </c>
      <c r="AE486" s="40">
        <f t="shared" ca="1" si="542"/>
        <v>-3450.5</v>
      </c>
      <c r="AF486" s="40">
        <f t="shared" ca="1" si="543"/>
        <v>-6538.5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49473.956989247294</v>
      </c>
      <c r="AK486" s="31">
        <f t="shared" ca="1" si="545"/>
        <v>49350.672043010745</v>
      </c>
      <c r="AL486" s="31">
        <f t="shared" ca="1" si="546"/>
        <v>49398.118279569891</v>
      </c>
      <c r="AM486" s="31">
        <f t="shared" ca="1" si="547"/>
        <v>347.55645161290329</v>
      </c>
      <c r="AN486" s="31">
        <f t="shared" ca="1" si="548"/>
        <v>2588.1444892473114</v>
      </c>
      <c r="AO486" s="31">
        <f t="shared" ca="1" si="549"/>
        <v>1503.5463709677417</v>
      </c>
      <c r="AP486" s="31">
        <f t="shared" ca="1" si="550"/>
        <v>41704.171370967742</v>
      </c>
      <c r="AQ486" s="31">
        <f t="shared" ca="1" si="551"/>
        <v>2152.7096774193546</v>
      </c>
      <c r="AR486" s="31">
        <f t="shared" ca="1" si="552"/>
        <v>402.56922043010746</v>
      </c>
      <c r="AS486" s="31">
        <f t="shared" ca="1" si="553"/>
        <v>6508.2741935483891</v>
      </c>
      <c r="AT486" s="31">
        <f t="shared" ca="1" si="554"/>
        <v>-813.07862903225805</v>
      </c>
      <c r="AU486" s="31">
        <f t="shared" ca="1" si="555"/>
        <v>663.5913978494624</v>
      </c>
      <c r="AV486" s="31">
        <f t="shared" ca="1" si="556"/>
        <v>-5583.5161290322567</v>
      </c>
      <c r="AW486" s="31">
        <f t="shared" ca="1" si="557"/>
        <v>65.047043010752674</v>
      </c>
      <c r="AX486" s="31">
        <f t="shared" ca="1" si="558"/>
        <v>1350.5215053763443</v>
      </c>
      <c r="AY486" s="31">
        <f t="shared" ca="1" si="559"/>
        <v>-1174.383064516129</v>
      </c>
      <c r="AZ486" s="31">
        <f t="shared" ca="1" si="560"/>
        <v>-997.34811827956992</v>
      </c>
      <c r="BA486" s="31">
        <f t="shared" ca="1" si="561"/>
        <v>-382.02016129032256</v>
      </c>
      <c r="BB486" s="31">
        <f t="shared" ca="1" si="562"/>
        <v>-2410.5497311827958</v>
      </c>
      <c r="BC486" s="31">
        <f t="shared" ca="1" si="563"/>
        <v>-1597.1438172043011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-2408.5</v>
      </c>
      <c r="BI486" s="32">
        <f>IF($BF486&gt;$Y$7,"",IF(AND($BF486=$Y$7,$BG486=23),"",Entrées!D514-Entrées!D513))</f>
        <v>-2862.5</v>
      </c>
      <c r="BJ486" s="32">
        <f>IF($BF486&gt;$Y$7,"",IF(AND($BF486=$Y$7,$BG486=23),"",Entrées!E514-Entrées!E513))</f>
        <v>-2862.5</v>
      </c>
      <c r="BK486" s="32">
        <f>IF($BF486&gt;$Y$7,"",IF(AND($BF486=$Y$7,$BG486=23),"",Entrées!F514-Entrées!F513))</f>
        <v>-1.5</v>
      </c>
      <c r="BL486" s="32">
        <f>IF($BF486&gt;$Y$7,"",IF(AND($BF486=$Y$7,$BG486=23),"",Entrées!G514-Entrées!G513))</f>
        <v>-24.5</v>
      </c>
      <c r="BM486" s="32">
        <f>IF($BF486&gt;$Y$7,"",IF(AND($BF486=$Y$7,$BG486=23),"",Entrées!H514-Entrées!H513))</f>
        <v>83.5</v>
      </c>
      <c r="BN486" s="32">
        <f>IF($BF486&gt;$Y$7,"",IF(AND($BF486=$Y$7,$BG486=23),"",Entrées!I514-Entrées!I513))</f>
        <v>-373</v>
      </c>
      <c r="BO486" s="32">
        <f>IF($BF486&gt;$Y$7,"",IF(AND($BF486=$Y$7,$BG486=23),"",Entrées!J514-Entrées!J513))</f>
        <v>-214.5</v>
      </c>
      <c r="BP486" s="32">
        <f>IF($BF486&gt;$Y$7,"",IF(AND($BF486=$Y$7,$BG486=23),"",Entrées!K514-Entrées!K513))</f>
        <v>0</v>
      </c>
      <c r="BQ486" s="32">
        <f>IF($BF486&gt;$Y$7,"",IF(AND($BF486=$Y$7,$BG486=23),"",Entrées!L514-Entrées!L513))</f>
        <v>-1125</v>
      </c>
      <c r="BR486" s="32">
        <f>IF($BF486&gt;$Y$7,"",IF(AND($BF486=$Y$7,$BG486=23),"",Entrées!M514-Entrées!M513))</f>
        <v>-807.5</v>
      </c>
      <c r="BS486" s="32">
        <f>IF($BF486&gt;$Y$7,"",IF(AND($BF486=$Y$7,$BG486=23),"",Entrées!N514-Entrées!N513))</f>
        <v>3.5</v>
      </c>
      <c r="BT486" s="32">
        <f>IF($BF486&gt;$Y$7,"",IF(AND($BF486=$Y$7,$BG486=23),"",Entrées!O514-Entrées!O513))</f>
        <v>50</v>
      </c>
      <c r="BU486" s="32">
        <f>IF($BF486&gt;$Y$7,"",IF(AND($BF486=$Y$7,$BG486=23),"",Entrées!P514-Entrées!P513))</f>
        <v>2</v>
      </c>
      <c r="BV486" s="32">
        <f>IF($BF486&gt;$Y$7,"",IF(AND($BF486=$Y$7,$BG486=23),"",Entrées!Q514-Entrées!Q513))</f>
        <v>132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-529</v>
      </c>
      <c r="BY486" s="32">
        <f>IF($BF486&gt;$Y$7,"",IF(AND($BF486=$Y$7,$BG486=23),"",Entrées!T514-Entrées!T513))</f>
        <v>-217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353</v>
      </c>
      <c r="CD486" s="33">
        <f>IF($BF486&lt;=$Y$7,Entrées!J513/CD$2,"")</f>
        <v>0.44133232399697198</v>
      </c>
      <c r="CE486" s="33">
        <f>IF($BF486&lt;=$Y$7,Entrées!K513/CE$2,"")</f>
        <v>0</v>
      </c>
      <c r="CF486" s="11">
        <f t="shared" si="565"/>
        <v>7926</v>
      </c>
      <c r="CG486" s="11">
        <f t="shared" si="566"/>
        <v>4186</v>
      </c>
      <c r="CH486" s="52">
        <f t="shared" si="567"/>
        <v>0.27160101910413265</v>
      </c>
      <c r="CI486" s="52">
        <f t="shared" si="568"/>
        <v>9.6170382329218221E-2</v>
      </c>
    </row>
    <row r="487" spans="1:87">
      <c r="C487" s="29" t="s">
        <v>93</v>
      </c>
      <c r="D487" s="29"/>
      <c r="E487" s="30">
        <f ca="1">SUM(E456:E486)/$D$8</f>
        <v>-4791.6129032258068</v>
      </c>
      <c r="F487" s="30">
        <f t="shared" ref="F487" ca="1" si="571">SUM(F456:F486)/$D$8</f>
        <v>-5794.8709677419356</v>
      </c>
      <c r="G487" s="30">
        <f t="shared" ref="G487" ca="1" si="572">SUM(G456:G486)/$D$8</f>
        <v>-6286.3870967741932</v>
      </c>
      <c r="H487" s="30">
        <f t="shared" ref="H487" ca="1" si="573">SUM(H456:H486)/$D$8</f>
        <v>-7366.5483870967746</v>
      </c>
      <c r="I487" s="30">
        <f t="shared" ref="I487" ca="1" si="574">SUM(I456:I486)/$D$8</f>
        <v>-8204.6290322580644</v>
      </c>
      <c r="J487" s="30">
        <f t="shared" ref="J487" ca="1" si="575">SUM(J456:J486)/$D$8</f>
        <v>-8041.6451612903229</v>
      </c>
      <c r="K487" s="30">
        <f t="shared" ref="K487" ca="1" si="576">SUM(K456:K486)/$D$8</f>
        <v>-7036.1612903225805</v>
      </c>
      <c r="L487" s="30">
        <f t="shared" ref="L487" ca="1" si="577">SUM(L456:L486)/$D$8</f>
        <v>-5811.2096774193551</v>
      </c>
      <c r="M487" s="30">
        <f t="shared" ref="M487" ca="1" si="578">SUM(M456:M486)/$D$8</f>
        <v>-5030.1451612903229</v>
      </c>
      <c r="N487" s="30">
        <f t="shared" ref="N487" ca="1" si="579">SUM(N456:N486)/$D$8</f>
        <v>-4558.3709677419356</v>
      </c>
      <c r="O487" s="30">
        <f t="shared" ref="O487" ca="1" si="580">SUM(O456:O486)/$D$8</f>
        <v>-4500.3709677419356</v>
      </c>
      <c r="P487" s="30">
        <f t="shared" ref="P487" ca="1" si="581">SUM(P456:P486)/$D$8</f>
        <v>-4472.3387096774195</v>
      </c>
      <c r="Q487" s="30">
        <f t="shared" ref="Q487" ca="1" si="582">SUM(Q456:Q486)/$D$8</f>
        <v>-4201.1935483870966</v>
      </c>
      <c r="R487" s="30">
        <f t="shared" ref="R487" ca="1" si="583">SUM(R456:R486)/$D$8</f>
        <v>-4386.9193548387093</v>
      </c>
      <c r="S487" s="30">
        <f t="shared" ref="S487" ca="1" si="584">SUM(S456:S486)/$D$8</f>
        <v>-4653.0161290322585</v>
      </c>
      <c r="T487" s="30">
        <f t="shared" ref="T487" ca="1" si="585">SUM(T456:T486)/$D$8</f>
        <v>-5228.5161290322585</v>
      </c>
      <c r="U487" s="30">
        <f t="shared" ref="U487" ca="1" si="586">SUM(U456:U486)/$D$8</f>
        <v>-5858.3064516129034</v>
      </c>
      <c r="V487" s="30">
        <f t="shared" ref="V487" ca="1" si="587">SUM(V456:V486)/$D$8</f>
        <v>-6440.1451612903229</v>
      </c>
      <c r="W487" s="30">
        <f t="shared" ref="W487" ca="1" si="588">SUM(W456:W486)/$D$8</f>
        <v>-6061.6935483870966</v>
      </c>
      <c r="X487" s="30">
        <f t="shared" ref="X487" ca="1" si="589">SUM(X456:X486)/$D$8</f>
        <v>-4720.5322580645161</v>
      </c>
      <c r="Y487" s="30">
        <f t="shared" ref="Y487" ca="1" si="590">SUM(Y456:Y486)/$D$8</f>
        <v>-4691.0483870967746</v>
      </c>
      <c r="Z487" s="30">
        <f t="shared" ref="Z487" ca="1" si="591">SUM(Z456:Z486)/$D$8</f>
        <v>-5692.1129032258068</v>
      </c>
      <c r="AA487" s="30">
        <f t="shared" ref="AA487" ca="1" si="592">SUM(AA456:AA486)/$D$8</f>
        <v>-5618.7741935483873</v>
      </c>
      <c r="AB487" s="30">
        <f t="shared" ref="AB487" ca="1" si="593">SUM(AB456:AB486)/$D$8</f>
        <v>-4557.8387096774195</v>
      </c>
      <c r="AC487" s="41"/>
      <c r="AD487" s="42">
        <f ca="1">SUM(INDIRECT(A474):INDIRECT(A475))/$D$8</f>
        <v>-5583.5161290322567</v>
      </c>
      <c r="AE487" s="42">
        <f ca="1">MAX(INDIRECT(A476):INDIRECT(A477))</f>
        <v>127.5</v>
      </c>
      <c r="AF487" s="42">
        <f ca="1">MIN(INDIRECT(A478):INDIRECT(A479))</f>
        <v>-11265.5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49473.956989247294</v>
      </c>
      <c r="AK487" s="31">
        <f t="shared" ca="1" si="545"/>
        <v>49350.672043010745</v>
      </c>
      <c r="AL487" s="31">
        <f t="shared" ca="1" si="546"/>
        <v>49398.118279569891</v>
      </c>
      <c r="AM487" s="31">
        <f t="shared" ca="1" si="547"/>
        <v>347.55645161290329</v>
      </c>
      <c r="AN487" s="31">
        <f t="shared" ca="1" si="548"/>
        <v>2588.1444892473114</v>
      </c>
      <c r="AO487" s="31">
        <f t="shared" ca="1" si="549"/>
        <v>1503.5463709677417</v>
      </c>
      <c r="AP487" s="31">
        <f t="shared" ca="1" si="550"/>
        <v>41704.171370967742</v>
      </c>
      <c r="AQ487" s="31">
        <f t="shared" ca="1" si="551"/>
        <v>2152.7096774193546</v>
      </c>
      <c r="AR487" s="31">
        <f t="shared" ca="1" si="552"/>
        <v>402.56922043010746</v>
      </c>
      <c r="AS487" s="31">
        <f t="shared" ca="1" si="553"/>
        <v>6508.2741935483891</v>
      </c>
      <c r="AT487" s="31">
        <f t="shared" ca="1" si="554"/>
        <v>-813.07862903225805</v>
      </c>
      <c r="AU487" s="31">
        <f t="shared" ca="1" si="555"/>
        <v>663.5913978494624</v>
      </c>
      <c r="AV487" s="31">
        <f t="shared" ca="1" si="556"/>
        <v>-5583.5161290322567</v>
      </c>
      <c r="AW487" s="31">
        <f t="shared" ca="1" si="557"/>
        <v>65.047043010752674</v>
      </c>
      <c r="AX487" s="31">
        <f t="shared" ca="1" si="558"/>
        <v>1350.5215053763443</v>
      </c>
      <c r="AY487" s="31">
        <f t="shared" ca="1" si="559"/>
        <v>-1174.383064516129</v>
      </c>
      <c r="AZ487" s="31">
        <f t="shared" ca="1" si="560"/>
        <v>-997.34811827956992</v>
      </c>
      <c r="BA487" s="31">
        <f t="shared" ca="1" si="561"/>
        <v>-382.02016129032256</v>
      </c>
      <c r="BB487" s="31">
        <f t="shared" ca="1" si="562"/>
        <v>-2410.5497311827958</v>
      </c>
      <c r="BC487" s="31">
        <f t="shared" ca="1" si="563"/>
        <v>-1597.1438172043011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-1651.5</v>
      </c>
      <c r="BI487" s="32">
        <f>IF($BF487&gt;$Y$7,"",IF(AND($BF487=$Y$7,$BG487=23),"",Entrées!D515-Entrées!D514))</f>
        <v>-912.5</v>
      </c>
      <c r="BJ487" s="32">
        <f>IF($BF487&gt;$Y$7,"",IF(AND($BF487=$Y$7,$BG487=23),"",Entrées!E515-Entrées!E514))</f>
        <v>-912.5</v>
      </c>
      <c r="BK487" s="32">
        <f>IF($BF487&gt;$Y$7,"",IF(AND($BF487=$Y$7,$BG487=23),"",Entrées!F515-Entrées!F514))</f>
        <v>0.5</v>
      </c>
      <c r="BL487" s="32">
        <f>IF($BF487&gt;$Y$7,"",IF(AND($BF487=$Y$7,$BG487=23),"",Entrées!G515-Entrées!G514))</f>
        <v>-27.5</v>
      </c>
      <c r="BM487" s="32">
        <f>IF($BF487&gt;$Y$7,"",IF(AND($BF487=$Y$7,$BG487=23),"",Entrées!H515-Entrées!H514))</f>
        <v>263</v>
      </c>
      <c r="BN487" s="32">
        <f>IF($BF487&gt;$Y$7,"",IF(AND($BF487=$Y$7,$BG487=23),"",Entrées!I515-Entrées!I514))</f>
        <v>-382</v>
      </c>
      <c r="BO487" s="32">
        <f>IF($BF487&gt;$Y$7,"",IF(AND($BF487=$Y$7,$BG487=23),"",Entrées!J515-Entrées!J514))</f>
        <v>-278.5</v>
      </c>
      <c r="BP487" s="32">
        <f>IF($BF487&gt;$Y$7,"",IF(AND($BF487=$Y$7,$BG487=23),"",Entrées!K515-Entrées!K514))</f>
        <v>0</v>
      </c>
      <c r="BQ487" s="32">
        <f>IF($BF487&gt;$Y$7,"",IF(AND($BF487=$Y$7,$BG487=23),"",Entrées!L515-Entrées!L514))</f>
        <v>-489</v>
      </c>
      <c r="BR487" s="32">
        <f>IF($BF487&gt;$Y$7,"",IF(AND($BF487=$Y$7,$BG487=23),"",Entrées!M515-Entrées!M514))</f>
        <v>-1056.5</v>
      </c>
      <c r="BS487" s="32">
        <f>IF($BF487&gt;$Y$7,"",IF(AND($BF487=$Y$7,$BG487=23),"",Entrées!N515-Entrées!N514))</f>
        <v>6</v>
      </c>
      <c r="BT487" s="32">
        <f>IF($BF487&gt;$Y$7,"",IF(AND($BF487=$Y$7,$BG487=23),"",Entrées!O515-Entrées!O514))</f>
        <v>313</v>
      </c>
      <c r="BU487" s="32">
        <f>IF($BF487&gt;$Y$7,"",IF(AND($BF487=$Y$7,$BG487=23),"",Entrées!P515-Entrées!P514))</f>
        <v>2.5</v>
      </c>
      <c r="BV487" s="32">
        <f>IF($BF487&gt;$Y$7,"",IF(AND($BF487=$Y$7,$BG487=23),"",Entrées!Q515-Entrées!Q514))</f>
        <v>101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285</v>
      </c>
      <c r="BY487" s="32">
        <f>IF($BF487&gt;$Y$7,"",IF(AND($BF487=$Y$7,$BG487=23),"",Entrées!T515-Entrées!T514))</f>
        <v>258</v>
      </c>
      <c r="BZ487" s="32">
        <f>IF($BF487&gt;$Y$7,"",IF(AND($BF487=$Y$7,$BG487=23),"",Entrées!U515-Entrées!U514))</f>
        <v>0</v>
      </c>
      <c r="CA487" s="32">
        <f>IF($BF487&gt;$Y$7,"",IF(AND($BF487=$Y$7,$BG487=23),"",Entrées!V515-Entrées!V514))</f>
        <v>206</v>
      </c>
      <c r="CD487" s="33">
        <f>IF($BF487&lt;=$Y$7,Entrées!J514/CD$2,"")</f>
        <v>0.41426949280847841</v>
      </c>
      <c r="CE487" s="33">
        <f>IF($BF487&lt;=$Y$7,Entrées!K514/CE$2,"")</f>
        <v>0</v>
      </c>
      <c r="CF487" s="11">
        <f t="shared" si="565"/>
        <v>7926</v>
      </c>
      <c r="CG487" s="11">
        <f t="shared" si="566"/>
        <v>4186</v>
      </c>
      <c r="CH487" s="52">
        <f t="shared" si="567"/>
        <v>0.27160101910413265</v>
      </c>
      <c r="CI487" s="52">
        <f t="shared" si="568"/>
        <v>9.6170382329218221E-2</v>
      </c>
    </row>
    <row r="488" spans="1:87">
      <c r="C488" s="29" t="s">
        <v>140</v>
      </c>
      <c r="D488" s="29"/>
      <c r="E488" s="30">
        <f ca="1">MAX(E456:E486)</f>
        <v>-623</v>
      </c>
      <c r="F488" s="30">
        <f t="shared" ref="F488:AB488" ca="1" si="594">MAX(F456:F486)</f>
        <v>-1620</v>
      </c>
      <c r="G488" s="30">
        <f t="shared" ca="1" si="594"/>
        <v>-1417</v>
      </c>
      <c r="H488" s="30">
        <f t="shared" ca="1" si="594"/>
        <v>-2991.5</v>
      </c>
      <c r="I488" s="30">
        <f t="shared" ca="1" si="594"/>
        <v>-4876.5</v>
      </c>
      <c r="J488" s="30">
        <f t="shared" ca="1" si="594"/>
        <v>-5597</v>
      </c>
      <c r="K488" s="30">
        <f t="shared" ca="1" si="594"/>
        <v>-3977.5</v>
      </c>
      <c r="L488" s="30">
        <f t="shared" ca="1" si="594"/>
        <v>-1756.5</v>
      </c>
      <c r="M488" s="30">
        <f t="shared" ca="1" si="594"/>
        <v>-658.5</v>
      </c>
      <c r="N488" s="30">
        <f t="shared" ca="1" si="594"/>
        <v>-410.5</v>
      </c>
      <c r="O488" s="30">
        <f t="shared" ca="1" si="594"/>
        <v>-353</v>
      </c>
      <c r="P488" s="30">
        <f t="shared" ca="1" si="594"/>
        <v>-718.5</v>
      </c>
      <c r="Q488" s="30">
        <f t="shared" ca="1" si="594"/>
        <v>-486</v>
      </c>
      <c r="R488" s="30">
        <f t="shared" ca="1" si="594"/>
        <v>-848</v>
      </c>
      <c r="S488" s="30">
        <f t="shared" ca="1" si="594"/>
        <v>-512</v>
      </c>
      <c r="T488" s="30">
        <f t="shared" ca="1" si="594"/>
        <v>-543.5</v>
      </c>
      <c r="U488" s="30">
        <f t="shared" ca="1" si="594"/>
        <v>-1289</v>
      </c>
      <c r="V488" s="30">
        <f t="shared" ca="1" si="594"/>
        <v>-1913.5</v>
      </c>
      <c r="W488" s="30">
        <f t="shared" ca="1" si="594"/>
        <v>-1760</v>
      </c>
      <c r="X488" s="30">
        <f t="shared" ca="1" si="594"/>
        <v>127.5</v>
      </c>
      <c r="Y488" s="30">
        <f t="shared" ca="1" si="594"/>
        <v>-598</v>
      </c>
      <c r="Z488" s="30">
        <f t="shared" ca="1" si="594"/>
        <v>-1682</v>
      </c>
      <c r="AA488" s="30">
        <f t="shared" ca="1" si="594"/>
        <v>-1428</v>
      </c>
      <c r="AB488" s="30">
        <f t="shared" ca="1" si="594"/>
        <v>-448.5</v>
      </c>
      <c r="AC488" s="41" t="s">
        <v>142</v>
      </c>
      <c r="AD488" s="42">
        <f ca="1">SUM(E487:AB487)/24</f>
        <v>-5583.5161290322585</v>
      </c>
      <c r="AE488" s="42">
        <f ca="1">MAX(E488:AB488)</f>
        <v>127.5</v>
      </c>
      <c r="AF488" s="42">
        <f ca="1">MIN(E489:AB489)</f>
        <v>-11265.5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49473.956989247294</v>
      </c>
      <c r="AK488" s="31">
        <f t="shared" ca="1" si="545"/>
        <v>49350.672043010745</v>
      </c>
      <c r="AL488" s="31">
        <f t="shared" ca="1" si="546"/>
        <v>49398.118279569891</v>
      </c>
      <c r="AM488" s="31">
        <f t="shared" ca="1" si="547"/>
        <v>347.55645161290329</v>
      </c>
      <c r="AN488" s="31">
        <f t="shared" ca="1" si="548"/>
        <v>2588.1444892473114</v>
      </c>
      <c r="AO488" s="31">
        <f t="shared" ca="1" si="549"/>
        <v>1503.5463709677417</v>
      </c>
      <c r="AP488" s="31">
        <f t="shared" ca="1" si="550"/>
        <v>41704.171370967742</v>
      </c>
      <c r="AQ488" s="31">
        <f t="shared" ca="1" si="551"/>
        <v>2152.7096774193546</v>
      </c>
      <c r="AR488" s="31">
        <f t="shared" ca="1" si="552"/>
        <v>402.56922043010746</v>
      </c>
      <c r="AS488" s="31">
        <f t="shared" ca="1" si="553"/>
        <v>6508.2741935483891</v>
      </c>
      <c r="AT488" s="31">
        <f t="shared" ca="1" si="554"/>
        <v>-813.07862903225805</v>
      </c>
      <c r="AU488" s="31">
        <f t="shared" ca="1" si="555"/>
        <v>663.5913978494624</v>
      </c>
      <c r="AV488" s="31">
        <f t="shared" ca="1" si="556"/>
        <v>-5583.5161290322567</v>
      </c>
      <c r="AW488" s="31">
        <f t="shared" ca="1" si="557"/>
        <v>65.047043010752674</v>
      </c>
      <c r="AX488" s="31">
        <f t="shared" ca="1" si="558"/>
        <v>1350.5215053763443</v>
      </c>
      <c r="AY488" s="31">
        <f t="shared" ca="1" si="559"/>
        <v>-1174.383064516129</v>
      </c>
      <c r="AZ488" s="31">
        <f t="shared" ca="1" si="560"/>
        <v>-997.34811827956992</v>
      </c>
      <c r="BA488" s="31">
        <f t="shared" ca="1" si="561"/>
        <v>-382.02016129032256</v>
      </c>
      <c r="BB488" s="31">
        <f t="shared" ca="1" si="562"/>
        <v>-2410.5497311827958</v>
      </c>
      <c r="BC488" s="31">
        <f t="shared" ca="1" si="563"/>
        <v>-1597.1438172043011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2629</v>
      </c>
      <c r="BI488" s="32">
        <f>IF($BF488&gt;$Y$7,"",IF(AND($BF488=$Y$7,$BG488=23),"",Entrées!D516-Entrées!D515))</f>
        <v>1500</v>
      </c>
      <c r="BJ488" s="32">
        <f>IF($BF488&gt;$Y$7,"",IF(AND($BF488=$Y$7,$BG488=23),"",Entrées!E516-Entrées!E515))</f>
        <v>1400</v>
      </c>
      <c r="BK488" s="32">
        <f>IF($BF488&gt;$Y$7,"",IF(AND($BF488=$Y$7,$BG488=23),"",Entrées!F516-Entrées!F515))</f>
        <v>0</v>
      </c>
      <c r="BL488" s="32">
        <f>IF($BF488&gt;$Y$7,"",IF(AND($BF488=$Y$7,$BG488=23),"",Entrées!G516-Entrées!G515))</f>
        <v>43.5</v>
      </c>
      <c r="BM488" s="32">
        <f>IF($BF488&gt;$Y$7,"",IF(AND($BF488=$Y$7,$BG488=23),"",Entrées!H516-Entrées!H515))</f>
        <v>36</v>
      </c>
      <c r="BN488" s="32">
        <f>IF($BF488&gt;$Y$7,"",IF(AND($BF488=$Y$7,$BG488=23),"",Entrées!I516-Entrées!I515))</f>
        <v>293</v>
      </c>
      <c r="BO488" s="32">
        <f>IF($BF488&gt;$Y$7,"",IF(AND($BF488=$Y$7,$BG488=23),"",Entrées!J516-Entrées!J515))</f>
        <v>-246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399.5</v>
      </c>
      <c r="BR488" s="32">
        <f>IF($BF488&gt;$Y$7,"",IF(AND($BF488=$Y$7,$BG488=23),"",Entrées!M516-Entrées!M515))</f>
        <v>1365</v>
      </c>
      <c r="BS488" s="32">
        <f>IF($BF488&gt;$Y$7,"",IF(AND($BF488=$Y$7,$BG488=23),"",Entrées!N516-Entrées!N515))</f>
        <v>-4</v>
      </c>
      <c r="BT488" s="32">
        <f>IF($BF488&gt;$Y$7,"",IF(AND($BF488=$Y$7,$BG488=23),"",Entrées!O516-Entrées!O515))</f>
        <v>741</v>
      </c>
      <c r="BU488" s="32">
        <f>IF($BF488&gt;$Y$7,"",IF(AND($BF488=$Y$7,$BG488=23),"",Entrées!P516-Entrées!P515))</f>
        <v>-0.5</v>
      </c>
      <c r="BV488" s="32">
        <f>IF($BF488&gt;$Y$7,"",IF(AND($BF488=$Y$7,$BG488=23),"",Entrées!Q516-Entrées!Q515))</f>
        <v>0</v>
      </c>
      <c r="BW488" s="32">
        <f>IF($BF488&gt;$Y$7,"",IF(AND($BF488=$Y$7,$BG488=23),"",Entrées!R516-Entrées!R515))</f>
        <v>1</v>
      </c>
      <c r="BX488" s="32">
        <f>IF($BF488&gt;$Y$7,"",IF(AND($BF488=$Y$7,$BG488=23),"",Entrées!S516-Entrées!S515))</f>
        <v>319</v>
      </c>
      <c r="BY488" s="32">
        <f>IF($BF488&gt;$Y$7,"",IF(AND($BF488=$Y$7,$BG488=23),"",Entrées!T516-Entrées!T515))</f>
        <v>-39</v>
      </c>
      <c r="BZ488" s="32">
        <f>IF($BF488&gt;$Y$7,"",IF(AND($BF488=$Y$7,$BG488=23),"",Entrées!U516-Entrées!U515))</f>
        <v>0</v>
      </c>
      <c r="CA488" s="32">
        <f>IF($BF488&gt;$Y$7,"",IF(AND($BF488=$Y$7,$BG488=23),"",Entrées!V516-Entrées!V515))</f>
        <v>197</v>
      </c>
      <c r="CD488" s="33">
        <f>IF($BF488&lt;=$Y$7,Entrées!J515/CD$2,"")</f>
        <v>0.37913197072924554</v>
      </c>
      <c r="CE488" s="33">
        <f>IF($BF488&lt;=$Y$7,Entrées!K515/CE$2,"")</f>
        <v>0</v>
      </c>
      <c r="CF488" s="11">
        <f t="shared" si="565"/>
        <v>7926</v>
      </c>
      <c r="CG488" s="11">
        <f t="shared" si="566"/>
        <v>4186</v>
      </c>
      <c r="CH488" s="52">
        <f t="shared" si="567"/>
        <v>0.27160101910413265</v>
      </c>
      <c r="CI488" s="52">
        <f t="shared" si="568"/>
        <v>9.6170382329218221E-2</v>
      </c>
    </row>
    <row r="489" spans="1:87">
      <c r="C489" s="29" t="s">
        <v>141</v>
      </c>
      <c r="D489" s="29"/>
      <c r="E489" s="30">
        <f ca="1">MIN(E456:E486)</f>
        <v>-8334.5</v>
      </c>
      <c r="F489" s="30">
        <f t="shared" ref="F489:AB489" ca="1" si="595">MIN(F456:F486)</f>
        <v>-8300.5</v>
      </c>
      <c r="G489" s="30">
        <f t="shared" ca="1" si="595"/>
        <v>-9532</v>
      </c>
      <c r="H489" s="30">
        <f t="shared" ca="1" si="595"/>
        <v>-10682.5</v>
      </c>
      <c r="I489" s="30">
        <f t="shared" ca="1" si="595"/>
        <v>-11089.5</v>
      </c>
      <c r="J489" s="30">
        <f t="shared" ca="1" si="595"/>
        <v>-11073.5</v>
      </c>
      <c r="K489" s="30">
        <f t="shared" ca="1" si="595"/>
        <v>-11027</v>
      </c>
      <c r="L489" s="30">
        <f t="shared" ca="1" si="595"/>
        <v>-10283.5</v>
      </c>
      <c r="M489" s="30">
        <f t="shared" ca="1" si="595"/>
        <v>-9548</v>
      </c>
      <c r="N489" s="30">
        <f t="shared" ca="1" si="595"/>
        <v>-8628.5</v>
      </c>
      <c r="O489" s="30">
        <f t="shared" ca="1" si="595"/>
        <v>-8579</v>
      </c>
      <c r="P489" s="30">
        <f t="shared" ca="1" si="595"/>
        <v>-8955.5</v>
      </c>
      <c r="Q489" s="30">
        <f t="shared" ca="1" si="595"/>
        <v>-8819</v>
      </c>
      <c r="R489" s="30">
        <f t="shared" ca="1" si="595"/>
        <v>-9013</v>
      </c>
      <c r="S489" s="30">
        <f t="shared" ca="1" si="595"/>
        <v>-9020.5</v>
      </c>
      <c r="T489" s="30">
        <f t="shared" ca="1" si="595"/>
        <v>-9338</v>
      </c>
      <c r="U489" s="30">
        <f t="shared" ca="1" si="595"/>
        <v>-9678</v>
      </c>
      <c r="V489" s="30">
        <f t="shared" ca="1" si="595"/>
        <v>-10524</v>
      </c>
      <c r="W489" s="30">
        <f t="shared" ca="1" si="595"/>
        <v>-10791.5</v>
      </c>
      <c r="X489" s="30">
        <f t="shared" ca="1" si="595"/>
        <v>-9847</v>
      </c>
      <c r="Y489" s="30">
        <f t="shared" ca="1" si="595"/>
        <v>-9987</v>
      </c>
      <c r="Z489" s="30">
        <f t="shared" ca="1" si="595"/>
        <v>-11265.5</v>
      </c>
      <c r="AA489" s="30">
        <f t="shared" ca="1" si="595"/>
        <v>-10730.5</v>
      </c>
      <c r="AB489" s="30">
        <f t="shared" ca="1" si="595"/>
        <v>-8790.5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-5583.5161290322585</v>
      </c>
      <c r="AE489" s="42">
        <f ca="1">MAX(INDIRECT(ADDRESS(ROW($C$37),COLUMN($C$37)+($C455-1),4, TRUE,"Entrées")):INDIRECT(ADDRESS(ROW(INDIRECT($A$42)),COLUMN($C$37)+($C455-1),4,TRUE,"Entrées")))</f>
        <v>127.5</v>
      </c>
      <c r="AF489" s="42">
        <f ca="1">MIN(INDIRECT(ADDRESS(ROW($C$37),COLUMN($C$37)+($C455-1),4, TRUE,"Entrées")):INDIRECT(ADDRESS(ROW(INDIRECT($A$42)),COLUMN($C$37)+($C455-1),4,TRUE,"Entrées")))</f>
        <v>-11265.5</v>
      </c>
      <c r="AH489" s="11">
        <f>Entrées!A516</f>
        <v>20</v>
      </c>
      <c r="AI489" s="13">
        <f>Entrées!B516</f>
        <v>23</v>
      </c>
      <c r="AJ489" s="31">
        <f t="shared" ca="1" si="569"/>
        <v>49473.956989247294</v>
      </c>
      <c r="AK489" s="31">
        <f t="shared" ca="1" si="545"/>
        <v>49350.672043010745</v>
      </c>
      <c r="AL489" s="31">
        <f t="shared" ca="1" si="546"/>
        <v>49398.118279569891</v>
      </c>
      <c r="AM489" s="31">
        <f t="shared" ca="1" si="547"/>
        <v>347.55645161290329</v>
      </c>
      <c r="AN489" s="31">
        <f t="shared" ca="1" si="548"/>
        <v>2588.1444892473114</v>
      </c>
      <c r="AO489" s="31">
        <f t="shared" ca="1" si="549"/>
        <v>1503.5463709677417</v>
      </c>
      <c r="AP489" s="31">
        <f t="shared" ca="1" si="550"/>
        <v>41704.171370967742</v>
      </c>
      <c r="AQ489" s="31">
        <f t="shared" ca="1" si="551"/>
        <v>2152.7096774193546</v>
      </c>
      <c r="AR489" s="31">
        <f t="shared" ca="1" si="552"/>
        <v>402.56922043010746</v>
      </c>
      <c r="AS489" s="31">
        <f t="shared" ca="1" si="553"/>
        <v>6508.2741935483891</v>
      </c>
      <c r="AT489" s="31">
        <f t="shared" ca="1" si="554"/>
        <v>-813.07862903225805</v>
      </c>
      <c r="AU489" s="31">
        <f t="shared" ca="1" si="555"/>
        <v>663.5913978494624</v>
      </c>
      <c r="AV489" s="31">
        <f t="shared" ca="1" si="556"/>
        <v>-5583.5161290322567</v>
      </c>
      <c r="AW489" s="31">
        <f t="shared" ca="1" si="557"/>
        <v>65.047043010752674</v>
      </c>
      <c r="AX489" s="31">
        <f t="shared" ca="1" si="558"/>
        <v>1350.5215053763443</v>
      </c>
      <c r="AY489" s="31">
        <f t="shared" ca="1" si="559"/>
        <v>-1174.383064516129</v>
      </c>
      <c r="AZ489" s="31">
        <f t="shared" ca="1" si="560"/>
        <v>-997.34811827956992</v>
      </c>
      <c r="BA489" s="31">
        <f t="shared" ca="1" si="561"/>
        <v>-382.02016129032256</v>
      </c>
      <c r="BB489" s="31">
        <f t="shared" ca="1" si="562"/>
        <v>-2410.5497311827958</v>
      </c>
      <c r="BC489" s="31">
        <f t="shared" ca="1" si="563"/>
        <v>-1597.1438172043011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-1588</v>
      </c>
      <c r="BI489" s="32">
        <f>IF($BF489&gt;$Y$7,"",IF(AND($BF489=$Y$7,$BG489=23),"",Entrées!D517-Entrées!D516))</f>
        <v>-2225</v>
      </c>
      <c r="BJ489" s="32">
        <f>IF($BF489&gt;$Y$7,"",IF(AND($BF489=$Y$7,$BG489=23),"",Entrées!E517-Entrées!E516))</f>
        <v>-2387.5</v>
      </c>
      <c r="BK489" s="32">
        <f>IF($BF489&gt;$Y$7,"",IF(AND($BF489=$Y$7,$BG489=23),"",Entrées!F517-Entrées!F516))</f>
        <v>-0.5</v>
      </c>
      <c r="BL489" s="32">
        <f>IF($BF489&gt;$Y$7,"",IF(AND($BF489=$Y$7,$BG489=23),"",Entrées!G517-Entrées!G516))</f>
        <v>3</v>
      </c>
      <c r="BM489" s="32">
        <f>IF($BF489&gt;$Y$7,"",IF(AND($BF489=$Y$7,$BG489=23),"",Entrées!H517-Entrées!H516))</f>
        <v>-235</v>
      </c>
      <c r="BN489" s="32">
        <f>IF($BF489&gt;$Y$7,"",IF(AND($BF489=$Y$7,$BG489=23),"",Entrées!I517-Entrées!I516))</f>
        <v>-42.5</v>
      </c>
      <c r="BO489" s="32">
        <f>IF($BF489&gt;$Y$7,"",IF(AND($BF489=$Y$7,$BG489=23),"",Entrées!J517-Entrées!J516))</f>
        <v>-52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-397</v>
      </c>
      <c r="BR489" s="32">
        <f>IF($BF489&gt;$Y$7,"",IF(AND($BF489=$Y$7,$BG489=23),"",Entrées!M517-Entrées!M516))</f>
        <v>-292.5</v>
      </c>
      <c r="BS489" s="32">
        <f>IF($BF489&gt;$Y$7,"",IF(AND($BF489=$Y$7,$BG489=23),"",Entrées!N517-Entrées!N516))</f>
        <v>-10.5</v>
      </c>
      <c r="BT489" s="32">
        <f>IF($BF489&gt;$Y$7,"",IF(AND($BF489=$Y$7,$BG489=23),"",Entrées!O517-Entrées!O516))</f>
        <v>-560.5</v>
      </c>
      <c r="BU489" s="32">
        <f>IF($BF489&gt;$Y$7,"",IF(AND($BF489=$Y$7,$BG489=23),"",Entrées!P517-Entrées!P516))</f>
        <v>-1</v>
      </c>
      <c r="BV489" s="32">
        <f>IF($BF489&gt;$Y$7,"",IF(AND($BF489=$Y$7,$BG489=23),"",Entrées!Q517-Entrées!Q516))</f>
        <v>-830</v>
      </c>
      <c r="BW489" s="32">
        <f>IF($BF489&gt;$Y$7,"",IF(AND($BF489=$Y$7,$BG489=23),"",Entrées!R517-Entrées!R516))</f>
        <v>98</v>
      </c>
      <c r="BX489" s="32">
        <f>IF($BF489&gt;$Y$7,"",IF(AND($BF489=$Y$7,$BG489=23),"",Entrées!S517-Entrées!S516))</f>
        <v>434</v>
      </c>
      <c r="BY489" s="32">
        <f>IF($BF489&gt;$Y$7,"",IF(AND($BF489=$Y$7,$BG489=23),"",Entrées!T517-Entrées!T516))</f>
        <v>-575</v>
      </c>
      <c r="BZ489" s="32">
        <f>IF($BF489&gt;$Y$7,"",IF(AND($BF489=$Y$7,$BG489=23),"",Entrées!U517-Entrées!U516))</f>
        <v>0</v>
      </c>
      <c r="CA489" s="32">
        <f>IF($BF489&gt;$Y$7,"",IF(AND($BF489=$Y$7,$BG489=23),"",Entrées!V517-Entrées!V516))</f>
        <v>-454</v>
      </c>
      <c r="CD489" s="33">
        <f>IF($BF489&lt;=$Y$7,Entrées!J516/CD$2,"")</f>
        <v>0.3480948776179662</v>
      </c>
      <c r="CE489" s="33">
        <f>IF($BF489&lt;=$Y$7,Entrées!K516/CE$2,"")</f>
        <v>0</v>
      </c>
      <c r="CF489" s="11">
        <f t="shared" si="565"/>
        <v>7926</v>
      </c>
      <c r="CG489" s="11">
        <f t="shared" si="566"/>
        <v>4186</v>
      </c>
      <c r="CH489" s="52">
        <f t="shared" si="567"/>
        <v>0.27160101910413265</v>
      </c>
      <c r="CI489" s="52">
        <f t="shared" si="568"/>
        <v>9.6170382329218221E-2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49473.956989247294</v>
      </c>
      <c r="AK490" s="31">
        <f t="shared" ca="1" si="545"/>
        <v>49350.672043010745</v>
      </c>
      <c r="AL490" s="31">
        <f t="shared" ca="1" si="546"/>
        <v>49398.118279569891</v>
      </c>
      <c r="AM490" s="31">
        <f t="shared" ca="1" si="547"/>
        <v>347.55645161290329</v>
      </c>
      <c r="AN490" s="31">
        <f t="shared" ca="1" si="548"/>
        <v>2588.1444892473114</v>
      </c>
      <c r="AO490" s="31">
        <f t="shared" ca="1" si="549"/>
        <v>1503.5463709677417</v>
      </c>
      <c r="AP490" s="31">
        <f t="shared" ca="1" si="550"/>
        <v>41704.171370967742</v>
      </c>
      <c r="AQ490" s="31">
        <f t="shared" ca="1" si="551"/>
        <v>2152.7096774193546</v>
      </c>
      <c r="AR490" s="31">
        <f t="shared" ca="1" si="552"/>
        <v>402.56922043010746</v>
      </c>
      <c r="AS490" s="31">
        <f t="shared" ca="1" si="553"/>
        <v>6508.2741935483891</v>
      </c>
      <c r="AT490" s="31">
        <f t="shared" ca="1" si="554"/>
        <v>-813.07862903225805</v>
      </c>
      <c r="AU490" s="31">
        <f t="shared" ca="1" si="555"/>
        <v>663.5913978494624</v>
      </c>
      <c r="AV490" s="31">
        <f t="shared" ca="1" si="556"/>
        <v>-5583.5161290322567</v>
      </c>
      <c r="AW490" s="31">
        <f t="shared" ca="1" si="557"/>
        <v>65.047043010752674</v>
      </c>
      <c r="AX490" s="31">
        <f t="shared" ca="1" si="558"/>
        <v>1350.5215053763443</v>
      </c>
      <c r="AY490" s="31">
        <f t="shared" ca="1" si="559"/>
        <v>-1174.383064516129</v>
      </c>
      <c r="AZ490" s="31">
        <f t="shared" ca="1" si="560"/>
        <v>-997.34811827956992</v>
      </c>
      <c r="BA490" s="31">
        <f t="shared" ca="1" si="561"/>
        <v>-382.02016129032256</v>
      </c>
      <c r="BB490" s="31">
        <f t="shared" ca="1" si="562"/>
        <v>-2410.5497311827958</v>
      </c>
      <c r="BC490" s="31">
        <f t="shared" ca="1" si="563"/>
        <v>-1597.1438172043011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-3894</v>
      </c>
      <c r="BI490" s="32">
        <f>IF($BF490&gt;$Y$7,"",IF(AND($BF490=$Y$7,$BG490=23),"",Entrées!D518-Entrées!D517))</f>
        <v>-2650</v>
      </c>
      <c r="BJ490" s="32">
        <f>IF($BF490&gt;$Y$7,"",IF(AND($BF490=$Y$7,$BG490=23),"",Entrées!E518-Entrées!E517))</f>
        <v>-2975</v>
      </c>
      <c r="BK490" s="32">
        <f>IF($BF490&gt;$Y$7,"",IF(AND($BF490=$Y$7,$BG490=23),"",Entrées!F518-Entrées!F517))</f>
        <v>0</v>
      </c>
      <c r="BL490" s="32">
        <f>IF($BF490&gt;$Y$7,"",IF(AND($BF490=$Y$7,$BG490=23),"",Entrées!G518-Entrées!G517))</f>
        <v>-298</v>
      </c>
      <c r="BM490" s="32">
        <f>IF($BF490&gt;$Y$7,"",IF(AND($BF490=$Y$7,$BG490=23),"",Entrées!H518-Entrées!H517))</f>
        <v>-10</v>
      </c>
      <c r="BN490" s="32">
        <f>IF($BF490&gt;$Y$7,"",IF(AND($BF490=$Y$7,$BG490=23),"",Entrées!I518-Entrées!I517))</f>
        <v>-373.5</v>
      </c>
      <c r="BO490" s="32">
        <f>IF($BF490&gt;$Y$7,"",IF(AND($BF490=$Y$7,$BG490=23),"",Entrées!J518-Entrées!J517))</f>
        <v>-207.5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-291.5</v>
      </c>
      <c r="BR490" s="32">
        <f>IF($BF490&gt;$Y$7,"",IF(AND($BF490=$Y$7,$BG490=23),"",Entrées!M518-Entrées!M517))</f>
        <v>-1626</v>
      </c>
      <c r="BS490" s="32">
        <f>IF($BF490&gt;$Y$7,"",IF(AND($BF490=$Y$7,$BG490=23),"",Entrées!N518-Entrées!N517))</f>
        <v>-2.5</v>
      </c>
      <c r="BT490" s="32">
        <f>IF($BF490&gt;$Y$7,"",IF(AND($BF490=$Y$7,$BG490=23),"",Entrées!O518-Entrées!O517))</f>
        <v>-1084.5</v>
      </c>
      <c r="BU490" s="32">
        <f>IF($BF490&gt;$Y$7,"",IF(AND($BF490=$Y$7,$BG490=23),"",Entrées!P518-Entrées!P517))</f>
        <v>-4</v>
      </c>
      <c r="BV490" s="32">
        <f>IF($BF490&gt;$Y$7,"",IF(AND($BF490=$Y$7,$BG490=23),"",Entrées!Q518-Entrées!Q517))</f>
        <v>-61</v>
      </c>
      <c r="BW490" s="32">
        <f>IF($BF490&gt;$Y$7,"",IF(AND($BF490=$Y$7,$BG490=23),"",Entrées!R518-Entrées!R517))</f>
        <v>0</v>
      </c>
      <c r="BX490" s="32">
        <f>IF($BF490&gt;$Y$7,"",IF(AND($BF490=$Y$7,$BG490=23),"",Entrées!S518-Entrées!S517))</f>
        <v>-681</v>
      </c>
      <c r="BY490" s="32">
        <f>IF($BF490&gt;$Y$7,"",IF(AND($BF490=$Y$7,$BG490=23),"",Entrées!T518-Entrées!T517))</f>
        <v>-100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136</v>
      </c>
      <c r="CD490" s="33">
        <f>IF($BF490&lt;=$Y$7,Entrées!J517/CD$2,"")</f>
        <v>0.34153419126924045</v>
      </c>
      <c r="CE490" s="33">
        <f>IF($BF490&lt;=$Y$7,Entrées!K517/CE$2,"")</f>
        <v>0</v>
      </c>
      <c r="CF490" s="11">
        <f t="shared" si="565"/>
        <v>7926</v>
      </c>
      <c r="CG490" s="11">
        <f t="shared" si="566"/>
        <v>4186</v>
      </c>
      <c r="CH490" s="52">
        <f t="shared" si="567"/>
        <v>0.27160101910413265</v>
      </c>
      <c r="CI490" s="52">
        <f t="shared" si="568"/>
        <v>9.6170382329218221E-2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49473.956989247294</v>
      </c>
      <c r="AK491" s="31">
        <f t="shared" ca="1" si="545"/>
        <v>49350.672043010745</v>
      </c>
      <c r="AL491" s="31">
        <f t="shared" ca="1" si="546"/>
        <v>49398.118279569891</v>
      </c>
      <c r="AM491" s="31">
        <f t="shared" ca="1" si="547"/>
        <v>347.55645161290329</v>
      </c>
      <c r="AN491" s="31">
        <f t="shared" ca="1" si="548"/>
        <v>2588.1444892473114</v>
      </c>
      <c r="AO491" s="31">
        <f t="shared" ca="1" si="549"/>
        <v>1503.5463709677417</v>
      </c>
      <c r="AP491" s="31">
        <f t="shared" ca="1" si="550"/>
        <v>41704.171370967742</v>
      </c>
      <c r="AQ491" s="31">
        <f t="shared" ca="1" si="551"/>
        <v>2152.7096774193546</v>
      </c>
      <c r="AR491" s="31">
        <f t="shared" ca="1" si="552"/>
        <v>402.56922043010746</v>
      </c>
      <c r="AS491" s="31">
        <f t="shared" ca="1" si="553"/>
        <v>6508.2741935483891</v>
      </c>
      <c r="AT491" s="31">
        <f t="shared" ca="1" si="554"/>
        <v>-813.07862903225805</v>
      </c>
      <c r="AU491" s="31">
        <f t="shared" ca="1" si="555"/>
        <v>663.5913978494624</v>
      </c>
      <c r="AV491" s="31">
        <f t="shared" ca="1" si="556"/>
        <v>-5583.5161290322567</v>
      </c>
      <c r="AW491" s="31">
        <f t="shared" ca="1" si="557"/>
        <v>65.047043010752674</v>
      </c>
      <c r="AX491" s="31">
        <f t="shared" ca="1" si="558"/>
        <v>1350.5215053763443</v>
      </c>
      <c r="AY491" s="31">
        <f t="shared" ca="1" si="559"/>
        <v>-1174.383064516129</v>
      </c>
      <c r="AZ491" s="31">
        <f t="shared" ca="1" si="560"/>
        <v>-997.34811827956992</v>
      </c>
      <c r="BA491" s="31">
        <f t="shared" ca="1" si="561"/>
        <v>-382.02016129032256</v>
      </c>
      <c r="BB491" s="31">
        <f t="shared" ca="1" si="562"/>
        <v>-2410.5497311827958</v>
      </c>
      <c r="BC491" s="31">
        <f t="shared" ca="1" si="563"/>
        <v>-1597.1438172043011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-1256</v>
      </c>
      <c r="BI491" s="32">
        <f>IF($BF491&gt;$Y$7,"",IF(AND($BF491=$Y$7,$BG491=23),"",Entrées!D519-Entrées!D518))</f>
        <v>-1387.5</v>
      </c>
      <c r="BJ491" s="32">
        <f>IF($BF491&gt;$Y$7,"",IF(AND($BF491=$Y$7,$BG491=23),"",Entrées!E519-Entrées!E518))</f>
        <v>-1400</v>
      </c>
      <c r="BK491" s="32">
        <f>IF($BF491&gt;$Y$7,"",IF(AND($BF491=$Y$7,$BG491=23),"",Entrées!F519-Entrées!F518))</f>
        <v>-0.5</v>
      </c>
      <c r="BL491" s="32">
        <f>IF($BF491&gt;$Y$7,"",IF(AND($BF491=$Y$7,$BG491=23),"",Entrées!G519-Entrées!G518))</f>
        <v>-57</v>
      </c>
      <c r="BM491" s="32">
        <f>IF($BF491&gt;$Y$7,"",IF(AND($BF491=$Y$7,$BG491=23),"",Entrées!H519-Entrées!H518))</f>
        <v>22.5</v>
      </c>
      <c r="BN491" s="32">
        <f>IF($BF491&gt;$Y$7,"",IF(AND($BF491=$Y$7,$BG491=23),"",Entrées!I519-Entrées!I518))</f>
        <v>-299</v>
      </c>
      <c r="BO491" s="32">
        <f>IF($BF491&gt;$Y$7,"",IF(AND($BF491=$Y$7,$BG491=23),"",Entrées!J519-Entrées!J518))</f>
        <v>3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-336</v>
      </c>
      <c r="BR491" s="32">
        <f>IF($BF491&gt;$Y$7,"",IF(AND($BF491=$Y$7,$BG491=23),"",Entrées!M519-Entrées!M518))</f>
        <v>-333.5</v>
      </c>
      <c r="BS491" s="32">
        <f>IF($BF491&gt;$Y$7,"",IF(AND($BF491=$Y$7,$BG491=23),"",Entrées!N519-Entrées!N518))</f>
        <v>12.5</v>
      </c>
      <c r="BT491" s="32">
        <f>IF($BF491&gt;$Y$7,"",IF(AND($BF491=$Y$7,$BG491=23),"",Entrées!O519-Entrées!O518))</f>
        <v>-267.5</v>
      </c>
      <c r="BU491" s="32">
        <f>IF($BF491&gt;$Y$7,"",IF(AND($BF491=$Y$7,$BG491=23),"",Entrées!P519-Entrées!P518))</f>
        <v>0</v>
      </c>
      <c r="BV491" s="32">
        <f>IF($BF491&gt;$Y$7,"",IF(AND($BF491=$Y$7,$BG491=23),"",Entrées!Q519-Entrées!Q518))</f>
        <v>15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161</v>
      </c>
      <c r="BY491" s="32">
        <f>IF($BF491&gt;$Y$7,"",IF(AND($BF491=$Y$7,$BG491=23),"",Entrées!T519-Entrées!T518))</f>
        <v>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-154</v>
      </c>
      <c r="CD491" s="33">
        <f>IF($BF491&lt;=$Y$7,Entrées!J518/CD$2,"")</f>
        <v>0.31535452939692155</v>
      </c>
      <c r="CE491" s="33">
        <f>IF($BF491&lt;=$Y$7,Entrées!K518/CE$2,"")</f>
        <v>0</v>
      </c>
      <c r="CF491" s="11">
        <f t="shared" si="565"/>
        <v>7926</v>
      </c>
      <c r="CG491" s="11">
        <f t="shared" si="566"/>
        <v>4186</v>
      </c>
      <c r="CH491" s="52">
        <f t="shared" si="567"/>
        <v>0.27160101910413265</v>
      </c>
      <c r="CI491" s="52">
        <f t="shared" si="568"/>
        <v>9.6170382329218221E-2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49473.956989247294</v>
      </c>
      <c r="AK492" s="31">
        <f t="shared" ca="1" si="545"/>
        <v>49350.672043010745</v>
      </c>
      <c r="AL492" s="31">
        <f t="shared" ca="1" si="546"/>
        <v>49398.118279569891</v>
      </c>
      <c r="AM492" s="31">
        <f t="shared" ca="1" si="547"/>
        <v>347.55645161290329</v>
      </c>
      <c r="AN492" s="31">
        <f t="shared" ca="1" si="548"/>
        <v>2588.1444892473114</v>
      </c>
      <c r="AO492" s="31">
        <f t="shared" ca="1" si="549"/>
        <v>1503.5463709677417</v>
      </c>
      <c r="AP492" s="31">
        <f t="shared" ca="1" si="550"/>
        <v>41704.171370967742</v>
      </c>
      <c r="AQ492" s="31">
        <f t="shared" ca="1" si="551"/>
        <v>2152.7096774193546</v>
      </c>
      <c r="AR492" s="31">
        <f t="shared" ca="1" si="552"/>
        <v>402.56922043010746</v>
      </c>
      <c r="AS492" s="31">
        <f t="shared" ca="1" si="553"/>
        <v>6508.2741935483891</v>
      </c>
      <c r="AT492" s="31">
        <f t="shared" ca="1" si="554"/>
        <v>-813.07862903225805</v>
      </c>
      <c r="AU492" s="31">
        <f t="shared" ca="1" si="555"/>
        <v>663.5913978494624</v>
      </c>
      <c r="AV492" s="31">
        <f t="shared" ca="1" si="556"/>
        <v>-5583.5161290322567</v>
      </c>
      <c r="AW492" s="31">
        <f t="shared" ca="1" si="557"/>
        <v>65.047043010752674</v>
      </c>
      <c r="AX492" s="31">
        <f t="shared" ca="1" si="558"/>
        <v>1350.5215053763443</v>
      </c>
      <c r="AY492" s="31">
        <f t="shared" ca="1" si="559"/>
        <v>-1174.383064516129</v>
      </c>
      <c r="AZ492" s="31">
        <f t="shared" ca="1" si="560"/>
        <v>-997.34811827956992</v>
      </c>
      <c r="BA492" s="31">
        <f t="shared" ca="1" si="561"/>
        <v>-382.02016129032256</v>
      </c>
      <c r="BB492" s="31">
        <f t="shared" ca="1" si="562"/>
        <v>-2410.5497311827958</v>
      </c>
      <c r="BC492" s="31">
        <f t="shared" ca="1" si="563"/>
        <v>-1597.1438172043011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-2608</v>
      </c>
      <c r="BI492" s="32">
        <f>IF($BF492&gt;$Y$7,"",IF(AND($BF492=$Y$7,$BG492=23),"",Entrées!D520-Entrées!D519))</f>
        <v>-2587.5</v>
      </c>
      <c r="BJ492" s="32">
        <f>IF($BF492&gt;$Y$7,"",IF(AND($BF492=$Y$7,$BG492=23),"",Entrées!E520-Entrées!E519))</f>
        <v>-2700</v>
      </c>
      <c r="BK492" s="32">
        <f>IF($BF492&gt;$Y$7,"",IF(AND($BF492=$Y$7,$BG492=23),"",Entrées!F520-Entrées!F519))</f>
        <v>0.5</v>
      </c>
      <c r="BL492" s="32">
        <f>IF($BF492&gt;$Y$7,"",IF(AND($BF492=$Y$7,$BG492=23),"",Entrées!G520-Entrées!G519))</f>
        <v>-15</v>
      </c>
      <c r="BM492" s="32">
        <f>IF($BF492&gt;$Y$7,"",IF(AND($BF492=$Y$7,$BG492=23),"",Entrées!H520-Entrées!H519))</f>
        <v>222.5</v>
      </c>
      <c r="BN492" s="32">
        <f>IF($BF492&gt;$Y$7,"",IF(AND($BF492=$Y$7,$BG492=23),"",Entrées!I520-Entrées!I519))</f>
        <v>-2346</v>
      </c>
      <c r="BO492" s="32">
        <f>IF($BF492&gt;$Y$7,"",IF(AND($BF492=$Y$7,$BG492=23),"",Entrées!J520-Entrées!J519))</f>
        <v>-92.5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-10</v>
      </c>
      <c r="BR492" s="32">
        <f>IF($BF492&gt;$Y$7,"",IF(AND($BF492=$Y$7,$BG492=23),"",Entrées!M520-Entrées!M519))</f>
        <v>67.5</v>
      </c>
      <c r="BS492" s="32">
        <f>IF($BF492&gt;$Y$7,"",IF(AND($BF492=$Y$7,$BG492=23),"",Entrées!N520-Entrées!N519))</f>
        <v>2</v>
      </c>
      <c r="BT492" s="32">
        <f>IF($BF492&gt;$Y$7,"",IF(AND($BF492=$Y$7,$BG492=23),"",Entrées!O520-Entrées!O519))</f>
        <v>-437.5</v>
      </c>
      <c r="BU492" s="32">
        <f>IF($BF492&gt;$Y$7,"",IF(AND($BF492=$Y$7,$BG492=23),"",Entrées!P520-Entrées!P519))</f>
        <v>3</v>
      </c>
      <c r="BV492" s="32">
        <f>IF($BF492&gt;$Y$7,"",IF(AND($BF492=$Y$7,$BG492=23),"",Entrées!Q520-Entrées!Q519))</f>
        <v>-785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95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-260</v>
      </c>
      <c r="CD492" s="33">
        <f>IF($BF492&lt;=$Y$7,Entrées!J519/CD$2,"")</f>
        <v>0.31573303053242491</v>
      </c>
      <c r="CE492" s="33">
        <f>IF($BF492&lt;=$Y$7,Entrées!K519/CE$2,"")</f>
        <v>0</v>
      </c>
      <c r="CF492" s="11">
        <f t="shared" si="565"/>
        <v>7926</v>
      </c>
      <c r="CG492" s="11">
        <f t="shared" si="566"/>
        <v>4186</v>
      </c>
      <c r="CH492" s="52">
        <f t="shared" si="567"/>
        <v>0.27160101910413265</v>
      </c>
      <c r="CI492" s="52">
        <f t="shared" si="568"/>
        <v>9.6170382329218221E-2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71.5</v>
      </c>
      <c r="F493" s="28">
        <f ca="1">IF($D493&gt;$D$8,"",INDIRECT(ADDRESS(ROW(Entrées!$C$37)+($D493-1)*24+F$11,COLUMN(Entrées!$C$37)+($C493-1),4,TRUE,"Entrées")))</f>
        <v>65.5</v>
      </c>
      <c r="G493" s="28">
        <f ca="1">IF($D493&gt;$D$8,"",INDIRECT(ADDRESS(ROW(Entrées!$C$37)+($D493-1)*24+G$11,COLUMN(Entrées!$C$37)+($C493-1),4,TRUE,"Entrées")))</f>
        <v>62.5</v>
      </c>
      <c r="H493" s="28">
        <f ca="1">IF($D493&gt;$D$8,"",INDIRECT(ADDRESS(ROW(Entrées!$C$37)+($D493-1)*24+H$11,COLUMN(Entrées!$C$37)+($C493-1),4,TRUE,"Entrées")))</f>
        <v>61</v>
      </c>
      <c r="I493" s="28">
        <f ca="1">IF($D493&gt;$D$8,"",INDIRECT(ADDRESS(ROW(Entrées!$C$37)+($D493-1)*24+I$11,COLUMN(Entrées!$C$37)+($C493-1),4,TRUE,"Entrées")))</f>
        <v>60</v>
      </c>
      <c r="J493" s="28">
        <f ca="1">IF($D493&gt;$D$8,"",INDIRECT(ADDRESS(ROW(Entrées!$C$37)+($D493-1)*24+J$11,COLUMN(Entrées!$C$37)+($C493-1),4,TRUE,"Entrées")))</f>
        <v>61.5</v>
      </c>
      <c r="K493" s="28">
        <f ca="1">IF($D493&gt;$D$8,"",INDIRECT(ADDRESS(ROW(Entrées!$C$37)+($D493-1)*24+K$11,COLUMN(Entrées!$C$37)+($C493-1),4,TRUE,"Entrées")))</f>
        <v>77</v>
      </c>
      <c r="L493" s="28">
        <f ca="1">IF($D493&gt;$D$8,"",INDIRECT(ADDRESS(ROW(Entrées!$C$37)+($D493-1)*24+L$11,COLUMN(Entrées!$C$37)+($C493-1),4,TRUE,"Entrées")))</f>
        <v>89</v>
      </c>
      <c r="M493" s="28">
        <f ca="1">IF($D493&gt;$D$8,"",INDIRECT(ADDRESS(ROW(Entrées!$C$37)+($D493-1)*24+M$11,COLUMN(Entrées!$C$37)+($C493-1),4,TRUE,"Entrées")))</f>
        <v>90.5</v>
      </c>
      <c r="N493" s="28">
        <f ca="1">IF($D493&gt;$D$8,"",INDIRECT(ADDRESS(ROW(Entrées!$C$37)+($D493-1)*24+N$11,COLUMN(Entrées!$C$37)+($C493-1),4,TRUE,"Entrées")))</f>
        <v>92.5</v>
      </c>
      <c r="O493" s="28">
        <f ca="1">IF($D493&gt;$D$8,"",INDIRECT(ADDRESS(ROW(Entrées!$C$37)+($D493-1)*24+O$11,COLUMN(Entrées!$C$37)+($C493-1),4,TRUE,"Entrées")))</f>
        <v>92</v>
      </c>
      <c r="P493" s="28">
        <f ca="1">IF($D493&gt;$D$8,"",INDIRECT(ADDRESS(ROW(Entrées!$C$37)+($D493-1)*24+P$11,COLUMN(Entrées!$C$37)+($C493-1),4,TRUE,"Entrées")))</f>
        <v>90</v>
      </c>
      <c r="Q493" s="28">
        <f ca="1">IF($D493&gt;$D$8,"",INDIRECT(ADDRESS(ROW(Entrées!$C$37)+($D493-1)*24+Q$11,COLUMN(Entrées!$C$37)+($C493-1),4,TRUE,"Entrées")))</f>
        <v>88</v>
      </c>
      <c r="R493" s="28">
        <f ca="1">IF($D493&gt;$D$8,"",INDIRECT(ADDRESS(ROW(Entrées!$C$37)+($D493-1)*24+R$11,COLUMN(Entrées!$C$37)+($C493-1),4,TRUE,"Entrées")))</f>
        <v>86</v>
      </c>
      <c r="S493" s="28">
        <f ca="1">IF($D493&gt;$D$8,"",INDIRECT(ADDRESS(ROW(Entrées!$C$37)+($D493-1)*24+S$11,COLUMN(Entrées!$C$37)+($C493-1),4,TRUE,"Entrées")))</f>
        <v>85</v>
      </c>
      <c r="T493" s="28">
        <f ca="1">IF($D493&gt;$D$8,"",INDIRECT(ADDRESS(ROW(Entrées!$C$37)+($D493-1)*24+T$11,COLUMN(Entrées!$C$37)+($C493-1),4,TRUE,"Entrées")))</f>
        <v>83</v>
      </c>
      <c r="U493" s="28">
        <f ca="1">IF($D493&gt;$D$8,"",INDIRECT(ADDRESS(ROW(Entrées!$C$37)+($D493-1)*24+U$11,COLUMN(Entrées!$C$37)+($C493-1),4,TRUE,"Entrées")))</f>
        <v>86</v>
      </c>
      <c r="V493" s="28">
        <f ca="1">IF($D493&gt;$D$8,"",INDIRECT(ADDRESS(ROW(Entrées!$C$37)+($D493-1)*24+V$11,COLUMN(Entrées!$C$37)+($C493-1),4,TRUE,"Entrées")))</f>
        <v>88</v>
      </c>
      <c r="W493" s="28">
        <f ca="1">IF($D493&gt;$D$8,"",INDIRECT(ADDRESS(ROW(Entrées!$C$37)+($D493-1)*24+W$11,COLUMN(Entrées!$C$37)+($C493-1),4,TRUE,"Entrées")))</f>
        <v>89.5</v>
      </c>
      <c r="X493" s="28">
        <f ca="1">IF($D493&gt;$D$8,"",INDIRECT(ADDRESS(ROW(Entrées!$C$37)+($D493-1)*24+X$11,COLUMN(Entrées!$C$37)+($C493-1),4,TRUE,"Entrées")))</f>
        <v>91.5</v>
      </c>
      <c r="Y493" s="28">
        <f ca="1">IF($D493&gt;$D$8,"",INDIRECT(ADDRESS(ROW(Entrées!$C$37)+($D493-1)*24+Y$11,COLUMN(Entrées!$C$37)+($C493-1),4,TRUE,"Entrées")))</f>
        <v>90.5</v>
      </c>
      <c r="Z493" s="28">
        <f ca="1">IF($D493&gt;$D$8,"",INDIRECT(ADDRESS(ROW(Entrées!$C$37)+($D493-1)*24+Z$11,COLUMN(Entrées!$C$37)+($C493-1),4,TRUE,"Entrées")))</f>
        <v>88.5</v>
      </c>
      <c r="AA493" s="28">
        <f ca="1">IF($D493&gt;$D$8,"",INDIRECT(ADDRESS(ROW(Entrées!$C$37)+($D493-1)*24+AA$11,COLUMN(Entrées!$C$37)+($C493-1),4,TRUE,"Entrées")))</f>
        <v>79.5</v>
      </c>
      <c r="AB493" s="28">
        <f ca="1">IF($D493&gt;$D$8,"",INDIRECT(ADDRESS(ROW(Entrées!$C$37)+($D493-1)*24+AB$11,COLUMN(Entrées!$C$37)+($C493-1),4,TRUE,"Entrées")))</f>
        <v>74</v>
      </c>
      <c r="AC493" s="11"/>
      <c r="AD493" s="40">
        <f t="shared" ref="AD493:AD523" ca="1" si="597">SUM(E493:AB493)/24</f>
        <v>80.9375</v>
      </c>
      <c r="AE493" s="40">
        <f ca="1">MAX(E493:AB493)</f>
        <v>92.5</v>
      </c>
      <c r="AF493" s="40">
        <f ca="1">MIN(E493:AB493)</f>
        <v>60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49473.956989247294</v>
      </c>
      <c r="AK493" s="31">
        <f t="shared" ca="1" si="545"/>
        <v>49350.672043010745</v>
      </c>
      <c r="AL493" s="31">
        <f t="shared" ca="1" si="546"/>
        <v>49398.118279569891</v>
      </c>
      <c r="AM493" s="31">
        <f t="shared" ca="1" si="547"/>
        <v>347.55645161290329</v>
      </c>
      <c r="AN493" s="31">
        <f t="shared" ca="1" si="548"/>
        <v>2588.1444892473114</v>
      </c>
      <c r="AO493" s="31">
        <f t="shared" ca="1" si="549"/>
        <v>1503.5463709677417</v>
      </c>
      <c r="AP493" s="31">
        <f t="shared" ca="1" si="550"/>
        <v>41704.171370967742</v>
      </c>
      <c r="AQ493" s="31">
        <f t="shared" ca="1" si="551"/>
        <v>2152.7096774193546</v>
      </c>
      <c r="AR493" s="31">
        <f t="shared" ca="1" si="552"/>
        <v>402.56922043010746</v>
      </c>
      <c r="AS493" s="31">
        <f t="shared" ca="1" si="553"/>
        <v>6508.2741935483891</v>
      </c>
      <c r="AT493" s="31">
        <f t="shared" ca="1" si="554"/>
        <v>-813.07862903225805</v>
      </c>
      <c r="AU493" s="31">
        <f t="shared" ca="1" si="555"/>
        <v>663.5913978494624</v>
      </c>
      <c r="AV493" s="31">
        <f t="shared" ca="1" si="556"/>
        <v>-5583.5161290322567</v>
      </c>
      <c r="AW493" s="31">
        <f t="shared" ca="1" si="557"/>
        <v>65.047043010752674</v>
      </c>
      <c r="AX493" s="31">
        <f t="shared" ca="1" si="558"/>
        <v>1350.5215053763443</v>
      </c>
      <c r="AY493" s="31">
        <f t="shared" ca="1" si="559"/>
        <v>-1174.383064516129</v>
      </c>
      <c r="AZ493" s="31">
        <f t="shared" ca="1" si="560"/>
        <v>-997.34811827956992</v>
      </c>
      <c r="BA493" s="31">
        <f t="shared" ca="1" si="561"/>
        <v>-382.02016129032256</v>
      </c>
      <c r="BB493" s="31">
        <f t="shared" ca="1" si="562"/>
        <v>-2410.5497311827958</v>
      </c>
      <c r="BC493" s="31">
        <f t="shared" ca="1" si="563"/>
        <v>-1597.1438172043011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-1073.5</v>
      </c>
      <c r="BI493" s="32">
        <f>IF($BF493&gt;$Y$7,"",IF(AND($BF493=$Y$7,$BG493=23),"",Entrées!D521-Entrées!D520))</f>
        <v>-1050</v>
      </c>
      <c r="BJ493" s="32">
        <f>IF($BF493&gt;$Y$7,"",IF(AND($BF493=$Y$7,$BG493=23),"",Entrées!E521-Entrées!E520))</f>
        <v>-662.5</v>
      </c>
      <c r="BK493" s="32">
        <f>IF($BF493&gt;$Y$7,"",IF(AND($BF493=$Y$7,$BG493=23),"",Entrées!F521-Entrées!F520))</f>
        <v>-0.5</v>
      </c>
      <c r="BL493" s="32">
        <f>IF($BF493&gt;$Y$7,"",IF(AND($BF493=$Y$7,$BG493=23),"",Entrées!G521-Entrées!G520))</f>
        <v>58</v>
      </c>
      <c r="BM493" s="32">
        <f>IF($BF493&gt;$Y$7,"",IF(AND($BF493=$Y$7,$BG493=23),"",Entrées!H521-Entrées!H520))</f>
        <v>-9.5</v>
      </c>
      <c r="BN493" s="32">
        <f>IF($BF493&gt;$Y$7,"",IF(AND($BF493=$Y$7,$BG493=23),"",Entrées!I521-Entrées!I520))</f>
        <v>-342.5</v>
      </c>
      <c r="BO493" s="32">
        <f>IF($BF493&gt;$Y$7,"",IF(AND($BF493=$Y$7,$BG493=23),"",Entrées!J521-Entrées!J520))</f>
        <v>-68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78</v>
      </c>
      <c r="BR493" s="32">
        <f>IF($BF493&gt;$Y$7,"",IF(AND($BF493=$Y$7,$BG493=23),"",Entrées!M521-Entrées!M520))</f>
        <v>2</v>
      </c>
      <c r="BS493" s="32">
        <f>IF($BF493&gt;$Y$7,"",IF(AND($BF493=$Y$7,$BG493=23),"",Entrées!N521-Entrées!N520))</f>
        <v>-4.5</v>
      </c>
      <c r="BT493" s="32">
        <f>IF($BF493&gt;$Y$7,"",IF(AND($BF493=$Y$7,$BG493=23),"",Entrées!O521-Entrées!O520))</f>
        <v>-787</v>
      </c>
      <c r="BU493" s="32">
        <f>IF($BF493&gt;$Y$7,"",IF(AND($BF493=$Y$7,$BG493=23),"",Entrées!P521-Entrées!P520))</f>
        <v>1.5</v>
      </c>
      <c r="BV493" s="32">
        <f>IF($BF493&gt;$Y$7,"",IF(AND($BF493=$Y$7,$BG493=23),"",Entrées!Q521-Entrées!Q520))</f>
        <v>-684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-92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-89</v>
      </c>
      <c r="CD493" s="33">
        <f>IF($BF493&lt;=$Y$7,Entrées!J520/CD$2,"")</f>
        <v>0.30406257885440324</v>
      </c>
      <c r="CE493" s="33">
        <f>IF($BF493&lt;=$Y$7,Entrées!K520/CE$2,"")</f>
        <v>0</v>
      </c>
      <c r="CF493" s="11">
        <f t="shared" si="565"/>
        <v>7926</v>
      </c>
      <c r="CG493" s="11">
        <f t="shared" si="566"/>
        <v>4186</v>
      </c>
      <c r="CH493" s="52">
        <f t="shared" si="567"/>
        <v>0.27160101910413265</v>
      </c>
      <c r="CI493" s="52">
        <f t="shared" si="568"/>
        <v>9.6170382329218221E-2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73</v>
      </c>
      <c r="F494" s="28">
        <f ca="1">IF($D494&gt;$D$8,"",INDIRECT(ADDRESS(ROW(Entrées!$C$37)+($D494-1)*24+F$11,COLUMN(Entrées!$C$37)+($C494-1),4,TRUE,"Entrées")))</f>
        <v>73</v>
      </c>
      <c r="G494" s="28">
        <f ca="1">IF($D494&gt;$D$8,"",INDIRECT(ADDRESS(ROW(Entrées!$C$37)+($D494-1)*24+G$11,COLUMN(Entrées!$C$37)+($C494-1),4,TRUE,"Entrées")))</f>
        <v>72</v>
      </c>
      <c r="H494" s="28">
        <f ca="1">IF($D494&gt;$D$8,"",INDIRECT(ADDRESS(ROW(Entrées!$C$37)+($D494-1)*24+H$11,COLUMN(Entrées!$C$37)+($C494-1),4,TRUE,"Entrées")))</f>
        <v>67.5</v>
      </c>
      <c r="I494" s="28">
        <f ca="1">IF($D494&gt;$D$8,"",INDIRECT(ADDRESS(ROW(Entrées!$C$37)+($D494-1)*24+I$11,COLUMN(Entrées!$C$37)+($C494-1),4,TRUE,"Entrées")))</f>
        <v>68.5</v>
      </c>
      <c r="J494" s="28">
        <f ca="1">IF($D494&gt;$D$8,"",INDIRECT(ADDRESS(ROW(Entrées!$C$37)+($D494-1)*24+J$11,COLUMN(Entrées!$C$37)+($C494-1),4,TRUE,"Entrées")))</f>
        <v>74</v>
      </c>
      <c r="K494" s="28">
        <f ca="1">IF($D494&gt;$D$8,"",INDIRECT(ADDRESS(ROW(Entrées!$C$37)+($D494-1)*24+K$11,COLUMN(Entrées!$C$37)+($C494-1),4,TRUE,"Entrées")))</f>
        <v>74.5</v>
      </c>
      <c r="L494" s="28">
        <f ca="1">IF($D494&gt;$D$8,"",INDIRECT(ADDRESS(ROW(Entrées!$C$37)+($D494-1)*24+L$11,COLUMN(Entrées!$C$37)+($C494-1),4,TRUE,"Entrées")))</f>
        <v>78</v>
      </c>
      <c r="M494" s="28">
        <f ca="1">IF($D494&gt;$D$8,"",INDIRECT(ADDRESS(ROW(Entrées!$C$37)+($D494-1)*24+M$11,COLUMN(Entrées!$C$37)+($C494-1),4,TRUE,"Entrées")))</f>
        <v>75.5</v>
      </c>
      <c r="N494" s="28">
        <f ca="1">IF($D494&gt;$D$8,"",INDIRECT(ADDRESS(ROW(Entrées!$C$37)+($D494-1)*24+N$11,COLUMN(Entrées!$C$37)+($C494-1),4,TRUE,"Entrées")))</f>
        <v>77</v>
      </c>
      <c r="O494" s="28">
        <f ca="1">IF($D494&gt;$D$8,"",INDIRECT(ADDRESS(ROW(Entrées!$C$37)+($D494-1)*24+O$11,COLUMN(Entrées!$C$37)+($C494-1),4,TRUE,"Entrées")))</f>
        <v>76.5</v>
      </c>
      <c r="P494" s="28">
        <f ca="1">IF($D494&gt;$D$8,"",INDIRECT(ADDRESS(ROW(Entrées!$C$37)+($D494-1)*24+P$11,COLUMN(Entrées!$C$37)+($C494-1),4,TRUE,"Entrées")))</f>
        <v>75</v>
      </c>
      <c r="Q494" s="28">
        <f ca="1">IF($D494&gt;$D$8,"",INDIRECT(ADDRESS(ROW(Entrées!$C$37)+($D494-1)*24+Q$11,COLUMN(Entrées!$C$37)+($C494-1),4,TRUE,"Entrées")))</f>
        <v>73.5</v>
      </c>
      <c r="R494" s="28">
        <f ca="1">IF($D494&gt;$D$8,"",INDIRECT(ADDRESS(ROW(Entrées!$C$37)+($D494-1)*24+R$11,COLUMN(Entrées!$C$37)+($C494-1),4,TRUE,"Entrées")))</f>
        <v>73</v>
      </c>
      <c r="S494" s="28">
        <f ca="1">IF($D494&gt;$D$8,"",INDIRECT(ADDRESS(ROW(Entrées!$C$37)+($D494-1)*24+S$11,COLUMN(Entrées!$C$37)+($C494-1),4,TRUE,"Entrées")))</f>
        <v>74.5</v>
      </c>
      <c r="T494" s="28">
        <f ca="1">IF($D494&gt;$D$8,"",INDIRECT(ADDRESS(ROW(Entrées!$C$37)+($D494-1)*24+T$11,COLUMN(Entrées!$C$37)+($C494-1),4,TRUE,"Entrées")))</f>
        <v>75.5</v>
      </c>
      <c r="U494" s="28">
        <f ca="1">IF($D494&gt;$D$8,"",INDIRECT(ADDRESS(ROW(Entrées!$C$37)+($D494-1)*24+U$11,COLUMN(Entrées!$C$37)+($C494-1),4,TRUE,"Entrées")))</f>
        <v>75.5</v>
      </c>
      <c r="V494" s="28">
        <f ca="1">IF($D494&gt;$D$8,"",INDIRECT(ADDRESS(ROW(Entrées!$C$37)+($D494-1)*24+V$11,COLUMN(Entrées!$C$37)+($C494-1),4,TRUE,"Entrées")))</f>
        <v>78.5</v>
      </c>
      <c r="W494" s="28">
        <f ca="1">IF($D494&gt;$D$8,"",INDIRECT(ADDRESS(ROW(Entrées!$C$37)+($D494-1)*24+W$11,COLUMN(Entrées!$C$37)+($C494-1),4,TRUE,"Entrées")))</f>
        <v>73.5</v>
      </c>
      <c r="X494" s="28">
        <f ca="1">IF($D494&gt;$D$8,"",INDIRECT(ADDRESS(ROW(Entrées!$C$37)+($D494-1)*24+X$11,COLUMN(Entrées!$C$37)+($C494-1),4,TRUE,"Entrées")))</f>
        <v>67.5</v>
      </c>
      <c r="Y494" s="28">
        <f ca="1">IF($D494&gt;$D$8,"",INDIRECT(ADDRESS(ROW(Entrées!$C$37)+($D494-1)*24+Y$11,COLUMN(Entrées!$C$37)+($C494-1),4,TRUE,"Entrées")))</f>
        <v>66</v>
      </c>
      <c r="Z494" s="28">
        <f ca="1">IF($D494&gt;$D$8,"",INDIRECT(ADDRESS(ROW(Entrées!$C$37)+($D494-1)*24+Z$11,COLUMN(Entrées!$C$37)+($C494-1),4,TRUE,"Entrées")))</f>
        <v>66</v>
      </c>
      <c r="AA494" s="28">
        <f ca="1">IF($D494&gt;$D$8,"",INDIRECT(ADDRESS(ROW(Entrées!$C$37)+($D494-1)*24+AA$11,COLUMN(Entrées!$C$37)+($C494-1),4,TRUE,"Entrées")))</f>
        <v>65</v>
      </c>
      <c r="AB494" s="28">
        <f ca="1">IF($D494&gt;$D$8,"",INDIRECT(ADDRESS(ROW(Entrées!$C$37)+($D494-1)*24+AB$11,COLUMN(Entrées!$C$37)+($C494-1),4,TRUE,"Entrées")))</f>
        <v>61.5</v>
      </c>
      <c r="AC494" s="11"/>
      <c r="AD494" s="40">
        <f t="shared" ca="1" si="597"/>
        <v>72.270833333333329</v>
      </c>
      <c r="AE494" s="40">
        <f t="shared" ref="AE494:AE523" ca="1" si="599">MAX(E494:AB494)</f>
        <v>78.5</v>
      </c>
      <c r="AF494" s="40">
        <f t="shared" ref="AF494:AF523" ca="1" si="600">MIN(E494:AB494)</f>
        <v>61.5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49473.956989247294</v>
      </c>
      <c r="AK494" s="31">
        <f t="shared" ca="1" si="545"/>
        <v>49350.672043010745</v>
      </c>
      <c r="AL494" s="31">
        <f t="shared" ca="1" si="546"/>
        <v>49398.118279569891</v>
      </c>
      <c r="AM494" s="31">
        <f t="shared" ca="1" si="547"/>
        <v>347.55645161290329</v>
      </c>
      <c r="AN494" s="31">
        <f t="shared" ca="1" si="548"/>
        <v>2588.1444892473114</v>
      </c>
      <c r="AO494" s="31">
        <f t="shared" ca="1" si="549"/>
        <v>1503.5463709677417</v>
      </c>
      <c r="AP494" s="31">
        <f t="shared" ca="1" si="550"/>
        <v>41704.171370967742</v>
      </c>
      <c r="AQ494" s="31">
        <f t="shared" ca="1" si="551"/>
        <v>2152.7096774193546</v>
      </c>
      <c r="AR494" s="31">
        <f t="shared" ca="1" si="552"/>
        <v>402.56922043010746</v>
      </c>
      <c r="AS494" s="31">
        <f t="shared" ca="1" si="553"/>
        <v>6508.2741935483891</v>
      </c>
      <c r="AT494" s="31">
        <f t="shared" ca="1" si="554"/>
        <v>-813.07862903225805</v>
      </c>
      <c r="AU494" s="31">
        <f t="shared" ca="1" si="555"/>
        <v>663.5913978494624</v>
      </c>
      <c r="AV494" s="31">
        <f t="shared" ca="1" si="556"/>
        <v>-5583.5161290322567</v>
      </c>
      <c r="AW494" s="31">
        <f t="shared" ca="1" si="557"/>
        <v>65.047043010752674</v>
      </c>
      <c r="AX494" s="31">
        <f t="shared" ca="1" si="558"/>
        <v>1350.5215053763443</v>
      </c>
      <c r="AY494" s="31">
        <f t="shared" ca="1" si="559"/>
        <v>-1174.383064516129</v>
      </c>
      <c r="AZ494" s="31">
        <f t="shared" ca="1" si="560"/>
        <v>-997.34811827956992</v>
      </c>
      <c r="BA494" s="31">
        <f t="shared" ca="1" si="561"/>
        <v>-382.02016129032256</v>
      </c>
      <c r="BB494" s="31">
        <f t="shared" ca="1" si="562"/>
        <v>-2410.5497311827958</v>
      </c>
      <c r="BC494" s="31">
        <f t="shared" ca="1" si="563"/>
        <v>-1597.1438172043011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1658</v>
      </c>
      <c r="BI494" s="32">
        <f>IF($BF494&gt;$Y$7,"",IF(AND($BF494=$Y$7,$BG494=23),"",Entrées!D522-Entrées!D521))</f>
        <v>2062.5</v>
      </c>
      <c r="BJ494" s="32">
        <f>IF($BF494&gt;$Y$7,"",IF(AND($BF494=$Y$7,$BG494=23),"",Entrées!E522-Entrées!E521))</f>
        <v>2387.5</v>
      </c>
      <c r="BK494" s="32">
        <f>IF($BF494&gt;$Y$7,"",IF(AND($BF494=$Y$7,$BG494=23),"",Entrées!F522-Entrées!F521))</f>
        <v>0</v>
      </c>
      <c r="BL494" s="32">
        <f>IF($BF494&gt;$Y$7,"",IF(AND($BF494=$Y$7,$BG494=23),"",Entrées!G522-Entrées!G521))</f>
        <v>591</v>
      </c>
      <c r="BM494" s="32">
        <f>IF($BF494&gt;$Y$7,"",IF(AND($BF494=$Y$7,$BG494=23),"",Entrées!H522-Entrées!H521))</f>
        <v>-166.5</v>
      </c>
      <c r="BN494" s="32">
        <f>IF($BF494&gt;$Y$7,"",IF(AND($BF494=$Y$7,$BG494=23),"",Entrées!I522-Entrées!I521))</f>
        <v>930.5</v>
      </c>
      <c r="BO494" s="32">
        <f>IF($BF494&gt;$Y$7,"",IF(AND($BF494=$Y$7,$BG494=23),"",Entrées!J522-Entrées!J521))</f>
        <v>-44.5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82</v>
      </c>
      <c r="BR494" s="32">
        <f>IF($BF494&gt;$Y$7,"",IF(AND($BF494=$Y$7,$BG494=23),"",Entrées!M522-Entrées!M521))</f>
        <v>240</v>
      </c>
      <c r="BS494" s="32">
        <f>IF($BF494&gt;$Y$7,"",IF(AND($BF494=$Y$7,$BG494=23),"",Entrées!N522-Entrées!N521))</f>
        <v>-3.5</v>
      </c>
      <c r="BT494" s="32">
        <f>IF($BF494&gt;$Y$7,"",IF(AND($BF494=$Y$7,$BG494=23),"",Entrées!O522-Entrées!O521))</f>
        <v>29.5</v>
      </c>
      <c r="BU494" s="32">
        <f>IF($BF494&gt;$Y$7,"",IF(AND($BF494=$Y$7,$BG494=23),"",Entrées!P522-Entrées!P521))</f>
        <v>9.5</v>
      </c>
      <c r="BV494" s="32">
        <f>IF($BF494&gt;$Y$7,"",IF(AND($BF494=$Y$7,$BG494=23),"",Entrées!Q522-Entrées!Q521))</f>
        <v>1008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185</v>
      </c>
      <c r="BY494" s="32">
        <f>IF($BF494&gt;$Y$7,"",IF(AND($BF494=$Y$7,$BG494=23),"",Entrées!T522-Entrées!T521))</f>
        <v>100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-69</v>
      </c>
      <c r="CD494" s="33">
        <f>IF($BF494&lt;=$Y$7,Entrées!J521/CD$2,"")</f>
        <v>0.29548321978299269</v>
      </c>
      <c r="CE494" s="33">
        <f>IF($BF494&lt;=$Y$7,Entrées!K521/CE$2,"")</f>
        <v>0</v>
      </c>
      <c r="CF494" s="11">
        <f t="shared" si="565"/>
        <v>7926</v>
      </c>
      <c r="CG494" s="11">
        <f t="shared" si="566"/>
        <v>4186</v>
      </c>
      <c r="CH494" s="52">
        <f t="shared" si="567"/>
        <v>0.27160101910413265</v>
      </c>
      <c r="CI494" s="52">
        <f t="shared" si="568"/>
        <v>9.6170382329218221E-2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60.5</v>
      </c>
      <c r="F495" s="28">
        <f ca="1">IF($D495&gt;$D$8,"",INDIRECT(ADDRESS(ROW(Entrées!$C$37)+($D495-1)*24+F$11,COLUMN(Entrées!$C$37)+($C495-1),4,TRUE,"Entrées")))</f>
        <v>56.5</v>
      </c>
      <c r="G495" s="28">
        <f ca="1">IF($D495&gt;$D$8,"",INDIRECT(ADDRESS(ROW(Entrées!$C$37)+($D495-1)*24+G$11,COLUMN(Entrées!$C$37)+($C495-1),4,TRUE,"Entrées")))</f>
        <v>54</v>
      </c>
      <c r="H495" s="28">
        <f ca="1">IF($D495&gt;$D$8,"",INDIRECT(ADDRESS(ROW(Entrées!$C$37)+($D495-1)*24+H$11,COLUMN(Entrées!$C$37)+($C495-1),4,TRUE,"Entrées")))</f>
        <v>50.5</v>
      </c>
      <c r="I495" s="28">
        <f ca="1">IF($D495&gt;$D$8,"",INDIRECT(ADDRESS(ROW(Entrées!$C$37)+($D495-1)*24+I$11,COLUMN(Entrées!$C$37)+($C495-1),4,TRUE,"Entrées")))</f>
        <v>52.5</v>
      </c>
      <c r="J495" s="28">
        <f ca="1">IF($D495&gt;$D$8,"",INDIRECT(ADDRESS(ROW(Entrées!$C$37)+($D495-1)*24+J$11,COLUMN(Entrées!$C$37)+($C495-1),4,TRUE,"Entrées")))</f>
        <v>49.5</v>
      </c>
      <c r="K495" s="28">
        <f ca="1">IF($D495&gt;$D$8,"",INDIRECT(ADDRESS(ROW(Entrées!$C$37)+($D495-1)*24+K$11,COLUMN(Entrées!$C$37)+($C495-1),4,TRUE,"Entrées")))</f>
        <v>52</v>
      </c>
      <c r="L495" s="28">
        <f ca="1">IF($D495&gt;$D$8,"",INDIRECT(ADDRESS(ROW(Entrées!$C$37)+($D495-1)*24+L$11,COLUMN(Entrées!$C$37)+($C495-1),4,TRUE,"Entrées")))</f>
        <v>62</v>
      </c>
      <c r="M495" s="28">
        <f ca="1">IF($D495&gt;$D$8,"",INDIRECT(ADDRESS(ROW(Entrées!$C$37)+($D495-1)*24+M$11,COLUMN(Entrées!$C$37)+($C495-1),4,TRUE,"Entrées")))</f>
        <v>62</v>
      </c>
      <c r="N495" s="28">
        <f ca="1">IF($D495&gt;$D$8,"",INDIRECT(ADDRESS(ROW(Entrées!$C$37)+($D495-1)*24+N$11,COLUMN(Entrées!$C$37)+($C495-1),4,TRUE,"Entrées")))</f>
        <v>62</v>
      </c>
      <c r="O495" s="28">
        <f ca="1">IF($D495&gt;$D$8,"",INDIRECT(ADDRESS(ROW(Entrées!$C$37)+($D495-1)*24+O$11,COLUMN(Entrées!$C$37)+($C495-1),4,TRUE,"Entrées")))</f>
        <v>63</v>
      </c>
      <c r="P495" s="28">
        <f ca="1">IF($D495&gt;$D$8,"",INDIRECT(ADDRESS(ROW(Entrées!$C$37)+($D495-1)*24+P$11,COLUMN(Entrées!$C$37)+($C495-1),4,TRUE,"Entrées")))</f>
        <v>73.5</v>
      </c>
      <c r="Q495" s="28">
        <f ca="1">IF($D495&gt;$D$8,"",INDIRECT(ADDRESS(ROW(Entrées!$C$37)+($D495-1)*24+Q$11,COLUMN(Entrées!$C$37)+($C495-1),4,TRUE,"Entrées")))</f>
        <v>76</v>
      </c>
      <c r="R495" s="28">
        <f ca="1">IF($D495&gt;$D$8,"",INDIRECT(ADDRESS(ROW(Entrées!$C$37)+($D495-1)*24+R$11,COLUMN(Entrées!$C$37)+($C495-1),4,TRUE,"Entrées")))</f>
        <v>71.5</v>
      </c>
      <c r="S495" s="28">
        <f ca="1">IF($D495&gt;$D$8,"",INDIRECT(ADDRESS(ROW(Entrées!$C$37)+($D495-1)*24+S$11,COLUMN(Entrées!$C$37)+($C495-1),4,TRUE,"Entrées")))</f>
        <v>75.5</v>
      </c>
      <c r="T495" s="28">
        <f ca="1">IF($D495&gt;$D$8,"",INDIRECT(ADDRESS(ROW(Entrées!$C$37)+($D495-1)*24+T$11,COLUMN(Entrées!$C$37)+($C495-1),4,TRUE,"Entrées")))</f>
        <v>74</v>
      </c>
      <c r="U495" s="28">
        <f ca="1">IF($D495&gt;$D$8,"",INDIRECT(ADDRESS(ROW(Entrées!$C$37)+($D495-1)*24+U$11,COLUMN(Entrées!$C$37)+($C495-1),4,TRUE,"Entrées")))</f>
        <v>79</v>
      </c>
      <c r="V495" s="28">
        <f ca="1">IF($D495&gt;$D$8,"",INDIRECT(ADDRESS(ROW(Entrées!$C$37)+($D495-1)*24+V$11,COLUMN(Entrées!$C$37)+($C495-1),4,TRUE,"Entrées")))</f>
        <v>86.5</v>
      </c>
      <c r="W495" s="28">
        <f ca="1">IF($D495&gt;$D$8,"",INDIRECT(ADDRESS(ROW(Entrées!$C$37)+($D495-1)*24+W$11,COLUMN(Entrées!$C$37)+($C495-1),4,TRUE,"Entrées")))</f>
        <v>82.5</v>
      </c>
      <c r="X495" s="28">
        <f ca="1">IF($D495&gt;$D$8,"",INDIRECT(ADDRESS(ROW(Entrées!$C$37)+($D495-1)*24+X$11,COLUMN(Entrées!$C$37)+($C495-1),4,TRUE,"Entrées")))</f>
        <v>85</v>
      </c>
      <c r="Y495" s="28">
        <f ca="1">IF($D495&gt;$D$8,"",INDIRECT(ADDRESS(ROW(Entrées!$C$37)+($D495-1)*24+Y$11,COLUMN(Entrées!$C$37)+($C495-1),4,TRUE,"Entrées")))</f>
        <v>79.5</v>
      </c>
      <c r="Z495" s="28">
        <f ca="1">IF($D495&gt;$D$8,"",INDIRECT(ADDRESS(ROW(Entrées!$C$37)+($D495-1)*24+Z$11,COLUMN(Entrées!$C$37)+($C495-1),4,TRUE,"Entrées")))</f>
        <v>81</v>
      </c>
      <c r="AA495" s="28">
        <f ca="1">IF($D495&gt;$D$8,"",INDIRECT(ADDRESS(ROW(Entrées!$C$37)+($D495-1)*24+AA$11,COLUMN(Entrées!$C$37)+($C495-1),4,TRUE,"Entrées")))</f>
        <v>73.5</v>
      </c>
      <c r="AB495" s="28">
        <f ca="1">IF($D495&gt;$D$8,"",INDIRECT(ADDRESS(ROW(Entrées!$C$37)+($D495-1)*24+AB$11,COLUMN(Entrées!$C$37)+($C495-1),4,TRUE,"Entrées")))</f>
        <v>73.5</v>
      </c>
      <c r="AC495" s="11"/>
      <c r="AD495" s="40">
        <f t="shared" ca="1" si="597"/>
        <v>68.145833333333329</v>
      </c>
      <c r="AE495" s="40">
        <f t="shared" ca="1" si="599"/>
        <v>86.5</v>
      </c>
      <c r="AF495" s="40">
        <f t="shared" ca="1" si="600"/>
        <v>49.5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49473.956989247294</v>
      </c>
      <c r="AK495" s="31">
        <f t="shared" ca="1" si="545"/>
        <v>49350.672043010745</v>
      </c>
      <c r="AL495" s="31">
        <f t="shared" ca="1" si="546"/>
        <v>49398.118279569891</v>
      </c>
      <c r="AM495" s="31">
        <f t="shared" ca="1" si="547"/>
        <v>347.55645161290329</v>
      </c>
      <c r="AN495" s="31">
        <f t="shared" ca="1" si="548"/>
        <v>2588.1444892473114</v>
      </c>
      <c r="AO495" s="31">
        <f t="shared" ca="1" si="549"/>
        <v>1503.5463709677417</v>
      </c>
      <c r="AP495" s="31">
        <f t="shared" ca="1" si="550"/>
        <v>41704.171370967742</v>
      </c>
      <c r="AQ495" s="31">
        <f t="shared" ca="1" si="551"/>
        <v>2152.7096774193546</v>
      </c>
      <c r="AR495" s="31">
        <f t="shared" ca="1" si="552"/>
        <v>402.56922043010746</v>
      </c>
      <c r="AS495" s="31">
        <f t="shared" ca="1" si="553"/>
        <v>6508.2741935483891</v>
      </c>
      <c r="AT495" s="31">
        <f t="shared" ca="1" si="554"/>
        <v>-813.07862903225805</v>
      </c>
      <c r="AU495" s="31">
        <f t="shared" ca="1" si="555"/>
        <v>663.5913978494624</v>
      </c>
      <c r="AV495" s="31">
        <f t="shared" ca="1" si="556"/>
        <v>-5583.5161290322567</v>
      </c>
      <c r="AW495" s="31">
        <f t="shared" ca="1" si="557"/>
        <v>65.047043010752674</v>
      </c>
      <c r="AX495" s="31">
        <f t="shared" ca="1" si="558"/>
        <v>1350.5215053763443</v>
      </c>
      <c r="AY495" s="31">
        <f t="shared" ca="1" si="559"/>
        <v>-1174.383064516129</v>
      </c>
      <c r="AZ495" s="31">
        <f t="shared" ca="1" si="560"/>
        <v>-997.34811827956992</v>
      </c>
      <c r="BA495" s="31">
        <f t="shared" ca="1" si="561"/>
        <v>-382.02016129032256</v>
      </c>
      <c r="BB495" s="31">
        <f t="shared" ca="1" si="562"/>
        <v>-2410.5497311827958</v>
      </c>
      <c r="BC495" s="31">
        <f t="shared" ca="1" si="563"/>
        <v>-1597.1438172043011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4488</v>
      </c>
      <c r="BI495" s="32">
        <f>IF($BF495&gt;$Y$7,"",IF(AND($BF495=$Y$7,$BG495=23),"",Entrées!D523-Entrées!D522))</f>
        <v>5250</v>
      </c>
      <c r="BJ495" s="32">
        <f>IF($BF495&gt;$Y$7,"",IF(AND($BF495=$Y$7,$BG495=23),"",Entrées!E523-Entrées!E522))</f>
        <v>4875</v>
      </c>
      <c r="BK495" s="32">
        <f>IF($BF495&gt;$Y$7,"",IF(AND($BF495=$Y$7,$BG495=23),"",Entrées!F523-Entrées!F522))</f>
        <v>0.5</v>
      </c>
      <c r="BL495" s="32">
        <f>IF($BF495&gt;$Y$7,"",IF(AND($BF495=$Y$7,$BG495=23),"",Entrées!G523-Entrées!G522))</f>
        <v>952</v>
      </c>
      <c r="BM495" s="32">
        <f>IF($BF495&gt;$Y$7,"",IF(AND($BF495=$Y$7,$BG495=23),"",Entrées!H523-Entrées!H522))</f>
        <v>156</v>
      </c>
      <c r="BN495" s="32">
        <f>IF($BF495&gt;$Y$7,"",IF(AND($BF495=$Y$7,$BG495=23),"",Entrées!I523-Entrées!I522))</f>
        <v>1792.5</v>
      </c>
      <c r="BO495" s="32">
        <f>IF($BF495&gt;$Y$7,"",IF(AND($BF495=$Y$7,$BG495=23),"",Entrées!J523-Entrées!J522))</f>
        <v>153.5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120</v>
      </c>
      <c r="BR495" s="32">
        <f>IF($BF495&gt;$Y$7,"",IF(AND($BF495=$Y$7,$BG495=23),"",Entrées!M523-Entrées!M522))</f>
        <v>459.5</v>
      </c>
      <c r="BS495" s="32">
        <f>IF($BF495&gt;$Y$7,"",IF(AND($BF495=$Y$7,$BG495=23),"",Entrées!N523-Entrées!N522))</f>
        <v>-1</v>
      </c>
      <c r="BT495" s="32">
        <f>IF($BF495&gt;$Y$7,"",IF(AND($BF495=$Y$7,$BG495=23),"",Entrées!O523-Entrées!O522))</f>
        <v>855</v>
      </c>
      <c r="BU495" s="32">
        <f>IF($BF495&gt;$Y$7,"",IF(AND($BF495=$Y$7,$BG495=23),"",Entrées!P523-Entrées!P522))</f>
        <v>16</v>
      </c>
      <c r="BV495" s="32">
        <f>IF($BF495&gt;$Y$7,"",IF(AND($BF495=$Y$7,$BG495=23),"",Entrées!Q523-Entrées!Q522))</f>
        <v>-465</v>
      </c>
      <c r="BW495" s="32">
        <f>IF($BF495&gt;$Y$7,"",IF(AND($BF495=$Y$7,$BG495=23),"",Entrées!R523-Entrées!R522))</f>
        <v>18</v>
      </c>
      <c r="BX495" s="32">
        <f>IF($BF495&gt;$Y$7,"",IF(AND($BF495=$Y$7,$BG495=23),"",Entrées!S523-Entrées!S522))</f>
        <v>787</v>
      </c>
      <c r="BY495" s="32">
        <f>IF($BF495&gt;$Y$7,"",IF(AND($BF495=$Y$7,$BG495=23),"",Entrées!T523-Entrées!T522))</f>
        <v>827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-318</v>
      </c>
      <c r="CD495" s="33">
        <f>IF($BF495&lt;=$Y$7,Entrées!J522/CD$2,"")</f>
        <v>0.28986878627302548</v>
      </c>
      <c r="CE495" s="33">
        <f>IF($BF495&lt;=$Y$7,Entrées!K522/CE$2,"")</f>
        <v>0</v>
      </c>
      <c r="CF495" s="11">
        <f t="shared" si="565"/>
        <v>7926</v>
      </c>
      <c r="CG495" s="11">
        <f t="shared" si="566"/>
        <v>4186</v>
      </c>
      <c r="CH495" s="52">
        <f t="shared" si="567"/>
        <v>0.27160101910413265</v>
      </c>
      <c r="CI495" s="52">
        <f t="shared" si="568"/>
        <v>9.6170382329218221E-2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70</v>
      </c>
      <c r="F496" s="28">
        <f ca="1">IF($D496&gt;$D$8,"",INDIRECT(ADDRESS(ROW(Entrées!$C$37)+($D496-1)*24+F$11,COLUMN(Entrées!$C$37)+($C496-1),4,TRUE,"Entrées")))</f>
        <v>67.5</v>
      </c>
      <c r="G496" s="28">
        <f ca="1">IF($D496&gt;$D$8,"",INDIRECT(ADDRESS(ROW(Entrées!$C$37)+($D496-1)*24+G$11,COLUMN(Entrées!$C$37)+($C496-1),4,TRUE,"Entrées")))</f>
        <v>67.5</v>
      </c>
      <c r="H496" s="28">
        <f ca="1">IF($D496&gt;$D$8,"",INDIRECT(ADDRESS(ROW(Entrées!$C$37)+($D496-1)*24+H$11,COLUMN(Entrées!$C$37)+($C496-1),4,TRUE,"Entrées")))</f>
        <v>60</v>
      </c>
      <c r="I496" s="28">
        <f ca="1">IF($D496&gt;$D$8,"",INDIRECT(ADDRESS(ROW(Entrées!$C$37)+($D496-1)*24+I$11,COLUMN(Entrées!$C$37)+($C496-1),4,TRUE,"Entrées")))</f>
        <v>58.5</v>
      </c>
      <c r="J496" s="28">
        <f ca="1">IF($D496&gt;$D$8,"",INDIRECT(ADDRESS(ROW(Entrées!$C$37)+($D496-1)*24+J$11,COLUMN(Entrées!$C$37)+($C496-1),4,TRUE,"Entrées")))</f>
        <v>61</v>
      </c>
      <c r="K496" s="28">
        <f ca="1">IF($D496&gt;$D$8,"",INDIRECT(ADDRESS(ROW(Entrées!$C$37)+($D496-1)*24+K$11,COLUMN(Entrées!$C$37)+($C496-1),4,TRUE,"Entrées")))</f>
        <v>72.5</v>
      </c>
      <c r="L496" s="28">
        <f ca="1">IF($D496&gt;$D$8,"",INDIRECT(ADDRESS(ROW(Entrées!$C$37)+($D496-1)*24+L$11,COLUMN(Entrées!$C$37)+($C496-1),4,TRUE,"Entrées")))</f>
        <v>78</v>
      </c>
      <c r="M496" s="28">
        <f ca="1">IF($D496&gt;$D$8,"",INDIRECT(ADDRESS(ROW(Entrées!$C$37)+($D496-1)*24+M$11,COLUMN(Entrées!$C$37)+($C496-1),4,TRUE,"Entrées")))</f>
        <v>77</v>
      </c>
      <c r="N496" s="28">
        <f ca="1">IF($D496&gt;$D$8,"",INDIRECT(ADDRESS(ROW(Entrées!$C$37)+($D496-1)*24+N$11,COLUMN(Entrées!$C$37)+($C496-1),4,TRUE,"Entrées")))</f>
        <v>77</v>
      </c>
      <c r="O496" s="28">
        <f ca="1">IF($D496&gt;$D$8,"",INDIRECT(ADDRESS(ROW(Entrées!$C$37)+($D496-1)*24+O$11,COLUMN(Entrées!$C$37)+($C496-1),4,TRUE,"Entrées")))</f>
        <v>77.5</v>
      </c>
      <c r="P496" s="28">
        <f ca="1">IF($D496&gt;$D$8,"",INDIRECT(ADDRESS(ROW(Entrées!$C$37)+($D496-1)*24+P$11,COLUMN(Entrées!$C$37)+($C496-1),4,TRUE,"Entrées")))</f>
        <v>77</v>
      </c>
      <c r="Q496" s="28">
        <f ca="1">IF($D496&gt;$D$8,"",INDIRECT(ADDRESS(ROW(Entrées!$C$37)+($D496-1)*24+Q$11,COLUMN(Entrées!$C$37)+($C496-1),4,TRUE,"Entrées")))</f>
        <v>73.5</v>
      </c>
      <c r="R496" s="28">
        <f ca="1">IF($D496&gt;$D$8,"",INDIRECT(ADDRESS(ROW(Entrées!$C$37)+($D496-1)*24+R$11,COLUMN(Entrées!$C$37)+($C496-1),4,TRUE,"Entrées")))</f>
        <v>74</v>
      </c>
      <c r="S496" s="28">
        <f ca="1">IF($D496&gt;$D$8,"",INDIRECT(ADDRESS(ROW(Entrées!$C$37)+($D496-1)*24+S$11,COLUMN(Entrées!$C$37)+($C496-1),4,TRUE,"Entrées")))</f>
        <v>76</v>
      </c>
      <c r="T496" s="28">
        <f ca="1">IF($D496&gt;$D$8,"",INDIRECT(ADDRESS(ROW(Entrées!$C$37)+($D496-1)*24+T$11,COLUMN(Entrées!$C$37)+($C496-1),4,TRUE,"Entrées")))</f>
        <v>76</v>
      </c>
      <c r="U496" s="28">
        <f ca="1">IF($D496&gt;$D$8,"",INDIRECT(ADDRESS(ROW(Entrées!$C$37)+($D496-1)*24+U$11,COLUMN(Entrées!$C$37)+($C496-1),4,TRUE,"Entrées")))</f>
        <v>78.5</v>
      </c>
      <c r="V496" s="28">
        <f ca="1">IF($D496&gt;$D$8,"",INDIRECT(ADDRESS(ROW(Entrées!$C$37)+($D496-1)*24+V$11,COLUMN(Entrées!$C$37)+($C496-1),4,TRUE,"Entrées")))</f>
        <v>75.5</v>
      </c>
      <c r="W496" s="28">
        <f ca="1">IF($D496&gt;$D$8,"",INDIRECT(ADDRESS(ROW(Entrées!$C$37)+($D496-1)*24+W$11,COLUMN(Entrées!$C$37)+($C496-1),4,TRUE,"Entrées")))</f>
        <v>75</v>
      </c>
      <c r="X496" s="28">
        <f ca="1">IF($D496&gt;$D$8,"",INDIRECT(ADDRESS(ROW(Entrées!$C$37)+($D496-1)*24+X$11,COLUMN(Entrées!$C$37)+($C496-1),4,TRUE,"Entrées")))</f>
        <v>75.5</v>
      </c>
      <c r="Y496" s="28">
        <f ca="1">IF($D496&gt;$D$8,"",INDIRECT(ADDRESS(ROW(Entrées!$C$37)+($D496-1)*24+Y$11,COLUMN(Entrées!$C$37)+($C496-1),4,TRUE,"Entrées")))</f>
        <v>80.5</v>
      </c>
      <c r="Z496" s="28">
        <f ca="1">IF($D496&gt;$D$8,"",INDIRECT(ADDRESS(ROW(Entrées!$C$37)+($D496-1)*24+Z$11,COLUMN(Entrées!$C$37)+($C496-1),4,TRUE,"Entrées")))</f>
        <v>75</v>
      </c>
      <c r="AA496" s="28">
        <f ca="1">IF($D496&gt;$D$8,"",INDIRECT(ADDRESS(ROW(Entrées!$C$37)+($D496-1)*24+AA$11,COLUMN(Entrées!$C$37)+($C496-1),4,TRUE,"Entrées")))</f>
        <v>65</v>
      </c>
      <c r="AB496" s="28">
        <f ca="1">IF($D496&gt;$D$8,"",INDIRECT(ADDRESS(ROW(Entrées!$C$37)+($D496-1)*24+AB$11,COLUMN(Entrées!$C$37)+($C496-1),4,TRUE,"Entrées")))</f>
        <v>63</v>
      </c>
      <c r="AC496" s="11"/>
      <c r="AD496" s="40">
        <f t="shared" ca="1" si="597"/>
        <v>72.125</v>
      </c>
      <c r="AE496" s="40">
        <f t="shared" ca="1" si="599"/>
        <v>80.5</v>
      </c>
      <c r="AF496" s="40">
        <f t="shared" ca="1" si="600"/>
        <v>58.5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49473.956989247294</v>
      </c>
      <c r="AK496" s="31">
        <f t="shared" ca="1" si="545"/>
        <v>49350.672043010745</v>
      </c>
      <c r="AL496" s="31">
        <f t="shared" ca="1" si="546"/>
        <v>49398.118279569891</v>
      </c>
      <c r="AM496" s="31">
        <f t="shared" ca="1" si="547"/>
        <v>347.55645161290329</v>
      </c>
      <c r="AN496" s="31">
        <f t="shared" ca="1" si="548"/>
        <v>2588.1444892473114</v>
      </c>
      <c r="AO496" s="31">
        <f t="shared" ca="1" si="549"/>
        <v>1503.5463709677417</v>
      </c>
      <c r="AP496" s="31">
        <f t="shared" ca="1" si="550"/>
        <v>41704.171370967742</v>
      </c>
      <c r="AQ496" s="31">
        <f t="shared" ca="1" si="551"/>
        <v>2152.7096774193546</v>
      </c>
      <c r="AR496" s="31">
        <f t="shared" ca="1" si="552"/>
        <v>402.56922043010746</v>
      </c>
      <c r="AS496" s="31">
        <f t="shared" ca="1" si="553"/>
        <v>6508.2741935483891</v>
      </c>
      <c r="AT496" s="31">
        <f t="shared" ca="1" si="554"/>
        <v>-813.07862903225805</v>
      </c>
      <c r="AU496" s="31">
        <f t="shared" ca="1" si="555"/>
        <v>663.5913978494624</v>
      </c>
      <c r="AV496" s="31">
        <f t="shared" ca="1" si="556"/>
        <v>-5583.5161290322567</v>
      </c>
      <c r="AW496" s="31">
        <f t="shared" ca="1" si="557"/>
        <v>65.047043010752674</v>
      </c>
      <c r="AX496" s="31">
        <f t="shared" ca="1" si="558"/>
        <v>1350.5215053763443</v>
      </c>
      <c r="AY496" s="31">
        <f t="shared" ca="1" si="559"/>
        <v>-1174.383064516129</v>
      </c>
      <c r="AZ496" s="31">
        <f t="shared" ca="1" si="560"/>
        <v>-997.34811827956992</v>
      </c>
      <c r="BA496" s="31">
        <f t="shared" ca="1" si="561"/>
        <v>-382.02016129032256</v>
      </c>
      <c r="BB496" s="31">
        <f t="shared" ca="1" si="562"/>
        <v>-2410.5497311827958</v>
      </c>
      <c r="BC496" s="31">
        <f t="shared" ca="1" si="563"/>
        <v>-1597.1438172043011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6153.5</v>
      </c>
      <c r="BI496" s="32">
        <f>IF($BF496&gt;$Y$7,"",IF(AND($BF496=$Y$7,$BG496=23),"",Entrées!D524-Entrées!D523))</f>
        <v>7300</v>
      </c>
      <c r="BJ496" s="32">
        <f>IF($BF496&gt;$Y$7,"",IF(AND($BF496=$Y$7,$BG496=23),"",Entrées!E524-Entrées!E523))</f>
        <v>5950</v>
      </c>
      <c r="BK496" s="32">
        <f>IF($BF496&gt;$Y$7,"",IF(AND($BF496=$Y$7,$BG496=23),"",Entrées!F524-Entrées!F523))</f>
        <v>0.5</v>
      </c>
      <c r="BL496" s="32">
        <f>IF($BF496&gt;$Y$7,"",IF(AND($BF496=$Y$7,$BG496=23),"",Entrées!G524-Entrées!G523))</f>
        <v>933.5</v>
      </c>
      <c r="BM496" s="32">
        <f>IF($BF496&gt;$Y$7,"",IF(AND($BF496=$Y$7,$BG496=23),"",Entrées!H524-Entrées!H523))</f>
        <v>430.5</v>
      </c>
      <c r="BN496" s="32">
        <f>IF($BF496&gt;$Y$7,"",IF(AND($BF496=$Y$7,$BG496=23),"",Entrées!I524-Entrées!I523))</f>
        <v>1077.5</v>
      </c>
      <c r="BO496" s="32">
        <f>IF($BF496&gt;$Y$7,"",IF(AND($BF496=$Y$7,$BG496=23),"",Entrées!J524-Entrées!J523))</f>
        <v>66</v>
      </c>
      <c r="BP496" s="32">
        <f>IF($BF496&gt;$Y$7,"",IF(AND($BF496=$Y$7,$BG496=23),"",Entrées!K524-Entrées!K523))</f>
        <v>0</v>
      </c>
      <c r="BQ496" s="32">
        <f>IF($BF496&gt;$Y$7,"",IF(AND($BF496=$Y$7,$BG496=23),"",Entrées!L524-Entrées!L523))</f>
        <v>891</v>
      </c>
      <c r="BR496" s="32">
        <f>IF($BF496&gt;$Y$7,"",IF(AND($BF496=$Y$7,$BG496=23),"",Entrées!M524-Entrées!M523))</f>
        <v>1378</v>
      </c>
      <c r="BS496" s="32">
        <f>IF($BF496&gt;$Y$7,"",IF(AND($BF496=$Y$7,$BG496=23),"",Entrées!N524-Entrées!N523))</f>
        <v>-14</v>
      </c>
      <c r="BT496" s="32">
        <f>IF($BF496&gt;$Y$7,"",IF(AND($BF496=$Y$7,$BG496=23),"",Entrées!O524-Entrées!O523))</f>
        <v>1390.5</v>
      </c>
      <c r="BU496" s="32">
        <f>IF($BF496&gt;$Y$7,"",IF(AND($BF496=$Y$7,$BG496=23),"",Entrées!P524-Entrées!P523))</f>
        <v>14</v>
      </c>
      <c r="BV496" s="32">
        <f>IF($BF496&gt;$Y$7,"",IF(AND($BF496=$Y$7,$BG496=23),"",Entrées!Q524-Entrées!Q523))</f>
        <v>582</v>
      </c>
      <c r="BW496" s="32">
        <f>IF($BF496&gt;$Y$7,"",IF(AND($BF496=$Y$7,$BG496=23),"",Entrées!R524-Entrées!R523))</f>
        <v>-117</v>
      </c>
      <c r="BX496" s="32">
        <f>IF($BF496&gt;$Y$7,"",IF(AND($BF496=$Y$7,$BG496=23),"",Entrées!S524-Entrées!S523))</f>
        <v>-30</v>
      </c>
      <c r="BY496" s="32">
        <f>IF($BF496&gt;$Y$7,"",IF(AND($BF496=$Y$7,$BG496=23),"",Entrées!T524-Entrées!T523))</f>
        <v>880</v>
      </c>
      <c r="BZ496" s="32">
        <f>IF($BF496&gt;$Y$7,"",IF(AND($BF496=$Y$7,$BG496=23),"",Entrées!U524-Entrées!U523))</f>
        <v>-155</v>
      </c>
      <c r="CA496" s="32">
        <f>IF($BF496&gt;$Y$7,"",IF(AND($BF496=$Y$7,$BG496=23),"",Entrées!V524-Entrées!V523))</f>
        <v>205</v>
      </c>
      <c r="CD496" s="33">
        <f>IF($BF496&lt;=$Y$7,Entrées!J523/CD$2,"")</f>
        <v>0.30923542770628309</v>
      </c>
      <c r="CE496" s="33">
        <f>IF($BF496&lt;=$Y$7,Entrées!K523/CE$2,"")</f>
        <v>0</v>
      </c>
      <c r="CF496" s="11">
        <f t="shared" si="565"/>
        <v>7926</v>
      </c>
      <c r="CG496" s="11">
        <f t="shared" si="566"/>
        <v>4186</v>
      </c>
      <c r="CH496" s="52">
        <f t="shared" si="567"/>
        <v>0.27160101910413265</v>
      </c>
      <c r="CI496" s="52">
        <f t="shared" si="568"/>
        <v>9.6170382329218221E-2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64.5</v>
      </c>
      <c r="F497" s="28">
        <f ca="1">IF($D497&gt;$D$8,"",INDIRECT(ADDRESS(ROW(Entrées!$C$37)+($D497-1)*24+F$11,COLUMN(Entrées!$C$37)+($C497-1),4,TRUE,"Entrées")))</f>
        <v>59.5</v>
      </c>
      <c r="G497" s="28">
        <f ca="1">IF($D497&gt;$D$8,"",INDIRECT(ADDRESS(ROW(Entrées!$C$37)+($D497-1)*24+G$11,COLUMN(Entrées!$C$37)+($C497-1),4,TRUE,"Entrées")))</f>
        <v>56.5</v>
      </c>
      <c r="H497" s="28">
        <f ca="1">IF($D497&gt;$D$8,"",INDIRECT(ADDRESS(ROW(Entrées!$C$37)+($D497-1)*24+H$11,COLUMN(Entrées!$C$37)+($C497-1),4,TRUE,"Entrées")))</f>
        <v>48.5</v>
      </c>
      <c r="I497" s="28">
        <f ca="1">IF($D497&gt;$D$8,"",INDIRECT(ADDRESS(ROW(Entrées!$C$37)+($D497-1)*24+I$11,COLUMN(Entrées!$C$37)+($C497-1),4,TRUE,"Entrées")))</f>
        <v>48</v>
      </c>
      <c r="J497" s="28">
        <f ca="1">IF($D497&gt;$D$8,"",INDIRECT(ADDRESS(ROW(Entrées!$C$37)+($D497-1)*24+J$11,COLUMN(Entrées!$C$37)+($C497-1),4,TRUE,"Entrées")))</f>
        <v>47.5</v>
      </c>
      <c r="K497" s="28">
        <f ca="1">IF($D497&gt;$D$8,"",INDIRECT(ADDRESS(ROW(Entrées!$C$37)+($D497-1)*24+K$11,COLUMN(Entrées!$C$37)+($C497-1),4,TRUE,"Entrées")))</f>
        <v>46.5</v>
      </c>
      <c r="L497" s="28">
        <f ca="1">IF($D497&gt;$D$8,"",INDIRECT(ADDRESS(ROW(Entrées!$C$37)+($D497-1)*24+L$11,COLUMN(Entrées!$C$37)+($C497-1),4,TRUE,"Entrées")))</f>
        <v>47.5</v>
      </c>
      <c r="M497" s="28">
        <f ca="1">IF($D497&gt;$D$8,"",INDIRECT(ADDRESS(ROW(Entrées!$C$37)+($D497-1)*24+M$11,COLUMN(Entrées!$C$37)+($C497-1),4,TRUE,"Entrées")))</f>
        <v>48</v>
      </c>
      <c r="N497" s="28">
        <f ca="1">IF($D497&gt;$D$8,"",INDIRECT(ADDRESS(ROW(Entrées!$C$37)+($D497-1)*24+N$11,COLUMN(Entrées!$C$37)+($C497-1),4,TRUE,"Entrées")))</f>
        <v>54</v>
      </c>
      <c r="O497" s="28">
        <f ca="1">IF($D497&gt;$D$8,"",INDIRECT(ADDRESS(ROW(Entrées!$C$37)+($D497-1)*24+O$11,COLUMN(Entrées!$C$37)+($C497-1),4,TRUE,"Entrées")))</f>
        <v>58</v>
      </c>
      <c r="P497" s="28">
        <f ca="1">IF($D497&gt;$D$8,"",INDIRECT(ADDRESS(ROW(Entrées!$C$37)+($D497-1)*24+P$11,COLUMN(Entrées!$C$37)+($C497-1),4,TRUE,"Entrées")))</f>
        <v>58.5</v>
      </c>
      <c r="Q497" s="28">
        <f ca="1">IF($D497&gt;$D$8,"",INDIRECT(ADDRESS(ROW(Entrées!$C$37)+($D497-1)*24+Q$11,COLUMN(Entrées!$C$37)+($C497-1),4,TRUE,"Entrées")))</f>
        <v>57.5</v>
      </c>
      <c r="R497" s="28">
        <f ca="1">IF($D497&gt;$D$8,"",INDIRECT(ADDRESS(ROW(Entrées!$C$37)+($D497-1)*24+R$11,COLUMN(Entrées!$C$37)+($C497-1),4,TRUE,"Entrées")))</f>
        <v>55</v>
      </c>
      <c r="S497" s="28">
        <f ca="1">IF($D497&gt;$D$8,"",INDIRECT(ADDRESS(ROW(Entrées!$C$37)+($D497-1)*24+S$11,COLUMN(Entrées!$C$37)+($C497-1),4,TRUE,"Entrées")))</f>
        <v>54</v>
      </c>
      <c r="T497" s="28">
        <f ca="1">IF($D497&gt;$D$8,"",INDIRECT(ADDRESS(ROW(Entrées!$C$37)+($D497-1)*24+T$11,COLUMN(Entrées!$C$37)+($C497-1),4,TRUE,"Entrées")))</f>
        <v>51.5</v>
      </c>
      <c r="U497" s="28">
        <f ca="1">IF($D497&gt;$D$8,"",INDIRECT(ADDRESS(ROW(Entrées!$C$37)+($D497-1)*24+U$11,COLUMN(Entrées!$C$37)+($C497-1),4,TRUE,"Entrées")))</f>
        <v>52</v>
      </c>
      <c r="V497" s="28">
        <f ca="1">IF($D497&gt;$D$8,"",INDIRECT(ADDRESS(ROW(Entrées!$C$37)+($D497-1)*24+V$11,COLUMN(Entrées!$C$37)+($C497-1),4,TRUE,"Entrées")))</f>
        <v>54</v>
      </c>
      <c r="W497" s="28">
        <f ca="1">IF($D497&gt;$D$8,"",INDIRECT(ADDRESS(ROW(Entrées!$C$37)+($D497-1)*24+W$11,COLUMN(Entrées!$C$37)+($C497-1),4,TRUE,"Entrées")))</f>
        <v>53.5</v>
      </c>
      <c r="X497" s="28">
        <f ca="1">IF($D497&gt;$D$8,"",INDIRECT(ADDRESS(ROW(Entrées!$C$37)+($D497-1)*24+X$11,COLUMN(Entrées!$C$37)+($C497-1),4,TRUE,"Entrées")))</f>
        <v>52</v>
      </c>
      <c r="Y497" s="28">
        <f ca="1">IF($D497&gt;$D$8,"",INDIRECT(ADDRESS(ROW(Entrées!$C$37)+($D497-1)*24+Y$11,COLUMN(Entrées!$C$37)+($C497-1),4,TRUE,"Entrées")))</f>
        <v>49</v>
      </c>
      <c r="Z497" s="28">
        <f ca="1">IF($D497&gt;$D$8,"",INDIRECT(ADDRESS(ROW(Entrées!$C$37)+($D497-1)*24+Z$11,COLUMN(Entrées!$C$37)+($C497-1),4,TRUE,"Entrées")))</f>
        <v>52</v>
      </c>
      <c r="AA497" s="28">
        <f ca="1">IF($D497&gt;$D$8,"",INDIRECT(ADDRESS(ROW(Entrées!$C$37)+($D497-1)*24+AA$11,COLUMN(Entrées!$C$37)+($C497-1),4,TRUE,"Entrées")))</f>
        <v>54</v>
      </c>
      <c r="AB497" s="28">
        <f ca="1">IF($D497&gt;$D$8,"",INDIRECT(ADDRESS(ROW(Entrées!$C$37)+($D497-1)*24+AB$11,COLUMN(Entrées!$C$37)+($C497-1),4,TRUE,"Entrées")))</f>
        <v>52.5</v>
      </c>
      <c r="AC497" s="11"/>
      <c r="AD497" s="40">
        <f t="shared" ca="1" si="597"/>
        <v>53.083333333333336</v>
      </c>
      <c r="AE497" s="40">
        <f t="shared" ca="1" si="599"/>
        <v>64.5</v>
      </c>
      <c r="AF497" s="40">
        <f t="shared" ca="1" si="600"/>
        <v>46.5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49473.956989247294</v>
      </c>
      <c r="AK497" s="31">
        <f t="shared" ca="1" si="545"/>
        <v>49350.672043010745</v>
      </c>
      <c r="AL497" s="31">
        <f t="shared" ca="1" si="546"/>
        <v>49398.118279569891</v>
      </c>
      <c r="AM497" s="31">
        <f t="shared" ca="1" si="547"/>
        <v>347.55645161290329</v>
      </c>
      <c r="AN497" s="31">
        <f t="shared" ca="1" si="548"/>
        <v>2588.1444892473114</v>
      </c>
      <c r="AO497" s="31">
        <f t="shared" ca="1" si="549"/>
        <v>1503.5463709677417</v>
      </c>
      <c r="AP497" s="31">
        <f t="shared" ca="1" si="550"/>
        <v>41704.171370967742</v>
      </c>
      <c r="AQ497" s="31">
        <f t="shared" ca="1" si="551"/>
        <v>2152.7096774193546</v>
      </c>
      <c r="AR497" s="31">
        <f t="shared" ca="1" si="552"/>
        <v>402.56922043010746</v>
      </c>
      <c r="AS497" s="31">
        <f t="shared" ca="1" si="553"/>
        <v>6508.2741935483891</v>
      </c>
      <c r="AT497" s="31">
        <f t="shared" ca="1" si="554"/>
        <v>-813.07862903225805</v>
      </c>
      <c r="AU497" s="31">
        <f t="shared" ca="1" si="555"/>
        <v>663.5913978494624</v>
      </c>
      <c r="AV497" s="31">
        <f t="shared" ca="1" si="556"/>
        <v>-5583.5161290322567</v>
      </c>
      <c r="AW497" s="31">
        <f t="shared" ca="1" si="557"/>
        <v>65.047043010752674</v>
      </c>
      <c r="AX497" s="31">
        <f t="shared" ca="1" si="558"/>
        <v>1350.5215053763443</v>
      </c>
      <c r="AY497" s="31">
        <f t="shared" ca="1" si="559"/>
        <v>-1174.383064516129</v>
      </c>
      <c r="AZ497" s="31">
        <f t="shared" ca="1" si="560"/>
        <v>-997.34811827956992</v>
      </c>
      <c r="BA497" s="31">
        <f t="shared" ca="1" si="561"/>
        <v>-382.02016129032256</v>
      </c>
      <c r="BB497" s="31">
        <f t="shared" ca="1" si="562"/>
        <v>-2410.5497311827958</v>
      </c>
      <c r="BC497" s="31">
        <f t="shared" ca="1" si="563"/>
        <v>-1597.1438172043011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4188.5</v>
      </c>
      <c r="BI497" s="32">
        <f>IF($BF497&gt;$Y$7,"",IF(AND($BF497=$Y$7,$BG497=23),"",Entrées!D525-Entrées!D524))</f>
        <v>2875</v>
      </c>
      <c r="BJ497" s="32">
        <f>IF($BF497&gt;$Y$7,"",IF(AND($BF497=$Y$7,$BG497=23),"",Entrées!E525-Entrées!E524))</f>
        <v>3262.5</v>
      </c>
      <c r="BK497" s="32">
        <f>IF($BF497&gt;$Y$7,"",IF(AND($BF497=$Y$7,$BG497=23),"",Entrées!F525-Entrées!F524))</f>
        <v>-1</v>
      </c>
      <c r="BL497" s="32">
        <f>IF($BF497&gt;$Y$7,"",IF(AND($BF497=$Y$7,$BG497=23),"",Entrées!G525-Entrées!G524))</f>
        <v>148.5</v>
      </c>
      <c r="BM497" s="32">
        <f>IF($BF497&gt;$Y$7,"",IF(AND($BF497=$Y$7,$BG497=23),"",Entrées!H525-Entrées!H524))</f>
        <v>259.5</v>
      </c>
      <c r="BN497" s="32">
        <f>IF($BF497&gt;$Y$7,"",IF(AND($BF497=$Y$7,$BG497=23),"",Entrées!I525-Entrées!I524))</f>
        <v>205</v>
      </c>
      <c r="BO497" s="32">
        <f>IF($BF497&gt;$Y$7,"",IF(AND($BF497=$Y$7,$BG497=23),"",Entrées!J525-Entrées!J524))</f>
        <v>-10</v>
      </c>
      <c r="BP497" s="32">
        <f>IF($BF497&gt;$Y$7,"",IF(AND($BF497=$Y$7,$BG497=23),"",Entrées!K525-Entrées!K524))</f>
        <v>7</v>
      </c>
      <c r="BQ497" s="32">
        <f>IF($BF497&gt;$Y$7,"",IF(AND($BF497=$Y$7,$BG497=23),"",Entrées!L525-Entrées!L524))</f>
        <v>1927</v>
      </c>
      <c r="BR497" s="32">
        <f>IF($BF497&gt;$Y$7,"",IF(AND($BF497=$Y$7,$BG497=23),"",Entrées!M525-Entrées!M524))</f>
        <v>622</v>
      </c>
      <c r="BS497" s="32">
        <f>IF($BF497&gt;$Y$7,"",IF(AND($BF497=$Y$7,$BG497=23),"",Entrées!N525-Entrées!N524))</f>
        <v>-4.5</v>
      </c>
      <c r="BT497" s="32">
        <f>IF($BF497&gt;$Y$7,"",IF(AND($BF497=$Y$7,$BG497=23),"",Entrées!O525-Entrées!O524))</f>
        <v>1034.5</v>
      </c>
      <c r="BU497" s="32">
        <f>IF($BF497&gt;$Y$7,"",IF(AND($BF497=$Y$7,$BG497=23),"",Entrées!P525-Entrées!P524))</f>
        <v>0</v>
      </c>
      <c r="BV497" s="32">
        <f>IF($BF497&gt;$Y$7,"",IF(AND($BF497=$Y$7,$BG497=23),"",Entrées!Q525-Entrées!Q524))</f>
        <v>111</v>
      </c>
      <c r="BW497" s="32">
        <f>IF($BF497&gt;$Y$7,"",IF(AND($BF497=$Y$7,$BG497=23),"",Entrées!R525-Entrées!R524))</f>
        <v>31</v>
      </c>
      <c r="BX497" s="32">
        <f>IF($BF497&gt;$Y$7,"",IF(AND($BF497=$Y$7,$BG497=23),"",Entrées!S525-Entrées!S524))</f>
        <v>456</v>
      </c>
      <c r="BY497" s="32">
        <f>IF($BF497&gt;$Y$7,"",IF(AND($BF497=$Y$7,$BG497=23),"",Entrées!T525-Entrées!T524))</f>
        <v>-153</v>
      </c>
      <c r="BZ497" s="32">
        <f>IF($BF497&gt;$Y$7,"",IF(AND($BF497=$Y$7,$BG497=23),"",Entrées!U525-Entrées!U524))</f>
        <v>0</v>
      </c>
      <c r="CA497" s="32">
        <f>IF($BF497&gt;$Y$7,"",IF(AND($BF497=$Y$7,$BG497=23),"",Entrées!V525-Entrées!V524))</f>
        <v>325</v>
      </c>
      <c r="CD497" s="33">
        <f>IF($BF497&lt;=$Y$7,Entrées!J524/CD$2,"")</f>
        <v>0.31756245268735805</v>
      </c>
      <c r="CE497" s="33">
        <f>IF($BF497&lt;=$Y$7,Entrées!K524/CE$2,"")</f>
        <v>0</v>
      </c>
      <c r="CF497" s="11">
        <f t="shared" si="565"/>
        <v>7926</v>
      </c>
      <c r="CG497" s="11">
        <f t="shared" si="566"/>
        <v>4186</v>
      </c>
      <c r="CH497" s="52">
        <f t="shared" si="567"/>
        <v>0.27160101910413265</v>
      </c>
      <c r="CI497" s="52">
        <f t="shared" si="568"/>
        <v>9.6170382329218221E-2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54.5</v>
      </c>
      <c r="F498" s="28">
        <f ca="1">IF($D498&gt;$D$8,"",INDIRECT(ADDRESS(ROW(Entrées!$C$37)+($D498-1)*24+F$11,COLUMN(Entrées!$C$37)+($C498-1),4,TRUE,"Entrées")))</f>
        <v>45.5</v>
      </c>
      <c r="G498" s="28">
        <f ca="1">IF($D498&gt;$D$8,"",INDIRECT(ADDRESS(ROW(Entrées!$C$37)+($D498-1)*24+G$11,COLUMN(Entrées!$C$37)+($C498-1),4,TRUE,"Entrées")))</f>
        <v>39</v>
      </c>
      <c r="H498" s="28">
        <f ca="1">IF($D498&gt;$D$8,"",INDIRECT(ADDRESS(ROW(Entrées!$C$37)+($D498-1)*24+H$11,COLUMN(Entrées!$C$37)+($C498-1),4,TRUE,"Entrées")))</f>
        <v>38</v>
      </c>
      <c r="I498" s="28">
        <f ca="1">IF($D498&gt;$D$8,"",INDIRECT(ADDRESS(ROW(Entrées!$C$37)+($D498-1)*24+I$11,COLUMN(Entrées!$C$37)+($C498-1),4,TRUE,"Entrées")))</f>
        <v>39</v>
      </c>
      <c r="J498" s="28">
        <f ca="1">IF($D498&gt;$D$8,"",INDIRECT(ADDRESS(ROW(Entrées!$C$37)+($D498-1)*24+J$11,COLUMN(Entrées!$C$37)+($C498-1),4,TRUE,"Entrées")))</f>
        <v>38.5</v>
      </c>
      <c r="K498" s="28">
        <f ca="1">IF($D498&gt;$D$8,"",INDIRECT(ADDRESS(ROW(Entrées!$C$37)+($D498-1)*24+K$11,COLUMN(Entrées!$C$37)+($C498-1),4,TRUE,"Entrées")))</f>
        <v>38.5</v>
      </c>
      <c r="L498" s="28">
        <f ca="1">IF($D498&gt;$D$8,"",INDIRECT(ADDRESS(ROW(Entrées!$C$37)+($D498-1)*24+L$11,COLUMN(Entrées!$C$37)+($C498-1),4,TRUE,"Entrées")))</f>
        <v>38</v>
      </c>
      <c r="M498" s="28">
        <f ca="1">IF($D498&gt;$D$8,"",INDIRECT(ADDRESS(ROW(Entrées!$C$37)+($D498-1)*24+M$11,COLUMN(Entrées!$C$37)+($C498-1),4,TRUE,"Entrées")))</f>
        <v>39</v>
      </c>
      <c r="N498" s="28">
        <f ca="1">IF($D498&gt;$D$8,"",INDIRECT(ADDRESS(ROW(Entrées!$C$37)+($D498-1)*24+N$11,COLUMN(Entrées!$C$37)+($C498-1),4,TRUE,"Entrées")))</f>
        <v>43</v>
      </c>
      <c r="O498" s="28">
        <f ca="1">IF($D498&gt;$D$8,"",INDIRECT(ADDRESS(ROW(Entrées!$C$37)+($D498-1)*24+O$11,COLUMN(Entrées!$C$37)+($C498-1),4,TRUE,"Entrées")))</f>
        <v>43.5</v>
      </c>
      <c r="P498" s="28">
        <f ca="1">IF($D498&gt;$D$8,"",INDIRECT(ADDRESS(ROW(Entrées!$C$37)+($D498-1)*24+P$11,COLUMN(Entrées!$C$37)+($C498-1),4,TRUE,"Entrées")))</f>
        <v>45.5</v>
      </c>
      <c r="Q498" s="28">
        <f ca="1">IF($D498&gt;$D$8,"",INDIRECT(ADDRESS(ROW(Entrées!$C$37)+($D498-1)*24+Q$11,COLUMN(Entrées!$C$37)+($C498-1),4,TRUE,"Entrées")))</f>
        <v>43</v>
      </c>
      <c r="R498" s="28">
        <f ca="1">IF($D498&gt;$D$8,"",INDIRECT(ADDRESS(ROW(Entrées!$C$37)+($D498-1)*24+R$11,COLUMN(Entrées!$C$37)+($C498-1),4,TRUE,"Entrées")))</f>
        <v>40</v>
      </c>
      <c r="S498" s="28">
        <f ca="1">IF($D498&gt;$D$8,"",INDIRECT(ADDRESS(ROW(Entrées!$C$37)+($D498-1)*24+S$11,COLUMN(Entrées!$C$37)+($C498-1),4,TRUE,"Entrées")))</f>
        <v>37.5</v>
      </c>
      <c r="T498" s="28">
        <f ca="1">IF($D498&gt;$D$8,"",INDIRECT(ADDRESS(ROW(Entrées!$C$37)+($D498-1)*24+T$11,COLUMN(Entrées!$C$37)+($C498-1),4,TRUE,"Entrées")))</f>
        <v>39</v>
      </c>
      <c r="U498" s="28">
        <f ca="1">IF($D498&gt;$D$8,"",INDIRECT(ADDRESS(ROW(Entrées!$C$37)+($D498-1)*24+U$11,COLUMN(Entrées!$C$37)+($C498-1),4,TRUE,"Entrées")))</f>
        <v>39</v>
      </c>
      <c r="V498" s="28">
        <f ca="1">IF($D498&gt;$D$8,"",INDIRECT(ADDRESS(ROW(Entrées!$C$37)+($D498-1)*24+V$11,COLUMN(Entrées!$C$37)+($C498-1),4,TRUE,"Entrées")))</f>
        <v>39</v>
      </c>
      <c r="W498" s="28">
        <f ca="1">IF($D498&gt;$D$8,"",INDIRECT(ADDRESS(ROW(Entrées!$C$37)+($D498-1)*24+W$11,COLUMN(Entrées!$C$37)+($C498-1),4,TRUE,"Entrées")))</f>
        <v>48</v>
      </c>
      <c r="X498" s="28">
        <f ca="1">IF($D498&gt;$D$8,"",INDIRECT(ADDRESS(ROW(Entrées!$C$37)+($D498-1)*24+X$11,COLUMN(Entrées!$C$37)+($C498-1),4,TRUE,"Entrées")))</f>
        <v>46</v>
      </c>
      <c r="Y498" s="28">
        <f ca="1">IF($D498&gt;$D$8,"",INDIRECT(ADDRESS(ROW(Entrées!$C$37)+($D498-1)*24+Y$11,COLUMN(Entrées!$C$37)+($C498-1),4,TRUE,"Entrées")))</f>
        <v>43.5</v>
      </c>
      <c r="Z498" s="28">
        <f ca="1">IF($D498&gt;$D$8,"",INDIRECT(ADDRESS(ROW(Entrées!$C$37)+($D498-1)*24+Z$11,COLUMN(Entrées!$C$37)+($C498-1),4,TRUE,"Entrées")))</f>
        <v>38</v>
      </c>
      <c r="AA498" s="28">
        <f ca="1">IF($D498&gt;$D$8,"",INDIRECT(ADDRESS(ROW(Entrées!$C$37)+($D498-1)*24+AA$11,COLUMN(Entrées!$C$37)+($C498-1),4,TRUE,"Entrées")))</f>
        <v>37</v>
      </c>
      <c r="AB498" s="28">
        <f ca="1">IF($D498&gt;$D$8,"",INDIRECT(ADDRESS(ROW(Entrées!$C$37)+($D498-1)*24+AB$11,COLUMN(Entrées!$C$37)+($C498-1),4,TRUE,"Entrées")))</f>
        <v>37</v>
      </c>
      <c r="AC498" s="11"/>
      <c r="AD498" s="40">
        <f t="shared" ca="1" si="597"/>
        <v>41.208333333333336</v>
      </c>
      <c r="AE498" s="40">
        <f t="shared" ca="1" si="599"/>
        <v>54.5</v>
      </c>
      <c r="AF498" s="40">
        <f t="shared" ca="1" si="600"/>
        <v>37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49473.956989247294</v>
      </c>
      <c r="AK498" s="31">
        <f t="shared" ca="1" si="545"/>
        <v>49350.672043010745</v>
      </c>
      <c r="AL498" s="31">
        <f t="shared" ca="1" si="546"/>
        <v>49398.118279569891</v>
      </c>
      <c r="AM498" s="31">
        <f t="shared" ca="1" si="547"/>
        <v>347.55645161290329</v>
      </c>
      <c r="AN498" s="31">
        <f t="shared" ca="1" si="548"/>
        <v>2588.1444892473114</v>
      </c>
      <c r="AO498" s="31">
        <f t="shared" ca="1" si="549"/>
        <v>1503.5463709677417</v>
      </c>
      <c r="AP498" s="31">
        <f t="shared" ca="1" si="550"/>
        <v>41704.171370967742</v>
      </c>
      <c r="AQ498" s="31">
        <f t="shared" ca="1" si="551"/>
        <v>2152.7096774193546</v>
      </c>
      <c r="AR498" s="31">
        <f t="shared" ca="1" si="552"/>
        <v>402.56922043010746</v>
      </c>
      <c r="AS498" s="31">
        <f t="shared" ca="1" si="553"/>
        <v>6508.2741935483891</v>
      </c>
      <c r="AT498" s="31">
        <f t="shared" ca="1" si="554"/>
        <v>-813.07862903225805</v>
      </c>
      <c r="AU498" s="31">
        <f t="shared" ca="1" si="555"/>
        <v>663.5913978494624</v>
      </c>
      <c r="AV498" s="31">
        <f t="shared" ca="1" si="556"/>
        <v>-5583.5161290322567</v>
      </c>
      <c r="AW498" s="31">
        <f t="shared" ca="1" si="557"/>
        <v>65.047043010752674</v>
      </c>
      <c r="AX498" s="31">
        <f t="shared" ca="1" si="558"/>
        <v>1350.5215053763443</v>
      </c>
      <c r="AY498" s="31">
        <f t="shared" ca="1" si="559"/>
        <v>-1174.383064516129</v>
      </c>
      <c r="AZ498" s="31">
        <f t="shared" ca="1" si="560"/>
        <v>-997.34811827956992</v>
      </c>
      <c r="BA498" s="31">
        <f t="shared" ca="1" si="561"/>
        <v>-382.02016129032256</v>
      </c>
      <c r="BB498" s="31">
        <f t="shared" ca="1" si="562"/>
        <v>-2410.5497311827958</v>
      </c>
      <c r="BC498" s="31">
        <f t="shared" ca="1" si="563"/>
        <v>-1597.1438172043011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1600.5</v>
      </c>
      <c r="BI498" s="32">
        <f>IF($BF498&gt;$Y$7,"",IF(AND($BF498=$Y$7,$BG498=23),"",Entrées!D526-Entrées!D525))</f>
        <v>675</v>
      </c>
      <c r="BJ498" s="32">
        <f>IF($BF498&gt;$Y$7,"",IF(AND($BF498=$Y$7,$BG498=23),"",Entrées!E526-Entrées!E525))</f>
        <v>1275</v>
      </c>
      <c r="BK498" s="32">
        <f>IF($BF498&gt;$Y$7,"",IF(AND($BF498=$Y$7,$BG498=23),"",Entrées!F526-Entrées!F525))</f>
        <v>0.5</v>
      </c>
      <c r="BL498" s="32">
        <f>IF($BF498&gt;$Y$7,"",IF(AND($BF498=$Y$7,$BG498=23),"",Entrées!G526-Entrées!G525))</f>
        <v>-9</v>
      </c>
      <c r="BM498" s="32">
        <f>IF($BF498&gt;$Y$7,"",IF(AND($BF498=$Y$7,$BG498=23),"",Entrées!H526-Entrées!H525))</f>
        <v>237</v>
      </c>
      <c r="BN498" s="32">
        <f>IF($BF498&gt;$Y$7,"",IF(AND($BF498=$Y$7,$BG498=23),"",Entrées!I526-Entrées!I525))</f>
        <v>735</v>
      </c>
      <c r="BO498" s="32">
        <f>IF($BF498&gt;$Y$7,"",IF(AND($BF498=$Y$7,$BG498=23),"",Entrées!J526-Entrées!J525))</f>
        <v>-52</v>
      </c>
      <c r="BP498" s="32">
        <f>IF($BF498&gt;$Y$7,"",IF(AND($BF498=$Y$7,$BG498=23),"",Entrées!K526-Entrées!K525))</f>
        <v>195.5</v>
      </c>
      <c r="BQ498" s="32">
        <f>IF($BF498&gt;$Y$7,"",IF(AND($BF498=$Y$7,$BG498=23),"",Entrées!L526-Entrées!L525))</f>
        <v>-89</v>
      </c>
      <c r="BR498" s="32">
        <f>IF($BF498&gt;$Y$7,"",IF(AND($BF498=$Y$7,$BG498=23),"",Entrées!M526-Entrées!M525))</f>
        <v>0</v>
      </c>
      <c r="BS498" s="32">
        <f>IF($BF498&gt;$Y$7,"",IF(AND($BF498=$Y$7,$BG498=23),"",Entrées!N526-Entrées!N525))</f>
        <v>-1.5</v>
      </c>
      <c r="BT498" s="32">
        <f>IF($BF498&gt;$Y$7,"",IF(AND($BF498=$Y$7,$BG498=23),"",Entrées!O526-Entrées!O525))</f>
        <v>584</v>
      </c>
      <c r="BU498" s="32">
        <f>IF($BF498&gt;$Y$7,"",IF(AND($BF498=$Y$7,$BG498=23),"",Entrées!P526-Entrées!P525))</f>
        <v>0</v>
      </c>
      <c r="BV498" s="32">
        <f>IF($BF498&gt;$Y$7,"",IF(AND($BF498=$Y$7,$BG498=23),"",Entrées!Q526-Entrées!Q525))</f>
        <v>738</v>
      </c>
      <c r="BW498" s="32">
        <f>IF($BF498&gt;$Y$7,"",IF(AND($BF498=$Y$7,$BG498=23),"",Entrées!R526-Entrées!R525))</f>
        <v>-26</v>
      </c>
      <c r="BX498" s="32">
        <f>IF($BF498&gt;$Y$7,"",IF(AND($BF498=$Y$7,$BG498=23),"",Entrées!S526-Entrées!S525))</f>
        <v>-586</v>
      </c>
      <c r="BY498" s="32">
        <f>IF($BF498&gt;$Y$7,"",IF(AND($BF498=$Y$7,$BG498=23),"",Entrées!T526-Entrées!T525))</f>
        <v>-201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159</v>
      </c>
      <c r="CD498" s="33">
        <f>IF($BF498&lt;=$Y$7,Entrées!J525/CD$2,"")</f>
        <v>0.31630078223568003</v>
      </c>
      <c r="CE498" s="33">
        <f>IF($BF498&lt;=$Y$7,Entrées!K525/CE$2,"")</f>
        <v>1.6722408026755853E-3</v>
      </c>
      <c r="CF498" s="11">
        <f t="shared" si="565"/>
        <v>7926</v>
      </c>
      <c r="CG498" s="11">
        <f t="shared" si="566"/>
        <v>4186</v>
      </c>
      <c r="CH498" s="52">
        <f t="shared" si="567"/>
        <v>0.27160101910413265</v>
      </c>
      <c r="CI498" s="52">
        <f t="shared" si="568"/>
        <v>9.6170382329218221E-2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37.5</v>
      </c>
      <c r="F499" s="28">
        <f ca="1">IF($D499&gt;$D$8,"",INDIRECT(ADDRESS(ROW(Entrées!$C$37)+($D499-1)*24+F$11,COLUMN(Entrées!$C$37)+($C499-1),4,TRUE,"Entrées")))</f>
        <v>37</v>
      </c>
      <c r="G499" s="28">
        <f ca="1">IF($D499&gt;$D$8,"",INDIRECT(ADDRESS(ROW(Entrées!$C$37)+($D499-1)*24+G$11,COLUMN(Entrées!$C$37)+($C499-1),4,TRUE,"Entrées")))</f>
        <v>36.5</v>
      </c>
      <c r="H499" s="28">
        <f ca="1">IF($D499&gt;$D$8,"",INDIRECT(ADDRESS(ROW(Entrées!$C$37)+($D499-1)*24+H$11,COLUMN(Entrées!$C$37)+($C499-1),4,TRUE,"Entrées")))</f>
        <v>36</v>
      </c>
      <c r="I499" s="28">
        <f ca="1">IF($D499&gt;$D$8,"",INDIRECT(ADDRESS(ROW(Entrées!$C$37)+($D499-1)*24+I$11,COLUMN(Entrées!$C$37)+($C499-1),4,TRUE,"Entrées")))</f>
        <v>37.5</v>
      </c>
      <c r="J499" s="28">
        <f ca="1">IF($D499&gt;$D$8,"",INDIRECT(ADDRESS(ROW(Entrées!$C$37)+($D499-1)*24+J$11,COLUMN(Entrées!$C$37)+($C499-1),4,TRUE,"Entrées")))</f>
        <v>43.5</v>
      </c>
      <c r="K499" s="28">
        <f ca="1">IF($D499&gt;$D$8,"",INDIRECT(ADDRESS(ROW(Entrées!$C$37)+($D499-1)*24+K$11,COLUMN(Entrées!$C$37)+($C499-1),4,TRUE,"Entrées")))</f>
        <v>57.5</v>
      </c>
      <c r="L499" s="28">
        <f ca="1">IF($D499&gt;$D$8,"",INDIRECT(ADDRESS(ROW(Entrées!$C$37)+($D499-1)*24+L$11,COLUMN(Entrées!$C$37)+($C499-1),4,TRUE,"Entrées")))</f>
        <v>77.5</v>
      </c>
      <c r="M499" s="28">
        <f ca="1">IF($D499&gt;$D$8,"",INDIRECT(ADDRESS(ROW(Entrées!$C$37)+($D499-1)*24+M$11,COLUMN(Entrées!$C$37)+($C499-1),4,TRUE,"Entrées")))</f>
        <v>89.5</v>
      </c>
      <c r="N499" s="28">
        <f ca="1">IF($D499&gt;$D$8,"",INDIRECT(ADDRESS(ROW(Entrées!$C$37)+($D499-1)*24+N$11,COLUMN(Entrées!$C$37)+($C499-1),4,TRUE,"Entrées")))</f>
        <v>94</v>
      </c>
      <c r="O499" s="28">
        <f ca="1">IF($D499&gt;$D$8,"",INDIRECT(ADDRESS(ROW(Entrées!$C$37)+($D499-1)*24+O$11,COLUMN(Entrées!$C$37)+($C499-1),4,TRUE,"Entrées")))</f>
        <v>95.5</v>
      </c>
      <c r="P499" s="28">
        <f ca="1">IF($D499&gt;$D$8,"",INDIRECT(ADDRESS(ROW(Entrées!$C$37)+($D499-1)*24+P$11,COLUMN(Entrées!$C$37)+($C499-1),4,TRUE,"Entrées")))</f>
        <v>96</v>
      </c>
      <c r="Q499" s="28">
        <f ca="1">IF($D499&gt;$D$8,"",INDIRECT(ADDRESS(ROW(Entrées!$C$37)+($D499-1)*24+Q$11,COLUMN(Entrées!$C$37)+($C499-1),4,TRUE,"Entrées")))</f>
        <v>95</v>
      </c>
      <c r="R499" s="28">
        <f ca="1">IF($D499&gt;$D$8,"",INDIRECT(ADDRESS(ROW(Entrées!$C$37)+($D499-1)*24+R$11,COLUMN(Entrées!$C$37)+($C499-1),4,TRUE,"Entrées")))</f>
        <v>91.5</v>
      </c>
      <c r="S499" s="28">
        <f ca="1">IF($D499&gt;$D$8,"",INDIRECT(ADDRESS(ROW(Entrées!$C$37)+($D499-1)*24+S$11,COLUMN(Entrées!$C$37)+($C499-1),4,TRUE,"Entrées")))</f>
        <v>94.5</v>
      </c>
      <c r="T499" s="28">
        <f ca="1">IF($D499&gt;$D$8,"",INDIRECT(ADDRESS(ROW(Entrées!$C$37)+($D499-1)*24+T$11,COLUMN(Entrées!$C$37)+($C499-1),4,TRUE,"Entrées")))</f>
        <v>94.5</v>
      </c>
      <c r="U499" s="28">
        <f ca="1">IF($D499&gt;$D$8,"",INDIRECT(ADDRESS(ROW(Entrées!$C$37)+($D499-1)*24+U$11,COLUMN(Entrées!$C$37)+($C499-1),4,TRUE,"Entrées")))</f>
        <v>96</v>
      </c>
      <c r="V499" s="28">
        <f ca="1">IF($D499&gt;$D$8,"",INDIRECT(ADDRESS(ROW(Entrées!$C$37)+($D499-1)*24+V$11,COLUMN(Entrées!$C$37)+($C499-1),4,TRUE,"Entrées")))</f>
        <v>96</v>
      </c>
      <c r="W499" s="28">
        <f ca="1">IF($D499&gt;$D$8,"",INDIRECT(ADDRESS(ROW(Entrées!$C$37)+($D499-1)*24+W$11,COLUMN(Entrées!$C$37)+($C499-1),4,TRUE,"Entrées")))</f>
        <v>99</v>
      </c>
      <c r="X499" s="28">
        <f ca="1">IF($D499&gt;$D$8,"",INDIRECT(ADDRESS(ROW(Entrées!$C$37)+($D499-1)*24+X$11,COLUMN(Entrées!$C$37)+($C499-1),4,TRUE,"Entrées")))</f>
        <v>101.5</v>
      </c>
      <c r="Y499" s="28">
        <f ca="1">IF($D499&gt;$D$8,"",INDIRECT(ADDRESS(ROW(Entrées!$C$37)+($D499-1)*24+Y$11,COLUMN(Entrées!$C$37)+($C499-1),4,TRUE,"Entrées")))</f>
        <v>97.5</v>
      </c>
      <c r="Z499" s="28">
        <f ca="1">IF($D499&gt;$D$8,"",INDIRECT(ADDRESS(ROW(Entrées!$C$37)+($D499-1)*24+Z$11,COLUMN(Entrées!$C$37)+($C499-1),4,TRUE,"Entrées")))</f>
        <v>92</v>
      </c>
      <c r="AA499" s="28">
        <f ca="1">IF($D499&gt;$D$8,"",INDIRECT(ADDRESS(ROW(Entrées!$C$37)+($D499-1)*24+AA$11,COLUMN(Entrées!$C$37)+($C499-1),4,TRUE,"Entrées")))</f>
        <v>89.5</v>
      </c>
      <c r="AB499" s="28">
        <f ca="1">IF($D499&gt;$D$8,"",INDIRECT(ADDRESS(ROW(Entrées!$C$37)+($D499-1)*24+AB$11,COLUMN(Entrées!$C$37)+($C499-1),4,TRUE,"Entrées")))</f>
        <v>89</v>
      </c>
      <c r="AC499" s="11"/>
      <c r="AD499" s="40">
        <f t="shared" ca="1" si="597"/>
        <v>78.083333333333329</v>
      </c>
      <c r="AE499" s="40">
        <f t="shared" ca="1" si="599"/>
        <v>101.5</v>
      </c>
      <c r="AF499" s="40">
        <f t="shared" ca="1" si="600"/>
        <v>36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49473.956989247294</v>
      </c>
      <c r="AK499" s="31">
        <f t="shared" ca="1" si="545"/>
        <v>49350.672043010745</v>
      </c>
      <c r="AL499" s="31">
        <f t="shared" ca="1" si="546"/>
        <v>49398.118279569891</v>
      </c>
      <c r="AM499" s="31">
        <f t="shared" ca="1" si="547"/>
        <v>347.55645161290329</v>
      </c>
      <c r="AN499" s="31">
        <f t="shared" ca="1" si="548"/>
        <v>2588.1444892473114</v>
      </c>
      <c r="AO499" s="31">
        <f t="shared" ca="1" si="549"/>
        <v>1503.5463709677417</v>
      </c>
      <c r="AP499" s="31">
        <f t="shared" ca="1" si="550"/>
        <v>41704.171370967742</v>
      </c>
      <c r="AQ499" s="31">
        <f t="shared" ca="1" si="551"/>
        <v>2152.7096774193546</v>
      </c>
      <c r="AR499" s="31">
        <f t="shared" ca="1" si="552"/>
        <v>402.56922043010746</v>
      </c>
      <c r="AS499" s="31">
        <f t="shared" ca="1" si="553"/>
        <v>6508.2741935483891</v>
      </c>
      <c r="AT499" s="31">
        <f t="shared" ca="1" si="554"/>
        <v>-813.07862903225805</v>
      </c>
      <c r="AU499" s="31">
        <f t="shared" ca="1" si="555"/>
        <v>663.5913978494624</v>
      </c>
      <c r="AV499" s="31">
        <f t="shared" ca="1" si="556"/>
        <v>-5583.5161290322567</v>
      </c>
      <c r="AW499" s="31">
        <f t="shared" ca="1" si="557"/>
        <v>65.047043010752674</v>
      </c>
      <c r="AX499" s="31">
        <f t="shared" ca="1" si="558"/>
        <v>1350.5215053763443</v>
      </c>
      <c r="AY499" s="31">
        <f t="shared" ca="1" si="559"/>
        <v>-1174.383064516129</v>
      </c>
      <c r="AZ499" s="31">
        <f t="shared" ca="1" si="560"/>
        <v>-997.34811827956992</v>
      </c>
      <c r="BA499" s="31">
        <f t="shared" ca="1" si="561"/>
        <v>-382.02016129032256</v>
      </c>
      <c r="BB499" s="31">
        <f t="shared" ca="1" si="562"/>
        <v>-2410.5497311827958</v>
      </c>
      <c r="BC499" s="31">
        <f t="shared" ca="1" si="563"/>
        <v>-1597.1438172043011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846</v>
      </c>
      <c r="BI499" s="32">
        <f>IF($BF499&gt;$Y$7,"",IF(AND($BF499=$Y$7,$BG499=23),"",Entrées!D527-Entrées!D526))</f>
        <v>787.5</v>
      </c>
      <c r="BJ499" s="32">
        <f>IF($BF499&gt;$Y$7,"",IF(AND($BF499=$Y$7,$BG499=23),"",Entrées!E527-Entrées!E526))</f>
        <v>875</v>
      </c>
      <c r="BK499" s="32">
        <f>IF($BF499&gt;$Y$7,"",IF(AND($BF499=$Y$7,$BG499=23),"",Entrées!F527-Entrées!F526))</f>
        <v>0</v>
      </c>
      <c r="BL499" s="32">
        <f>IF($BF499&gt;$Y$7,"",IF(AND($BF499=$Y$7,$BG499=23),"",Entrées!G527-Entrées!G526))</f>
        <v>-207.5</v>
      </c>
      <c r="BM499" s="32">
        <f>IF($BF499&gt;$Y$7,"",IF(AND($BF499=$Y$7,$BG499=23),"",Entrées!H527-Entrées!H526))</f>
        <v>-75</v>
      </c>
      <c r="BN499" s="32">
        <f>IF($BF499&gt;$Y$7,"",IF(AND($BF499=$Y$7,$BG499=23),"",Entrées!I527-Entrées!I526))</f>
        <v>777.5</v>
      </c>
      <c r="BO499" s="32">
        <f>IF($BF499&gt;$Y$7,"",IF(AND($BF499=$Y$7,$BG499=23),"",Entrées!J527-Entrées!J526))</f>
        <v>-110.5</v>
      </c>
      <c r="BP499" s="32">
        <f>IF($BF499&gt;$Y$7,"",IF(AND($BF499=$Y$7,$BG499=23),"",Entrées!K527-Entrées!K526))</f>
        <v>437.5</v>
      </c>
      <c r="BQ499" s="32">
        <f>IF($BF499&gt;$Y$7,"",IF(AND($BF499=$Y$7,$BG499=23),"",Entrées!L527-Entrées!L526))</f>
        <v>617.5</v>
      </c>
      <c r="BR499" s="32">
        <f>IF($BF499&gt;$Y$7,"",IF(AND($BF499=$Y$7,$BG499=23),"",Entrées!M527-Entrées!M526))</f>
        <v>-17.5</v>
      </c>
      <c r="BS499" s="32">
        <f>IF($BF499&gt;$Y$7,"",IF(AND($BF499=$Y$7,$BG499=23),"",Entrées!N527-Entrées!N526))</f>
        <v>-8</v>
      </c>
      <c r="BT499" s="32">
        <f>IF($BF499&gt;$Y$7,"",IF(AND($BF499=$Y$7,$BG499=23),"",Entrées!O527-Entrées!O526))</f>
        <v>-567</v>
      </c>
      <c r="BU499" s="32">
        <f>IF($BF499&gt;$Y$7,"",IF(AND($BF499=$Y$7,$BG499=23),"",Entrées!P527-Entrées!P526))</f>
        <v>-5.5</v>
      </c>
      <c r="BV499" s="32">
        <f>IF($BF499&gt;$Y$7,"",IF(AND($BF499=$Y$7,$BG499=23),"",Entrées!Q527-Entrées!Q526))</f>
        <v>-468</v>
      </c>
      <c r="BW499" s="32">
        <f>IF($BF499&gt;$Y$7,"",IF(AND($BF499=$Y$7,$BG499=23),"",Entrées!R527-Entrées!R526))</f>
        <v>-5</v>
      </c>
      <c r="BX499" s="32">
        <f>IF($BF499&gt;$Y$7,"",IF(AND($BF499=$Y$7,$BG499=23),"",Entrées!S527-Entrées!S526))</f>
        <v>-251</v>
      </c>
      <c r="BY499" s="32">
        <f>IF($BF499&gt;$Y$7,"",IF(AND($BF499=$Y$7,$BG499=23),"",Entrées!T527-Entrées!T526))</f>
        <v>297</v>
      </c>
      <c r="BZ499" s="32">
        <f>IF($BF499&gt;$Y$7,"",IF(AND($BF499=$Y$7,$BG499=23),"",Entrées!U527-Entrées!U526))</f>
        <v>0</v>
      </c>
      <c r="CA499" s="32">
        <f>IF($BF499&gt;$Y$7,"",IF(AND($BF499=$Y$7,$BG499=23),"",Entrées!V527-Entrées!V526))</f>
        <v>-441</v>
      </c>
      <c r="CD499" s="33">
        <f>IF($BF499&lt;=$Y$7,Entrées!J526/CD$2,"")</f>
        <v>0.30974009588695434</v>
      </c>
      <c r="CE499" s="33">
        <f>IF($BF499&lt;=$Y$7,Entrées!K526/CE$2,"")</f>
        <v>4.8375537505972288E-2</v>
      </c>
      <c r="CF499" s="11">
        <f t="shared" si="565"/>
        <v>7926</v>
      </c>
      <c r="CG499" s="11">
        <f t="shared" si="566"/>
        <v>4186</v>
      </c>
      <c r="CH499" s="52">
        <f t="shared" si="567"/>
        <v>0.27160101910413265</v>
      </c>
      <c r="CI499" s="52">
        <f t="shared" si="568"/>
        <v>9.6170382329218221E-2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88.5</v>
      </c>
      <c r="F500" s="28">
        <f ca="1">IF($D500&gt;$D$8,"",INDIRECT(ADDRESS(ROW(Entrées!$C$37)+($D500-1)*24+F$11,COLUMN(Entrées!$C$37)+($C500-1),4,TRUE,"Entrées")))</f>
        <v>91.5</v>
      </c>
      <c r="G500" s="28">
        <f ca="1">IF($D500&gt;$D$8,"",INDIRECT(ADDRESS(ROW(Entrées!$C$37)+($D500-1)*24+G$11,COLUMN(Entrées!$C$37)+($C500-1),4,TRUE,"Entrées")))</f>
        <v>94</v>
      </c>
      <c r="H500" s="28">
        <f ca="1">IF($D500&gt;$D$8,"",INDIRECT(ADDRESS(ROW(Entrées!$C$37)+($D500-1)*24+H$11,COLUMN(Entrées!$C$37)+($C500-1),4,TRUE,"Entrées")))</f>
        <v>78</v>
      </c>
      <c r="I500" s="28">
        <f ca="1">IF($D500&gt;$D$8,"",INDIRECT(ADDRESS(ROW(Entrées!$C$37)+($D500-1)*24+I$11,COLUMN(Entrées!$C$37)+($C500-1),4,TRUE,"Entrées")))</f>
        <v>77.5</v>
      </c>
      <c r="J500" s="28">
        <f ca="1">IF($D500&gt;$D$8,"",INDIRECT(ADDRESS(ROW(Entrées!$C$37)+($D500-1)*24+J$11,COLUMN(Entrées!$C$37)+($C500-1),4,TRUE,"Entrées")))</f>
        <v>78.5</v>
      </c>
      <c r="K500" s="28">
        <f ca="1">IF($D500&gt;$D$8,"",INDIRECT(ADDRESS(ROW(Entrées!$C$37)+($D500-1)*24+K$11,COLUMN(Entrées!$C$37)+($C500-1),4,TRUE,"Entrées")))</f>
        <v>91</v>
      </c>
      <c r="L500" s="28">
        <f ca="1">IF($D500&gt;$D$8,"",INDIRECT(ADDRESS(ROW(Entrées!$C$37)+($D500-1)*24+L$11,COLUMN(Entrées!$C$37)+($C500-1),4,TRUE,"Entrées")))</f>
        <v>101</v>
      </c>
      <c r="M500" s="28">
        <f ca="1">IF($D500&gt;$D$8,"",INDIRECT(ADDRESS(ROW(Entrées!$C$37)+($D500-1)*24+M$11,COLUMN(Entrées!$C$37)+($C500-1),4,TRUE,"Entrées")))</f>
        <v>100.5</v>
      </c>
      <c r="N500" s="28">
        <f ca="1">IF($D500&gt;$D$8,"",INDIRECT(ADDRESS(ROW(Entrées!$C$37)+($D500-1)*24+N$11,COLUMN(Entrées!$C$37)+($C500-1),4,TRUE,"Entrées")))</f>
        <v>104</v>
      </c>
      <c r="O500" s="28">
        <f ca="1">IF($D500&gt;$D$8,"",INDIRECT(ADDRESS(ROW(Entrées!$C$37)+($D500-1)*24+O$11,COLUMN(Entrées!$C$37)+($C500-1),4,TRUE,"Entrées")))</f>
        <v>102.5</v>
      </c>
      <c r="P500" s="28">
        <f ca="1">IF($D500&gt;$D$8,"",INDIRECT(ADDRESS(ROW(Entrées!$C$37)+($D500-1)*24+P$11,COLUMN(Entrées!$C$37)+($C500-1),4,TRUE,"Entrées")))</f>
        <v>103</v>
      </c>
      <c r="Q500" s="28">
        <f ca="1">IF($D500&gt;$D$8,"",INDIRECT(ADDRESS(ROW(Entrées!$C$37)+($D500-1)*24+Q$11,COLUMN(Entrées!$C$37)+($C500-1),4,TRUE,"Entrées")))</f>
        <v>100.5</v>
      </c>
      <c r="R500" s="28">
        <f ca="1">IF($D500&gt;$D$8,"",INDIRECT(ADDRESS(ROW(Entrées!$C$37)+($D500-1)*24+R$11,COLUMN(Entrées!$C$37)+($C500-1),4,TRUE,"Entrées")))</f>
        <v>101</v>
      </c>
      <c r="S500" s="28">
        <f ca="1">IF($D500&gt;$D$8,"",INDIRECT(ADDRESS(ROW(Entrées!$C$37)+($D500-1)*24+S$11,COLUMN(Entrées!$C$37)+($C500-1),4,TRUE,"Entrées")))</f>
        <v>103.5</v>
      </c>
      <c r="T500" s="28">
        <f ca="1">IF($D500&gt;$D$8,"",INDIRECT(ADDRESS(ROW(Entrées!$C$37)+($D500-1)*24+T$11,COLUMN(Entrées!$C$37)+($C500-1),4,TRUE,"Entrées")))</f>
        <v>104</v>
      </c>
      <c r="U500" s="28">
        <f ca="1">IF($D500&gt;$D$8,"",INDIRECT(ADDRESS(ROW(Entrées!$C$37)+($D500-1)*24+U$11,COLUMN(Entrées!$C$37)+($C500-1),4,TRUE,"Entrées")))</f>
        <v>105</v>
      </c>
      <c r="V500" s="28">
        <f ca="1">IF($D500&gt;$D$8,"",INDIRECT(ADDRESS(ROW(Entrées!$C$37)+($D500-1)*24+V$11,COLUMN(Entrées!$C$37)+($C500-1),4,TRUE,"Entrées")))</f>
        <v>105</v>
      </c>
      <c r="W500" s="28">
        <f ca="1">IF($D500&gt;$D$8,"",INDIRECT(ADDRESS(ROW(Entrées!$C$37)+($D500-1)*24+W$11,COLUMN(Entrées!$C$37)+($C500-1),4,TRUE,"Entrées")))</f>
        <v>107</v>
      </c>
      <c r="X500" s="28">
        <f ca="1">IF($D500&gt;$D$8,"",INDIRECT(ADDRESS(ROW(Entrées!$C$37)+($D500-1)*24+X$11,COLUMN(Entrées!$C$37)+($C500-1),4,TRUE,"Entrées")))</f>
        <v>103</v>
      </c>
      <c r="Y500" s="28">
        <f ca="1">IF($D500&gt;$D$8,"",INDIRECT(ADDRESS(ROW(Entrées!$C$37)+($D500-1)*24+Y$11,COLUMN(Entrées!$C$37)+($C500-1),4,TRUE,"Entrées")))</f>
        <v>105.5</v>
      </c>
      <c r="Z500" s="28">
        <f ca="1">IF($D500&gt;$D$8,"",INDIRECT(ADDRESS(ROW(Entrées!$C$37)+($D500-1)*24+Z$11,COLUMN(Entrées!$C$37)+($C500-1),4,TRUE,"Entrées")))</f>
        <v>101</v>
      </c>
      <c r="AA500" s="28">
        <f ca="1">IF($D500&gt;$D$8,"",INDIRECT(ADDRESS(ROW(Entrées!$C$37)+($D500-1)*24+AA$11,COLUMN(Entrées!$C$37)+($C500-1),4,TRUE,"Entrées")))</f>
        <v>105.5</v>
      </c>
      <c r="AB500" s="28">
        <f ca="1">IF($D500&gt;$D$8,"",INDIRECT(ADDRESS(ROW(Entrées!$C$37)+($D500-1)*24+AB$11,COLUMN(Entrées!$C$37)+($C500-1),4,TRUE,"Entrées")))</f>
        <v>99.5</v>
      </c>
      <c r="AC500" s="11"/>
      <c r="AD500" s="40">
        <f t="shared" ca="1" si="597"/>
        <v>97.9375</v>
      </c>
      <c r="AE500" s="40">
        <f t="shared" ca="1" si="599"/>
        <v>107</v>
      </c>
      <c r="AF500" s="40">
        <f t="shared" ca="1" si="600"/>
        <v>77.5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49473.956989247294</v>
      </c>
      <c r="AK500" s="31">
        <f t="shared" ca="1" si="545"/>
        <v>49350.672043010745</v>
      </c>
      <c r="AL500" s="31">
        <f t="shared" ca="1" si="546"/>
        <v>49398.118279569891</v>
      </c>
      <c r="AM500" s="31">
        <f t="shared" ca="1" si="547"/>
        <v>347.55645161290329</v>
      </c>
      <c r="AN500" s="31">
        <f t="shared" ca="1" si="548"/>
        <v>2588.1444892473114</v>
      </c>
      <c r="AO500" s="31">
        <f t="shared" ca="1" si="549"/>
        <v>1503.5463709677417</v>
      </c>
      <c r="AP500" s="31">
        <f t="shared" ca="1" si="550"/>
        <v>41704.171370967742</v>
      </c>
      <c r="AQ500" s="31">
        <f t="shared" ca="1" si="551"/>
        <v>2152.7096774193546</v>
      </c>
      <c r="AR500" s="31">
        <f t="shared" ca="1" si="552"/>
        <v>402.56922043010746</v>
      </c>
      <c r="AS500" s="31">
        <f t="shared" ca="1" si="553"/>
        <v>6508.2741935483891</v>
      </c>
      <c r="AT500" s="31">
        <f t="shared" ca="1" si="554"/>
        <v>-813.07862903225805</v>
      </c>
      <c r="AU500" s="31">
        <f t="shared" ca="1" si="555"/>
        <v>663.5913978494624</v>
      </c>
      <c r="AV500" s="31">
        <f t="shared" ca="1" si="556"/>
        <v>-5583.5161290322567</v>
      </c>
      <c r="AW500" s="31">
        <f t="shared" ca="1" si="557"/>
        <v>65.047043010752674</v>
      </c>
      <c r="AX500" s="31">
        <f t="shared" ca="1" si="558"/>
        <v>1350.5215053763443</v>
      </c>
      <c r="AY500" s="31">
        <f t="shared" ca="1" si="559"/>
        <v>-1174.383064516129</v>
      </c>
      <c r="AZ500" s="31">
        <f t="shared" ca="1" si="560"/>
        <v>-997.34811827956992</v>
      </c>
      <c r="BA500" s="31">
        <f t="shared" ca="1" si="561"/>
        <v>-382.02016129032256</v>
      </c>
      <c r="BB500" s="31">
        <f t="shared" ca="1" si="562"/>
        <v>-2410.5497311827958</v>
      </c>
      <c r="BC500" s="31">
        <f t="shared" ca="1" si="563"/>
        <v>-1597.1438172043011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441</v>
      </c>
      <c r="BI500" s="32">
        <f>IF($BF500&gt;$Y$7,"",IF(AND($BF500=$Y$7,$BG500=23),"",Entrées!D528-Entrées!D527))</f>
        <v>387.5</v>
      </c>
      <c r="BJ500" s="32">
        <f>IF($BF500&gt;$Y$7,"",IF(AND($BF500=$Y$7,$BG500=23),"",Entrées!E528-Entrées!E527))</f>
        <v>200</v>
      </c>
      <c r="BK500" s="32">
        <f>IF($BF500&gt;$Y$7,"",IF(AND($BF500=$Y$7,$BG500=23),"",Entrées!F528-Entrées!F527))</f>
        <v>-1</v>
      </c>
      <c r="BL500" s="32">
        <f>IF($BF500&gt;$Y$7,"",IF(AND($BF500=$Y$7,$BG500=23),"",Entrées!G528-Entrées!G527))</f>
        <v>-25</v>
      </c>
      <c r="BM500" s="32">
        <f>IF($BF500&gt;$Y$7,"",IF(AND($BF500=$Y$7,$BG500=23),"",Entrées!H528-Entrées!H527))</f>
        <v>45</v>
      </c>
      <c r="BN500" s="32">
        <f>IF($BF500&gt;$Y$7,"",IF(AND($BF500=$Y$7,$BG500=23),"",Entrées!I528-Entrées!I527))</f>
        <v>329</v>
      </c>
      <c r="BO500" s="32">
        <f>IF($BF500&gt;$Y$7,"",IF(AND($BF500=$Y$7,$BG500=23),"",Entrées!J528-Entrées!J527))</f>
        <v>-240</v>
      </c>
      <c r="BP500" s="32">
        <f>IF($BF500&gt;$Y$7,"",IF(AND($BF500=$Y$7,$BG500=23),"",Entrées!K528-Entrées!K527))</f>
        <v>450.5</v>
      </c>
      <c r="BQ500" s="32">
        <f>IF($BF500&gt;$Y$7,"",IF(AND($BF500=$Y$7,$BG500=23),"",Entrées!L528-Entrées!L527))</f>
        <v>117.5</v>
      </c>
      <c r="BR500" s="32">
        <f>IF($BF500&gt;$Y$7,"",IF(AND($BF500=$Y$7,$BG500=23),"",Entrées!M528-Entrées!M527))</f>
        <v>-4.5</v>
      </c>
      <c r="BS500" s="32">
        <f>IF($BF500&gt;$Y$7,"",IF(AND($BF500=$Y$7,$BG500=23),"",Entrées!N528-Entrées!N527))</f>
        <v>8</v>
      </c>
      <c r="BT500" s="32">
        <f>IF($BF500&gt;$Y$7,"",IF(AND($BF500=$Y$7,$BG500=23),"",Entrées!O528-Entrées!O527))</f>
        <v>-237.5</v>
      </c>
      <c r="BU500" s="32">
        <f>IF($BF500&gt;$Y$7,"",IF(AND($BF500=$Y$7,$BG500=23),"",Entrées!P528-Entrées!P527))</f>
        <v>-1</v>
      </c>
      <c r="BV500" s="32">
        <f>IF($BF500&gt;$Y$7,"",IF(AND($BF500=$Y$7,$BG500=23),"",Entrées!Q528-Entrées!Q527))</f>
        <v>630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-133</v>
      </c>
      <c r="BY500" s="32">
        <f>IF($BF500&gt;$Y$7,"",IF(AND($BF500=$Y$7,$BG500=23),"",Entrées!T528-Entrées!T527))</f>
        <v>-269</v>
      </c>
      <c r="BZ500" s="32">
        <f>IF($BF500&gt;$Y$7,"",IF(AND($BF500=$Y$7,$BG500=23),"",Entrées!U528-Entrées!U527))</f>
        <v>0</v>
      </c>
      <c r="CA500" s="32">
        <f>IF($BF500&gt;$Y$7,"",IF(AND($BF500=$Y$7,$BG500=23),"",Entrées!V528-Entrées!V527))</f>
        <v>-326</v>
      </c>
      <c r="CD500" s="33">
        <f>IF($BF500&lt;=$Y$7,Entrées!J527/CD$2,"")</f>
        <v>0.29579863739591217</v>
      </c>
      <c r="CE500" s="33">
        <f>IF($BF500&lt;=$Y$7,Entrées!K527/CE$2,"")</f>
        <v>0.15289058767319638</v>
      </c>
      <c r="CF500" s="11">
        <f t="shared" si="565"/>
        <v>7926</v>
      </c>
      <c r="CG500" s="11">
        <f t="shared" si="566"/>
        <v>4186</v>
      </c>
      <c r="CH500" s="52">
        <f t="shared" si="567"/>
        <v>0.27160101910413265</v>
      </c>
      <c r="CI500" s="52">
        <f t="shared" si="568"/>
        <v>9.6170382329218221E-2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91</v>
      </c>
      <c r="F501" s="28">
        <f ca="1">IF($D501&gt;$D$8,"",INDIRECT(ADDRESS(ROW(Entrées!$C$37)+($D501-1)*24+F$11,COLUMN(Entrées!$C$37)+($C501-1),4,TRUE,"Entrées")))</f>
        <v>88</v>
      </c>
      <c r="G501" s="28">
        <f ca="1">IF($D501&gt;$D$8,"",INDIRECT(ADDRESS(ROW(Entrées!$C$37)+($D501-1)*24+G$11,COLUMN(Entrées!$C$37)+($C501-1),4,TRUE,"Entrées")))</f>
        <v>84.5</v>
      </c>
      <c r="H501" s="28">
        <f ca="1">IF($D501&gt;$D$8,"",INDIRECT(ADDRESS(ROW(Entrées!$C$37)+($D501-1)*24+H$11,COLUMN(Entrées!$C$37)+($C501-1),4,TRUE,"Entrées")))</f>
        <v>76</v>
      </c>
      <c r="I501" s="28">
        <f ca="1">IF($D501&gt;$D$8,"",INDIRECT(ADDRESS(ROW(Entrées!$C$37)+($D501-1)*24+I$11,COLUMN(Entrées!$C$37)+($C501-1),4,TRUE,"Entrées")))</f>
        <v>73.5</v>
      </c>
      <c r="J501" s="28">
        <f ca="1">IF($D501&gt;$D$8,"",INDIRECT(ADDRESS(ROW(Entrées!$C$37)+($D501-1)*24+J$11,COLUMN(Entrées!$C$37)+($C501-1),4,TRUE,"Entrées")))</f>
        <v>78</v>
      </c>
      <c r="K501" s="28">
        <f ca="1">IF($D501&gt;$D$8,"",INDIRECT(ADDRESS(ROW(Entrées!$C$37)+($D501-1)*24+K$11,COLUMN(Entrées!$C$37)+($C501-1),4,TRUE,"Entrées")))</f>
        <v>91</v>
      </c>
      <c r="L501" s="28">
        <f ca="1">IF($D501&gt;$D$8,"",INDIRECT(ADDRESS(ROW(Entrées!$C$37)+($D501-1)*24+L$11,COLUMN(Entrées!$C$37)+($C501-1),4,TRUE,"Entrées")))</f>
        <v>95</v>
      </c>
      <c r="M501" s="28">
        <f ca="1">IF($D501&gt;$D$8,"",INDIRECT(ADDRESS(ROW(Entrées!$C$37)+($D501-1)*24+M$11,COLUMN(Entrées!$C$37)+($C501-1),4,TRUE,"Entrées")))</f>
        <v>98</v>
      </c>
      <c r="N501" s="28">
        <f ca="1">IF($D501&gt;$D$8,"",INDIRECT(ADDRESS(ROW(Entrées!$C$37)+($D501-1)*24+N$11,COLUMN(Entrées!$C$37)+($C501-1),4,TRUE,"Entrées")))</f>
        <v>100</v>
      </c>
      <c r="O501" s="28">
        <f ca="1">IF($D501&gt;$D$8,"",INDIRECT(ADDRESS(ROW(Entrées!$C$37)+($D501-1)*24+O$11,COLUMN(Entrées!$C$37)+($C501-1),4,TRUE,"Entrées")))</f>
        <v>96.5</v>
      </c>
      <c r="P501" s="28">
        <f ca="1">IF($D501&gt;$D$8,"",INDIRECT(ADDRESS(ROW(Entrées!$C$37)+($D501-1)*24+P$11,COLUMN(Entrées!$C$37)+($C501-1),4,TRUE,"Entrées")))</f>
        <v>95.5</v>
      </c>
      <c r="Q501" s="28">
        <f ca="1">IF($D501&gt;$D$8,"",INDIRECT(ADDRESS(ROW(Entrées!$C$37)+($D501-1)*24+Q$11,COLUMN(Entrées!$C$37)+($C501-1),4,TRUE,"Entrées")))</f>
        <v>95.5</v>
      </c>
      <c r="R501" s="28">
        <f ca="1">IF($D501&gt;$D$8,"",INDIRECT(ADDRESS(ROW(Entrées!$C$37)+($D501-1)*24+R$11,COLUMN(Entrées!$C$37)+($C501-1),4,TRUE,"Entrées")))</f>
        <v>94.5</v>
      </c>
      <c r="S501" s="28">
        <f ca="1">IF($D501&gt;$D$8,"",INDIRECT(ADDRESS(ROW(Entrées!$C$37)+($D501-1)*24+S$11,COLUMN(Entrées!$C$37)+($C501-1),4,TRUE,"Entrées")))</f>
        <v>96</v>
      </c>
      <c r="T501" s="28">
        <f ca="1">IF($D501&gt;$D$8,"",INDIRECT(ADDRESS(ROW(Entrées!$C$37)+($D501-1)*24+T$11,COLUMN(Entrées!$C$37)+($C501-1),4,TRUE,"Entrées")))</f>
        <v>94.5</v>
      </c>
      <c r="U501" s="28">
        <f ca="1">IF($D501&gt;$D$8,"",INDIRECT(ADDRESS(ROW(Entrées!$C$37)+($D501-1)*24+U$11,COLUMN(Entrées!$C$37)+($C501-1),4,TRUE,"Entrées")))</f>
        <v>95</v>
      </c>
      <c r="V501" s="28">
        <f ca="1">IF($D501&gt;$D$8,"",INDIRECT(ADDRESS(ROW(Entrées!$C$37)+($D501-1)*24+V$11,COLUMN(Entrées!$C$37)+($C501-1),4,TRUE,"Entrées")))</f>
        <v>92.5</v>
      </c>
      <c r="W501" s="28">
        <f ca="1">IF($D501&gt;$D$8,"",INDIRECT(ADDRESS(ROW(Entrées!$C$37)+($D501-1)*24+W$11,COLUMN(Entrées!$C$37)+($C501-1),4,TRUE,"Entrées")))</f>
        <v>97</v>
      </c>
      <c r="X501" s="28">
        <f ca="1">IF($D501&gt;$D$8,"",INDIRECT(ADDRESS(ROW(Entrées!$C$37)+($D501-1)*24+X$11,COLUMN(Entrées!$C$37)+($C501-1),4,TRUE,"Entrées")))</f>
        <v>93.5</v>
      </c>
      <c r="Y501" s="28">
        <f ca="1">IF($D501&gt;$D$8,"",INDIRECT(ADDRESS(ROW(Entrées!$C$37)+($D501-1)*24+Y$11,COLUMN(Entrées!$C$37)+($C501-1),4,TRUE,"Entrées")))</f>
        <v>88.5</v>
      </c>
      <c r="Z501" s="28">
        <f ca="1">IF($D501&gt;$D$8,"",INDIRECT(ADDRESS(ROW(Entrées!$C$37)+($D501-1)*24+Z$11,COLUMN(Entrées!$C$37)+($C501-1),4,TRUE,"Entrées")))</f>
        <v>86.5</v>
      </c>
      <c r="AA501" s="28">
        <f ca="1">IF($D501&gt;$D$8,"",INDIRECT(ADDRESS(ROW(Entrées!$C$37)+($D501-1)*24+AA$11,COLUMN(Entrées!$C$37)+($C501-1),4,TRUE,"Entrées")))</f>
        <v>82</v>
      </c>
      <c r="AB501" s="28">
        <f ca="1">IF($D501&gt;$D$8,"",INDIRECT(ADDRESS(ROW(Entrées!$C$37)+($D501-1)*24+AB$11,COLUMN(Entrées!$C$37)+($C501-1),4,TRUE,"Entrées")))</f>
        <v>81.5</v>
      </c>
      <c r="AC501" s="11"/>
      <c r="AD501" s="40">
        <f t="shared" ca="1" si="597"/>
        <v>90.166666666666671</v>
      </c>
      <c r="AE501" s="40">
        <f t="shared" ca="1" si="599"/>
        <v>100</v>
      </c>
      <c r="AF501" s="40">
        <f t="shared" ca="1" si="600"/>
        <v>73.5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49473.956989247294</v>
      </c>
      <c r="AK501" s="31">
        <f t="shared" ca="1" si="545"/>
        <v>49350.672043010745</v>
      </c>
      <c r="AL501" s="31">
        <f t="shared" ca="1" si="546"/>
        <v>49398.118279569891</v>
      </c>
      <c r="AM501" s="31">
        <f t="shared" ca="1" si="547"/>
        <v>347.55645161290329</v>
      </c>
      <c r="AN501" s="31">
        <f t="shared" ca="1" si="548"/>
        <v>2588.1444892473114</v>
      </c>
      <c r="AO501" s="31">
        <f t="shared" ca="1" si="549"/>
        <v>1503.5463709677417</v>
      </c>
      <c r="AP501" s="31">
        <f t="shared" ca="1" si="550"/>
        <v>41704.171370967742</v>
      </c>
      <c r="AQ501" s="31">
        <f t="shared" ca="1" si="551"/>
        <v>2152.7096774193546</v>
      </c>
      <c r="AR501" s="31">
        <f t="shared" ca="1" si="552"/>
        <v>402.56922043010746</v>
      </c>
      <c r="AS501" s="31">
        <f t="shared" ca="1" si="553"/>
        <v>6508.2741935483891</v>
      </c>
      <c r="AT501" s="31">
        <f t="shared" ca="1" si="554"/>
        <v>-813.07862903225805</v>
      </c>
      <c r="AU501" s="31">
        <f t="shared" ca="1" si="555"/>
        <v>663.5913978494624</v>
      </c>
      <c r="AV501" s="31">
        <f t="shared" ca="1" si="556"/>
        <v>-5583.5161290322567</v>
      </c>
      <c r="AW501" s="31">
        <f t="shared" ca="1" si="557"/>
        <v>65.047043010752674</v>
      </c>
      <c r="AX501" s="31">
        <f t="shared" ca="1" si="558"/>
        <v>1350.5215053763443</v>
      </c>
      <c r="AY501" s="31">
        <f t="shared" ca="1" si="559"/>
        <v>-1174.383064516129</v>
      </c>
      <c r="AZ501" s="31">
        <f t="shared" ca="1" si="560"/>
        <v>-997.34811827956992</v>
      </c>
      <c r="BA501" s="31">
        <f t="shared" ca="1" si="561"/>
        <v>-382.02016129032256</v>
      </c>
      <c r="BB501" s="31">
        <f t="shared" ca="1" si="562"/>
        <v>-2410.5497311827958</v>
      </c>
      <c r="BC501" s="31">
        <f t="shared" ca="1" si="563"/>
        <v>-1597.1438172043011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210</v>
      </c>
      <c r="BI501" s="32">
        <f>IF($BF501&gt;$Y$7,"",IF(AND($BF501=$Y$7,$BG501=23),"",Entrées!D529-Entrées!D528))</f>
        <v>150</v>
      </c>
      <c r="BJ501" s="32">
        <f>IF($BF501&gt;$Y$7,"",IF(AND($BF501=$Y$7,$BG501=23),"",Entrées!E529-Entrées!E528))</f>
        <v>200</v>
      </c>
      <c r="BK501" s="32">
        <f>IF($BF501&gt;$Y$7,"",IF(AND($BF501=$Y$7,$BG501=23),"",Entrées!F529-Entrées!F528))</f>
        <v>0</v>
      </c>
      <c r="BL501" s="32">
        <f>IF($BF501&gt;$Y$7,"",IF(AND($BF501=$Y$7,$BG501=23),"",Entrées!G529-Entrées!G528))</f>
        <v>13</v>
      </c>
      <c r="BM501" s="32">
        <f>IF($BF501&gt;$Y$7,"",IF(AND($BF501=$Y$7,$BG501=23),"",Entrées!H529-Entrées!H528))</f>
        <v>97.5</v>
      </c>
      <c r="BN501" s="32">
        <f>IF($BF501&gt;$Y$7,"",IF(AND($BF501=$Y$7,$BG501=23),"",Entrées!I529-Entrées!I528))</f>
        <v>-72.5</v>
      </c>
      <c r="BO501" s="32">
        <f>IF($BF501&gt;$Y$7,"",IF(AND($BF501=$Y$7,$BG501=23),"",Entrées!J529-Entrées!J528))</f>
        <v>-38</v>
      </c>
      <c r="BP501" s="32">
        <f>IF($BF501&gt;$Y$7,"",IF(AND($BF501=$Y$7,$BG501=23),"",Entrées!K529-Entrées!K528))</f>
        <v>300.5</v>
      </c>
      <c r="BQ501" s="32">
        <f>IF($BF501&gt;$Y$7,"",IF(AND($BF501=$Y$7,$BG501=23),"",Entrées!L529-Entrées!L528))</f>
        <v>-221.5</v>
      </c>
      <c r="BR501" s="32">
        <f>IF($BF501&gt;$Y$7,"",IF(AND($BF501=$Y$7,$BG501=23),"",Entrées!M529-Entrées!M528))</f>
        <v>22</v>
      </c>
      <c r="BS501" s="32">
        <f>IF($BF501&gt;$Y$7,"",IF(AND($BF501=$Y$7,$BG501=23),"",Entrées!N529-Entrées!N528))</f>
        <v>4</v>
      </c>
      <c r="BT501" s="32">
        <f>IF($BF501&gt;$Y$7,"",IF(AND($BF501=$Y$7,$BG501=23),"",Entrées!O529-Entrées!O528))</f>
        <v>103</v>
      </c>
      <c r="BU501" s="32">
        <f>IF($BF501&gt;$Y$7,"",IF(AND($BF501=$Y$7,$BG501=23),"",Entrées!P529-Entrées!P528))</f>
        <v>0.5</v>
      </c>
      <c r="BV501" s="32">
        <f>IF($BF501&gt;$Y$7,"",IF(AND($BF501=$Y$7,$BG501=23),"",Entrées!Q529-Entrées!Q528))</f>
        <v>209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429</v>
      </c>
      <c r="BY501" s="32">
        <f>IF($BF501&gt;$Y$7,"",IF(AND($BF501=$Y$7,$BG501=23),"",Entrées!T529-Entrées!T528))</f>
        <v>-226</v>
      </c>
      <c r="BZ501" s="32">
        <f>IF($BF501&gt;$Y$7,"",IF(AND($BF501=$Y$7,$BG501=23),"",Entrées!U529-Entrées!U528))</f>
        <v>0</v>
      </c>
      <c r="CA501" s="32">
        <f>IF($BF501&gt;$Y$7,"",IF(AND($BF501=$Y$7,$BG501=23),"",Entrées!V529-Entrées!V528))</f>
        <v>72</v>
      </c>
      <c r="CD501" s="33">
        <f>IF($BF501&lt;=$Y$7,Entrées!J528/CD$2,"")</f>
        <v>0.26551854655563967</v>
      </c>
      <c r="CE501" s="33">
        <f>IF($BF501&lt;=$Y$7,Entrées!K528/CE$2,"")</f>
        <v>0.26051122790253223</v>
      </c>
      <c r="CF501" s="11">
        <f t="shared" si="565"/>
        <v>7926</v>
      </c>
      <c r="CG501" s="11">
        <f t="shared" si="566"/>
        <v>4186</v>
      </c>
      <c r="CH501" s="52">
        <f t="shared" si="567"/>
        <v>0.27160101910413265</v>
      </c>
      <c r="CI501" s="52">
        <f t="shared" si="568"/>
        <v>9.6170382329218221E-2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84</v>
      </c>
      <c r="F502" s="28">
        <f ca="1">IF($D502&gt;$D$8,"",INDIRECT(ADDRESS(ROW(Entrées!$C$37)+($D502-1)*24+F$11,COLUMN(Entrées!$C$37)+($C502-1),4,TRUE,"Entrées")))</f>
        <v>85</v>
      </c>
      <c r="G502" s="28">
        <f ca="1">IF($D502&gt;$D$8,"",INDIRECT(ADDRESS(ROW(Entrées!$C$37)+($D502-1)*24+G$11,COLUMN(Entrées!$C$37)+($C502-1),4,TRUE,"Entrées")))</f>
        <v>86</v>
      </c>
      <c r="H502" s="28">
        <f ca="1">IF($D502&gt;$D$8,"",INDIRECT(ADDRESS(ROW(Entrées!$C$37)+($D502-1)*24+H$11,COLUMN(Entrées!$C$37)+($C502-1),4,TRUE,"Entrées")))</f>
        <v>77.5</v>
      </c>
      <c r="I502" s="28">
        <f ca="1">IF($D502&gt;$D$8,"",INDIRECT(ADDRESS(ROW(Entrées!$C$37)+($D502-1)*24+I$11,COLUMN(Entrées!$C$37)+($C502-1),4,TRUE,"Entrées")))</f>
        <v>74</v>
      </c>
      <c r="J502" s="28">
        <f ca="1">IF($D502&gt;$D$8,"",INDIRECT(ADDRESS(ROW(Entrées!$C$37)+($D502-1)*24+J$11,COLUMN(Entrées!$C$37)+($C502-1),4,TRUE,"Entrées")))</f>
        <v>75.5</v>
      </c>
      <c r="K502" s="28">
        <f ca="1">IF($D502&gt;$D$8,"",INDIRECT(ADDRESS(ROW(Entrées!$C$37)+($D502-1)*24+K$11,COLUMN(Entrées!$C$37)+($C502-1),4,TRUE,"Entrées")))</f>
        <v>90</v>
      </c>
      <c r="L502" s="28">
        <f ca="1">IF($D502&gt;$D$8,"",INDIRECT(ADDRESS(ROW(Entrées!$C$37)+($D502-1)*24+L$11,COLUMN(Entrées!$C$37)+($C502-1),4,TRUE,"Entrées")))</f>
        <v>99</v>
      </c>
      <c r="M502" s="28">
        <f ca="1">IF($D502&gt;$D$8,"",INDIRECT(ADDRESS(ROW(Entrées!$C$37)+($D502-1)*24+M$11,COLUMN(Entrées!$C$37)+($C502-1),4,TRUE,"Entrées")))</f>
        <v>96.5</v>
      </c>
      <c r="N502" s="28">
        <f ca="1">IF($D502&gt;$D$8,"",INDIRECT(ADDRESS(ROW(Entrées!$C$37)+($D502-1)*24+N$11,COLUMN(Entrées!$C$37)+($C502-1),4,TRUE,"Entrées")))</f>
        <v>96.5</v>
      </c>
      <c r="O502" s="28">
        <f ca="1">IF($D502&gt;$D$8,"",INDIRECT(ADDRESS(ROW(Entrées!$C$37)+($D502-1)*24+O$11,COLUMN(Entrées!$C$37)+($C502-1),4,TRUE,"Entrées")))</f>
        <v>101.5</v>
      </c>
      <c r="P502" s="28">
        <f ca="1">IF($D502&gt;$D$8,"",INDIRECT(ADDRESS(ROW(Entrées!$C$37)+($D502-1)*24+P$11,COLUMN(Entrées!$C$37)+($C502-1),4,TRUE,"Entrées")))</f>
        <v>97.5</v>
      </c>
      <c r="Q502" s="28">
        <f ca="1">IF($D502&gt;$D$8,"",INDIRECT(ADDRESS(ROW(Entrées!$C$37)+($D502-1)*24+Q$11,COLUMN(Entrées!$C$37)+($C502-1),4,TRUE,"Entrées")))</f>
        <v>97.5</v>
      </c>
      <c r="R502" s="28">
        <f ca="1">IF($D502&gt;$D$8,"",INDIRECT(ADDRESS(ROW(Entrées!$C$37)+($D502-1)*24+R$11,COLUMN(Entrées!$C$37)+($C502-1),4,TRUE,"Entrées")))</f>
        <v>92.5</v>
      </c>
      <c r="S502" s="28">
        <f ca="1">IF($D502&gt;$D$8,"",INDIRECT(ADDRESS(ROW(Entrées!$C$37)+($D502-1)*24+S$11,COLUMN(Entrées!$C$37)+($C502-1),4,TRUE,"Entrées")))</f>
        <v>91</v>
      </c>
      <c r="T502" s="28">
        <f ca="1">IF($D502&gt;$D$8,"",INDIRECT(ADDRESS(ROW(Entrées!$C$37)+($D502-1)*24+T$11,COLUMN(Entrées!$C$37)+($C502-1),4,TRUE,"Entrées")))</f>
        <v>89.5</v>
      </c>
      <c r="U502" s="28">
        <f ca="1">IF($D502&gt;$D$8,"",INDIRECT(ADDRESS(ROW(Entrées!$C$37)+($D502-1)*24+U$11,COLUMN(Entrées!$C$37)+($C502-1),4,TRUE,"Entrées")))</f>
        <v>89</v>
      </c>
      <c r="V502" s="28">
        <f ca="1">IF($D502&gt;$D$8,"",INDIRECT(ADDRESS(ROW(Entrées!$C$37)+($D502-1)*24+V$11,COLUMN(Entrées!$C$37)+($C502-1),4,TRUE,"Entrées")))</f>
        <v>90</v>
      </c>
      <c r="W502" s="28">
        <f ca="1">IF($D502&gt;$D$8,"",INDIRECT(ADDRESS(ROW(Entrées!$C$37)+($D502-1)*24+W$11,COLUMN(Entrées!$C$37)+($C502-1),4,TRUE,"Entrées")))</f>
        <v>94</v>
      </c>
      <c r="X502" s="28">
        <f ca="1">IF($D502&gt;$D$8,"",INDIRECT(ADDRESS(ROW(Entrées!$C$37)+($D502-1)*24+X$11,COLUMN(Entrées!$C$37)+($C502-1),4,TRUE,"Entrées")))</f>
        <v>96.5</v>
      </c>
      <c r="Y502" s="28">
        <f ca="1">IF($D502&gt;$D$8,"",INDIRECT(ADDRESS(ROW(Entrées!$C$37)+($D502-1)*24+Y$11,COLUMN(Entrées!$C$37)+($C502-1),4,TRUE,"Entrées")))</f>
        <v>91.5</v>
      </c>
      <c r="Z502" s="28">
        <f ca="1">IF($D502&gt;$D$8,"",INDIRECT(ADDRESS(ROW(Entrées!$C$37)+($D502-1)*24+Z$11,COLUMN(Entrées!$C$37)+($C502-1),4,TRUE,"Entrées")))</f>
        <v>92</v>
      </c>
      <c r="AA502" s="28">
        <f ca="1">IF($D502&gt;$D$8,"",INDIRECT(ADDRESS(ROW(Entrées!$C$37)+($D502-1)*24+AA$11,COLUMN(Entrées!$C$37)+($C502-1),4,TRUE,"Entrées")))</f>
        <v>91</v>
      </c>
      <c r="AB502" s="28">
        <f ca="1">IF($D502&gt;$D$8,"",INDIRECT(ADDRESS(ROW(Entrées!$C$37)+($D502-1)*24+AB$11,COLUMN(Entrées!$C$37)+($C502-1),4,TRUE,"Entrées")))</f>
        <v>90</v>
      </c>
      <c r="AC502" s="11"/>
      <c r="AD502" s="40">
        <f t="shared" ca="1" si="597"/>
        <v>90.3125</v>
      </c>
      <c r="AE502" s="40">
        <f t="shared" ca="1" si="599"/>
        <v>101.5</v>
      </c>
      <c r="AF502" s="40">
        <f t="shared" ca="1" si="600"/>
        <v>74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49473.956989247294</v>
      </c>
      <c r="AK502" s="31">
        <f t="shared" ca="1" si="545"/>
        <v>49350.672043010745</v>
      </c>
      <c r="AL502" s="31">
        <f t="shared" ca="1" si="546"/>
        <v>49398.118279569891</v>
      </c>
      <c r="AM502" s="31">
        <f t="shared" ca="1" si="547"/>
        <v>347.55645161290329</v>
      </c>
      <c r="AN502" s="31">
        <f t="shared" ca="1" si="548"/>
        <v>2588.1444892473114</v>
      </c>
      <c r="AO502" s="31">
        <f t="shared" ca="1" si="549"/>
        <v>1503.5463709677417</v>
      </c>
      <c r="AP502" s="31">
        <f t="shared" ca="1" si="550"/>
        <v>41704.171370967742</v>
      </c>
      <c r="AQ502" s="31">
        <f t="shared" ca="1" si="551"/>
        <v>2152.7096774193546</v>
      </c>
      <c r="AR502" s="31">
        <f t="shared" ca="1" si="552"/>
        <v>402.56922043010746</v>
      </c>
      <c r="AS502" s="31">
        <f t="shared" ca="1" si="553"/>
        <v>6508.2741935483891</v>
      </c>
      <c r="AT502" s="31">
        <f t="shared" ca="1" si="554"/>
        <v>-813.07862903225805</v>
      </c>
      <c r="AU502" s="31">
        <f t="shared" ca="1" si="555"/>
        <v>663.5913978494624</v>
      </c>
      <c r="AV502" s="31">
        <f t="shared" ca="1" si="556"/>
        <v>-5583.5161290322567</v>
      </c>
      <c r="AW502" s="31">
        <f t="shared" ca="1" si="557"/>
        <v>65.047043010752674</v>
      </c>
      <c r="AX502" s="31">
        <f t="shared" ca="1" si="558"/>
        <v>1350.5215053763443</v>
      </c>
      <c r="AY502" s="31">
        <f t="shared" ca="1" si="559"/>
        <v>-1174.383064516129</v>
      </c>
      <c r="AZ502" s="31">
        <f t="shared" ca="1" si="560"/>
        <v>-997.34811827956992</v>
      </c>
      <c r="BA502" s="31">
        <f t="shared" ca="1" si="561"/>
        <v>-382.02016129032256</v>
      </c>
      <c r="BB502" s="31">
        <f t="shared" ca="1" si="562"/>
        <v>-2410.5497311827958</v>
      </c>
      <c r="BC502" s="31">
        <f t="shared" ca="1" si="563"/>
        <v>-1597.1438172043011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-644</v>
      </c>
      <c r="BI502" s="32">
        <f>IF($BF502&gt;$Y$7,"",IF(AND($BF502=$Y$7,$BG502=23),"",Entrées!D530-Entrées!D529))</f>
        <v>-225</v>
      </c>
      <c r="BJ502" s="32">
        <f>IF($BF502&gt;$Y$7,"",IF(AND($BF502=$Y$7,$BG502=23),"",Entrées!E530-Entrées!E529))</f>
        <v>-287.5</v>
      </c>
      <c r="BK502" s="32">
        <f>IF($BF502&gt;$Y$7,"",IF(AND($BF502=$Y$7,$BG502=23),"",Entrées!F530-Entrées!F529))</f>
        <v>0</v>
      </c>
      <c r="BL502" s="32">
        <f>IF($BF502&gt;$Y$7,"",IF(AND($BF502=$Y$7,$BG502=23),"",Entrées!G530-Entrées!G529))</f>
        <v>-9</v>
      </c>
      <c r="BM502" s="32">
        <f>IF($BF502&gt;$Y$7,"",IF(AND($BF502=$Y$7,$BG502=23),"",Entrées!H530-Entrées!H529))</f>
        <v>-8</v>
      </c>
      <c r="BN502" s="32">
        <f>IF($BF502&gt;$Y$7,"",IF(AND($BF502=$Y$7,$BG502=23),"",Entrées!I530-Entrées!I529))</f>
        <v>291.5</v>
      </c>
      <c r="BO502" s="32">
        <f>IF($BF502&gt;$Y$7,"",IF(AND($BF502=$Y$7,$BG502=23),"",Entrées!J530-Entrées!J529))</f>
        <v>39.5</v>
      </c>
      <c r="BP502" s="32">
        <f>IF($BF502&gt;$Y$7,"",IF(AND($BF502=$Y$7,$BG502=23),"",Entrées!K530-Entrées!K529))</f>
        <v>126</v>
      </c>
      <c r="BQ502" s="32">
        <f>IF($BF502&gt;$Y$7,"",IF(AND($BF502=$Y$7,$BG502=23),"",Entrées!L530-Entrées!L529))</f>
        <v>-775</v>
      </c>
      <c r="BR502" s="32">
        <f>IF($BF502&gt;$Y$7,"",IF(AND($BF502=$Y$7,$BG502=23),"",Entrées!M530-Entrées!M529))</f>
        <v>-1</v>
      </c>
      <c r="BS502" s="32">
        <f>IF($BF502&gt;$Y$7,"",IF(AND($BF502=$Y$7,$BG502=23),"",Entrées!N530-Entrées!N529))</f>
        <v>10</v>
      </c>
      <c r="BT502" s="32">
        <f>IF($BF502&gt;$Y$7,"",IF(AND($BF502=$Y$7,$BG502=23),"",Entrées!O530-Entrées!O529))</f>
        <v>-318</v>
      </c>
      <c r="BU502" s="32">
        <f>IF($BF502&gt;$Y$7,"",IF(AND($BF502=$Y$7,$BG502=23),"",Entrées!P530-Entrées!P529))</f>
        <v>0.5</v>
      </c>
      <c r="BV502" s="32">
        <f>IF($BF502&gt;$Y$7,"",IF(AND($BF502=$Y$7,$BG502=23),"",Entrées!Q530-Entrées!Q529))</f>
        <v>0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-574</v>
      </c>
      <c r="BY502" s="32">
        <f>IF($BF502&gt;$Y$7,"",IF(AND($BF502=$Y$7,$BG502=23),"",Entrées!T530-Entrées!T529))</f>
        <v>163</v>
      </c>
      <c r="BZ502" s="32">
        <f>IF($BF502&gt;$Y$7,"",IF(AND($BF502=$Y$7,$BG502=23),"",Entrées!U530-Entrées!U529))</f>
        <v>0</v>
      </c>
      <c r="CA502" s="32">
        <f>IF($BF502&gt;$Y$7,"",IF(AND($BF502=$Y$7,$BG502=23),"",Entrées!V530-Entrées!V529))</f>
        <v>-338</v>
      </c>
      <c r="CD502" s="33">
        <f>IF($BF502&lt;=$Y$7,Entrées!J529/CD$2,"")</f>
        <v>0.26072419883926318</v>
      </c>
      <c r="CE502" s="33">
        <f>IF($BF502&lt;=$Y$7,Entrées!K529/CE$2,"")</f>
        <v>0.33229813664596275</v>
      </c>
      <c r="CF502" s="11">
        <f t="shared" si="565"/>
        <v>7926</v>
      </c>
      <c r="CG502" s="11">
        <f t="shared" si="566"/>
        <v>4186</v>
      </c>
      <c r="CH502" s="52">
        <f t="shared" si="567"/>
        <v>0.27160101910413265</v>
      </c>
      <c r="CI502" s="52">
        <f t="shared" si="568"/>
        <v>9.6170382329218221E-2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85.5</v>
      </c>
      <c r="F503" s="28">
        <f ca="1">IF($D503&gt;$D$8,"",INDIRECT(ADDRESS(ROW(Entrées!$C$37)+($D503-1)*24+F$11,COLUMN(Entrées!$C$37)+($C503-1),4,TRUE,"Entrées")))</f>
        <v>78.5</v>
      </c>
      <c r="G503" s="28">
        <f ca="1">IF($D503&gt;$D$8,"",INDIRECT(ADDRESS(ROW(Entrées!$C$37)+($D503-1)*24+G$11,COLUMN(Entrées!$C$37)+($C503-1),4,TRUE,"Entrées")))</f>
        <v>70</v>
      </c>
      <c r="H503" s="28">
        <f ca="1">IF($D503&gt;$D$8,"",INDIRECT(ADDRESS(ROW(Entrées!$C$37)+($D503-1)*24+H$11,COLUMN(Entrées!$C$37)+($C503-1),4,TRUE,"Entrées")))</f>
        <v>65.5</v>
      </c>
      <c r="I503" s="28">
        <f ca="1">IF($D503&gt;$D$8,"",INDIRECT(ADDRESS(ROW(Entrées!$C$37)+($D503-1)*24+I$11,COLUMN(Entrées!$C$37)+($C503-1),4,TRUE,"Entrées")))</f>
        <v>63</v>
      </c>
      <c r="J503" s="28">
        <f ca="1">IF($D503&gt;$D$8,"",INDIRECT(ADDRESS(ROW(Entrées!$C$37)+($D503-1)*24+J$11,COLUMN(Entrées!$C$37)+($C503-1),4,TRUE,"Entrées")))</f>
        <v>69</v>
      </c>
      <c r="K503" s="28">
        <f ca="1">IF($D503&gt;$D$8,"",INDIRECT(ADDRESS(ROW(Entrées!$C$37)+($D503-1)*24+K$11,COLUMN(Entrées!$C$37)+($C503-1),4,TRUE,"Entrées")))</f>
        <v>83</v>
      </c>
      <c r="L503" s="28">
        <f ca="1">IF($D503&gt;$D$8,"",INDIRECT(ADDRESS(ROW(Entrées!$C$37)+($D503-1)*24+L$11,COLUMN(Entrées!$C$37)+($C503-1),4,TRUE,"Entrées")))</f>
        <v>92</v>
      </c>
      <c r="M503" s="28">
        <f ca="1">IF($D503&gt;$D$8,"",INDIRECT(ADDRESS(ROW(Entrées!$C$37)+($D503-1)*24+M$11,COLUMN(Entrées!$C$37)+($C503-1),4,TRUE,"Entrées")))</f>
        <v>94</v>
      </c>
      <c r="N503" s="28">
        <f ca="1">IF($D503&gt;$D$8,"",INDIRECT(ADDRESS(ROW(Entrées!$C$37)+($D503-1)*24+N$11,COLUMN(Entrées!$C$37)+($C503-1),4,TRUE,"Entrées")))</f>
        <v>93.5</v>
      </c>
      <c r="O503" s="28">
        <f ca="1">IF($D503&gt;$D$8,"",INDIRECT(ADDRESS(ROW(Entrées!$C$37)+($D503-1)*24+O$11,COLUMN(Entrées!$C$37)+($C503-1),4,TRUE,"Entrées")))</f>
        <v>94.5</v>
      </c>
      <c r="P503" s="28">
        <f ca="1">IF($D503&gt;$D$8,"",INDIRECT(ADDRESS(ROW(Entrées!$C$37)+($D503-1)*24+P$11,COLUMN(Entrées!$C$37)+($C503-1),4,TRUE,"Entrées")))</f>
        <v>93.5</v>
      </c>
      <c r="Q503" s="28">
        <f ca="1">IF($D503&gt;$D$8,"",INDIRECT(ADDRESS(ROW(Entrées!$C$37)+($D503-1)*24+Q$11,COLUMN(Entrées!$C$37)+($C503-1),4,TRUE,"Entrées")))</f>
        <v>92</v>
      </c>
      <c r="R503" s="28">
        <f ca="1">IF($D503&gt;$D$8,"",INDIRECT(ADDRESS(ROW(Entrées!$C$37)+($D503-1)*24+R$11,COLUMN(Entrées!$C$37)+($C503-1),4,TRUE,"Entrées")))</f>
        <v>91</v>
      </c>
      <c r="S503" s="28">
        <f ca="1">IF($D503&gt;$D$8,"",INDIRECT(ADDRESS(ROW(Entrées!$C$37)+($D503-1)*24+S$11,COLUMN(Entrées!$C$37)+($C503-1),4,TRUE,"Entrées")))</f>
        <v>95</v>
      </c>
      <c r="T503" s="28">
        <f ca="1">IF($D503&gt;$D$8,"",INDIRECT(ADDRESS(ROW(Entrées!$C$37)+($D503-1)*24+T$11,COLUMN(Entrées!$C$37)+($C503-1),4,TRUE,"Entrées")))</f>
        <v>89</v>
      </c>
      <c r="U503" s="28">
        <f ca="1">IF($D503&gt;$D$8,"",INDIRECT(ADDRESS(ROW(Entrées!$C$37)+($D503-1)*24+U$11,COLUMN(Entrées!$C$37)+($C503-1),4,TRUE,"Entrées")))</f>
        <v>87.5</v>
      </c>
      <c r="V503" s="28">
        <f ca="1">IF($D503&gt;$D$8,"",INDIRECT(ADDRESS(ROW(Entrées!$C$37)+($D503-1)*24+V$11,COLUMN(Entrées!$C$37)+($C503-1),4,TRUE,"Entrées")))</f>
        <v>86</v>
      </c>
      <c r="W503" s="28">
        <f ca="1">IF($D503&gt;$D$8,"",INDIRECT(ADDRESS(ROW(Entrées!$C$37)+($D503-1)*24+W$11,COLUMN(Entrées!$C$37)+($C503-1),4,TRUE,"Entrées")))</f>
        <v>92.5</v>
      </c>
      <c r="X503" s="28">
        <f ca="1">IF($D503&gt;$D$8,"",INDIRECT(ADDRESS(ROW(Entrées!$C$37)+($D503-1)*24+X$11,COLUMN(Entrées!$C$37)+($C503-1),4,TRUE,"Entrées")))</f>
        <v>92.5</v>
      </c>
      <c r="Y503" s="28">
        <f ca="1">IF($D503&gt;$D$8,"",INDIRECT(ADDRESS(ROW(Entrées!$C$37)+($D503-1)*24+Y$11,COLUMN(Entrées!$C$37)+($C503-1),4,TRUE,"Entrées")))</f>
        <v>89</v>
      </c>
      <c r="Z503" s="28">
        <f ca="1">IF($D503&gt;$D$8,"",INDIRECT(ADDRESS(ROW(Entrées!$C$37)+($D503-1)*24+Z$11,COLUMN(Entrées!$C$37)+($C503-1),4,TRUE,"Entrées")))</f>
        <v>90.5</v>
      </c>
      <c r="AA503" s="28">
        <f ca="1">IF($D503&gt;$D$8,"",INDIRECT(ADDRESS(ROW(Entrées!$C$37)+($D503-1)*24+AA$11,COLUMN(Entrées!$C$37)+($C503-1),4,TRUE,"Entrées")))</f>
        <v>87</v>
      </c>
      <c r="AB503" s="28">
        <f ca="1">IF($D503&gt;$D$8,"",INDIRECT(ADDRESS(ROW(Entrées!$C$37)+($D503-1)*24+AB$11,COLUMN(Entrées!$C$37)+($C503-1),4,TRUE,"Entrées")))</f>
        <v>88</v>
      </c>
      <c r="AC503" s="11"/>
      <c r="AD503" s="40">
        <f t="shared" ca="1" si="597"/>
        <v>85.916666666666671</v>
      </c>
      <c r="AE503" s="40">
        <f t="shared" ca="1" si="599"/>
        <v>95</v>
      </c>
      <c r="AF503" s="40">
        <f t="shared" ca="1" si="600"/>
        <v>63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49473.956989247294</v>
      </c>
      <c r="AK503" s="31">
        <f t="shared" ca="1" si="545"/>
        <v>49350.672043010745</v>
      </c>
      <c r="AL503" s="31">
        <f t="shared" ca="1" si="546"/>
        <v>49398.118279569891</v>
      </c>
      <c r="AM503" s="31">
        <f t="shared" ca="1" si="547"/>
        <v>347.55645161290329</v>
      </c>
      <c r="AN503" s="31">
        <f t="shared" ca="1" si="548"/>
        <v>2588.1444892473114</v>
      </c>
      <c r="AO503" s="31">
        <f t="shared" ca="1" si="549"/>
        <v>1503.5463709677417</v>
      </c>
      <c r="AP503" s="31">
        <f t="shared" ca="1" si="550"/>
        <v>41704.171370967742</v>
      </c>
      <c r="AQ503" s="31">
        <f t="shared" ca="1" si="551"/>
        <v>2152.7096774193546</v>
      </c>
      <c r="AR503" s="31">
        <f t="shared" ca="1" si="552"/>
        <v>402.56922043010746</v>
      </c>
      <c r="AS503" s="31">
        <f t="shared" ca="1" si="553"/>
        <v>6508.2741935483891</v>
      </c>
      <c r="AT503" s="31">
        <f t="shared" ca="1" si="554"/>
        <v>-813.07862903225805</v>
      </c>
      <c r="AU503" s="31">
        <f t="shared" ca="1" si="555"/>
        <v>663.5913978494624</v>
      </c>
      <c r="AV503" s="31">
        <f t="shared" ca="1" si="556"/>
        <v>-5583.5161290322567</v>
      </c>
      <c r="AW503" s="31">
        <f t="shared" ca="1" si="557"/>
        <v>65.047043010752674</v>
      </c>
      <c r="AX503" s="31">
        <f t="shared" ca="1" si="558"/>
        <v>1350.5215053763443</v>
      </c>
      <c r="AY503" s="31">
        <f t="shared" ca="1" si="559"/>
        <v>-1174.383064516129</v>
      </c>
      <c r="AZ503" s="31">
        <f t="shared" ca="1" si="560"/>
        <v>-997.34811827956992</v>
      </c>
      <c r="BA503" s="31">
        <f t="shared" ca="1" si="561"/>
        <v>-382.02016129032256</v>
      </c>
      <c r="BB503" s="31">
        <f t="shared" ca="1" si="562"/>
        <v>-2410.5497311827958</v>
      </c>
      <c r="BC503" s="31">
        <f t="shared" ca="1" si="563"/>
        <v>-1597.1438172043011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-770</v>
      </c>
      <c r="BI503" s="32">
        <f>IF($BF503&gt;$Y$7,"",IF(AND($BF503=$Y$7,$BG503=23),"",Entrées!D531-Entrées!D530))</f>
        <v>-1137.5</v>
      </c>
      <c r="BJ503" s="32">
        <f>IF($BF503&gt;$Y$7,"",IF(AND($BF503=$Y$7,$BG503=23),"",Entrées!E531-Entrées!E530))</f>
        <v>-1000</v>
      </c>
      <c r="BK503" s="32">
        <f>IF($BF503&gt;$Y$7,"",IF(AND($BF503=$Y$7,$BG503=23),"",Entrées!F531-Entrées!F530))</f>
        <v>-3.5</v>
      </c>
      <c r="BL503" s="32">
        <f>IF($BF503&gt;$Y$7,"",IF(AND($BF503=$Y$7,$BG503=23),"",Entrées!G531-Entrées!G530))</f>
        <v>170</v>
      </c>
      <c r="BM503" s="32">
        <f>IF($BF503&gt;$Y$7,"",IF(AND($BF503=$Y$7,$BG503=23),"",Entrées!H531-Entrées!H530))</f>
        <v>78</v>
      </c>
      <c r="BN503" s="32">
        <f>IF($BF503&gt;$Y$7,"",IF(AND($BF503=$Y$7,$BG503=23),"",Entrées!I531-Entrées!I530))</f>
        <v>27</v>
      </c>
      <c r="BO503" s="32">
        <f>IF($BF503&gt;$Y$7,"",IF(AND($BF503=$Y$7,$BG503=23),"",Entrées!J531-Entrées!J530))</f>
        <v>225.5</v>
      </c>
      <c r="BP503" s="32">
        <f>IF($BF503&gt;$Y$7,"",IF(AND($BF503=$Y$7,$BG503=23),"",Entrées!K531-Entrées!K530))</f>
        <v>-60</v>
      </c>
      <c r="BQ503" s="32">
        <f>IF($BF503&gt;$Y$7,"",IF(AND($BF503=$Y$7,$BG503=23),"",Entrées!L531-Entrées!L530))</f>
        <v>-547</v>
      </c>
      <c r="BR503" s="32">
        <f>IF($BF503&gt;$Y$7,"",IF(AND($BF503=$Y$7,$BG503=23),"",Entrées!M531-Entrées!M530))</f>
        <v>0</v>
      </c>
      <c r="BS503" s="32">
        <f>IF($BF503&gt;$Y$7,"",IF(AND($BF503=$Y$7,$BG503=23),"",Entrées!N531-Entrées!N530))</f>
        <v>-6.5</v>
      </c>
      <c r="BT503" s="32">
        <f>IF($BF503&gt;$Y$7,"",IF(AND($BF503=$Y$7,$BG503=23),"",Entrées!O531-Entrées!O530))</f>
        <v>-654</v>
      </c>
      <c r="BU503" s="32">
        <f>IF($BF503&gt;$Y$7,"",IF(AND($BF503=$Y$7,$BG503=23),"",Entrées!P531-Entrées!P530))</f>
        <v>2.5</v>
      </c>
      <c r="BV503" s="32">
        <f>IF($BF503&gt;$Y$7,"",IF(AND($BF503=$Y$7,$BG503=23),"",Entrées!Q531-Entrées!Q530))</f>
        <v>0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-447</v>
      </c>
      <c r="BY503" s="32">
        <f>IF($BF503&gt;$Y$7,"",IF(AND($BF503=$Y$7,$BG503=23),"",Entrées!T531-Entrées!T530))</f>
        <v>-22</v>
      </c>
      <c r="BZ503" s="32">
        <f>IF($BF503&gt;$Y$7,"",IF(AND($BF503=$Y$7,$BG503=23),"",Entrées!U531-Entrées!U530))</f>
        <v>0</v>
      </c>
      <c r="CA503" s="32">
        <f>IF($BF503&gt;$Y$7,"",IF(AND($BF503=$Y$7,$BG503=23),"",Entrées!V531-Entrées!V530))</f>
        <v>-148</v>
      </c>
      <c r="CD503" s="33">
        <f>IF($BF503&lt;=$Y$7,Entrées!J530/CD$2,"")</f>
        <v>0.26570779712339138</v>
      </c>
      <c r="CE503" s="33">
        <f>IF($BF503&lt;=$Y$7,Entrées!K530/CE$2,"")</f>
        <v>0.36239847109412326</v>
      </c>
      <c r="CF503" s="11">
        <f t="shared" si="565"/>
        <v>7926</v>
      </c>
      <c r="CG503" s="11">
        <f t="shared" si="566"/>
        <v>4186</v>
      </c>
      <c r="CH503" s="52">
        <f t="shared" si="567"/>
        <v>0.27160101910413265</v>
      </c>
      <c r="CI503" s="52">
        <f t="shared" si="568"/>
        <v>9.6170382329218221E-2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82.5</v>
      </c>
      <c r="F504" s="28">
        <f ca="1">IF($D504&gt;$D$8,"",INDIRECT(ADDRESS(ROW(Entrées!$C$37)+($D504-1)*24+F$11,COLUMN(Entrées!$C$37)+($C504-1),4,TRUE,"Entrées")))</f>
        <v>82.5</v>
      </c>
      <c r="G504" s="28">
        <f ca="1">IF($D504&gt;$D$8,"",INDIRECT(ADDRESS(ROW(Entrées!$C$37)+($D504-1)*24+G$11,COLUMN(Entrées!$C$37)+($C504-1),4,TRUE,"Entrées")))</f>
        <v>81.5</v>
      </c>
      <c r="H504" s="28">
        <f ca="1">IF($D504&gt;$D$8,"",INDIRECT(ADDRESS(ROW(Entrées!$C$37)+($D504-1)*24+H$11,COLUMN(Entrées!$C$37)+($C504-1),4,TRUE,"Entrées")))</f>
        <v>73.5</v>
      </c>
      <c r="I504" s="28">
        <f ca="1">IF($D504&gt;$D$8,"",INDIRECT(ADDRESS(ROW(Entrées!$C$37)+($D504-1)*24+I$11,COLUMN(Entrées!$C$37)+($C504-1),4,TRUE,"Entrées")))</f>
        <v>69.5</v>
      </c>
      <c r="J504" s="28">
        <f ca="1">IF($D504&gt;$D$8,"",INDIRECT(ADDRESS(ROW(Entrées!$C$37)+($D504-1)*24+J$11,COLUMN(Entrées!$C$37)+($C504-1),4,TRUE,"Entrées")))</f>
        <v>70</v>
      </c>
      <c r="K504" s="28">
        <f ca="1">IF($D504&gt;$D$8,"",INDIRECT(ADDRESS(ROW(Entrées!$C$37)+($D504-1)*24+K$11,COLUMN(Entrées!$C$37)+($C504-1),4,TRUE,"Entrées")))</f>
        <v>77</v>
      </c>
      <c r="L504" s="28">
        <f ca="1">IF($D504&gt;$D$8,"",INDIRECT(ADDRESS(ROW(Entrées!$C$37)+($D504-1)*24+L$11,COLUMN(Entrées!$C$37)+($C504-1),4,TRUE,"Entrées")))</f>
        <v>84</v>
      </c>
      <c r="M504" s="28">
        <f ca="1">IF($D504&gt;$D$8,"",INDIRECT(ADDRESS(ROW(Entrées!$C$37)+($D504-1)*24+M$11,COLUMN(Entrées!$C$37)+($C504-1),4,TRUE,"Entrées")))</f>
        <v>83.5</v>
      </c>
      <c r="N504" s="28">
        <f ca="1">IF($D504&gt;$D$8,"",INDIRECT(ADDRESS(ROW(Entrées!$C$37)+($D504-1)*24+N$11,COLUMN(Entrées!$C$37)+($C504-1),4,TRUE,"Entrées")))</f>
        <v>90</v>
      </c>
      <c r="O504" s="28">
        <f ca="1">IF($D504&gt;$D$8,"",INDIRECT(ADDRESS(ROW(Entrées!$C$37)+($D504-1)*24+O$11,COLUMN(Entrées!$C$37)+($C504-1),4,TRUE,"Entrées")))</f>
        <v>89</v>
      </c>
      <c r="P504" s="28">
        <f ca="1">IF($D504&gt;$D$8,"",INDIRECT(ADDRESS(ROW(Entrées!$C$37)+($D504-1)*24+P$11,COLUMN(Entrées!$C$37)+($C504-1),4,TRUE,"Entrées")))</f>
        <v>87</v>
      </c>
      <c r="Q504" s="28">
        <f ca="1">IF($D504&gt;$D$8,"",INDIRECT(ADDRESS(ROW(Entrées!$C$37)+($D504-1)*24+Q$11,COLUMN(Entrées!$C$37)+($C504-1),4,TRUE,"Entrées")))</f>
        <v>85.5</v>
      </c>
      <c r="R504" s="28">
        <f ca="1">IF($D504&gt;$D$8,"",INDIRECT(ADDRESS(ROW(Entrées!$C$37)+($D504-1)*24+R$11,COLUMN(Entrées!$C$37)+($C504-1),4,TRUE,"Entrées")))</f>
        <v>84</v>
      </c>
      <c r="S504" s="28">
        <f ca="1">IF($D504&gt;$D$8,"",INDIRECT(ADDRESS(ROW(Entrées!$C$37)+($D504-1)*24+S$11,COLUMN(Entrées!$C$37)+($C504-1),4,TRUE,"Entrées")))</f>
        <v>86.5</v>
      </c>
      <c r="T504" s="28">
        <f ca="1">IF($D504&gt;$D$8,"",INDIRECT(ADDRESS(ROW(Entrées!$C$37)+($D504-1)*24+T$11,COLUMN(Entrées!$C$37)+($C504-1),4,TRUE,"Entrées")))</f>
        <v>92.5</v>
      </c>
      <c r="U504" s="28">
        <f ca="1">IF($D504&gt;$D$8,"",INDIRECT(ADDRESS(ROW(Entrées!$C$37)+($D504-1)*24+U$11,COLUMN(Entrées!$C$37)+($C504-1),4,TRUE,"Entrées")))</f>
        <v>90.5</v>
      </c>
      <c r="V504" s="28">
        <f ca="1">IF($D504&gt;$D$8,"",INDIRECT(ADDRESS(ROW(Entrées!$C$37)+($D504-1)*24+V$11,COLUMN(Entrées!$C$37)+($C504-1),4,TRUE,"Entrées")))</f>
        <v>87.5</v>
      </c>
      <c r="W504" s="28">
        <f ca="1">IF($D504&gt;$D$8,"",INDIRECT(ADDRESS(ROW(Entrées!$C$37)+($D504-1)*24+W$11,COLUMN(Entrées!$C$37)+($C504-1),4,TRUE,"Entrées")))</f>
        <v>90.5</v>
      </c>
      <c r="X504" s="28">
        <f ca="1">IF($D504&gt;$D$8,"",INDIRECT(ADDRESS(ROW(Entrées!$C$37)+($D504-1)*24+X$11,COLUMN(Entrées!$C$37)+($C504-1),4,TRUE,"Entrées")))</f>
        <v>90</v>
      </c>
      <c r="Y504" s="28">
        <f ca="1">IF($D504&gt;$D$8,"",INDIRECT(ADDRESS(ROW(Entrées!$C$37)+($D504-1)*24+Y$11,COLUMN(Entrées!$C$37)+($C504-1),4,TRUE,"Entrées")))</f>
        <v>85</v>
      </c>
      <c r="Z504" s="28">
        <f ca="1">IF($D504&gt;$D$8,"",INDIRECT(ADDRESS(ROW(Entrées!$C$37)+($D504-1)*24+Z$11,COLUMN(Entrées!$C$37)+($C504-1),4,TRUE,"Entrées")))</f>
        <v>82.5</v>
      </c>
      <c r="AA504" s="28">
        <f ca="1">IF($D504&gt;$D$8,"",INDIRECT(ADDRESS(ROW(Entrées!$C$37)+($D504-1)*24+AA$11,COLUMN(Entrées!$C$37)+($C504-1),4,TRUE,"Entrées")))</f>
        <v>85</v>
      </c>
      <c r="AB504" s="28">
        <f ca="1">IF($D504&gt;$D$8,"",INDIRECT(ADDRESS(ROW(Entrées!$C$37)+($D504-1)*24+AB$11,COLUMN(Entrées!$C$37)+($C504-1),4,TRUE,"Entrées")))</f>
        <v>84</v>
      </c>
      <c r="AC504" s="11"/>
      <c r="AD504" s="40">
        <f t="shared" ca="1" si="597"/>
        <v>83.895833333333329</v>
      </c>
      <c r="AE504" s="40">
        <f t="shared" ca="1" si="599"/>
        <v>92.5</v>
      </c>
      <c r="AF504" s="40">
        <f t="shared" ca="1" si="600"/>
        <v>69.5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49473.956989247294</v>
      </c>
      <c r="AK504" s="31">
        <f t="shared" ca="1" si="545"/>
        <v>49350.672043010745</v>
      </c>
      <c r="AL504" s="31">
        <f t="shared" ca="1" si="546"/>
        <v>49398.118279569891</v>
      </c>
      <c r="AM504" s="31">
        <f t="shared" ca="1" si="547"/>
        <v>347.55645161290329</v>
      </c>
      <c r="AN504" s="31">
        <f t="shared" ca="1" si="548"/>
        <v>2588.1444892473114</v>
      </c>
      <c r="AO504" s="31">
        <f t="shared" ca="1" si="549"/>
        <v>1503.5463709677417</v>
      </c>
      <c r="AP504" s="31">
        <f t="shared" ca="1" si="550"/>
        <v>41704.171370967742</v>
      </c>
      <c r="AQ504" s="31">
        <f t="shared" ca="1" si="551"/>
        <v>2152.7096774193546</v>
      </c>
      <c r="AR504" s="31">
        <f t="shared" ca="1" si="552"/>
        <v>402.56922043010746</v>
      </c>
      <c r="AS504" s="31">
        <f t="shared" ca="1" si="553"/>
        <v>6508.2741935483891</v>
      </c>
      <c r="AT504" s="31">
        <f t="shared" ca="1" si="554"/>
        <v>-813.07862903225805</v>
      </c>
      <c r="AU504" s="31">
        <f t="shared" ca="1" si="555"/>
        <v>663.5913978494624</v>
      </c>
      <c r="AV504" s="31">
        <f t="shared" ca="1" si="556"/>
        <v>-5583.5161290322567</v>
      </c>
      <c r="AW504" s="31">
        <f t="shared" ca="1" si="557"/>
        <v>65.047043010752674</v>
      </c>
      <c r="AX504" s="31">
        <f t="shared" ca="1" si="558"/>
        <v>1350.5215053763443</v>
      </c>
      <c r="AY504" s="31">
        <f t="shared" ca="1" si="559"/>
        <v>-1174.383064516129</v>
      </c>
      <c r="AZ504" s="31">
        <f t="shared" ca="1" si="560"/>
        <v>-997.34811827956992</v>
      </c>
      <c r="BA504" s="31">
        <f t="shared" ca="1" si="561"/>
        <v>-382.02016129032256</v>
      </c>
      <c r="BB504" s="31">
        <f t="shared" ca="1" si="562"/>
        <v>-2410.5497311827958</v>
      </c>
      <c r="BC504" s="31">
        <f t="shared" ca="1" si="563"/>
        <v>-1597.1438172043011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-1883</v>
      </c>
      <c r="BI504" s="32">
        <f>IF($BF504&gt;$Y$7,"",IF(AND($BF504=$Y$7,$BG504=23),"",Entrées!D532-Entrées!D531))</f>
        <v>-1587.5</v>
      </c>
      <c r="BJ504" s="32">
        <f>IF($BF504&gt;$Y$7,"",IF(AND($BF504=$Y$7,$BG504=23),"",Entrées!E532-Entrées!E531))</f>
        <v>-1675</v>
      </c>
      <c r="BK504" s="32">
        <f>IF($BF504&gt;$Y$7,"",IF(AND($BF504=$Y$7,$BG504=23),"",Entrées!F532-Entrées!F531))</f>
        <v>-1</v>
      </c>
      <c r="BL504" s="32">
        <f>IF($BF504&gt;$Y$7,"",IF(AND($BF504=$Y$7,$BG504=23),"",Entrées!G532-Entrées!G531))</f>
        <v>164</v>
      </c>
      <c r="BM504" s="32">
        <f>IF($BF504&gt;$Y$7,"",IF(AND($BF504=$Y$7,$BG504=23),"",Entrées!H532-Entrées!H531))</f>
        <v>-27.5</v>
      </c>
      <c r="BN504" s="32">
        <f>IF($BF504&gt;$Y$7,"",IF(AND($BF504=$Y$7,$BG504=23),"",Entrées!I532-Entrées!I531))</f>
        <v>-182.5</v>
      </c>
      <c r="BO504" s="32">
        <f>IF($BF504&gt;$Y$7,"",IF(AND($BF504=$Y$7,$BG504=23),"",Entrées!J532-Entrées!J531))</f>
        <v>126</v>
      </c>
      <c r="BP504" s="32">
        <f>IF($BF504&gt;$Y$7,"",IF(AND($BF504=$Y$7,$BG504=23),"",Entrées!K532-Entrées!K531))</f>
        <v>-204.5</v>
      </c>
      <c r="BQ504" s="32">
        <f>IF($BF504&gt;$Y$7,"",IF(AND($BF504=$Y$7,$BG504=23),"",Entrées!L532-Entrées!L531))</f>
        <v>-813.5</v>
      </c>
      <c r="BR504" s="32">
        <f>IF($BF504&gt;$Y$7,"",IF(AND($BF504=$Y$7,$BG504=23),"",Entrées!M532-Entrées!M531))</f>
        <v>1</v>
      </c>
      <c r="BS504" s="32">
        <f>IF($BF504&gt;$Y$7,"",IF(AND($BF504=$Y$7,$BG504=23),"",Entrées!N532-Entrées!N531))</f>
        <v>3</v>
      </c>
      <c r="BT504" s="32">
        <f>IF($BF504&gt;$Y$7,"",IF(AND($BF504=$Y$7,$BG504=23),"",Entrées!O532-Entrées!O531))</f>
        <v>-946.5</v>
      </c>
      <c r="BU504" s="32">
        <f>IF($BF504&gt;$Y$7,"",IF(AND($BF504=$Y$7,$BG504=23),"",Entrées!P532-Entrées!P531))</f>
        <v>4</v>
      </c>
      <c r="BV504" s="32">
        <f>IF($BF504&gt;$Y$7,"",IF(AND($BF504=$Y$7,$BG504=23),"",Entrées!Q532-Entrées!Q531))</f>
        <v>-1023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253</v>
      </c>
      <c r="BY504" s="32">
        <f>IF($BF504&gt;$Y$7,"",IF(AND($BF504=$Y$7,$BG504=23),"",Entrées!T532-Entrées!T531))</f>
        <v>-220</v>
      </c>
      <c r="BZ504" s="32">
        <f>IF($BF504&gt;$Y$7,"",IF(AND($BF504=$Y$7,$BG504=23),"",Entrées!U532-Entrées!U531))</f>
        <v>0</v>
      </c>
      <c r="CA504" s="32">
        <f>IF($BF504&gt;$Y$7,"",IF(AND($BF504=$Y$7,$BG504=23),"",Entrées!V532-Entrées!V531))</f>
        <v>-132</v>
      </c>
      <c r="CD504" s="33">
        <f>IF($BF504&lt;=$Y$7,Entrées!J531/CD$2,"")</f>
        <v>0.29415846580873078</v>
      </c>
      <c r="CE504" s="33">
        <f>IF($BF504&lt;=$Y$7,Entrées!K531/CE$2,"")</f>
        <v>0.34806497849976109</v>
      </c>
      <c r="CF504" s="11">
        <f t="shared" si="565"/>
        <v>7926</v>
      </c>
      <c r="CG504" s="11">
        <f t="shared" si="566"/>
        <v>4186</v>
      </c>
      <c r="CH504" s="52">
        <f t="shared" si="567"/>
        <v>0.27160101910413265</v>
      </c>
      <c r="CI504" s="52">
        <f t="shared" si="568"/>
        <v>9.6170382329218221E-2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81.5</v>
      </c>
      <c r="F505" s="28">
        <f ca="1">IF($D505&gt;$D$8,"",INDIRECT(ADDRESS(ROW(Entrées!$C$37)+($D505-1)*24+F$11,COLUMN(Entrées!$C$37)+($C505-1),4,TRUE,"Entrées")))</f>
        <v>70</v>
      </c>
      <c r="G505" s="28">
        <f ca="1">IF($D505&gt;$D$8,"",INDIRECT(ADDRESS(ROW(Entrées!$C$37)+($D505-1)*24+G$11,COLUMN(Entrées!$C$37)+($C505-1),4,TRUE,"Entrées")))</f>
        <v>64.5</v>
      </c>
      <c r="H505" s="28">
        <f ca="1">IF($D505&gt;$D$8,"",INDIRECT(ADDRESS(ROW(Entrées!$C$37)+($D505-1)*24+H$11,COLUMN(Entrées!$C$37)+($C505-1),4,TRUE,"Entrées")))</f>
        <v>51.5</v>
      </c>
      <c r="I505" s="28">
        <f ca="1">IF($D505&gt;$D$8,"",INDIRECT(ADDRESS(ROW(Entrées!$C$37)+($D505-1)*24+I$11,COLUMN(Entrées!$C$37)+($C505-1),4,TRUE,"Entrées")))</f>
        <v>46.5</v>
      </c>
      <c r="J505" s="28">
        <f ca="1">IF($D505&gt;$D$8,"",INDIRECT(ADDRESS(ROW(Entrées!$C$37)+($D505-1)*24+J$11,COLUMN(Entrées!$C$37)+($C505-1),4,TRUE,"Entrées")))</f>
        <v>46.5</v>
      </c>
      <c r="K505" s="28">
        <f ca="1">IF($D505&gt;$D$8,"",INDIRECT(ADDRESS(ROW(Entrées!$C$37)+($D505-1)*24+K$11,COLUMN(Entrées!$C$37)+($C505-1),4,TRUE,"Entrées")))</f>
        <v>45.5</v>
      </c>
      <c r="L505" s="28">
        <f ca="1">IF($D505&gt;$D$8,"",INDIRECT(ADDRESS(ROW(Entrées!$C$37)+($D505-1)*24+L$11,COLUMN(Entrées!$C$37)+($C505-1),4,TRUE,"Entrées")))</f>
        <v>45.5</v>
      </c>
      <c r="M505" s="28">
        <f ca="1">IF($D505&gt;$D$8,"",INDIRECT(ADDRESS(ROW(Entrées!$C$37)+($D505-1)*24+M$11,COLUMN(Entrées!$C$37)+($C505-1),4,TRUE,"Entrées")))</f>
        <v>45</v>
      </c>
      <c r="N505" s="28">
        <f ca="1">IF($D505&gt;$D$8,"",INDIRECT(ADDRESS(ROW(Entrées!$C$37)+($D505-1)*24+N$11,COLUMN(Entrées!$C$37)+($C505-1),4,TRUE,"Entrées")))</f>
        <v>43.5</v>
      </c>
      <c r="O505" s="28">
        <f ca="1">IF($D505&gt;$D$8,"",INDIRECT(ADDRESS(ROW(Entrées!$C$37)+($D505-1)*24+O$11,COLUMN(Entrées!$C$37)+($C505-1),4,TRUE,"Entrées")))</f>
        <v>41</v>
      </c>
      <c r="P505" s="28">
        <f ca="1">IF($D505&gt;$D$8,"",INDIRECT(ADDRESS(ROW(Entrées!$C$37)+($D505-1)*24+P$11,COLUMN(Entrées!$C$37)+($C505-1),4,TRUE,"Entrées")))</f>
        <v>44</v>
      </c>
      <c r="Q505" s="28">
        <f ca="1">IF($D505&gt;$D$8,"",INDIRECT(ADDRESS(ROW(Entrées!$C$37)+($D505-1)*24+Q$11,COLUMN(Entrées!$C$37)+($C505-1),4,TRUE,"Entrées")))</f>
        <v>44.5</v>
      </c>
      <c r="R505" s="28">
        <f ca="1">IF($D505&gt;$D$8,"",INDIRECT(ADDRESS(ROW(Entrées!$C$37)+($D505-1)*24+R$11,COLUMN(Entrées!$C$37)+($C505-1),4,TRUE,"Entrées")))</f>
        <v>40</v>
      </c>
      <c r="S505" s="28">
        <f ca="1">IF($D505&gt;$D$8,"",INDIRECT(ADDRESS(ROW(Entrées!$C$37)+($D505-1)*24+S$11,COLUMN(Entrées!$C$37)+($C505-1),4,TRUE,"Entrées")))</f>
        <v>39.5</v>
      </c>
      <c r="T505" s="28">
        <f ca="1">IF($D505&gt;$D$8,"",INDIRECT(ADDRESS(ROW(Entrées!$C$37)+($D505-1)*24+T$11,COLUMN(Entrées!$C$37)+($C505-1),4,TRUE,"Entrées")))</f>
        <v>40.5</v>
      </c>
      <c r="U505" s="28">
        <f ca="1">IF($D505&gt;$D$8,"",INDIRECT(ADDRESS(ROW(Entrées!$C$37)+($D505-1)*24+U$11,COLUMN(Entrées!$C$37)+($C505-1),4,TRUE,"Entrées")))</f>
        <v>41</v>
      </c>
      <c r="V505" s="28">
        <f ca="1">IF($D505&gt;$D$8,"",INDIRECT(ADDRESS(ROW(Entrées!$C$37)+($D505-1)*24+V$11,COLUMN(Entrées!$C$37)+($C505-1),4,TRUE,"Entrées")))</f>
        <v>44.5</v>
      </c>
      <c r="W505" s="28">
        <f ca="1">IF($D505&gt;$D$8,"",INDIRECT(ADDRESS(ROW(Entrées!$C$37)+($D505-1)*24+W$11,COLUMN(Entrées!$C$37)+($C505-1),4,TRUE,"Entrées")))</f>
        <v>59</v>
      </c>
      <c r="X505" s="28">
        <f ca="1">IF($D505&gt;$D$8,"",INDIRECT(ADDRESS(ROW(Entrées!$C$37)+($D505-1)*24+X$11,COLUMN(Entrées!$C$37)+($C505-1),4,TRUE,"Entrées")))</f>
        <v>57.5</v>
      </c>
      <c r="Y505" s="28">
        <f ca="1">IF($D505&gt;$D$8,"",INDIRECT(ADDRESS(ROW(Entrées!$C$37)+($D505-1)*24+Y$11,COLUMN(Entrées!$C$37)+($C505-1),4,TRUE,"Entrées")))</f>
        <v>52.5</v>
      </c>
      <c r="Z505" s="28">
        <f ca="1">IF($D505&gt;$D$8,"",INDIRECT(ADDRESS(ROW(Entrées!$C$37)+($D505-1)*24+Z$11,COLUMN(Entrées!$C$37)+($C505-1),4,TRUE,"Entrées")))</f>
        <v>43.5</v>
      </c>
      <c r="AA505" s="28">
        <f ca="1">IF($D505&gt;$D$8,"",INDIRECT(ADDRESS(ROW(Entrées!$C$37)+($D505-1)*24+AA$11,COLUMN(Entrées!$C$37)+($C505-1),4,TRUE,"Entrées")))</f>
        <v>42</v>
      </c>
      <c r="AB505" s="28">
        <f ca="1">IF($D505&gt;$D$8,"",INDIRECT(ADDRESS(ROW(Entrées!$C$37)+($D505-1)*24+AB$11,COLUMN(Entrées!$C$37)+($C505-1),4,TRUE,"Entrées")))</f>
        <v>41.5</v>
      </c>
      <c r="AC505" s="11"/>
      <c r="AD505" s="40">
        <f t="shared" ca="1" si="597"/>
        <v>48.791666666666664</v>
      </c>
      <c r="AE505" s="40">
        <f t="shared" ca="1" si="599"/>
        <v>81.5</v>
      </c>
      <c r="AF505" s="40">
        <f t="shared" ca="1" si="600"/>
        <v>39.5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49473.956989247294</v>
      </c>
      <c r="AK505" s="31">
        <f t="shared" ca="1" si="545"/>
        <v>49350.672043010745</v>
      </c>
      <c r="AL505" s="31">
        <f t="shared" ca="1" si="546"/>
        <v>49398.118279569891</v>
      </c>
      <c r="AM505" s="31">
        <f t="shared" ca="1" si="547"/>
        <v>347.55645161290329</v>
      </c>
      <c r="AN505" s="31">
        <f t="shared" ca="1" si="548"/>
        <v>2588.1444892473114</v>
      </c>
      <c r="AO505" s="31">
        <f t="shared" ca="1" si="549"/>
        <v>1503.5463709677417</v>
      </c>
      <c r="AP505" s="31">
        <f t="shared" ca="1" si="550"/>
        <v>41704.171370967742</v>
      </c>
      <c r="AQ505" s="31">
        <f t="shared" ca="1" si="551"/>
        <v>2152.7096774193546</v>
      </c>
      <c r="AR505" s="31">
        <f t="shared" ca="1" si="552"/>
        <v>402.56922043010746</v>
      </c>
      <c r="AS505" s="31">
        <f t="shared" ca="1" si="553"/>
        <v>6508.2741935483891</v>
      </c>
      <c r="AT505" s="31">
        <f t="shared" ca="1" si="554"/>
        <v>-813.07862903225805</v>
      </c>
      <c r="AU505" s="31">
        <f t="shared" ca="1" si="555"/>
        <v>663.5913978494624</v>
      </c>
      <c r="AV505" s="31">
        <f t="shared" ca="1" si="556"/>
        <v>-5583.5161290322567</v>
      </c>
      <c r="AW505" s="31">
        <f t="shared" ca="1" si="557"/>
        <v>65.047043010752674</v>
      </c>
      <c r="AX505" s="31">
        <f t="shared" ca="1" si="558"/>
        <v>1350.5215053763443</v>
      </c>
      <c r="AY505" s="31">
        <f t="shared" ca="1" si="559"/>
        <v>-1174.383064516129</v>
      </c>
      <c r="AZ505" s="31">
        <f t="shared" ca="1" si="560"/>
        <v>-997.34811827956992</v>
      </c>
      <c r="BA505" s="31">
        <f t="shared" ca="1" si="561"/>
        <v>-382.02016129032256</v>
      </c>
      <c r="BB505" s="31">
        <f t="shared" ca="1" si="562"/>
        <v>-2410.5497311827958</v>
      </c>
      <c r="BC505" s="31">
        <f t="shared" ca="1" si="563"/>
        <v>-1597.1438172043011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-1499.5</v>
      </c>
      <c r="BI505" s="32">
        <f>IF($BF505&gt;$Y$7,"",IF(AND($BF505=$Y$7,$BG505=23),"",Entrées!D533-Entrées!D532))</f>
        <v>-1225</v>
      </c>
      <c r="BJ505" s="32">
        <f>IF($BF505&gt;$Y$7,"",IF(AND($BF505=$Y$7,$BG505=23),"",Entrées!E533-Entrées!E532))</f>
        <v>-1237.5</v>
      </c>
      <c r="BK505" s="32">
        <f>IF($BF505&gt;$Y$7,"",IF(AND($BF505=$Y$7,$BG505=23),"",Entrées!F533-Entrées!F532))</f>
        <v>-3.5</v>
      </c>
      <c r="BL505" s="32">
        <f>IF($BF505&gt;$Y$7,"",IF(AND($BF505=$Y$7,$BG505=23),"",Entrées!G533-Entrées!G532))</f>
        <v>-22.5</v>
      </c>
      <c r="BM505" s="32">
        <f>IF($BF505&gt;$Y$7,"",IF(AND($BF505=$Y$7,$BG505=23),"",Entrées!H533-Entrées!H532))</f>
        <v>-109</v>
      </c>
      <c r="BN505" s="32">
        <f>IF($BF505&gt;$Y$7,"",IF(AND($BF505=$Y$7,$BG505=23),"",Entrées!I533-Entrées!I532))</f>
        <v>334.5</v>
      </c>
      <c r="BO505" s="32">
        <f>IF($BF505&gt;$Y$7,"",IF(AND($BF505=$Y$7,$BG505=23),"",Entrées!J533-Entrées!J532))</f>
        <v>25</v>
      </c>
      <c r="BP505" s="32">
        <f>IF($BF505&gt;$Y$7,"",IF(AND($BF505=$Y$7,$BG505=23),"",Entrées!K533-Entrées!K532))</f>
        <v>-350</v>
      </c>
      <c r="BQ505" s="32">
        <f>IF($BF505&gt;$Y$7,"",IF(AND($BF505=$Y$7,$BG505=23),"",Entrées!L533-Entrées!L532))</f>
        <v>-399</v>
      </c>
      <c r="BR505" s="32">
        <f>IF($BF505&gt;$Y$7,"",IF(AND($BF505=$Y$7,$BG505=23),"",Entrées!M533-Entrées!M532))</f>
        <v>0</v>
      </c>
      <c r="BS505" s="32">
        <f>IF($BF505&gt;$Y$7,"",IF(AND($BF505=$Y$7,$BG505=23),"",Entrées!N533-Entrées!N532))</f>
        <v>-3</v>
      </c>
      <c r="BT505" s="32">
        <f>IF($BF505&gt;$Y$7,"",IF(AND($BF505=$Y$7,$BG505=23),"",Entrées!O533-Entrées!O532))</f>
        <v>-973</v>
      </c>
      <c r="BU505" s="32">
        <f>IF($BF505&gt;$Y$7,"",IF(AND($BF505=$Y$7,$BG505=23),"",Entrées!P533-Entrées!P532))</f>
        <v>-0.5</v>
      </c>
      <c r="BV505" s="32">
        <f>IF($BF505&gt;$Y$7,"",IF(AND($BF505=$Y$7,$BG505=23),"",Entrées!Q533-Entrées!Q532))</f>
        <v>-1501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-116</v>
      </c>
      <c r="BY505" s="32">
        <f>IF($BF505&gt;$Y$7,"",IF(AND($BF505=$Y$7,$BG505=23),"",Entrées!T533-Entrées!T532))</f>
        <v>491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128</v>
      </c>
      <c r="CD505" s="33">
        <f>IF($BF505&lt;=$Y$7,Entrées!J532/CD$2,"")</f>
        <v>0.31005551349987381</v>
      </c>
      <c r="CE505" s="33">
        <f>IF($BF505&lt;=$Y$7,Entrées!K532/CE$2,"")</f>
        <v>0.29921165790731008</v>
      </c>
      <c r="CF505" s="11">
        <f t="shared" si="565"/>
        <v>7926</v>
      </c>
      <c r="CG505" s="11">
        <f t="shared" si="566"/>
        <v>4186</v>
      </c>
      <c r="CH505" s="52">
        <f t="shared" si="567"/>
        <v>0.27160101910413265</v>
      </c>
      <c r="CI505" s="52">
        <f t="shared" si="568"/>
        <v>9.6170382329218221E-2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42</v>
      </c>
      <c r="F506" s="28">
        <f ca="1">IF($D506&gt;$D$8,"",INDIRECT(ADDRESS(ROW(Entrées!$C$37)+($D506-1)*24+F$11,COLUMN(Entrées!$C$37)+($C506-1),4,TRUE,"Entrées")))</f>
        <v>42.5</v>
      </c>
      <c r="G506" s="28">
        <f ca="1">IF($D506&gt;$D$8,"",INDIRECT(ADDRESS(ROW(Entrées!$C$37)+($D506-1)*24+G$11,COLUMN(Entrées!$C$37)+($C506-1),4,TRUE,"Entrées")))</f>
        <v>42.5</v>
      </c>
      <c r="H506" s="28">
        <f ca="1">IF($D506&gt;$D$8,"",INDIRECT(ADDRESS(ROW(Entrées!$C$37)+($D506-1)*24+H$11,COLUMN(Entrées!$C$37)+($C506-1),4,TRUE,"Entrées")))</f>
        <v>43.5</v>
      </c>
      <c r="I506" s="28">
        <f ca="1">IF($D506&gt;$D$8,"",INDIRECT(ADDRESS(ROW(Entrées!$C$37)+($D506-1)*24+I$11,COLUMN(Entrées!$C$37)+($C506-1),4,TRUE,"Entrées")))</f>
        <v>46</v>
      </c>
      <c r="J506" s="28">
        <f ca="1">IF($D506&gt;$D$8,"",INDIRECT(ADDRESS(ROW(Entrées!$C$37)+($D506-1)*24+J$11,COLUMN(Entrées!$C$37)+($C506-1),4,TRUE,"Entrées")))</f>
        <v>51.5</v>
      </c>
      <c r="K506" s="28">
        <f ca="1">IF($D506&gt;$D$8,"",INDIRECT(ADDRESS(ROW(Entrées!$C$37)+($D506-1)*24+K$11,COLUMN(Entrées!$C$37)+($C506-1),4,TRUE,"Entrées")))</f>
        <v>69.5</v>
      </c>
      <c r="L506" s="28">
        <f ca="1">IF($D506&gt;$D$8,"",INDIRECT(ADDRESS(ROW(Entrées!$C$37)+($D506-1)*24+L$11,COLUMN(Entrées!$C$37)+($C506-1),4,TRUE,"Entrées")))</f>
        <v>87</v>
      </c>
      <c r="M506" s="28">
        <f ca="1">IF($D506&gt;$D$8,"",INDIRECT(ADDRESS(ROW(Entrées!$C$37)+($D506-1)*24+M$11,COLUMN(Entrées!$C$37)+($C506-1),4,TRUE,"Entrées")))</f>
        <v>92.5</v>
      </c>
      <c r="N506" s="28">
        <f ca="1">IF($D506&gt;$D$8,"",INDIRECT(ADDRESS(ROW(Entrées!$C$37)+($D506-1)*24+N$11,COLUMN(Entrées!$C$37)+($C506-1),4,TRUE,"Entrées")))</f>
        <v>93.5</v>
      </c>
      <c r="O506" s="28">
        <f ca="1">IF($D506&gt;$D$8,"",INDIRECT(ADDRESS(ROW(Entrées!$C$37)+($D506-1)*24+O$11,COLUMN(Entrées!$C$37)+($C506-1),4,TRUE,"Entrées")))</f>
        <v>92</v>
      </c>
      <c r="P506" s="28">
        <f ca="1">IF($D506&gt;$D$8,"",INDIRECT(ADDRESS(ROW(Entrées!$C$37)+($D506-1)*24+P$11,COLUMN(Entrées!$C$37)+($C506-1),4,TRUE,"Entrées")))</f>
        <v>91.5</v>
      </c>
      <c r="Q506" s="28">
        <f ca="1">IF($D506&gt;$D$8,"",INDIRECT(ADDRESS(ROW(Entrées!$C$37)+($D506-1)*24+Q$11,COLUMN(Entrées!$C$37)+($C506-1),4,TRUE,"Entrées")))</f>
        <v>90</v>
      </c>
      <c r="R506" s="28">
        <f ca="1">IF($D506&gt;$D$8,"",INDIRECT(ADDRESS(ROW(Entrées!$C$37)+($D506-1)*24+R$11,COLUMN(Entrées!$C$37)+($C506-1),4,TRUE,"Entrées")))</f>
        <v>88.5</v>
      </c>
      <c r="S506" s="28">
        <f ca="1">IF($D506&gt;$D$8,"",INDIRECT(ADDRESS(ROW(Entrées!$C$37)+($D506-1)*24+S$11,COLUMN(Entrées!$C$37)+($C506-1),4,TRUE,"Entrées")))</f>
        <v>89.5</v>
      </c>
      <c r="T506" s="28">
        <f ca="1">IF($D506&gt;$D$8,"",INDIRECT(ADDRESS(ROW(Entrées!$C$37)+($D506-1)*24+T$11,COLUMN(Entrées!$C$37)+($C506-1),4,TRUE,"Entrées")))</f>
        <v>87</v>
      </c>
      <c r="U506" s="28">
        <f ca="1">IF($D506&gt;$D$8,"",INDIRECT(ADDRESS(ROW(Entrées!$C$37)+($D506-1)*24+U$11,COLUMN(Entrées!$C$37)+($C506-1),4,TRUE,"Entrées")))</f>
        <v>89.5</v>
      </c>
      <c r="V506" s="28">
        <f ca="1">IF($D506&gt;$D$8,"",INDIRECT(ADDRESS(ROW(Entrées!$C$37)+($D506-1)*24+V$11,COLUMN(Entrées!$C$37)+($C506-1),4,TRUE,"Entrées")))</f>
        <v>93.5</v>
      </c>
      <c r="W506" s="28">
        <f ca="1">IF($D506&gt;$D$8,"",INDIRECT(ADDRESS(ROW(Entrées!$C$37)+($D506-1)*24+W$11,COLUMN(Entrées!$C$37)+($C506-1),4,TRUE,"Entrées")))</f>
        <v>95</v>
      </c>
      <c r="X506" s="28">
        <f ca="1">IF($D506&gt;$D$8,"",INDIRECT(ADDRESS(ROW(Entrées!$C$37)+($D506-1)*24+X$11,COLUMN(Entrées!$C$37)+($C506-1),4,TRUE,"Entrées")))</f>
        <v>93</v>
      </c>
      <c r="Y506" s="28">
        <f ca="1">IF($D506&gt;$D$8,"",INDIRECT(ADDRESS(ROW(Entrées!$C$37)+($D506-1)*24+Y$11,COLUMN(Entrées!$C$37)+($C506-1),4,TRUE,"Entrées")))</f>
        <v>96</v>
      </c>
      <c r="Z506" s="28">
        <f ca="1">IF($D506&gt;$D$8,"",INDIRECT(ADDRESS(ROW(Entrées!$C$37)+($D506-1)*24+Z$11,COLUMN(Entrées!$C$37)+($C506-1),4,TRUE,"Entrées")))</f>
        <v>88.5</v>
      </c>
      <c r="AA506" s="28">
        <f ca="1">IF($D506&gt;$D$8,"",INDIRECT(ADDRESS(ROW(Entrées!$C$37)+($D506-1)*24+AA$11,COLUMN(Entrées!$C$37)+($C506-1),4,TRUE,"Entrées")))</f>
        <v>81.5</v>
      </c>
      <c r="AB506" s="28">
        <f ca="1">IF($D506&gt;$D$8,"",INDIRECT(ADDRESS(ROW(Entrées!$C$37)+($D506-1)*24+AB$11,COLUMN(Entrées!$C$37)+($C506-1),4,TRUE,"Entrées")))</f>
        <v>84.5</v>
      </c>
      <c r="AC506" s="11"/>
      <c r="AD506" s="40">
        <f t="shared" ca="1" si="597"/>
        <v>77.9375</v>
      </c>
      <c r="AE506" s="40">
        <f t="shared" ca="1" si="599"/>
        <v>96</v>
      </c>
      <c r="AF506" s="40">
        <f t="shared" ca="1" si="600"/>
        <v>42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49473.956989247294</v>
      </c>
      <c r="AK506" s="31">
        <f t="shared" ca="1" si="545"/>
        <v>49350.672043010745</v>
      </c>
      <c r="AL506" s="31">
        <f t="shared" ca="1" si="546"/>
        <v>49398.118279569891</v>
      </c>
      <c r="AM506" s="31">
        <f t="shared" ca="1" si="547"/>
        <v>347.55645161290329</v>
      </c>
      <c r="AN506" s="31">
        <f t="shared" ca="1" si="548"/>
        <v>2588.1444892473114</v>
      </c>
      <c r="AO506" s="31">
        <f t="shared" ca="1" si="549"/>
        <v>1503.5463709677417</v>
      </c>
      <c r="AP506" s="31">
        <f t="shared" ca="1" si="550"/>
        <v>41704.171370967742</v>
      </c>
      <c r="AQ506" s="31">
        <f t="shared" ca="1" si="551"/>
        <v>2152.7096774193546</v>
      </c>
      <c r="AR506" s="31">
        <f t="shared" ca="1" si="552"/>
        <v>402.56922043010746</v>
      </c>
      <c r="AS506" s="31">
        <f t="shared" ca="1" si="553"/>
        <v>6508.2741935483891</v>
      </c>
      <c r="AT506" s="31">
        <f t="shared" ca="1" si="554"/>
        <v>-813.07862903225805</v>
      </c>
      <c r="AU506" s="31">
        <f t="shared" ca="1" si="555"/>
        <v>663.5913978494624</v>
      </c>
      <c r="AV506" s="31">
        <f t="shared" ca="1" si="556"/>
        <v>-5583.5161290322567</v>
      </c>
      <c r="AW506" s="31">
        <f t="shared" ca="1" si="557"/>
        <v>65.047043010752674</v>
      </c>
      <c r="AX506" s="31">
        <f t="shared" ca="1" si="558"/>
        <v>1350.5215053763443</v>
      </c>
      <c r="AY506" s="31">
        <f t="shared" ca="1" si="559"/>
        <v>-1174.383064516129</v>
      </c>
      <c r="AZ506" s="31">
        <f t="shared" ca="1" si="560"/>
        <v>-997.34811827956992</v>
      </c>
      <c r="BA506" s="31">
        <f t="shared" ca="1" si="561"/>
        <v>-382.02016129032256</v>
      </c>
      <c r="BB506" s="31">
        <f t="shared" ca="1" si="562"/>
        <v>-2410.5497311827958</v>
      </c>
      <c r="BC506" s="31">
        <f t="shared" ca="1" si="563"/>
        <v>-1597.1438172043011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-1136</v>
      </c>
      <c r="BI506" s="32">
        <f>IF($BF506&gt;$Y$7,"",IF(AND($BF506=$Y$7,$BG506=23),"",Entrées!D534-Entrées!D533))</f>
        <v>-862.5</v>
      </c>
      <c r="BJ506" s="32">
        <f>IF($BF506&gt;$Y$7,"",IF(AND($BF506=$Y$7,$BG506=23),"",Entrées!E534-Entrées!E533))</f>
        <v>-962.5</v>
      </c>
      <c r="BK506" s="32">
        <f>IF($BF506&gt;$Y$7,"",IF(AND($BF506=$Y$7,$BG506=23),"",Entrées!F534-Entrées!F533))</f>
        <v>0.5</v>
      </c>
      <c r="BL506" s="32">
        <f>IF($BF506&gt;$Y$7,"",IF(AND($BF506=$Y$7,$BG506=23),"",Entrées!G534-Entrées!G533))</f>
        <v>-136.5</v>
      </c>
      <c r="BM506" s="32">
        <f>IF($BF506&gt;$Y$7,"",IF(AND($BF506=$Y$7,$BG506=23),"",Entrées!H534-Entrées!H533))</f>
        <v>-256.5</v>
      </c>
      <c r="BN506" s="32">
        <f>IF($BF506&gt;$Y$7,"",IF(AND($BF506=$Y$7,$BG506=23),"",Entrées!I534-Entrées!I533))</f>
        <v>135</v>
      </c>
      <c r="BO506" s="32">
        <f>IF($BF506&gt;$Y$7,"",IF(AND($BF506=$Y$7,$BG506=23),"",Entrées!J534-Entrées!J533))</f>
        <v>-57.5</v>
      </c>
      <c r="BP506" s="32">
        <f>IF($BF506&gt;$Y$7,"",IF(AND($BF506=$Y$7,$BG506=23),"",Entrées!K534-Entrées!K533))</f>
        <v>-392</v>
      </c>
      <c r="BQ506" s="32">
        <f>IF($BF506&gt;$Y$7,"",IF(AND($BF506=$Y$7,$BG506=23),"",Entrées!L534-Entrées!L533))</f>
        <v>891</v>
      </c>
      <c r="BR506" s="32">
        <f>IF($BF506&gt;$Y$7,"",IF(AND($BF506=$Y$7,$BG506=23),"",Entrées!M534-Entrées!M533))</f>
        <v>0</v>
      </c>
      <c r="BS506" s="32">
        <f>IF($BF506&gt;$Y$7,"",IF(AND($BF506=$Y$7,$BG506=23),"",Entrées!N534-Entrées!N533))</f>
        <v>14.5</v>
      </c>
      <c r="BT506" s="32">
        <f>IF($BF506&gt;$Y$7,"",IF(AND($BF506=$Y$7,$BG506=23),"",Entrées!O534-Entrées!O533))</f>
        <v>-1334</v>
      </c>
      <c r="BU506" s="32">
        <f>IF($BF506&gt;$Y$7,"",IF(AND($BF506=$Y$7,$BG506=23),"",Entrées!P534-Entrées!P533))</f>
        <v>-4</v>
      </c>
      <c r="BV506" s="32">
        <f>IF($BF506&gt;$Y$7,"",IF(AND($BF506=$Y$7,$BG506=23),"",Entrées!Q534-Entrées!Q533))</f>
        <v>-1678</v>
      </c>
      <c r="BW506" s="32">
        <f>IF($BF506&gt;$Y$7,"",IF(AND($BF506=$Y$7,$BG506=23),"",Entrées!R534-Entrées!R533))</f>
        <v>1</v>
      </c>
      <c r="BX506" s="32">
        <f>IF($BF506&gt;$Y$7,"",IF(AND($BF506=$Y$7,$BG506=23),"",Entrées!S534-Entrées!S533))</f>
        <v>-424</v>
      </c>
      <c r="BY506" s="32">
        <f>IF($BF506&gt;$Y$7,"",IF(AND($BF506=$Y$7,$BG506=23),"",Entrées!T534-Entrées!T533))</f>
        <v>365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142</v>
      </c>
      <c r="CD506" s="33">
        <f>IF($BF506&lt;=$Y$7,Entrées!J533/CD$2,"")</f>
        <v>0.31320968962906887</v>
      </c>
      <c r="CE506" s="33">
        <f>IF($BF506&lt;=$Y$7,Entrées!K533/CE$2,"")</f>
        <v>0.21559961777353082</v>
      </c>
      <c r="CF506" s="11">
        <f t="shared" si="565"/>
        <v>7926</v>
      </c>
      <c r="CG506" s="11">
        <f t="shared" si="566"/>
        <v>4186</v>
      </c>
      <c r="CH506" s="52">
        <f t="shared" si="567"/>
        <v>0.27160101910413265</v>
      </c>
      <c r="CI506" s="52">
        <f t="shared" si="568"/>
        <v>9.6170382329218221E-2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83</v>
      </c>
      <c r="F507" s="28">
        <f ca="1">IF($D507&gt;$D$8,"",INDIRECT(ADDRESS(ROW(Entrées!$C$37)+($D507-1)*24+F$11,COLUMN(Entrées!$C$37)+($C507-1),4,TRUE,"Entrées")))</f>
        <v>75</v>
      </c>
      <c r="G507" s="28">
        <f ca="1">IF($D507&gt;$D$8,"",INDIRECT(ADDRESS(ROW(Entrées!$C$37)+($D507-1)*24+G$11,COLUMN(Entrées!$C$37)+($C507-1),4,TRUE,"Entrées")))</f>
        <v>75.5</v>
      </c>
      <c r="H507" s="28">
        <f ca="1">IF($D507&gt;$D$8,"",INDIRECT(ADDRESS(ROW(Entrées!$C$37)+($D507-1)*24+H$11,COLUMN(Entrées!$C$37)+($C507-1),4,TRUE,"Entrées")))</f>
        <v>69</v>
      </c>
      <c r="I507" s="28">
        <f ca="1">IF($D507&gt;$D$8,"",INDIRECT(ADDRESS(ROW(Entrées!$C$37)+($D507-1)*24+I$11,COLUMN(Entrées!$C$37)+($C507-1),4,TRUE,"Entrées")))</f>
        <v>66.5</v>
      </c>
      <c r="J507" s="28">
        <f ca="1">IF($D507&gt;$D$8,"",INDIRECT(ADDRESS(ROW(Entrées!$C$37)+($D507-1)*24+J$11,COLUMN(Entrées!$C$37)+($C507-1),4,TRUE,"Entrées")))</f>
        <v>71.5</v>
      </c>
      <c r="K507" s="28">
        <f ca="1">IF($D507&gt;$D$8,"",INDIRECT(ADDRESS(ROW(Entrées!$C$37)+($D507-1)*24+K$11,COLUMN(Entrées!$C$37)+($C507-1),4,TRUE,"Entrées")))</f>
        <v>78.5</v>
      </c>
      <c r="L507" s="28">
        <f ca="1">IF($D507&gt;$D$8,"",INDIRECT(ADDRESS(ROW(Entrées!$C$37)+($D507-1)*24+L$11,COLUMN(Entrées!$C$37)+($C507-1),4,TRUE,"Entrées")))</f>
        <v>84</v>
      </c>
      <c r="M507" s="28">
        <f ca="1">IF($D507&gt;$D$8,"",INDIRECT(ADDRESS(ROW(Entrées!$C$37)+($D507-1)*24+M$11,COLUMN(Entrées!$C$37)+($C507-1),4,TRUE,"Entrées")))</f>
        <v>85</v>
      </c>
      <c r="N507" s="28">
        <f ca="1">IF($D507&gt;$D$8,"",INDIRECT(ADDRESS(ROW(Entrées!$C$37)+($D507-1)*24+N$11,COLUMN(Entrées!$C$37)+($C507-1),4,TRUE,"Entrées")))</f>
        <v>85</v>
      </c>
      <c r="O507" s="28">
        <f ca="1">IF($D507&gt;$D$8,"",INDIRECT(ADDRESS(ROW(Entrées!$C$37)+($D507-1)*24+O$11,COLUMN(Entrées!$C$37)+($C507-1),4,TRUE,"Entrées")))</f>
        <v>84</v>
      </c>
      <c r="P507" s="28">
        <f ca="1">IF($D507&gt;$D$8,"",INDIRECT(ADDRESS(ROW(Entrées!$C$37)+($D507-1)*24+P$11,COLUMN(Entrées!$C$37)+($C507-1),4,TRUE,"Entrées")))</f>
        <v>84.5</v>
      </c>
      <c r="Q507" s="28">
        <f ca="1">IF($D507&gt;$D$8,"",INDIRECT(ADDRESS(ROW(Entrées!$C$37)+($D507-1)*24+Q$11,COLUMN(Entrées!$C$37)+($C507-1),4,TRUE,"Entrées")))</f>
        <v>84</v>
      </c>
      <c r="R507" s="28">
        <f ca="1">IF($D507&gt;$D$8,"",INDIRECT(ADDRESS(ROW(Entrées!$C$37)+($D507-1)*24+R$11,COLUMN(Entrées!$C$37)+($C507-1),4,TRUE,"Entrées")))</f>
        <v>84.5</v>
      </c>
      <c r="S507" s="28">
        <f ca="1">IF($D507&gt;$D$8,"",INDIRECT(ADDRESS(ROW(Entrées!$C$37)+($D507-1)*24+S$11,COLUMN(Entrées!$C$37)+($C507-1),4,TRUE,"Entrées")))</f>
        <v>84.5</v>
      </c>
      <c r="T507" s="28">
        <f ca="1">IF($D507&gt;$D$8,"",INDIRECT(ADDRESS(ROW(Entrées!$C$37)+($D507-1)*24+T$11,COLUMN(Entrées!$C$37)+($C507-1),4,TRUE,"Entrées")))</f>
        <v>82.5</v>
      </c>
      <c r="U507" s="28">
        <f ca="1">IF($D507&gt;$D$8,"",INDIRECT(ADDRESS(ROW(Entrées!$C$37)+($D507-1)*24+U$11,COLUMN(Entrées!$C$37)+($C507-1),4,TRUE,"Entrées")))</f>
        <v>84.5</v>
      </c>
      <c r="V507" s="28">
        <f ca="1">IF($D507&gt;$D$8,"",INDIRECT(ADDRESS(ROW(Entrées!$C$37)+($D507-1)*24+V$11,COLUMN(Entrées!$C$37)+($C507-1),4,TRUE,"Entrées")))</f>
        <v>85</v>
      </c>
      <c r="W507" s="28">
        <f ca="1">IF($D507&gt;$D$8,"",INDIRECT(ADDRESS(ROW(Entrées!$C$37)+($D507-1)*24+W$11,COLUMN(Entrées!$C$37)+($C507-1),4,TRUE,"Entrées")))</f>
        <v>83.5</v>
      </c>
      <c r="X507" s="28">
        <f ca="1">IF($D507&gt;$D$8,"",INDIRECT(ADDRESS(ROW(Entrées!$C$37)+($D507-1)*24+X$11,COLUMN(Entrées!$C$37)+($C507-1),4,TRUE,"Entrées")))</f>
        <v>86</v>
      </c>
      <c r="Y507" s="28">
        <f ca="1">IF($D507&gt;$D$8,"",INDIRECT(ADDRESS(ROW(Entrées!$C$37)+($D507-1)*24+Y$11,COLUMN(Entrées!$C$37)+($C507-1),4,TRUE,"Entrées")))</f>
        <v>81</v>
      </c>
      <c r="Z507" s="28">
        <f ca="1">IF($D507&gt;$D$8,"",INDIRECT(ADDRESS(ROW(Entrées!$C$37)+($D507-1)*24+Z$11,COLUMN(Entrées!$C$37)+($C507-1),4,TRUE,"Entrées")))</f>
        <v>75.5</v>
      </c>
      <c r="AA507" s="28">
        <f ca="1">IF($D507&gt;$D$8,"",INDIRECT(ADDRESS(ROW(Entrées!$C$37)+($D507-1)*24+AA$11,COLUMN(Entrées!$C$37)+($C507-1),4,TRUE,"Entrées")))</f>
        <v>74.5</v>
      </c>
      <c r="AB507" s="28">
        <f ca="1">IF($D507&gt;$D$8,"",INDIRECT(ADDRESS(ROW(Entrées!$C$37)+($D507-1)*24+AB$11,COLUMN(Entrées!$C$37)+($C507-1),4,TRUE,"Entrées")))</f>
        <v>75</v>
      </c>
      <c r="AC507" s="11"/>
      <c r="AD507" s="40">
        <f t="shared" ca="1" si="597"/>
        <v>80.083333333333329</v>
      </c>
      <c r="AE507" s="40">
        <f t="shared" ca="1" si="599"/>
        <v>86</v>
      </c>
      <c r="AF507" s="40">
        <f t="shared" ca="1" si="600"/>
        <v>66.5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49473.956989247294</v>
      </c>
      <c r="AK507" s="31">
        <f t="shared" ca="1" si="545"/>
        <v>49350.672043010745</v>
      </c>
      <c r="AL507" s="31">
        <f t="shared" ca="1" si="546"/>
        <v>49398.118279569891</v>
      </c>
      <c r="AM507" s="31">
        <f t="shared" ca="1" si="547"/>
        <v>347.55645161290329</v>
      </c>
      <c r="AN507" s="31">
        <f t="shared" ca="1" si="548"/>
        <v>2588.1444892473114</v>
      </c>
      <c r="AO507" s="31">
        <f t="shared" ca="1" si="549"/>
        <v>1503.5463709677417</v>
      </c>
      <c r="AP507" s="31">
        <f t="shared" ca="1" si="550"/>
        <v>41704.171370967742</v>
      </c>
      <c r="AQ507" s="31">
        <f t="shared" ca="1" si="551"/>
        <v>2152.7096774193546</v>
      </c>
      <c r="AR507" s="31">
        <f t="shared" ca="1" si="552"/>
        <v>402.56922043010746</v>
      </c>
      <c r="AS507" s="31">
        <f t="shared" ca="1" si="553"/>
        <v>6508.2741935483891</v>
      </c>
      <c r="AT507" s="31">
        <f t="shared" ca="1" si="554"/>
        <v>-813.07862903225805</v>
      </c>
      <c r="AU507" s="31">
        <f t="shared" ca="1" si="555"/>
        <v>663.5913978494624</v>
      </c>
      <c r="AV507" s="31">
        <f t="shared" ca="1" si="556"/>
        <v>-5583.5161290322567</v>
      </c>
      <c r="AW507" s="31">
        <f t="shared" ca="1" si="557"/>
        <v>65.047043010752674</v>
      </c>
      <c r="AX507" s="31">
        <f t="shared" ca="1" si="558"/>
        <v>1350.5215053763443</v>
      </c>
      <c r="AY507" s="31">
        <f t="shared" ca="1" si="559"/>
        <v>-1174.383064516129</v>
      </c>
      <c r="AZ507" s="31">
        <f t="shared" ca="1" si="560"/>
        <v>-997.34811827956992</v>
      </c>
      <c r="BA507" s="31">
        <f t="shared" ca="1" si="561"/>
        <v>-382.02016129032256</v>
      </c>
      <c r="BB507" s="31">
        <f t="shared" ca="1" si="562"/>
        <v>-2410.5497311827958</v>
      </c>
      <c r="BC507" s="31">
        <f t="shared" ca="1" si="563"/>
        <v>-1597.1438172043011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947</v>
      </c>
      <c r="BI507" s="32">
        <f>IF($BF507&gt;$Y$7,"",IF(AND($BF507=$Y$7,$BG507=23),"",Entrées!D535-Entrées!D534))</f>
        <v>2337.5</v>
      </c>
      <c r="BJ507" s="32">
        <f>IF($BF507&gt;$Y$7,"",IF(AND($BF507=$Y$7,$BG507=23),"",Entrées!E535-Entrées!E534))</f>
        <v>2237.5</v>
      </c>
      <c r="BK507" s="32">
        <f>IF($BF507&gt;$Y$7,"",IF(AND($BF507=$Y$7,$BG507=23),"",Entrées!F535-Entrées!F534))</f>
        <v>-1</v>
      </c>
      <c r="BL507" s="32">
        <f>IF($BF507&gt;$Y$7,"",IF(AND($BF507=$Y$7,$BG507=23),"",Entrées!G535-Entrées!G534))</f>
        <v>246.5</v>
      </c>
      <c r="BM507" s="32">
        <f>IF($BF507&gt;$Y$7,"",IF(AND($BF507=$Y$7,$BG507=23),"",Entrées!H535-Entrées!H534))</f>
        <v>-157</v>
      </c>
      <c r="BN507" s="32">
        <f>IF($BF507&gt;$Y$7,"",IF(AND($BF507=$Y$7,$BG507=23),"",Entrées!I535-Entrées!I534))</f>
        <v>35</v>
      </c>
      <c r="BO507" s="32">
        <f>IF($BF507&gt;$Y$7,"",IF(AND($BF507=$Y$7,$BG507=23),"",Entrées!J535-Entrées!J534))</f>
        <v>61</v>
      </c>
      <c r="BP507" s="32">
        <f>IF($BF507&gt;$Y$7,"",IF(AND($BF507=$Y$7,$BG507=23),"",Entrées!K535-Entrées!K534))</f>
        <v>-374</v>
      </c>
      <c r="BQ507" s="32">
        <f>IF($BF507&gt;$Y$7,"",IF(AND($BF507=$Y$7,$BG507=23),"",Entrées!L535-Entrées!L534))</f>
        <v>1230.5</v>
      </c>
      <c r="BR507" s="32">
        <f>IF($BF507&gt;$Y$7,"",IF(AND($BF507=$Y$7,$BG507=23),"",Entrées!M535-Entrées!M534))</f>
        <v>0</v>
      </c>
      <c r="BS507" s="32">
        <f>IF($BF507&gt;$Y$7,"",IF(AND($BF507=$Y$7,$BG507=23),"",Entrées!N535-Entrées!N534))</f>
        <v>3.5</v>
      </c>
      <c r="BT507" s="32">
        <f>IF($BF507&gt;$Y$7,"",IF(AND($BF507=$Y$7,$BG507=23),"",Entrées!O535-Entrées!O534))</f>
        <v>-98</v>
      </c>
      <c r="BU507" s="32">
        <f>IF($BF507&gt;$Y$7,"",IF(AND($BF507=$Y$7,$BG507=23),"",Entrées!P535-Entrées!P534))</f>
        <v>2</v>
      </c>
      <c r="BV507" s="32">
        <f>IF($BF507&gt;$Y$7,"",IF(AND($BF507=$Y$7,$BG507=23),"",Entrées!Q535-Entrées!Q534))</f>
        <v>-48</v>
      </c>
      <c r="BW507" s="32">
        <f>IF($BF507&gt;$Y$7,"",IF(AND($BF507=$Y$7,$BG507=23),"",Entrées!R535-Entrées!R534))</f>
        <v>3</v>
      </c>
      <c r="BX507" s="32">
        <f>IF($BF507&gt;$Y$7,"",IF(AND($BF507=$Y$7,$BG507=23),"",Entrées!S535-Entrées!S534))</f>
        <v>133</v>
      </c>
      <c r="BY507" s="32">
        <f>IF($BF507&gt;$Y$7,"",IF(AND($BF507=$Y$7,$BG507=23),"",Entrées!T535-Entrées!T534))</f>
        <v>168</v>
      </c>
      <c r="BZ507" s="32">
        <f>IF($BF507&gt;$Y$7,"",IF(AND($BF507=$Y$7,$BG507=23),"",Entrées!U535-Entrées!U534))</f>
        <v>0</v>
      </c>
      <c r="CA507" s="32">
        <f>IF($BF507&gt;$Y$7,"",IF(AND($BF507=$Y$7,$BG507=23),"",Entrées!V535-Entrées!V534))</f>
        <v>928</v>
      </c>
      <c r="CD507" s="33">
        <f>IF($BF507&lt;=$Y$7,Entrées!J534/CD$2,"")</f>
        <v>0.30595508453192027</v>
      </c>
      <c r="CE507" s="33">
        <f>IF($BF507&lt;=$Y$7,Entrées!K534/CE$2,"")</f>
        <v>0.12195413282369805</v>
      </c>
      <c r="CF507" s="11">
        <f t="shared" si="565"/>
        <v>7926</v>
      </c>
      <c r="CG507" s="11">
        <f t="shared" si="566"/>
        <v>4186</v>
      </c>
      <c r="CH507" s="52">
        <f t="shared" si="567"/>
        <v>0.27160101910413265</v>
      </c>
      <c r="CI507" s="52">
        <f t="shared" si="568"/>
        <v>9.6170382329218221E-2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71.5</v>
      </c>
      <c r="F508" s="28">
        <f ca="1">IF($D508&gt;$D$8,"",INDIRECT(ADDRESS(ROW(Entrées!$C$37)+($D508-1)*24+F$11,COLUMN(Entrées!$C$37)+($C508-1),4,TRUE,"Entrées")))</f>
        <v>74</v>
      </c>
      <c r="G508" s="28">
        <f ca="1">IF($D508&gt;$D$8,"",INDIRECT(ADDRESS(ROW(Entrées!$C$37)+($D508-1)*24+G$11,COLUMN(Entrées!$C$37)+($C508-1),4,TRUE,"Entrées")))</f>
        <v>73</v>
      </c>
      <c r="H508" s="28">
        <f ca="1">IF($D508&gt;$D$8,"",INDIRECT(ADDRESS(ROW(Entrées!$C$37)+($D508-1)*24+H$11,COLUMN(Entrées!$C$37)+($C508-1),4,TRUE,"Entrées")))</f>
        <v>62.5</v>
      </c>
      <c r="I508" s="28">
        <f ca="1">IF($D508&gt;$D$8,"",INDIRECT(ADDRESS(ROW(Entrées!$C$37)+($D508-1)*24+I$11,COLUMN(Entrées!$C$37)+($C508-1),4,TRUE,"Entrées")))</f>
        <v>64.5</v>
      </c>
      <c r="J508" s="28">
        <f ca="1">IF($D508&gt;$D$8,"",INDIRECT(ADDRESS(ROW(Entrées!$C$37)+($D508-1)*24+J$11,COLUMN(Entrées!$C$37)+($C508-1),4,TRUE,"Entrées")))</f>
        <v>73.5</v>
      </c>
      <c r="K508" s="28">
        <f ca="1">IF($D508&gt;$D$8,"",INDIRECT(ADDRESS(ROW(Entrées!$C$37)+($D508-1)*24+K$11,COLUMN(Entrées!$C$37)+($C508-1),4,TRUE,"Entrées")))</f>
        <v>78</v>
      </c>
      <c r="L508" s="28">
        <f ca="1">IF($D508&gt;$D$8,"",INDIRECT(ADDRESS(ROW(Entrées!$C$37)+($D508-1)*24+L$11,COLUMN(Entrées!$C$37)+($C508-1),4,TRUE,"Entrées")))</f>
        <v>81</v>
      </c>
      <c r="M508" s="28">
        <f ca="1">IF($D508&gt;$D$8,"",INDIRECT(ADDRESS(ROW(Entrées!$C$37)+($D508-1)*24+M$11,COLUMN(Entrées!$C$37)+($C508-1),4,TRUE,"Entrées")))</f>
        <v>80</v>
      </c>
      <c r="N508" s="28">
        <f ca="1">IF($D508&gt;$D$8,"",INDIRECT(ADDRESS(ROW(Entrées!$C$37)+($D508-1)*24+N$11,COLUMN(Entrées!$C$37)+($C508-1),4,TRUE,"Entrées")))</f>
        <v>81.5</v>
      </c>
      <c r="O508" s="28">
        <f ca="1">IF($D508&gt;$D$8,"",INDIRECT(ADDRESS(ROW(Entrées!$C$37)+($D508-1)*24+O$11,COLUMN(Entrées!$C$37)+($C508-1),4,TRUE,"Entrées")))</f>
        <v>79</v>
      </c>
      <c r="P508" s="28">
        <f ca="1">IF($D508&gt;$D$8,"",INDIRECT(ADDRESS(ROW(Entrées!$C$37)+($D508-1)*24+P$11,COLUMN(Entrées!$C$37)+($C508-1),4,TRUE,"Entrées")))</f>
        <v>78</v>
      </c>
      <c r="Q508" s="28">
        <f ca="1">IF($D508&gt;$D$8,"",INDIRECT(ADDRESS(ROW(Entrées!$C$37)+($D508-1)*24+Q$11,COLUMN(Entrées!$C$37)+($C508-1),4,TRUE,"Entrées")))</f>
        <v>79</v>
      </c>
      <c r="R508" s="28">
        <f ca="1">IF($D508&gt;$D$8,"",INDIRECT(ADDRESS(ROW(Entrées!$C$37)+($D508-1)*24+R$11,COLUMN(Entrées!$C$37)+($C508-1),4,TRUE,"Entrées")))</f>
        <v>80</v>
      </c>
      <c r="S508" s="28">
        <f ca="1">IF($D508&gt;$D$8,"",INDIRECT(ADDRESS(ROW(Entrées!$C$37)+($D508-1)*24+S$11,COLUMN(Entrées!$C$37)+($C508-1),4,TRUE,"Entrées")))</f>
        <v>85</v>
      </c>
      <c r="T508" s="28">
        <f ca="1">IF($D508&gt;$D$8,"",INDIRECT(ADDRESS(ROW(Entrées!$C$37)+($D508-1)*24+T$11,COLUMN(Entrées!$C$37)+($C508-1),4,TRUE,"Entrées")))</f>
        <v>87.5</v>
      </c>
      <c r="U508" s="28">
        <f ca="1">IF($D508&gt;$D$8,"",INDIRECT(ADDRESS(ROW(Entrées!$C$37)+($D508-1)*24+U$11,COLUMN(Entrées!$C$37)+($C508-1),4,TRUE,"Entrées")))</f>
        <v>91.5</v>
      </c>
      <c r="V508" s="28">
        <f ca="1">IF($D508&gt;$D$8,"",INDIRECT(ADDRESS(ROW(Entrées!$C$37)+($D508-1)*24+V$11,COLUMN(Entrées!$C$37)+($C508-1),4,TRUE,"Entrées")))</f>
        <v>91.5</v>
      </c>
      <c r="W508" s="28">
        <f ca="1">IF($D508&gt;$D$8,"",INDIRECT(ADDRESS(ROW(Entrées!$C$37)+($D508-1)*24+W$11,COLUMN(Entrées!$C$37)+($C508-1),4,TRUE,"Entrées")))</f>
        <v>88.5</v>
      </c>
      <c r="X508" s="28">
        <f ca="1">IF($D508&gt;$D$8,"",INDIRECT(ADDRESS(ROW(Entrées!$C$37)+($D508-1)*24+X$11,COLUMN(Entrées!$C$37)+($C508-1),4,TRUE,"Entrées")))</f>
        <v>89.5</v>
      </c>
      <c r="Y508" s="28">
        <f ca="1">IF($D508&gt;$D$8,"",INDIRECT(ADDRESS(ROW(Entrées!$C$37)+($D508-1)*24+Y$11,COLUMN(Entrées!$C$37)+($C508-1),4,TRUE,"Entrées")))</f>
        <v>87</v>
      </c>
      <c r="Z508" s="28">
        <f ca="1">IF($D508&gt;$D$8,"",INDIRECT(ADDRESS(ROW(Entrées!$C$37)+($D508-1)*24+Z$11,COLUMN(Entrées!$C$37)+($C508-1),4,TRUE,"Entrées")))</f>
        <v>82.5</v>
      </c>
      <c r="AA508" s="28">
        <f ca="1">IF($D508&gt;$D$8,"",INDIRECT(ADDRESS(ROW(Entrées!$C$37)+($D508-1)*24+AA$11,COLUMN(Entrées!$C$37)+($C508-1),4,TRUE,"Entrées")))</f>
        <v>75.5</v>
      </c>
      <c r="AB508" s="28">
        <f ca="1">IF($D508&gt;$D$8,"",INDIRECT(ADDRESS(ROW(Entrées!$C$37)+($D508-1)*24+AB$11,COLUMN(Entrées!$C$37)+($C508-1),4,TRUE,"Entrées")))</f>
        <v>72.5</v>
      </c>
      <c r="AC508" s="11"/>
      <c r="AD508" s="40">
        <f t="shared" ca="1" si="597"/>
        <v>79.4375</v>
      </c>
      <c r="AE508" s="40">
        <f t="shared" ca="1" si="599"/>
        <v>91.5</v>
      </c>
      <c r="AF508" s="40">
        <f t="shared" ca="1" si="600"/>
        <v>62.5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49473.956989247294</v>
      </c>
      <c r="AK508" s="31">
        <f t="shared" ca="1" si="545"/>
        <v>49350.672043010745</v>
      </c>
      <c r="AL508" s="31">
        <f t="shared" ca="1" si="546"/>
        <v>49398.118279569891</v>
      </c>
      <c r="AM508" s="31">
        <f t="shared" ca="1" si="547"/>
        <v>347.55645161290329</v>
      </c>
      <c r="AN508" s="31">
        <f t="shared" ca="1" si="548"/>
        <v>2588.1444892473114</v>
      </c>
      <c r="AO508" s="31">
        <f t="shared" ca="1" si="549"/>
        <v>1503.5463709677417</v>
      </c>
      <c r="AP508" s="31">
        <f t="shared" ca="1" si="550"/>
        <v>41704.171370967742</v>
      </c>
      <c r="AQ508" s="31">
        <f t="shared" ca="1" si="551"/>
        <v>2152.7096774193546</v>
      </c>
      <c r="AR508" s="31">
        <f t="shared" ca="1" si="552"/>
        <v>402.56922043010746</v>
      </c>
      <c r="AS508" s="31">
        <f t="shared" ca="1" si="553"/>
        <v>6508.2741935483891</v>
      </c>
      <c r="AT508" s="31">
        <f t="shared" ca="1" si="554"/>
        <v>-813.07862903225805</v>
      </c>
      <c r="AU508" s="31">
        <f t="shared" ca="1" si="555"/>
        <v>663.5913978494624</v>
      </c>
      <c r="AV508" s="31">
        <f t="shared" ca="1" si="556"/>
        <v>-5583.5161290322567</v>
      </c>
      <c r="AW508" s="31">
        <f t="shared" ca="1" si="557"/>
        <v>65.047043010752674</v>
      </c>
      <c r="AX508" s="31">
        <f t="shared" ca="1" si="558"/>
        <v>1350.5215053763443</v>
      </c>
      <c r="AY508" s="31">
        <f t="shared" ca="1" si="559"/>
        <v>-1174.383064516129</v>
      </c>
      <c r="AZ508" s="31">
        <f t="shared" ca="1" si="560"/>
        <v>-997.34811827956992</v>
      </c>
      <c r="BA508" s="31">
        <f t="shared" ca="1" si="561"/>
        <v>-382.02016129032256</v>
      </c>
      <c r="BB508" s="31">
        <f t="shared" ca="1" si="562"/>
        <v>-2410.5497311827958</v>
      </c>
      <c r="BC508" s="31">
        <f t="shared" ca="1" si="563"/>
        <v>-1597.1438172043011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5299.5</v>
      </c>
      <c r="BI508" s="32">
        <f>IF($BF508&gt;$Y$7,"",IF(AND($BF508=$Y$7,$BG508=23),"",Entrées!D536-Entrées!D535))</f>
        <v>4662.5</v>
      </c>
      <c r="BJ508" s="32">
        <f>IF($BF508&gt;$Y$7,"",IF(AND($BF508=$Y$7,$BG508=23),"",Entrées!E536-Entrées!E535))</f>
        <v>4537.5</v>
      </c>
      <c r="BK508" s="32">
        <f>IF($BF508&gt;$Y$7,"",IF(AND($BF508=$Y$7,$BG508=23),"",Entrées!F536-Entrées!F535))</f>
        <v>1</v>
      </c>
      <c r="BL508" s="32">
        <f>IF($BF508&gt;$Y$7,"",IF(AND($BF508=$Y$7,$BG508=23),"",Entrées!G536-Entrées!G535))</f>
        <v>115.5</v>
      </c>
      <c r="BM508" s="32">
        <f>IF($BF508&gt;$Y$7,"",IF(AND($BF508=$Y$7,$BG508=23),"",Entrées!H536-Entrées!H535))</f>
        <v>139</v>
      </c>
      <c r="BN508" s="32">
        <f>IF($BF508&gt;$Y$7,"",IF(AND($BF508=$Y$7,$BG508=23),"",Entrées!I536-Entrées!I535))</f>
        <v>-25</v>
      </c>
      <c r="BO508" s="32">
        <f>IF($BF508&gt;$Y$7,"",IF(AND($BF508=$Y$7,$BG508=23),"",Entrées!J536-Entrées!J535))</f>
        <v>281.5</v>
      </c>
      <c r="BP508" s="32">
        <f>IF($BF508&gt;$Y$7,"",IF(AND($BF508=$Y$7,$BG508=23),"",Entrées!K536-Entrées!K535))</f>
        <v>-134</v>
      </c>
      <c r="BQ508" s="32">
        <f>IF($BF508&gt;$Y$7,"",IF(AND($BF508=$Y$7,$BG508=23),"",Entrées!L536-Entrées!L535))</f>
        <v>2863.5</v>
      </c>
      <c r="BR508" s="32">
        <f>IF($BF508&gt;$Y$7,"",IF(AND($BF508=$Y$7,$BG508=23),"",Entrées!M536-Entrées!M535))</f>
        <v>-2</v>
      </c>
      <c r="BS508" s="32">
        <f>IF($BF508&gt;$Y$7,"",IF(AND($BF508=$Y$7,$BG508=23),"",Entrées!N536-Entrées!N535))</f>
        <v>5.5</v>
      </c>
      <c r="BT508" s="32">
        <f>IF($BF508&gt;$Y$7,"",IF(AND($BF508=$Y$7,$BG508=23),"",Entrées!O536-Entrées!O535))</f>
        <v>2054</v>
      </c>
      <c r="BU508" s="32">
        <f>IF($BF508&gt;$Y$7,"",IF(AND($BF508=$Y$7,$BG508=23),"",Entrées!P536-Entrées!P535))</f>
        <v>-1</v>
      </c>
      <c r="BV508" s="32">
        <f>IF($BF508&gt;$Y$7,"",IF(AND($BF508=$Y$7,$BG508=23),"",Entrées!Q536-Entrées!Q535))</f>
        <v>476</v>
      </c>
      <c r="BW508" s="32">
        <f>IF($BF508&gt;$Y$7,"",IF(AND($BF508=$Y$7,$BG508=23),"",Entrées!R536-Entrées!R535))</f>
        <v>-4</v>
      </c>
      <c r="BX508" s="32">
        <f>IF($BF508&gt;$Y$7,"",IF(AND($BF508=$Y$7,$BG508=23),"",Entrées!S536-Entrées!S535))</f>
        <v>464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0</v>
      </c>
      <c r="CA508" s="32">
        <f>IF($BF508&gt;$Y$7,"",IF(AND($BF508=$Y$7,$BG508=23),"",Entrées!V536-Entrées!V535))</f>
        <v>1328</v>
      </c>
      <c r="CD508" s="33">
        <f>IF($BF508&lt;=$Y$7,Entrées!J535/CD$2,"")</f>
        <v>0.31365127428715617</v>
      </c>
      <c r="CE508" s="33">
        <f>IF($BF508&lt;=$Y$7,Entrées!K535/CE$2,"")</f>
        <v>3.2608695652173912E-2</v>
      </c>
      <c r="CF508" s="11">
        <f t="shared" si="565"/>
        <v>7926</v>
      </c>
      <c r="CG508" s="11">
        <f t="shared" si="566"/>
        <v>4186</v>
      </c>
      <c r="CH508" s="52">
        <f t="shared" si="567"/>
        <v>0.27160101910413265</v>
      </c>
      <c r="CI508" s="52">
        <f t="shared" si="568"/>
        <v>9.6170382329218221E-2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77</v>
      </c>
      <c r="F509" s="28">
        <f ca="1">IF($D509&gt;$D$8,"",INDIRECT(ADDRESS(ROW(Entrées!$C$37)+($D509-1)*24+F$11,COLUMN(Entrées!$C$37)+($C509-1),4,TRUE,"Entrées")))</f>
        <v>76.5</v>
      </c>
      <c r="G509" s="28">
        <f ca="1">IF($D509&gt;$D$8,"",INDIRECT(ADDRESS(ROW(Entrées!$C$37)+($D509-1)*24+G$11,COLUMN(Entrées!$C$37)+($C509-1),4,TRUE,"Entrées")))</f>
        <v>81</v>
      </c>
      <c r="H509" s="28">
        <f ca="1">IF($D509&gt;$D$8,"",INDIRECT(ADDRESS(ROW(Entrées!$C$37)+($D509-1)*24+H$11,COLUMN(Entrées!$C$37)+($C509-1),4,TRUE,"Entrées")))</f>
        <v>75</v>
      </c>
      <c r="I509" s="28">
        <f ca="1">IF($D509&gt;$D$8,"",INDIRECT(ADDRESS(ROW(Entrées!$C$37)+($D509-1)*24+I$11,COLUMN(Entrées!$C$37)+($C509-1),4,TRUE,"Entrées")))</f>
        <v>73.5</v>
      </c>
      <c r="J509" s="28">
        <f ca="1">IF($D509&gt;$D$8,"",INDIRECT(ADDRESS(ROW(Entrées!$C$37)+($D509-1)*24+J$11,COLUMN(Entrées!$C$37)+($C509-1),4,TRUE,"Entrées")))</f>
        <v>75.5</v>
      </c>
      <c r="K509" s="28">
        <f ca="1">IF($D509&gt;$D$8,"",INDIRECT(ADDRESS(ROW(Entrées!$C$37)+($D509-1)*24+K$11,COLUMN(Entrées!$C$37)+($C509-1),4,TRUE,"Entrées")))</f>
        <v>83</v>
      </c>
      <c r="L509" s="28">
        <f ca="1">IF($D509&gt;$D$8,"",INDIRECT(ADDRESS(ROW(Entrées!$C$37)+($D509-1)*24+L$11,COLUMN(Entrées!$C$37)+($C509-1),4,TRUE,"Entrées")))</f>
        <v>93</v>
      </c>
      <c r="M509" s="28">
        <f ca="1">IF($D509&gt;$D$8,"",INDIRECT(ADDRESS(ROW(Entrées!$C$37)+($D509-1)*24+M$11,COLUMN(Entrées!$C$37)+($C509-1),4,TRUE,"Entrées")))</f>
        <v>88.5</v>
      </c>
      <c r="N509" s="28">
        <f ca="1">IF($D509&gt;$D$8,"",INDIRECT(ADDRESS(ROW(Entrées!$C$37)+($D509-1)*24+N$11,COLUMN(Entrées!$C$37)+($C509-1),4,TRUE,"Entrées")))</f>
        <v>89.5</v>
      </c>
      <c r="O509" s="28">
        <f ca="1">IF($D509&gt;$D$8,"",INDIRECT(ADDRESS(ROW(Entrées!$C$37)+($D509-1)*24+O$11,COLUMN(Entrées!$C$37)+($C509-1),4,TRUE,"Entrées")))</f>
        <v>91</v>
      </c>
      <c r="P509" s="28">
        <f ca="1">IF($D509&gt;$D$8,"",INDIRECT(ADDRESS(ROW(Entrées!$C$37)+($D509-1)*24+P$11,COLUMN(Entrées!$C$37)+($C509-1),4,TRUE,"Entrées")))</f>
        <v>88</v>
      </c>
      <c r="Q509" s="28">
        <f ca="1">IF($D509&gt;$D$8,"",INDIRECT(ADDRESS(ROW(Entrées!$C$37)+($D509-1)*24+Q$11,COLUMN(Entrées!$C$37)+($C509-1),4,TRUE,"Entrées")))</f>
        <v>83.5</v>
      </c>
      <c r="R509" s="28">
        <f ca="1">IF($D509&gt;$D$8,"",INDIRECT(ADDRESS(ROW(Entrées!$C$37)+($D509-1)*24+R$11,COLUMN(Entrées!$C$37)+($C509-1),4,TRUE,"Entrées")))</f>
        <v>85</v>
      </c>
      <c r="S509" s="28">
        <f ca="1">IF($D509&gt;$D$8,"",INDIRECT(ADDRESS(ROW(Entrées!$C$37)+($D509-1)*24+S$11,COLUMN(Entrées!$C$37)+($C509-1),4,TRUE,"Entrées")))</f>
        <v>88</v>
      </c>
      <c r="T509" s="28">
        <f ca="1">IF($D509&gt;$D$8,"",INDIRECT(ADDRESS(ROW(Entrées!$C$37)+($D509-1)*24+T$11,COLUMN(Entrées!$C$37)+($C509-1),4,TRUE,"Entrées")))</f>
        <v>81.5</v>
      </c>
      <c r="U509" s="28">
        <f ca="1">IF($D509&gt;$D$8,"",INDIRECT(ADDRESS(ROW(Entrées!$C$37)+($D509-1)*24+U$11,COLUMN(Entrées!$C$37)+($C509-1),4,TRUE,"Entrées")))</f>
        <v>86</v>
      </c>
      <c r="V509" s="28">
        <f ca="1">IF($D509&gt;$D$8,"",INDIRECT(ADDRESS(ROW(Entrées!$C$37)+($D509-1)*24+V$11,COLUMN(Entrées!$C$37)+($C509-1),4,TRUE,"Entrées")))</f>
        <v>88</v>
      </c>
      <c r="W509" s="28">
        <f ca="1">IF($D509&gt;$D$8,"",INDIRECT(ADDRESS(ROW(Entrées!$C$37)+($D509-1)*24+W$11,COLUMN(Entrées!$C$37)+($C509-1),4,TRUE,"Entrées")))</f>
        <v>88.5</v>
      </c>
      <c r="X509" s="28">
        <f ca="1">IF($D509&gt;$D$8,"",INDIRECT(ADDRESS(ROW(Entrées!$C$37)+($D509-1)*24+X$11,COLUMN(Entrées!$C$37)+($C509-1),4,TRUE,"Entrées")))</f>
        <v>86</v>
      </c>
      <c r="Y509" s="28">
        <f ca="1">IF($D509&gt;$D$8,"",INDIRECT(ADDRESS(ROW(Entrées!$C$37)+($D509-1)*24+Y$11,COLUMN(Entrées!$C$37)+($C509-1),4,TRUE,"Entrées")))</f>
        <v>82</v>
      </c>
      <c r="Z509" s="28">
        <f ca="1">IF($D509&gt;$D$8,"",INDIRECT(ADDRESS(ROW(Entrées!$C$37)+($D509-1)*24+Z$11,COLUMN(Entrées!$C$37)+($C509-1),4,TRUE,"Entrées")))</f>
        <v>83.5</v>
      </c>
      <c r="AA509" s="28">
        <f ca="1">IF($D509&gt;$D$8,"",INDIRECT(ADDRESS(ROW(Entrées!$C$37)+($D509-1)*24+AA$11,COLUMN(Entrées!$C$37)+($C509-1),4,TRUE,"Entrées")))</f>
        <v>82</v>
      </c>
      <c r="AB509" s="28">
        <f ca="1">IF($D509&gt;$D$8,"",INDIRECT(ADDRESS(ROW(Entrées!$C$37)+($D509-1)*24+AB$11,COLUMN(Entrées!$C$37)+($C509-1),4,TRUE,"Entrées")))</f>
        <v>79</v>
      </c>
      <c r="AC509" s="11"/>
      <c r="AD509" s="40">
        <f t="shared" ca="1" si="597"/>
        <v>83.520833333333329</v>
      </c>
      <c r="AE509" s="40">
        <f t="shared" ca="1" si="599"/>
        <v>93</v>
      </c>
      <c r="AF509" s="40">
        <f t="shared" ca="1" si="600"/>
        <v>73.5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49473.956989247294</v>
      </c>
      <c r="AK509" s="31">
        <f t="shared" ca="1" si="545"/>
        <v>49350.672043010745</v>
      </c>
      <c r="AL509" s="31">
        <f t="shared" ca="1" si="546"/>
        <v>49398.118279569891</v>
      </c>
      <c r="AM509" s="31">
        <f t="shared" ca="1" si="547"/>
        <v>347.55645161290329</v>
      </c>
      <c r="AN509" s="31">
        <f t="shared" ca="1" si="548"/>
        <v>2588.1444892473114</v>
      </c>
      <c r="AO509" s="31">
        <f t="shared" ca="1" si="549"/>
        <v>1503.5463709677417</v>
      </c>
      <c r="AP509" s="31">
        <f t="shared" ca="1" si="550"/>
        <v>41704.171370967742</v>
      </c>
      <c r="AQ509" s="31">
        <f t="shared" ca="1" si="551"/>
        <v>2152.7096774193546</v>
      </c>
      <c r="AR509" s="31">
        <f t="shared" ca="1" si="552"/>
        <v>402.56922043010746</v>
      </c>
      <c r="AS509" s="31">
        <f t="shared" ca="1" si="553"/>
        <v>6508.2741935483891</v>
      </c>
      <c r="AT509" s="31">
        <f t="shared" ca="1" si="554"/>
        <v>-813.07862903225805</v>
      </c>
      <c r="AU509" s="31">
        <f t="shared" ca="1" si="555"/>
        <v>663.5913978494624</v>
      </c>
      <c r="AV509" s="31">
        <f t="shared" ca="1" si="556"/>
        <v>-5583.5161290322567</v>
      </c>
      <c r="AW509" s="31">
        <f t="shared" ca="1" si="557"/>
        <v>65.047043010752674</v>
      </c>
      <c r="AX509" s="31">
        <f t="shared" ca="1" si="558"/>
        <v>1350.5215053763443</v>
      </c>
      <c r="AY509" s="31">
        <f t="shared" ca="1" si="559"/>
        <v>-1174.383064516129</v>
      </c>
      <c r="AZ509" s="31">
        <f t="shared" ca="1" si="560"/>
        <v>-997.34811827956992</v>
      </c>
      <c r="BA509" s="31">
        <f t="shared" ca="1" si="561"/>
        <v>-382.02016129032256</v>
      </c>
      <c r="BB509" s="31">
        <f t="shared" ca="1" si="562"/>
        <v>-2410.5497311827958</v>
      </c>
      <c r="BC509" s="31">
        <f t="shared" ca="1" si="563"/>
        <v>-1597.1438172043011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-1266</v>
      </c>
      <c r="BI509" s="32">
        <f>IF($BF509&gt;$Y$7,"",IF(AND($BF509=$Y$7,$BG509=23),"",Entrées!D537-Entrées!D536))</f>
        <v>-2350</v>
      </c>
      <c r="BJ509" s="32">
        <f>IF($BF509&gt;$Y$7,"",IF(AND($BF509=$Y$7,$BG509=23),"",Entrées!E537-Entrées!E536))</f>
        <v>-2062.5</v>
      </c>
      <c r="BK509" s="32">
        <f>IF($BF509&gt;$Y$7,"",IF(AND($BF509=$Y$7,$BG509=23),"",Entrées!F537-Entrées!F536))</f>
        <v>0</v>
      </c>
      <c r="BL509" s="32">
        <f>IF($BF509&gt;$Y$7,"",IF(AND($BF509=$Y$7,$BG509=23),"",Entrées!G537-Entrées!G536))</f>
        <v>-315.5</v>
      </c>
      <c r="BM509" s="32">
        <f>IF($BF509&gt;$Y$7,"",IF(AND($BF509=$Y$7,$BG509=23),"",Entrées!H537-Entrées!H536))</f>
        <v>-329.5</v>
      </c>
      <c r="BN509" s="32">
        <f>IF($BF509&gt;$Y$7,"",IF(AND($BF509=$Y$7,$BG509=23),"",Entrées!I537-Entrées!I536))</f>
        <v>93.5</v>
      </c>
      <c r="BO509" s="32">
        <f>IF($BF509&gt;$Y$7,"",IF(AND($BF509=$Y$7,$BG509=23),"",Entrées!J537-Entrées!J536))</f>
        <v>291.5</v>
      </c>
      <c r="BP509" s="32">
        <f>IF($BF509&gt;$Y$7,"",IF(AND($BF509=$Y$7,$BG509=23),"",Entrées!K537-Entrées!K536))</f>
        <v>-2.5</v>
      </c>
      <c r="BQ509" s="32">
        <f>IF($BF509&gt;$Y$7,"",IF(AND($BF509=$Y$7,$BG509=23),"",Entrées!L537-Entrées!L536))</f>
        <v>-1712</v>
      </c>
      <c r="BR509" s="32">
        <f>IF($BF509&gt;$Y$7,"",IF(AND($BF509=$Y$7,$BG509=23),"",Entrées!M537-Entrées!M536))</f>
        <v>2</v>
      </c>
      <c r="BS509" s="32">
        <f>IF($BF509&gt;$Y$7,"",IF(AND($BF509=$Y$7,$BG509=23),"",Entrées!N537-Entrées!N536))</f>
        <v>11</v>
      </c>
      <c r="BT509" s="32">
        <f>IF($BF509&gt;$Y$7,"",IF(AND($BF509=$Y$7,$BG509=23),"",Entrées!O537-Entrées!O536))</f>
        <v>696.5</v>
      </c>
      <c r="BU509" s="32">
        <f>IF($BF509&gt;$Y$7,"",IF(AND($BF509=$Y$7,$BG509=23),"",Entrées!P537-Entrées!P536))</f>
        <v>-4.5</v>
      </c>
      <c r="BV509" s="32">
        <f>IF($BF509&gt;$Y$7,"",IF(AND($BF509=$Y$7,$BG509=23),"",Entrées!Q537-Entrées!Q536))</f>
        <v>1624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641</v>
      </c>
      <c r="BY509" s="32">
        <f>IF($BF509&gt;$Y$7,"",IF(AND($BF509=$Y$7,$BG509=23),"",Entrées!T537-Entrées!T536))</f>
        <v>-550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-1505</v>
      </c>
      <c r="CD509" s="33">
        <f>IF($BF509&lt;=$Y$7,Entrées!J536/CD$2,"")</f>
        <v>0.34916729750189252</v>
      </c>
      <c r="CE509" s="33">
        <f>IF($BF509&lt;=$Y$7,Entrées!K536/CE$2,"")</f>
        <v>5.9722885809842337E-4</v>
      </c>
      <c r="CF509" s="11">
        <f t="shared" si="565"/>
        <v>7926</v>
      </c>
      <c r="CG509" s="11">
        <f t="shared" si="566"/>
        <v>4186</v>
      </c>
      <c r="CH509" s="52">
        <f t="shared" si="567"/>
        <v>0.27160101910413265</v>
      </c>
      <c r="CI509" s="52">
        <f t="shared" si="568"/>
        <v>9.6170382329218221E-2</v>
      </c>
    </row>
    <row r="510" spans="1:87">
      <c r="A510" s="11">
        <f>A509+$Y$7-1</f>
        <v>523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80</v>
      </c>
      <c r="F510" s="28">
        <f ca="1">IF($D510&gt;$D$8,"",INDIRECT(ADDRESS(ROW(Entrées!$C$37)+($D510-1)*24+F$11,COLUMN(Entrées!$C$37)+($C510-1),4,TRUE,"Entrées")))</f>
        <v>83.5</v>
      </c>
      <c r="G510" s="28">
        <f ca="1">IF($D510&gt;$D$8,"",INDIRECT(ADDRESS(ROW(Entrées!$C$37)+($D510-1)*24+G$11,COLUMN(Entrées!$C$37)+($C510-1),4,TRUE,"Entrées")))</f>
        <v>83.5</v>
      </c>
      <c r="H510" s="28">
        <f ca="1">IF($D510&gt;$D$8,"",INDIRECT(ADDRESS(ROW(Entrées!$C$37)+($D510-1)*24+H$11,COLUMN(Entrées!$C$37)+($C510-1),4,TRUE,"Entrées")))</f>
        <v>82</v>
      </c>
      <c r="I510" s="28">
        <f ca="1">IF($D510&gt;$D$8,"",INDIRECT(ADDRESS(ROW(Entrées!$C$37)+($D510-1)*24+I$11,COLUMN(Entrées!$C$37)+($C510-1),4,TRUE,"Entrées")))</f>
        <v>73.5</v>
      </c>
      <c r="J510" s="28">
        <f ca="1">IF($D510&gt;$D$8,"",INDIRECT(ADDRESS(ROW(Entrées!$C$37)+($D510-1)*24+J$11,COLUMN(Entrées!$C$37)+($C510-1),4,TRUE,"Entrées")))</f>
        <v>80</v>
      </c>
      <c r="K510" s="28">
        <f ca="1">IF($D510&gt;$D$8,"",INDIRECT(ADDRESS(ROW(Entrées!$C$37)+($D510-1)*24+K$11,COLUMN(Entrées!$C$37)+($C510-1),4,TRUE,"Entrées")))</f>
        <v>90.5</v>
      </c>
      <c r="L510" s="28">
        <f ca="1">IF($D510&gt;$D$8,"",INDIRECT(ADDRESS(ROW(Entrées!$C$37)+($D510-1)*24+L$11,COLUMN(Entrées!$C$37)+($C510-1),4,TRUE,"Entrées")))</f>
        <v>89</v>
      </c>
      <c r="M510" s="28">
        <f ca="1">IF($D510&gt;$D$8,"",INDIRECT(ADDRESS(ROW(Entrées!$C$37)+($D510-1)*24+M$11,COLUMN(Entrées!$C$37)+($C510-1),4,TRUE,"Entrées")))</f>
        <v>86</v>
      </c>
      <c r="N510" s="28">
        <f ca="1">IF($D510&gt;$D$8,"",INDIRECT(ADDRESS(ROW(Entrées!$C$37)+($D510-1)*24+N$11,COLUMN(Entrées!$C$37)+($C510-1),4,TRUE,"Entrées")))</f>
        <v>87</v>
      </c>
      <c r="O510" s="28">
        <f ca="1">IF($D510&gt;$D$8,"",INDIRECT(ADDRESS(ROW(Entrées!$C$37)+($D510-1)*24+O$11,COLUMN(Entrées!$C$37)+($C510-1),4,TRUE,"Entrées")))</f>
        <v>84.5</v>
      </c>
      <c r="P510" s="28">
        <f ca="1">IF($D510&gt;$D$8,"",INDIRECT(ADDRESS(ROW(Entrées!$C$37)+($D510-1)*24+P$11,COLUMN(Entrées!$C$37)+($C510-1),4,TRUE,"Entrées")))</f>
        <v>83</v>
      </c>
      <c r="Q510" s="28">
        <f ca="1">IF($D510&gt;$D$8,"",INDIRECT(ADDRESS(ROW(Entrées!$C$37)+($D510-1)*24+Q$11,COLUMN(Entrées!$C$37)+($C510-1),4,TRUE,"Entrées")))</f>
        <v>79</v>
      </c>
      <c r="R510" s="28">
        <f ca="1">IF($D510&gt;$D$8,"",INDIRECT(ADDRESS(ROW(Entrées!$C$37)+($D510-1)*24+R$11,COLUMN(Entrées!$C$37)+($C510-1),4,TRUE,"Entrées")))</f>
        <v>74.5</v>
      </c>
      <c r="S510" s="28">
        <f ca="1">IF($D510&gt;$D$8,"",INDIRECT(ADDRESS(ROW(Entrées!$C$37)+($D510-1)*24+S$11,COLUMN(Entrées!$C$37)+($C510-1),4,TRUE,"Entrées")))</f>
        <v>74.5</v>
      </c>
      <c r="T510" s="28">
        <f ca="1">IF($D510&gt;$D$8,"",INDIRECT(ADDRESS(ROW(Entrées!$C$37)+($D510-1)*24+T$11,COLUMN(Entrées!$C$37)+($C510-1),4,TRUE,"Entrées")))</f>
        <v>75</v>
      </c>
      <c r="U510" s="28">
        <f ca="1">IF($D510&gt;$D$8,"",INDIRECT(ADDRESS(ROW(Entrées!$C$37)+($D510-1)*24+U$11,COLUMN(Entrées!$C$37)+($C510-1),4,TRUE,"Entrées")))</f>
        <v>78</v>
      </c>
      <c r="V510" s="28">
        <f ca="1">IF($D510&gt;$D$8,"",INDIRECT(ADDRESS(ROW(Entrées!$C$37)+($D510-1)*24+V$11,COLUMN(Entrées!$C$37)+($C510-1),4,TRUE,"Entrées")))</f>
        <v>77</v>
      </c>
      <c r="W510" s="28">
        <f ca="1">IF($D510&gt;$D$8,"",INDIRECT(ADDRESS(ROW(Entrées!$C$37)+($D510-1)*24+W$11,COLUMN(Entrées!$C$37)+($C510-1),4,TRUE,"Entrées")))</f>
        <v>75.5</v>
      </c>
      <c r="X510" s="28">
        <f ca="1">IF($D510&gt;$D$8,"",INDIRECT(ADDRESS(ROW(Entrées!$C$37)+($D510-1)*24+X$11,COLUMN(Entrées!$C$37)+($C510-1),4,TRUE,"Entrées")))</f>
        <v>78.5</v>
      </c>
      <c r="Y510" s="28">
        <f ca="1">IF($D510&gt;$D$8,"",INDIRECT(ADDRESS(ROW(Entrées!$C$37)+($D510-1)*24+Y$11,COLUMN(Entrées!$C$37)+($C510-1),4,TRUE,"Entrées")))</f>
        <v>75</v>
      </c>
      <c r="Z510" s="28">
        <f ca="1">IF($D510&gt;$D$8,"",INDIRECT(ADDRESS(ROW(Entrées!$C$37)+($D510-1)*24+Z$11,COLUMN(Entrées!$C$37)+($C510-1),4,TRUE,"Entrées")))</f>
        <v>68</v>
      </c>
      <c r="AA510" s="28">
        <f ca="1">IF($D510&gt;$D$8,"",INDIRECT(ADDRESS(ROW(Entrées!$C$37)+($D510-1)*24+AA$11,COLUMN(Entrées!$C$37)+($C510-1),4,TRUE,"Entrées")))</f>
        <v>66</v>
      </c>
      <c r="AB510" s="28">
        <f ca="1">IF($D510&gt;$D$8,"",INDIRECT(ADDRESS(ROW(Entrées!$C$37)+($D510-1)*24+AB$11,COLUMN(Entrées!$C$37)+($C510-1),4,TRUE,"Entrées")))</f>
        <v>71.5</v>
      </c>
      <c r="AC510" s="11"/>
      <c r="AD510" s="40">
        <f t="shared" ca="1" si="597"/>
        <v>78.958333333333329</v>
      </c>
      <c r="AE510" s="40">
        <f t="shared" ca="1" si="599"/>
        <v>90.5</v>
      </c>
      <c r="AF510" s="40">
        <f t="shared" ca="1" si="600"/>
        <v>66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49473.956989247294</v>
      </c>
      <c r="AK510" s="31">
        <f t="shared" ca="1" si="545"/>
        <v>49350.672043010745</v>
      </c>
      <c r="AL510" s="31">
        <f t="shared" ca="1" si="546"/>
        <v>49398.118279569891</v>
      </c>
      <c r="AM510" s="31">
        <f t="shared" ca="1" si="547"/>
        <v>347.55645161290329</v>
      </c>
      <c r="AN510" s="31">
        <f t="shared" ca="1" si="548"/>
        <v>2588.1444892473114</v>
      </c>
      <c r="AO510" s="31">
        <f t="shared" ca="1" si="549"/>
        <v>1503.5463709677417</v>
      </c>
      <c r="AP510" s="31">
        <f t="shared" ca="1" si="550"/>
        <v>41704.171370967742</v>
      </c>
      <c r="AQ510" s="31">
        <f t="shared" ca="1" si="551"/>
        <v>2152.7096774193546</v>
      </c>
      <c r="AR510" s="31">
        <f t="shared" ca="1" si="552"/>
        <v>402.56922043010746</v>
      </c>
      <c r="AS510" s="31">
        <f t="shared" ca="1" si="553"/>
        <v>6508.2741935483891</v>
      </c>
      <c r="AT510" s="31">
        <f t="shared" ca="1" si="554"/>
        <v>-813.07862903225805</v>
      </c>
      <c r="AU510" s="31">
        <f t="shared" ca="1" si="555"/>
        <v>663.5913978494624</v>
      </c>
      <c r="AV510" s="31">
        <f t="shared" ca="1" si="556"/>
        <v>-5583.5161290322567</v>
      </c>
      <c r="AW510" s="31">
        <f t="shared" ca="1" si="557"/>
        <v>65.047043010752674</v>
      </c>
      <c r="AX510" s="31">
        <f t="shared" ca="1" si="558"/>
        <v>1350.5215053763443</v>
      </c>
      <c r="AY510" s="31">
        <f t="shared" ca="1" si="559"/>
        <v>-1174.383064516129</v>
      </c>
      <c r="AZ510" s="31">
        <f t="shared" ca="1" si="560"/>
        <v>-997.34811827956992</v>
      </c>
      <c r="BA510" s="31">
        <f t="shared" ca="1" si="561"/>
        <v>-382.02016129032256</v>
      </c>
      <c r="BB510" s="31">
        <f t="shared" ca="1" si="562"/>
        <v>-2410.5497311827958</v>
      </c>
      <c r="BC510" s="31">
        <f t="shared" ca="1" si="563"/>
        <v>-1597.1438172043011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-4581</v>
      </c>
      <c r="BI510" s="32">
        <f>IF($BF510&gt;$Y$7,"",IF(AND($BF510=$Y$7,$BG510=23),"",Entrées!D538-Entrées!D537))</f>
        <v>-4687.5</v>
      </c>
      <c r="BJ510" s="32">
        <f>IF($BF510&gt;$Y$7,"",IF(AND($BF510=$Y$7,$BG510=23),"",Entrées!E538-Entrées!E537))</f>
        <v>-4225</v>
      </c>
      <c r="BK510" s="32">
        <f>IF($BF510&gt;$Y$7,"",IF(AND($BF510=$Y$7,$BG510=23),"",Entrées!F538-Entrées!F537))</f>
        <v>5</v>
      </c>
      <c r="BL510" s="32">
        <f>IF($BF510&gt;$Y$7,"",IF(AND($BF510=$Y$7,$BG510=23),"",Entrées!G538-Entrées!G537))</f>
        <v>-17.5</v>
      </c>
      <c r="BM510" s="32">
        <f>IF($BF510&gt;$Y$7,"",IF(AND($BF510=$Y$7,$BG510=23),"",Entrées!H538-Entrées!H537))</f>
        <v>-225</v>
      </c>
      <c r="BN510" s="32">
        <f>IF($BF510&gt;$Y$7,"",IF(AND($BF510=$Y$7,$BG510=23),"",Entrées!I538-Entrées!I537))</f>
        <v>-452.5</v>
      </c>
      <c r="BO510" s="32">
        <f>IF($BF510&gt;$Y$7,"",IF(AND($BF510=$Y$7,$BG510=23),"",Entrées!J538-Entrées!J537))</f>
        <v>189.5</v>
      </c>
      <c r="BP510" s="32">
        <f>IF($BF510&gt;$Y$7,"",IF(AND($BF510=$Y$7,$BG510=23),"",Entrées!K538-Entrées!K537))</f>
        <v>0</v>
      </c>
      <c r="BQ510" s="32">
        <f>IF($BF510&gt;$Y$7,"",IF(AND($BF510=$Y$7,$BG510=23),"",Entrées!L538-Entrées!L537))</f>
        <v>-2665</v>
      </c>
      <c r="BR510" s="32">
        <f>IF($BF510&gt;$Y$7,"",IF(AND($BF510=$Y$7,$BG510=23),"",Entrées!M538-Entrées!M537))</f>
        <v>-61.5</v>
      </c>
      <c r="BS510" s="32">
        <f>IF($BF510&gt;$Y$7,"",IF(AND($BF510=$Y$7,$BG510=23),"",Entrées!N538-Entrées!N537))</f>
        <v>3.5</v>
      </c>
      <c r="BT510" s="32">
        <f>IF($BF510&gt;$Y$7,"",IF(AND($BF510=$Y$7,$BG510=23),"",Entrées!O538-Entrées!O537))</f>
        <v>-1358.5</v>
      </c>
      <c r="BU510" s="32">
        <f>IF($BF510&gt;$Y$7,"",IF(AND($BF510=$Y$7,$BG510=23),"",Entrées!P538-Entrées!P537))</f>
        <v>2</v>
      </c>
      <c r="BV510" s="32">
        <f>IF($BF510&gt;$Y$7,"",IF(AND($BF510=$Y$7,$BG510=23),"",Entrées!Q538-Entrées!Q537))</f>
        <v>207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-872</v>
      </c>
      <c r="BY510" s="32">
        <f>IF($BF510&gt;$Y$7,"",IF(AND($BF510=$Y$7,$BG510=23),"",Entrées!T538-Entrées!T537))</f>
        <v>-1394</v>
      </c>
      <c r="BZ510" s="32">
        <f>IF($BF510&gt;$Y$7,"",IF(AND($BF510=$Y$7,$BG510=23),"",Entrées!U538-Entrées!U537))</f>
        <v>0</v>
      </c>
      <c r="CA510" s="32">
        <f>IF($BF510&gt;$Y$7,"",IF(AND($BF510=$Y$7,$BG510=23),"",Entrées!V538-Entrées!V537))</f>
        <v>-469</v>
      </c>
      <c r="CD510" s="33">
        <f>IF($BF510&lt;=$Y$7,Entrées!J537/CD$2,"")</f>
        <v>0.38594499116830683</v>
      </c>
      <c r="CE510" s="33">
        <f>IF($BF510&lt;=$Y$7,Entrées!K537/CE$2,"")</f>
        <v>0</v>
      </c>
      <c r="CF510" s="11">
        <f t="shared" si="565"/>
        <v>7926</v>
      </c>
      <c r="CG510" s="11">
        <f t="shared" si="566"/>
        <v>4186</v>
      </c>
      <c r="CH510" s="52">
        <f t="shared" si="567"/>
        <v>0.27160101910413265</v>
      </c>
      <c r="CI510" s="52">
        <f t="shared" si="568"/>
        <v>9.6170382329218221E-2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67.5</v>
      </c>
      <c r="F511" s="28">
        <f ca="1">IF($D511&gt;$D$8,"",INDIRECT(ADDRESS(ROW(Entrées!$C$37)+($D511-1)*24+F$11,COLUMN(Entrées!$C$37)+($C511-1),4,TRUE,"Entrées")))</f>
        <v>41</v>
      </c>
      <c r="G511" s="28">
        <f ca="1">IF($D511&gt;$D$8,"",INDIRECT(ADDRESS(ROW(Entrées!$C$37)+($D511-1)*24+G$11,COLUMN(Entrées!$C$37)+($C511-1),4,TRUE,"Entrées")))</f>
        <v>25.5</v>
      </c>
      <c r="H511" s="28">
        <f ca="1">IF($D511&gt;$D$8,"",INDIRECT(ADDRESS(ROW(Entrées!$C$37)+($D511-1)*24+H$11,COLUMN(Entrées!$C$37)+($C511-1),4,TRUE,"Entrées")))</f>
        <v>24.5</v>
      </c>
      <c r="I511" s="28">
        <f ca="1">IF($D511&gt;$D$8,"",INDIRECT(ADDRESS(ROW(Entrées!$C$37)+($D511-1)*24+I$11,COLUMN(Entrées!$C$37)+($C511-1),4,TRUE,"Entrées")))</f>
        <v>23.5</v>
      </c>
      <c r="J511" s="28">
        <f ca="1">IF($D511&gt;$D$8,"",INDIRECT(ADDRESS(ROW(Entrées!$C$37)+($D511-1)*24+J$11,COLUMN(Entrées!$C$37)+($C511-1),4,TRUE,"Entrées")))</f>
        <v>23</v>
      </c>
      <c r="K511" s="28">
        <f ca="1">IF($D511&gt;$D$8,"",INDIRECT(ADDRESS(ROW(Entrées!$C$37)+($D511-1)*24+K$11,COLUMN(Entrées!$C$37)+($C511-1),4,TRUE,"Entrées")))</f>
        <v>24</v>
      </c>
      <c r="L511" s="28">
        <f ca="1">IF($D511&gt;$D$8,"",INDIRECT(ADDRESS(ROW(Entrées!$C$37)+($D511-1)*24+L$11,COLUMN(Entrées!$C$37)+($C511-1),4,TRUE,"Entrées")))</f>
        <v>26</v>
      </c>
      <c r="M511" s="28">
        <f ca="1">IF($D511&gt;$D$8,"",INDIRECT(ADDRESS(ROW(Entrées!$C$37)+($D511-1)*24+M$11,COLUMN(Entrées!$C$37)+($C511-1),4,TRUE,"Entrées")))</f>
        <v>24.5</v>
      </c>
      <c r="N511" s="28">
        <f ca="1">IF($D511&gt;$D$8,"",INDIRECT(ADDRESS(ROW(Entrées!$C$37)+($D511-1)*24+N$11,COLUMN(Entrées!$C$37)+($C511-1),4,TRUE,"Entrées")))</f>
        <v>24</v>
      </c>
      <c r="O511" s="28">
        <f ca="1">IF($D511&gt;$D$8,"",INDIRECT(ADDRESS(ROW(Entrées!$C$37)+($D511-1)*24+O$11,COLUMN(Entrées!$C$37)+($C511-1),4,TRUE,"Entrées")))</f>
        <v>26.5</v>
      </c>
      <c r="P511" s="28">
        <f ca="1">IF($D511&gt;$D$8,"",INDIRECT(ADDRESS(ROW(Entrées!$C$37)+($D511-1)*24+P$11,COLUMN(Entrées!$C$37)+($C511-1),4,TRUE,"Entrées")))</f>
        <v>30</v>
      </c>
      <c r="Q511" s="28">
        <f ca="1">IF($D511&gt;$D$8,"",INDIRECT(ADDRESS(ROW(Entrées!$C$37)+($D511-1)*24+Q$11,COLUMN(Entrées!$C$37)+($C511-1),4,TRUE,"Entrées")))</f>
        <v>30.5</v>
      </c>
      <c r="R511" s="28">
        <f ca="1">IF($D511&gt;$D$8,"",INDIRECT(ADDRESS(ROW(Entrées!$C$37)+($D511-1)*24+R$11,COLUMN(Entrées!$C$37)+($C511-1),4,TRUE,"Entrées")))</f>
        <v>29.5</v>
      </c>
      <c r="S511" s="28">
        <f ca="1">IF($D511&gt;$D$8,"",INDIRECT(ADDRESS(ROW(Entrées!$C$37)+($D511-1)*24+S$11,COLUMN(Entrées!$C$37)+($C511-1),4,TRUE,"Entrées")))</f>
        <v>31</v>
      </c>
      <c r="T511" s="28">
        <f ca="1">IF($D511&gt;$D$8,"",INDIRECT(ADDRESS(ROW(Entrées!$C$37)+($D511-1)*24+T$11,COLUMN(Entrées!$C$37)+($C511-1),4,TRUE,"Entrées")))</f>
        <v>32.5</v>
      </c>
      <c r="U511" s="28">
        <f ca="1">IF($D511&gt;$D$8,"",INDIRECT(ADDRESS(ROW(Entrées!$C$37)+($D511-1)*24+U$11,COLUMN(Entrées!$C$37)+($C511-1),4,TRUE,"Entrées")))</f>
        <v>33.5</v>
      </c>
      <c r="V511" s="28">
        <f ca="1">IF($D511&gt;$D$8,"",INDIRECT(ADDRESS(ROW(Entrées!$C$37)+($D511-1)*24+V$11,COLUMN(Entrées!$C$37)+($C511-1),4,TRUE,"Entrées")))</f>
        <v>34</v>
      </c>
      <c r="W511" s="28">
        <f ca="1">IF($D511&gt;$D$8,"",INDIRECT(ADDRESS(ROW(Entrées!$C$37)+($D511-1)*24+W$11,COLUMN(Entrées!$C$37)+($C511-1),4,TRUE,"Entrées")))</f>
        <v>34.5</v>
      </c>
      <c r="X511" s="28">
        <f ca="1">IF($D511&gt;$D$8,"",INDIRECT(ADDRESS(ROW(Entrées!$C$37)+($D511-1)*24+X$11,COLUMN(Entrées!$C$37)+($C511-1),4,TRUE,"Entrées")))</f>
        <v>33.5</v>
      </c>
      <c r="Y511" s="28">
        <f ca="1">IF($D511&gt;$D$8,"",INDIRECT(ADDRESS(ROW(Entrées!$C$37)+($D511-1)*24+Y$11,COLUMN(Entrées!$C$37)+($C511-1),4,TRUE,"Entrées")))</f>
        <v>32.5</v>
      </c>
      <c r="Z511" s="28">
        <f ca="1">IF($D511&gt;$D$8,"",INDIRECT(ADDRESS(ROW(Entrées!$C$37)+($D511-1)*24+Z$11,COLUMN(Entrées!$C$37)+($C511-1),4,TRUE,"Entrées")))</f>
        <v>33.5</v>
      </c>
      <c r="AA511" s="28">
        <f ca="1">IF($D511&gt;$D$8,"",INDIRECT(ADDRESS(ROW(Entrées!$C$37)+($D511-1)*24+AA$11,COLUMN(Entrées!$C$37)+($C511-1),4,TRUE,"Entrées")))</f>
        <v>33</v>
      </c>
      <c r="AB511" s="28">
        <f ca="1">IF($D511&gt;$D$8,"",INDIRECT(ADDRESS(ROW(Entrées!$C$37)+($D511-1)*24+AB$11,COLUMN(Entrées!$C$37)+($C511-1),4,TRUE,"Entrées")))</f>
        <v>33.5</v>
      </c>
      <c r="AC511" s="11"/>
      <c r="AD511" s="40">
        <f t="shared" ca="1" si="597"/>
        <v>31.3125</v>
      </c>
      <c r="AE511" s="40">
        <f t="shared" ca="1" si="599"/>
        <v>67.5</v>
      </c>
      <c r="AF511" s="40">
        <f t="shared" ca="1" si="600"/>
        <v>23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49473.956989247294</v>
      </c>
      <c r="AK511" s="31">
        <f t="shared" ca="1" si="545"/>
        <v>49350.672043010745</v>
      </c>
      <c r="AL511" s="31">
        <f t="shared" ca="1" si="546"/>
        <v>49398.118279569891</v>
      </c>
      <c r="AM511" s="31">
        <f t="shared" ca="1" si="547"/>
        <v>347.55645161290329</v>
      </c>
      <c r="AN511" s="31">
        <f t="shared" ca="1" si="548"/>
        <v>2588.1444892473114</v>
      </c>
      <c r="AO511" s="31">
        <f t="shared" ca="1" si="549"/>
        <v>1503.5463709677417</v>
      </c>
      <c r="AP511" s="31">
        <f t="shared" ca="1" si="550"/>
        <v>41704.171370967742</v>
      </c>
      <c r="AQ511" s="31">
        <f t="shared" ca="1" si="551"/>
        <v>2152.7096774193546</v>
      </c>
      <c r="AR511" s="31">
        <f t="shared" ca="1" si="552"/>
        <v>402.56922043010746</v>
      </c>
      <c r="AS511" s="31">
        <f t="shared" ca="1" si="553"/>
        <v>6508.2741935483891</v>
      </c>
      <c r="AT511" s="31">
        <f t="shared" ca="1" si="554"/>
        <v>-813.07862903225805</v>
      </c>
      <c r="AU511" s="31">
        <f t="shared" ca="1" si="555"/>
        <v>663.5913978494624</v>
      </c>
      <c r="AV511" s="31">
        <f t="shared" ca="1" si="556"/>
        <v>-5583.5161290322567</v>
      </c>
      <c r="AW511" s="31">
        <f t="shared" ca="1" si="557"/>
        <v>65.047043010752674</v>
      </c>
      <c r="AX511" s="31">
        <f t="shared" ca="1" si="558"/>
        <v>1350.5215053763443</v>
      </c>
      <c r="AY511" s="31">
        <f t="shared" ca="1" si="559"/>
        <v>-1174.383064516129</v>
      </c>
      <c r="AZ511" s="31">
        <f t="shared" ca="1" si="560"/>
        <v>-997.34811827956992</v>
      </c>
      <c r="BA511" s="31">
        <f t="shared" ca="1" si="561"/>
        <v>-382.02016129032256</v>
      </c>
      <c r="BB511" s="31">
        <f t="shared" ca="1" si="562"/>
        <v>-2410.5497311827958</v>
      </c>
      <c r="BC511" s="31">
        <f t="shared" ca="1" si="563"/>
        <v>-1597.1438172043011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-2432</v>
      </c>
      <c r="BI511" s="32">
        <f>IF($BF511&gt;$Y$7,"",IF(AND($BF511=$Y$7,$BG511=23),"",Entrées!D539-Entrées!D538))</f>
        <v>-1687.5</v>
      </c>
      <c r="BJ511" s="32">
        <f>IF($BF511&gt;$Y$7,"",IF(AND($BF511=$Y$7,$BG511=23),"",Entrées!E539-Entrées!E538))</f>
        <v>-1250</v>
      </c>
      <c r="BK511" s="32">
        <f>IF($BF511&gt;$Y$7,"",IF(AND($BF511=$Y$7,$BG511=23),"",Entrées!F539-Entrées!F538))</f>
        <v>0.5</v>
      </c>
      <c r="BL511" s="32">
        <f>IF($BF511&gt;$Y$7,"",IF(AND($BF511=$Y$7,$BG511=23),"",Entrées!G539-Entrées!G538))</f>
        <v>-41</v>
      </c>
      <c r="BM511" s="32">
        <f>IF($BF511&gt;$Y$7,"",IF(AND($BF511=$Y$7,$BG511=23),"",Entrées!H539-Entrées!H538))</f>
        <v>-508.5</v>
      </c>
      <c r="BN511" s="32">
        <f>IF($BF511&gt;$Y$7,"",IF(AND($BF511=$Y$7,$BG511=23),"",Entrées!I539-Entrées!I538))</f>
        <v>-516.5</v>
      </c>
      <c r="BO511" s="32">
        <f>IF($BF511&gt;$Y$7,"",IF(AND($BF511=$Y$7,$BG511=23),"",Entrées!J539-Entrées!J538))</f>
        <v>200.5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-1019</v>
      </c>
      <c r="BR511" s="32">
        <f>IF($BF511&gt;$Y$7,"",IF(AND($BF511=$Y$7,$BG511=23),"",Entrées!M539-Entrées!M538))</f>
        <v>-552</v>
      </c>
      <c r="BS511" s="32">
        <f>IF($BF511&gt;$Y$7,"",IF(AND($BF511=$Y$7,$BG511=23),"",Entrées!N539-Entrées!N538))</f>
        <v>-2</v>
      </c>
      <c r="BT511" s="32">
        <f>IF($BF511&gt;$Y$7,"",IF(AND($BF511=$Y$7,$BG511=23),"",Entrées!O539-Entrées!O538))</f>
        <v>6</v>
      </c>
      <c r="BU511" s="32">
        <f>IF($BF511&gt;$Y$7,"",IF(AND($BF511=$Y$7,$BG511=23),"",Entrées!P539-Entrées!P538))</f>
        <v>-1</v>
      </c>
      <c r="BV511" s="32">
        <f>IF($BF511&gt;$Y$7,"",IF(AND($BF511=$Y$7,$BG511=23),"",Entrées!Q539-Entrées!Q538))</f>
        <v>1958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-194</v>
      </c>
      <c r="BY511" s="32">
        <f>IF($BF511&gt;$Y$7,"",IF(AND($BF511=$Y$7,$BG511=23),"",Entrées!T539-Entrées!T538))</f>
        <v>158</v>
      </c>
      <c r="BZ511" s="32">
        <f>IF($BF511&gt;$Y$7,"",IF(AND($BF511=$Y$7,$BG511=23),"",Entrées!U539-Entrées!U538))</f>
        <v>0</v>
      </c>
      <c r="CA511" s="32">
        <f>IF($BF511&gt;$Y$7,"",IF(AND($BF511=$Y$7,$BG511=23),"",Entrées!V539-Entrées!V538))</f>
        <v>340</v>
      </c>
      <c r="CD511" s="33">
        <f>IF($BF511&lt;=$Y$7,Entrées!J538/CD$2,"")</f>
        <v>0.40985364622760534</v>
      </c>
      <c r="CE511" s="33">
        <f>IF($BF511&lt;=$Y$7,Entrées!K538/CE$2,"")</f>
        <v>0</v>
      </c>
      <c r="CF511" s="11">
        <f t="shared" si="565"/>
        <v>7926</v>
      </c>
      <c r="CG511" s="11">
        <f t="shared" si="566"/>
        <v>4186</v>
      </c>
      <c r="CH511" s="52">
        <f t="shared" si="567"/>
        <v>0.27160101910413265</v>
      </c>
      <c r="CI511" s="52">
        <f t="shared" si="568"/>
        <v>9.6170382329218221E-2</v>
      </c>
    </row>
    <row r="512" spans="1:87">
      <c r="A512" s="11" t="str">
        <f>"AD"&amp;A510</f>
        <v>AD523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33.5</v>
      </c>
      <c r="F512" s="28">
        <f ca="1">IF($D512&gt;$D$8,"",INDIRECT(ADDRESS(ROW(Entrées!$C$37)+($D512-1)*24+F$11,COLUMN(Entrées!$C$37)+($C512-1),4,TRUE,"Entrées")))</f>
        <v>30</v>
      </c>
      <c r="G512" s="28">
        <f ca="1">IF($D512&gt;$D$8,"",INDIRECT(ADDRESS(ROW(Entrées!$C$37)+($D512-1)*24+G$11,COLUMN(Entrées!$C$37)+($C512-1),4,TRUE,"Entrées")))</f>
        <v>25.5</v>
      </c>
      <c r="H512" s="28">
        <f ca="1">IF($D512&gt;$D$8,"",INDIRECT(ADDRESS(ROW(Entrées!$C$37)+($D512-1)*24+H$11,COLUMN(Entrées!$C$37)+($C512-1),4,TRUE,"Entrées")))</f>
        <v>28</v>
      </c>
      <c r="I512" s="28">
        <f ca="1">IF($D512&gt;$D$8,"",INDIRECT(ADDRESS(ROW(Entrées!$C$37)+($D512-1)*24+I$11,COLUMN(Entrées!$C$37)+($C512-1),4,TRUE,"Entrées")))</f>
        <v>28</v>
      </c>
      <c r="J512" s="28">
        <f ca="1">IF($D512&gt;$D$8,"",INDIRECT(ADDRESS(ROW(Entrées!$C$37)+($D512-1)*24+J$11,COLUMN(Entrées!$C$37)+($C512-1),4,TRUE,"Entrées")))</f>
        <v>28</v>
      </c>
      <c r="K512" s="28">
        <f ca="1">IF($D512&gt;$D$8,"",INDIRECT(ADDRESS(ROW(Entrées!$C$37)+($D512-1)*24+K$11,COLUMN(Entrées!$C$37)+($C512-1),4,TRUE,"Entrées")))</f>
        <v>27.5</v>
      </c>
      <c r="L512" s="28">
        <f ca="1">IF($D512&gt;$D$8,"",INDIRECT(ADDRESS(ROW(Entrées!$C$37)+($D512-1)*24+L$11,COLUMN(Entrées!$C$37)+($C512-1),4,TRUE,"Entrées")))</f>
        <v>28</v>
      </c>
      <c r="M512" s="28">
        <f ca="1">IF($D512&gt;$D$8,"",INDIRECT(ADDRESS(ROW(Entrées!$C$37)+($D512-1)*24+M$11,COLUMN(Entrées!$C$37)+($C512-1),4,TRUE,"Entrées")))</f>
        <v>30.5</v>
      </c>
      <c r="N512" s="28">
        <f ca="1">IF($D512&gt;$D$8,"",INDIRECT(ADDRESS(ROW(Entrées!$C$37)+($D512-1)*24+N$11,COLUMN(Entrées!$C$37)+($C512-1),4,TRUE,"Entrées")))</f>
        <v>33</v>
      </c>
      <c r="O512" s="28">
        <f ca="1">IF($D512&gt;$D$8,"",INDIRECT(ADDRESS(ROW(Entrées!$C$37)+($D512-1)*24+O$11,COLUMN(Entrées!$C$37)+($C512-1),4,TRUE,"Entrées")))</f>
        <v>36</v>
      </c>
      <c r="P512" s="28">
        <f ca="1">IF($D512&gt;$D$8,"",INDIRECT(ADDRESS(ROW(Entrées!$C$37)+($D512-1)*24+P$11,COLUMN(Entrées!$C$37)+($C512-1),4,TRUE,"Entrées")))</f>
        <v>36.5</v>
      </c>
      <c r="Q512" s="28">
        <f ca="1">IF($D512&gt;$D$8,"",INDIRECT(ADDRESS(ROW(Entrées!$C$37)+($D512-1)*24+Q$11,COLUMN(Entrées!$C$37)+($C512-1),4,TRUE,"Entrées")))</f>
        <v>34.5</v>
      </c>
      <c r="R512" s="28">
        <f ca="1">IF($D512&gt;$D$8,"",INDIRECT(ADDRESS(ROW(Entrées!$C$37)+($D512-1)*24+R$11,COLUMN(Entrées!$C$37)+($C512-1),4,TRUE,"Entrées")))</f>
        <v>32</v>
      </c>
      <c r="S512" s="28">
        <f ca="1">IF($D512&gt;$D$8,"",INDIRECT(ADDRESS(ROW(Entrées!$C$37)+($D512-1)*24+S$11,COLUMN(Entrées!$C$37)+($C512-1),4,TRUE,"Entrées")))</f>
        <v>34.5</v>
      </c>
      <c r="T512" s="28">
        <f ca="1">IF($D512&gt;$D$8,"",INDIRECT(ADDRESS(ROW(Entrées!$C$37)+($D512-1)*24+T$11,COLUMN(Entrées!$C$37)+($C512-1),4,TRUE,"Entrées")))</f>
        <v>34</v>
      </c>
      <c r="U512" s="28">
        <f ca="1">IF($D512&gt;$D$8,"",INDIRECT(ADDRESS(ROW(Entrées!$C$37)+($D512-1)*24+U$11,COLUMN(Entrées!$C$37)+($C512-1),4,TRUE,"Entrées")))</f>
        <v>34</v>
      </c>
      <c r="V512" s="28">
        <f ca="1">IF($D512&gt;$D$8,"",INDIRECT(ADDRESS(ROW(Entrées!$C$37)+($D512-1)*24+V$11,COLUMN(Entrées!$C$37)+($C512-1),4,TRUE,"Entrées")))</f>
        <v>34.5</v>
      </c>
      <c r="W512" s="28">
        <f ca="1">IF($D512&gt;$D$8,"",INDIRECT(ADDRESS(ROW(Entrées!$C$37)+($D512-1)*24+W$11,COLUMN(Entrées!$C$37)+($C512-1),4,TRUE,"Entrées")))</f>
        <v>35</v>
      </c>
      <c r="X512" s="28">
        <f ca="1">IF($D512&gt;$D$8,"",INDIRECT(ADDRESS(ROW(Entrées!$C$37)+($D512-1)*24+X$11,COLUMN(Entrées!$C$37)+($C512-1),4,TRUE,"Entrées")))</f>
        <v>32</v>
      </c>
      <c r="Y512" s="28">
        <f ca="1">IF($D512&gt;$D$8,"",INDIRECT(ADDRESS(ROW(Entrées!$C$37)+($D512-1)*24+Y$11,COLUMN(Entrées!$C$37)+($C512-1),4,TRUE,"Entrées")))</f>
        <v>32</v>
      </c>
      <c r="Z512" s="28">
        <f ca="1">IF($D512&gt;$D$8,"",INDIRECT(ADDRESS(ROW(Entrées!$C$37)+($D512-1)*24+Z$11,COLUMN(Entrées!$C$37)+($C512-1),4,TRUE,"Entrées")))</f>
        <v>34</v>
      </c>
      <c r="AA512" s="28">
        <f ca="1">IF($D512&gt;$D$8,"",INDIRECT(ADDRESS(ROW(Entrées!$C$37)+($D512-1)*24+AA$11,COLUMN(Entrées!$C$37)+($C512-1),4,TRUE,"Entrées")))</f>
        <v>36.5</v>
      </c>
      <c r="AB512" s="28">
        <f ca="1">IF($D512&gt;$D$8,"",INDIRECT(ADDRESS(ROW(Entrées!$C$37)+($D512-1)*24+AB$11,COLUMN(Entrées!$C$37)+($C512-1),4,TRUE,"Entrées")))</f>
        <v>36</v>
      </c>
      <c r="AC512" s="11"/>
      <c r="AD512" s="40">
        <f t="shared" ca="1" si="597"/>
        <v>32.229166666666664</v>
      </c>
      <c r="AE512" s="40">
        <f t="shared" ca="1" si="599"/>
        <v>36.5</v>
      </c>
      <c r="AF512" s="40">
        <f t="shared" ca="1" si="600"/>
        <v>25.5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49473.956989247294</v>
      </c>
      <c r="AK512" s="31">
        <f t="shared" ca="1" si="545"/>
        <v>49350.672043010745</v>
      </c>
      <c r="AL512" s="31">
        <f t="shared" ca="1" si="546"/>
        <v>49398.118279569891</v>
      </c>
      <c r="AM512" s="31">
        <f t="shared" ca="1" si="547"/>
        <v>347.55645161290329</v>
      </c>
      <c r="AN512" s="31">
        <f t="shared" ca="1" si="548"/>
        <v>2588.1444892473114</v>
      </c>
      <c r="AO512" s="31">
        <f t="shared" ca="1" si="549"/>
        <v>1503.5463709677417</v>
      </c>
      <c r="AP512" s="31">
        <f t="shared" ca="1" si="550"/>
        <v>41704.171370967742</v>
      </c>
      <c r="AQ512" s="31">
        <f t="shared" ca="1" si="551"/>
        <v>2152.7096774193546</v>
      </c>
      <c r="AR512" s="31">
        <f t="shared" ca="1" si="552"/>
        <v>402.56922043010746</v>
      </c>
      <c r="AS512" s="31">
        <f t="shared" ca="1" si="553"/>
        <v>6508.2741935483891</v>
      </c>
      <c r="AT512" s="31">
        <f t="shared" ca="1" si="554"/>
        <v>-813.07862903225805</v>
      </c>
      <c r="AU512" s="31">
        <f t="shared" ca="1" si="555"/>
        <v>663.5913978494624</v>
      </c>
      <c r="AV512" s="31">
        <f t="shared" ca="1" si="556"/>
        <v>-5583.5161290322567</v>
      </c>
      <c r="AW512" s="31">
        <f t="shared" ca="1" si="557"/>
        <v>65.047043010752674</v>
      </c>
      <c r="AX512" s="31">
        <f t="shared" ca="1" si="558"/>
        <v>1350.5215053763443</v>
      </c>
      <c r="AY512" s="31">
        <f t="shared" ca="1" si="559"/>
        <v>-1174.383064516129</v>
      </c>
      <c r="AZ512" s="31">
        <f t="shared" ca="1" si="560"/>
        <v>-997.34811827956992</v>
      </c>
      <c r="BA512" s="31">
        <f t="shared" ca="1" si="561"/>
        <v>-382.02016129032256</v>
      </c>
      <c r="BB512" s="31">
        <f t="shared" ca="1" si="562"/>
        <v>-2410.5497311827958</v>
      </c>
      <c r="BC512" s="31">
        <f t="shared" ca="1" si="563"/>
        <v>-1597.1438172043011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2141</v>
      </c>
      <c r="BI512" s="32">
        <f>IF($BF512&gt;$Y$7,"",IF(AND($BF512=$Y$7,$BG512=23),"",Entrées!D540-Entrées!D539))</f>
        <v>1500</v>
      </c>
      <c r="BJ512" s="32">
        <f>IF($BF512&gt;$Y$7,"",IF(AND($BF512=$Y$7,$BG512=23),"",Entrées!E540-Entrées!E539))</f>
        <v>1662.5</v>
      </c>
      <c r="BK512" s="32">
        <f>IF($BF512&gt;$Y$7,"",IF(AND($BF512=$Y$7,$BG512=23),"",Entrées!F540-Entrées!F539))</f>
        <v>1</v>
      </c>
      <c r="BL512" s="32">
        <f>IF($BF512&gt;$Y$7,"",IF(AND($BF512=$Y$7,$BG512=23),"",Entrées!G540-Entrées!G539))</f>
        <v>-17.5</v>
      </c>
      <c r="BM512" s="32">
        <f>IF($BF512&gt;$Y$7,"",IF(AND($BF512=$Y$7,$BG512=23),"",Entrées!H540-Entrées!H539))</f>
        <v>-13.5</v>
      </c>
      <c r="BN512" s="32">
        <f>IF($BF512&gt;$Y$7,"",IF(AND($BF512=$Y$7,$BG512=23),"",Entrées!I540-Entrées!I539))</f>
        <v>-264.5</v>
      </c>
      <c r="BO512" s="32">
        <f>IF($BF512&gt;$Y$7,"",IF(AND($BF512=$Y$7,$BG512=23),"",Entrées!J540-Entrées!J539))</f>
        <v>13.5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559.5</v>
      </c>
      <c r="BR512" s="32">
        <f>IF($BF512&gt;$Y$7,"",IF(AND($BF512=$Y$7,$BG512=23),"",Entrées!M540-Entrées!M539))</f>
        <v>-93.5</v>
      </c>
      <c r="BS512" s="32">
        <f>IF($BF512&gt;$Y$7,"",IF(AND($BF512=$Y$7,$BG512=23),"",Entrées!N540-Entrées!N539))</f>
        <v>-5</v>
      </c>
      <c r="BT512" s="32">
        <f>IF($BF512&gt;$Y$7,"",IF(AND($BF512=$Y$7,$BG512=23),"",Entrées!O540-Entrées!O539))</f>
        <v>1962</v>
      </c>
      <c r="BU512" s="32">
        <f>IF($BF512&gt;$Y$7,"",IF(AND($BF512=$Y$7,$BG512=23),"",Entrées!P540-Entrées!P539))</f>
        <v>-0.5</v>
      </c>
      <c r="BV512" s="32">
        <f>IF($BF512&gt;$Y$7,"",IF(AND($BF512=$Y$7,$BG512=23),"",Entrées!Q540-Entrées!Q539))</f>
        <v>-130</v>
      </c>
      <c r="BW512" s="32">
        <f>IF($BF512&gt;$Y$7,"",IF(AND($BF512=$Y$7,$BG512=23),"",Entrées!R540-Entrées!R539))</f>
        <v>8</v>
      </c>
      <c r="BX512" s="32">
        <f>IF($BF512&gt;$Y$7,"",IF(AND($BF512=$Y$7,$BG512=23),"",Entrées!S540-Entrées!S539))</f>
        <v>124</v>
      </c>
      <c r="BY512" s="32">
        <f>IF($BF512&gt;$Y$7,"",IF(AND($BF512=$Y$7,$BG512=23),"",Entrées!T540-Entrées!T539))</f>
        <v>1007</v>
      </c>
      <c r="BZ512" s="32">
        <f>IF($BF512&gt;$Y$7,"",IF(AND($BF512=$Y$7,$BG512=23),"",Entrées!U540-Entrées!U539))</f>
        <v>155</v>
      </c>
      <c r="CA512" s="32">
        <f>IF($BF512&gt;$Y$7,"",IF(AND($BF512=$Y$7,$BG512=23),"",Entrées!V540-Entrées!V539))</f>
        <v>-65</v>
      </c>
      <c r="CD512" s="33">
        <f>IF($BF512&lt;=$Y$7,Entrées!J539/CD$2,"")</f>
        <v>0.4351501387837497</v>
      </c>
      <c r="CE512" s="33">
        <f>IF($BF512&lt;=$Y$7,Entrées!K539/CE$2,"")</f>
        <v>0</v>
      </c>
      <c r="CF512" s="11">
        <f t="shared" si="565"/>
        <v>7926</v>
      </c>
      <c r="CG512" s="11">
        <f t="shared" si="566"/>
        <v>4186</v>
      </c>
      <c r="CH512" s="52">
        <f t="shared" si="567"/>
        <v>0.27160101910413265</v>
      </c>
      <c r="CI512" s="52">
        <f t="shared" si="568"/>
        <v>9.6170382329218221E-2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35</v>
      </c>
      <c r="F513" s="28">
        <f ca="1">IF($D513&gt;$D$8,"",INDIRECT(ADDRESS(ROW(Entrées!$C$37)+($D513-1)*24+F$11,COLUMN(Entrées!$C$37)+($C513-1),4,TRUE,"Entrées")))</f>
        <v>31</v>
      </c>
      <c r="G513" s="28">
        <f ca="1">IF($D513&gt;$D$8,"",INDIRECT(ADDRESS(ROW(Entrées!$C$37)+($D513-1)*24+G$11,COLUMN(Entrées!$C$37)+($C513-1),4,TRUE,"Entrées")))</f>
        <v>31</v>
      </c>
      <c r="H513" s="28">
        <f ca="1">IF($D513&gt;$D$8,"",INDIRECT(ADDRESS(ROW(Entrées!$C$37)+($D513-1)*24+H$11,COLUMN(Entrées!$C$37)+($C513-1),4,TRUE,"Entrées")))</f>
        <v>34</v>
      </c>
      <c r="I513" s="28">
        <f ca="1">IF($D513&gt;$D$8,"",INDIRECT(ADDRESS(ROW(Entrées!$C$37)+($D513-1)*24+I$11,COLUMN(Entrées!$C$37)+($C513-1),4,TRUE,"Entrées")))</f>
        <v>35.5</v>
      </c>
      <c r="J513" s="28">
        <f ca="1">IF($D513&gt;$D$8,"",INDIRECT(ADDRESS(ROW(Entrées!$C$37)+($D513-1)*24+J$11,COLUMN(Entrées!$C$37)+($C513-1),4,TRUE,"Entrées")))</f>
        <v>45</v>
      </c>
      <c r="K513" s="28">
        <f ca="1">IF($D513&gt;$D$8,"",INDIRECT(ADDRESS(ROW(Entrées!$C$37)+($D513-1)*24+K$11,COLUMN(Entrées!$C$37)+($C513-1),4,TRUE,"Entrées")))</f>
        <v>61</v>
      </c>
      <c r="L513" s="28">
        <f ca="1">IF($D513&gt;$D$8,"",INDIRECT(ADDRESS(ROW(Entrées!$C$37)+($D513-1)*24+L$11,COLUMN(Entrées!$C$37)+($C513-1),4,TRUE,"Entrées")))</f>
        <v>75</v>
      </c>
      <c r="M513" s="28">
        <f ca="1">IF($D513&gt;$D$8,"",INDIRECT(ADDRESS(ROW(Entrées!$C$37)+($D513-1)*24+M$11,COLUMN(Entrées!$C$37)+($C513-1),4,TRUE,"Entrées")))</f>
        <v>75</v>
      </c>
      <c r="N513" s="28">
        <f ca="1">IF($D513&gt;$D$8,"",INDIRECT(ADDRESS(ROW(Entrées!$C$37)+($D513-1)*24+N$11,COLUMN(Entrées!$C$37)+($C513-1),4,TRUE,"Entrées")))</f>
        <v>75</v>
      </c>
      <c r="O513" s="28">
        <f ca="1">IF($D513&gt;$D$8,"",INDIRECT(ADDRESS(ROW(Entrées!$C$37)+($D513-1)*24+O$11,COLUMN(Entrées!$C$37)+($C513-1),4,TRUE,"Entrées")))</f>
        <v>69.5</v>
      </c>
      <c r="P513" s="28">
        <f ca="1">IF($D513&gt;$D$8,"",INDIRECT(ADDRESS(ROW(Entrées!$C$37)+($D513-1)*24+P$11,COLUMN(Entrées!$C$37)+($C513-1),4,TRUE,"Entrées")))</f>
        <v>68.5</v>
      </c>
      <c r="Q513" s="28">
        <f ca="1">IF($D513&gt;$D$8,"",INDIRECT(ADDRESS(ROW(Entrées!$C$37)+($D513-1)*24+Q$11,COLUMN(Entrées!$C$37)+($C513-1),4,TRUE,"Entrées")))</f>
        <v>69</v>
      </c>
      <c r="R513" s="28">
        <f ca="1">IF($D513&gt;$D$8,"",INDIRECT(ADDRESS(ROW(Entrées!$C$37)+($D513-1)*24+R$11,COLUMN(Entrées!$C$37)+($C513-1),4,TRUE,"Entrées")))</f>
        <v>69.5</v>
      </c>
      <c r="S513" s="28">
        <f ca="1">IF($D513&gt;$D$8,"",INDIRECT(ADDRESS(ROW(Entrées!$C$37)+($D513-1)*24+S$11,COLUMN(Entrées!$C$37)+($C513-1),4,TRUE,"Entrées")))</f>
        <v>72</v>
      </c>
      <c r="T513" s="28">
        <f ca="1">IF($D513&gt;$D$8,"",INDIRECT(ADDRESS(ROW(Entrées!$C$37)+($D513-1)*24+T$11,COLUMN(Entrées!$C$37)+($C513-1),4,TRUE,"Entrées")))</f>
        <v>76</v>
      </c>
      <c r="U513" s="28">
        <f ca="1">IF($D513&gt;$D$8,"",INDIRECT(ADDRESS(ROW(Entrées!$C$37)+($D513-1)*24+U$11,COLUMN(Entrées!$C$37)+($C513-1),4,TRUE,"Entrées")))</f>
        <v>75.5</v>
      </c>
      <c r="V513" s="28">
        <f ca="1">IF($D513&gt;$D$8,"",INDIRECT(ADDRESS(ROW(Entrées!$C$37)+($D513-1)*24+V$11,COLUMN(Entrées!$C$37)+($C513-1),4,TRUE,"Entrées")))</f>
        <v>71.5</v>
      </c>
      <c r="W513" s="28">
        <f ca="1">IF($D513&gt;$D$8,"",INDIRECT(ADDRESS(ROW(Entrées!$C$37)+($D513-1)*24+W$11,COLUMN(Entrées!$C$37)+($C513-1),4,TRUE,"Entrées")))</f>
        <v>73.5</v>
      </c>
      <c r="X513" s="28">
        <f ca="1">IF($D513&gt;$D$8,"",INDIRECT(ADDRESS(ROW(Entrées!$C$37)+($D513-1)*24+X$11,COLUMN(Entrées!$C$37)+($C513-1),4,TRUE,"Entrées")))</f>
        <v>72.5</v>
      </c>
      <c r="Y513" s="28">
        <f ca="1">IF($D513&gt;$D$8,"",INDIRECT(ADDRESS(ROW(Entrées!$C$37)+($D513-1)*24+Y$11,COLUMN(Entrées!$C$37)+($C513-1),4,TRUE,"Entrées")))</f>
        <v>68</v>
      </c>
      <c r="Z513" s="28">
        <f ca="1">IF($D513&gt;$D$8,"",INDIRECT(ADDRESS(ROW(Entrées!$C$37)+($D513-1)*24+Z$11,COLUMN(Entrées!$C$37)+($C513-1),4,TRUE,"Entrées")))</f>
        <v>70</v>
      </c>
      <c r="AA513" s="28">
        <f ca="1">IF($D513&gt;$D$8,"",INDIRECT(ADDRESS(ROW(Entrées!$C$37)+($D513-1)*24+AA$11,COLUMN(Entrées!$C$37)+($C513-1),4,TRUE,"Entrées")))</f>
        <v>69</v>
      </c>
      <c r="AB513" s="28">
        <f ca="1">IF($D513&gt;$D$8,"",INDIRECT(ADDRESS(ROW(Entrées!$C$37)+($D513-1)*24+AB$11,COLUMN(Entrées!$C$37)+($C513-1),4,TRUE,"Entrées")))</f>
        <v>68.5</v>
      </c>
      <c r="AC513" s="11"/>
      <c r="AD513" s="40">
        <f t="shared" ca="1" si="597"/>
        <v>62.104166666666664</v>
      </c>
      <c r="AE513" s="40">
        <f t="shared" ca="1" si="599"/>
        <v>76</v>
      </c>
      <c r="AF513" s="40">
        <f t="shared" ca="1" si="600"/>
        <v>31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49473.956989247294</v>
      </c>
      <c r="AK513" s="31">
        <f t="shared" ca="1" si="545"/>
        <v>49350.672043010745</v>
      </c>
      <c r="AL513" s="31">
        <f t="shared" ca="1" si="546"/>
        <v>49398.118279569891</v>
      </c>
      <c r="AM513" s="31">
        <f t="shared" ca="1" si="547"/>
        <v>347.55645161290329</v>
      </c>
      <c r="AN513" s="31">
        <f t="shared" ca="1" si="548"/>
        <v>2588.1444892473114</v>
      </c>
      <c r="AO513" s="31">
        <f t="shared" ca="1" si="549"/>
        <v>1503.5463709677417</v>
      </c>
      <c r="AP513" s="31">
        <f t="shared" ca="1" si="550"/>
        <v>41704.171370967742</v>
      </c>
      <c r="AQ513" s="31">
        <f t="shared" ca="1" si="551"/>
        <v>2152.7096774193546</v>
      </c>
      <c r="AR513" s="31">
        <f t="shared" ca="1" si="552"/>
        <v>402.56922043010746</v>
      </c>
      <c r="AS513" s="31">
        <f t="shared" ca="1" si="553"/>
        <v>6508.2741935483891</v>
      </c>
      <c r="AT513" s="31">
        <f t="shared" ca="1" si="554"/>
        <v>-813.07862903225805</v>
      </c>
      <c r="AU513" s="31">
        <f t="shared" ca="1" si="555"/>
        <v>663.5913978494624</v>
      </c>
      <c r="AV513" s="31">
        <f t="shared" ca="1" si="556"/>
        <v>-5583.5161290322567</v>
      </c>
      <c r="AW513" s="31">
        <f t="shared" ca="1" si="557"/>
        <v>65.047043010752674</v>
      </c>
      <c r="AX513" s="31">
        <f t="shared" ca="1" si="558"/>
        <v>1350.5215053763443</v>
      </c>
      <c r="AY513" s="31">
        <f t="shared" ca="1" si="559"/>
        <v>-1174.383064516129</v>
      </c>
      <c r="AZ513" s="31">
        <f t="shared" ca="1" si="560"/>
        <v>-997.34811827956992</v>
      </c>
      <c r="BA513" s="31">
        <f t="shared" ca="1" si="561"/>
        <v>-382.02016129032256</v>
      </c>
      <c r="BB513" s="31">
        <f t="shared" ca="1" si="562"/>
        <v>-2410.5497311827958</v>
      </c>
      <c r="BC513" s="31">
        <f t="shared" ca="1" si="563"/>
        <v>-1597.1438172043011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-2061</v>
      </c>
      <c r="BI513" s="32">
        <f>IF($BF513&gt;$Y$7,"",IF(AND($BF513=$Y$7,$BG513=23),"",Entrées!D541-Entrées!D540))</f>
        <v>-2837.5</v>
      </c>
      <c r="BJ513" s="32">
        <f>IF($BF513&gt;$Y$7,"",IF(AND($BF513=$Y$7,$BG513=23),"",Entrées!E541-Entrées!E540))</f>
        <v>-4387.5</v>
      </c>
      <c r="BK513" s="32">
        <f>IF($BF513&gt;$Y$7,"",IF(AND($BF513=$Y$7,$BG513=23),"",Entrées!F541-Entrées!F540))</f>
        <v>-0.5</v>
      </c>
      <c r="BL513" s="32">
        <f>IF($BF513&gt;$Y$7,"",IF(AND($BF513=$Y$7,$BG513=23),"",Entrées!G541-Entrées!G540))</f>
        <v>-558.5</v>
      </c>
      <c r="BM513" s="32">
        <f>IF($BF513&gt;$Y$7,"",IF(AND($BF513=$Y$7,$BG513=23),"",Entrées!H541-Entrées!H540))</f>
        <v>-2</v>
      </c>
      <c r="BN513" s="32">
        <f>IF($BF513&gt;$Y$7,"",IF(AND($BF513=$Y$7,$BG513=23),"",Entrées!I541-Entrées!I540))</f>
        <v>-407.5</v>
      </c>
      <c r="BO513" s="32">
        <f>IF($BF513&gt;$Y$7,"",IF(AND($BF513=$Y$7,$BG513=23),"",Entrées!J541-Entrées!J540))</f>
        <v>3.5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-519.5</v>
      </c>
      <c r="BR513" s="32">
        <f>IF($BF513&gt;$Y$7,"",IF(AND($BF513=$Y$7,$BG513=23),"",Entrées!M541-Entrées!M540))</f>
        <v>-44.5</v>
      </c>
      <c r="BS513" s="32">
        <f>IF($BF513&gt;$Y$7,"",IF(AND($BF513=$Y$7,$BG513=23),"",Entrées!N541-Entrées!N540))</f>
        <v>8.5</v>
      </c>
      <c r="BT513" s="32">
        <f>IF($BF513&gt;$Y$7,"",IF(AND($BF513=$Y$7,$BG513=23),"",Entrées!O541-Entrées!O540))</f>
        <v>-540.5</v>
      </c>
      <c r="BU513" s="32">
        <f>IF($BF513&gt;$Y$7,"",IF(AND($BF513=$Y$7,$BG513=23),"",Entrées!P541-Entrées!P540))</f>
        <v>-7.5</v>
      </c>
      <c r="BV513" s="32">
        <f>IF($BF513&gt;$Y$7,"",IF(AND($BF513=$Y$7,$BG513=23),"",Entrées!Q541-Entrées!Q540))</f>
        <v>-1958</v>
      </c>
      <c r="BW513" s="32">
        <f>IF($BF513&gt;$Y$7,"",IF(AND($BF513=$Y$7,$BG513=23),"",Entrées!R541-Entrées!R540))</f>
        <v>-8</v>
      </c>
      <c r="BX513" s="32">
        <f>IF($BF513&gt;$Y$7,"",IF(AND($BF513=$Y$7,$BG513=23),"",Entrées!S541-Entrées!S540))</f>
        <v>698</v>
      </c>
      <c r="BY513" s="32">
        <f>IF($BF513&gt;$Y$7,"",IF(AND($BF513=$Y$7,$BG513=23),"",Entrées!T541-Entrées!T540))</f>
        <v>344</v>
      </c>
      <c r="BZ513" s="32">
        <f>IF($BF513&gt;$Y$7,"",IF(AND($BF513=$Y$7,$BG513=23),"",Entrées!U541-Entrées!U540))</f>
        <v>0</v>
      </c>
      <c r="CA513" s="32">
        <f>IF($BF513&gt;$Y$7,"",IF(AND($BF513=$Y$7,$BG513=23),"",Entrées!V541-Entrées!V540))</f>
        <v>-370</v>
      </c>
      <c r="CD513" s="33">
        <f>IF($BF513&lt;=$Y$7,Entrées!J540/CD$2,"")</f>
        <v>0.43685339389351502</v>
      </c>
      <c r="CE513" s="33">
        <f>IF($BF513&lt;=$Y$7,Entrées!K540/CE$2,"")</f>
        <v>0</v>
      </c>
      <c r="CF513" s="11">
        <f t="shared" si="565"/>
        <v>7926</v>
      </c>
      <c r="CG513" s="11">
        <f t="shared" si="566"/>
        <v>4186</v>
      </c>
      <c r="CH513" s="52">
        <f t="shared" si="567"/>
        <v>0.27160101910413265</v>
      </c>
      <c r="CI513" s="52">
        <f t="shared" si="568"/>
        <v>9.6170382329218221E-2</v>
      </c>
    </row>
    <row r="514" spans="1:87">
      <c r="A514" s="11" t="str">
        <f>"AE"&amp;A510</f>
        <v>AE523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61</v>
      </c>
      <c r="F514" s="28">
        <f ca="1">IF($D514&gt;$D$8,"",INDIRECT(ADDRESS(ROW(Entrées!$C$37)+($D514-1)*24+F$11,COLUMN(Entrées!$C$37)+($C514-1),4,TRUE,"Entrées")))</f>
        <v>58</v>
      </c>
      <c r="G514" s="28">
        <f ca="1">IF($D514&gt;$D$8,"",INDIRECT(ADDRESS(ROW(Entrées!$C$37)+($D514-1)*24+G$11,COLUMN(Entrées!$C$37)+($C514-1),4,TRUE,"Entrées")))</f>
        <v>58</v>
      </c>
      <c r="H514" s="28">
        <f ca="1">IF($D514&gt;$D$8,"",INDIRECT(ADDRESS(ROW(Entrées!$C$37)+($D514-1)*24+H$11,COLUMN(Entrées!$C$37)+($C514-1),4,TRUE,"Entrées")))</f>
        <v>52.5</v>
      </c>
      <c r="I514" s="28">
        <f ca="1">IF($D514&gt;$D$8,"",INDIRECT(ADDRESS(ROW(Entrées!$C$37)+($D514-1)*24+I$11,COLUMN(Entrées!$C$37)+($C514-1),4,TRUE,"Entrées")))</f>
        <v>52.5</v>
      </c>
      <c r="J514" s="28">
        <f ca="1">IF($D514&gt;$D$8,"",INDIRECT(ADDRESS(ROW(Entrées!$C$37)+($D514-1)*24+J$11,COLUMN(Entrées!$C$37)+($C514-1),4,TRUE,"Entrées")))</f>
        <v>51</v>
      </c>
      <c r="K514" s="28">
        <f ca="1">IF($D514&gt;$D$8,"",INDIRECT(ADDRESS(ROW(Entrées!$C$37)+($D514-1)*24+K$11,COLUMN(Entrées!$C$37)+($C514-1),4,TRUE,"Entrées")))</f>
        <v>54</v>
      </c>
      <c r="L514" s="28">
        <f ca="1">IF($D514&gt;$D$8,"",INDIRECT(ADDRESS(ROW(Entrées!$C$37)+($D514-1)*24+L$11,COLUMN(Entrées!$C$37)+($C514-1),4,TRUE,"Entrées")))</f>
        <v>63.5</v>
      </c>
      <c r="M514" s="28">
        <f ca="1">IF($D514&gt;$D$8,"",INDIRECT(ADDRESS(ROW(Entrées!$C$37)+($D514-1)*24+M$11,COLUMN(Entrées!$C$37)+($C514-1),4,TRUE,"Entrées")))</f>
        <v>66.5</v>
      </c>
      <c r="N514" s="28">
        <f ca="1">IF($D514&gt;$D$8,"",INDIRECT(ADDRESS(ROW(Entrées!$C$37)+($D514-1)*24+N$11,COLUMN(Entrées!$C$37)+($C514-1),4,TRUE,"Entrées")))</f>
        <v>66.5</v>
      </c>
      <c r="O514" s="28">
        <f ca="1">IF($D514&gt;$D$8,"",INDIRECT(ADDRESS(ROW(Entrées!$C$37)+($D514-1)*24+O$11,COLUMN(Entrées!$C$37)+($C514-1),4,TRUE,"Entrées")))</f>
        <v>67.5</v>
      </c>
      <c r="P514" s="28">
        <f ca="1">IF($D514&gt;$D$8,"",INDIRECT(ADDRESS(ROW(Entrées!$C$37)+($D514-1)*24+P$11,COLUMN(Entrées!$C$37)+($C514-1),4,TRUE,"Entrées")))</f>
        <v>68</v>
      </c>
      <c r="Q514" s="28">
        <f ca="1">IF($D514&gt;$D$8,"",INDIRECT(ADDRESS(ROW(Entrées!$C$37)+($D514-1)*24+Q$11,COLUMN(Entrées!$C$37)+($C514-1),4,TRUE,"Entrées")))</f>
        <v>68</v>
      </c>
      <c r="R514" s="28">
        <f ca="1">IF($D514&gt;$D$8,"",INDIRECT(ADDRESS(ROW(Entrées!$C$37)+($D514-1)*24+R$11,COLUMN(Entrées!$C$37)+($C514-1),4,TRUE,"Entrées")))</f>
        <v>65.5</v>
      </c>
      <c r="S514" s="28">
        <f ca="1">IF($D514&gt;$D$8,"",INDIRECT(ADDRESS(ROW(Entrées!$C$37)+($D514-1)*24+S$11,COLUMN(Entrées!$C$37)+($C514-1),4,TRUE,"Entrées")))</f>
        <v>69.5</v>
      </c>
      <c r="T514" s="28">
        <f ca="1">IF($D514&gt;$D$8,"",INDIRECT(ADDRESS(ROW(Entrées!$C$37)+($D514-1)*24+T$11,COLUMN(Entrées!$C$37)+($C514-1),4,TRUE,"Entrées")))</f>
        <v>64</v>
      </c>
      <c r="U514" s="28">
        <f ca="1">IF($D514&gt;$D$8,"",INDIRECT(ADDRESS(ROW(Entrées!$C$37)+($D514-1)*24+U$11,COLUMN(Entrées!$C$37)+($C514-1),4,TRUE,"Entrées")))</f>
        <v>62.5</v>
      </c>
      <c r="V514" s="28">
        <f ca="1">IF($D514&gt;$D$8,"",INDIRECT(ADDRESS(ROW(Entrées!$C$37)+($D514-1)*24+V$11,COLUMN(Entrées!$C$37)+($C514-1),4,TRUE,"Entrées")))</f>
        <v>62.5</v>
      </c>
      <c r="W514" s="28">
        <f ca="1">IF($D514&gt;$D$8,"",INDIRECT(ADDRESS(ROW(Entrées!$C$37)+($D514-1)*24+W$11,COLUMN(Entrées!$C$37)+($C514-1),4,TRUE,"Entrées")))</f>
        <v>64</v>
      </c>
      <c r="X514" s="28">
        <f ca="1">IF($D514&gt;$D$8,"",INDIRECT(ADDRESS(ROW(Entrées!$C$37)+($D514-1)*24+X$11,COLUMN(Entrées!$C$37)+($C514-1),4,TRUE,"Entrées")))</f>
        <v>64.5</v>
      </c>
      <c r="Y514" s="28">
        <f ca="1">IF($D514&gt;$D$8,"",INDIRECT(ADDRESS(ROW(Entrées!$C$37)+($D514-1)*24+Y$11,COLUMN(Entrées!$C$37)+($C514-1),4,TRUE,"Entrées")))</f>
        <v>65.5</v>
      </c>
      <c r="Z514" s="28">
        <f ca="1">IF($D514&gt;$D$8,"",INDIRECT(ADDRESS(ROW(Entrées!$C$37)+($D514-1)*24+Z$11,COLUMN(Entrées!$C$37)+($C514-1),4,TRUE,"Entrées")))</f>
        <v>58.5</v>
      </c>
      <c r="AA514" s="28">
        <f ca="1">IF($D514&gt;$D$8,"",INDIRECT(ADDRESS(ROW(Entrées!$C$37)+($D514-1)*24+AA$11,COLUMN(Entrées!$C$37)+($C514-1),4,TRUE,"Entrées")))</f>
        <v>54.5</v>
      </c>
      <c r="AB514" s="28">
        <f ca="1">IF($D514&gt;$D$8,"",INDIRECT(ADDRESS(ROW(Entrées!$C$37)+($D514-1)*24+AB$11,COLUMN(Entrées!$C$37)+($C514-1),4,TRUE,"Entrées")))</f>
        <v>60</v>
      </c>
      <c r="AC514" s="11"/>
      <c r="AD514" s="40">
        <f t="shared" ca="1" si="597"/>
        <v>61.583333333333336</v>
      </c>
      <c r="AE514" s="40">
        <f t="shared" ca="1" si="599"/>
        <v>69.5</v>
      </c>
      <c r="AF514" s="40">
        <f t="shared" ca="1" si="600"/>
        <v>51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49473.956989247294</v>
      </c>
      <c r="AK514" s="31">
        <f t="shared" ca="1" si="545"/>
        <v>49350.672043010745</v>
      </c>
      <c r="AL514" s="31">
        <f t="shared" ca="1" si="546"/>
        <v>49398.118279569891</v>
      </c>
      <c r="AM514" s="31">
        <f t="shared" ca="1" si="547"/>
        <v>347.55645161290329</v>
      </c>
      <c r="AN514" s="31">
        <f t="shared" ca="1" si="548"/>
        <v>2588.1444892473114</v>
      </c>
      <c r="AO514" s="31">
        <f t="shared" ca="1" si="549"/>
        <v>1503.5463709677417</v>
      </c>
      <c r="AP514" s="31">
        <f t="shared" ca="1" si="550"/>
        <v>41704.171370967742</v>
      </c>
      <c r="AQ514" s="31">
        <f t="shared" ca="1" si="551"/>
        <v>2152.7096774193546</v>
      </c>
      <c r="AR514" s="31">
        <f t="shared" ca="1" si="552"/>
        <v>402.56922043010746</v>
      </c>
      <c r="AS514" s="31">
        <f t="shared" ca="1" si="553"/>
        <v>6508.2741935483891</v>
      </c>
      <c r="AT514" s="31">
        <f t="shared" ca="1" si="554"/>
        <v>-813.07862903225805</v>
      </c>
      <c r="AU514" s="31">
        <f t="shared" ca="1" si="555"/>
        <v>663.5913978494624</v>
      </c>
      <c r="AV514" s="31">
        <f t="shared" ca="1" si="556"/>
        <v>-5583.5161290322567</v>
      </c>
      <c r="AW514" s="31">
        <f t="shared" ca="1" si="557"/>
        <v>65.047043010752674</v>
      </c>
      <c r="AX514" s="31">
        <f t="shared" ca="1" si="558"/>
        <v>1350.5215053763443</v>
      </c>
      <c r="AY514" s="31">
        <f t="shared" ca="1" si="559"/>
        <v>-1174.383064516129</v>
      </c>
      <c r="AZ514" s="31">
        <f t="shared" ca="1" si="560"/>
        <v>-997.34811827956992</v>
      </c>
      <c r="BA514" s="31">
        <f t="shared" ca="1" si="561"/>
        <v>-382.02016129032256</v>
      </c>
      <c r="BB514" s="31">
        <f t="shared" ca="1" si="562"/>
        <v>-2410.5497311827958</v>
      </c>
      <c r="BC514" s="31">
        <f t="shared" ca="1" si="563"/>
        <v>-1597.1438172043011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-4225</v>
      </c>
      <c r="BI514" s="32">
        <f>IF($BF514&gt;$Y$7,"",IF(AND($BF514=$Y$7,$BG514=23),"",Entrées!D542-Entrées!D541))</f>
        <v>-2937.5</v>
      </c>
      <c r="BJ514" s="32">
        <f>IF($BF514&gt;$Y$7,"",IF(AND($BF514=$Y$7,$BG514=23),"",Entrées!E542-Entrées!E541))</f>
        <v>-3525</v>
      </c>
      <c r="BK514" s="32">
        <f>IF($BF514&gt;$Y$7,"",IF(AND($BF514=$Y$7,$BG514=23),"",Entrées!F542-Entrées!F541))</f>
        <v>0</v>
      </c>
      <c r="BL514" s="32">
        <f>IF($BF514&gt;$Y$7,"",IF(AND($BF514=$Y$7,$BG514=23),"",Entrées!G542-Entrées!G541))</f>
        <v>-287.5</v>
      </c>
      <c r="BM514" s="32">
        <f>IF($BF514&gt;$Y$7,"",IF(AND($BF514=$Y$7,$BG514=23),"",Entrées!H542-Entrées!H541))</f>
        <v>0</v>
      </c>
      <c r="BN514" s="32">
        <f>IF($BF514&gt;$Y$7,"",IF(AND($BF514=$Y$7,$BG514=23),"",Entrées!I542-Entrées!I541))</f>
        <v>-313</v>
      </c>
      <c r="BO514" s="32">
        <f>IF($BF514&gt;$Y$7,"",IF(AND($BF514=$Y$7,$BG514=23),"",Entrées!J542-Entrées!J541))</f>
        <v>123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-142</v>
      </c>
      <c r="BR514" s="32">
        <f>IF($BF514&gt;$Y$7,"",IF(AND($BF514=$Y$7,$BG514=23),"",Entrées!M542-Entrées!M541))</f>
        <v>-1578.5</v>
      </c>
      <c r="BS514" s="32">
        <f>IF($BF514&gt;$Y$7,"",IF(AND($BF514=$Y$7,$BG514=23),"",Entrées!N542-Entrées!N541))</f>
        <v>-4</v>
      </c>
      <c r="BT514" s="32">
        <f>IF($BF514&gt;$Y$7,"",IF(AND($BF514=$Y$7,$BG514=23),"",Entrées!O542-Entrées!O541))</f>
        <v>-2022.5</v>
      </c>
      <c r="BU514" s="32">
        <f>IF($BF514&gt;$Y$7,"",IF(AND($BF514=$Y$7,$BG514=23),"",Entrées!P542-Entrées!P541))</f>
        <v>-3</v>
      </c>
      <c r="BV514" s="32">
        <f>IF($BF514&gt;$Y$7,"",IF(AND($BF514=$Y$7,$BG514=23),"",Entrées!Q542-Entrées!Q541))</f>
        <v>-1944</v>
      </c>
      <c r="BW514" s="32">
        <f>IF($BF514&gt;$Y$7,"",IF(AND($BF514=$Y$7,$BG514=23),"",Entrées!R542-Entrées!R541))</f>
        <v>199</v>
      </c>
      <c r="BX514" s="32">
        <f>IF($BF514&gt;$Y$7,"",IF(AND($BF514=$Y$7,$BG514=23),"",Entrées!S542-Entrées!S541))</f>
        <v>-194</v>
      </c>
      <c r="BY514" s="32">
        <f>IF($BF514&gt;$Y$7,"",IF(AND($BF514=$Y$7,$BG514=23),"",Entrées!T542-Entrées!T541))</f>
        <v>111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-12</v>
      </c>
      <c r="CD514" s="33">
        <f>IF($BF514&lt;=$Y$7,Entrées!J541/CD$2,"")</f>
        <v>0.43729497855160232</v>
      </c>
      <c r="CE514" s="33">
        <f>IF($BF514&lt;=$Y$7,Entrées!K541/CE$2,"")</f>
        <v>0</v>
      </c>
      <c r="CF514" s="11">
        <f t="shared" si="565"/>
        <v>7926</v>
      </c>
      <c r="CG514" s="11">
        <f t="shared" si="566"/>
        <v>4186</v>
      </c>
      <c r="CH514" s="52">
        <f t="shared" si="567"/>
        <v>0.27160101910413265</v>
      </c>
      <c r="CI514" s="52">
        <f t="shared" si="568"/>
        <v>9.6170382329218221E-2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54</v>
      </c>
      <c r="F515" s="28">
        <f ca="1">IF($D515&gt;$D$8,"",INDIRECT(ADDRESS(ROW(Entrées!$C$37)+($D515-1)*24+F$11,COLUMN(Entrées!$C$37)+($C515-1),4,TRUE,"Entrées")))</f>
        <v>37.5</v>
      </c>
      <c r="G515" s="28">
        <f ca="1">IF($D515&gt;$D$8,"",INDIRECT(ADDRESS(ROW(Entrées!$C$37)+($D515-1)*24+G$11,COLUMN(Entrées!$C$37)+($C515-1),4,TRUE,"Entrées")))</f>
        <v>36</v>
      </c>
      <c r="H515" s="28">
        <f ca="1">IF($D515&gt;$D$8,"",INDIRECT(ADDRESS(ROW(Entrées!$C$37)+($D515-1)*24+H$11,COLUMN(Entrées!$C$37)+($C515-1),4,TRUE,"Entrées")))</f>
        <v>39</v>
      </c>
      <c r="I515" s="28">
        <f ca="1">IF($D515&gt;$D$8,"",INDIRECT(ADDRESS(ROW(Entrées!$C$37)+($D515-1)*24+I$11,COLUMN(Entrées!$C$37)+($C515-1),4,TRUE,"Entrées")))</f>
        <v>38.5</v>
      </c>
      <c r="J515" s="28">
        <f ca="1">IF($D515&gt;$D$8,"",INDIRECT(ADDRESS(ROW(Entrées!$C$37)+($D515-1)*24+J$11,COLUMN(Entrées!$C$37)+($C515-1),4,TRUE,"Entrées")))</f>
        <v>38</v>
      </c>
      <c r="K515" s="28">
        <f ca="1">IF($D515&gt;$D$8,"",INDIRECT(ADDRESS(ROW(Entrées!$C$37)+($D515-1)*24+K$11,COLUMN(Entrées!$C$37)+($C515-1),4,TRUE,"Entrées")))</f>
        <v>42</v>
      </c>
      <c r="L515" s="28">
        <f ca="1">IF($D515&gt;$D$8,"",INDIRECT(ADDRESS(ROW(Entrées!$C$37)+($D515-1)*24+L$11,COLUMN(Entrées!$C$37)+($C515-1),4,TRUE,"Entrées")))</f>
        <v>63</v>
      </c>
      <c r="M515" s="28">
        <f ca="1">IF($D515&gt;$D$8,"",INDIRECT(ADDRESS(ROW(Entrées!$C$37)+($D515-1)*24+M$11,COLUMN(Entrées!$C$37)+($C515-1),4,TRUE,"Entrées")))</f>
        <v>71</v>
      </c>
      <c r="N515" s="28">
        <f ca="1">IF($D515&gt;$D$8,"",INDIRECT(ADDRESS(ROW(Entrées!$C$37)+($D515-1)*24+N$11,COLUMN(Entrées!$C$37)+($C515-1),4,TRUE,"Entrées")))</f>
        <v>71</v>
      </c>
      <c r="O515" s="28">
        <f ca="1">IF($D515&gt;$D$8,"",INDIRECT(ADDRESS(ROW(Entrées!$C$37)+($D515-1)*24+O$11,COLUMN(Entrées!$C$37)+($C515-1),4,TRUE,"Entrées")))</f>
        <v>70.5</v>
      </c>
      <c r="P515" s="28">
        <f ca="1">IF($D515&gt;$D$8,"",INDIRECT(ADDRESS(ROW(Entrées!$C$37)+($D515-1)*24+P$11,COLUMN(Entrées!$C$37)+($C515-1),4,TRUE,"Entrées")))</f>
        <v>68</v>
      </c>
      <c r="Q515" s="28">
        <f ca="1">IF($D515&gt;$D$8,"",INDIRECT(ADDRESS(ROW(Entrées!$C$37)+($D515-1)*24+Q$11,COLUMN(Entrées!$C$37)+($C515-1),4,TRUE,"Entrées")))</f>
        <v>67.5</v>
      </c>
      <c r="R515" s="28">
        <f ca="1">IF($D515&gt;$D$8,"",INDIRECT(ADDRESS(ROW(Entrées!$C$37)+($D515-1)*24+R$11,COLUMN(Entrées!$C$37)+($C515-1),4,TRUE,"Entrées")))</f>
        <v>67.5</v>
      </c>
      <c r="S515" s="28">
        <f ca="1">IF($D515&gt;$D$8,"",INDIRECT(ADDRESS(ROW(Entrées!$C$37)+($D515-1)*24+S$11,COLUMN(Entrées!$C$37)+($C515-1),4,TRUE,"Entrées")))</f>
        <v>68.5</v>
      </c>
      <c r="T515" s="28">
        <f ca="1">IF($D515&gt;$D$8,"",INDIRECT(ADDRESS(ROW(Entrées!$C$37)+($D515-1)*24+T$11,COLUMN(Entrées!$C$37)+($C515-1),4,TRUE,"Entrées")))</f>
        <v>68.5</v>
      </c>
      <c r="U515" s="28">
        <f ca="1">IF($D515&gt;$D$8,"",INDIRECT(ADDRESS(ROW(Entrées!$C$37)+($D515-1)*24+U$11,COLUMN(Entrées!$C$37)+($C515-1),4,TRUE,"Entrées")))</f>
        <v>66.5</v>
      </c>
      <c r="V515" s="28">
        <f ca="1">IF($D515&gt;$D$8,"",INDIRECT(ADDRESS(ROW(Entrées!$C$37)+($D515-1)*24+V$11,COLUMN(Entrées!$C$37)+($C515-1),4,TRUE,"Entrées")))</f>
        <v>67.5</v>
      </c>
      <c r="W515" s="28">
        <f ca="1">IF($D515&gt;$D$8,"",INDIRECT(ADDRESS(ROW(Entrées!$C$37)+($D515-1)*24+W$11,COLUMN(Entrées!$C$37)+($C515-1),4,TRUE,"Entrées")))</f>
        <v>70</v>
      </c>
      <c r="X515" s="28">
        <f ca="1">IF($D515&gt;$D$8,"",INDIRECT(ADDRESS(ROW(Entrées!$C$37)+($D515-1)*24+X$11,COLUMN(Entrées!$C$37)+($C515-1),4,TRUE,"Entrées")))</f>
        <v>73.5</v>
      </c>
      <c r="Y515" s="28">
        <f ca="1">IF($D515&gt;$D$8,"",INDIRECT(ADDRESS(ROW(Entrées!$C$37)+($D515-1)*24+Y$11,COLUMN(Entrées!$C$37)+($C515-1),4,TRUE,"Entrées")))</f>
        <v>73.5</v>
      </c>
      <c r="Z515" s="28">
        <f ca="1">IF($D515&gt;$D$8,"",INDIRECT(ADDRESS(ROW(Entrées!$C$37)+($D515-1)*24+Z$11,COLUMN(Entrées!$C$37)+($C515-1),4,TRUE,"Entrées")))</f>
        <v>69</v>
      </c>
      <c r="AA515" s="28">
        <f ca="1">IF($D515&gt;$D$8,"",INDIRECT(ADDRESS(ROW(Entrées!$C$37)+($D515-1)*24+AA$11,COLUMN(Entrées!$C$37)+($C515-1),4,TRUE,"Entrées")))</f>
        <v>63.5</v>
      </c>
      <c r="AB515" s="28">
        <f ca="1">IF($D515&gt;$D$8,"",INDIRECT(ADDRESS(ROW(Entrées!$C$37)+($D515-1)*24+AB$11,COLUMN(Entrées!$C$37)+($C515-1),4,TRUE,"Entrées")))</f>
        <v>64</v>
      </c>
      <c r="AC515" s="11"/>
      <c r="AD515" s="40">
        <f t="shared" ca="1" si="597"/>
        <v>60.333333333333336</v>
      </c>
      <c r="AE515" s="40">
        <f t="shared" ca="1" si="599"/>
        <v>73.5</v>
      </c>
      <c r="AF515" s="40">
        <f t="shared" ca="1" si="600"/>
        <v>36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49473.956989247294</v>
      </c>
      <c r="AK515" s="31">
        <f t="shared" ca="1" si="545"/>
        <v>49350.672043010745</v>
      </c>
      <c r="AL515" s="31">
        <f t="shared" ca="1" si="546"/>
        <v>49398.118279569891</v>
      </c>
      <c r="AM515" s="31">
        <f t="shared" ca="1" si="547"/>
        <v>347.55645161290329</v>
      </c>
      <c r="AN515" s="31">
        <f t="shared" ca="1" si="548"/>
        <v>2588.1444892473114</v>
      </c>
      <c r="AO515" s="31">
        <f t="shared" ca="1" si="549"/>
        <v>1503.5463709677417</v>
      </c>
      <c r="AP515" s="31">
        <f t="shared" ca="1" si="550"/>
        <v>41704.171370967742</v>
      </c>
      <c r="AQ515" s="31">
        <f t="shared" ca="1" si="551"/>
        <v>2152.7096774193546</v>
      </c>
      <c r="AR515" s="31">
        <f t="shared" ca="1" si="552"/>
        <v>402.56922043010746</v>
      </c>
      <c r="AS515" s="31">
        <f t="shared" ca="1" si="553"/>
        <v>6508.2741935483891</v>
      </c>
      <c r="AT515" s="31">
        <f t="shared" ca="1" si="554"/>
        <v>-813.07862903225805</v>
      </c>
      <c r="AU515" s="31">
        <f t="shared" ca="1" si="555"/>
        <v>663.5913978494624</v>
      </c>
      <c r="AV515" s="31">
        <f t="shared" ca="1" si="556"/>
        <v>-5583.5161290322567</v>
      </c>
      <c r="AW515" s="31">
        <f t="shared" ca="1" si="557"/>
        <v>65.047043010752674</v>
      </c>
      <c r="AX515" s="31">
        <f t="shared" ca="1" si="558"/>
        <v>1350.5215053763443</v>
      </c>
      <c r="AY515" s="31">
        <f t="shared" ca="1" si="559"/>
        <v>-1174.383064516129</v>
      </c>
      <c r="AZ515" s="31">
        <f t="shared" ca="1" si="560"/>
        <v>-997.34811827956992</v>
      </c>
      <c r="BA515" s="31">
        <f t="shared" ca="1" si="561"/>
        <v>-382.02016129032256</v>
      </c>
      <c r="BB515" s="31">
        <f t="shared" ca="1" si="562"/>
        <v>-2410.5497311827958</v>
      </c>
      <c r="BC515" s="31">
        <f t="shared" ca="1" si="563"/>
        <v>-1597.1438172043011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-1226.5</v>
      </c>
      <c r="BI515" s="32">
        <f>IF($BF515&gt;$Y$7,"",IF(AND($BF515=$Y$7,$BG515=23),"",Entrées!D543-Entrées!D542))</f>
        <v>-1550</v>
      </c>
      <c r="BJ515" s="32">
        <f>IF($BF515&gt;$Y$7,"",IF(AND($BF515=$Y$7,$BG515=23),"",Entrées!E543-Entrées!E542))</f>
        <v>-1550</v>
      </c>
      <c r="BK515" s="32">
        <f>IF($BF515&gt;$Y$7,"",IF(AND($BF515=$Y$7,$BG515=23),"",Entrées!F543-Entrées!F542))</f>
        <v>0.5</v>
      </c>
      <c r="BL515" s="32">
        <f>IF($BF515&gt;$Y$7,"",IF(AND($BF515=$Y$7,$BG515=23),"",Entrées!G543-Entrées!G542))</f>
        <v>7.5</v>
      </c>
      <c r="BM515" s="32">
        <f>IF($BF515&gt;$Y$7,"",IF(AND($BF515=$Y$7,$BG515=23),"",Entrées!H543-Entrées!H542))</f>
        <v>-0.5</v>
      </c>
      <c r="BN515" s="32">
        <f>IF($BF515&gt;$Y$7,"",IF(AND($BF515=$Y$7,$BG515=23),"",Entrées!I543-Entrées!I542))</f>
        <v>-62</v>
      </c>
      <c r="BO515" s="32">
        <f>IF($BF515&gt;$Y$7,"",IF(AND($BF515=$Y$7,$BG515=23),"",Entrées!J543-Entrées!J542))</f>
        <v>210.5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-23.5</v>
      </c>
      <c r="BR515" s="32">
        <f>IF($BF515&gt;$Y$7,"",IF(AND($BF515=$Y$7,$BG515=23),"",Entrées!M543-Entrées!M542))</f>
        <v>-212.5</v>
      </c>
      <c r="BS515" s="32">
        <f>IF($BF515&gt;$Y$7,"",IF(AND($BF515=$Y$7,$BG515=23),"",Entrées!N543-Entrées!N542))</f>
        <v>-11</v>
      </c>
      <c r="BT515" s="32">
        <f>IF($BF515&gt;$Y$7,"",IF(AND($BF515=$Y$7,$BG515=23),"",Entrées!O543-Entrées!O542))</f>
        <v>-1136</v>
      </c>
      <c r="BU515" s="32">
        <f>IF($BF515&gt;$Y$7,"",IF(AND($BF515=$Y$7,$BG515=23),"",Entrées!P543-Entrées!P542))</f>
        <v>0</v>
      </c>
      <c r="BV515" s="32">
        <f>IF($BF515&gt;$Y$7,"",IF(AND($BF515=$Y$7,$BG515=23),"",Entrées!Q543-Entrées!Q542))</f>
        <v>-246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-292</v>
      </c>
      <c r="BY515" s="32">
        <f>IF($BF515&gt;$Y$7,"",IF(AND($BF515=$Y$7,$BG515=23),"",Entrées!T543-Entrées!T542))</f>
        <v>-371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-469</v>
      </c>
      <c r="CD515" s="33">
        <f>IF($BF515&lt;=$Y$7,Entrées!J542/CD$2,"")</f>
        <v>0.45281352510724199</v>
      </c>
      <c r="CE515" s="33">
        <f>IF($BF515&lt;=$Y$7,Entrées!K542/CE$2,"")</f>
        <v>0</v>
      </c>
      <c r="CF515" s="11">
        <f t="shared" si="565"/>
        <v>7926</v>
      </c>
      <c r="CG515" s="11">
        <f t="shared" si="566"/>
        <v>4186</v>
      </c>
      <c r="CH515" s="52">
        <f t="shared" si="567"/>
        <v>0.27160101910413265</v>
      </c>
      <c r="CI515" s="52">
        <f t="shared" si="568"/>
        <v>9.6170382329218221E-2</v>
      </c>
    </row>
    <row r="516" spans="1:87">
      <c r="A516" s="11" t="str">
        <f>"AF"&amp;A510</f>
        <v>AF523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61.5</v>
      </c>
      <c r="F516" s="28">
        <f ca="1">IF($D516&gt;$D$8,"",INDIRECT(ADDRESS(ROW(Entrées!$C$37)+($D516-1)*24+F$11,COLUMN(Entrées!$C$37)+($C516-1),4,TRUE,"Entrées")))</f>
        <v>52</v>
      </c>
      <c r="G516" s="28">
        <f ca="1">IF($D516&gt;$D$8,"",INDIRECT(ADDRESS(ROW(Entrées!$C$37)+($D516-1)*24+G$11,COLUMN(Entrées!$C$37)+($C516-1),4,TRUE,"Entrées")))</f>
        <v>48.5</v>
      </c>
      <c r="H516" s="28">
        <f ca="1">IF($D516&gt;$D$8,"",INDIRECT(ADDRESS(ROW(Entrées!$C$37)+($D516-1)*24+H$11,COLUMN(Entrées!$C$37)+($C516-1),4,TRUE,"Entrées")))</f>
        <v>48.5</v>
      </c>
      <c r="I516" s="28">
        <f ca="1">IF($D516&gt;$D$8,"",INDIRECT(ADDRESS(ROW(Entrées!$C$37)+($D516-1)*24+I$11,COLUMN(Entrées!$C$37)+($C516-1),4,TRUE,"Entrées")))</f>
        <v>51.5</v>
      </c>
      <c r="J516" s="28">
        <f ca="1">IF($D516&gt;$D$8,"",INDIRECT(ADDRESS(ROW(Entrées!$C$37)+($D516-1)*24+J$11,COLUMN(Entrées!$C$37)+($C516-1),4,TRUE,"Entrées")))</f>
        <v>62.5</v>
      </c>
      <c r="K516" s="28">
        <f ca="1">IF($D516&gt;$D$8,"",INDIRECT(ADDRESS(ROW(Entrées!$C$37)+($D516-1)*24+K$11,COLUMN(Entrées!$C$37)+($C516-1),4,TRUE,"Entrées")))</f>
        <v>67.5</v>
      </c>
      <c r="L516" s="28">
        <f ca="1">IF($D516&gt;$D$8,"",INDIRECT(ADDRESS(ROW(Entrées!$C$37)+($D516-1)*24+L$11,COLUMN(Entrées!$C$37)+($C516-1),4,TRUE,"Entrées")))</f>
        <v>67</v>
      </c>
      <c r="M516" s="28">
        <f ca="1">IF($D516&gt;$D$8,"",INDIRECT(ADDRESS(ROW(Entrées!$C$37)+($D516-1)*24+M$11,COLUMN(Entrées!$C$37)+($C516-1),4,TRUE,"Entrées")))</f>
        <v>73</v>
      </c>
      <c r="N516" s="28">
        <f ca="1">IF($D516&gt;$D$8,"",INDIRECT(ADDRESS(ROW(Entrées!$C$37)+($D516-1)*24+N$11,COLUMN(Entrées!$C$37)+($C516-1),4,TRUE,"Entrées")))</f>
        <v>78.5</v>
      </c>
      <c r="O516" s="28">
        <f ca="1">IF($D516&gt;$D$8,"",INDIRECT(ADDRESS(ROW(Entrées!$C$37)+($D516-1)*24+O$11,COLUMN(Entrées!$C$37)+($C516-1),4,TRUE,"Entrées")))</f>
        <v>84.5</v>
      </c>
      <c r="P516" s="28">
        <f ca="1">IF($D516&gt;$D$8,"",INDIRECT(ADDRESS(ROW(Entrées!$C$37)+($D516-1)*24+P$11,COLUMN(Entrées!$C$37)+($C516-1),4,TRUE,"Entrées")))</f>
        <v>81.5</v>
      </c>
      <c r="Q516" s="28">
        <f ca="1">IF($D516&gt;$D$8,"",INDIRECT(ADDRESS(ROW(Entrées!$C$37)+($D516-1)*24+Q$11,COLUMN(Entrées!$C$37)+($C516-1),4,TRUE,"Entrées")))</f>
        <v>80</v>
      </c>
      <c r="R516" s="28">
        <f ca="1">IF($D516&gt;$D$8,"",INDIRECT(ADDRESS(ROW(Entrées!$C$37)+($D516-1)*24+R$11,COLUMN(Entrées!$C$37)+($C516-1),4,TRUE,"Entrées")))</f>
        <v>78.5</v>
      </c>
      <c r="S516" s="28">
        <f ca="1">IF($D516&gt;$D$8,"",INDIRECT(ADDRESS(ROW(Entrées!$C$37)+($D516-1)*24+S$11,COLUMN(Entrées!$C$37)+($C516-1),4,TRUE,"Entrées")))</f>
        <v>75.5</v>
      </c>
      <c r="T516" s="28">
        <f ca="1">IF($D516&gt;$D$8,"",INDIRECT(ADDRESS(ROW(Entrées!$C$37)+($D516-1)*24+T$11,COLUMN(Entrées!$C$37)+($C516-1),4,TRUE,"Entrées")))</f>
        <v>75</v>
      </c>
      <c r="U516" s="28">
        <f ca="1">IF($D516&gt;$D$8,"",INDIRECT(ADDRESS(ROW(Entrées!$C$37)+($D516-1)*24+U$11,COLUMN(Entrées!$C$37)+($C516-1),4,TRUE,"Entrées")))</f>
        <v>76</v>
      </c>
      <c r="V516" s="28">
        <f ca="1">IF($D516&gt;$D$8,"",INDIRECT(ADDRESS(ROW(Entrées!$C$37)+($D516-1)*24+V$11,COLUMN(Entrées!$C$37)+($C516-1),4,TRUE,"Entrées")))</f>
        <v>78</v>
      </c>
      <c r="W516" s="28">
        <f ca="1">IF($D516&gt;$D$8,"",INDIRECT(ADDRESS(ROW(Entrées!$C$37)+($D516-1)*24+W$11,COLUMN(Entrées!$C$37)+($C516-1),4,TRUE,"Entrées")))</f>
        <v>81</v>
      </c>
      <c r="X516" s="28">
        <f ca="1">IF($D516&gt;$D$8,"",INDIRECT(ADDRESS(ROW(Entrées!$C$37)+($D516-1)*24+X$11,COLUMN(Entrées!$C$37)+($C516-1),4,TRUE,"Entrées")))</f>
        <v>85</v>
      </c>
      <c r="Y516" s="28">
        <f ca="1">IF($D516&gt;$D$8,"",INDIRECT(ADDRESS(ROW(Entrées!$C$37)+($D516-1)*24+Y$11,COLUMN(Entrées!$C$37)+($C516-1),4,TRUE,"Entrées")))</f>
        <v>83</v>
      </c>
      <c r="Z516" s="28">
        <f ca="1">IF($D516&gt;$D$8,"",INDIRECT(ADDRESS(ROW(Entrées!$C$37)+($D516-1)*24+Z$11,COLUMN(Entrées!$C$37)+($C516-1),4,TRUE,"Entrées")))</f>
        <v>68.5</v>
      </c>
      <c r="AA516" s="28">
        <f ca="1">IF($D516&gt;$D$8,"",INDIRECT(ADDRESS(ROW(Entrées!$C$37)+($D516-1)*24+AA$11,COLUMN(Entrées!$C$37)+($C516-1),4,TRUE,"Entrées")))</f>
        <v>58</v>
      </c>
      <c r="AB516" s="28">
        <f ca="1">IF($D516&gt;$D$8,"",INDIRECT(ADDRESS(ROW(Entrées!$C$37)+($D516-1)*24+AB$11,COLUMN(Entrées!$C$37)+($C516-1),4,TRUE,"Entrées")))</f>
        <v>55.5</v>
      </c>
      <c r="AC516" s="11"/>
      <c r="AD516" s="40">
        <f t="shared" ca="1" si="597"/>
        <v>69.604166666666671</v>
      </c>
      <c r="AE516" s="40">
        <f t="shared" ca="1" si="599"/>
        <v>85</v>
      </c>
      <c r="AF516" s="40">
        <f t="shared" ca="1" si="600"/>
        <v>48.5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49473.956989247294</v>
      </c>
      <c r="AK516" s="31">
        <f t="shared" ca="1" si="545"/>
        <v>49350.672043010745</v>
      </c>
      <c r="AL516" s="31">
        <f t="shared" ca="1" si="546"/>
        <v>49398.118279569891</v>
      </c>
      <c r="AM516" s="31">
        <f t="shared" ca="1" si="547"/>
        <v>347.55645161290329</v>
      </c>
      <c r="AN516" s="31">
        <f t="shared" ca="1" si="548"/>
        <v>2588.1444892473114</v>
      </c>
      <c r="AO516" s="31">
        <f t="shared" ca="1" si="549"/>
        <v>1503.5463709677417</v>
      </c>
      <c r="AP516" s="31">
        <f t="shared" ca="1" si="550"/>
        <v>41704.171370967742</v>
      </c>
      <c r="AQ516" s="31">
        <f t="shared" ca="1" si="551"/>
        <v>2152.7096774193546</v>
      </c>
      <c r="AR516" s="31">
        <f t="shared" ca="1" si="552"/>
        <v>402.56922043010746</v>
      </c>
      <c r="AS516" s="31">
        <f t="shared" ca="1" si="553"/>
        <v>6508.2741935483891</v>
      </c>
      <c r="AT516" s="31">
        <f t="shared" ca="1" si="554"/>
        <v>-813.07862903225805</v>
      </c>
      <c r="AU516" s="31">
        <f t="shared" ca="1" si="555"/>
        <v>663.5913978494624</v>
      </c>
      <c r="AV516" s="31">
        <f t="shared" ca="1" si="556"/>
        <v>-5583.5161290322567</v>
      </c>
      <c r="AW516" s="31">
        <f t="shared" ca="1" si="557"/>
        <v>65.047043010752674</v>
      </c>
      <c r="AX516" s="31">
        <f t="shared" ca="1" si="558"/>
        <v>1350.5215053763443</v>
      </c>
      <c r="AY516" s="31">
        <f t="shared" ca="1" si="559"/>
        <v>-1174.383064516129</v>
      </c>
      <c r="AZ516" s="31">
        <f t="shared" ca="1" si="560"/>
        <v>-997.34811827956992</v>
      </c>
      <c r="BA516" s="31">
        <f t="shared" ca="1" si="561"/>
        <v>-382.02016129032256</v>
      </c>
      <c r="BB516" s="31">
        <f t="shared" ca="1" si="562"/>
        <v>-2410.5497311827958</v>
      </c>
      <c r="BC516" s="31">
        <f t="shared" ca="1" si="563"/>
        <v>-1597.1438172043011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-2456.5</v>
      </c>
      <c r="BI516" s="32">
        <f>IF($BF516&gt;$Y$7,"",IF(AND($BF516=$Y$7,$BG516=23),"",Entrées!D544-Entrées!D543))</f>
        <v>-2875</v>
      </c>
      <c r="BJ516" s="32">
        <f>IF($BF516&gt;$Y$7,"",IF(AND($BF516=$Y$7,$BG516=23),"",Entrées!E544-Entrées!E543))</f>
        <v>-2287.5</v>
      </c>
      <c r="BK516" s="32">
        <f>IF($BF516&gt;$Y$7,"",IF(AND($BF516=$Y$7,$BG516=23),"",Entrées!F544-Entrées!F543))</f>
        <v>-0.5</v>
      </c>
      <c r="BL516" s="32">
        <f>IF($BF516&gt;$Y$7,"",IF(AND($BF516=$Y$7,$BG516=23),"",Entrées!G544-Entrées!G543))</f>
        <v>-442.5</v>
      </c>
      <c r="BM516" s="32">
        <f>IF($BF516&gt;$Y$7,"",IF(AND($BF516=$Y$7,$BG516=23),"",Entrées!H544-Entrées!H543))</f>
        <v>-1</v>
      </c>
      <c r="BN516" s="32">
        <f>IF($BF516&gt;$Y$7,"",IF(AND($BF516=$Y$7,$BG516=23),"",Entrées!I544-Entrées!I543))</f>
        <v>-1678.5</v>
      </c>
      <c r="BO516" s="32">
        <f>IF($BF516&gt;$Y$7,"",IF(AND($BF516=$Y$7,$BG516=23),"",Entrées!J544-Entrées!J543))</f>
        <v>222.5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-161.5</v>
      </c>
      <c r="BR516" s="32">
        <f>IF($BF516&gt;$Y$7,"",IF(AND($BF516=$Y$7,$BG516=23),"",Entrées!M544-Entrées!M543))</f>
        <v>75</v>
      </c>
      <c r="BS516" s="32">
        <f>IF($BF516&gt;$Y$7,"",IF(AND($BF516=$Y$7,$BG516=23),"",Entrées!N544-Entrées!N543))</f>
        <v>3.5</v>
      </c>
      <c r="BT516" s="32">
        <f>IF($BF516&gt;$Y$7,"",IF(AND($BF516=$Y$7,$BG516=23),"",Entrées!O544-Entrées!O543))</f>
        <v>-474</v>
      </c>
      <c r="BU516" s="32">
        <f>IF($BF516&gt;$Y$7,"",IF(AND($BF516=$Y$7,$BG516=23),"",Entrées!P544-Entrées!P543))</f>
        <v>-5.5</v>
      </c>
      <c r="BV516" s="32">
        <f>IF($BF516&gt;$Y$7,"",IF(AND($BF516=$Y$7,$BG516=23),"",Entrées!Q544-Entrées!Q543))</f>
        <v>-17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99</v>
      </c>
      <c r="BY516" s="32">
        <f>IF($BF516&gt;$Y$7,"",IF(AND($BF516=$Y$7,$BG516=23),"",Entrées!T544-Entrées!T543))</f>
        <v>-6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-153</v>
      </c>
      <c r="CD516" s="33">
        <f>IF($BF516&lt;=$Y$7,Entrées!J543/CD$2,"")</f>
        <v>0.47937168811506436</v>
      </c>
      <c r="CE516" s="33">
        <f>IF($BF516&lt;=$Y$7,Entrées!K543/CE$2,"")</f>
        <v>0</v>
      </c>
      <c r="CF516" s="11">
        <f t="shared" si="565"/>
        <v>7926</v>
      </c>
      <c r="CG516" s="11">
        <f t="shared" si="566"/>
        <v>4186</v>
      </c>
      <c r="CH516" s="52">
        <f t="shared" si="567"/>
        <v>0.27160101910413265</v>
      </c>
      <c r="CI516" s="52">
        <f t="shared" si="568"/>
        <v>9.6170382329218221E-2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44</v>
      </c>
      <c r="F517" s="28">
        <f ca="1">IF($D517&gt;$D$8,"",INDIRECT(ADDRESS(ROW(Entrées!$C$37)+($D517-1)*24+F$11,COLUMN(Entrées!$C$37)+($C517-1),4,TRUE,"Entrées")))</f>
        <v>40.5</v>
      </c>
      <c r="G517" s="28">
        <f ca="1">IF($D517&gt;$D$8,"",INDIRECT(ADDRESS(ROW(Entrées!$C$37)+($D517-1)*24+G$11,COLUMN(Entrées!$C$37)+($C517-1),4,TRUE,"Entrées")))</f>
        <v>41.5</v>
      </c>
      <c r="H517" s="28">
        <f ca="1">IF($D517&gt;$D$8,"",INDIRECT(ADDRESS(ROW(Entrées!$C$37)+($D517-1)*24+H$11,COLUMN(Entrées!$C$37)+($C517-1),4,TRUE,"Entrées")))</f>
        <v>43</v>
      </c>
      <c r="I517" s="28">
        <f ca="1">IF($D517&gt;$D$8,"",INDIRECT(ADDRESS(ROW(Entrées!$C$37)+($D517-1)*24+I$11,COLUMN(Entrées!$C$37)+($C517-1),4,TRUE,"Entrées")))</f>
        <v>41.5</v>
      </c>
      <c r="J517" s="28">
        <f ca="1">IF($D517&gt;$D$8,"",INDIRECT(ADDRESS(ROW(Entrées!$C$37)+($D517-1)*24+J$11,COLUMN(Entrées!$C$37)+($C517-1),4,TRUE,"Entrées")))</f>
        <v>42.5</v>
      </c>
      <c r="K517" s="28">
        <f ca="1">IF($D517&gt;$D$8,"",INDIRECT(ADDRESS(ROW(Entrées!$C$37)+($D517-1)*24+K$11,COLUMN(Entrées!$C$37)+($C517-1),4,TRUE,"Entrées")))</f>
        <v>42</v>
      </c>
      <c r="L517" s="28">
        <f ca="1">IF($D517&gt;$D$8,"",INDIRECT(ADDRESS(ROW(Entrées!$C$37)+($D517-1)*24+L$11,COLUMN(Entrées!$C$37)+($C517-1),4,TRUE,"Entrées")))</f>
        <v>44</v>
      </c>
      <c r="M517" s="28">
        <f ca="1">IF($D517&gt;$D$8,"",INDIRECT(ADDRESS(ROW(Entrées!$C$37)+($D517-1)*24+M$11,COLUMN(Entrées!$C$37)+($C517-1),4,TRUE,"Entrées")))</f>
        <v>43.5</v>
      </c>
      <c r="N517" s="28">
        <f ca="1">IF($D517&gt;$D$8,"",INDIRECT(ADDRESS(ROW(Entrées!$C$37)+($D517-1)*24+N$11,COLUMN(Entrées!$C$37)+($C517-1),4,TRUE,"Entrées")))</f>
        <v>40</v>
      </c>
      <c r="O517" s="28">
        <f ca="1">IF($D517&gt;$D$8,"",INDIRECT(ADDRESS(ROW(Entrées!$C$37)+($D517-1)*24+O$11,COLUMN(Entrées!$C$37)+($C517-1),4,TRUE,"Entrées")))</f>
        <v>36.5</v>
      </c>
      <c r="P517" s="28">
        <f ca="1">IF($D517&gt;$D$8,"",INDIRECT(ADDRESS(ROW(Entrées!$C$37)+($D517-1)*24+P$11,COLUMN(Entrées!$C$37)+($C517-1),4,TRUE,"Entrées")))</f>
        <v>35</v>
      </c>
      <c r="Q517" s="28">
        <f ca="1">IF($D517&gt;$D$8,"",INDIRECT(ADDRESS(ROW(Entrées!$C$37)+($D517-1)*24+Q$11,COLUMN(Entrées!$C$37)+($C517-1),4,TRUE,"Entrées")))</f>
        <v>35</v>
      </c>
      <c r="R517" s="28">
        <f ca="1">IF($D517&gt;$D$8,"",INDIRECT(ADDRESS(ROW(Entrées!$C$37)+($D517-1)*24+R$11,COLUMN(Entrées!$C$37)+($C517-1),4,TRUE,"Entrées")))</f>
        <v>32</v>
      </c>
      <c r="S517" s="28">
        <f ca="1">IF($D517&gt;$D$8,"",INDIRECT(ADDRESS(ROW(Entrées!$C$37)+($D517-1)*24+S$11,COLUMN(Entrées!$C$37)+($C517-1),4,TRUE,"Entrées")))</f>
        <v>31</v>
      </c>
      <c r="T517" s="28">
        <f ca="1">IF($D517&gt;$D$8,"",INDIRECT(ADDRESS(ROW(Entrées!$C$37)+($D517-1)*24+T$11,COLUMN(Entrées!$C$37)+($C517-1),4,TRUE,"Entrées")))</f>
        <v>35.5</v>
      </c>
      <c r="U517" s="28">
        <f ca="1">IF($D517&gt;$D$8,"",INDIRECT(ADDRESS(ROW(Entrées!$C$37)+($D517-1)*24+U$11,COLUMN(Entrées!$C$37)+($C517-1),4,TRUE,"Entrées")))</f>
        <v>36.5</v>
      </c>
      <c r="V517" s="28">
        <f ca="1">IF($D517&gt;$D$8,"",INDIRECT(ADDRESS(ROW(Entrées!$C$37)+($D517-1)*24+V$11,COLUMN(Entrées!$C$37)+($C517-1),4,TRUE,"Entrées")))</f>
        <v>37.5</v>
      </c>
      <c r="W517" s="28">
        <f ca="1">IF($D517&gt;$D$8,"",INDIRECT(ADDRESS(ROW(Entrées!$C$37)+($D517-1)*24+W$11,COLUMN(Entrées!$C$37)+($C517-1),4,TRUE,"Entrées")))</f>
        <v>36.5</v>
      </c>
      <c r="X517" s="28">
        <f ca="1">IF($D517&gt;$D$8,"",INDIRECT(ADDRESS(ROW(Entrées!$C$37)+($D517-1)*24+X$11,COLUMN(Entrées!$C$37)+($C517-1),4,TRUE,"Entrées")))</f>
        <v>35</v>
      </c>
      <c r="Y517" s="28">
        <f ca="1">IF($D517&gt;$D$8,"",INDIRECT(ADDRESS(ROW(Entrées!$C$37)+($D517-1)*24+Y$11,COLUMN(Entrées!$C$37)+($C517-1),4,TRUE,"Entrées")))</f>
        <v>33</v>
      </c>
      <c r="Z517" s="28">
        <f ca="1">IF($D517&gt;$D$8,"",INDIRECT(ADDRESS(ROW(Entrées!$C$37)+($D517-1)*24+Z$11,COLUMN(Entrées!$C$37)+($C517-1),4,TRUE,"Entrées")))</f>
        <v>35.5</v>
      </c>
      <c r="AA517" s="28">
        <f ca="1">IF($D517&gt;$D$8,"",INDIRECT(ADDRESS(ROW(Entrées!$C$37)+($D517-1)*24+AA$11,COLUMN(Entrées!$C$37)+($C517-1),4,TRUE,"Entrées")))</f>
        <v>39</v>
      </c>
      <c r="AB517" s="28">
        <f ca="1">IF($D517&gt;$D$8,"",INDIRECT(ADDRESS(ROW(Entrées!$C$37)+($D517-1)*24+AB$11,COLUMN(Entrées!$C$37)+($C517-1),4,TRUE,"Entrées")))</f>
        <v>37.5</v>
      </c>
      <c r="AC517" s="11"/>
      <c r="AD517" s="40">
        <f t="shared" ca="1" si="597"/>
        <v>38.25</v>
      </c>
      <c r="AE517" s="40">
        <f t="shared" ca="1" si="599"/>
        <v>44</v>
      </c>
      <c r="AF517" s="40">
        <f t="shared" ca="1" si="600"/>
        <v>31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49473.956989247294</v>
      </c>
      <c r="AK517" s="31">
        <f t="shared" ca="1" si="545"/>
        <v>49350.672043010745</v>
      </c>
      <c r="AL517" s="31">
        <f t="shared" ca="1" si="546"/>
        <v>49398.118279569891</v>
      </c>
      <c r="AM517" s="31">
        <f t="shared" ca="1" si="547"/>
        <v>347.55645161290329</v>
      </c>
      <c r="AN517" s="31">
        <f t="shared" ca="1" si="548"/>
        <v>2588.1444892473114</v>
      </c>
      <c r="AO517" s="31">
        <f t="shared" ca="1" si="549"/>
        <v>1503.5463709677417</v>
      </c>
      <c r="AP517" s="31">
        <f t="shared" ca="1" si="550"/>
        <v>41704.171370967742</v>
      </c>
      <c r="AQ517" s="31">
        <f t="shared" ca="1" si="551"/>
        <v>2152.7096774193546</v>
      </c>
      <c r="AR517" s="31">
        <f t="shared" ca="1" si="552"/>
        <v>402.56922043010746</v>
      </c>
      <c r="AS517" s="31">
        <f t="shared" ca="1" si="553"/>
        <v>6508.2741935483891</v>
      </c>
      <c r="AT517" s="31">
        <f t="shared" ca="1" si="554"/>
        <v>-813.07862903225805</v>
      </c>
      <c r="AU517" s="31">
        <f t="shared" ca="1" si="555"/>
        <v>663.5913978494624</v>
      </c>
      <c r="AV517" s="31">
        <f t="shared" ca="1" si="556"/>
        <v>-5583.5161290322567</v>
      </c>
      <c r="AW517" s="31">
        <f t="shared" ca="1" si="557"/>
        <v>65.047043010752674</v>
      </c>
      <c r="AX517" s="31">
        <f t="shared" ca="1" si="558"/>
        <v>1350.5215053763443</v>
      </c>
      <c r="AY517" s="31">
        <f t="shared" ca="1" si="559"/>
        <v>-1174.383064516129</v>
      </c>
      <c r="AZ517" s="31">
        <f t="shared" ca="1" si="560"/>
        <v>-997.34811827956992</v>
      </c>
      <c r="BA517" s="31">
        <f t="shared" ca="1" si="561"/>
        <v>-382.02016129032256</v>
      </c>
      <c r="BB517" s="31">
        <f t="shared" ca="1" si="562"/>
        <v>-2410.5497311827958</v>
      </c>
      <c r="BC517" s="31">
        <f t="shared" ca="1" si="563"/>
        <v>-1597.1438172043011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-1368.5</v>
      </c>
      <c r="BI517" s="32">
        <f>IF($BF517&gt;$Y$7,"",IF(AND($BF517=$Y$7,$BG517=23),"",Entrées!D545-Entrées!D544))</f>
        <v>-1437.5</v>
      </c>
      <c r="BJ517" s="32">
        <f>IF($BF517&gt;$Y$7,"",IF(AND($BF517=$Y$7,$BG517=23),"",Entrées!E545-Entrées!E544))</f>
        <v>-1062.5</v>
      </c>
      <c r="BK517" s="32">
        <f>IF($BF517&gt;$Y$7,"",IF(AND($BF517=$Y$7,$BG517=23),"",Entrées!F545-Entrées!F544))</f>
        <v>1.5</v>
      </c>
      <c r="BL517" s="32">
        <f>IF($BF517&gt;$Y$7,"",IF(AND($BF517=$Y$7,$BG517=23),"",Entrées!G545-Entrées!G544))</f>
        <v>-67</v>
      </c>
      <c r="BM517" s="32">
        <f>IF($BF517&gt;$Y$7,"",IF(AND($BF517=$Y$7,$BG517=23),"",Entrées!H545-Entrées!H544))</f>
        <v>5</v>
      </c>
      <c r="BN517" s="32">
        <f>IF($BF517&gt;$Y$7,"",IF(AND($BF517=$Y$7,$BG517=23),"",Entrées!I545-Entrées!I544))</f>
        <v>-989</v>
      </c>
      <c r="BO517" s="32">
        <f>IF($BF517&gt;$Y$7,"",IF(AND($BF517=$Y$7,$BG517=23),"",Entrées!J545-Entrées!J544))</f>
        <v>97.5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-325.5</v>
      </c>
      <c r="BR517" s="32">
        <f>IF($BF517&gt;$Y$7,"",IF(AND($BF517=$Y$7,$BG517=23),"",Entrées!M545-Entrées!M544))</f>
        <v>-321.5</v>
      </c>
      <c r="BS517" s="32">
        <f>IF($BF517&gt;$Y$7,"",IF(AND($BF517=$Y$7,$BG517=23),"",Entrées!N545-Entrées!N544))</f>
        <v>-6.5</v>
      </c>
      <c r="BT517" s="32">
        <f>IF($BF517&gt;$Y$7,"",IF(AND($BF517=$Y$7,$BG517=23),"",Entrées!O545-Entrées!O544))</f>
        <v>237</v>
      </c>
      <c r="BU517" s="32">
        <f>IF($BF517&gt;$Y$7,"",IF(AND($BF517=$Y$7,$BG517=23),"",Entrées!P545-Entrées!P544))</f>
        <v>0</v>
      </c>
      <c r="BV517" s="32">
        <f>IF($BF517&gt;$Y$7,"",IF(AND($BF517=$Y$7,$BG517=23),"",Entrées!Q545-Entrées!Q544))</f>
        <v>-20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-22</v>
      </c>
      <c r="BY517" s="32">
        <f>IF($BF517&gt;$Y$7,"",IF(AND($BF517=$Y$7,$BG517=23),"",Entrées!T545-Entrées!T544))</f>
        <v>571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0</v>
      </c>
      <c r="CD517" s="33">
        <f>IF($BF517&lt;=$Y$7,Entrées!J544/CD$2,"")</f>
        <v>0.50744385566490036</v>
      </c>
      <c r="CE517" s="33">
        <f>IF($BF517&lt;=$Y$7,Entrées!K544/CE$2,"")</f>
        <v>0</v>
      </c>
      <c r="CF517" s="11">
        <f t="shared" si="565"/>
        <v>7926</v>
      </c>
      <c r="CG517" s="11">
        <f t="shared" si="566"/>
        <v>4186</v>
      </c>
      <c r="CH517" s="52">
        <f t="shared" si="567"/>
        <v>0.27160101910413265</v>
      </c>
      <c r="CI517" s="52">
        <f t="shared" si="568"/>
        <v>9.6170382329218221E-2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26.5</v>
      </c>
      <c r="F518" s="28">
        <f ca="1">IF($D518&gt;$D$8,"",INDIRECT(ADDRESS(ROW(Entrées!$C$37)+($D518-1)*24+F$11,COLUMN(Entrées!$C$37)+($C518-1),4,TRUE,"Entrées")))</f>
        <v>18</v>
      </c>
      <c r="G518" s="28">
        <f ca="1">IF($D518&gt;$D$8,"",INDIRECT(ADDRESS(ROW(Entrées!$C$37)+($D518-1)*24+G$11,COLUMN(Entrées!$C$37)+($C518-1),4,TRUE,"Entrées")))</f>
        <v>17.5</v>
      </c>
      <c r="H518" s="28">
        <f ca="1">IF($D518&gt;$D$8,"",INDIRECT(ADDRESS(ROW(Entrées!$C$37)+($D518-1)*24+H$11,COLUMN(Entrées!$C$37)+($C518-1),4,TRUE,"Entrées")))</f>
        <v>18</v>
      </c>
      <c r="I518" s="28">
        <f ca="1">IF($D518&gt;$D$8,"",INDIRECT(ADDRESS(ROW(Entrées!$C$37)+($D518-1)*24+I$11,COLUMN(Entrées!$C$37)+($C518-1),4,TRUE,"Entrées")))</f>
        <v>19</v>
      </c>
      <c r="J518" s="28">
        <f ca="1">IF($D518&gt;$D$8,"",INDIRECT(ADDRESS(ROW(Entrées!$C$37)+($D518-1)*24+J$11,COLUMN(Entrées!$C$37)+($C518-1),4,TRUE,"Entrées")))</f>
        <v>19</v>
      </c>
      <c r="K518" s="28">
        <f ca="1">IF($D518&gt;$D$8,"",INDIRECT(ADDRESS(ROW(Entrées!$C$37)+($D518-1)*24+K$11,COLUMN(Entrées!$C$37)+($C518-1),4,TRUE,"Entrées")))</f>
        <v>18.5</v>
      </c>
      <c r="L518" s="28">
        <f ca="1">IF($D518&gt;$D$8,"",INDIRECT(ADDRESS(ROW(Entrées!$C$37)+($D518-1)*24+L$11,COLUMN(Entrées!$C$37)+($C518-1),4,TRUE,"Entrées")))</f>
        <v>18</v>
      </c>
      <c r="M518" s="28">
        <f ca="1">IF($D518&gt;$D$8,"",INDIRECT(ADDRESS(ROW(Entrées!$C$37)+($D518-1)*24+M$11,COLUMN(Entrées!$C$37)+($C518-1),4,TRUE,"Entrées")))</f>
        <v>17</v>
      </c>
      <c r="N518" s="28">
        <f ca="1">IF($D518&gt;$D$8,"",INDIRECT(ADDRESS(ROW(Entrées!$C$37)+($D518-1)*24+N$11,COLUMN(Entrées!$C$37)+($C518-1),4,TRUE,"Entrées")))</f>
        <v>17</v>
      </c>
      <c r="O518" s="28">
        <f ca="1">IF($D518&gt;$D$8,"",INDIRECT(ADDRESS(ROW(Entrées!$C$37)+($D518-1)*24+O$11,COLUMN(Entrées!$C$37)+($C518-1),4,TRUE,"Entrées")))</f>
        <v>16</v>
      </c>
      <c r="P518" s="28">
        <f ca="1">IF($D518&gt;$D$8,"",INDIRECT(ADDRESS(ROW(Entrées!$C$37)+($D518-1)*24+P$11,COLUMN(Entrées!$C$37)+($C518-1),4,TRUE,"Entrées")))</f>
        <v>16</v>
      </c>
      <c r="Q518" s="28">
        <f ca="1">IF($D518&gt;$D$8,"",INDIRECT(ADDRESS(ROW(Entrées!$C$37)+($D518-1)*24+Q$11,COLUMN(Entrées!$C$37)+($C518-1),4,TRUE,"Entrées")))</f>
        <v>16</v>
      </c>
      <c r="R518" s="28">
        <f ca="1">IF($D518&gt;$D$8,"",INDIRECT(ADDRESS(ROW(Entrées!$C$37)+($D518-1)*24+R$11,COLUMN(Entrées!$C$37)+($C518-1),4,TRUE,"Entrées")))</f>
        <v>16</v>
      </c>
      <c r="S518" s="28">
        <f ca="1">IF($D518&gt;$D$8,"",INDIRECT(ADDRESS(ROW(Entrées!$C$37)+($D518-1)*24+S$11,COLUMN(Entrées!$C$37)+($C518-1),4,TRUE,"Entrées")))</f>
        <v>16</v>
      </c>
      <c r="T518" s="28">
        <f ca="1">IF($D518&gt;$D$8,"",INDIRECT(ADDRESS(ROW(Entrées!$C$37)+($D518-1)*24+T$11,COLUMN(Entrées!$C$37)+($C518-1),4,TRUE,"Entrées")))</f>
        <v>17</v>
      </c>
      <c r="U518" s="28">
        <f ca="1">IF($D518&gt;$D$8,"",INDIRECT(ADDRESS(ROW(Entrées!$C$37)+($D518-1)*24+U$11,COLUMN(Entrées!$C$37)+($C518-1),4,TRUE,"Entrées")))</f>
        <v>17</v>
      </c>
      <c r="V518" s="28">
        <f ca="1">IF($D518&gt;$D$8,"",INDIRECT(ADDRESS(ROW(Entrées!$C$37)+($D518-1)*24+V$11,COLUMN(Entrées!$C$37)+($C518-1),4,TRUE,"Entrées")))</f>
        <v>17</v>
      </c>
      <c r="W518" s="28">
        <f ca="1">IF($D518&gt;$D$8,"",INDIRECT(ADDRESS(ROW(Entrées!$C$37)+($D518-1)*24+W$11,COLUMN(Entrées!$C$37)+($C518-1),4,TRUE,"Entrées")))</f>
        <v>16.5</v>
      </c>
      <c r="X518" s="28">
        <f ca="1">IF($D518&gt;$D$8,"",INDIRECT(ADDRESS(ROW(Entrées!$C$37)+($D518-1)*24+X$11,COLUMN(Entrées!$C$37)+($C518-1),4,TRUE,"Entrées")))</f>
        <v>15</v>
      </c>
      <c r="Y518" s="28">
        <f ca="1">IF($D518&gt;$D$8,"",INDIRECT(ADDRESS(ROW(Entrées!$C$37)+($D518-1)*24+Y$11,COLUMN(Entrées!$C$37)+($C518-1),4,TRUE,"Entrées")))</f>
        <v>15.5</v>
      </c>
      <c r="Z518" s="28">
        <f ca="1">IF($D518&gt;$D$8,"",INDIRECT(ADDRESS(ROW(Entrées!$C$37)+($D518-1)*24+Z$11,COLUMN(Entrées!$C$37)+($C518-1),4,TRUE,"Entrées")))</f>
        <v>16</v>
      </c>
      <c r="AA518" s="28">
        <f ca="1">IF($D518&gt;$D$8,"",INDIRECT(ADDRESS(ROW(Entrées!$C$37)+($D518-1)*24+AA$11,COLUMN(Entrées!$C$37)+($C518-1),4,TRUE,"Entrées")))</f>
        <v>16</v>
      </c>
      <c r="AB518" s="28">
        <f ca="1">IF($D518&gt;$D$8,"",INDIRECT(ADDRESS(ROW(Entrées!$C$37)+($D518-1)*24+AB$11,COLUMN(Entrées!$C$37)+($C518-1),4,TRUE,"Entrées")))</f>
        <v>16</v>
      </c>
      <c r="AC518" s="11"/>
      <c r="AD518" s="40">
        <f t="shared" ca="1" si="597"/>
        <v>17.270833333333332</v>
      </c>
      <c r="AE518" s="40">
        <f t="shared" ca="1" si="599"/>
        <v>26.5</v>
      </c>
      <c r="AF518" s="40">
        <f t="shared" ca="1" si="600"/>
        <v>15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49473.956989247294</v>
      </c>
      <c r="AK518" s="31">
        <f t="shared" ca="1" si="545"/>
        <v>49350.672043010745</v>
      </c>
      <c r="AL518" s="31">
        <f t="shared" ca="1" si="546"/>
        <v>49398.118279569891</v>
      </c>
      <c r="AM518" s="31">
        <f t="shared" ca="1" si="547"/>
        <v>347.55645161290329</v>
      </c>
      <c r="AN518" s="31">
        <f t="shared" ca="1" si="548"/>
        <v>2588.1444892473114</v>
      </c>
      <c r="AO518" s="31">
        <f t="shared" ca="1" si="549"/>
        <v>1503.5463709677417</v>
      </c>
      <c r="AP518" s="31">
        <f t="shared" ca="1" si="550"/>
        <v>41704.171370967742</v>
      </c>
      <c r="AQ518" s="31">
        <f t="shared" ca="1" si="551"/>
        <v>2152.7096774193546</v>
      </c>
      <c r="AR518" s="31">
        <f t="shared" ca="1" si="552"/>
        <v>402.56922043010746</v>
      </c>
      <c r="AS518" s="31">
        <f t="shared" ca="1" si="553"/>
        <v>6508.2741935483891</v>
      </c>
      <c r="AT518" s="31">
        <f t="shared" ca="1" si="554"/>
        <v>-813.07862903225805</v>
      </c>
      <c r="AU518" s="31">
        <f t="shared" ca="1" si="555"/>
        <v>663.5913978494624</v>
      </c>
      <c r="AV518" s="31">
        <f t="shared" ca="1" si="556"/>
        <v>-5583.5161290322567</v>
      </c>
      <c r="AW518" s="31">
        <f t="shared" ca="1" si="557"/>
        <v>65.047043010752674</v>
      </c>
      <c r="AX518" s="31">
        <f t="shared" ca="1" si="558"/>
        <v>1350.5215053763443</v>
      </c>
      <c r="AY518" s="31">
        <f t="shared" ca="1" si="559"/>
        <v>-1174.383064516129</v>
      </c>
      <c r="AZ518" s="31">
        <f t="shared" ca="1" si="560"/>
        <v>-997.34811827956992</v>
      </c>
      <c r="BA518" s="31">
        <f t="shared" ca="1" si="561"/>
        <v>-382.02016129032256</v>
      </c>
      <c r="BB518" s="31">
        <f t="shared" ca="1" si="562"/>
        <v>-2410.5497311827958</v>
      </c>
      <c r="BC518" s="31">
        <f t="shared" ca="1" si="563"/>
        <v>-1597.1438172043011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1138.5</v>
      </c>
      <c r="BI518" s="32">
        <f>IF($BF518&gt;$Y$7,"",IF(AND($BF518=$Y$7,$BG518=23),"",Entrées!D546-Entrées!D545))</f>
        <v>1312.5</v>
      </c>
      <c r="BJ518" s="32">
        <f>IF($BF518&gt;$Y$7,"",IF(AND($BF518=$Y$7,$BG518=23),"",Entrées!E546-Entrées!E545))</f>
        <v>1837.5</v>
      </c>
      <c r="BK518" s="32">
        <f>IF($BF518&gt;$Y$7,"",IF(AND($BF518=$Y$7,$BG518=23),"",Entrées!F546-Entrées!F545))</f>
        <v>0</v>
      </c>
      <c r="BL518" s="32">
        <f>IF($BF518&gt;$Y$7,"",IF(AND($BF518=$Y$7,$BG518=23),"",Entrées!G546-Entrées!G545))</f>
        <v>-16.5</v>
      </c>
      <c r="BM518" s="32">
        <f>IF($BF518&gt;$Y$7,"",IF(AND($BF518=$Y$7,$BG518=23),"",Entrées!H546-Entrées!H545))</f>
        <v>0.5</v>
      </c>
      <c r="BN518" s="32">
        <f>IF($BF518&gt;$Y$7,"",IF(AND($BF518=$Y$7,$BG518=23),"",Entrées!I546-Entrées!I545))</f>
        <v>934.5</v>
      </c>
      <c r="BO518" s="32">
        <f>IF($BF518&gt;$Y$7,"",IF(AND($BF518=$Y$7,$BG518=23),"",Entrées!J546-Entrées!J545))</f>
        <v>264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-2</v>
      </c>
      <c r="BR518" s="32">
        <f>IF($BF518&gt;$Y$7,"",IF(AND($BF518=$Y$7,$BG518=23),"",Entrées!M546-Entrées!M545))</f>
        <v>22</v>
      </c>
      <c r="BS518" s="32">
        <f>IF($BF518&gt;$Y$7,"",IF(AND($BF518=$Y$7,$BG518=23),"",Entrées!N546-Entrées!N545))</f>
        <v>8</v>
      </c>
      <c r="BT518" s="32">
        <f>IF($BF518&gt;$Y$7,"",IF(AND($BF518=$Y$7,$BG518=23),"",Entrées!O546-Entrées!O545))</f>
        <v>-72</v>
      </c>
      <c r="BU518" s="32">
        <f>IF($BF518&gt;$Y$7,"",IF(AND($BF518=$Y$7,$BG518=23),"",Entrées!P546-Entrées!P545))</f>
        <v>-1.5</v>
      </c>
      <c r="BV518" s="32">
        <f>IF($BF518&gt;$Y$7,"",IF(AND($BF518=$Y$7,$BG518=23),"",Entrées!Q546-Entrées!Q545))</f>
        <v>0</v>
      </c>
      <c r="BW518" s="32">
        <f>IF($BF518&gt;$Y$7,"",IF(AND($BF518=$Y$7,$BG518=23),"",Entrées!R546-Entrées!R545))</f>
        <v>4</v>
      </c>
      <c r="BX518" s="32">
        <f>IF($BF518&gt;$Y$7,"",IF(AND($BF518=$Y$7,$BG518=23),"",Entrées!S546-Entrées!S545))</f>
        <v>-298</v>
      </c>
      <c r="BY518" s="32">
        <f>IF($BF518&gt;$Y$7,"",IF(AND($BF518=$Y$7,$BG518=23),"",Entrées!T546-Entrées!T545))</f>
        <v>86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0</v>
      </c>
      <c r="CD518" s="33">
        <f>IF($BF518&lt;=$Y$7,Entrées!J545/CD$2,"")</f>
        <v>0.51974514256876103</v>
      </c>
      <c r="CE518" s="33">
        <f>IF($BF518&lt;=$Y$7,Entrées!K545/CE$2,"")</f>
        <v>0</v>
      </c>
      <c r="CF518" s="11">
        <f t="shared" si="565"/>
        <v>7926</v>
      </c>
      <c r="CG518" s="11">
        <f t="shared" si="566"/>
        <v>4186</v>
      </c>
      <c r="CH518" s="52">
        <f t="shared" si="567"/>
        <v>0.27160101910413265</v>
      </c>
      <c r="CI518" s="52">
        <f t="shared" si="568"/>
        <v>9.6170382329218221E-2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17</v>
      </c>
      <c r="F519" s="28">
        <f ca="1">IF($D519&gt;$D$8,"",INDIRECT(ADDRESS(ROW(Entrées!$C$37)+($D519-1)*24+F$11,COLUMN(Entrées!$C$37)+($C519-1),4,TRUE,"Entrées")))</f>
        <v>18.5</v>
      </c>
      <c r="G519" s="28">
        <f ca="1">IF($D519&gt;$D$8,"",INDIRECT(ADDRESS(ROW(Entrées!$C$37)+($D519-1)*24+G$11,COLUMN(Entrées!$C$37)+($C519-1),4,TRUE,"Entrées")))</f>
        <v>20</v>
      </c>
      <c r="H519" s="28">
        <f ca="1">IF($D519&gt;$D$8,"",INDIRECT(ADDRESS(ROW(Entrées!$C$37)+($D519-1)*24+H$11,COLUMN(Entrées!$C$37)+($C519-1),4,TRUE,"Entrées")))</f>
        <v>22</v>
      </c>
      <c r="I519" s="28">
        <f ca="1">IF($D519&gt;$D$8,"",INDIRECT(ADDRESS(ROW(Entrées!$C$37)+($D519-1)*24+I$11,COLUMN(Entrées!$C$37)+($C519-1),4,TRUE,"Entrées")))</f>
        <v>22</v>
      </c>
      <c r="J519" s="28">
        <f ca="1">IF($D519&gt;$D$8,"",INDIRECT(ADDRESS(ROW(Entrées!$C$37)+($D519-1)*24+J$11,COLUMN(Entrées!$C$37)+($C519-1),4,TRUE,"Entrées")))</f>
        <v>22</v>
      </c>
      <c r="K519" s="28">
        <f ca="1">IF($D519&gt;$D$8,"",INDIRECT(ADDRESS(ROW(Entrées!$C$37)+($D519-1)*24+K$11,COLUMN(Entrées!$C$37)+($C519-1),4,TRUE,"Entrées")))</f>
        <v>22</v>
      </c>
      <c r="L519" s="28">
        <f ca="1">IF($D519&gt;$D$8,"",INDIRECT(ADDRESS(ROW(Entrées!$C$37)+($D519-1)*24+L$11,COLUMN(Entrées!$C$37)+($C519-1),4,TRUE,"Entrées")))</f>
        <v>21</v>
      </c>
      <c r="M519" s="28">
        <f ca="1">IF($D519&gt;$D$8,"",INDIRECT(ADDRESS(ROW(Entrées!$C$37)+($D519-1)*24+M$11,COLUMN(Entrées!$C$37)+($C519-1),4,TRUE,"Entrées")))</f>
        <v>19.5</v>
      </c>
      <c r="N519" s="28">
        <f ca="1">IF($D519&gt;$D$8,"",INDIRECT(ADDRESS(ROW(Entrées!$C$37)+($D519-1)*24+N$11,COLUMN(Entrées!$C$37)+($C519-1),4,TRUE,"Entrées")))</f>
        <v>18</v>
      </c>
      <c r="O519" s="28">
        <f ca="1">IF($D519&gt;$D$8,"",INDIRECT(ADDRESS(ROW(Entrées!$C$37)+($D519-1)*24+O$11,COLUMN(Entrées!$C$37)+($C519-1),4,TRUE,"Entrées")))</f>
        <v>18</v>
      </c>
      <c r="P519" s="28">
        <f ca="1">IF($D519&gt;$D$8,"",INDIRECT(ADDRESS(ROW(Entrées!$C$37)+($D519-1)*24+P$11,COLUMN(Entrées!$C$37)+($C519-1),4,TRUE,"Entrées")))</f>
        <v>18</v>
      </c>
      <c r="Q519" s="28">
        <f ca="1">IF($D519&gt;$D$8,"",INDIRECT(ADDRESS(ROW(Entrées!$C$37)+($D519-1)*24+Q$11,COLUMN(Entrées!$C$37)+($C519-1),4,TRUE,"Entrées")))</f>
        <v>17.5</v>
      </c>
      <c r="R519" s="28">
        <f ca="1">IF($D519&gt;$D$8,"",INDIRECT(ADDRESS(ROW(Entrées!$C$37)+($D519-1)*24+R$11,COLUMN(Entrées!$C$37)+($C519-1),4,TRUE,"Entrées")))</f>
        <v>17.5</v>
      </c>
      <c r="S519" s="28">
        <f ca="1">IF($D519&gt;$D$8,"",INDIRECT(ADDRESS(ROW(Entrées!$C$37)+($D519-1)*24+S$11,COLUMN(Entrées!$C$37)+($C519-1),4,TRUE,"Entrées")))</f>
        <v>18</v>
      </c>
      <c r="T519" s="28">
        <f ca="1">IF($D519&gt;$D$8,"",INDIRECT(ADDRESS(ROW(Entrées!$C$37)+($D519-1)*24+T$11,COLUMN(Entrées!$C$37)+($C519-1),4,TRUE,"Entrées")))</f>
        <v>18</v>
      </c>
      <c r="U519" s="28">
        <f ca="1">IF($D519&gt;$D$8,"",INDIRECT(ADDRESS(ROW(Entrées!$C$37)+($D519-1)*24+U$11,COLUMN(Entrées!$C$37)+($C519-1),4,TRUE,"Entrées")))</f>
        <v>18.5</v>
      </c>
      <c r="V519" s="28">
        <f ca="1">IF($D519&gt;$D$8,"",INDIRECT(ADDRESS(ROW(Entrées!$C$37)+($D519-1)*24+V$11,COLUMN(Entrées!$C$37)+($C519-1),4,TRUE,"Entrées")))</f>
        <v>17.5</v>
      </c>
      <c r="W519" s="28">
        <f ca="1">IF($D519&gt;$D$8,"",INDIRECT(ADDRESS(ROW(Entrées!$C$37)+($D519-1)*24+W$11,COLUMN(Entrées!$C$37)+($C519-1),4,TRUE,"Entrées")))</f>
        <v>16</v>
      </c>
      <c r="X519" s="28">
        <f ca="1">IF($D519&gt;$D$8,"",INDIRECT(ADDRESS(ROW(Entrées!$C$37)+($D519-1)*24+X$11,COLUMN(Entrées!$C$37)+($C519-1),4,TRUE,"Entrées")))</f>
        <v>15</v>
      </c>
      <c r="Y519" s="28">
        <f ca="1">IF($D519&gt;$D$8,"",INDIRECT(ADDRESS(ROW(Entrées!$C$37)+($D519-1)*24+Y$11,COLUMN(Entrées!$C$37)+($C519-1),4,TRUE,"Entrées")))</f>
        <v>16</v>
      </c>
      <c r="Z519" s="28">
        <f ca="1">IF($D519&gt;$D$8,"",INDIRECT(ADDRESS(ROW(Entrées!$C$37)+($D519-1)*24+Z$11,COLUMN(Entrées!$C$37)+($C519-1),4,TRUE,"Entrées")))</f>
        <v>16.5</v>
      </c>
      <c r="AA519" s="28">
        <f ca="1">IF($D519&gt;$D$8,"",INDIRECT(ADDRESS(ROW(Entrées!$C$37)+($D519-1)*24+AA$11,COLUMN(Entrées!$C$37)+($C519-1),4,TRUE,"Entrées")))</f>
        <v>17</v>
      </c>
      <c r="AB519" s="28">
        <f ca="1">IF($D519&gt;$D$8,"",INDIRECT(ADDRESS(ROW(Entrées!$C$37)+($D519-1)*24+AB$11,COLUMN(Entrées!$C$37)+($C519-1),4,TRUE,"Entrées")))</f>
        <v>16.5</v>
      </c>
      <c r="AC519" s="11"/>
      <c r="AD519" s="40">
        <f t="shared" ca="1" si="597"/>
        <v>18.416666666666668</v>
      </c>
      <c r="AE519" s="40">
        <f t="shared" ca="1" si="599"/>
        <v>22</v>
      </c>
      <c r="AF519" s="40">
        <f t="shared" ca="1" si="600"/>
        <v>15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49473.956989247294</v>
      </c>
      <c r="AK519" s="31">
        <f t="shared" ca="1" si="545"/>
        <v>49350.672043010745</v>
      </c>
      <c r="AL519" s="31">
        <f t="shared" ca="1" si="546"/>
        <v>49398.118279569891</v>
      </c>
      <c r="AM519" s="31">
        <f t="shared" ca="1" si="547"/>
        <v>347.55645161290329</v>
      </c>
      <c r="AN519" s="31">
        <f t="shared" ca="1" si="548"/>
        <v>2588.1444892473114</v>
      </c>
      <c r="AO519" s="31">
        <f t="shared" ca="1" si="549"/>
        <v>1503.5463709677417</v>
      </c>
      <c r="AP519" s="31">
        <f t="shared" ca="1" si="550"/>
        <v>41704.171370967742</v>
      </c>
      <c r="AQ519" s="31">
        <f t="shared" ca="1" si="551"/>
        <v>2152.7096774193546</v>
      </c>
      <c r="AR519" s="31">
        <f t="shared" ca="1" si="552"/>
        <v>402.56922043010746</v>
      </c>
      <c r="AS519" s="31">
        <f t="shared" ca="1" si="553"/>
        <v>6508.2741935483891</v>
      </c>
      <c r="AT519" s="31">
        <f t="shared" ca="1" si="554"/>
        <v>-813.07862903225805</v>
      </c>
      <c r="AU519" s="31">
        <f t="shared" ca="1" si="555"/>
        <v>663.5913978494624</v>
      </c>
      <c r="AV519" s="31">
        <f t="shared" ca="1" si="556"/>
        <v>-5583.5161290322567</v>
      </c>
      <c r="AW519" s="31">
        <f t="shared" ca="1" si="557"/>
        <v>65.047043010752674</v>
      </c>
      <c r="AX519" s="31">
        <f t="shared" ca="1" si="558"/>
        <v>1350.5215053763443</v>
      </c>
      <c r="AY519" s="31">
        <f t="shared" ca="1" si="559"/>
        <v>-1174.383064516129</v>
      </c>
      <c r="AZ519" s="31">
        <f t="shared" ca="1" si="560"/>
        <v>-997.34811827956992</v>
      </c>
      <c r="BA519" s="31">
        <f t="shared" ca="1" si="561"/>
        <v>-382.02016129032256</v>
      </c>
      <c r="BB519" s="31">
        <f t="shared" ca="1" si="562"/>
        <v>-2410.5497311827958</v>
      </c>
      <c r="BC519" s="31">
        <f t="shared" ca="1" si="563"/>
        <v>-1597.1438172043011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3917</v>
      </c>
      <c r="BI519" s="32">
        <f>IF($BF519&gt;$Y$7,"",IF(AND($BF519=$Y$7,$BG519=23),"",Entrées!D547-Entrées!D546))</f>
        <v>4637.5</v>
      </c>
      <c r="BJ519" s="32">
        <f>IF($BF519&gt;$Y$7,"",IF(AND($BF519=$Y$7,$BG519=23),"",Entrées!E547-Entrées!E546))</f>
        <v>4562.5</v>
      </c>
      <c r="BK519" s="32">
        <f>IF($BF519&gt;$Y$7,"",IF(AND($BF519=$Y$7,$BG519=23),"",Entrées!F547-Entrées!F546))</f>
        <v>0</v>
      </c>
      <c r="BL519" s="32">
        <f>IF($BF519&gt;$Y$7,"",IF(AND($BF519=$Y$7,$BG519=23),"",Entrées!G547-Entrées!G546))</f>
        <v>340</v>
      </c>
      <c r="BM519" s="32">
        <f>IF($BF519&gt;$Y$7,"",IF(AND($BF519=$Y$7,$BG519=23),"",Entrées!H547-Entrées!H546))</f>
        <v>0</v>
      </c>
      <c r="BN519" s="32">
        <f>IF($BF519&gt;$Y$7,"",IF(AND($BF519=$Y$7,$BG519=23),"",Entrées!I547-Entrées!I546))</f>
        <v>1953.5</v>
      </c>
      <c r="BO519" s="32">
        <f>IF($BF519&gt;$Y$7,"",IF(AND($BF519=$Y$7,$BG519=23),"",Entrées!J547-Entrées!J546))</f>
        <v>268.5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216.5</v>
      </c>
      <c r="BR519" s="32">
        <f>IF($BF519&gt;$Y$7,"",IF(AND($BF519=$Y$7,$BG519=23),"",Entrées!M547-Entrées!M546))</f>
        <v>511</v>
      </c>
      <c r="BS519" s="32">
        <f>IF($BF519&gt;$Y$7,"",IF(AND($BF519=$Y$7,$BG519=23),"",Entrées!N547-Entrées!N546))</f>
        <v>-8</v>
      </c>
      <c r="BT519" s="32">
        <f>IF($BF519&gt;$Y$7,"",IF(AND($BF519=$Y$7,$BG519=23),"",Entrées!O547-Entrées!O546))</f>
        <v>636</v>
      </c>
      <c r="BU519" s="32">
        <f>IF($BF519&gt;$Y$7,"",IF(AND($BF519=$Y$7,$BG519=23),"",Entrées!P547-Entrées!P546))</f>
        <v>3</v>
      </c>
      <c r="BV519" s="32">
        <f>IF($BF519&gt;$Y$7,"",IF(AND($BF519=$Y$7,$BG519=23),"",Entrées!Q547-Entrées!Q546))</f>
        <v>325</v>
      </c>
      <c r="BW519" s="32">
        <f>IF($BF519&gt;$Y$7,"",IF(AND($BF519=$Y$7,$BG519=23),"",Entrées!R547-Entrées!R546))</f>
        <v>79</v>
      </c>
      <c r="BX519" s="32">
        <f>IF($BF519&gt;$Y$7,"",IF(AND($BF519=$Y$7,$BG519=23),"",Entrées!S547-Entrées!S546))</f>
        <v>249</v>
      </c>
      <c r="BY519" s="32">
        <f>IF($BF519&gt;$Y$7,"",IF(AND($BF519=$Y$7,$BG519=23),"",Entrées!T547-Entrées!T546))</f>
        <v>144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377</v>
      </c>
      <c r="CD519" s="33">
        <f>IF($BF519&lt;=$Y$7,Entrées!J546/CD$2,"")</f>
        <v>0.55305324249306076</v>
      </c>
      <c r="CE519" s="33">
        <f>IF($BF519&lt;=$Y$7,Entrées!K546/CE$2,"")</f>
        <v>0</v>
      </c>
      <c r="CF519" s="11">
        <f t="shared" si="565"/>
        <v>7926</v>
      </c>
      <c r="CG519" s="11">
        <f t="shared" si="566"/>
        <v>4186</v>
      </c>
      <c r="CH519" s="52">
        <f t="shared" si="567"/>
        <v>0.27160101910413265</v>
      </c>
      <c r="CI519" s="52">
        <f t="shared" si="568"/>
        <v>9.6170382329218221E-2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17</v>
      </c>
      <c r="F520" s="28">
        <f ca="1">IF($D520&gt;$D$8,"",INDIRECT(ADDRESS(ROW(Entrées!$C$37)+($D520-1)*24+F$11,COLUMN(Entrées!$C$37)+($C520-1),4,TRUE,"Entrées")))</f>
        <v>18.5</v>
      </c>
      <c r="G520" s="28">
        <f ca="1">IF($D520&gt;$D$8,"",INDIRECT(ADDRESS(ROW(Entrées!$C$37)+($D520-1)*24+G$11,COLUMN(Entrées!$C$37)+($C520-1),4,TRUE,"Entrées")))</f>
        <v>19.5</v>
      </c>
      <c r="H520" s="28">
        <f ca="1">IF($D520&gt;$D$8,"",INDIRECT(ADDRESS(ROW(Entrées!$C$37)+($D520-1)*24+H$11,COLUMN(Entrées!$C$37)+($C520-1),4,TRUE,"Entrées")))</f>
        <v>20</v>
      </c>
      <c r="I520" s="28">
        <f ca="1">IF($D520&gt;$D$8,"",INDIRECT(ADDRESS(ROW(Entrées!$C$37)+($D520-1)*24+I$11,COLUMN(Entrées!$C$37)+($C520-1),4,TRUE,"Entrées")))</f>
        <v>21.5</v>
      </c>
      <c r="J520" s="28">
        <f ca="1">IF($D520&gt;$D$8,"",INDIRECT(ADDRESS(ROW(Entrées!$C$37)+($D520-1)*24+J$11,COLUMN(Entrées!$C$37)+($C520-1),4,TRUE,"Entrées")))</f>
        <v>24.5</v>
      </c>
      <c r="K520" s="28">
        <f ca="1">IF($D520&gt;$D$8,"",INDIRECT(ADDRESS(ROW(Entrées!$C$37)+($D520-1)*24+K$11,COLUMN(Entrées!$C$37)+($C520-1),4,TRUE,"Entrées")))</f>
        <v>30</v>
      </c>
      <c r="L520" s="28">
        <f ca="1">IF($D520&gt;$D$8,"",INDIRECT(ADDRESS(ROW(Entrées!$C$37)+($D520-1)*24+L$11,COLUMN(Entrées!$C$37)+($C520-1),4,TRUE,"Entrées")))</f>
        <v>37</v>
      </c>
      <c r="M520" s="28">
        <f ca="1">IF($D520&gt;$D$8,"",INDIRECT(ADDRESS(ROW(Entrées!$C$37)+($D520-1)*24+M$11,COLUMN(Entrées!$C$37)+($C520-1),4,TRUE,"Entrées")))</f>
        <v>46.5</v>
      </c>
      <c r="N520" s="28">
        <f ca="1">IF($D520&gt;$D$8,"",INDIRECT(ADDRESS(ROW(Entrées!$C$37)+($D520-1)*24+N$11,COLUMN(Entrées!$C$37)+($C520-1),4,TRUE,"Entrées")))</f>
        <v>55.5</v>
      </c>
      <c r="O520" s="28">
        <f ca="1">IF($D520&gt;$D$8,"",INDIRECT(ADDRESS(ROW(Entrées!$C$37)+($D520-1)*24+O$11,COLUMN(Entrées!$C$37)+($C520-1),4,TRUE,"Entrées")))</f>
        <v>53.5</v>
      </c>
      <c r="P520" s="28">
        <f ca="1">IF($D520&gt;$D$8,"",INDIRECT(ADDRESS(ROW(Entrées!$C$37)+($D520-1)*24+P$11,COLUMN(Entrées!$C$37)+($C520-1),4,TRUE,"Entrées")))</f>
        <v>49.5</v>
      </c>
      <c r="Q520" s="28">
        <f ca="1">IF($D520&gt;$D$8,"",INDIRECT(ADDRESS(ROW(Entrées!$C$37)+($D520-1)*24+Q$11,COLUMN(Entrées!$C$37)+($C520-1),4,TRUE,"Entrées")))</f>
        <v>52.5</v>
      </c>
      <c r="R520" s="28">
        <f ca="1">IF($D520&gt;$D$8,"",INDIRECT(ADDRESS(ROW(Entrées!$C$37)+($D520-1)*24+R$11,COLUMN(Entrées!$C$37)+($C520-1),4,TRUE,"Entrées")))</f>
        <v>53</v>
      </c>
      <c r="S520" s="28">
        <f ca="1">IF($D520&gt;$D$8,"",INDIRECT(ADDRESS(ROW(Entrées!$C$37)+($D520-1)*24+S$11,COLUMN(Entrées!$C$37)+($C520-1),4,TRUE,"Entrées")))</f>
        <v>58.5</v>
      </c>
      <c r="T520" s="28">
        <f ca="1">IF($D520&gt;$D$8,"",INDIRECT(ADDRESS(ROW(Entrées!$C$37)+($D520-1)*24+T$11,COLUMN(Entrées!$C$37)+($C520-1),4,TRUE,"Entrées")))</f>
        <v>55.5</v>
      </c>
      <c r="U520" s="28">
        <f ca="1">IF($D520&gt;$D$8,"",INDIRECT(ADDRESS(ROW(Entrées!$C$37)+($D520-1)*24+U$11,COLUMN(Entrées!$C$37)+($C520-1),4,TRUE,"Entrées")))</f>
        <v>52</v>
      </c>
      <c r="V520" s="28">
        <f ca="1">IF($D520&gt;$D$8,"",INDIRECT(ADDRESS(ROW(Entrées!$C$37)+($D520-1)*24+V$11,COLUMN(Entrées!$C$37)+($C520-1),4,TRUE,"Entrées")))</f>
        <v>49.5</v>
      </c>
      <c r="W520" s="28">
        <f ca="1">IF($D520&gt;$D$8,"",INDIRECT(ADDRESS(ROW(Entrées!$C$37)+($D520-1)*24+W$11,COLUMN(Entrées!$C$37)+($C520-1),4,TRUE,"Entrées")))</f>
        <v>55.5</v>
      </c>
      <c r="X520" s="28">
        <f ca="1">IF($D520&gt;$D$8,"",INDIRECT(ADDRESS(ROW(Entrées!$C$37)+($D520-1)*24+X$11,COLUMN(Entrées!$C$37)+($C520-1),4,TRUE,"Entrées")))</f>
        <v>58</v>
      </c>
      <c r="Y520" s="28">
        <f ca="1">IF($D520&gt;$D$8,"",INDIRECT(ADDRESS(ROW(Entrées!$C$37)+($D520-1)*24+Y$11,COLUMN(Entrées!$C$37)+($C520-1),4,TRUE,"Entrées")))</f>
        <v>56</v>
      </c>
      <c r="Z520" s="28">
        <f ca="1">IF($D520&gt;$D$8,"",INDIRECT(ADDRESS(ROW(Entrées!$C$37)+($D520-1)*24+Z$11,COLUMN(Entrées!$C$37)+($C520-1),4,TRUE,"Entrées")))</f>
        <v>60.5</v>
      </c>
      <c r="AA520" s="28">
        <f ca="1">IF($D520&gt;$D$8,"",INDIRECT(ADDRESS(ROW(Entrées!$C$37)+($D520-1)*24+AA$11,COLUMN(Entrées!$C$37)+($C520-1),4,TRUE,"Entrées")))</f>
        <v>59</v>
      </c>
      <c r="AB520" s="28">
        <f ca="1">IF($D520&gt;$D$8,"",INDIRECT(ADDRESS(ROW(Entrées!$C$37)+($D520-1)*24+AB$11,COLUMN(Entrées!$C$37)+($C520-1),4,TRUE,"Entrées")))</f>
        <v>56.5</v>
      </c>
      <c r="AC520" s="11"/>
      <c r="AD520" s="40">
        <f t="shared" ca="1" si="597"/>
        <v>44.145833333333336</v>
      </c>
      <c r="AE520" s="40">
        <f t="shared" ca="1" si="599"/>
        <v>60.5</v>
      </c>
      <c r="AF520" s="40">
        <f t="shared" ca="1" si="600"/>
        <v>17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49473.956989247294</v>
      </c>
      <c r="AK520" s="31">
        <f t="shared" ca="1" si="545"/>
        <v>49350.672043010745</v>
      </c>
      <c r="AL520" s="31">
        <f t="shared" ca="1" si="546"/>
        <v>49398.118279569891</v>
      </c>
      <c r="AM520" s="31">
        <f t="shared" ca="1" si="547"/>
        <v>347.55645161290329</v>
      </c>
      <c r="AN520" s="31">
        <f t="shared" ca="1" si="548"/>
        <v>2588.1444892473114</v>
      </c>
      <c r="AO520" s="31">
        <f t="shared" ca="1" si="549"/>
        <v>1503.5463709677417</v>
      </c>
      <c r="AP520" s="31">
        <f t="shared" ca="1" si="550"/>
        <v>41704.171370967742</v>
      </c>
      <c r="AQ520" s="31">
        <f t="shared" ca="1" si="551"/>
        <v>2152.7096774193546</v>
      </c>
      <c r="AR520" s="31">
        <f t="shared" ca="1" si="552"/>
        <v>402.56922043010746</v>
      </c>
      <c r="AS520" s="31">
        <f t="shared" ca="1" si="553"/>
        <v>6508.2741935483891</v>
      </c>
      <c r="AT520" s="31">
        <f t="shared" ca="1" si="554"/>
        <v>-813.07862903225805</v>
      </c>
      <c r="AU520" s="31">
        <f t="shared" ca="1" si="555"/>
        <v>663.5913978494624</v>
      </c>
      <c r="AV520" s="31">
        <f t="shared" ca="1" si="556"/>
        <v>-5583.5161290322567</v>
      </c>
      <c r="AW520" s="31">
        <f t="shared" ca="1" si="557"/>
        <v>65.047043010752674</v>
      </c>
      <c r="AX520" s="31">
        <f t="shared" ca="1" si="558"/>
        <v>1350.5215053763443</v>
      </c>
      <c r="AY520" s="31">
        <f t="shared" ca="1" si="559"/>
        <v>-1174.383064516129</v>
      </c>
      <c r="AZ520" s="31">
        <f t="shared" ca="1" si="560"/>
        <v>-997.34811827956992</v>
      </c>
      <c r="BA520" s="31">
        <f t="shared" ca="1" si="561"/>
        <v>-382.02016129032256</v>
      </c>
      <c r="BB520" s="31">
        <f t="shared" ca="1" si="562"/>
        <v>-2410.5497311827958</v>
      </c>
      <c r="BC520" s="31">
        <f t="shared" ca="1" si="563"/>
        <v>-1597.1438172043011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5945.5</v>
      </c>
      <c r="BI520" s="32">
        <f>IF($BF520&gt;$Y$7,"",IF(AND($BF520=$Y$7,$BG520=23),"",Entrées!D548-Entrées!D547))</f>
        <v>6400</v>
      </c>
      <c r="BJ520" s="32">
        <f>IF($BF520&gt;$Y$7,"",IF(AND($BF520=$Y$7,$BG520=23),"",Entrées!E548-Entrées!E547))</f>
        <v>5550</v>
      </c>
      <c r="BK520" s="32">
        <f>IF($BF520&gt;$Y$7,"",IF(AND($BF520=$Y$7,$BG520=23),"",Entrées!F548-Entrées!F547))</f>
        <v>-4.5</v>
      </c>
      <c r="BL520" s="32">
        <f>IF($BF520&gt;$Y$7,"",IF(AND($BF520=$Y$7,$BG520=23),"",Entrées!G548-Entrées!G547))</f>
        <v>864</v>
      </c>
      <c r="BM520" s="32">
        <f>IF($BF520&gt;$Y$7,"",IF(AND($BF520=$Y$7,$BG520=23),"",Entrées!H548-Entrées!H547))</f>
        <v>0.5</v>
      </c>
      <c r="BN520" s="32">
        <f>IF($BF520&gt;$Y$7,"",IF(AND($BF520=$Y$7,$BG520=23),"",Entrées!I548-Entrées!I547))</f>
        <v>1332</v>
      </c>
      <c r="BO520" s="32">
        <f>IF($BF520&gt;$Y$7,"",IF(AND($BF520=$Y$7,$BG520=23),"",Entrées!J548-Entrées!J547))</f>
        <v>1</v>
      </c>
      <c r="BP520" s="32">
        <f>IF($BF520&gt;$Y$7,"",IF(AND($BF520=$Y$7,$BG520=23),"",Entrées!K548-Entrées!K547))</f>
        <v>0</v>
      </c>
      <c r="BQ520" s="32">
        <f>IF($BF520&gt;$Y$7,"",IF(AND($BF520=$Y$7,$BG520=23),"",Entrées!L548-Entrées!L547))</f>
        <v>1407</v>
      </c>
      <c r="BR520" s="32">
        <f>IF($BF520&gt;$Y$7,"",IF(AND($BF520=$Y$7,$BG520=23),"",Entrées!M548-Entrées!M547))</f>
        <v>1268.5</v>
      </c>
      <c r="BS520" s="32">
        <f>IF($BF520&gt;$Y$7,"",IF(AND($BF520=$Y$7,$BG520=23),"",Entrées!N548-Entrées!N547))</f>
        <v>-10.5</v>
      </c>
      <c r="BT520" s="32">
        <f>IF($BF520&gt;$Y$7,"",IF(AND($BF520=$Y$7,$BG520=23),"",Entrées!O548-Entrées!O547))</f>
        <v>1088</v>
      </c>
      <c r="BU520" s="32">
        <f>IF($BF520&gt;$Y$7,"",IF(AND($BF520=$Y$7,$BG520=23),"",Entrées!P548-Entrées!P547))</f>
        <v>9.5</v>
      </c>
      <c r="BV520" s="32">
        <f>IF($BF520&gt;$Y$7,"",IF(AND($BF520=$Y$7,$BG520=23),"",Entrées!Q548-Entrées!Q547))</f>
        <v>828</v>
      </c>
      <c r="BW520" s="32">
        <f>IF($BF520&gt;$Y$7,"",IF(AND($BF520=$Y$7,$BG520=23),"",Entrées!R548-Entrées!R547))</f>
        <v>-113</v>
      </c>
      <c r="BX520" s="32">
        <f>IF($BF520&gt;$Y$7,"",IF(AND($BF520=$Y$7,$BG520=23),"",Entrées!S548-Entrées!S547))</f>
        <v>-79</v>
      </c>
      <c r="BY520" s="32">
        <f>IF($BF520&gt;$Y$7,"",IF(AND($BF520=$Y$7,$BG520=23),"",Entrées!T548-Entrées!T547))</f>
        <v>-100</v>
      </c>
      <c r="BZ520" s="32">
        <f>IF($BF520&gt;$Y$7,"",IF(AND($BF520=$Y$7,$BG520=23),"",Entrées!U548-Entrées!U547))</f>
        <v>-155</v>
      </c>
      <c r="CA520" s="32">
        <f>IF($BF520&gt;$Y$7,"",IF(AND($BF520=$Y$7,$BG520=23),"",Entrées!V548-Entrées!V547))</f>
        <v>276</v>
      </c>
      <c r="CD520" s="33">
        <f>IF($BF520&lt;=$Y$7,Entrées!J547/CD$2,"")</f>
        <v>0.58692909412061567</v>
      </c>
      <c r="CE520" s="33">
        <f>IF($BF520&lt;=$Y$7,Entrées!K547/CE$2,"")</f>
        <v>0</v>
      </c>
      <c r="CF520" s="11">
        <f t="shared" si="565"/>
        <v>7926</v>
      </c>
      <c r="CG520" s="11">
        <f t="shared" si="566"/>
        <v>4186</v>
      </c>
      <c r="CH520" s="52">
        <f t="shared" si="567"/>
        <v>0.27160101910413265</v>
      </c>
      <c r="CI520" s="52">
        <f t="shared" si="568"/>
        <v>9.6170382329218221E-2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53</v>
      </c>
      <c r="F521" s="28">
        <f ca="1">IF($D521&gt;$D$8,"",INDIRECT(ADDRESS(ROW(Entrées!$C$37)+($D521-1)*24+F$11,COLUMN(Entrées!$C$37)+($C521-1),4,TRUE,"Entrées")))</f>
        <v>45</v>
      </c>
      <c r="G521" s="28">
        <f ca="1">IF($D521&gt;$D$8,"",INDIRECT(ADDRESS(ROW(Entrées!$C$37)+($D521-1)*24+G$11,COLUMN(Entrées!$C$37)+($C521-1),4,TRUE,"Entrées")))</f>
        <v>41.5</v>
      </c>
      <c r="H521" s="28">
        <f ca="1">IF($D521&gt;$D$8,"",INDIRECT(ADDRESS(ROW(Entrées!$C$37)+($D521-1)*24+H$11,COLUMN(Entrées!$C$37)+($C521-1),4,TRUE,"Entrées")))</f>
        <v>42.5</v>
      </c>
      <c r="I521" s="28">
        <f ca="1">IF($D521&gt;$D$8,"",INDIRECT(ADDRESS(ROW(Entrées!$C$37)+($D521-1)*24+I$11,COLUMN(Entrées!$C$37)+($C521-1),4,TRUE,"Entrées")))</f>
        <v>42</v>
      </c>
      <c r="J521" s="28">
        <f ca="1">IF($D521&gt;$D$8,"",INDIRECT(ADDRESS(ROW(Entrées!$C$37)+($D521-1)*24+J$11,COLUMN(Entrées!$C$37)+($C521-1),4,TRUE,"Entrées")))</f>
        <v>42</v>
      </c>
      <c r="K521" s="28">
        <f ca="1">IF($D521&gt;$D$8,"",INDIRECT(ADDRESS(ROW(Entrées!$C$37)+($D521-1)*24+K$11,COLUMN(Entrées!$C$37)+($C521-1),4,TRUE,"Entrées")))</f>
        <v>48</v>
      </c>
      <c r="L521" s="28">
        <f ca="1">IF($D521&gt;$D$8,"",INDIRECT(ADDRESS(ROW(Entrées!$C$37)+($D521-1)*24+L$11,COLUMN(Entrées!$C$37)+($C521-1),4,TRUE,"Entrées")))</f>
        <v>66</v>
      </c>
      <c r="M521" s="28">
        <f ca="1">IF($D521&gt;$D$8,"",INDIRECT(ADDRESS(ROW(Entrées!$C$37)+($D521-1)*24+M$11,COLUMN(Entrées!$C$37)+($C521-1),4,TRUE,"Entrées")))</f>
        <v>74</v>
      </c>
      <c r="N521" s="28">
        <f ca="1">IF($D521&gt;$D$8,"",INDIRECT(ADDRESS(ROW(Entrées!$C$37)+($D521-1)*24+N$11,COLUMN(Entrées!$C$37)+($C521-1),4,TRUE,"Entrées")))</f>
        <v>81</v>
      </c>
      <c r="O521" s="28">
        <f ca="1">IF($D521&gt;$D$8,"",INDIRECT(ADDRESS(ROW(Entrées!$C$37)+($D521-1)*24+O$11,COLUMN(Entrées!$C$37)+($C521-1),4,TRUE,"Entrées")))</f>
        <v>85</v>
      </c>
      <c r="P521" s="28">
        <f ca="1">IF($D521&gt;$D$8,"",INDIRECT(ADDRESS(ROW(Entrées!$C$37)+($D521-1)*24+P$11,COLUMN(Entrées!$C$37)+($C521-1),4,TRUE,"Entrées")))</f>
        <v>83.5</v>
      </c>
      <c r="Q521" s="28">
        <f ca="1">IF($D521&gt;$D$8,"",INDIRECT(ADDRESS(ROW(Entrées!$C$37)+($D521-1)*24+Q$11,COLUMN(Entrées!$C$37)+($C521-1),4,TRUE,"Entrées")))</f>
        <v>82</v>
      </c>
      <c r="R521" s="28">
        <f ca="1">IF($D521&gt;$D$8,"",INDIRECT(ADDRESS(ROW(Entrées!$C$37)+($D521-1)*24+R$11,COLUMN(Entrées!$C$37)+($C521-1),4,TRUE,"Entrées")))</f>
        <v>84</v>
      </c>
      <c r="S521" s="28">
        <f ca="1">IF($D521&gt;$D$8,"",INDIRECT(ADDRESS(ROW(Entrées!$C$37)+($D521-1)*24+S$11,COLUMN(Entrées!$C$37)+($C521-1),4,TRUE,"Entrées")))</f>
        <v>83</v>
      </c>
      <c r="T521" s="28">
        <f ca="1">IF($D521&gt;$D$8,"",INDIRECT(ADDRESS(ROW(Entrées!$C$37)+($D521-1)*24+T$11,COLUMN(Entrées!$C$37)+($C521-1),4,TRUE,"Entrées")))</f>
        <v>80</v>
      </c>
      <c r="U521" s="28">
        <f ca="1">IF($D521&gt;$D$8,"",INDIRECT(ADDRESS(ROW(Entrées!$C$37)+($D521-1)*24+U$11,COLUMN(Entrées!$C$37)+($C521-1),4,TRUE,"Entrées")))</f>
        <v>79</v>
      </c>
      <c r="V521" s="28">
        <f ca="1">IF($D521&gt;$D$8,"",INDIRECT(ADDRESS(ROW(Entrées!$C$37)+($D521-1)*24+V$11,COLUMN(Entrées!$C$37)+($C521-1),4,TRUE,"Entrées")))</f>
        <v>75</v>
      </c>
      <c r="W521" s="28">
        <f ca="1">IF($D521&gt;$D$8,"",INDIRECT(ADDRESS(ROW(Entrées!$C$37)+($D521-1)*24+W$11,COLUMN(Entrées!$C$37)+($C521-1),4,TRUE,"Entrées")))</f>
        <v>81</v>
      </c>
      <c r="X521" s="28">
        <f ca="1">IF($D521&gt;$D$8,"",INDIRECT(ADDRESS(ROW(Entrées!$C$37)+($D521-1)*24+X$11,COLUMN(Entrées!$C$37)+($C521-1),4,TRUE,"Entrées")))</f>
        <v>79.5</v>
      </c>
      <c r="Y521" s="28">
        <f ca="1">IF($D521&gt;$D$8,"",INDIRECT(ADDRESS(ROW(Entrées!$C$37)+($D521-1)*24+Y$11,COLUMN(Entrées!$C$37)+($C521-1),4,TRUE,"Entrées")))</f>
        <v>79.5</v>
      </c>
      <c r="Z521" s="28">
        <f ca="1">IF($D521&gt;$D$8,"",INDIRECT(ADDRESS(ROW(Entrées!$C$37)+($D521-1)*24+Z$11,COLUMN(Entrées!$C$37)+($C521-1),4,TRUE,"Entrées")))</f>
        <v>72</v>
      </c>
      <c r="AA521" s="28">
        <f ca="1">IF($D521&gt;$D$8,"",INDIRECT(ADDRESS(ROW(Entrées!$C$37)+($D521-1)*24+AA$11,COLUMN(Entrées!$C$37)+($C521-1),4,TRUE,"Entrées")))</f>
        <v>69.5</v>
      </c>
      <c r="AB521" s="28">
        <f ca="1">IF($D521&gt;$D$8,"",INDIRECT(ADDRESS(ROW(Entrées!$C$37)+($D521-1)*24+AB$11,COLUMN(Entrées!$C$37)+($C521-1),4,TRUE,"Entrées")))</f>
        <v>66</v>
      </c>
      <c r="AC521" s="11"/>
      <c r="AD521" s="40">
        <f t="shared" ca="1" si="597"/>
        <v>68.083333333333329</v>
      </c>
      <c r="AE521" s="40">
        <f t="shared" ca="1" si="599"/>
        <v>85</v>
      </c>
      <c r="AF521" s="40">
        <f t="shared" ca="1" si="600"/>
        <v>41.5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49473.956989247294</v>
      </c>
      <c r="AK521" s="31">
        <f t="shared" ca="1" si="545"/>
        <v>49350.672043010745</v>
      </c>
      <c r="AL521" s="31">
        <f t="shared" ca="1" si="546"/>
        <v>49398.118279569891</v>
      </c>
      <c r="AM521" s="31">
        <f t="shared" ca="1" si="547"/>
        <v>347.55645161290329</v>
      </c>
      <c r="AN521" s="31">
        <f t="shared" ca="1" si="548"/>
        <v>2588.1444892473114</v>
      </c>
      <c r="AO521" s="31">
        <f t="shared" ca="1" si="549"/>
        <v>1503.5463709677417</v>
      </c>
      <c r="AP521" s="31">
        <f t="shared" ca="1" si="550"/>
        <v>41704.171370967742</v>
      </c>
      <c r="AQ521" s="31">
        <f t="shared" ca="1" si="551"/>
        <v>2152.7096774193546</v>
      </c>
      <c r="AR521" s="31">
        <f t="shared" ca="1" si="552"/>
        <v>402.56922043010746</v>
      </c>
      <c r="AS521" s="31">
        <f t="shared" ca="1" si="553"/>
        <v>6508.2741935483891</v>
      </c>
      <c r="AT521" s="31">
        <f t="shared" ca="1" si="554"/>
        <v>-813.07862903225805</v>
      </c>
      <c r="AU521" s="31">
        <f t="shared" ca="1" si="555"/>
        <v>663.5913978494624</v>
      </c>
      <c r="AV521" s="31">
        <f t="shared" ca="1" si="556"/>
        <v>-5583.5161290322567</v>
      </c>
      <c r="AW521" s="31">
        <f t="shared" ca="1" si="557"/>
        <v>65.047043010752674</v>
      </c>
      <c r="AX521" s="31">
        <f t="shared" ca="1" si="558"/>
        <v>1350.5215053763443</v>
      </c>
      <c r="AY521" s="31">
        <f t="shared" ca="1" si="559"/>
        <v>-1174.383064516129</v>
      </c>
      <c r="AZ521" s="31">
        <f t="shared" ca="1" si="560"/>
        <v>-997.34811827956992</v>
      </c>
      <c r="BA521" s="31">
        <f t="shared" ca="1" si="561"/>
        <v>-382.02016129032256</v>
      </c>
      <c r="BB521" s="31">
        <f t="shared" ca="1" si="562"/>
        <v>-2410.5497311827958</v>
      </c>
      <c r="BC521" s="31">
        <f t="shared" ca="1" si="563"/>
        <v>-1597.1438172043011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3809.5</v>
      </c>
      <c r="BI521" s="32">
        <f>IF($BF521&gt;$Y$7,"",IF(AND($BF521=$Y$7,$BG521=23),"",Entrées!D549-Entrées!D548))</f>
        <v>2987.5</v>
      </c>
      <c r="BJ521" s="32">
        <f>IF($BF521&gt;$Y$7,"",IF(AND($BF521=$Y$7,$BG521=23),"",Entrées!E549-Entrées!E548))</f>
        <v>2925</v>
      </c>
      <c r="BK521" s="32">
        <f>IF($BF521&gt;$Y$7,"",IF(AND($BF521=$Y$7,$BG521=23),"",Entrées!F549-Entrées!F548))</f>
        <v>-3.5</v>
      </c>
      <c r="BL521" s="32">
        <f>IF($BF521&gt;$Y$7,"",IF(AND($BF521=$Y$7,$BG521=23),"",Entrées!G549-Entrées!G548))</f>
        <v>394</v>
      </c>
      <c r="BM521" s="32">
        <f>IF($BF521&gt;$Y$7,"",IF(AND($BF521=$Y$7,$BG521=23),"",Entrées!H549-Entrées!H548))</f>
        <v>2</v>
      </c>
      <c r="BN521" s="32">
        <f>IF($BF521&gt;$Y$7,"",IF(AND($BF521=$Y$7,$BG521=23),"",Entrées!I549-Entrées!I548))</f>
        <v>335</v>
      </c>
      <c r="BO521" s="32">
        <f>IF($BF521&gt;$Y$7,"",IF(AND($BF521=$Y$7,$BG521=23),"",Entrées!J549-Entrées!J548))</f>
        <v>19</v>
      </c>
      <c r="BP521" s="32">
        <f>IF($BF521&gt;$Y$7,"",IF(AND($BF521=$Y$7,$BG521=23),"",Entrées!K549-Entrées!K548))</f>
        <v>6</v>
      </c>
      <c r="BQ521" s="32">
        <f>IF($BF521&gt;$Y$7,"",IF(AND($BF521=$Y$7,$BG521=23),"",Entrées!L549-Entrées!L548))</f>
        <v>1535</v>
      </c>
      <c r="BR521" s="32">
        <f>IF($BF521&gt;$Y$7,"",IF(AND($BF521=$Y$7,$BG521=23),"",Entrées!M549-Entrées!M548))</f>
        <v>975</v>
      </c>
      <c r="BS521" s="32">
        <f>IF($BF521&gt;$Y$7,"",IF(AND($BF521=$Y$7,$BG521=23),"",Entrées!N549-Entrées!N548))</f>
        <v>-3</v>
      </c>
      <c r="BT521" s="32">
        <f>IF($BF521&gt;$Y$7,"",IF(AND($BF521=$Y$7,$BG521=23),"",Entrées!O549-Entrées!O548))</f>
        <v>550</v>
      </c>
      <c r="BU521" s="32">
        <f>IF($BF521&gt;$Y$7,"",IF(AND($BF521=$Y$7,$BG521=23),"",Entrées!P549-Entrées!P548))</f>
        <v>3</v>
      </c>
      <c r="BV521" s="32">
        <f>IF($BF521&gt;$Y$7,"",IF(AND($BF521=$Y$7,$BG521=23),"",Entrées!Q549-Entrées!Q548))</f>
        <v>467</v>
      </c>
      <c r="BW521" s="32">
        <f>IF($BF521&gt;$Y$7,"",IF(AND($BF521=$Y$7,$BG521=23),"",Entrées!R549-Entrées!R548))</f>
        <v>-167</v>
      </c>
      <c r="BX521" s="32">
        <f>IF($BF521&gt;$Y$7,"",IF(AND($BF521=$Y$7,$BG521=23),"",Entrées!S549-Entrées!S548))</f>
        <v>8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375</v>
      </c>
      <c r="CD521" s="33">
        <f>IF($BF521&lt;=$Y$7,Entrées!J548/CD$2,"")</f>
        <v>0.58705526116578355</v>
      </c>
      <c r="CE521" s="33">
        <f>IF($BF521&lt;=$Y$7,Entrées!K548/CE$2,"")</f>
        <v>0</v>
      </c>
      <c r="CF521" s="11">
        <f t="shared" si="565"/>
        <v>7926</v>
      </c>
      <c r="CG521" s="11">
        <f t="shared" si="566"/>
        <v>4186</v>
      </c>
      <c r="CH521" s="52">
        <f t="shared" si="567"/>
        <v>0.27160101910413265</v>
      </c>
      <c r="CI521" s="52">
        <f t="shared" si="568"/>
        <v>9.6170382329218221E-2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69.5</v>
      </c>
      <c r="F522" s="28">
        <f ca="1">IF($D522&gt;$D$8,"",INDIRECT(ADDRESS(ROW(Entrées!$C$37)+($D522-1)*24+F$11,COLUMN(Entrées!$C$37)+($C522-1),4,TRUE,"Entrées")))</f>
        <v>68.5</v>
      </c>
      <c r="G522" s="28">
        <f ca="1">IF($D522&gt;$D$8,"",INDIRECT(ADDRESS(ROW(Entrées!$C$37)+($D522-1)*24+G$11,COLUMN(Entrées!$C$37)+($C522-1),4,TRUE,"Entrées")))</f>
        <v>61.5</v>
      </c>
      <c r="H522" s="28">
        <f ca="1">IF($D522&gt;$D$8,"",INDIRECT(ADDRESS(ROW(Entrées!$C$37)+($D522-1)*24+H$11,COLUMN(Entrées!$C$37)+($C522-1),4,TRUE,"Entrées")))</f>
        <v>55.5</v>
      </c>
      <c r="I522" s="28">
        <f ca="1">IF($D522&gt;$D$8,"",INDIRECT(ADDRESS(ROW(Entrées!$C$37)+($D522-1)*24+I$11,COLUMN(Entrées!$C$37)+($C522-1),4,TRUE,"Entrées")))</f>
        <v>58</v>
      </c>
      <c r="J522" s="28">
        <f ca="1">IF($D522&gt;$D$8,"",INDIRECT(ADDRESS(ROW(Entrées!$C$37)+($D522-1)*24+J$11,COLUMN(Entrées!$C$37)+($C522-1),4,TRUE,"Entrées")))</f>
        <v>65.5</v>
      </c>
      <c r="K522" s="28">
        <f ca="1">IF($D522&gt;$D$8,"",INDIRECT(ADDRESS(ROW(Entrées!$C$37)+($D522-1)*24+K$11,COLUMN(Entrées!$C$37)+($C522-1),4,TRUE,"Entrées")))</f>
        <v>73</v>
      </c>
      <c r="L522" s="28">
        <f ca="1">IF($D522&gt;$D$8,"",INDIRECT(ADDRESS(ROW(Entrées!$C$37)+($D522-1)*24+L$11,COLUMN(Entrées!$C$37)+($C522-1),4,TRUE,"Entrées")))</f>
        <v>75</v>
      </c>
      <c r="M522" s="28">
        <f ca="1">IF($D522&gt;$D$8,"",INDIRECT(ADDRESS(ROW(Entrées!$C$37)+($D522-1)*24+M$11,COLUMN(Entrées!$C$37)+($C522-1),4,TRUE,"Entrées")))</f>
        <v>77</v>
      </c>
      <c r="N522" s="28">
        <f ca="1">IF($D522&gt;$D$8,"",INDIRECT(ADDRESS(ROW(Entrées!$C$37)+($D522-1)*24+N$11,COLUMN(Entrées!$C$37)+($C522-1),4,TRUE,"Entrées")))</f>
        <v>80.5</v>
      </c>
      <c r="O522" s="28">
        <f ca="1">IF($D522&gt;$D$8,"",INDIRECT(ADDRESS(ROW(Entrées!$C$37)+($D522-1)*24+O$11,COLUMN(Entrées!$C$37)+($C522-1),4,TRUE,"Entrées")))</f>
        <v>80</v>
      </c>
      <c r="P522" s="28">
        <f ca="1">IF($D522&gt;$D$8,"",INDIRECT(ADDRESS(ROW(Entrées!$C$37)+($D522-1)*24+P$11,COLUMN(Entrées!$C$37)+($C522-1),4,TRUE,"Entrées")))</f>
        <v>75.5</v>
      </c>
      <c r="Q522" s="28">
        <f ca="1">IF($D522&gt;$D$8,"",INDIRECT(ADDRESS(ROW(Entrées!$C$37)+($D522-1)*24+Q$11,COLUMN(Entrées!$C$37)+($C522-1),4,TRUE,"Entrées")))</f>
        <v>78</v>
      </c>
      <c r="R522" s="28">
        <f ca="1">IF($D522&gt;$D$8,"",INDIRECT(ADDRESS(ROW(Entrées!$C$37)+($D522-1)*24+R$11,COLUMN(Entrées!$C$37)+($C522-1),4,TRUE,"Entrées")))</f>
        <v>80.5</v>
      </c>
      <c r="S522" s="28">
        <f ca="1">IF($D522&gt;$D$8,"",INDIRECT(ADDRESS(ROW(Entrées!$C$37)+($D522-1)*24+S$11,COLUMN(Entrées!$C$37)+($C522-1),4,TRUE,"Entrées")))</f>
        <v>78</v>
      </c>
      <c r="T522" s="28">
        <f ca="1">IF($D522&gt;$D$8,"",INDIRECT(ADDRESS(ROW(Entrées!$C$37)+($D522-1)*24+T$11,COLUMN(Entrées!$C$37)+($C522-1),4,TRUE,"Entrées")))</f>
        <v>79</v>
      </c>
      <c r="U522" s="28">
        <f ca="1">IF($D522&gt;$D$8,"",INDIRECT(ADDRESS(ROW(Entrées!$C$37)+($D522-1)*24+U$11,COLUMN(Entrées!$C$37)+($C522-1),4,TRUE,"Entrées")))</f>
        <v>77.5</v>
      </c>
      <c r="V522" s="28">
        <f ca="1">IF($D522&gt;$D$8,"",INDIRECT(ADDRESS(ROW(Entrées!$C$37)+($D522-1)*24+V$11,COLUMN(Entrées!$C$37)+($C522-1),4,TRUE,"Entrées")))</f>
        <v>79.5</v>
      </c>
      <c r="W522" s="28">
        <f ca="1">IF($D522&gt;$D$8,"",INDIRECT(ADDRESS(ROW(Entrées!$C$37)+($D522-1)*24+W$11,COLUMN(Entrées!$C$37)+($C522-1),4,TRUE,"Entrées")))</f>
        <v>82.5</v>
      </c>
      <c r="X522" s="28">
        <f ca="1">IF($D522&gt;$D$8,"",INDIRECT(ADDRESS(ROW(Entrées!$C$37)+($D522-1)*24+X$11,COLUMN(Entrées!$C$37)+($C522-1),4,TRUE,"Entrées")))</f>
        <v>83</v>
      </c>
      <c r="Y522" s="28">
        <f ca="1">IF($D522&gt;$D$8,"",INDIRECT(ADDRESS(ROW(Entrées!$C$37)+($D522-1)*24+Y$11,COLUMN(Entrées!$C$37)+($C522-1),4,TRUE,"Entrées")))</f>
        <v>78</v>
      </c>
      <c r="Z522" s="28">
        <f ca="1">IF($D522&gt;$D$8,"",INDIRECT(ADDRESS(ROW(Entrées!$C$37)+($D522-1)*24+Z$11,COLUMN(Entrées!$C$37)+($C522-1),4,TRUE,"Entrées")))</f>
        <v>78.5</v>
      </c>
      <c r="AA522" s="28">
        <f ca="1">IF($D522&gt;$D$8,"",INDIRECT(ADDRESS(ROW(Entrées!$C$37)+($D522-1)*24+AA$11,COLUMN(Entrées!$C$37)+($C522-1),4,TRUE,"Entrées")))</f>
        <v>77</v>
      </c>
      <c r="AB522" s="28">
        <f ca="1">IF($D522&gt;$D$8,"",INDIRECT(ADDRESS(ROW(Entrées!$C$37)+($D522-1)*24+AB$11,COLUMN(Entrées!$C$37)+($C522-1),4,TRUE,"Entrées")))</f>
        <v>70</v>
      </c>
      <c r="AC522" s="11"/>
      <c r="AD522" s="40">
        <f t="shared" ca="1" si="597"/>
        <v>74.208333333333329</v>
      </c>
      <c r="AE522" s="40">
        <f t="shared" ca="1" si="599"/>
        <v>83</v>
      </c>
      <c r="AF522" s="40">
        <f t="shared" ca="1" si="600"/>
        <v>55.5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49473.956989247294</v>
      </c>
      <c r="AK522" s="31">
        <f t="shared" ca="1" si="545"/>
        <v>49350.672043010745</v>
      </c>
      <c r="AL522" s="31">
        <f t="shared" ca="1" si="546"/>
        <v>49398.118279569891</v>
      </c>
      <c r="AM522" s="31">
        <f t="shared" ca="1" si="547"/>
        <v>347.55645161290329</v>
      </c>
      <c r="AN522" s="31">
        <f t="shared" ca="1" si="548"/>
        <v>2588.1444892473114</v>
      </c>
      <c r="AO522" s="31">
        <f t="shared" ca="1" si="549"/>
        <v>1503.5463709677417</v>
      </c>
      <c r="AP522" s="31">
        <f t="shared" ca="1" si="550"/>
        <v>41704.171370967742</v>
      </c>
      <c r="AQ522" s="31">
        <f t="shared" ca="1" si="551"/>
        <v>2152.7096774193546</v>
      </c>
      <c r="AR522" s="31">
        <f t="shared" ca="1" si="552"/>
        <v>402.56922043010746</v>
      </c>
      <c r="AS522" s="31">
        <f t="shared" ca="1" si="553"/>
        <v>6508.2741935483891</v>
      </c>
      <c r="AT522" s="31">
        <f t="shared" ca="1" si="554"/>
        <v>-813.07862903225805</v>
      </c>
      <c r="AU522" s="31">
        <f t="shared" ca="1" si="555"/>
        <v>663.5913978494624</v>
      </c>
      <c r="AV522" s="31">
        <f t="shared" ca="1" si="556"/>
        <v>-5583.5161290322567</v>
      </c>
      <c r="AW522" s="31">
        <f t="shared" ca="1" si="557"/>
        <v>65.047043010752674</v>
      </c>
      <c r="AX522" s="31">
        <f t="shared" ca="1" si="558"/>
        <v>1350.5215053763443</v>
      </c>
      <c r="AY522" s="31">
        <f t="shared" ca="1" si="559"/>
        <v>-1174.383064516129</v>
      </c>
      <c r="AZ522" s="31">
        <f t="shared" ca="1" si="560"/>
        <v>-997.34811827956992</v>
      </c>
      <c r="BA522" s="31">
        <f t="shared" ca="1" si="561"/>
        <v>-382.02016129032256</v>
      </c>
      <c r="BB522" s="31">
        <f t="shared" ca="1" si="562"/>
        <v>-2410.5497311827958</v>
      </c>
      <c r="BC522" s="31">
        <f t="shared" ca="1" si="563"/>
        <v>-1597.1438172043011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942.5</v>
      </c>
      <c r="BI522" s="32">
        <f>IF($BF522&gt;$Y$7,"",IF(AND($BF522=$Y$7,$BG522=23),"",Entrées!D550-Entrées!D549))</f>
        <v>775</v>
      </c>
      <c r="BJ522" s="32">
        <f>IF($BF522&gt;$Y$7,"",IF(AND($BF522=$Y$7,$BG522=23),"",Entrées!E550-Entrées!E549))</f>
        <v>1175</v>
      </c>
      <c r="BK522" s="32">
        <f>IF($BF522&gt;$Y$7,"",IF(AND($BF522=$Y$7,$BG522=23),"",Entrées!F550-Entrées!F549))</f>
        <v>124.5</v>
      </c>
      <c r="BL522" s="32">
        <f>IF($BF522&gt;$Y$7,"",IF(AND($BF522=$Y$7,$BG522=23),"",Entrées!G550-Entrées!G549))</f>
        <v>-84.5</v>
      </c>
      <c r="BM522" s="32">
        <f>IF($BF522&gt;$Y$7,"",IF(AND($BF522=$Y$7,$BG522=23),"",Entrées!H550-Entrées!H549))</f>
        <v>4.5</v>
      </c>
      <c r="BN522" s="32">
        <f>IF($BF522&gt;$Y$7,"",IF(AND($BF522=$Y$7,$BG522=23),"",Entrées!I550-Entrées!I549))</f>
        <v>98</v>
      </c>
      <c r="BO522" s="32">
        <f>IF($BF522&gt;$Y$7,"",IF(AND($BF522=$Y$7,$BG522=23),"",Entrées!J550-Entrées!J549))</f>
        <v>8.5</v>
      </c>
      <c r="BP522" s="32">
        <f>IF($BF522&gt;$Y$7,"",IF(AND($BF522=$Y$7,$BG522=23),"",Entrées!K550-Entrées!K549))</f>
        <v>156</v>
      </c>
      <c r="BQ522" s="32">
        <f>IF($BF522&gt;$Y$7,"",IF(AND($BF522=$Y$7,$BG522=23),"",Entrées!L550-Entrées!L549))</f>
        <v>22</v>
      </c>
      <c r="BR522" s="32">
        <f>IF($BF522&gt;$Y$7,"",IF(AND($BF522=$Y$7,$BG522=23),"",Entrées!M550-Entrées!M549))</f>
        <v>11.5</v>
      </c>
      <c r="BS522" s="32">
        <f>IF($BF522&gt;$Y$7,"",IF(AND($BF522=$Y$7,$BG522=23),"",Entrées!N550-Entrées!N549))</f>
        <v>3.5</v>
      </c>
      <c r="BT522" s="32">
        <f>IF($BF522&gt;$Y$7,"",IF(AND($BF522=$Y$7,$BG522=23),"",Entrées!O550-Entrées!O549))</f>
        <v>597.5</v>
      </c>
      <c r="BU522" s="32">
        <f>IF($BF522&gt;$Y$7,"",IF(AND($BF522=$Y$7,$BG522=23),"",Entrées!P550-Entrées!P549))</f>
        <v>0</v>
      </c>
      <c r="BV522" s="32">
        <f>IF($BF522&gt;$Y$7,"",IF(AND($BF522=$Y$7,$BG522=23),"",Entrées!Q550-Entrées!Q549))</f>
        <v>1086</v>
      </c>
      <c r="BW522" s="32">
        <f>IF($BF522&gt;$Y$7,"",IF(AND($BF522=$Y$7,$BG522=23),"",Entrées!R550-Entrées!R549))</f>
        <v>1</v>
      </c>
      <c r="BX522" s="32">
        <f>IF($BF522&gt;$Y$7,"",IF(AND($BF522=$Y$7,$BG522=23),"",Entrées!S550-Entrées!S549))</f>
        <v>-400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-340</v>
      </c>
      <c r="CD522" s="33">
        <f>IF($BF522&lt;=$Y$7,Entrées!J549/CD$2,"")</f>
        <v>0.58945243502397171</v>
      </c>
      <c r="CE522" s="33">
        <f>IF($BF522&lt;=$Y$7,Entrées!K549/CE$2,"")</f>
        <v>1.433349259436216E-3</v>
      </c>
      <c r="CF522" s="11">
        <f t="shared" si="565"/>
        <v>7926</v>
      </c>
      <c r="CG522" s="11">
        <f t="shared" si="566"/>
        <v>4186</v>
      </c>
      <c r="CH522" s="52">
        <f t="shared" si="567"/>
        <v>0.27160101910413265</v>
      </c>
      <c r="CI522" s="52">
        <f t="shared" si="568"/>
        <v>9.6170382329218221E-2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>
        <f ca="1">IF($D523&gt;$D$8,"",INDIRECT(ADDRESS(ROW(Entrées!$C$37)+($D523-1)*24+E$11,COLUMN(Entrées!$C$37)+($C523-1),4,TRUE,"Entrées")))</f>
        <v>74</v>
      </c>
      <c r="F523" s="28">
        <f ca="1">IF($D523&gt;$D$8,"",INDIRECT(ADDRESS(ROW(Entrées!$C$37)+($D523-1)*24+F$11,COLUMN(Entrées!$C$37)+($C523-1),4,TRUE,"Entrées")))</f>
        <v>69</v>
      </c>
      <c r="G523" s="28">
        <f ca="1">IF($D523&gt;$D$8,"",INDIRECT(ADDRESS(ROW(Entrées!$C$37)+($D523-1)*24+G$11,COLUMN(Entrées!$C$37)+($C523-1),4,TRUE,"Entrées")))</f>
        <v>70</v>
      </c>
      <c r="H523" s="28">
        <f ca="1">IF($D523&gt;$D$8,"",INDIRECT(ADDRESS(ROW(Entrées!$C$37)+($D523-1)*24+H$11,COLUMN(Entrées!$C$37)+($C523-1),4,TRUE,"Entrées")))</f>
        <v>68.5</v>
      </c>
      <c r="I523" s="28">
        <f ca="1">IF($D523&gt;$D$8,"",INDIRECT(ADDRESS(ROW(Entrées!$C$37)+($D523-1)*24+I$11,COLUMN(Entrées!$C$37)+($C523-1),4,TRUE,"Entrées")))</f>
        <v>67.5</v>
      </c>
      <c r="J523" s="28">
        <f ca="1">IF($D523&gt;$D$8,"",INDIRECT(ADDRESS(ROW(Entrées!$C$37)+($D523-1)*24+J$11,COLUMN(Entrées!$C$37)+($C523-1),4,TRUE,"Entrées")))</f>
        <v>69.5</v>
      </c>
      <c r="K523" s="28">
        <f ca="1">IF($D523&gt;$D$8,"",INDIRECT(ADDRESS(ROW(Entrées!$C$37)+($D523-1)*24+K$11,COLUMN(Entrées!$C$37)+($C523-1),4,TRUE,"Entrées")))</f>
        <v>74.5</v>
      </c>
      <c r="L523" s="28">
        <f ca="1">IF($D523&gt;$D$8,"",INDIRECT(ADDRESS(ROW(Entrées!$C$37)+($D523-1)*24+L$11,COLUMN(Entrées!$C$37)+($C523-1),4,TRUE,"Entrées")))</f>
        <v>79.5</v>
      </c>
      <c r="M523" s="28">
        <f ca="1">IF($D523&gt;$D$8,"",INDIRECT(ADDRESS(ROW(Entrées!$C$37)+($D523-1)*24+M$11,COLUMN(Entrées!$C$37)+($C523-1),4,TRUE,"Entrées")))</f>
        <v>79</v>
      </c>
      <c r="N523" s="28">
        <f ca="1">IF($D523&gt;$D$8,"",INDIRECT(ADDRESS(ROW(Entrées!$C$37)+($D523-1)*24+N$11,COLUMN(Entrées!$C$37)+($C523-1),4,TRUE,"Entrées")))</f>
        <v>81.5</v>
      </c>
      <c r="O523" s="28">
        <f ca="1">IF($D523&gt;$D$8,"",INDIRECT(ADDRESS(ROW(Entrées!$C$37)+($D523-1)*24+O$11,COLUMN(Entrées!$C$37)+($C523-1),4,TRUE,"Entrées")))</f>
        <v>82</v>
      </c>
      <c r="P523" s="28">
        <f ca="1">IF($D523&gt;$D$8,"",INDIRECT(ADDRESS(ROW(Entrées!$C$37)+($D523-1)*24+P$11,COLUMN(Entrées!$C$37)+($C523-1),4,TRUE,"Entrées")))</f>
        <v>79</v>
      </c>
      <c r="Q523" s="28">
        <f ca="1">IF($D523&gt;$D$8,"",INDIRECT(ADDRESS(ROW(Entrées!$C$37)+($D523-1)*24+Q$11,COLUMN(Entrées!$C$37)+($C523-1),4,TRUE,"Entrées")))</f>
        <v>78.5</v>
      </c>
      <c r="R523" s="28">
        <f ca="1">IF($D523&gt;$D$8,"",INDIRECT(ADDRESS(ROW(Entrées!$C$37)+($D523-1)*24+R$11,COLUMN(Entrées!$C$37)+($C523-1),4,TRUE,"Entrées")))</f>
        <v>78</v>
      </c>
      <c r="S523" s="28">
        <f ca="1">IF($D523&gt;$D$8,"",INDIRECT(ADDRESS(ROW(Entrées!$C$37)+($D523-1)*24+S$11,COLUMN(Entrées!$C$37)+($C523-1),4,TRUE,"Entrées")))</f>
        <v>80</v>
      </c>
      <c r="T523" s="28">
        <f ca="1">IF($D523&gt;$D$8,"",INDIRECT(ADDRESS(ROW(Entrées!$C$37)+($D523-1)*24+T$11,COLUMN(Entrées!$C$37)+($C523-1),4,TRUE,"Entrées")))</f>
        <v>80.5</v>
      </c>
      <c r="U523" s="28">
        <f ca="1">IF($D523&gt;$D$8,"",INDIRECT(ADDRESS(ROW(Entrées!$C$37)+($D523-1)*24+U$11,COLUMN(Entrées!$C$37)+($C523-1),4,TRUE,"Entrées")))</f>
        <v>81.5</v>
      </c>
      <c r="V523" s="28">
        <f ca="1">IF($D523&gt;$D$8,"",INDIRECT(ADDRESS(ROW(Entrées!$C$37)+($D523-1)*24+V$11,COLUMN(Entrées!$C$37)+($C523-1),4,TRUE,"Entrées")))</f>
        <v>81</v>
      </c>
      <c r="W523" s="28">
        <f ca="1">IF($D523&gt;$D$8,"",INDIRECT(ADDRESS(ROW(Entrées!$C$37)+($D523-1)*24+W$11,COLUMN(Entrées!$C$37)+($C523-1),4,TRUE,"Entrées")))</f>
        <v>81</v>
      </c>
      <c r="X523" s="28">
        <f ca="1">IF($D523&gt;$D$8,"",INDIRECT(ADDRESS(ROW(Entrées!$C$37)+($D523-1)*24+X$11,COLUMN(Entrées!$C$37)+($C523-1),4,TRUE,"Entrées")))</f>
        <v>79.5</v>
      </c>
      <c r="Y523" s="28">
        <f ca="1">IF($D523&gt;$D$8,"",INDIRECT(ADDRESS(ROW(Entrées!$C$37)+($D523-1)*24+Y$11,COLUMN(Entrées!$C$37)+($C523-1),4,TRUE,"Entrées")))</f>
        <v>82.5</v>
      </c>
      <c r="Z523" s="28">
        <f ca="1">IF($D523&gt;$D$8,"",INDIRECT(ADDRESS(ROW(Entrées!$C$37)+($D523-1)*24+Z$11,COLUMN(Entrées!$C$37)+($C523-1),4,TRUE,"Entrées")))</f>
        <v>79.5</v>
      </c>
      <c r="AA523" s="28">
        <f ca="1">IF($D523&gt;$D$8,"",INDIRECT(ADDRESS(ROW(Entrées!$C$37)+($D523-1)*24+AA$11,COLUMN(Entrées!$C$37)+($C523-1),4,TRUE,"Entrées")))</f>
        <v>66</v>
      </c>
      <c r="AB523" s="28">
        <f ca="1">IF($D523&gt;$D$8,"",INDIRECT(ADDRESS(ROW(Entrées!$C$37)+($D523-1)*24+AB$11,COLUMN(Entrées!$C$37)+($C523-1),4,TRUE,"Entrées")))</f>
        <v>64.5</v>
      </c>
      <c r="AC523" s="11"/>
      <c r="AD523" s="40">
        <f t="shared" ca="1" si="597"/>
        <v>76.104166666666671</v>
      </c>
      <c r="AE523" s="40">
        <f t="shared" ca="1" si="599"/>
        <v>82.5</v>
      </c>
      <c r="AF523" s="40">
        <f t="shared" ca="1" si="600"/>
        <v>64.5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49473.956989247294</v>
      </c>
      <c r="AK523" s="31">
        <f t="shared" ref="AK523:AK586" ca="1" si="602">IF($AH523&gt;$Y$7,"",AK522)</f>
        <v>49350.672043010745</v>
      </c>
      <c r="AL523" s="31">
        <f t="shared" ref="AL523:AL586" ca="1" si="603">IF($AH523&gt;$Y$7,"",AL522)</f>
        <v>49398.118279569891</v>
      </c>
      <c r="AM523" s="31">
        <f t="shared" ref="AM523:AM586" ca="1" si="604">IF($AH523&gt;$Y$7,"",AM522)</f>
        <v>347.55645161290329</v>
      </c>
      <c r="AN523" s="31">
        <f t="shared" ref="AN523:AN586" ca="1" si="605">IF($AH523&gt;$Y$7,"",AN522)</f>
        <v>2588.1444892473114</v>
      </c>
      <c r="AO523" s="31">
        <f t="shared" ref="AO523:AO586" ca="1" si="606">IF($AH523&gt;$Y$7,"",AO522)</f>
        <v>1503.5463709677417</v>
      </c>
      <c r="AP523" s="31">
        <f t="shared" ref="AP523:AP586" ca="1" si="607">IF($AH523&gt;$Y$7,"",AP522)</f>
        <v>41704.171370967742</v>
      </c>
      <c r="AQ523" s="31">
        <f t="shared" ref="AQ523:AQ586" ca="1" si="608">IF($AH523&gt;$Y$7,"",AQ522)</f>
        <v>2152.7096774193546</v>
      </c>
      <c r="AR523" s="31">
        <f t="shared" ref="AR523:AR586" ca="1" si="609">IF($AH523&gt;$Y$7,"",AR522)</f>
        <v>402.56922043010746</v>
      </c>
      <c r="AS523" s="31">
        <f t="shared" ref="AS523:AS586" ca="1" si="610">IF($AH523&gt;$Y$7,"",AS522)</f>
        <v>6508.2741935483891</v>
      </c>
      <c r="AT523" s="31">
        <f t="shared" ref="AT523:AT586" ca="1" si="611">IF($AH523&gt;$Y$7,"",AT522)</f>
        <v>-813.07862903225805</v>
      </c>
      <c r="AU523" s="31">
        <f t="shared" ref="AU523:AU586" ca="1" si="612">IF($AH523&gt;$Y$7,"",AU522)</f>
        <v>663.5913978494624</v>
      </c>
      <c r="AV523" s="31">
        <f t="shared" ref="AV523:AV586" ca="1" si="613">IF($AH523&gt;$Y$7,"",AV522)</f>
        <v>-5583.5161290322567</v>
      </c>
      <c r="AW523" s="31">
        <f t="shared" ref="AW523:AW586" ca="1" si="614">IF($AH523&gt;$Y$7,"",AW522)</f>
        <v>65.047043010752674</v>
      </c>
      <c r="AX523" s="31">
        <f t="shared" ref="AX523:AX586" ca="1" si="615">IF($AH523&gt;$Y$7,"",AX522)</f>
        <v>1350.5215053763443</v>
      </c>
      <c r="AY523" s="31">
        <f t="shared" ref="AY523:AY586" ca="1" si="616">IF($AH523&gt;$Y$7,"",AY522)</f>
        <v>-1174.383064516129</v>
      </c>
      <c r="AZ523" s="31">
        <f t="shared" ref="AZ523:AZ586" ca="1" si="617">IF($AH523&gt;$Y$7,"",AZ522)</f>
        <v>-997.34811827956992</v>
      </c>
      <c r="BA523" s="31">
        <f t="shared" ref="BA523:BA586" ca="1" si="618">IF($AH523&gt;$Y$7,"",BA522)</f>
        <v>-382.02016129032256</v>
      </c>
      <c r="BB523" s="31">
        <f t="shared" ref="BB523:BB586" ca="1" si="619">IF($AH523&gt;$Y$7,"",BB522)</f>
        <v>-2410.5497311827958</v>
      </c>
      <c r="BC523" s="31">
        <f t="shared" ref="BC523:BC586" ca="1" si="620">IF($AH523&gt;$Y$7,"",BC522)</f>
        <v>-1597.1438172043011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859.5</v>
      </c>
      <c r="BI523" s="32">
        <f>IF($BF523&gt;$Y$7,"",IF(AND($BF523=$Y$7,$BG523=23),"",Entrées!D551-Entrées!D550))</f>
        <v>225</v>
      </c>
      <c r="BJ523" s="32">
        <f>IF($BF523&gt;$Y$7,"",IF(AND($BF523=$Y$7,$BG523=23),"",Entrées!E551-Entrées!E550))</f>
        <v>737.5</v>
      </c>
      <c r="BK523" s="32">
        <f>IF($BF523&gt;$Y$7,"",IF(AND($BF523=$Y$7,$BG523=23),"",Entrées!F551-Entrées!F550))</f>
        <v>2</v>
      </c>
      <c r="BL523" s="32">
        <f>IF($BF523&gt;$Y$7,"",IF(AND($BF523=$Y$7,$BG523=23),"",Entrées!G551-Entrées!G550))</f>
        <v>60.5</v>
      </c>
      <c r="BM523" s="32">
        <f>IF($BF523&gt;$Y$7,"",IF(AND($BF523=$Y$7,$BG523=23),"",Entrées!H551-Entrées!H550))</f>
        <v>4.5</v>
      </c>
      <c r="BN523" s="32">
        <f>IF($BF523&gt;$Y$7,"",IF(AND($BF523=$Y$7,$BG523=23),"",Entrées!I551-Entrées!I550))</f>
        <v>-18</v>
      </c>
      <c r="BO523" s="32">
        <f>IF($BF523&gt;$Y$7,"",IF(AND($BF523=$Y$7,$BG523=23),"",Entrées!J551-Entrées!J550))</f>
        <v>-152</v>
      </c>
      <c r="BP523" s="32">
        <f>IF($BF523&gt;$Y$7,"",IF(AND($BF523=$Y$7,$BG523=23),"",Entrées!K551-Entrées!K550))</f>
        <v>363</v>
      </c>
      <c r="BQ523" s="32">
        <f>IF($BF523&gt;$Y$7,"",IF(AND($BF523=$Y$7,$BG523=23),"",Entrées!L551-Entrées!L550))</f>
        <v>-400.5</v>
      </c>
      <c r="BR523" s="32">
        <f>IF($BF523&gt;$Y$7,"",IF(AND($BF523=$Y$7,$BG523=23),"",Entrées!M551-Entrées!M550))</f>
        <v>-7.5</v>
      </c>
      <c r="BS523" s="32">
        <f>IF($BF523&gt;$Y$7,"",IF(AND($BF523=$Y$7,$BG523=23),"",Entrées!N551-Entrées!N550))</f>
        <v>-4.5</v>
      </c>
      <c r="BT523" s="32">
        <f>IF($BF523&gt;$Y$7,"",IF(AND($BF523=$Y$7,$BG523=23),"",Entrées!O551-Entrées!O550))</f>
        <v>1011</v>
      </c>
      <c r="BU523" s="32">
        <f>IF($BF523&gt;$Y$7,"",IF(AND($BF523=$Y$7,$BG523=23),"",Entrées!P551-Entrées!P550))</f>
        <v>1</v>
      </c>
      <c r="BV523" s="32">
        <f>IF($BF523&gt;$Y$7,"",IF(AND($BF523=$Y$7,$BG523=23),"",Entrées!Q551-Entrées!Q550))</f>
        <v>1853</v>
      </c>
      <c r="BW523" s="32">
        <f>IF($BF523&gt;$Y$7,"",IF(AND($BF523=$Y$7,$BG523=23),"",Entrées!R551-Entrées!R550))</f>
        <v>-3</v>
      </c>
      <c r="BX523" s="32">
        <f>IF($BF523&gt;$Y$7,"",IF(AND($BF523=$Y$7,$BG523=23),"",Entrées!S551-Entrées!S550))</f>
        <v>-95</v>
      </c>
      <c r="BY523" s="32">
        <f>IF($BF523&gt;$Y$7,"",IF(AND($BF523=$Y$7,$BG523=23),"",Entrées!T551-Entrées!T550))</f>
        <v>-80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-116</v>
      </c>
      <c r="CD523" s="33">
        <f>IF($BF523&lt;=$Y$7,Entrées!J550/CD$2,"")</f>
        <v>0.59052485490789808</v>
      </c>
      <c r="CE523" s="33">
        <f>IF($BF523&lt;=$Y$7,Entrées!K550/CE$2,"")</f>
        <v>3.8700430004777832E-2</v>
      </c>
      <c r="CF523" s="11">
        <f t="shared" ref="CF523:CF586" si="622">CD$2</f>
        <v>7926</v>
      </c>
      <c r="CG523" s="11">
        <f t="shared" ref="CG523:CG586" si="623">CE$2</f>
        <v>4186</v>
      </c>
      <c r="CH523" s="52">
        <f t="shared" ref="CH523:CH586" si="624">CD$4</f>
        <v>0.27160101910413265</v>
      </c>
      <c r="CI523" s="52">
        <f t="shared" ref="CI523:CI586" si="625">CE$4</f>
        <v>9.6170382329218221E-2</v>
      </c>
    </row>
    <row r="524" spans="1:87">
      <c r="C524" s="29" t="s">
        <v>93</v>
      </c>
      <c r="D524" s="29"/>
      <c r="E524" s="30">
        <f ca="1">SUM(E493:E523)/$D$8</f>
        <v>61.661290322580648</v>
      </c>
      <c r="F524" s="30">
        <f t="shared" ref="F524" ca="1" si="626">SUM(F493:F523)/$D$8</f>
        <v>57.387096774193552</v>
      </c>
      <c r="G524" s="30">
        <f t="shared" ref="G524" ca="1" si="627">SUM(G493:G523)/$D$8</f>
        <v>55.483870967741936</v>
      </c>
      <c r="H524" s="30">
        <f t="shared" ref="H524" ca="1" si="628">SUM(H493:H523)/$D$8</f>
        <v>51.983870967741936</v>
      </c>
      <c r="I524" s="30">
        <f t="shared" ref="I524" ca="1" si="629">SUM(I493:I523)/$D$8</f>
        <v>51.387096774193552</v>
      </c>
      <c r="J524" s="30">
        <f t="shared" ref="J524" ca="1" si="630">SUM(J493:J523)/$D$8</f>
        <v>54.112903225806448</v>
      </c>
      <c r="K524" s="30">
        <f t="shared" ref="K524" ca="1" si="631">SUM(K493:K523)/$D$8</f>
        <v>60.62903225806452</v>
      </c>
      <c r="L524" s="30">
        <f t="shared" ref="L524" ca="1" si="632">SUM(L493:L523)/$D$8</f>
        <v>67.209677419354833</v>
      </c>
      <c r="M524" s="30">
        <f t="shared" ref="M524" ca="1" si="633">SUM(M493:M523)/$D$8</f>
        <v>68.645161290322577</v>
      </c>
      <c r="N524" s="30">
        <f t="shared" ref="N524" ca="1" si="634">SUM(N493:N523)/$D$8</f>
        <v>70.483870967741936</v>
      </c>
      <c r="O524" s="30">
        <f t="shared" ref="O524" ca="1" si="635">SUM(O493:O523)/$D$8</f>
        <v>70.548387096774192</v>
      </c>
      <c r="P524" s="30">
        <f t="shared" ref="P524" ca="1" si="636">SUM(P493:P523)/$D$8</f>
        <v>70</v>
      </c>
      <c r="Q524" s="30">
        <f t="shared" ref="Q524" ca="1" si="637">SUM(Q493:Q523)/$D$8</f>
        <v>69.241935483870961</v>
      </c>
      <c r="R524" s="30">
        <f t="shared" ref="R524" ca="1" si="638">SUM(R493:R523)/$D$8</f>
        <v>68.064516129032256</v>
      </c>
      <c r="S524" s="30">
        <f t="shared" ref="S524" ca="1" si="639">SUM(S493:S523)/$D$8</f>
        <v>69.209677419354833</v>
      </c>
      <c r="T524" s="30">
        <f t="shared" ref="T524" ca="1" si="640">SUM(T493:T523)/$D$8</f>
        <v>68.790322580645167</v>
      </c>
      <c r="U524" s="30">
        <f t="shared" ref="U524" ca="1" si="641">SUM(U493:U523)/$D$8</f>
        <v>69.467741935483872</v>
      </c>
      <c r="V524" s="30">
        <f t="shared" ref="V524" ca="1" si="642">SUM(V493:V523)/$D$8</f>
        <v>69.774193548387103</v>
      </c>
      <c r="W524" s="30">
        <f t="shared" ref="W524" ca="1" si="643">SUM(W493:W523)/$D$8</f>
        <v>71.58064516129032</v>
      </c>
      <c r="X524" s="30">
        <f t="shared" ref="X524" ca="1" si="644">SUM(X493:X523)/$D$8</f>
        <v>71.322580645161295</v>
      </c>
      <c r="Y524" s="30">
        <f t="shared" ref="Y524" ca="1" si="645">SUM(Y493:Y523)/$D$8</f>
        <v>69.5</v>
      </c>
      <c r="Z524" s="30">
        <f t="shared" ref="Z524" ca="1" si="646">SUM(Z493:Z523)/$D$8</f>
        <v>67.048387096774192</v>
      </c>
      <c r="AA524" s="30">
        <f t="shared" ref="AA524" ca="1" si="647">SUM(AA493:AA523)/$D$8</f>
        <v>64.306451612903231</v>
      </c>
      <c r="AB524" s="30">
        <f t="shared" ref="AB524" ca="1" si="648">SUM(AB493:AB523)/$D$8</f>
        <v>63.29032258064516</v>
      </c>
      <c r="AC524" s="41"/>
      <c r="AD524" s="42">
        <f ca="1">SUM(INDIRECT(A511):INDIRECT(A512))/$D$8</f>
        <v>65.047043010752674</v>
      </c>
      <c r="AE524" s="42">
        <f ca="1">MAX(INDIRECT(A513):INDIRECT(A514))</f>
        <v>107</v>
      </c>
      <c r="AF524" s="42">
        <f ca="1">MIN(INDIRECT(A515):INDIRECT(A516))</f>
        <v>15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49473.956989247294</v>
      </c>
      <c r="AK524" s="31">
        <f t="shared" ca="1" si="602"/>
        <v>49350.672043010745</v>
      </c>
      <c r="AL524" s="31">
        <f t="shared" ca="1" si="603"/>
        <v>49398.118279569891</v>
      </c>
      <c r="AM524" s="31">
        <f t="shared" ca="1" si="604"/>
        <v>347.55645161290329</v>
      </c>
      <c r="AN524" s="31">
        <f t="shared" ca="1" si="605"/>
        <v>2588.1444892473114</v>
      </c>
      <c r="AO524" s="31">
        <f t="shared" ca="1" si="606"/>
        <v>1503.5463709677417</v>
      </c>
      <c r="AP524" s="31">
        <f t="shared" ca="1" si="607"/>
        <v>41704.171370967742</v>
      </c>
      <c r="AQ524" s="31">
        <f t="shared" ca="1" si="608"/>
        <v>2152.7096774193546</v>
      </c>
      <c r="AR524" s="31">
        <f t="shared" ca="1" si="609"/>
        <v>402.56922043010746</v>
      </c>
      <c r="AS524" s="31">
        <f t="shared" ca="1" si="610"/>
        <v>6508.2741935483891</v>
      </c>
      <c r="AT524" s="31">
        <f t="shared" ca="1" si="611"/>
        <v>-813.07862903225805</v>
      </c>
      <c r="AU524" s="31">
        <f t="shared" ca="1" si="612"/>
        <v>663.5913978494624</v>
      </c>
      <c r="AV524" s="31">
        <f t="shared" ca="1" si="613"/>
        <v>-5583.5161290322567</v>
      </c>
      <c r="AW524" s="31">
        <f t="shared" ca="1" si="614"/>
        <v>65.047043010752674</v>
      </c>
      <c r="AX524" s="31">
        <f t="shared" ca="1" si="615"/>
        <v>1350.5215053763443</v>
      </c>
      <c r="AY524" s="31">
        <f t="shared" ca="1" si="616"/>
        <v>-1174.383064516129</v>
      </c>
      <c r="AZ524" s="31">
        <f t="shared" ca="1" si="617"/>
        <v>-997.34811827956992</v>
      </c>
      <c r="BA524" s="31">
        <f t="shared" ca="1" si="618"/>
        <v>-382.02016129032256</v>
      </c>
      <c r="BB524" s="31">
        <f t="shared" ca="1" si="619"/>
        <v>-2410.5497311827958</v>
      </c>
      <c r="BC524" s="31">
        <f t="shared" ca="1" si="620"/>
        <v>-1597.1438172043011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552</v>
      </c>
      <c r="BI524" s="32">
        <f>IF($BF524&gt;$Y$7,"",IF(AND($BF524=$Y$7,$BG524=23),"",Entrées!D552-Entrées!D551))</f>
        <v>87.5</v>
      </c>
      <c r="BJ524" s="32">
        <f>IF($BF524&gt;$Y$7,"",IF(AND($BF524=$Y$7,$BG524=23),"",Entrées!E552-Entrées!E551))</f>
        <v>525</v>
      </c>
      <c r="BK524" s="32">
        <f>IF($BF524&gt;$Y$7,"",IF(AND($BF524=$Y$7,$BG524=23),"",Entrées!F552-Entrées!F551))</f>
        <v>2</v>
      </c>
      <c r="BL524" s="32">
        <f>IF($BF524&gt;$Y$7,"",IF(AND($BF524=$Y$7,$BG524=23),"",Entrées!G552-Entrées!G551))</f>
        <v>29</v>
      </c>
      <c r="BM524" s="32">
        <f>IF($BF524&gt;$Y$7,"",IF(AND($BF524=$Y$7,$BG524=23),"",Entrées!H552-Entrées!H551))</f>
        <v>6</v>
      </c>
      <c r="BN524" s="32">
        <f>IF($BF524&gt;$Y$7,"",IF(AND($BF524=$Y$7,$BG524=23),"",Entrées!I552-Entrées!I551))</f>
        <v>-121.5</v>
      </c>
      <c r="BO524" s="32">
        <f>IF($BF524&gt;$Y$7,"",IF(AND($BF524=$Y$7,$BG524=23),"",Entrées!J552-Entrées!J551))</f>
        <v>-80.5</v>
      </c>
      <c r="BP524" s="32">
        <f>IF($BF524&gt;$Y$7,"",IF(AND($BF524=$Y$7,$BG524=23),"",Entrées!K552-Entrées!K551))</f>
        <v>345</v>
      </c>
      <c r="BQ524" s="32">
        <f>IF($BF524&gt;$Y$7,"",IF(AND($BF524=$Y$7,$BG524=23),"",Entrées!L552-Entrées!L551))</f>
        <v>-406.5</v>
      </c>
      <c r="BR524" s="32">
        <f>IF($BF524&gt;$Y$7,"",IF(AND($BF524=$Y$7,$BG524=23),"",Entrées!M552-Entrées!M551))</f>
        <v>-35</v>
      </c>
      <c r="BS524" s="32">
        <f>IF($BF524&gt;$Y$7,"",IF(AND($BF524=$Y$7,$BG524=23),"",Entrées!N552-Entrées!N551))</f>
        <v>-15.5</v>
      </c>
      <c r="BT524" s="32">
        <f>IF($BF524&gt;$Y$7,"",IF(AND($BF524=$Y$7,$BG524=23),"",Entrées!O552-Entrées!O551))</f>
        <v>830</v>
      </c>
      <c r="BU524" s="32">
        <f>IF($BF524&gt;$Y$7,"",IF(AND($BF524=$Y$7,$BG524=23),"",Entrées!P552-Entrées!P551))</f>
        <v>0.5</v>
      </c>
      <c r="BV524" s="32">
        <f>IF($BF524&gt;$Y$7,"",IF(AND($BF524=$Y$7,$BG524=23),"",Entrées!Q552-Entrées!Q551))</f>
        <v>241</v>
      </c>
      <c r="BW524" s="32">
        <f>IF($BF524&gt;$Y$7,"",IF(AND($BF524=$Y$7,$BG524=23),"",Entrées!R552-Entrées!R551))</f>
        <v>0</v>
      </c>
      <c r="BX524" s="32">
        <f>IF($BF524&gt;$Y$7,"",IF(AND($BF524=$Y$7,$BG524=23),"",Entrées!S552-Entrées!S551))</f>
        <v>203</v>
      </c>
      <c r="BY524" s="32">
        <f>IF($BF524&gt;$Y$7,"",IF(AND($BF524=$Y$7,$BG524=23),"",Entrées!T552-Entrées!T551))</f>
        <v>-57</v>
      </c>
      <c r="BZ524" s="32">
        <f>IF($BF524&gt;$Y$7,"",IF(AND($BF524=$Y$7,$BG524=23),"",Entrées!U552-Entrées!U551))</f>
        <v>0</v>
      </c>
      <c r="CA524" s="32">
        <f>IF($BF524&gt;$Y$7,"",IF(AND($BF524=$Y$7,$BG524=23),"",Entrées!V552-Entrées!V551))</f>
        <v>-253</v>
      </c>
      <c r="CD524" s="33">
        <f>IF($BF524&lt;=$Y$7,Entrées!J551/CD$2,"")</f>
        <v>0.57134746404239212</v>
      </c>
      <c r="CE524" s="33">
        <f>IF($BF524&lt;=$Y$7,Entrées!K551/CE$2,"")</f>
        <v>0.1254180602006689</v>
      </c>
      <c r="CF524" s="11">
        <f t="shared" si="622"/>
        <v>7926</v>
      </c>
      <c r="CG524" s="11">
        <f t="shared" si="623"/>
        <v>4186</v>
      </c>
      <c r="CH524" s="52">
        <f t="shared" si="624"/>
        <v>0.27160101910413265</v>
      </c>
      <c r="CI524" s="52">
        <f t="shared" si="625"/>
        <v>9.6170382329218221E-2</v>
      </c>
    </row>
    <row r="525" spans="1:87">
      <c r="C525" s="29" t="s">
        <v>140</v>
      </c>
      <c r="D525" s="29"/>
      <c r="E525" s="30">
        <f ca="1">MAX(E493:E523)</f>
        <v>91</v>
      </c>
      <c r="F525" s="30">
        <f t="shared" ref="F525:AB525" ca="1" si="650">MAX(F493:F523)</f>
        <v>91.5</v>
      </c>
      <c r="G525" s="30">
        <f t="shared" ca="1" si="650"/>
        <v>94</v>
      </c>
      <c r="H525" s="30">
        <f t="shared" ca="1" si="650"/>
        <v>82</v>
      </c>
      <c r="I525" s="30">
        <f t="shared" ca="1" si="650"/>
        <v>77.5</v>
      </c>
      <c r="J525" s="30">
        <f t="shared" ca="1" si="650"/>
        <v>80</v>
      </c>
      <c r="K525" s="30">
        <f t="shared" ca="1" si="650"/>
        <v>91</v>
      </c>
      <c r="L525" s="30">
        <f t="shared" ca="1" si="650"/>
        <v>101</v>
      </c>
      <c r="M525" s="30">
        <f t="shared" ca="1" si="650"/>
        <v>100.5</v>
      </c>
      <c r="N525" s="30">
        <f t="shared" ca="1" si="650"/>
        <v>104</v>
      </c>
      <c r="O525" s="30">
        <f t="shared" ca="1" si="650"/>
        <v>102.5</v>
      </c>
      <c r="P525" s="30">
        <f t="shared" ca="1" si="650"/>
        <v>103</v>
      </c>
      <c r="Q525" s="30">
        <f t="shared" ca="1" si="650"/>
        <v>100.5</v>
      </c>
      <c r="R525" s="30">
        <f t="shared" ca="1" si="650"/>
        <v>101</v>
      </c>
      <c r="S525" s="30">
        <f t="shared" ca="1" si="650"/>
        <v>103.5</v>
      </c>
      <c r="T525" s="30">
        <f t="shared" ca="1" si="650"/>
        <v>104</v>
      </c>
      <c r="U525" s="30">
        <f t="shared" ca="1" si="650"/>
        <v>105</v>
      </c>
      <c r="V525" s="30">
        <f t="shared" ca="1" si="650"/>
        <v>105</v>
      </c>
      <c r="W525" s="30">
        <f t="shared" ca="1" si="650"/>
        <v>107</v>
      </c>
      <c r="X525" s="30">
        <f t="shared" ca="1" si="650"/>
        <v>103</v>
      </c>
      <c r="Y525" s="30">
        <f t="shared" ca="1" si="650"/>
        <v>105.5</v>
      </c>
      <c r="Z525" s="30">
        <f t="shared" ca="1" si="650"/>
        <v>101</v>
      </c>
      <c r="AA525" s="30">
        <f t="shared" ca="1" si="650"/>
        <v>105.5</v>
      </c>
      <c r="AB525" s="30">
        <f t="shared" ca="1" si="650"/>
        <v>99.5</v>
      </c>
      <c r="AC525" s="41" t="s">
        <v>142</v>
      </c>
      <c r="AD525" s="42">
        <f ca="1">SUM(E524:AB524)/24</f>
        <v>65.047043010752674</v>
      </c>
      <c r="AE525" s="42">
        <f ca="1">MAX(E525:AB525)</f>
        <v>107</v>
      </c>
      <c r="AF525" s="42">
        <f ca="1">MIN(E526:AB526)</f>
        <v>15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49473.956989247294</v>
      </c>
      <c r="AK525" s="31">
        <f t="shared" ca="1" si="602"/>
        <v>49350.672043010745</v>
      </c>
      <c r="AL525" s="31">
        <f t="shared" ca="1" si="603"/>
        <v>49398.118279569891</v>
      </c>
      <c r="AM525" s="31">
        <f t="shared" ca="1" si="604"/>
        <v>347.55645161290329</v>
      </c>
      <c r="AN525" s="31">
        <f t="shared" ca="1" si="605"/>
        <v>2588.1444892473114</v>
      </c>
      <c r="AO525" s="31">
        <f t="shared" ca="1" si="606"/>
        <v>1503.5463709677417</v>
      </c>
      <c r="AP525" s="31">
        <f t="shared" ca="1" si="607"/>
        <v>41704.171370967742</v>
      </c>
      <c r="AQ525" s="31">
        <f t="shared" ca="1" si="608"/>
        <v>2152.7096774193546</v>
      </c>
      <c r="AR525" s="31">
        <f t="shared" ca="1" si="609"/>
        <v>402.56922043010746</v>
      </c>
      <c r="AS525" s="31">
        <f t="shared" ca="1" si="610"/>
        <v>6508.2741935483891</v>
      </c>
      <c r="AT525" s="31">
        <f t="shared" ca="1" si="611"/>
        <v>-813.07862903225805</v>
      </c>
      <c r="AU525" s="31">
        <f t="shared" ca="1" si="612"/>
        <v>663.5913978494624</v>
      </c>
      <c r="AV525" s="31">
        <f t="shared" ca="1" si="613"/>
        <v>-5583.5161290322567</v>
      </c>
      <c r="AW525" s="31">
        <f t="shared" ca="1" si="614"/>
        <v>65.047043010752674</v>
      </c>
      <c r="AX525" s="31">
        <f t="shared" ca="1" si="615"/>
        <v>1350.5215053763443</v>
      </c>
      <c r="AY525" s="31">
        <f t="shared" ca="1" si="616"/>
        <v>-1174.383064516129</v>
      </c>
      <c r="AZ525" s="31">
        <f t="shared" ca="1" si="617"/>
        <v>-997.34811827956992</v>
      </c>
      <c r="BA525" s="31">
        <f t="shared" ca="1" si="618"/>
        <v>-382.02016129032256</v>
      </c>
      <c r="BB525" s="31">
        <f t="shared" ca="1" si="619"/>
        <v>-2410.5497311827958</v>
      </c>
      <c r="BC525" s="31">
        <f t="shared" ca="1" si="620"/>
        <v>-1597.1438172043011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314</v>
      </c>
      <c r="BI525" s="32">
        <f>IF($BF525&gt;$Y$7,"",IF(AND($BF525=$Y$7,$BG525=23),"",Entrées!D553-Entrées!D552))</f>
        <v>-25</v>
      </c>
      <c r="BJ525" s="32">
        <f>IF($BF525&gt;$Y$7,"",IF(AND($BF525=$Y$7,$BG525=23),"",Entrées!E553-Entrées!E552))</f>
        <v>212.5</v>
      </c>
      <c r="BK525" s="32">
        <f>IF($BF525&gt;$Y$7,"",IF(AND($BF525=$Y$7,$BG525=23),"",Entrées!F553-Entrées!F552))</f>
        <v>38</v>
      </c>
      <c r="BL525" s="32">
        <f>IF($BF525&gt;$Y$7,"",IF(AND($BF525=$Y$7,$BG525=23),"",Entrées!G553-Entrées!G552))</f>
        <v>-25</v>
      </c>
      <c r="BM525" s="32">
        <f>IF($BF525&gt;$Y$7,"",IF(AND($BF525=$Y$7,$BG525=23),"",Entrées!H553-Entrées!H552))</f>
        <v>-0.5</v>
      </c>
      <c r="BN525" s="32">
        <f>IF($BF525&gt;$Y$7,"",IF(AND($BF525=$Y$7,$BG525=23),"",Entrées!I553-Entrées!I552))</f>
        <v>-63</v>
      </c>
      <c r="BO525" s="32">
        <f>IF($BF525&gt;$Y$7,"",IF(AND($BF525=$Y$7,$BG525=23),"",Entrées!J553-Entrées!J552))</f>
        <v>-70.5</v>
      </c>
      <c r="BP525" s="32">
        <f>IF($BF525&gt;$Y$7,"",IF(AND($BF525=$Y$7,$BG525=23),"",Entrées!K553-Entrées!K552))</f>
        <v>196</v>
      </c>
      <c r="BQ525" s="32">
        <f>IF($BF525&gt;$Y$7,"",IF(AND($BF525=$Y$7,$BG525=23),"",Entrées!L553-Entrées!L552))</f>
        <v>208</v>
      </c>
      <c r="BR525" s="32">
        <f>IF($BF525&gt;$Y$7,"",IF(AND($BF525=$Y$7,$BG525=23),"",Entrées!M553-Entrées!M552))</f>
        <v>26</v>
      </c>
      <c r="BS525" s="32">
        <f>IF($BF525&gt;$Y$7,"",IF(AND($BF525=$Y$7,$BG525=23),"",Entrées!N553-Entrées!N552))</f>
        <v>3.5</v>
      </c>
      <c r="BT525" s="32">
        <f>IF($BF525&gt;$Y$7,"",IF(AND($BF525=$Y$7,$BG525=23),"",Entrées!O553-Entrées!O552))</f>
        <v>2</v>
      </c>
      <c r="BU525" s="32">
        <f>IF($BF525&gt;$Y$7,"",IF(AND($BF525=$Y$7,$BG525=23),"",Entrées!P553-Entrées!P552))</f>
        <v>0</v>
      </c>
      <c r="BV525" s="32">
        <f>IF($BF525&gt;$Y$7,"",IF(AND($BF525=$Y$7,$BG525=23),"",Entrées!Q553-Entrées!Q552))</f>
        <v>-558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455</v>
      </c>
      <c r="BY525" s="32">
        <f>IF($BF525&gt;$Y$7,"",IF(AND($BF525=$Y$7,$BG525=23),"",Entrées!T553-Entrées!T552))</f>
        <v>-248</v>
      </c>
      <c r="BZ525" s="32">
        <f>IF($BF525&gt;$Y$7,"",IF(AND($BF525=$Y$7,$BG525=23),"",Entrées!U553-Entrées!U552))</f>
        <v>0</v>
      </c>
      <c r="CA525" s="32">
        <f>IF($BF525&gt;$Y$7,"",IF(AND($BF525=$Y$7,$BG525=23),"",Entrées!V553-Entrées!V552))</f>
        <v>103</v>
      </c>
      <c r="CD525" s="33">
        <f>IF($BF525&lt;=$Y$7,Entrées!J552/CD$2,"")</f>
        <v>0.56119101690638407</v>
      </c>
      <c r="CE525" s="33">
        <f>IF($BF525&lt;=$Y$7,Entrées!K552/CE$2,"")</f>
        <v>0.20783564261825133</v>
      </c>
      <c r="CF525" s="11">
        <f t="shared" si="622"/>
        <v>7926</v>
      </c>
      <c r="CG525" s="11">
        <f t="shared" si="623"/>
        <v>4186</v>
      </c>
      <c r="CH525" s="52">
        <f t="shared" si="624"/>
        <v>0.27160101910413265</v>
      </c>
      <c r="CI525" s="52">
        <f t="shared" si="625"/>
        <v>9.6170382329218221E-2</v>
      </c>
    </row>
    <row r="526" spans="1:87">
      <c r="C526" s="29" t="s">
        <v>141</v>
      </c>
      <c r="D526" s="29"/>
      <c r="E526" s="30">
        <f ca="1">MIN(E493:E523)</f>
        <v>17</v>
      </c>
      <c r="F526" s="30">
        <f t="shared" ref="F526:AB526" ca="1" si="651">MIN(F493:F523)</f>
        <v>18</v>
      </c>
      <c r="G526" s="30">
        <f t="shared" ca="1" si="651"/>
        <v>17.5</v>
      </c>
      <c r="H526" s="30">
        <f t="shared" ca="1" si="651"/>
        <v>18</v>
      </c>
      <c r="I526" s="30">
        <f t="shared" ca="1" si="651"/>
        <v>19</v>
      </c>
      <c r="J526" s="30">
        <f t="shared" ca="1" si="651"/>
        <v>19</v>
      </c>
      <c r="K526" s="30">
        <f t="shared" ca="1" si="651"/>
        <v>18.5</v>
      </c>
      <c r="L526" s="30">
        <f t="shared" ca="1" si="651"/>
        <v>18</v>
      </c>
      <c r="M526" s="30">
        <f t="shared" ca="1" si="651"/>
        <v>17</v>
      </c>
      <c r="N526" s="30">
        <f t="shared" ca="1" si="651"/>
        <v>17</v>
      </c>
      <c r="O526" s="30">
        <f t="shared" ca="1" si="651"/>
        <v>16</v>
      </c>
      <c r="P526" s="30">
        <f t="shared" ca="1" si="651"/>
        <v>16</v>
      </c>
      <c r="Q526" s="30">
        <f t="shared" ca="1" si="651"/>
        <v>16</v>
      </c>
      <c r="R526" s="30">
        <f t="shared" ca="1" si="651"/>
        <v>16</v>
      </c>
      <c r="S526" s="30">
        <f t="shared" ca="1" si="651"/>
        <v>16</v>
      </c>
      <c r="T526" s="30">
        <f t="shared" ca="1" si="651"/>
        <v>17</v>
      </c>
      <c r="U526" s="30">
        <f t="shared" ca="1" si="651"/>
        <v>17</v>
      </c>
      <c r="V526" s="30">
        <f t="shared" ca="1" si="651"/>
        <v>17</v>
      </c>
      <c r="W526" s="30">
        <f t="shared" ca="1" si="651"/>
        <v>16</v>
      </c>
      <c r="X526" s="30">
        <f t="shared" ca="1" si="651"/>
        <v>15</v>
      </c>
      <c r="Y526" s="30">
        <f t="shared" ca="1" si="651"/>
        <v>15.5</v>
      </c>
      <c r="Z526" s="30">
        <f t="shared" ca="1" si="651"/>
        <v>16</v>
      </c>
      <c r="AA526" s="30">
        <f t="shared" ca="1" si="651"/>
        <v>16</v>
      </c>
      <c r="AB526" s="30">
        <f t="shared" ca="1" si="651"/>
        <v>16</v>
      </c>
      <c r="AC526" s="11"/>
      <c r="AD526" s="42">
        <f ca="1">SUM(INDIRECT(ADDRESS(ROW($C$37),COLUMN($C$37)+($C492-1),4, TRUE,"Entrées")):INDIRECT(ADDRESS(ROW(INDIRECT($A$42)),COLUMN($C$37)+($C492-1),4,TRUE,"Entrées")))/Entrées!$P$11</f>
        <v>65.047043010752688</v>
      </c>
      <c r="AE526" s="42">
        <f ca="1">MAX(INDIRECT(ADDRESS(ROW($C$37),COLUMN($C$37)+($C492-1),4, TRUE,"Entrées")):INDIRECT(ADDRESS(ROW(INDIRECT($A$42)),COLUMN($C$37)+($C492-1),4,TRUE,"Entrées")))</f>
        <v>107</v>
      </c>
      <c r="AF526" s="42">
        <f ca="1">MIN(INDIRECT(ADDRESS(ROW($C$37),COLUMN($C$37)+($C492-1),4, TRUE,"Entrées")):INDIRECT(ADDRESS(ROW(INDIRECT($A$42)),COLUMN($C$37)+($C492-1),4,TRUE,"Entrées")))</f>
        <v>15</v>
      </c>
      <c r="AH526" s="11">
        <f>Entrées!A553</f>
        <v>22</v>
      </c>
      <c r="AI526" s="13">
        <f>Entrées!B553</f>
        <v>12</v>
      </c>
      <c r="AJ526" s="31">
        <f t="shared" ca="1" si="649"/>
        <v>49473.956989247294</v>
      </c>
      <c r="AK526" s="31">
        <f t="shared" ca="1" si="602"/>
        <v>49350.672043010745</v>
      </c>
      <c r="AL526" s="31">
        <f t="shared" ca="1" si="603"/>
        <v>49398.118279569891</v>
      </c>
      <c r="AM526" s="31">
        <f t="shared" ca="1" si="604"/>
        <v>347.55645161290329</v>
      </c>
      <c r="AN526" s="31">
        <f t="shared" ca="1" si="605"/>
        <v>2588.1444892473114</v>
      </c>
      <c r="AO526" s="31">
        <f t="shared" ca="1" si="606"/>
        <v>1503.5463709677417</v>
      </c>
      <c r="AP526" s="31">
        <f t="shared" ca="1" si="607"/>
        <v>41704.171370967742</v>
      </c>
      <c r="AQ526" s="31">
        <f t="shared" ca="1" si="608"/>
        <v>2152.7096774193546</v>
      </c>
      <c r="AR526" s="31">
        <f t="shared" ca="1" si="609"/>
        <v>402.56922043010746</v>
      </c>
      <c r="AS526" s="31">
        <f t="shared" ca="1" si="610"/>
        <v>6508.2741935483891</v>
      </c>
      <c r="AT526" s="31">
        <f t="shared" ca="1" si="611"/>
        <v>-813.07862903225805</v>
      </c>
      <c r="AU526" s="31">
        <f t="shared" ca="1" si="612"/>
        <v>663.5913978494624</v>
      </c>
      <c r="AV526" s="31">
        <f t="shared" ca="1" si="613"/>
        <v>-5583.5161290322567</v>
      </c>
      <c r="AW526" s="31">
        <f t="shared" ca="1" si="614"/>
        <v>65.047043010752674</v>
      </c>
      <c r="AX526" s="31">
        <f t="shared" ca="1" si="615"/>
        <v>1350.5215053763443</v>
      </c>
      <c r="AY526" s="31">
        <f t="shared" ca="1" si="616"/>
        <v>-1174.383064516129</v>
      </c>
      <c r="AZ526" s="31">
        <f t="shared" ca="1" si="617"/>
        <v>-997.34811827956992</v>
      </c>
      <c r="BA526" s="31">
        <f t="shared" ca="1" si="618"/>
        <v>-382.02016129032256</v>
      </c>
      <c r="BB526" s="31">
        <f t="shared" ca="1" si="619"/>
        <v>-2410.5497311827958</v>
      </c>
      <c r="BC526" s="31">
        <f t="shared" ca="1" si="620"/>
        <v>-1597.1438172043011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-775</v>
      </c>
      <c r="BI526" s="32">
        <f>IF($BF526&gt;$Y$7,"",IF(AND($BF526=$Y$7,$BG526=23),"",Entrées!D554-Entrées!D553))</f>
        <v>-262.5</v>
      </c>
      <c r="BJ526" s="32">
        <f>IF($BF526&gt;$Y$7,"",IF(AND($BF526=$Y$7,$BG526=23),"",Entrées!E554-Entrées!E553))</f>
        <v>-500</v>
      </c>
      <c r="BK526" s="32">
        <f>IF($BF526&gt;$Y$7,"",IF(AND($BF526=$Y$7,$BG526=23),"",Entrées!F554-Entrées!F553))</f>
        <v>0.5</v>
      </c>
      <c r="BL526" s="32">
        <f>IF($BF526&gt;$Y$7,"",IF(AND($BF526=$Y$7,$BG526=23),"",Entrées!G554-Entrées!G553))</f>
        <v>-193.5</v>
      </c>
      <c r="BM526" s="32">
        <f>IF($BF526&gt;$Y$7,"",IF(AND($BF526=$Y$7,$BG526=23),"",Entrées!H554-Entrées!H553))</f>
        <v>-9.5</v>
      </c>
      <c r="BN526" s="32">
        <f>IF($BF526&gt;$Y$7,"",IF(AND($BF526=$Y$7,$BG526=23),"",Entrées!I554-Entrées!I553))</f>
        <v>-242.5</v>
      </c>
      <c r="BO526" s="32">
        <f>IF($BF526&gt;$Y$7,"",IF(AND($BF526=$Y$7,$BG526=23),"",Entrées!J554-Entrées!J553))</f>
        <v>123</v>
      </c>
      <c r="BP526" s="32">
        <f>IF($BF526&gt;$Y$7,"",IF(AND($BF526=$Y$7,$BG526=23),"",Entrées!K554-Entrées!K553))</f>
        <v>4</v>
      </c>
      <c r="BQ526" s="32">
        <f>IF($BF526&gt;$Y$7,"",IF(AND($BF526=$Y$7,$BG526=23),"",Entrées!L554-Entrées!L553))</f>
        <v>-252.5</v>
      </c>
      <c r="BR526" s="32">
        <f>IF($BF526&gt;$Y$7,"",IF(AND($BF526=$Y$7,$BG526=23),"",Entrées!M554-Entrées!M553))</f>
        <v>9</v>
      </c>
      <c r="BS526" s="32">
        <f>IF($BF526&gt;$Y$7,"",IF(AND($BF526=$Y$7,$BG526=23),"",Entrées!N554-Entrées!N553))</f>
        <v>9</v>
      </c>
      <c r="BT526" s="32">
        <f>IF($BF526&gt;$Y$7,"",IF(AND($BF526=$Y$7,$BG526=23),"",Entrées!O554-Entrées!O553))</f>
        <v>-222</v>
      </c>
      <c r="BU526" s="32">
        <f>IF($BF526&gt;$Y$7,"",IF(AND($BF526=$Y$7,$BG526=23),"",Entrées!P554-Entrées!P553))</f>
        <v>-2.5</v>
      </c>
      <c r="BV526" s="32">
        <f>IF($BF526&gt;$Y$7,"",IF(AND($BF526=$Y$7,$BG526=23),"",Entrées!Q554-Entrées!Q553))</f>
        <v>479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71</v>
      </c>
      <c r="BY526" s="32">
        <f>IF($BF526&gt;$Y$7,"",IF(AND($BF526=$Y$7,$BG526=23),"",Entrées!T554-Entrées!T553))</f>
        <v>-341</v>
      </c>
      <c r="BZ526" s="32">
        <f>IF($BF526&gt;$Y$7,"",IF(AND($BF526=$Y$7,$BG526=23),"",Entrées!U554-Entrées!U553))</f>
        <v>0</v>
      </c>
      <c r="CA526" s="32">
        <f>IF($BF526&gt;$Y$7,"",IF(AND($BF526=$Y$7,$BG526=23),"",Entrées!V554-Entrées!V553))</f>
        <v>-224</v>
      </c>
      <c r="CD526" s="33">
        <f>IF($BF526&lt;=$Y$7,Entrées!J553/CD$2,"")</f>
        <v>0.55229624022205404</v>
      </c>
      <c r="CE526" s="33">
        <f>IF($BF526&lt;=$Y$7,Entrées!K553/CE$2,"")</f>
        <v>0.25465838509316768</v>
      </c>
      <c r="CF526" s="11">
        <f t="shared" si="622"/>
        <v>7926</v>
      </c>
      <c r="CG526" s="11">
        <f t="shared" si="623"/>
        <v>4186</v>
      </c>
      <c r="CH526" s="52">
        <f t="shared" si="624"/>
        <v>0.27160101910413265</v>
      </c>
      <c r="CI526" s="52">
        <f t="shared" si="625"/>
        <v>9.6170382329218221E-2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49473.956989247294</v>
      </c>
      <c r="AK527" s="31">
        <f t="shared" ca="1" si="602"/>
        <v>49350.672043010745</v>
      </c>
      <c r="AL527" s="31">
        <f t="shared" ca="1" si="603"/>
        <v>49398.118279569891</v>
      </c>
      <c r="AM527" s="31">
        <f t="shared" ca="1" si="604"/>
        <v>347.55645161290329</v>
      </c>
      <c r="AN527" s="31">
        <f t="shared" ca="1" si="605"/>
        <v>2588.1444892473114</v>
      </c>
      <c r="AO527" s="31">
        <f t="shared" ca="1" si="606"/>
        <v>1503.5463709677417</v>
      </c>
      <c r="AP527" s="31">
        <f t="shared" ca="1" si="607"/>
        <v>41704.171370967742</v>
      </c>
      <c r="AQ527" s="31">
        <f t="shared" ca="1" si="608"/>
        <v>2152.7096774193546</v>
      </c>
      <c r="AR527" s="31">
        <f t="shared" ca="1" si="609"/>
        <v>402.56922043010746</v>
      </c>
      <c r="AS527" s="31">
        <f t="shared" ca="1" si="610"/>
        <v>6508.2741935483891</v>
      </c>
      <c r="AT527" s="31">
        <f t="shared" ca="1" si="611"/>
        <v>-813.07862903225805</v>
      </c>
      <c r="AU527" s="31">
        <f t="shared" ca="1" si="612"/>
        <v>663.5913978494624</v>
      </c>
      <c r="AV527" s="31">
        <f t="shared" ca="1" si="613"/>
        <v>-5583.5161290322567</v>
      </c>
      <c r="AW527" s="31">
        <f t="shared" ca="1" si="614"/>
        <v>65.047043010752674</v>
      </c>
      <c r="AX527" s="31">
        <f t="shared" ca="1" si="615"/>
        <v>1350.5215053763443</v>
      </c>
      <c r="AY527" s="31">
        <f t="shared" ca="1" si="616"/>
        <v>-1174.383064516129</v>
      </c>
      <c r="AZ527" s="31">
        <f t="shared" ca="1" si="617"/>
        <v>-997.34811827956992</v>
      </c>
      <c r="BA527" s="31">
        <f t="shared" ca="1" si="618"/>
        <v>-382.02016129032256</v>
      </c>
      <c r="BB527" s="31">
        <f t="shared" ca="1" si="619"/>
        <v>-2410.5497311827958</v>
      </c>
      <c r="BC527" s="31">
        <f t="shared" ca="1" si="620"/>
        <v>-1597.1438172043011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-556.5</v>
      </c>
      <c r="BI527" s="32">
        <f>IF($BF527&gt;$Y$7,"",IF(AND($BF527=$Y$7,$BG527=23),"",Entrées!D555-Entrées!D554))</f>
        <v>-700</v>
      </c>
      <c r="BJ527" s="32">
        <f>IF($BF527&gt;$Y$7,"",IF(AND($BF527=$Y$7,$BG527=23),"",Entrées!E555-Entrées!E554))</f>
        <v>-800</v>
      </c>
      <c r="BK527" s="32">
        <f>IF($BF527&gt;$Y$7,"",IF(AND($BF527=$Y$7,$BG527=23),"",Entrées!F555-Entrées!F554))</f>
        <v>1</v>
      </c>
      <c r="BL527" s="32">
        <f>IF($BF527&gt;$Y$7,"",IF(AND($BF527=$Y$7,$BG527=23),"",Entrées!G555-Entrées!G554))</f>
        <v>203.5</v>
      </c>
      <c r="BM527" s="32">
        <f>IF($BF527&gt;$Y$7,"",IF(AND($BF527=$Y$7,$BG527=23),"",Entrées!H555-Entrées!H554))</f>
        <v>0.5</v>
      </c>
      <c r="BN527" s="32">
        <f>IF($BF527&gt;$Y$7,"",IF(AND($BF527=$Y$7,$BG527=23),"",Entrées!I555-Entrées!I554))</f>
        <v>269.5</v>
      </c>
      <c r="BO527" s="32">
        <f>IF($BF527&gt;$Y$7,"",IF(AND($BF527=$Y$7,$BG527=23),"",Entrées!J555-Entrées!J554))</f>
        <v>-0.5</v>
      </c>
      <c r="BP527" s="32">
        <f>IF($BF527&gt;$Y$7,"",IF(AND($BF527=$Y$7,$BG527=23),"",Entrées!K555-Entrées!K554))</f>
        <v>-47</v>
      </c>
      <c r="BQ527" s="32">
        <f>IF($BF527&gt;$Y$7,"",IF(AND($BF527=$Y$7,$BG527=23),"",Entrées!L555-Entrées!L554))</f>
        <v>-843</v>
      </c>
      <c r="BR527" s="32">
        <f>IF($BF527&gt;$Y$7,"",IF(AND($BF527=$Y$7,$BG527=23),"",Entrées!M555-Entrées!M554))</f>
        <v>-8.5</v>
      </c>
      <c r="BS527" s="32">
        <f>IF($BF527&gt;$Y$7,"",IF(AND($BF527=$Y$7,$BG527=23),"",Entrées!N555-Entrées!N554))</f>
        <v>1</v>
      </c>
      <c r="BT527" s="32">
        <f>IF($BF527&gt;$Y$7,"",IF(AND($BF527=$Y$7,$BG527=23),"",Entrées!O555-Entrées!O554))</f>
        <v>-133.5</v>
      </c>
      <c r="BU527" s="32">
        <f>IF($BF527&gt;$Y$7,"",IF(AND($BF527=$Y$7,$BG527=23),"",Entrées!P555-Entrées!P554))</f>
        <v>4</v>
      </c>
      <c r="BV527" s="32">
        <f>IF($BF527&gt;$Y$7,"",IF(AND($BF527=$Y$7,$BG527=23),"",Entrées!Q555-Entrées!Q554))</f>
        <v>79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-174</v>
      </c>
      <c r="BY527" s="32">
        <f>IF($BF527&gt;$Y$7,"",IF(AND($BF527=$Y$7,$BG527=23),"",Entrées!T555-Entrées!T554))</f>
        <v>120</v>
      </c>
      <c r="BZ527" s="32">
        <f>IF($BF527&gt;$Y$7,"",IF(AND($BF527=$Y$7,$BG527=23),"",Entrées!U555-Entrées!U554))</f>
        <v>0</v>
      </c>
      <c r="CA527" s="32">
        <f>IF($BF527&gt;$Y$7,"",IF(AND($BF527=$Y$7,$BG527=23),"",Entrées!V555-Entrées!V554))</f>
        <v>-187</v>
      </c>
      <c r="CD527" s="33">
        <f>IF($BF527&lt;=$Y$7,Entrées!J554/CD$2,"")</f>
        <v>0.5678147867776937</v>
      </c>
      <c r="CE527" s="33">
        <f>IF($BF527&lt;=$Y$7,Entrées!K554/CE$2,"")</f>
        <v>0.25561395126612518</v>
      </c>
      <c r="CF527" s="11">
        <f t="shared" si="622"/>
        <v>7926</v>
      </c>
      <c r="CG527" s="11">
        <f t="shared" si="623"/>
        <v>4186</v>
      </c>
      <c r="CH527" s="52">
        <f t="shared" si="624"/>
        <v>0.27160101910413265</v>
      </c>
      <c r="CI527" s="52">
        <f t="shared" si="625"/>
        <v>9.6170382329218221E-2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49473.956989247294</v>
      </c>
      <c r="AK528" s="31">
        <f t="shared" ca="1" si="602"/>
        <v>49350.672043010745</v>
      </c>
      <c r="AL528" s="31">
        <f t="shared" ca="1" si="603"/>
        <v>49398.118279569891</v>
      </c>
      <c r="AM528" s="31">
        <f t="shared" ca="1" si="604"/>
        <v>347.55645161290329</v>
      </c>
      <c r="AN528" s="31">
        <f t="shared" ca="1" si="605"/>
        <v>2588.1444892473114</v>
      </c>
      <c r="AO528" s="31">
        <f t="shared" ca="1" si="606"/>
        <v>1503.5463709677417</v>
      </c>
      <c r="AP528" s="31">
        <f t="shared" ca="1" si="607"/>
        <v>41704.171370967742</v>
      </c>
      <c r="AQ528" s="31">
        <f t="shared" ca="1" si="608"/>
        <v>2152.7096774193546</v>
      </c>
      <c r="AR528" s="31">
        <f t="shared" ca="1" si="609"/>
        <v>402.56922043010746</v>
      </c>
      <c r="AS528" s="31">
        <f t="shared" ca="1" si="610"/>
        <v>6508.2741935483891</v>
      </c>
      <c r="AT528" s="31">
        <f t="shared" ca="1" si="611"/>
        <v>-813.07862903225805</v>
      </c>
      <c r="AU528" s="31">
        <f t="shared" ca="1" si="612"/>
        <v>663.5913978494624</v>
      </c>
      <c r="AV528" s="31">
        <f t="shared" ca="1" si="613"/>
        <v>-5583.5161290322567</v>
      </c>
      <c r="AW528" s="31">
        <f t="shared" ca="1" si="614"/>
        <v>65.047043010752674</v>
      </c>
      <c r="AX528" s="31">
        <f t="shared" ca="1" si="615"/>
        <v>1350.5215053763443</v>
      </c>
      <c r="AY528" s="31">
        <f t="shared" ca="1" si="616"/>
        <v>-1174.383064516129</v>
      </c>
      <c r="AZ528" s="31">
        <f t="shared" ca="1" si="617"/>
        <v>-997.34811827956992</v>
      </c>
      <c r="BA528" s="31">
        <f t="shared" ca="1" si="618"/>
        <v>-382.02016129032256</v>
      </c>
      <c r="BB528" s="31">
        <f t="shared" ca="1" si="619"/>
        <v>-2410.5497311827958</v>
      </c>
      <c r="BC528" s="31">
        <f t="shared" ca="1" si="620"/>
        <v>-1597.1438172043011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-1705.5</v>
      </c>
      <c r="BI528" s="32">
        <f>IF($BF528&gt;$Y$7,"",IF(AND($BF528=$Y$7,$BG528=23),"",Entrées!D556-Entrées!D555))</f>
        <v>-1637.5</v>
      </c>
      <c r="BJ528" s="32">
        <f>IF($BF528&gt;$Y$7,"",IF(AND($BF528=$Y$7,$BG528=23),"",Entrées!E556-Entrées!E555))</f>
        <v>-1825</v>
      </c>
      <c r="BK528" s="32">
        <f>IF($BF528&gt;$Y$7,"",IF(AND($BF528=$Y$7,$BG528=23),"",Entrées!F556-Entrées!F555))</f>
        <v>-163</v>
      </c>
      <c r="BL528" s="32">
        <f>IF($BF528&gt;$Y$7,"",IF(AND($BF528=$Y$7,$BG528=23),"",Entrées!G556-Entrées!G555))</f>
        <v>-255</v>
      </c>
      <c r="BM528" s="32">
        <f>IF($BF528&gt;$Y$7,"",IF(AND($BF528=$Y$7,$BG528=23),"",Entrées!H556-Entrées!H555))</f>
        <v>-0.5</v>
      </c>
      <c r="BN528" s="32">
        <f>IF($BF528&gt;$Y$7,"",IF(AND($BF528=$Y$7,$BG528=23),"",Entrées!I556-Entrées!I555))</f>
        <v>-91.5</v>
      </c>
      <c r="BO528" s="32">
        <f>IF($BF528&gt;$Y$7,"",IF(AND($BF528=$Y$7,$BG528=23),"",Entrées!J556-Entrées!J555))</f>
        <v>-288</v>
      </c>
      <c r="BP528" s="32">
        <f>IF($BF528&gt;$Y$7,"",IF(AND($BF528=$Y$7,$BG528=23),"",Entrées!K556-Entrées!K555))</f>
        <v>-118</v>
      </c>
      <c r="BQ528" s="32">
        <f>IF($BF528&gt;$Y$7,"",IF(AND($BF528=$Y$7,$BG528=23),"",Entrées!L556-Entrées!L555))</f>
        <v>-473.5</v>
      </c>
      <c r="BR528" s="32">
        <f>IF($BF528&gt;$Y$7,"",IF(AND($BF528=$Y$7,$BG528=23),"",Entrées!M556-Entrées!M555))</f>
        <v>0</v>
      </c>
      <c r="BS528" s="32">
        <f>IF($BF528&gt;$Y$7,"",IF(AND($BF528=$Y$7,$BG528=23),"",Entrées!N556-Entrées!N555))</f>
        <v>-2.5</v>
      </c>
      <c r="BT528" s="32">
        <f>IF($BF528&gt;$Y$7,"",IF(AND($BF528=$Y$7,$BG528=23),"",Entrées!O556-Entrées!O555))</f>
        <v>-313</v>
      </c>
      <c r="BU528" s="32">
        <f>IF($BF528&gt;$Y$7,"",IF(AND($BF528=$Y$7,$BG528=23),"",Entrées!P556-Entrées!P555))</f>
        <v>-5.5</v>
      </c>
      <c r="BV528" s="32">
        <f>IF($BF528&gt;$Y$7,"",IF(AND($BF528=$Y$7,$BG528=23),"",Entrées!Q556-Entrées!Q555))</f>
        <v>0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-177</v>
      </c>
      <c r="BY528" s="32">
        <f>IF($BF528&gt;$Y$7,"",IF(AND($BF528=$Y$7,$BG528=23),"",Entrées!T556-Entrées!T555))</f>
        <v>-313</v>
      </c>
      <c r="BZ528" s="32">
        <f>IF($BF528&gt;$Y$7,"",IF(AND($BF528=$Y$7,$BG528=23),"",Entrées!U556-Entrées!U555))</f>
        <v>0</v>
      </c>
      <c r="CA528" s="32">
        <f>IF($BF528&gt;$Y$7,"",IF(AND($BF528=$Y$7,$BG528=23),"",Entrées!V556-Entrées!V555))</f>
        <v>107</v>
      </c>
      <c r="CD528" s="33">
        <f>IF($BF528&lt;=$Y$7,Entrées!J555/CD$2,"")</f>
        <v>0.56775170325510982</v>
      </c>
      <c r="CE528" s="33">
        <f>IF($BF528&lt;=$Y$7,Entrées!K555/CE$2,"")</f>
        <v>0.24438604873387482</v>
      </c>
      <c r="CF528" s="11">
        <f t="shared" si="622"/>
        <v>7926</v>
      </c>
      <c r="CG528" s="11">
        <f t="shared" si="623"/>
        <v>4186</v>
      </c>
      <c r="CH528" s="52">
        <f t="shared" si="624"/>
        <v>0.27160101910413265</v>
      </c>
      <c r="CI528" s="52">
        <f t="shared" si="625"/>
        <v>9.6170382329218221E-2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49473.956989247294</v>
      </c>
      <c r="AK529" s="31">
        <f t="shared" ca="1" si="602"/>
        <v>49350.672043010745</v>
      </c>
      <c r="AL529" s="31">
        <f t="shared" ca="1" si="603"/>
        <v>49398.118279569891</v>
      </c>
      <c r="AM529" s="31">
        <f t="shared" ca="1" si="604"/>
        <v>347.55645161290329</v>
      </c>
      <c r="AN529" s="31">
        <f t="shared" ca="1" si="605"/>
        <v>2588.1444892473114</v>
      </c>
      <c r="AO529" s="31">
        <f t="shared" ca="1" si="606"/>
        <v>1503.5463709677417</v>
      </c>
      <c r="AP529" s="31">
        <f t="shared" ca="1" si="607"/>
        <v>41704.171370967742</v>
      </c>
      <c r="AQ529" s="31">
        <f t="shared" ca="1" si="608"/>
        <v>2152.7096774193546</v>
      </c>
      <c r="AR529" s="31">
        <f t="shared" ca="1" si="609"/>
        <v>402.56922043010746</v>
      </c>
      <c r="AS529" s="31">
        <f t="shared" ca="1" si="610"/>
        <v>6508.2741935483891</v>
      </c>
      <c r="AT529" s="31">
        <f t="shared" ca="1" si="611"/>
        <v>-813.07862903225805</v>
      </c>
      <c r="AU529" s="31">
        <f t="shared" ca="1" si="612"/>
        <v>663.5913978494624</v>
      </c>
      <c r="AV529" s="31">
        <f t="shared" ca="1" si="613"/>
        <v>-5583.5161290322567</v>
      </c>
      <c r="AW529" s="31">
        <f t="shared" ca="1" si="614"/>
        <v>65.047043010752674</v>
      </c>
      <c r="AX529" s="31">
        <f t="shared" ca="1" si="615"/>
        <v>1350.5215053763443</v>
      </c>
      <c r="AY529" s="31">
        <f t="shared" ca="1" si="616"/>
        <v>-1174.383064516129</v>
      </c>
      <c r="AZ529" s="31">
        <f t="shared" ca="1" si="617"/>
        <v>-997.34811827956992</v>
      </c>
      <c r="BA529" s="31">
        <f t="shared" ca="1" si="618"/>
        <v>-382.02016129032256</v>
      </c>
      <c r="BB529" s="31">
        <f t="shared" ca="1" si="619"/>
        <v>-2410.5497311827958</v>
      </c>
      <c r="BC529" s="31">
        <f t="shared" ca="1" si="620"/>
        <v>-1597.1438172043011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-1316</v>
      </c>
      <c r="BI529" s="32">
        <f>IF($BF529&gt;$Y$7,"",IF(AND($BF529=$Y$7,$BG529=23),"",Entrées!D557-Entrées!D556))</f>
        <v>-1162.5</v>
      </c>
      <c r="BJ529" s="32">
        <f>IF($BF529&gt;$Y$7,"",IF(AND($BF529=$Y$7,$BG529=23),"",Entrées!E557-Entrées!E556))</f>
        <v>-1275</v>
      </c>
      <c r="BK529" s="32">
        <f>IF($BF529&gt;$Y$7,"",IF(AND($BF529=$Y$7,$BG529=23),"",Entrées!F557-Entrées!F556))</f>
        <v>-3</v>
      </c>
      <c r="BL529" s="32">
        <f>IF($BF529&gt;$Y$7,"",IF(AND($BF529=$Y$7,$BG529=23),"",Entrées!G557-Entrées!G556))</f>
        <v>-154.5</v>
      </c>
      <c r="BM529" s="32">
        <f>IF($BF529&gt;$Y$7,"",IF(AND($BF529=$Y$7,$BG529=23),"",Entrées!H557-Entrées!H556))</f>
        <v>13</v>
      </c>
      <c r="BN529" s="32">
        <f>IF($BF529&gt;$Y$7,"",IF(AND($BF529=$Y$7,$BG529=23),"",Entrées!I557-Entrées!I556))</f>
        <v>84.5</v>
      </c>
      <c r="BO529" s="32">
        <f>IF($BF529&gt;$Y$7,"",IF(AND($BF529=$Y$7,$BG529=23),"",Entrées!J557-Entrées!J556))</f>
        <v>-392.5</v>
      </c>
      <c r="BP529" s="32">
        <f>IF($BF529&gt;$Y$7,"",IF(AND($BF529=$Y$7,$BG529=23),"",Entrées!K557-Entrées!K556))</f>
        <v>-266</v>
      </c>
      <c r="BQ529" s="32">
        <f>IF($BF529&gt;$Y$7,"",IF(AND($BF529=$Y$7,$BG529=23),"",Entrées!L557-Entrées!L556))</f>
        <v>440</v>
      </c>
      <c r="BR529" s="32">
        <f>IF($BF529&gt;$Y$7,"",IF(AND($BF529=$Y$7,$BG529=23),"",Entrées!M557-Entrées!M556))</f>
        <v>-584</v>
      </c>
      <c r="BS529" s="32">
        <f>IF($BF529&gt;$Y$7,"",IF(AND($BF529=$Y$7,$BG529=23),"",Entrées!N557-Entrées!N556))</f>
        <v>14</v>
      </c>
      <c r="BT529" s="32">
        <f>IF($BF529&gt;$Y$7,"",IF(AND($BF529=$Y$7,$BG529=23),"",Entrées!O557-Entrées!O556))</f>
        <v>-468</v>
      </c>
      <c r="BU529" s="32">
        <f>IF($BF529&gt;$Y$7,"",IF(AND($BF529=$Y$7,$BG529=23),"",Entrées!P557-Entrées!P556))</f>
        <v>-1.5</v>
      </c>
      <c r="BV529" s="32">
        <f>IF($BF529&gt;$Y$7,"",IF(AND($BF529=$Y$7,$BG529=23),"",Entrées!Q557-Entrées!Q556))</f>
        <v>-500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-177</v>
      </c>
      <c r="BY529" s="32">
        <f>IF($BF529&gt;$Y$7,"",IF(AND($BF529=$Y$7,$BG529=23),"",Entrées!T557-Entrées!T556))</f>
        <v>126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89</v>
      </c>
      <c r="CD529" s="33">
        <f>IF($BF529&lt;=$Y$7,Entrées!J556/CD$2,"")</f>
        <v>0.53141559424678275</v>
      </c>
      <c r="CE529" s="33">
        <f>IF($BF529&lt;=$Y$7,Entrées!K556/CE$2,"")</f>
        <v>0.21619684663162925</v>
      </c>
      <c r="CF529" s="11">
        <f t="shared" si="622"/>
        <v>7926</v>
      </c>
      <c r="CG529" s="11">
        <f t="shared" si="623"/>
        <v>4186</v>
      </c>
      <c r="CH529" s="52">
        <f t="shared" si="624"/>
        <v>0.27160101910413265</v>
      </c>
      <c r="CI529" s="52">
        <f t="shared" si="625"/>
        <v>9.6170382329218221E-2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2500</v>
      </c>
      <c r="F530" s="28">
        <f ca="1">IF($D530&gt;$D$8,"",INDIRECT(ADDRESS(ROW(Entrées!$C$37)+($D530-1)*24+F$11,COLUMN(Entrées!$C$37)+($C530-1),4,TRUE,"Entrées")))</f>
        <v>2187</v>
      </c>
      <c r="G530" s="28">
        <f ca="1">IF($D530&gt;$D$8,"",INDIRECT(ADDRESS(ROW(Entrées!$C$37)+($D530-1)*24+G$11,COLUMN(Entrées!$C$37)+($C530-1),4,TRUE,"Entrées")))</f>
        <v>1457</v>
      </c>
      <c r="H530" s="28">
        <f ca="1">IF($D530&gt;$D$8,"",INDIRECT(ADDRESS(ROW(Entrées!$C$37)+($D530-1)*24+H$11,COLUMN(Entrées!$C$37)+($C530-1),4,TRUE,"Entrées")))</f>
        <v>-915</v>
      </c>
      <c r="I530" s="28">
        <f ca="1">IF($D530&gt;$D$8,"",INDIRECT(ADDRESS(ROW(Entrées!$C$37)+($D530-1)*24+I$11,COLUMN(Entrées!$C$37)+($C530-1),4,TRUE,"Entrées")))</f>
        <v>-1800</v>
      </c>
      <c r="J530" s="28">
        <f ca="1">IF($D530&gt;$D$8,"",INDIRECT(ADDRESS(ROW(Entrées!$C$37)+($D530-1)*24+J$11,COLUMN(Entrées!$C$37)+($C530-1),4,TRUE,"Entrées")))</f>
        <v>-793</v>
      </c>
      <c r="K530" s="28">
        <f ca="1">IF($D530&gt;$D$8,"",INDIRECT(ADDRESS(ROW(Entrées!$C$37)+($D530-1)*24+K$11,COLUMN(Entrées!$C$37)+($C530-1),4,TRUE,"Entrées")))</f>
        <v>-1317</v>
      </c>
      <c r="L530" s="28">
        <f ca="1">IF($D530&gt;$D$8,"",INDIRECT(ADDRESS(ROW(Entrées!$C$37)+($D530-1)*24+L$11,COLUMN(Entrées!$C$37)+($C530-1),4,TRUE,"Entrées")))</f>
        <v>-409</v>
      </c>
      <c r="M530" s="28">
        <f ca="1">IF($D530&gt;$D$8,"",INDIRECT(ADDRESS(ROW(Entrées!$C$37)+($D530-1)*24+M$11,COLUMN(Entrées!$C$37)+($C530-1),4,TRUE,"Entrées")))</f>
        <v>132</v>
      </c>
      <c r="N530" s="28">
        <f ca="1">IF($D530&gt;$D$8,"",INDIRECT(ADDRESS(ROW(Entrées!$C$37)+($D530-1)*24+N$11,COLUMN(Entrées!$C$37)+($C530-1),4,TRUE,"Entrées")))</f>
        <v>583</v>
      </c>
      <c r="O530" s="28">
        <f ca="1">IF($D530&gt;$D$8,"",INDIRECT(ADDRESS(ROW(Entrées!$C$37)+($D530-1)*24+O$11,COLUMN(Entrées!$C$37)+($C530-1),4,TRUE,"Entrées")))</f>
        <v>1442</v>
      </c>
      <c r="P530" s="28">
        <f ca="1">IF($D530&gt;$D$8,"",INDIRECT(ADDRESS(ROW(Entrées!$C$37)+($D530-1)*24+P$11,COLUMN(Entrées!$C$37)+($C530-1),4,TRUE,"Entrées")))</f>
        <v>2608</v>
      </c>
      <c r="Q530" s="28">
        <f ca="1">IF($D530&gt;$D$8,"",INDIRECT(ADDRESS(ROW(Entrées!$C$37)+($D530-1)*24+Q$11,COLUMN(Entrées!$C$37)+($C530-1),4,TRUE,"Entrées")))</f>
        <v>2949</v>
      </c>
      <c r="R530" s="28">
        <f ca="1">IF($D530&gt;$D$8,"",INDIRECT(ADDRESS(ROW(Entrées!$C$37)+($D530-1)*24+R$11,COLUMN(Entrées!$C$37)+($C530-1),4,TRUE,"Entrées")))</f>
        <v>2977</v>
      </c>
      <c r="S530" s="28">
        <f ca="1">IF($D530&gt;$D$8,"",INDIRECT(ADDRESS(ROW(Entrées!$C$37)+($D530-1)*24+S$11,COLUMN(Entrées!$C$37)+($C530-1),4,TRUE,"Entrées")))</f>
        <v>2500</v>
      </c>
      <c r="T530" s="28">
        <f ca="1">IF($D530&gt;$D$8,"",INDIRECT(ADDRESS(ROW(Entrées!$C$37)+($D530-1)*24+T$11,COLUMN(Entrées!$C$37)+($C530-1),4,TRUE,"Entrées")))</f>
        <v>2500</v>
      </c>
      <c r="U530" s="28">
        <f ca="1">IF($D530&gt;$D$8,"",INDIRECT(ADDRESS(ROW(Entrées!$C$37)+($D530-1)*24+U$11,COLUMN(Entrées!$C$37)+($C530-1),4,TRUE,"Entrées")))</f>
        <v>2378</v>
      </c>
      <c r="V530" s="28">
        <f ca="1">IF($D530&gt;$D$8,"",INDIRECT(ADDRESS(ROW(Entrées!$C$37)+($D530-1)*24+V$11,COLUMN(Entrées!$C$37)+($C530-1),4,TRUE,"Entrées")))</f>
        <v>1156</v>
      </c>
      <c r="W530" s="28">
        <f ca="1">IF($D530&gt;$D$8,"",INDIRECT(ADDRESS(ROW(Entrées!$C$37)+($D530-1)*24+W$11,COLUMN(Entrées!$C$37)+($C530-1),4,TRUE,"Entrées")))</f>
        <v>241</v>
      </c>
      <c r="X530" s="28">
        <f ca="1">IF($D530&gt;$D$8,"",INDIRECT(ADDRESS(ROW(Entrées!$C$37)+($D530-1)*24+X$11,COLUMN(Entrées!$C$37)+($C530-1),4,TRUE,"Entrées")))</f>
        <v>-500</v>
      </c>
      <c r="Y530" s="28">
        <f ca="1">IF($D530&gt;$D$8,"",INDIRECT(ADDRESS(ROW(Entrées!$C$37)+($D530-1)*24+Y$11,COLUMN(Entrées!$C$37)+($C530-1),4,TRUE,"Entrées")))</f>
        <v>80</v>
      </c>
      <c r="Z530" s="28">
        <f ca="1">IF($D530&gt;$D$8,"",INDIRECT(ADDRESS(ROW(Entrées!$C$37)+($D530-1)*24+Z$11,COLUMN(Entrées!$C$37)+($C530-1),4,TRUE,"Entrées")))</f>
        <v>430</v>
      </c>
      <c r="AA530" s="28">
        <f ca="1">IF($D530&gt;$D$8,"",INDIRECT(ADDRESS(ROW(Entrées!$C$37)+($D530-1)*24+AA$11,COLUMN(Entrées!$C$37)+($C530-1),4,TRUE,"Entrées")))</f>
        <v>2097</v>
      </c>
      <c r="AB530" s="28">
        <f ca="1">IF($D530&gt;$D$8,"",INDIRECT(ADDRESS(ROW(Entrées!$C$37)+($D530-1)*24+AB$11,COLUMN(Entrées!$C$37)+($C530-1),4,TRUE,"Entrées")))</f>
        <v>2500</v>
      </c>
      <c r="AC530" s="11"/>
      <c r="AD530" s="40">
        <f t="shared" ref="AD530:AD560" ca="1" si="653">SUM(E530:AB530)/24</f>
        <v>1040.9583333333333</v>
      </c>
      <c r="AE530" s="40">
        <f ca="1">MAX(E530:AB530)</f>
        <v>2977</v>
      </c>
      <c r="AF530" s="40">
        <f ca="1">MIN(E530:AB530)</f>
        <v>-1800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49473.956989247294</v>
      </c>
      <c r="AK530" s="31">
        <f t="shared" ca="1" si="602"/>
        <v>49350.672043010745</v>
      </c>
      <c r="AL530" s="31">
        <f t="shared" ca="1" si="603"/>
        <v>49398.118279569891</v>
      </c>
      <c r="AM530" s="31">
        <f t="shared" ca="1" si="604"/>
        <v>347.55645161290329</v>
      </c>
      <c r="AN530" s="31">
        <f t="shared" ca="1" si="605"/>
        <v>2588.1444892473114</v>
      </c>
      <c r="AO530" s="31">
        <f t="shared" ca="1" si="606"/>
        <v>1503.5463709677417</v>
      </c>
      <c r="AP530" s="31">
        <f t="shared" ca="1" si="607"/>
        <v>41704.171370967742</v>
      </c>
      <c r="AQ530" s="31">
        <f t="shared" ca="1" si="608"/>
        <v>2152.7096774193546</v>
      </c>
      <c r="AR530" s="31">
        <f t="shared" ca="1" si="609"/>
        <v>402.56922043010746</v>
      </c>
      <c r="AS530" s="31">
        <f t="shared" ca="1" si="610"/>
        <v>6508.2741935483891</v>
      </c>
      <c r="AT530" s="31">
        <f t="shared" ca="1" si="611"/>
        <v>-813.07862903225805</v>
      </c>
      <c r="AU530" s="31">
        <f t="shared" ca="1" si="612"/>
        <v>663.5913978494624</v>
      </c>
      <c r="AV530" s="31">
        <f t="shared" ca="1" si="613"/>
        <v>-5583.5161290322567</v>
      </c>
      <c r="AW530" s="31">
        <f t="shared" ca="1" si="614"/>
        <v>65.047043010752674</v>
      </c>
      <c r="AX530" s="31">
        <f t="shared" ca="1" si="615"/>
        <v>1350.5215053763443</v>
      </c>
      <c r="AY530" s="31">
        <f t="shared" ca="1" si="616"/>
        <v>-1174.383064516129</v>
      </c>
      <c r="AZ530" s="31">
        <f t="shared" ca="1" si="617"/>
        <v>-997.34811827956992</v>
      </c>
      <c r="BA530" s="31">
        <f t="shared" ca="1" si="618"/>
        <v>-382.02016129032256</v>
      </c>
      <c r="BB530" s="31">
        <f t="shared" ca="1" si="619"/>
        <v>-2410.5497311827958</v>
      </c>
      <c r="BC530" s="31">
        <f t="shared" ca="1" si="620"/>
        <v>-1597.1438172043011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-867.5</v>
      </c>
      <c r="BI530" s="32">
        <f>IF($BF530&gt;$Y$7,"",IF(AND($BF530=$Y$7,$BG530=23),"",Entrées!D558-Entrées!D557))</f>
        <v>-700</v>
      </c>
      <c r="BJ530" s="32">
        <f>IF($BF530&gt;$Y$7,"",IF(AND($BF530=$Y$7,$BG530=23),"",Entrées!E558-Entrées!E557))</f>
        <v>-887.5</v>
      </c>
      <c r="BK530" s="32">
        <f>IF($BF530&gt;$Y$7,"",IF(AND($BF530=$Y$7,$BG530=23),"",Entrées!F558-Entrées!F557))</f>
        <v>4</v>
      </c>
      <c r="BL530" s="32">
        <f>IF($BF530&gt;$Y$7,"",IF(AND($BF530=$Y$7,$BG530=23),"",Entrées!G558-Entrées!G557))</f>
        <v>-18</v>
      </c>
      <c r="BM530" s="32">
        <f>IF($BF530&gt;$Y$7,"",IF(AND($BF530=$Y$7,$BG530=23),"",Entrées!H558-Entrées!H557))</f>
        <v>-9</v>
      </c>
      <c r="BN530" s="32">
        <f>IF($BF530&gt;$Y$7,"",IF(AND($BF530=$Y$7,$BG530=23),"",Entrées!I558-Entrées!I557))</f>
        <v>20.5</v>
      </c>
      <c r="BO530" s="32">
        <f>IF($BF530&gt;$Y$7,"",IF(AND($BF530=$Y$7,$BG530=23),"",Entrées!J558-Entrées!J557))</f>
        <v>-72</v>
      </c>
      <c r="BP530" s="32">
        <f>IF($BF530&gt;$Y$7,"",IF(AND($BF530=$Y$7,$BG530=23),"",Entrées!K558-Entrées!K557))</f>
        <v>-331.5</v>
      </c>
      <c r="BQ530" s="32">
        <f>IF($BF530&gt;$Y$7,"",IF(AND($BF530=$Y$7,$BG530=23),"",Entrées!L558-Entrées!L557))</f>
        <v>216</v>
      </c>
      <c r="BR530" s="32">
        <f>IF($BF530&gt;$Y$7,"",IF(AND($BF530=$Y$7,$BG530=23),"",Entrées!M558-Entrées!M557))</f>
        <v>487</v>
      </c>
      <c r="BS530" s="32">
        <f>IF($BF530&gt;$Y$7,"",IF(AND($BF530=$Y$7,$BG530=23),"",Entrées!N558-Entrées!N557))</f>
        <v>15</v>
      </c>
      <c r="BT530" s="32">
        <f>IF($BF530&gt;$Y$7,"",IF(AND($BF530=$Y$7,$BG530=23),"",Entrées!O558-Entrées!O557))</f>
        <v>-1179</v>
      </c>
      <c r="BU530" s="32">
        <f>IF($BF530&gt;$Y$7,"",IF(AND($BF530=$Y$7,$BG530=23),"",Entrées!P558-Entrées!P557))</f>
        <v>0</v>
      </c>
      <c r="BV530" s="32">
        <f>IF($BF530&gt;$Y$7,"",IF(AND($BF530=$Y$7,$BG530=23),"",Entrées!Q558-Entrées!Q557))</f>
        <v>-1231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-441</v>
      </c>
      <c r="BY530" s="32">
        <f>IF($BF530&gt;$Y$7,"",IF(AND($BF530=$Y$7,$BG530=23),"",Entrées!T558-Entrées!T557))</f>
        <v>-118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206</v>
      </c>
      <c r="CD530" s="33">
        <f>IF($BF530&lt;=$Y$7,Entrées!J557/CD$2,"")</f>
        <v>0.48189502901842041</v>
      </c>
      <c r="CE530" s="33">
        <f>IF($BF530&lt;=$Y$7,Entrées!K557/CE$2,"")</f>
        <v>0.15265169612995699</v>
      </c>
      <c r="CF530" s="11">
        <f t="shared" si="622"/>
        <v>7926</v>
      </c>
      <c r="CG530" s="11">
        <f t="shared" si="623"/>
        <v>4186</v>
      </c>
      <c r="CH530" s="52">
        <f t="shared" si="624"/>
        <v>0.27160101910413265</v>
      </c>
      <c r="CI530" s="52">
        <f t="shared" si="625"/>
        <v>9.6170382329218221E-2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1907</v>
      </c>
      <c r="F531" s="28">
        <f ca="1">IF($D531&gt;$D$8,"",INDIRECT(ADDRESS(ROW(Entrées!$C$37)+($D531-1)*24+F$11,COLUMN(Entrées!$C$37)+($C531-1),4,TRUE,"Entrées")))</f>
        <v>1396</v>
      </c>
      <c r="G531" s="28">
        <f ca="1">IF($D531&gt;$D$8,"",INDIRECT(ADDRESS(ROW(Entrées!$C$37)+($D531-1)*24+G$11,COLUMN(Entrées!$C$37)+($C531-1),4,TRUE,"Entrées")))</f>
        <v>32</v>
      </c>
      <c r="H531" s="28">
        <f ca="1">IF($D531&gt;$D$8,"",INDIRECT(ADDRESS(ROW(Entrées!$C$37)+($D531-1)*24+H$11,COLUMN(Entrées!$C$37)+($C531-1),4,TRUE,"Entrées")))</f>
        <v>-1288</v>
      </c>
      <c r="I531" s="28">
        <f ca="1">IF($D531&gt;$D$8,"",INDIRECT(ADDRESS(ROW(Entrées!$C$37)+($D531-1)*24+I$11,COLUMN(Entrées!$C$37)+($C531-1),4,TRUE,"Entrées")))</f>
        <v>-1800</v>
      </c>
      <c r="J531" s="28">
        <f ca="1">IF($D531&gt;$D$8,"",INDIRECT(ADDRESS(ROW(Entrées!$C$37)+($D531-1)*24+J$11,COLUMN(Entrées!$C$37)+($C531-1),4,TRUE,"Entrées")))</f>
        <v>-253</v>
      </c>
      <c r="K531" s="28">
        <f ca="1">IF($D531&gt;$D$8,"",INDIRECT(ADDRESS(ROW(Entrées!$C$37)+($D531-1)*24+K$11,COLUMN(Entrées!$C$37)+($C531-1),4,TRUE,"Entrées")))</f>
        <v>-249</v>
      </c>
      <c r="L531" s="28">
        <f ca="1">IF($D531&gt;$D$8,"",INDIRECT(ADDRESS(ROW(Entrées!$C$37)+($D531-1)*24+L$11,COLUMN(Entrées!$C$37)+($C531-1),4,TRUE,"Entrées")))</f>
        <v>-59</v>
      </c>
      <c r="M531" s="28">
        <f ca="1">IF($D531&gt;$D$8,"",INDIRECT(ADDRESS(ROW(Entrées!$C$37)+($D531-1)*24+M$11,COLUMN(Entrées!$C$37)+($C531-1),4,TRUE,"Entrées")))</f>
        <v>1514</v>
      </c>
      <c r="N531" s="28">
        <f ca="1">IF($D531&gt;$D$8,"",INDIRECT(ADDRESS(ROW(Entrées!$C$37)+($D531-1)*24+N$11,COLUMN(Entrées!$C$37)+($C531-1),4,TRUE,"Entrées")))</f>
        <v>2711</v>
      </c>
      <c r="O531" s="28">
        <f ca="1">IF($D531&gt;$D$8,"",INDIRECT(ADDRESS(ROW(Entrées!$C$37)+($D531-1)*24+O$11,COLUMN(Entrées!$C$37)+($C531-1),4,TRUE,"Entrées")))</f>
        <v>3000</v>
      </c>
      <c r="P531" s="28">
        <f ca="1">IF($D531&gt;$D$8,"",INDIRECT(ADDRESS(ROW(Entrées!$C$37)+($D531-1)*24+P$11,COLUMN(Entrées!$C$37)+($C531-1),4,TRUE,"Entrées")))</f>
        <v>3000</v>
      </c>
      <c r="Q531" s="28">
        <f ca="1">IF($D531&gt;$D$8,"",INDIRECT(ADDRESS(ROW(Entrées!$C$37)+($D531-1)*24+Q$11,COLUMN(Entrées!$C$37)+($C531-1),4,TRUE,"Entrées")))</f>
        <v>3000</v>
      </c>
      <c r="R531" s="28">
        <f ca="1">IF($D531&gt;$D$8,"",INDIRECT(ADDRESS(ROW(Entrées!$C$37)+($D531-1)*24+R$11,COLUMN(Entrées!$C$37)+($C531-1),4,TRUE,"Entrées")))</f>
        <v>2500</v>
      </c>
      <c r="S531" s="28">
        <f ca="1">IF($D531&gt;$D$8,"",INDIRECT(ADDRESS(ROW(Entrées!$C$37)+($D531-1)*24+S$11,COLUMN(Entrées!$C$37)+($C531-1),4,TRUE,"Entrées")))</f>
        <v>2500</v>
      </c>
      <c r="T531" s="28">
        <f ca="1">IF($D531&gt;$D$8,"",INDIRECT(ADDRESS(ROW(Entrées!$C$37)+($D531-1)*24+T$11,COLUMN(Entrées!$C$37)+($C531-1),4,TRUE,"Entrées")))</f>
        <v>2500</v>
      </c>
      <c r="U531" s="28">
        <f ca="1">IF($D531&gt;$D$8,"",INDIRECT(ADDRESS(ROW(Entrées!$C$37)+($D531-1)*24+U$11,COLUMN(Entrées!$C$37)+($C531-1),4,TRUE,"Entrées")))</f>
        <v>2500</v>
      </c>
      <c r="V531" s="28">
        <f ca="1">IF($D531&gt;$D$8,"",INDIRECT(ADDRESS(ROW(Entrées!$C$37)+($D531-1)*24+V$11,COLUMN(Entrées!$C$37)+($C531-1),4,TRUE,"Entrées")))</f>
        <v>2364</v>
      </c>
      <c r="W531" s="28">
        <f ca="1">IF($D531&gt;$D$8,"",INDIRECT(ADDRESS(ROW(Entrées!$C$37)+($D531-1)*24+W$11,COLUMN(Entrées!$C$37)+($C531-1),4,TRUE,"Entrées")))</f>
        <v>1759</v>
      </c>
      <c r="X531" s="28">
        <f ca="1">IF($D531&gt;$D$8,"",INDIRECT(ADDRESS(ROW(Entrées!$C$37)+($D531-1)*24+X$11,COLUMN(Entrées!$C$37)+($C531-1),4,TRUE,"Entrées")))</f>
        <v>1951</v>
      </c>
      <c r="Y531" s="28">
        <f ca="1">IF($D531&gt;$D$8,"",INDIRECT(ADDRESS(ROW(Entrées!$C$37)+($D531-1)*24+Y$11,COLUMN(Entrées!$C$37)+($C531-1),4,TRUE,"Entrées")))</f>
        <v>2272</v>
      </c>
      <c r="Z531" s="28">
        <f ca="1">IF($D531&gt;$D$8,"",INDIRECT(ADDRESS(ROW(Entrées!$C$37)+($D531-1)*24+Z$11,COLUMN(Entrées!$C$37)+($C531-1),4,TRUE,"Entrées")))</f>
        <v>2500</v>
      </c>
      <c r="AA531" s="28">
        <f ca="1">IF($D531&gt;$D$8,"",INDIRECT(ADDRESS(ROW(Entrées!$C$37)+($D531-1)*24+AA$11,COLUMN(Entrées!$C$37)+($C531-1),4,TRUE,"Entrées")))</f>
        <v>2500</v>
      </c>
      <c r="AB531" s="28">
        <f ca="1">IF($D531&gt;$D$8,"",INDIRECT(ADDRESS(ROW(Entrées!$C$37)+($D531-1)*24+AB$11,COLUMN(Entrées!$C$37)+($C531-1),4,TRUE,"Entrées")))</f>
        <v>2500</v>
      </c>
      <c r="AC531" s="11"/>
      <c r="AD531" s="40">
        <f t="shared" ca="1" si="653"/>
        <v>1614.875</v>
      </c>
      <c r="AE531" s="40">
        <f t="shared" ref="AE531:AE560" ca="1" si="655">MAX(E531:AB531)</f>
        <v>3000</v>
      </c>
      <c r="AF531" s="40">
        <f t="shared" ref="AF531:AF560" ca="1" si="656">MIN(E531:AB531)</f>
        <v>-1800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49473.956989247294</v>
      </c>
      <c r="AK531" s="31">
        <f t="shared" ca="1" si="602"/>
        <v>49350.672043010745</v>
      </c>
      <c r="AL531" s="31">
        <f t="shared" ca="1" si="603"/>
        <v>49398.118279569891</v>
      </c>
      <c r="AM531" s="31">
        <f t="shared" ca="1" si="604"/>
        <v>347.55645161290329</v>
      </c>
      <c r="AN531" s="31">
        <f t="shared" ca="1" si="605"/>
        <v>2588.1444892473114</v>
      </c>
      <c r="AO531" s="31">
        <f t="shared" ca="1" si="606"/>
        <v>1503.5463709677417</v>
      </c>
      <c r="AP531" s="31">
        <f t="shared" ca="1" si="607"/>
        <v>41704.171370967742</v>
      </c>
      <c r="AQ531" s="31">
        <f t="shared" ca="1" si="608"/>
        <v>2152.7096774193546</v>
      </c>
      <c r="AR531" s="31">
        <f t="shared" ca="1" si="609"/>
        <v>402.56922043010746</v>
      </c>
      <c r="AS531" s="31">
        <f t="shared" ca="1" si="610"/>
        <v>6508.2741935483891</v>
      </c>
      <c r="AT531" s="31">
        <f t="shared" ca="1" si="611"/>
        <v>-813.07862903225805</v>
      </c>
      <c r="AU531" s="31">
        <f t="shared" ca="1" si="612"/>
        <v>663.5913978494624</v>
      </c>
      <c r="AV531" s="31">
        <f t="shared" ca="1" si="613"/>
        <v>-5583.5161290322567</v>
      </c>
      <c r="AW531" s="31">
        <f t="shared" ca="1" si="614"/>
        <v>65.047043010752674</v>
      </c>
      <c r="AX531" s="31">
        <f t="shared" ca="1" si="615"/>
        <v>1350.5215053763443</v>
      </c>
      <c r="AY531" s="31">
        <f t="shared" ca="1" si="616"/>
        <v>-1174.383064516129</v>
      </c>
      <c r="AZ531" s="31">
        <f t="shared" ca="1" si="617"/>
        <v>-997.34811827956992</v>
      </c>
      <c r="BA531" s="31">
        <f t="shared" ca="1" si="618"/>
        <v>-382.02016129032256</v>
      </c>
      <c r="BB531" s="31">
        <f t="shared" ca="1" si="619"/>
        <v>-2410.5497311827958</v>
      </c>
      <c r="BC531" s="31">
        <f t="shared" ca="1" si="620"/>
        <v>-1597.1438172043011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1213</v>
      </c>
      <c r="BI531" s="32">
        <f>IF($BF531&gt;$Y$7,"",IF(AND($BF531=$Y$7,$BG531=23),"",Entrées!D559-Entrées!D558))</f>
        <v>1750</v>
      </c>
      <c r="BJ531" s="32">
        <f>IF($BF531&gt;$Y$7,"",IF(AND($BF531=$Y$7,$BG531=23),"",Entrées!E559-Entrées!E558))</f>
        <v>1700</v>
      </c>
      <c r="BK531" s="32">
        <f>IF($BF531&gt;$Y$7,"",IF(AND($BF531=$Y$7,$BG531=23),"",Entrées!F559-Entrées!F558))</f>
        <v>-0.5</v>
      </c>
      <c r="BL531" s="32">
        <f>IF($BF531&gt;$Y$7,"",IF(AND($BF531=$Y$7,$BG531=23),"",Entrées!G559-Entrées!G558))</f>
        <v>215</v>
      </c>
      <c r="BM531" s="32">
        <f>IF($BF531&gt;$Y$7,"",IF(AND($BF531=$Y$7,$BG531=23),"",Entrées!H559-Entrées!H558))</f>
        <v>-13.5</v>
      </c>
      <c r="BN531" s="32">
        <f>IF($BF531&gt;$Y$7,"",IF(AND($BF531=$Y$7,$BG531=23),"",Entrées!I559-Entrées!I558))</f>
        <v>230.5</v>
      </c>
      <c r="BO531" s="32">
        <f>IF($BF531&gt;$Y$7,"",IF(AND($BF531=$Y$7,$BG531=23),"",Entrées!J559-Entrées!J558))</f>
        <v>-2</v>
      </c>
      <c r="BP531" s="32">
        <f>IF($BF531&gt;$Y$7,"",IF(AND($BF531=$Y$7,$BG531=23),"",Entrées!K559-Entrées!K558))</f>
        <v>-238</v>
      </c>
      <c r="BQ531" s="32">
        <f>IF($BF531&gt;$Y$7,"",IF(AND($BF531=$Y$7,$BG531=23),"",Entrées!L559-Entrées!L558))</f>
        <v>1006</v>
      </c>
      <c r="BR531" s="32">
        <f>IF($BF531&gt;$Y$7,"",IF(AND($BF531=$Y$7,$BG531=23),"",Entrées!M559-Entrées!M558))</f>
        <v>114</v>
      </c>
      <c r="BS531" s="32">
        <f>IF($BF531&gt;$Y$7,"",IF(AND($BF531=$Y$7,$BG531=23),"",Entrées!N559-Entrées!N558))</f>
        <v>8</v>
      </c>
      <c r="BT531" s="32">
        <f>IF($BF531&gt;$Y$7,"",IF(AND($BF531=$Y$7,$BG531=23),"",Entrées!O559-Entrées!O558))</f>
        <v>-106</v>
      </c>
      <c r="BU531" s="32">
        <f>IF($BF531&gt;$Y$7,"",IF(AND($BF531=$Y$7,$BG531=23),"",Entrées!P559-Entrées!P558))</f>
        <v>1.5</v>
      </c>
      <c r="BV531" s="32">
        <f>IF($BF531&gt;$Y$7,"",IF(AND($BF531=$Y$7,$BG531=23),"",Entrées!Q559-Entrées!Q558))</f>
        <v>-929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383</v>
      </c>
      <c r="BY531" s="32">
        <f>IF($BF531&gt;$Y$7,"",IF(AND($BF531=$Y$7,$BG531=23),"",Entrées!T559-Entrées!T558))</f>
        <v>881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499</v>
      </c>
      <c r="CD531" s="33">
        <f>IF($BF531&lt;=$Y$7,Entrées!J558/CD$2,"")</f>
        <v>0.47281100176633861</v>
      </c>
      <c r="CE531" s="33">
        <f>IF($BF531&lt;=$Y$7,Entrées!K558/CE$2,"")</f>
        <v>7.3459149546106065E-2</v>
      </c>
      <c r="CF531" s="11">
        <f t="shared" si="622"/>
        <v>7926</v>
      </c>
      <c r="CG531" s="11">
        <f t="shared" si="623"/>
        <v>4186</v>
      </c>
      <c r="CH531" s="52">
        <f t="shared" si="624"/>
        <v>0.27160101910413265</v>
      </c>
      <c r="CI531" s="52">
        <f t="shared" si="625"/>
        <v>9.6170382329218221E-2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2246</v>
      </c>
      <c r="F532" s="28">
        <f ca="1">IF($D532&gt;$D$8,"",INDIRECT(ADDRESS(ROW(Entrées!$C$37)+($D532-1)*24+F$11,COLUMN(Entrées!$C$37)+($C532-1),4,TRUE,"Entrées")))</f>
        <v>1927</v>
      </c>
      <c r="G532" s="28">
        <f ca="1">IF($D532&gt;$D$8,"",INDIRECT(ADDRESS(ROW(Entrées!$C$37)+($D532-1)*24+G$11,COLUMN(Entrées!$C$37)+($C532-1),4,TRUE,"Entrées")))</f>
        <v>261</v>
      </c>
      <c r="H532" s="28">
        <f ca="1">IF($D532&gt;$D$8,"",INDIRECT(ADDRESS(ROW(Entrées!$C$37)+($D532-1)*24+H$11,COLUMN(Entrées!$C$37)+($C532-1),4,TRUE,"Entrées")))</f>
        <v>-450</v>
      </c>
      <c r="I532" s="28">
        <f ca="1">IF($D532&gt;$D$8,"",INDIRECT(ADDRESS(ROW(Entrées!$C$37)+($D532-1)*24+I$11,COLUMN(Entrées!$C$37)+($C532-1),4,TRUE,"Entrées")))</f>
        <v>-1638</v>
      </c>
      <c r="J532" s="28">
        <f ca="1">IF($D532&gt;$D$8,"",INDIRECT(ADDRESS(ROW(Entrées!$C$37)+($D532-1)*24+J$11,COLUMN(Entrées!$C$37)+($C532-1),4,TRUE,"Entrées")))</f>
        <v>-1374</v>
      </c>
      <c r="K532" s="28">
        <f ca="1">IF($D532&gt;$D$8,"",INDIRECT(ADDRESS(ROW(Entrées!$C$37)+($D532-1)*24+K$11,COLUMN(Entrées!$C$37)+($C532-1),4,TRUE,"Entrées")))</f>
        <v>1761</v>
      </c>
      <c r="L532" s="28">
        <f ca="1">IF($D532&gt;$D$8,"",INDIRECT(ADDRESS(ROW(Entrées!$C$37)+($D532-1)*24+L$11,COLUMN(Entrées!$C$37)+($C532-1),4,TRUE,"Entrées")))</f>
        <v>1969</v>
      </c>
      <c r="M532" s="28">
        <f ca="1">IF($D532&gt;$D$8,"",INDIRECT(ADDRESS(ROW(Entrées!$C$37)+($D532-1)*24+M$11,COLUMN(Entrées!$C$37)+($C532-1),4,TRUE,"Entrées")))</f>
        <v>2107</v>
      </c>
      <c r="N532" s="28">
        <f ca="1">IF($D532&gt;$D$8,"",INDIRECT(ADDRESS(ROW(Entrées!$C$37)+($D532-1)*24+N$11,COLUMN(Entrées!$C$37)+($C532-1),4,TRUE,"Entrées")))</f>
        <v>2500</v>
      </c>
      <c r="O532" s="28">
        <f ca="1">IF($D532&gt;$D$8,"",INDIRECT(ADDRESS(ROW(Entrées!$C$37)+($D532-1)*24+O$11,COLUMN(Entrées!$C$37)+($C532-1),4,TRUE,"Entrées")))</f>
        <v>2500</v>
      </c>
      <c r="P532" s="28">
        <f ca="1">IF($D532&gt;$D$8,"",INDIRECT(ADDRESS(ROW(Entrées!$C$37)+($D532-1)*24+P$11,COLUMN(Entrées!$C$37)+($C532-1),4,TRUE,"Entrées")))</f>
        <v>1800</v>
      </c>
      <c r="Q532" s="28">
        <f ca="1">IF($D532&gt;$D$8,"",INDIRECT(ADDRESS(ROW(Entrées!$C$37)+($D532-1)*24+Q$11,COLUMN(Entrées!$C$37)+($C532-1),4,TRUE,"Entrées")))</f>
        <v>1800</v>
      </c>
      <c r="R532" s="28">
        <f ca="1">IF($D532&gt;$D$8,"",INDIRECT(ADDRESS(ROW(Entrées!$C$37)+($D532-1)*24+R$11,COLUMN(Entrées!$C$37)+($C532-1),4,TRUE,"Entrées")))</f>
        <v>1800</v>
      </c>
      <c r="S532" s="28">
        <f ca="1">IF($D532&gt;$D$8,"",INDIRECT(ADDRESS(ROW(Entrées!$C$37)+($D532-1)*24+S$11,COLUMN(Entrées!$C$37)+($C532-1),4,TRUE,"Entrées")))</f>
        <v>1800</v>
      </c>
      <c r="T532" s="28">
        <f ca="1">IF($D532&gt;$D$8,"",INDIRECT(ADDRESS(ROW(Entrées!$C$37)+($D532-1)*24+T$11,COLUMN(Entrées!$C$37)+($C532-1),4,TRUE,"Entrées")))</f>
        <v>1800</v>
      </c>
      <c r="U532" s="28">
        <f ca="1">IF($D532&gt;$D$8,"",INDIRECT(ADDRESS(ROW(Entrées!$C$37)+($D532-1)*24+U$11,COLUMN(Entrées!$C$37)+($C532-1),4,TRUE,"Entrées")))</f>
        <v>1800</v>
      </c>
      <c r="V532" s="28">
        <f ca="1">IF($D532&gt;$D$8,"",INDIRECT(ADDRESS(ROW(Entrées!$C$37)+($D532-1)*24+V$11,COLUMN(Entrées!$C$37)+($C532-1),4,TRUE,"Entrées")))</f>
        <v>1800</v>
      </c>
      <c r="W532" s="28">
        <f ca="1">IF($D532&gt;$D$8,"",INDIRECT(ADDRESS(ROW(Entrées!$C$37)+($D532-1)*24+W$11,COLUMN(Entrées!$C$37)+($C532-1),4,TRUE,"Entrées")))</f>
        <v>1458</v>
      </c>
      <c r="X532" s="28">
        <f ca="1">IF($D532&gt;$D$8,"",INDIRECT(ADDRESS(ROW(Entrées!$C$37)+($D532-1)*24+X$11,COLUMN(Entrées!$C$37)+($C532-1),4,TRUE,"Entrées")))</f>
        <v>1500</v>
      </c>
      <c r="Y532" s="28">
        <f ca="1">IF($D532&gt;$D$8,"",INDIRECT(ADDRESS(ROW(Entrées!$C$37)+($D532-1)*24+Y$11,COLUMN(Entrées!$C$37)+($C532-1),4,TRUE,"Entrées")))</f>
        <v>1500</v>
      </c>
      <c r="Z532" s="28">
        <f ca="1">IF($D532&gt;$D$8,"",INDIRECT(ADDRESS(ROW(Entrées!$C$37)+($D532-1)*24+Z$11,COLUMN(Entrées!$C$37)+($C532-1),4,TRUE,"Entrées")))</f>
        <v>1500</v>
      </c>
      <c r="AA532" s="28">
        <f ca="1">IF($D532&gt;$D$8,"",INDIRECT(ADDRESS(ROW(Entrées!$C$37)+($D532-1)*24+AA$11,COLUMN(Entrées!$C$37)+($C532-1),4,TRUE,"Entrées")))</f>
        <v>1500</v>
      </c>
      <c r="AB532" s="28">
        <f ca="1">IF($D532&gt;$D$8,"",INDIRECT(ADDRESS(ROW(Entrées!$C$37)+($D532-1)*24+AB$11,COLUMN(Entrées!$C$37)+($C532-1),4,TRUE,"Entrées")))</f>
        <v>1500</v>
      </c>
      <c r="AC532" s="11"/>
      <c r="AD532" s="40">
        <f t="shared" ca="1" si="653"/>
        <v>1390.2916666666667</v>
      </c>
      <c r="AE532" s="40">
        <f t="shared" ca="1" si="655"/>
        <v>2500</v>
      </c>
      <c r="AF532" s="40">
        <f t="shared" ca="1" si="656"/>
        <v>-1638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49473.956989247294</v>
      </c>
      <c r="AK532" s="31">
        <f t="shared" ca="1" si="602"/>
        <v>49350.672043010745</v>
      </c>
      <c r="AL532" s="31">
        <f t="shared" ca="1" si="603"/>
        <v>49398.118279569891</v>
      </c>
      <c r="AM532" s="31">
        <f t="shared" ca="1" si="604"/>
        <v>347.55645161290329</v>
      </c>
      <c r="AN532" s="31">
        <f t="shared" ca="1" si="605"/>
        <v>2588.1444892473114</v>
      </c>
      <c r="AO532" s="31">
        <f t="shared" ca="1" si="606"/>
        <v>1503.5463709677417</v>
      </c>
      <c r="AP532" s="31">
        <f t="shared" ca="1" si="607"/>
        <v>41704.171370967742</v>
      </c>
      <c r="AQ532" s="31">
        <f t="shared" ca="1" si="608"/>
        <v>2152.7096774193546</v>
      </c>
      <c r="AR532" s="31">
        <f t="shared" ca="1" si="609"/>
        <v>402.56922043010746</v>
      </c>
      <c r="AS532" s="31">
        <f t="shared" ca="1" si="610"/>
        <v>6508.2741935483891</v>
      </c>
      <c r="AT532" s="31">
        <f t="shared" ca="1" si="611"/>
        <v>-813.07862903225805</v>
      </c>
      <c r="AU532" s="31">
        <f t="shared" ca="1" si="612"/>
        <v>663.5913978494624</v>
      </c>
      <c r="AV532" s="31">
        <f t="shared" ca="1" si="613"/>
        <v>-5583.5161290322567</v>
      </c>
      <c r="AW532" s="31">
        <f t="shared" ca="1" si="614"/>
        <v>65.047043010752674</v>
      </c>
      <c r="AX532" s="31">
        <f t="shared" ca="1" si="615"/>
        <v>1350.5215053763443</v>
      </c>
      <c r="AY532" s="31">
        <f t="shared" ca="1" si="616"/>
        <v>-1174.383064516129</v>
      </c>
      <c r="AZ532" s="31">
        <f t="shared" ca="1" si="617"/>
        <v>-997.34811827956992</v>
      </c>
      <c r="BA532" s="31">
        <f t="shared" ca="1" si="618"/>
        <v>-382.02016129032256</v>
      </c>
      <c r="BB532" s="31">
        <f t="shared" ca="1" si="619"/>
        <v>-2410.5497311827958</v>
      </c>
      <c r="BC532" s="31">
        <f t="shared" ca="1" si="620"/>
        <v>-1597.1438172043011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4716</v>
      </c>
      <c r="BI532" s="32">
        <f>IF($BF532&gt;$Y$7,"",IF(AND($BF532=$Y$7,$BG532=23),"",Entrées!D560-Entrées!D559))</f>
        <v>4387.5</v>
      </c>
      <c r="BJ532" s="32">
        <f>IF($BF532&gt;$Y$7,"",IF(AND($BF532=$Y$7,$BG532=23),"",Entrées!E560-Entrées!E559))</f>
        <v>4300</v>
      </c>
      <c r="BK532" s="32">
        <f>IF($BF532&gt;$Y$7,"",IF(AND($BF532=$Y$7,$BG532=23),"",Entrées!F560-Entrées!F559))</f>
        <v>0</v>
      </c>
      <c r="BL532" s="32">
        <f>IF($BF532&gt;$Y$7,"",IF(AND($BF532=$Y$7,$BG532=23),"",Entrées!G560-Entrées!G559))</f>
        <v>192</v>
      </c>
      <c r="BM532" s="32">
        <f>IF($BF532&gt;$Y$7,"",IF(AND($BF532=$Y$7,$BG532=23),"",Entrées!H560-Entrées!H559))</f>
        <v>-3</v>
      </c>
      <c r="BN532" s="32">
        <f>IF($BF532&gt;$Y$7,"",IF(AND($BF532=$Y$7,$BG532=23),"",Entrées!I560-Entrées!I559))</f>
        <v>173.5</v>
      </c>
      <c r="BO532" s="32">
        <f>IF($BF532&gt;$Y$7,"",IF(AND($BF532=$Y$7,$BG532=23),"",Entrées!J560-Entrées!J559))</f>
        <v>245</v>
      </c>
      <c r="BP532" s="32">
        <f>IF($BF532&gt;$Y$7,"",IF(AND($BF532=$Y$7,$BG532=23),"",Entrées!K560-Entrées!K559))</f>
        <v>-67.5</v>
      </c>
      <c r="BQ532" s="32">
        <f>IF($BF532&gt;$Y$7,"",IF(AND($BF532=$Y$7,$BG532=23),"",Entrées!L560-Entrées!L559))</f>
        <v>2307.5</v>
      </c>
      <c r="BR532" s="32">
        <f>IF($BF532&gt;$Y$7,"",IF(AND($BF532=$Y$7,$BG532=23),"",Entrées!M560-Entrées!M559))</f>
        <v>0</v>
      </c>
      <c r="BS532" s="32">
        <f>IF($BF532&gt;$Y$7,"",IF(AND($BF532=$Y$7,$BG532=23),"",Entrées!N560-Entrées!N559))</f>
        <v>-2</v>
      </c>
      <c r="BT532" s="32">
        <f>IF($BF532&gt;$Y$7,"",IF(AND($BF532=$Y$7,$BG532=23),"",Entrées!O560-Entrées!O559))</f>
        <v>1870</v>
      </c>
      <c r="BU532" s="32">
        <f>IF($BF532&gt;$Y$7,"",IF(AND($BF532=$Y$7,$BG532=23),"",Entrées!P560-Entrées!P559))</f>
        <v>0.5</v>
      </c>
      <c r="BV532" s="32">
        <f>IF($BF532&gt;$Y$7,"",IF(AND($BF532=$Y$7,$BG532=23),"",Entrées!Q560-Entrées!Q559))</f>
        <v>1500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-79</v>
      </c>
      <c r="BY532" s="32">
        <f>IF($BF532&gt;$Y$7,"",IF(AND($BF532=$Y$7,$BG532=23),"",Entrées!T560-Entrées!T559))</f>
        <v>30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1192</v>
      </c>
      <c r="CD532" s="33">
        <f>IF($BF532&lt;=$Y$7,Entrées!J559/CD$2,"")</f>
        <v>0.47255866767600302</v>
      </c>
      <c r="CE532" s="33">
        <f>IF($BF532&lt;=$Y$7,Entrées!K559/CE$2,"")</f>
        <v>1.6602962255136168E-2</v>
      </c>
      <c r="CF532" s="11">
        <f t="shared" si="622"/>
        <v>7926</v>
      </c>
      <c r="CG532" s="11">
        <f t="shared" si="623"/>
        <v>4186</v>
      </c>
      <c r="CH532" s="52">
        <f t="shared" si="624"/>
        <v>0.27160101910413265</v>
      </c>
      <c r="CI532" s="52">
        <f t="shared" si="625"/>
        <v>9.6170382329218221E-2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1800</v>
      </c>
      <c r="F533" s="28">
        <f ca="1">IF($D533&gt;$D$8,"",INDIRECT(ADDRESS(ROW(Entrées!$C$37)+($D533-1)*24+F$11,COLUMN(Entrées!$C$37)+($C533-1),4,TRUE,"Entrées")))</f>
        <v>1800</v>
      </c>
      <c r="G533" s="28">
        <f ca="1">IF($D533&gt;$D$8,"",INDIRECT(ADDRESS(ROW(Entrées!$C$37)+($D533-1)*24+G$11,COLUMN(Entrées!$C$37)+($C533-1),4,TRUE,"Entrées")))</f>
        <v>1622</v>
      </c>
      <c r="H533" s="28">
        <f ca="1">IF($D533&gt;$D$8,"",INDIRECT(ADDRESS(ROW(Entrées!$C$37)+($D533-1)*24+H$11,COLUMN(Entrées!$C$37)+($C533-1),4,TRUE,"Entrées")))</f>
        <v>585</v>
      </c>
      <c r="I533" s="28">
        <f ca="1">IF($D533&gt;$D$8,"",INDIRECT(ADDRESS(ROW(Entrées!$C$37)+($D533-1)*24+I$11,COLUMN(Entrées!$C$37)+($C533-1),4,TRUE,"Entrées")))</f>
        <v>-472</v>
      </c>
      <c r="J533" s="28">
        <f ca="1">IF($D533&gt;$D$8,"",INDIRECT(ADDRESS(ROW(Entrées!$C$37)+($D533-1)*24+J$11,COLUMN(Entrées!$C$37)+($C533-1),4,TRUE,"Entrées")))</f>
        <v>1800</v>
      </c>
      <c r="K533" s="28">
        <f ca="1">IF($D533&gt;$D$8,"",INDIRECT(ADDRESS(ROW(Entrées!$C$37)+($D533-1)*24+K$11,COLUMN(Entrées!$C$37)+($C533-1),4,TRUE,"Entrées")))</f>
        <v>1800</v>
      </c>
      <c r="L533" s="28">
        <f ca="1">IF($D533&gt;$D$8,"",INDIRECT(ADDRESS(ROW(Entrées!$C$37)+($D533-1)*24+L$11,COLUMN(Entrées!$C$37)+($C533-1),4,TRUE,"Entrées")))</f>
        <v>1793</v>
      </c>
      <c r="M533" s="28">
        <f ca="1">IF($D533&gt;$D$8,"",INDIRECT(ADDRESS(ROW(Entrées!$C$37)+($D533-1)*24+M$11,COLUMN(Entrées!$C$37)+($C533-1),4,TRUE,"Entrées")))</f>
        <v>1800</v>
      </c>
      <c r="N533" s="28">
        <f ca="1">IF($D533&gt;$D$8,"",INDIRECT(ADDRESS(ROW(Entrées!$C$37)+($D533-1)*24+N$11,COLUMN(Entrées!$C$37)+($C533-1),4,TRUE,"Entrées")))</f>
        <v>1800</v>
      </c>
      <c r="O533" s="28">
        <f ca="1">IF($D533&gt;$D$8,"",INDIRECT(ADDRESS(ROW(Entrées!$C$37)+($D533-1)*24+O$11,COLUMN(Entrées!$C$37)+($C533-1),4,TRUE,"Entrées")))</f>
        <v>1800</v>
      </c>
      <c r="P533" s="28">
        <f ca="1">IF($D533&gt;$D$8,"",INDIRECT(ADDRESS(ROW(Entrées!$C$37)+($D533-1)*24+P$11,COLUMN(Entrées!$C$37)+($C533-1),4,TRUE,"Entrées")))</f>
        <v>1800</v>
      </c>
      <c r="Q533" s="28">
        <f ca="1">IF($D533&gt;$D$8,"",INDIRECT(ADDRESS(ROW(Entrées!$C$37)+($D533-1)*24+Q$11,COLUMN(Entrées!$C$37)+($C533-1),4,TRUE,"Entrées")))</f>
        <v>1800</v>
      </c>
      <c r="R533" s="28">
        <f ca="1">IF($D533&gt;$D$8,"",INDIRECT(ADDRESS(ROW(Entrées!$C$37)+($D533-1)*24+R$11,COLUMN(Entrées!$C$37)+($C533-1),4,TRUE,"Entrées")))</f>
        <v>1800</v>
      </c>
      <c r="S533" s="28">
        <f ca="1">IF($D533&gt;$D$8,"",INDIRECT(ADDRESS(ROW(Entrées!$C$37)+($D533-1)*24+S$11,COLUMN(Entrées!$C$37)+($C533-1),4,TRUE,"Entrées")))</f>
        <v>1800</v>
      </c>
      <c r="T533" s="28">
        <f ca="1">IF($D533&gt;$D$8,"",INDIRECT(ADDRESS(ROW(Entrées!$C$37)+($D533-1)*24+T$11,COLUMN(Entrées!$C$37)+($C533-1),4,TRUE,"Entrées")))</f>
        <v>2500</v>
      </c>
      <c r="U533" s="28">
        <f ca="1">IF($D533&gt;$D$8,"",INDIRECT(ADDRESS(ROW(Entrées!$C$37)+($D533-1)*24+U$11,COLUMN(Entrées!$C$37)+($C533-1),4,TRUE,"Entrées")))</f>
        <v>2463</v>
      </c>
      <c r="V533" s="28">
        <f ca="1">IF($D533&gt;$D$8,"",INDIRECT(ADDRESS(ROW(Entrées!$C$37)+($D533-1)*24+V$11,COLUMN(Entrées!$C$37)+($C533-1),4,TRUE,"Entrées")))</f>
        <v>1926</v>
      </c>
      <c r="W533" s="28">
        <f ca="1">IF($D533&gt;$D$8,"",INDIRECT(ADDRESS(ROW(Entrées!$C$37)+($D533-1)*24+W$11,COLUMN(Entrées!$C$37)+($C533-1),4,TRUE,"Entrées")))</f>
        <v>1177</v>
      </c>
      <c r="X533" s="28">
        <f ca="1">IF($D533&gt;$D$8,"",INDIRECT(ADDRESS(ROW(Entrées!$C$37)+($D533-1)*24+X$11,COLUMN(Entrées!$C$37)+($C533-1),4,TRUE,"Entrées")))</f>
        <v>1210</v>
      </c>
      <c r="Y533" s="28">
        <f ca="1">IF($D533&gt;$D$8,"",INDIRECT(ADDRESS(ROW(Entrées!$C$37)+($D533-1)*24+Y$11,COLUMN(Entrées!$C$37)+($C533-1),4,TRUE,"Entrées")))</f>
        <v>2262</v>
      </c>
      <c r="Z533" s="28">
        <f ca="1">IF($D533&gt;$D$8,"",INDIRECT(ADDRESS(ROW(Entrées!$C$37)+($D533-1)*24+Z$11,COLUMN(Entrées!$C$37)+($C533-1),4,TRUE,"Entrées")))</f>
        <v>2500</v>
      </c>
      <c r="AA533" s="28">
        <f ca="1">IF($D533&gt;$D$8,"",INDIRECT(ADDRESS(ROW(Entrées!$C$37)+($D533-1)*24+AA$11,COLUMN(Entrées!$C$37)+($C533-1),4,TRUE,"Entrées")))</f>
        <v>2500</v>
      </c>
      <c r="AB533" s="28">
        <f ca="1">IF($D533&gt;$D$8,"",INDIRECT(ADDRESS(ROW(Entrées!$C$37)+($D533-1)*24+AB$11,COLUMN(Entrées!$C$37)+($C533-1),4,TRUE,"Entrées")))</f>
        <v>2500</v>
      </c>
      <c r="AC533" s="11"/>
      <c r="AD533" s="40">
        <f t="shared" ca="1" si="653"/>
        <v>1765.25</v>
      </c>
      <c r="AE533" s="40">
        <f t="shared" ca="1" si="655"/>
        <v>2500</v>
      </c>
      <c r="AF533" s="40">
        <f t="shared" ca="1" si="656"/>
        <v>-472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49473.956989247294</v>
      </c>
      <c r="AK533" s="31">
        <f t="shared" ca="1" si="602"/>
        <v>49350.672043010745</v>
      </c>
      <c r="AL533" s="31">
        <f t="shared" ca="1" si="603"/>
        <v>49398.118279569891</v>
      </c>
      <c r="AM533" s="31">
        <f t="shared" ca="1" si="604"/>
        <v>347.55645161290329</v>
      </c>
      <c r="AN533" s="31">
        <f t="shared" ca="1" si="605"/>
        <v>2588.1444892473114</v>
      </c>
      <c r="AO533" s="31">
        <f t="shared" ca="1" si="606"/>
        <v>1503.5463709677417</v>
      </c>
      <c r="AP533" s="31">
        <f t="shared" ca="1" si="607"/>
        <v>41704.171370967742</v>
      </c>
      <c r="AQ533" s="31">
        <f t="shared" ca="1" si="608"/>
        <v>2152.7096774193546</v>
      </c>
      <c r="AR533" s="31">
        <f t="shared" ca="1" si="609"/>
        <v>402.56922043010746</v>
      </c>
      <c r="AS533" s="31">
        <f t="shared" ca="1" si="610"/>
        <v>6508.2741935483891</v>
      </c>
      <c r="AT533" s="31">
        <f t="shared" ca="1" si="611"/>
        <v>-813.07862903225805</v>
      </c>
      <c r="AU533" s="31">
        <f t="shared" ca="1" si="612"/>
        <v>663.5913978494624</v>
      </c>
      <c r="AV533" s="31">
        <f t="shared" ca="1" si="613"/>
        <v>-5583.5161290322567</v>
      </c>
      <c r="AW533" s="31">
        <f t="shared" ca="1" si="614"/>
        <v>65.047043010752674</v>
      </c>
      <c r="AX533" s="31">
        <f t="shared" ca="1" si="615"/>
        <v>1350.5215053763443</v>
      </c>
      <c r="AY533" s="31">
        <f t="shared" ca="1" si="616"/>
        <v>-1174.383064516129</v>
      </c>
      <c r="AZ533" s="31">
        <f t="shared" ca="1" si="617"/>
        <v>-997.34811827956992</v>
      </c>
      <c r="BA533" s="31">
        <f t="shared" ca="1" si="618"/>
        <v>-382.02016129032256</v>
      </c>
      <c r="BB533" s="31">
        <f t="shared" ca="1" si="619"/>
        <v>-2410.5497311827958</v>
      </c>
      <c r="BC533" s="31">
        <f t="shared" ca="1" si="620"/>
        <v>-1597.1438172043011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-2109.5</v>
      </c>
      <c r="BI533" s="32">
        <f>IF($BF533&gt;$Y$7,"",IF(AND($BF533=$Y$7,$BG533=23),"",Entrées!D561-Entrées!D560))</f>
        <v>-1962.5</v>
      </c>
      <c r="BJ533" s="32">
        <f>IF($BF533&gt;$Y$7,"",IF(AND($BF533=$Y$7,$BG533=23),"",Entrées!E561-Entrées!E560))</f>
        <v>-2025</v>
      </c>
      <c r="BK533" s="32">
        <f>IF($BF533&gt;$Y$7,"",IF(AND($BF533=$Y$7,$BG533=23),"",Entrées!F561-Entrées!F560))</f>
        <v>0</v>
      </c>
      <c r="BL533" s="32">
        <f>IF($BF533&gt;$Y$7,"",IF(AND($BF533=$Y$7,$BG533=23),"",Entrées!G561-Entrées!G560))</f>
        <v>-127.5</v>
      </c>
      <c r="BM533" s="32">
        <f>IF($BF533&gt;$Y$7,"",IF(AND($BF533=$Y$7,$BG533=23),"",Entrées!H561-Entrées!H560))</f>
        <v>-1</v>
      </c>
      <c r="BN533" s="32">
        <f>IF($BF533&gt;$Y$7,"",IF(AND($BF533=$Y$7,$BG533=23),"",Entrées!I561-Entrées!I560))</f>
        <v>-155.5</v>
      </c>
      <c r="BO533" s="32">
        <f>IF($BF533&gt;$Y$7,"",IF(AND($BF533=$Y$7,$BG533=23),"",Entrées!J561-Entrées!J560))</f>
        <v>-241</v>
      </c>
      <c r="BP533" s="32">
        <f>IF($BF533&gt;$Y$7,"",IF(AND($BF533=$Y$7,$BG533=23),"",Entrées!K561-Entrées!K560))</f>
        <v>-2</v>
      </c>
      <c r="BQ533" s="32">
        <f>IF($BF533&gt;$Y$7,"",IF(AND($BF533=$Y$7,$BG533=23),"",Entrées!L561-Entrées!L560))</f>
        <v>-2190</v>
      </c>
      <c r="BR533" s="32">
        <f>IF($BF533&gt;$Y$7,"",IF(AND($BF533=$Y$7,$BG533=23),"",Entrées!M561-Entrées!M560))</f>
        <v>-0.5</v>
      </c>
      <c r="BS533" s="32">
        <f>IF($BF533&gt;$Y$7,"",IF(AND($BF533=$Y$7,$BG533=23),"",Entrées!N561-Entrées!N560))</f>
        <v>-2.5</v>
      </c>
      <c r="BT533" s="32">
        <f>IF($BF533&gt;$Y$7,"",IF(AND($BF533=$Y$7,$BG533=23),"",Entrées!O561-Entrées!O560))</f>
        <v>610</v>
      </c>
      <c r="BU533" s="32">
        <f>IF($BF533&gt;$Y$7,"",IF(AND($BF533=$Y$7,$BG533=23),"",Entrées!P561-Entrées!P560))</f>
        <v>1</v>
      </c>
      <c r="BV533" s="32">
        <f>IF($BF533&gt;$Y$7,"",IF(AND($BF533=$Y$7,$BG533=23),"",Entrées!Q561-Entrées!Q560))</f>
        <v>-147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311</v>
      </c>
      <c r="BY533" s="32">
        <f>IF($BF533&gt;$Y$7,"",IF(AND($BF533=$Y$7,$BG533=23),"",Entrées!T561-Entrées!T560))</f>
        <v>-915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-417</v>
      </c>
      <c r="CD533" s="33">
        <f>IF($BF533&lt;=$Y$7,Entrées!J560/CD$2,"")</f>
        <v>0.50346959374211453</v>
      </c>
      <c r="CE533" s="33">
        <f>IF($BF533&lt;=$Y$7,Entrées!K560/CE$2,"")</f>
        <v>4.7778308647873863E-4</v>
      </c>
      <c r="CF533" s="11">
        <f t="shared" si="622"/>
        <v>7926</v>
      </c>
      <c r="CG533" s="11">
        <f t="shared" si="623"/>
        <v>4186</v>
      </c>
      <c r="CH533" s="52">
        <f t="shared" si="624"/>
        <v>0.27160101910413265</v>
      </c>
      <c r="CI533" s="52">
        <f t="shared" si="625"/>
        <v>9.6170382329218221E-2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2400</v>
      </c>
      <c r="F534" s="28">
        <f ca="1">IF($D534&gt;$D$8,"",INDIRECT(ADDRESS(ROW(Entrées!$C$37)+($D534-1)*24+F$11,COLUMN(Entrées!$C$37)+($C534-1),4,TRUE,"Entrées")))</f>
        <v>2400</v>
      </c>
      <c r="G534" s="28">
        <f ca="1">IF($D534&gt;$D$8,"",INDIRECT(ADDRESS(ROW(Entrées!$C$37)+($D534-1)*24+G$11,COLUMN(Entrées!$C$37)+($C534-1),4,TRUE,"Entrées")))</f>
        <v>1554</v>
      </c>
      <c r="H534" s="28">
        <f ca="1">IF($D534&gt;$D$8,"",INDIRECT(ADDRESS(ROW(Entrées!$C$37)+($D534-1)*24+H$11,COLUMN(Entrées!$C$37)+($C534-1),4,TRUE,"Entrées")))</f>
        <v>37</v>
      </c>
      <c r="I534" s="28">
        <f ca="1">IF($D534&gt;$D$8,"",INDIRECT(ADDRESS(ROW(Entrées!$C$37)+($D534-1)*24+I$11,COLUMN(Entrées!$C$37)+($C534-1),4,TRUE,"Entrées")))</f>
        <v>-1207</v>
      </c>
      <c r="J534" s="28">
        <f ca="1">IF($D534&gt;$D$8,"",INDIRECT(ADDRESS(ROW(Entrées!$C$37)+($D534-1)*24+J$11,COLUMN(Entrées!$C$37)+($C534-1),4,TRUE,"Entrées")))</f>
        <v>-457</v>
      </c>
      <c r="K534" s="28">
        <f ca="1">IF($D534&gt;$D$8,"",INDIRECT(ADDRESS(ROW(Entrées!$C$37)+($D534-1)*24+K$11,COLUMN(Entrées!$C$37)+($C534-1),4,TRUE,"Entrées")))</f>
        <v>663</v>
      </c>
      <c r="L534" s="28">
        <f ca="1">IF($D534&gt;$D$8,"",INDIRECT(ADDRESS(ROW(Entrées!$C$37)+($D534-1)*24+L$11,COLUMN(Entrées!$C$37)+($C534-1),4,TRUE,"Entrées")))</f>
        <v>1775</v>
      </c>
      <c r="M534" s="28">
        <f ca="1">IF($D534&gt;$D$8,"",INDIRECT(ADDRESS(ROW(Entrées!$C$37)+($D534-1)*24+M$11,COLUMN(Entrées!$C$37)+($C534-1),4,TRUE,"Entrées")))</f>
        <v>2876</v>
      </c>
      <c r="N534" s="28">
        <f ca="1">IF($D534&gt;$D$8,"",INDIRECT(ADDRESS(ROW(Entrées!$C$37)+($D534-1)*24+N$11,COLUMN(Entrées!$C$37)+($C534-1),4,TRUE,"Entrées")))</f>
        <v>3000</v>
      </c>
      <c r="O534" s="28">
        <f ca="1">IF($D534&gt;$D$8,"",INDIRECT(ADDRESS(ROW(Entrées!$C$37)+($D534-1)*24+O$11,COLUMN(Entrées!$C$37)+($C534-1),4,TRUE,"Entrées")))</f>
        <v>2939</v>
      </c>
      <c r="P534" s="28">
        <f ca="1">IF($D534&gt;$D$8,"",INDIRECT(ADDRESS(ROW(Entrées!$C$37)+($D534-1)*24+P$11,COLUMN(Entrées!$C$37)+($C534-1),4,TRUE,"Entrées")))</f>
        <v>2951</v>
      </c>
      <c r="Q534" s="28">
        <f ca="1">IF($D534&gt;$D$8,"",INDIRECT(ADDRESS(ROW(Entrées!$C$37)+($D534-1)*24+Q$11,COLUMN(Entrées!$C$37)+($C534-1),4,TRUE,"Entrées")))</f>
        <v>2983</v>
      </c>
      <c r="R534" s="28">
        <f ca="1">IF($D534&gt;$D$8,"",INDIRECT(ADDRESS(ROW(Entrées!$C$37)+($D534-1)*24+R$11,COLUMN(Entrées!$C$37)+($C534-1),4,TRUE,"Entrées")))</f>
        <v>2945</v>
      </c>
      <c r="S534" s="28">
        <f ca="1">IF($D534&gt;$D$8,"",INDIRECT(ADDRESS(ROW(Entrées!$C$37)+($D534-1)*24+S$11,COLUMN(Entrées!$C$37)+($C534-1),4,TRUE,"Entrées")))</f>
        <v>2803</v>
      </c>
      <c r="T534" s="28">
        <f ca="1">IF($D534&gt;$D$8,"",INDIRECT(ADDRESS(ROW(Entrées!$C$37)+($D534-1)*24+T$11,COLUMN(Entrées!$C$37)+($C534-1),4,TRUE,"Entrées")))</f>
        <v>2519</v>
      </c>
      <c r="U534" s="28">
        <f ca="1">IF($D534&gt;$D$8,"",INDIRECT(ADDRESS(ROW(Entrées!$C$37)+($D534-1)*24+U$11,COLUMN(Entrées!$C$37)+($C534-1),4,TRUE,"Entrées")))</f>
        <v>2049</v>
      </c>
      <c r="V534" s="28">
        <f ca="1">IF($D534&gt;$D$8,"",INDIRECT(ADDRESS(ROW(Entrées!$C$37)+($D534-1)*24+V$11,COLUMN(Entrées!$C$37)+($C534-1),4,TRUE,"Entrées")))</f>
        <v>1779</v>
      </c>
      <c r="W534" s="28">
        <f ca="1">IF($D534&gt;$D$8,"",INDIRECT(ADDRESS(ROW(Entrées!$C$37)+($D534-1)*24+W$11,COLUMN(Entrées!$C$37)+($C534-1),4,TRUE,"Entrées")))</f>
        <v>2400</v>
      </c>
      <c r="X534" s="28">
        <f ca="1">IF($D534&gt;$D$8,"",INDIRECT(ADDRESS(ROW(Entrées!$C$37)+($D534-1)*24+X$11,COLUMN(Entrées!$C$37)+($C534-1),4,TRUE,"Entrées")))</f>
        <v>2581</v>
      </c>
      <c r="Y534" s="28">
        <f ca="1">IF($D534&gt;$D$8,"",INDIRECT(ADDRESS(ROW(Entrées!$C$37)+($D534-1)*24+Y$11,COLUMN(Entrées!$C$37)+($C534-1),4,TRUE,"Entrées")))</f>
        <v>2390</v>
      </c>
      <c r="Z534" s="28">
        <f ca="1">IF($D534&gt;$D$8,"",INDIRECT(ADDRESS(ROW(Entrées!$C$37)+($D534-1)*24+Z$11,COLUMN(Entrées!$C$37)+($C534-1),4,TRUE,"Entrées")))</f>
        <v>2285</v>
      </c>
      <c r="AA534" s="28">
        <f ca="1">IF($D534&gt;$D$8,"",INDIRECT(ADDRESS(ROW(Entrées!$C$37)+($D534-1)*24+AA$11,COLUMN(Entrées!$C$37)+($C534-1),4,TRUE,"Entrées")))</f>
        <v>3000</v>
      </c>
      <c r="AB534" s="28">
        <f ca="1">IF($D534&gt;$D$8,"",INDIRECT(ADDRESS(ROW(Entrées!$C$37)+($D534-1)*24+AB$11,COLUMN(Entrées!$C$37)+($C534-1),4,TRUE,"Entrées")))</f>
        <v>3000</v>
      </c>
      <c r="AC534" s="11"/>
      <c r="AD534" s="40">
        <f t="shared" ca="1" si="653"/>
        <v>2069.375</v>
      </c>
      <c r="AE534" s="40">
        <f t="shared" ca="1" si="655"/>
        <v>3000</v>
      </c>
      <c r="AF534" s="40">
        <f t="shared" ca="1" si="656"/>
        <v>-1207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49473.956989247294</v>
      </c>
      <c r="AK534" s="31">
        <f t="shared" ca="1" si="602"/>
        <v>49350.672043010745</v>
      </c>
      <c r="AL534" s="31">
        <f t="shared" ca="1" si="603"/>
        <v>49398.118279569891</v>
      </c>
      <c r="AM534" s="31">
        <f t="shared" ca="1" si="604"/>
        <v>347.55645161290329</v>
      </c>
      <c r="AN534" s="31">
        <f t="shared" ca="1" si="605"/>
        <v>2588.1444892473114</v>
      </c>
      <c r="AO534" s="31">
        <f t="shared" ca="1" si="606"/>
        <v>1503.5463709677417</v>
      </c>
      <c r="AP534" s="31">
        <f t="shared" ca="1" si="607"/>
        <v>41704.171370967742</v>
      </c>
      <c r="AQ534" s="31">
        <f t="shared" ca="1" si="608"/>
        <v>2152.7096774193546</v>
      </c>
      <c r="AR534" s="31">
        <f t="shared" ca="1" si="609"/>
        <v>402.56922043010746</v>
      </c>
      <c r="AS534" s="31">
        <f t="shared" ca="1" si="610"/>
        <v>6508.2741935483891</v>
      </c>
      <c r="AT534" s="31">
        <f t="shared" ca="1" si="611"/>
        <v>-813.07862903225805</v>
      </c>
      <c r="AU534" s="31">
        <f t="shared" ca="1" si="612"/>
        <v>663.5913978494624</v>
      </c>
      <c r="AV534" s="31">
        <f t="shared" ca="1" si="613"/>
        <v>-5583.5161290322567</v>
      </c>
      <c r="AW534" s="31">
        <f t="shared" ca="1" si="614"/>
        <v>65.047043010752674</v>
      </c>
      <c r="AX534" s="31">
        <f t="shared" ca="1" si="615"/>
        <v>1350.5215053763443</v>
      </c>
      <c r="AY534" s="31">
        <f t="shared" ca="1" si="616"/>
        <v>-1174.383064516129</v>
      </c>
      <c r="AZ534" s="31">
        <f t="shared" ca="1" si="617"/>
        <v>-997.34811827956992</v>
      </c>
      <c r="BA534" s="31">
        <f t="shared" ca="1" si="618"/>
        <v>-382.02016129032256</v>
      </c>
      <c r="BB534" s="31">
        <f t="shared" ca="1" si="619"/>
        <v>-2410.5497311827958</v>
      </c>
      <c r="BC534" s="31">
        <f t="shared" ca="1" si="620"/>
        <v>-1597.1438172043011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-4602.5</v>
      </c>
      <c r="BI534" s="32">
        <f>IF($BF534&gt;$Y$7,"",IF(AND($BF534=$Y$7,$BG534=23),"",Entrées!D562-Entrées!D561))</f>
        <v>-4087.5</v>
      </c>
      <c r="BJ534" s="32">
        <f>IF($BF534&gt;$Y$7,"",IF(AND($BF534=$Y$7,$BG534=23),"",Entrées!E562-Entrées!E561))</f>
        <v>-4125</v>
      </c>
      <c r="BK534" s="32">
        <f>IF($BF534&gt;$Y$7,"",IF(AND($BF534=$Y$7,$BG534=23),"",Entrées!F562-Entrées!F561))</f>
        <v>-0.5</v>
      </c>
      <c r="BL534" s="32">
        <f>IF($BF534&gt;$Y$7,"",IF(AND($BF534=$Y$7,$BG534=23),"",Entrées!G562-Entrées!G561))</f>
        <v>-593.5</v>
      </c>
      <c r="BM534" s="32">
        <f>IF($BF534&gt;$Y$7,"",IF(AND($BF534=$Y$7,$BG534=23),"",Entrées!H562-Entrées!H561))</f>
        <v>-1</v>
      </c>
      <c r="BN534" s="32">
        <f>IF($BF534&gt;$Y$7,"",IF(AND($BF534=$Y$7,$BG534=23),"",Entrées!I562-Entrées!I561))</f>
        <v>-618</v>
      </c>
      <c r="BO534" s="32">
        <f>IF($BF534&gt;$Y$7,"",IF(AND($BF534=$Y$7,$BG534=23),"",Entrées!J562-Entrées!J561))</f>
        <v>229.5</v>
      </c>
      <c r="BP534" s="32">
        <f>IF($BF534&gt;$Y$7,"",IF(AND($BF534=$Y$7,$BG534=23),"",Entrées!K562-Entrées!K561))</f>
        <v>0</v>
      </c>
      <c r="BQ534" s="32">
        <f>IF($BF534&gt;$Y$7,"",IF(AND($BF534=$Y$7,$BG534=23),"",Entrées!L562-Entrées!L561))</f>
        <v>-1655.5</v>
      </c>
      <c r="BR534" s="32">
        <f>IF($BF534&gt;$Y$7,"",IF(AND($BF534=$Y$7,$BG534=23),"",Entrées!M562-Entrées!M561))</f>
        <v>-207</v>
      </c>
      <c r="BS534" s="32">
        <f>IF($BF534&gt;$Y$7,"",IF(AND($BF534=$Y$7,$BG534=23),"",Entrées!N562-Entrées!N561))</f>
        <v>2.5</v>
      </c>
      <c r="BT534" s="32">
        <f>IF($BF534&gt;$Y$7,"",IF(AND($BF534=$Y$7,$BG534=23),"",Entrées!O562-Entrées!O561))</f>
        <v>-1759.5</v>
      </c>
      <c r="BU534" s="32">
        <f>IF($BF534&gt;$Y$7,"",IF(AND($BF534=$Y$7,$BG534=23),"",Entrées!P562-Entrées!P561))</f>
        <v>-7</v>
      </c>
      <c r="BV534" s="32">
        <f>IF($BF534&gt;$Y$7,"",IF(AND($BF534=$Y$7,$BG534=23),"",Entrées!Q562-Entrées!Q561))</f>
        <v>-229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-96</v>
      </c>
      <c r="BY534" s="32">
        <f>IF($BF534&gt;$Y$7,"",IF(AND($BF534=$Y$7,$BG534=23),"",Entrées!T562-Entrées!T561))</f>
        <v>-544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-742</v>
      </c>
      <c r="CD534" s="33">
        <f>IF($BF534&lt;=$Y$7,Entrées!J561/CD$2,"")</f>
        <v>0.47306333585667426</v>
      </c>
      <c r="CE534" s="33">
        <f>IF($BF534&lt;=$Y$7,Entrées!K561/CE$2,"")</f>
        <v>0</v>
      </c>
      <c r="CF534" s="11">
        <f t="shared" si="622"/>
        <v>7926</v>
      </c>
      <c r="CG534" s="11">
        <f t="shared" si="623"/>
        <v>4186</v>
      </c>
      <c r="CH534" s="52">
        <f t="shared" si="624"/>
        <v>0.27160101910413265</v>
      </c>
      <c r="CI534" s="52">
        <f t="shared" si="625"/>
        <v>9.6170382329218221E-2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2069</v>
      </c>
      <c r="F535" s="28">
        <f ca="1">IF($D535&gt;$D$8,"",INDIRECT(ADDRESS(ROW(Entrées!$C$37)+($D535-1)*24+F$11,COLUMN(Entrées!$C$37)+($C535-1),4,TRUE,"Entrées")))</f>
        <v>830</v>
      </c>
      <c r="G535" s="28">
        <f ca="1">IF($D535&gt;$D$8,"",INDIRECT(ADDRESS(ROW(Entrées!$C$37)+($D535-1)*24+G$11,COLUMN(Entrées!$C$37)+($C535-1),4,TRUE,"Entrées")))</f>
        <v>1380</v>
      </c>
      <c r="H535" s="28">
        <f ca="1">IF($D535&gt;$D$8,"",INDIRECT(ADDRESS(ROW(Entrées!$C$37)+($D535-1)*24+H$11,COLUMN(Entrées!$C$37)+($C535-1),4,TRUE,"Entrées")))</f>
        <v>13</v>
      </c>
      <c r="I535" s="28">
        <f ca="1">IF($D535&gt;$D$8,"",INDIRECT(ADDRESS(ROW(Entrées!$C$37)+($D535-1)*24+I$11,COLUMN(Entrées!$C$37)+($C535-1),4,TRUE,"Entrées")))</f>
        <v>-1766</v>
      </c>
      <c r="J535" s="28">
        <f ca="1">IF($D535&gt;$D$8,"",INDIRECT(ADDRESS(ROW(Entrées!$C$37)+($D535-1)*24+J$11,COLUMN(Entrées!$C$37)+($C535-1),4,TRUE,"Entrées")))</f>
        <v>-1780</v>
      </c>
      <c r="K535" s="28">
        <f ca="1">IF($D535&gt;$D$8,"",INDIRECT(ADDRESS(ROW(Entrées!$C$37)+($D535-1)*24+K$11,COLUMN(Entrées!$C$37)+($C535-1),4,TRUE,"Entrées")))</f>
        <v>-1688</v>
      </c>
      <c r="L535" s="28">
        <f ca="1">IF($D535&gt;$D$8,"",INDIRECT(ADDRESS(ROW(Entrées!$C$37)+($D535-1)*24+L$11,COLUMN(Entrées!$C$37)+($C535-1),4,TRUE,"Entrées")))</f>
        <v>-1600</v>
      </c>
      <c r="M535" s="28">
        <f ca="1">IF($D535&gt;$D$8,"",INDIRECT(ADDRESS(ROW(Entrées!$C$37)+($D535-1)*24+M$11,COLUMN(Entrées!$C$37)+($C535-1),4,TRUE,"Entrées")))</f>
        <v>-1052</v>
      </c>
      <c r="N535" s="28">
        <f ca="1">IF($D535&gt;$D$8,"",INDIRECT(ADDRESS(ROW(Entrées!$C$37)+($D535-1)*24+N$11,COLUMN(Entrées!$C$37)+($C535-1),4,TRUE,"Entrées")))</f>
        <v>248</v>
      </c>
      <c r="O535" s="28">
        <f ca="1">IF($D535&gt;$D$8,"",INDIRECT(ADDRESS(ROW(Entrées!$C$37)+($D535-1)*24+O$11,COLUMN(Entrées!$C$37)+($C535-1),4,TRUE,"Entrées")))</f>
        <v>1226</v>
      </c>
      <c r="P535" s="28">
        <f ca="1">IF($D535&gt;$D$8,"",INDIRECT(ADDRESS(ROW(Entrées!$C$37)+($D535-1)*24+P$11,COLUMN(Entrées!$C$37)+($C535-1),4,TRUE,"Entrées")))</f>
        <v>680</v>
      </c>
      <c r="Q535" s="28">
        <f ca="1">IF($D535&gt;$D$8,"",INDIRECT(ADDRESS(ROW(Entrées!$C$37)+($D535-1)*24+Q$11,COLUMN(Entrées!$C$37)+($C535-1),4,TRUE,"Entrées")))</f>
        <v>1826</v>
      </c>
      <c r="R535" s="28">
        <f ca="1">IF($D535&gt;$D$8,"",INDIRECT(ADDRESS(ROW(Entrées!$C$37)+($D535-1)*24+R$11,COLUMN(Entrées!$C$37)+($C535-1),4,TRUE,"Entrées")))</f>
        <v>1375</v>
      </c>
      <c r="S535" s="28">
        <f ca="1">IF($D535&gt;$D$8,"",INDIRECT(ADDRESS(ROW(Entrées!$C$37)+($D535-1)*24+S$11,COLUMN(Entrées!$C$37)+($C535-1),4,TRUE,"Entrées")))</f>
        <v>946</v>
      </c>
      <c r="T535" s="28">
        <f ca="1">IF($D535&gt;$D$8,"",INDIRECT(ADDRESS(ROW(Entrées!$C$37)+($D535-1)*24+T$11,COLUMN(Entrées!$C$37)+($C535-1),4,TRUE,"Entrées")))</f>
        <v>-423</v>
      </c>
      <c r="U535" s="28">
        <f ca="1">IF($D535&gt;$D$8,"",INDIRECT(ADDRESS(ROW(Entrées!$C$37)+($D535-1)*24+U$11,COLUMN(Entrées!$C$37)+($C535-1),4,TRUE,"Entrées")))</f>
        <v>-618</v>
      </c>
      <c r="V535" s="28">
        <f ca="1">IF($D535&gt;$D$8,"",INDIRECT(ADDRESS(ROW(Entrées!$C$37)+($D535-1)*24+V$11,COLUMN(Entrées!$C$37)+($C535-1),4,TRUE,"Entrées")))</f>
        <v>-448</v>
      </c>
      <c r="W535" s="28">
        <f ca="1">IF($D535&gt;$D$8,"",INDIRECT(ADDRESS(ROW(Entrées!$C$37)+($D535-1)*24+W$11,COLUMN(Entrées!$C$37)+($C535-1),4,TRUE,"Entrées")))</f>
        <v>-663</v>
      </c>
      <c r="X535" s="28">
        <f ca="1">IF($D535&gt;$D$8,"",INDIRECT(ADDRESS(ROW(Entrées!$C$37)+($D535-1)*24+X$11,COLUMN(Entrées!$C$37)+($C535-1),4,TRUE,"Entrées")))</f>
        <v>71</v>
      </c>
      <c r="Y535" s="28">
        <f ca="1">IF($D535&gt;$D$8,"",INDIRECT(ADDRESS(ROW(Entrées!$C$37)+($D535-1)*24+Y$11,COLUMN(Entrées!$C$37)+($C535-1),4,TRUE,"Entrées")))</f>
        <v>1978</v>
      </c>
      <c r="Z535" s="28">
        <f ca="1">IF($D535&gt;$D$8,"",INDIRECT(ADDRESS(ROW(Entrées!$C$37)+($D535-1)*24+Z$11,COLUMN(Entrées!$C$37)+($C535-1),4,TRUE,"Entrées")))</f>
        <v>2388</v>
      </c>
      <c r="AA535" s="28">
        <f ca="1">IF($D535&gt;$D$8,"",INDIRECT(ADDRESS(ROW(Entrées!$C$37)+($D535-1)*24+AA$11,COLUMN(Entrées!$C$37)+($C535-1),4,TRUE,"Entrées")))</f>
        <v>1985</v>
      </c>
      <c r="AB535" s="28">
        <f ca="1">IF($D535&gt;$D$8,"",INDIRECT(ADDRESS(ROW(Entrées!$C$37)+($D535-1)*24+AB$11,COLUMN(Entrées!$C$37)+($C535-1),4,TRUE,"Entrées")))</f>
        <v>2329</v>
      </c>
      <c r="AC535" s="11"/>
      <c r="AD535" s="40">
        <f t="shared" ca="1" si="653"/>
        <v>387.75</v>
      </c>
      <c r="AE535" s="40">
        <f t="shared" ca="1" si="655"/>
        <v>2388</v>
      </c>
      <c r="AF535" s="40">
        <f t="shared" ca="1" si="656"/>
        <v>-1780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49473.956989247294</v>
      </c>
      <c r="AK535" s="31">
        <f t="shared" ca="1" si="602"/>
        <v>49350.672043010745</v>
      </c>
      <c r="AL535" s="31">
        <f t="shared" ca="1" si="603"/>
        <v>49398.118279569891</v>
      </c>
      <c r="AM535" s="31">
        <f t="shared" ca="1" si="604"/>
        <v>347.55645161290329</v>
      </c>
      <c r="AN535" s="31">
        <f t="shared" ca="1" si="605"/>
        <v>2588.1444892473114</v>
      </c>
      <c r="AO535" s="31">
        <f t="shared" ca="1" si="606"/>
        <v>1503.5463709677417</v>
      </c>
      <c r="AP535" s="31">
        <f t="shared" ca="1" si="607"/>
        <v>41704.171370967742</v>
      </c>
      <c r="AQ535" s="31">
        <f t="shared" ca="1" si="608"/>
        <v>2152.7096774193546</v>
      </c>
      <c r="AR535" s="31">
        <f t="shared" ca="1" si="609"/>
        <v>402.56922043010746</v>
      </c>
      <c r="AS535" s="31">
        <f t="shared" ca="1" si="610"/>
        <v>6508.2741935483891</v>
      </c>
      <c r="AT535" s="31">
        <f t="shared" ca="1" si="611"/>
        <v>-813.07862903225805</v>
      </c>
      <c r="AU535" s="31">
        <f t="shared" ca="1" si="612"/>
        <v>663.5913978494624</v>
      </c>
      <c r="AV535" s="31">
        <f t="shared" ca="1" si="613"/>
        <v>-5583.5161290322567</v>
      </c>
      <c r="AW535" s="31">
        <f t="shared" ca="1" si="614"/>
        <v>65.047043010752674</v>
      </c>
      <c r="AX535" s="31">
        <f t="shared" ca="1" si="615"/>
        <v>1350.5215053763443</v>
      </c>
      <c r="AY535" s="31">
        <f t="shared" ca="1" si="616"/>
        <v>-1174.383064516129</v>
      </c>
      <c r="AZ535" s="31">
        <f t="shared" ca="1" si="617"/>
        <v>-997.34811827956992</v>
      </c>
      <c r="BA535" s="31">
        <f t="shared" ca="1" si="618"/>
        <v>-382.02016129032256</v>
      </c>
      <c r="BB535" s="31">
        <f t="shared" ca="1" si="619"/>
        <v>-2410.5497311827958</v>
      </c>
      <c r="BC535" s="31">
        <f t="shared" ca="1" si="620"/>
        <v>-1597.1438172043011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-2582</v>
      </c>
      <c r="BI535" s="32">
        <f>IF($BF535&gt;$Y$7,"",IF(AND($BF535=$Y$7,$BG535=23),"",Entrées!D563-Entrées!D562))</f>
        <v>-1325</v>
      </c>
      <c r="BJ535" s="32">
        <f>IF($BF535&gt;$Y$7,"",IF(AND($BF535=$Y$7,$BG535=23),"",Entrées!E563-Entrées!E562))</f>
        <v>-1387.5</v>
      </c>
      <c r="BK535" s="32">
        <f>IF($BF535&gt;$Y$7,"",IF(AND($BF535=$Y$7,$BG535=23),"",Entrées!F563-Entrées!F562))</f>
        <v>-1.5</v>
      </c>
      <c r="BL535" s="32">
        <f>IF($BF535&gt;$Y$7,"",IF(AND($BF535=$Y$7,$BG535=23),"",Entrées!G563-Entrées!G562))</f>
        <v>-377</v>
      </c>
      <c r="BM535" s="32">
        <f>IF($BF535&gt;$Y$7,"",IF(AND($BF535=$Y$7,$BG535=23),"",Entrées!H563-Entrées!H562))</f>
        <v>1.5</v>
      </c>
      <c r="BN535" s="32">
        <f>IF($BF535&gt;$Y$7,"",IF(AND($BF535=$Y$7,$BG535=23),"",Entrées!I563-Entrées!I562))</f>
        <v>-604.5</v>
      </c>
      <c r="BO535" s="32">
        <f>IF($BF535&gt;$Y$7,"",IF(AND($BF535=$Y$7,$BG535=23),"",Entrées!J563-Entrées!J562))</f>
        <v>194</v>
      </c>
      <c r="BP535" s="32">
        <f>IF($BF535&gt;$Y$7,"",IF(AND($BF535=$Y$7,$BG535=23),"",Entrées!K563-Entrées!K562))</f>
        <v>0</v>
      </c>
      <c r="BQ535" s="32">
        <f>IF($BF535&gt;$Y$7,"",IF(AND($BF535=$Y$7,$BG535=23),"",Entrées!L563-Entrées!L562))</f>
        <v>-626.5</v>
      </c>
      <c r="BR535" s="32">
        <f>IF($BF535&gt;$Y$7,"",IF(AND($BF535=$Y$7,$BG535=23),"",Entrées!M563-Entrées!M562))</f>
        <v>-947.5</v>
      </c>
      <c r="BS535" s="32">
        <f>IF($BF535&gt;$Y$7,"",IF(AND($BF535=$Y$7,$BG535=23),"",Entrées!N563-Entrées!N562))</f>
        <v>3.5</v>
      </c>
      <c r="BT535" s="32">
        <f>IF($BF535&gt;$Y$7,"",IF(AND($BF535=$Y$7,$BG535=23),"",Entrées!O563-Entrées!O562))</f>
        <v>-224</v>
      </c>
      <c r="BU535" s="32">
        <f>IF($BF535&gt;$Y$7,"",IF(AND($BF535=$Y$7,$BG535=23),"",Entrées!P563-Entrées!P562))</f>
        <v>-4</v>
      </c>
      <c r="BV535" s="32">
        <f>IF($BF535&gt;$Y$7,"",IF(AND($BF535=$Y$7,$BG535=23),"",Entrées!Q563-Entrées!Q562))</f>
        <v>18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-180</v>
      </c>
      <c r="BY535" s="32">
        <f>IF($BF535&gt;$Y$7,"",IF(AND($BF535=$Y$7,$BG535=23),"",Entrées!T563-Entrées!T562))</f>
        <v>1104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-290</v>
      </c>
      <c r="CD535" s="33">
        <f>IF($BF535&lt;=$Y$7,Entrées!J562/CD$2,"")</f>
        <v>0.50201867272268486</v>
      </c>
      <c r="CE535" s="33">
        <f>IF($BF535&lt;=$Y$7,Entrées!K562/CE$2,"")</f>
        <v>0</v>
      </c>
      <c r="CF535" s="11">
        <f t="shared" si="622"/>
        <v>7926</v>
      </c>
      <c r="CG535" s="11">
        <f t="shared" si="623"/>
        <v>4186</v>
      </c>
      <c r="CH535" s="52">
        <f t="shared" si="624"/>
        <v>0.27160101910413265</v>
      </c>
      <c r="CI535" s="52">
        <f t="shared" si="625"/>
        <v>9.6170382329218221E-2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1387</v>
      </c>
      <c r="F536" s="28">
        <f ca="1">IF($D536&gt;$D$8,"",INDIRECT(ADDRESS(ROW(Entrées!$C$37)+($D536-1)*24+F$11,COLUMN(Entrées!$C$37)+($C536-1),4,TRUE,"Entrées")))</f>
        <v>1248</v>
      </c>
      <c r="G536" s="28">
        <f ca="1">IF($D536&gt;$D$8,"",INDIRECT(ADDRESS(ROW(Entrées!$C$37)+($D536-1)*24+G$11,COLUMN(Entrées!$C$37)+($C536-1),4,TRUE,"Entrées")))</f>
        <v>123</v>
      </c>
      <c r="H536" s="28">
        <f ca="1">IF($D536&gt;$D$8,"",INDIRECT(ADDRESS(ROW(Entrées!$C$37)+($D536-1)*24+H$11,COLUMN(Entrées!$C$37)+($C536-1),4,TRUE,"Entrées")))</f>
        <v>-1241</v>
      </c>
      <c r="I536" s="28">
        <f ca="1">IF($D536&gt;$D$8,"",INDIRECT(ADDRESS(ROW(Entrées!$C$37)+($D536-1)*24+I$11,COLUMN(Entrées!$C$37)+($C536-1),4,TRUE,"Entrées")))</f>
        <v>-1233</v>
      </c>
      <c r="J536" s="28">
        <f ca="1">IF($D536&gt;$D$8,"",INDIRECT(ADDRESS(ROW(Entrées!$C$37)+($D536-1)*24+J$11,COLUMN(Entrées!$C$37)+($C536-1),4,TRUE,"Entrées")))</f>
        <v>-670</v>
      </c>
      <c r="K536" s="28">
        <f ca="1">IF($D536&gt;$D$8,"",INDIRECT(ADDRESS(ROW(Entrées!$C$37)+($D536-1)*24+K$11,COLUMN(Entrées!$C$37)+($C536-1),4,TRUE,"Entrées")))</f>
        <v>-1043</v>
      </c>
      <c r="L536" s="28">
        <f ca="1">IF($D536&gt;$D$8,"",INDIRECT(ADDRESS(ROW(Entrées!$C$37)+($D536-1)*24+L$11,COLUMN(Entrées!$C$37)+($C536-1),4,TRUE,"Entrées")))</f>
        <v>-607</v>
      </c>
      <c r="M536" s="28">
        <f ca="1">IF($D536&gt;$D$8,"",INDIRECT(ADDRESS(ROW(Entrées!$C$37)+($D536-1)*24+M$11,COLUMN(Entrées!$C$37)+($C536-1),4,TRUE,"Entrées")))</f>
        <v>-309</v>
      </c>
      <c r="N536" s="28">
        <f ca="1">IF($D536&gt;$D$8,"",INDIRECT(ADDRESS(ROW(Entrées!$C$37)+($D536-1)*24+N$11,COLUMN(Entrées!$C$37)+($C536-1),4,TRUE,"Entrées")))</f>
        <v>53</v>
      </c>
      <c r="O536" s="28">
        <f ca="1">IF($D536&gt;$D$8,"",INDIRECT(ADDRESS(ROW(Entrées!$C$37)+($D536-1)*24+O$11,COLUMN(Entrées!$C$37)+($C536-1),4,TRUE,"Entrées")))</f>
        <v>-515</v>
      </c>
      <c r="P536" s="28">
        <f ca="1">IF($D536&gt;$D$8,"",INDIRECT(ADDRESS(ROW(Entrées!$C$37)+($D536-1)*24+P$11,COLUMN(Entrées!$C$37)+($C536-1),4,TRUE,"Entrées")))</f>
        <v>-580</v>
      </c>
      <c r="Q536" s="28">
        <f ca="1">IF($D536&gt;$D$8,"",INDIRECT(ADDRESS(ROW(Entrées!$C$37)+($D536-1)*24+Q$11,COLUMN(Entrées!$C$37)+($C536-1),4,TRUE,"Entrées")))</f>
        <v>-455</v>
      </c>
      <c r="R536" s="28">
        <f ca="1">IF($D536&gt;$D$8,"",INDIRECT(ADDRESS(ROW(Entrées!$C$37)+($D536-1)*24+R$11,COLUMN(Entrées!$C$37)+($C536-1),4,TRUE,"Entrées")))</f>
        <v>561</v>
      </c>
      <c r="S536" s="28">
        <f ca="1">IF($D536&gt;$D$8,"",INDIRECT(ADDRESS(ROW(Entrées!$C$37)+($D536-1)*24+S$11,COLUMN(Entrées!$C$37)+($C536-1),4,TRUE,"Entrées")))</f>
        <v>1156</v>
      </c>
      <c r="T536" s="28">
        <f ca="1">IF($D536&gt;$D$8,"",INDIRECT(ADDRESS(ROW(Entrées!$C$37)+($D536-1)*24+T$11,COLUMN(Entrées!$C$37)+($C536-1),4,TRUE,"Entrées")))</f>
        <v>617</v>
      </c>
      <c r="U536" s="28">
        <f ca="1">IF($D536&gt;$D$8,"",INDIRECT(ADDRESS(ROW(Entrées!$C$37)+($D536-1)*24+U$11,COLUMN(Entrées!$C$37)+($C536-1),4,TRUE,"Entrées")))</f>
        <v>266</v>
      </c>
      <c r="V536" s="28">
        <f ca="1">IF($D536&gt;$D$8,"",INDIRECT(ADDRESS(ROW(Entrées!$C$37)+($D536-1)*24+V$11,COLUMN(Entrées!$C$37)+($C536-1),4,TRUE,"Entrées")))</f>
        <v>-862</v>
      </c>
      <c r="W536" s="28">
        <f ca="1">IF($D536&gt;$D$8,"",INDIRECT(ADDRESS(ROW(Entrées!$C$37)+($D536-1)*24+W$11,COLUMN(Entrées!$C$37)+($C536-1),4,TRUE,"Entrées")))</f>
        <v>-1800</v>
      </c>
      <c r="X536" s="28">
        <f ca="1">IF($D536&gt;$D$8,"",INDIRECT(ADDRESS(ROW(Entrées!$C$37)+($D536-1)*24+X$11,COLUMN(Entrées!$C$37)+($C536-1),4,TRUE,"Entrées")))</f>
        <v>-1573</v>
      </c>
      <c r="Y536" s="28">
        <f ca="1">IF($D536&gt;$D$8,"",INDIRECT(ADDRESS(ROW(Entrées!$C$37)+($D536-1)*24+Y$11,COLUMN(Entrées!$C$37)+($C536-1),4,TRUE,"Entrées")))</f>
        <v>-283</v>
      </c>
      <c r="Z536" s="28">
        <f ca="1">IF($D536&gt;$D$8,"",INDIRECT(ADDRESS(ROW(Entrées!$C$37)+($D536-1)*24+Z$11,COLUMN(Entrées!$C$37)+($C536-1),4,TRUE,"Entrées")))</f>
        <v>987</v>
      </c>
      <c r="AA536" s="28">
        <f ca="1">IF($D536&gt;$D$8,"",INDIRECT(ADDRESS(ROW(Entrées!$C$37)+($D536-1)*24+AA$11,COLUMN(Entrées!$C$37)+($C536-1),4,TRUE,"Entrées")))</f>
        <v>1724</v>
      </c>
      <c r="AB536" s="28">
        <f ca="1">IF($D536&gt;$D$8,"",INDIRECT(ADDRESS(ROW(Entrées!$C$37)+($D536-1)*24+AB$11,COLUMN(Entrées!$C$37)+($C536-1),4,TRUE,"Entrées")))</f>
        <v>2625</v>
      </c>
      <c r="AC536" s="11"/>
      <c r="AD536" s="40">
        <f t="shared" ca="1" si="653"/>
        <v>-17.666666666666668</v>
      </c>
      <c r="AE536" s="40">
        <f t="shared" ca="1" si="655"/>
        <v>2625</v>
      </c>
      <c r="AF536" s="40">
        <f t="shared" ca="1" si="656"/>
        <v>-1800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49473.956989247294</v>
      </c>
      <c r="AK536" s="31">
        <f t="shared" ca="1" si="602"/>
        <v>49350.672043010745</v>
      </c>
      <c r="AL536" s="31">
        <f t="shared" ca="1" si="603"/>
        <v>49398.118279569891</v>
      </c>
      <c r="AM536" s="31">
        <f t="shared" ca="1" si="604"/>
        <v>347.55645161290329</v>
      </c>
      <c r="AN536" s="31">
        <f t="shared" ca="1" si="605"/>
        <v>2588.1444892473114</v>
      </c>
      <c r="AO536" s="31">
        <f t="shared" ca="1" si="606"/>
        <v>1503.5463709677417</v>
      </c>
      <c r="AP536" s="31">
        <f t="shared" ca="1" si="607"/>
        <v>41704.171370967742</v>
      </c>
      <c r="AQ536" s="31">
        <f t="shared" ca="1" si="608"/>
        <v>2152.7096774193546</v>
      </c>
      <c r="AR536" s="31">
        <f t="shared" ca="1" si="609"/>
        <v>402.56922043010746</v>
      </c>
      <c r="AS536" s="31">
        <f t="shared" ca="1" si="610"/>
        <v>6508.2741935483891</v>
      </c>
      <c r="AT536" s="31">
        <f t="shared" ca="1" si="611"/>
        <v>-813.07862903225805</v>
      </c>
      <c r="AU536" s="31">
        <f t="shared" ca="1" si="612"/>
        <v>663.5913978494624</v>
      </c>
      <c r="AV536" s="31">
        <f t="shared" ca="1" si="613"/>
        <v>-5583.5161290322567</v>
      </c>
      <c r="AW536" s="31">
        <f t="shared" ca="1" si="614"/>
        <v>65.047043010752674</v>
      </c>
      <c r="AX536" s="31">
        <f t="shared" ca="1" si="615"/>
        <v>1350.5215053763443</v>
      </c>
      <c r="AY536" s="31">
        <f t="shared" ca="1" si="616"/>
        <v>-1174.383064516129</v>
      </c>
      <c r="AZ536" s="31">
        <f t="shared" ca="1" si="617"/>
        <v>-997.34811827956992</v>
      </c>
      <c r="BA536" s="31">
        <f t="shared" ca="1" si="618"/>
        <v>-382.02016129032256</v>
      </c>
      <c r="BB536" s="31">
        <f t="shared" ca="1" si="619"/>
        <v>-2410.5497311827958</v>
      </c>
      <c r="BC536" s="31">
        <f t="shared" ca="1" si="620"/>
        <v>-1597.1438172043011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2381.5</v>
      </c>
      <c r="BI536" s="32">
        <f>IF($BF536&gt;$Y$7,"",IF(AND($BF536=$Y$7,$BG536=23),"",Entrées!D564-Entrées!D563))</f>
        <v>1075</v>
      </c>
      <c r="BJ536" s="32">
        <f>IF($BF536&gt;$Y$7,"",IF(AND($BF536=$Y$7,$BG536=23),"",Entrées!E564-Entrées!E563))</f>
        <v>1112.5</v>
      </c>
      <c r="BK536" s="32">
        <f>IF($BF536&gt;$Y$7,"",IF(AND($BF536=$Y$7,$BG536=23),"",Entrées!F564-Entrées!F563))</f>
        <v>-2</v>
      </c>
      <c r="BL536" s="32">
        <f>IF($BF536&gt;$Y$7,"",IF(AND($BF536=$Y$7,$BG536=23),"",Entrées!G564-Entrées!G563))</f>
        <v>367.5</v>
      </c>
      <c r="BM536" s="32">
        <f>IF($BF536&gt;$Y$7,"",IF(AND($BF536=$Y$7,$BG536=23),"",Entrées!H564-Entrées!H563))</f>
        <v>0</v>
      </c>
      <c r="BN536" s="32">
        <f>IF($BF536&gt;$Y$7,"",IF(AND($BF536=$Y$7,$BG536=23),"",Entrées!I564-Entrées!I563))</f>
        <v>579.5</v>
      </c>
      <c r="BO536" s="32">
        <f>IF($BF536&gt;$Y$7,"",IF(AND($BF536=$Y$7,$BG536=23),"",Entrées!J564-Entrées!J563))</f>
        <v>-148.5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625</v>
      </c>
      <c r="BR536" s="32">
        <f>IF($BF536&gt;$Y$7,"",IF(AND($BF536=$Y$7,$BG536=23),"",Entrées!M564-Entrées!M563))</f>
        <v>-388</v>
      </c>
      <c r="BS536" s="32">
        <f>IF($BF536&gt;$Y$7,"",IF(AND($BF536=$Y$7,$BG536=23),"",Entrées!N564-Entrées!N563))</f>
        <v>-7</v>
      </c>
      <c r="BT536" s="32">
        <f>IF($BF536&gt;$Y$7,"",IF(AND($BF536=$Y$7,$BG536=23),"",Entrées!O564-Entrées!O563))</f>
        <v>1356.5</v>
      </c>
      <c r="BU536" s="32">
        <f>IF($BF536&gt;$Y$7,"",IF(AND($BF536=$Y$7,$BG536=23),"",Entrées!P564-Entrées!P563))</f>
        <v>5.5</v>
      </c>
      <c r="BV536" s="32">
        <f>IF($BF536&gt;$Y$7,"",IF(AND($BF536=$Y$7,$BG536=23),"",Entrées!Q564-Entrées!Q563))</f>
        <v>284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372</v>
      </c>
      <c r="BY536" s="32">
        <f>IF($BF536&gt;$Y$7,"",IF(AND($BF536=$Y$7,$BG536=23),"",Entrées!T564-Entrées!T563))</f>
        <v>322</v>
      </c>
      <c r="BZ536" s="32">
        <f>IF($BF536&gt;$Y$7,"",IF(AND($BF536=$Y$7,$BG536=23),"",Entrées!U564-Entrées!U563))</f>
        <v>155</v>
      </c>
      <c r="CA536" s="32">
        <f>IF($BF536&gt;$Y$7,"",IF(AND($BF536=$Y$7,$BG536=23),"",Entrées!V564-Entrées!V563))</f>
        <v>400</v>
      </c>
      <c r="CD536" s="33">
        <f>IF($BF536&lt;=$Y$7,Entrées!J563/CD$2,"")</f>
        <v>0.52649507948523844</v>
      </c>
      <c r="CE536" s="33">
        <f>IF($BF536&lt;=$Y$7,Entrées!K563/CE$2,"")</f>
        <v>0</v>
      </c>
      <c r="CF536" s="11">
        <f t="shared" si="622"/>
        <v>7926</v>
      </c>
      <c r="CG536" s="11">
        <f t="shared" si="623"/>
        <v>4186</v>
      </c>
      <c r="CH536" s="52">
        <f t="shared" si="624"/>
        <v>0.27160101910413265</v>
      </c>
      <c r="CI536" s="52">
        <f t="shared" si="625"/>
        <v>9.6170382329218221E-2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2400</v>
      </c>
      <c r="F537" s="28">
        <f ca="1">IF($D537&gt;$D$8,"",INDIRECT(ADDRESS(ROW(Entrées!$C$37)+($D537-1)*24+F$11,COLUMN(Entrées!$C$37)+($C537-1),4,TRUE,"Entrées")))</f>
        <v>2106</v>
      </c>
      <c r="G537" s="28">
        <f ca="1">IF($D537&gt;$D$8,"",INDIRECT(ADDRESS(ROW(Entrées!$C$37)+($D537-1)*24+G$11,COLUMN(Entrées!$C$37)+($C537-1),4,TRUE,"Entrées")))</f>
        <v>2400</v>
      </c>
      <c r="H537" s="28">
        <f ca="1">IF($D537&gt;$D$8,"",INDIRECT(ADDRESS(ROW(Entrées!$C$37)+($D537-1)*24+H$11,COLUMN(Entrées!$C$37)+($C537-1),4,TRUE,"Entrées")))</f>
        <v>2001</v>
      </c>
      <c r="I537" s="28">
        <f ca="1">IF($D537&gt;$D$8,"",INDIRECT(ADDRESS(ROW(Entrées!$C$37)+($D537-1)*24+I$11,COLUMN(Entrées!$C$37)+($C537-1),4,TRUE,"Entrées")))</f>
        <v>1448</v>
      </c>
      <c r="J537" s="28">
        <f ca="1">IF($D537&gt;$D$8,"",INDIRECT(ADDRESS(ROW(Entrées!$C$37)+($D537-1)*24+J$11,COLUMN(Entrées!$C$37)+($C537-1),4,TRUE,"Entrées")))</f>
        <v>1497</v>
      </c>
      <c r="K537" s="28">
        <f ca="1">IF($D537&gt;$D$8,"",INDIRECT(ADDRESS(ROW(Entrées!$C$37)+($D537-1)*24+K$11,COLUMN(Entrées!$C$37)+($C537-1),4,TRUE,"Entrées")))</f>
        <v>579</v>
      </c>
      <c r="L537" s="28">
        <f ca="1">IF($D537&gt;$D$8,"",INDIRECT(ADDRESS(ROW(Entrées!$C$37)+($D537-1)*24+L$11,COLUMN(Entrées!$C$37)+($C537-1),4,TRUE,"Entrées")))</f>
        <v>464</v>
      </c>
      <c r="M537" s="28">
        <f ca="1">IF($D537&gt;$D$8,"",INDIRECT(ADDRESS(ROW(Entrées!$C$37)+($D537-1)*24+M$11,COLUMN(Entrées!$C$37)+($C537-1),4,TRUE,"Entrées")))</f>
        <v>299</v>
      </c>
      <c r="N537" s="28">
        <f ca="1">IF($D537&gt;$D$8,"",INDIRECT(ADDRESS(ROW(Entrées!$C$37)+($D537-1)*24+N$11,COLUMN(Entrées!$C$37)+($C537-1),4,TRUE,"Entrées")))</f>
        <v>578</v>
      </c>
      <c r="O537" s="28">
        <f ca="1">IF($D537&gt;$D$8,"",INDIRECT(ADDRESS(ROW(Entrées!$C$37)+($D537-1)*24+O$11,COLUMN(Entrées!$C$37)+($C537-1),4,TRUE,"Entrées")))</f>
        <v>738</v>
      </c>
      <c r="P537" s="28">
        <f ca="1">IF($D537&gt;$D$8,"",INDIRECT(ADDRESS(ROW(Entrées!$C$37)+($D537-1)*24+P$11,COLUMN(Entrées!$C$37)+($C537-1),4,TRUE,"Entrées")))</f>
        <v>468</v>
      </c>
      <c r="Q537" s="28">
        <f ca="1">IF($D537&gt;$D$8,"",INDIRECT(ADDRESS(ROW(Entrées!$C$37)+($D537-1)*24+Q$11,COLUMN(Entrées!$C$37)+($C537-1),4,TRUE,"Entrées")))</f>
        <v>1807</v>
      </c>
      <c r="R537" s="28">
        <f ca="1">IF($D537&gt;$D$8,"",INDIRECT(ADDRESS(ROW(Entrées!$C$37)+($D537-1)*24+R$11,COLUMN(Entrées!$C$37)+($C537-1),4,TRUE,"Entrées")))</f>
        <v>1642</v>
      </c>
      <c r="S537" s="28">
        <f ca="1">IF($D537&gt;$D$8,"",INDIRECT(ADDRESS(ROW(Entrées!$C$37)+($D537-1)*24+S$11,COLUMN(Entrées!$C$37)+($C537-1),4,TRUE,"Entrées")))</f>
        <v>1673</v>
      </c>
      <c r="T537" s="28">
        <f ca="1">IF($D537&gt;$D$8,"",INDIRECT(ADDRESS(ROW(Entrées!$C$37)+($D537-1)*24+T$11,COLUMN(Entrées!$C$37)+($C537-1),4,TRUE,"Entrées")))</f>
        <v>856</v>
      </c>
      <c r="U537" s="28">
        <f ca="1">IF($D537&gt;$D$8,"",INDIRECT(ADDRESS(ROW(Entrées!$C$37)+($D537-1)*24+U$11,COLUMN(Entrées!$C$37)+($C537-1),4,TRUE,"Entrées")))</f>
        <v>126</v>
      </c>
      <c r="V537" s="28">
        <f ca="1">IF($D537&gt;$D$8,"",INDIRECT(ADDRESS(ROW(Entrées!$C$37)+($D537-1)*24+V$11,COLUMN(Entrées!$C$37)+($C537-1),4,TRUE,"Entrées")))</f>
        <v>-342</v>
      </c>
      <c r="W537" s="28">
        <f ca="1">IF($D537&gt;$D$8,"",INDIRECT(ADDRESS(ROW(Entrées!$C$37)+($D537-1)*24+W$11,COLUMN(Entrées!$C$37)+($C537-1),4,TRUE,"Entrées")))</f>
        <v>-356</v>
      </c>
      <c r="X537" s="28">
        <f ca="1">IF($D537&gt;$D$8,"",INDIRECT(ADDRESS(ROW(Entrées!$C$37)+($D537-1)*24+X$11,COLUMN(Entrées!$C$37)+($C537-1),4,TRUE,"Entrées")))</f>
        <v>104</v>
      </c>
      <c r="Y537" s="28">
        <f ca="1">IF($D537&gt;$D$8,"",INDIRECT(ADDRESS(ROW(Entrées!$C$37)+($D537-1)*24+Y$11,COLUMN(Entrées!$C$37)+($C537-1),4,TRUE,"Entrées")))</f>
        <v>1028</v>
      </c>
      <c r="Z537" s="28">
        <f ca="1">IF($D537&gt;$D$8,"",INDIRECT(ADDRESS(ROW(Entrées!$C$37)+($D537-1)*24+Z$11,COLUMN(Entrées!$C$37)+($C537-1),4,TRUE,"Entrées")))</f>
        <v>1670</v>
      </c>
      <c r="AA537" s="28">
        <f ca="1">IF($D537&gt;$D$8,"",INDIRECT(ADDRESS(ROW(Entrées!$C$37)+($D537-1)*24+AA$11,COLUMN(Entrées!$C$37)+($C537-1),4,TRUE,"Entrées")))</f>
        <v>2902</v>
      </c>
      <c r="AB537" s="28">
        <f ca="1">IF($D537&gt;$D$8,"",INDIRECT(ADDRESS(ROW(Entrées!$C$37)+($D537-1)*24+AB$11,COLUMN(Entrées!$C$37)+($C537-1),4,TRUE,"Entrées")))</f>
        <v>3000</v>
      </c>
      <c r="AC537" s="11"/>
      <c r="AD537" s="40">
        <f t="shared" ca="1" si="653"/>
        <v>1212</v>
      </c>
      <c r="AE537" s="40">
        <f t="shared" ca="1" si="655"/>
        <v>3000</v>
      </c>
      <c r="AF537" s="40">
        <f t="shared" ca="1" si="656"/>
        <v>-356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49473.956989247294</v>
      </c>
      <c r="AK537" s="31">
        <f t="shared" ca="1" si="602"/>
        <v>49350.672043010745</v>
      </c>
      <c r="AL537" s="31">
        <f t="shared" ca="1" si="603"/>
        <v>49398.118279569891</v>
      </c>
      <c r="AM537" s="31">
        <f t="shared" ca="1" si="604"/>
        <v>347.55645161290329</v>
      </c>
      <c r="AN537" s="31">
        <f t="shared" ca="1" si="605"/>
        <v>2588.1444892473114</v>
      </c>
      <c r="AO537" s="31">
        <f t="shared" ca="1" si="606"/>
        <v>1503.5463709677417</v>
      </c>
      <c r="AP537" s="31">
        <f t="shared" ca="1" si="607"/>
        <v>41704.171370967742</v>
      </c>
      <c r="AQ537" s="31">
        <f t="shared" ca="1" si="608"/>
        <v>2152.7096774193546</v>
      </c>
      <c r="AR537" s="31">
        <f t="shared" ca="1" si="609"/>
        <v>402.56922043010746</v>
      </c>
      <c r="AS537" s="31">
        <f t="shared" ca="1" si="610"/>
        <v>6508.2741935483891</v>
      </c>
      <c r="AT537" s="31">
        <f t="shared" ca="1" si="611"/>
        <v>-813.07862903225805</v>
      </c>
      <c r="AU537" s="31">
        <f t="shared" ca="1" si="612"/>
        <v>663.5913978494624</v>
      </c>
      <c r="AV537" s="31">
        <f t="shared" ca="1" si="613"/>
        <v>-5583.5161290322567</v>
      </c>
      <c r="AW537" s="31">
        <f t="shared" ca="1" si="614"/>
        <v>65.047043010752674</v>
      </c>
      <c r="AX537" s="31">
        <f t="shared" ca="1" si="615"/>
        <v>1350.5215053763443</v>
      </c>
      <c r="AY537" s="31">
        <f t="shared" ca="1" si="616"/>
        <v>-1174.383064516129</v>
      </c>
      <c r="AZ537" s="31">
        <f t="shared" ca="1" si="617"/>
        <v>-997.34811827956992</v>
      </c>
      <c r="BA537" s="31">
        <f t="shared" ca="1" si="618"/>
        <v>-382.02016129032256</v>
      </c>
      <c r="BB537" s="31">
        <f t="shared" ca="1" si="619"/>
        <v>-2410.5497311827958</v>
      </c>
      <c r="BC537" s="31">
        <f t="shared" ca="1" si="620"/>
        <v>-1597.1438172043011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-2266</v>
      </c>
      <c r="BI537" s="32">
        <f>IF($BF537&gt;$Y$7,"",IF(AND($BF537=$Y$7,$BG537=23),"",Entrées!D565-Entrées!D564))</f>
        <v>-4300</v>
      </c>
      <c r="BJ537" s="32">
        <f>IF($BF537&gt;$Y$7,"",IF(AND($BF537=$Y$7,$BG537=23),"",Entrées!E565-Entrées!E564))</f>
        <v>-3737.5</v>
      </c>
      <c r="BK537" s="32">
        <f>IF($BF537&gt;$Y$7,"",IF(AND($BF537=$Y$7,$BG537=23),"",Entrées!F565-Entrées!F564))</f>
        <v>-0.5</v>
      </c>
      <c r="BL537" s="32">
        <f>IF($BF537&gt;$Y$7,"",IF(AND($BF537=$Y$7,$BG537=23),"",Entrées!G565-Entrées!G564))</f>
        <v>-429</v>
      </c>
      <c r="BM537" s="32">
        <f>IF($BF537&gt;$Y$7,"",IF(AND($BF537=$Y$7,$BG537=23),"",Entrées!H565-Entrées!H564))</f>
        <v>0.5</v>
      </c>
      <c r="BN537" s="32">
        <f>IF($BF537&gt;$Y$7,"",IF(AND($BF537=$Y$7,$BG537=23),"",Entrées!I565-Entrées!I564))</f>
        <v>-648.5</v>
      </c>
      <c r="BO537" s="32">
        <f>IF($BF537&gt;$Y$7,"",IF(AND($BF537=$Y$7,$BG537=23),"",Entrées!J565-Entrées!J564))</f>
        <v>171.5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-963.5</v>
      </c>
      <c r="BR537" s="32">
        <f>IF($BF537&gt;$Y$7,"",IF(AND($BF537=$Y$7,$BG537=23),"",Entrées!M565-Entrées!M564))</f>
        <v>-8</v>
      </c>
      <c r="BS537" s="32">
        <f>IF($BF537&gt;$Y$7,"",IF(AND($BF537=$Y$7,$BG537=23),"",Entrées!N565-Entrées!N564))</f>
        <v>2</v>
      </c>
      <c r="BT537" s="32">
        <f>IF($BF537&gt;$Y$7,"",IF(AND($BF537=$Y$7,$BG537=23),"",Entrées!O565-Entrées!O564))</f>
        <v>-392</v>
      </c>
      <c r="BU537" s="32">
        <f>IF($BF537&gt;$Y$7,"",IF(AND($BF537=$Y$7,$BG537=23),"",Entrées!P565-Entrées!P564))</f>
        <v>-6</v>
      </c>
      <c r="BV537" s="32">
        <f>IF($BF537&gt;$Y$7,"",IF(AND($BF537=$Y$7,$BG537=23),"",Entrées!Q565-Entrées!Q564))</f>
        <v>-732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266</v>
      </c>
      <c r="BY537" s="32">
        <f>IF($BF537&gt;$Y$7,"",IF(AND($BF537=$Y$7,$BG537=23),"",Entrées!T565-Entrées!T564))</f>
        <v>-1432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171</v>
      </c>
      <c r="CD537" s="33">
        <f>IF($BF537&lt;=$Y$7,Entrées!J564/CD$2,"")</f>
        <v>0.50775927327781978</v>
      </c>
      <c r="CE537" s="33">
        <f>IF($BF537&lt;=$Y$7,Entrées!K564/CE$2,"")</f>
        <v>0</v>
      </c>
      <c r="CF537" s="11">
        <f t="shared" si="622"/>
        <v>7926</v>
      </c>
      <c r="CG537" s="11">
        <f t="shared" si="623"/>
        <v>4186</v>
      </c>
      <c r="CH537" s="52">
        <f t="shared" si="624"/>
        <v>0.27160101910413265</v>
      </c>
      <c r="CI537" s="52">
        <f t="shared" si="625"/>
        <v>9.6170382329218221E-2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2400</v>
      </c>
      <c r="F538" s="28">
        <f ca="1">IF($D538&gt;$D$8,"",INDIRECT(ADDRESS(ROW(Entrées!$C$37)+($D538-1)*24+F$11,COLUMN(Entrées!$C$37)+($C538-1),4,TRUE,"Entrées")))</f>
        <v>2400</v>
      </c>
      <c r="G538" s="28">
        <f ca="1">IF($D538&gt;$D$8,"",INDIRECT(ADDRESS(ROW(Entrées!$C$37)+($D538-1)*24+G$11,COLUMN(Entrées!$C$37)+($C538-1),4,TRUE,"Entrées")))</f>
        <v>2257</v>
      </c>
      <c r="H538" s="28">
        <f ca="1">IF($D538&gt;$D$8,"",INDIRECT(ADDRESS(ROW(Entrées!$C$37)+($D538-1)*24+H$11,COLUMN(Entrées!$C$37)+($C538-1),4,TRUE,"Entrées")))</f>
        <v>1087</v>
      </c>
      <c r="I538" s="28">
        <f ca="1">IF($D538&gt;$D$8,"",INDIRECT(ADDRESS(ROW(Entrées!$C$37)+($D538-1)*24+I$11,COLUMN(Entrées!$C$37)+($C538-1),4,TRUE,"Entrées")))</f>
        <v>97</v>
      </c>
      <c r="J538" s="28">
        <f ca="1">IF($D538&gt;$D$8,"",INDIRECT(ADDRESS(ROW(Entrées!$C$37)+($D538-1)*24+J$11,COLUMN(Entrées!$C$37)+($C538-1),4,TRUE,"Entrées")))</f>
        <v>1155</v>
      </c>
      <c r="K538" s="28">
        <f ca="1">IF($D538&gt;$D$8,"",INDIRECT(ADDRESS(ROW(Entrées!$C$37)+($D538-1)*24+K$11,COLUMN(Entrées!$C$37)+($C538-1),4,TRUE,"Entrées")))</f>
        <v>326</v>
      </c>
      <c r="L538" s="28">
        <f ca="1">IF($D538&gt;$D$8,"",INDIRECT(ADDRESS(ROW(Entrées!$C$37)+($D538-1)*24+L$11,COLUMN(Entrées!$C$37)+($C538-1),4,TRUE,"Entrées")))</f>
        <v>1294</v>
      </c>
      <c r="M538" s="28">
        <f ca="1">IF($D538&gt;$D$8,"",INDIRECT(ADDRESS(ROW(Entrées!$C$37)+($D538-1)*24+M$11,COLUMN(Entrées!$C$37)+($C538-1),4,TRUE,"Entrées")))</f>
        <v>1114</v>
      </c>
      <c r="N538" s="28">
        <f ca="1">IF($D538&gt;$D$8,"",INDIRECT(ADDRESS(ROW(Entrées!$C$37)+($D538-1)*24+N$11,COLUMN(Entrées!$C$37)+($C538-1),4,TRUE,"Entrées")))</f>
        <v>940</v>
      </c>
      <c r="O538" s="28">
        <f ca="1">IF($D538&gt;$D$8,"",INDIRECT(ADDRESS(ROW(Entrées!$C$37)+($D538-1)*24+O$11,COLUMN(Entrées!$C$37)+($C538-1),4,TRUE,"Entrées")))</f>
        <v>750</v>
      </c>
      <c r="P538" s="28">
        <f ca="1">IF($D538&gt;$D$8,"",INDIRECT(ADDRESS(ROW(Entrées!$C$37)+($D538-1)*24+P$11,COLUMN(Entrées!$C$37)+($C538-1),4,TRUE,"Entrées")))</f>
        <v>810</v>
      </c>
      <c r="Q538" s="28">
        <f ca="1">IF($D538&gt;$D$8,"",INDIRECT(ADDRESS(ROW(Entrées!$C$37)+($D538-1)*24+Q$11,COLUMN(Entrées!$C$37)+($C538-1),4,TRUE,"Entrées")))</f>
        <v>1162</v>
      </c>
      <c r="R538" s="28">
        <f ca="1">IF($D538&gt;$D$8,"",INDIRECT(ADDRESS(ROW(Entrées!$C$37)+($D538-1)*24+R$11,COLUMN(Entrées!$C$37)+($C538-1),4,TRUE,"Entrées")))</f>
        <v>1374</v>
      </c>
      <c r="S538" s="28">
        <f ca="1">IF($D538&gt;$D$8,"",INDIRECT(ADDRESS(ROW(Entrées!$C$37)+($D538-1)*24+S$11,COLUMN(Entrées!$C$37)+($C538-1),4,TRUE,"Entrées")))</f>
        <v>1764</v>
      </c>
      <c r="T538" s="28">
        <f ca="1">IF($D538&gt;$D$8,"",INDIRECT(ADDRESS(ROW(Entrées!$C$37)+($D538-1)*24+T$11,COLUMN(Entrées!$C$37)+($C538-1),4,TRUE,"Entrées")))</f>
        <v>1508</v>
      </c>
      <c r="U538" s="28">
        <f ca="1">IF($D538&gt;$D$8,"",INDIRECT(ADDRESS(ROW(Entrées!$C$37)+($D538-1)*24+U$11,COLUMN(Entrées!$C$37)+($C538-1),4,TRUE,"Entrées")))</f>
        <v>1653</v>
      </c>
      <c r="V538" s="28">
        <f ca="1">IF($D538&gt;$D$8,"",INDIRECT(ADDRESS(ROW(Entrées!$C$37)+($D538-1)*24+V$11,COLUMN(Entrées!$C$37)+($C538-1),4,TRUE,"Entrées")))</f>
        <v>1400</v>
      </c>
      <c r="W538" s="28">
        <f ca="1">IF($D538&gt;$D$8,"",INDIRECT(ADDRESS(ROW(Entrées!$C$37)+($D538-1)*24+W$11,COLUMN(Entrées!$C$37)+($C538-1),4,TRUE,"Entrées")))</f>
        <v>612</v>
      </c>
      <c r="X538" s="28">
        <f ca="1">IF($D538&gt;$D$8,"",INDIRECT(ADDRESS(ROW(Entrées!$C$37)+($D538-1)*24+X$11,COLUMN(Entrées!$C$37)+($C538-1),4,TRUE,"Entrées")))</f>
        <v>1852</v>
      </c>
      <c r="Y538" s="28">
        <f ca="1">IF($D538&gt;$D$8,"",INDIRECT(ADDRESS(ROW(Entrées!$C$37)+($D538-1)*24+Y$11,COLUMN(Entrées!$C$37)+($C538-1),4,TRUE,"Entrées")))</f>
        <v>2561</v>
      </c>
      <c r="Z538" s="28">
        <f ca="1">IF($D538&gt;$D$8,"",INDIRECT(ADDRESS(ROW(Entrées!$C$37)+($D538-1)*24+Z$11,COLUMN(Entrées!$C$37)+($C538-1),4,TRUE,"Entrées")))</f>
        <v>2899</v>
      </c>
      <c r="AA538" s="28">
        <f ca="1">IF($D538&gt;$D$8,"",INDIRECT(ADDRESS(ROW(Entrées!$C$37)+($D538-1)*24+AA$11,COLUMN(Entrées!$C$37)+($C538-1),4,TRUE,"Entrées")))</f>
        <v>3000</v>
      </c>
      <c r="AB538" s="28">
        <f ca="1">IF($D538&gt;$D$8,"",INDIRECT(ADDRESS(ROW(Entrées!$C$37)+($D538-1)*24+AB$11,COLUMN(Entrées!$C$37)+($C538-1),4,TRUE,"Entrées")))</f>
        <v>3000</v>
      </c>
      <c r="AC538" s="11"/>
      <c r="AD538" s="40">
        <f t="shared" ca="1" si="653"/>
        <v>1558.9583333333333</v>
      </c>
      <c r="AE538" s="40">
        <f t="shared" ca="1" si="655"/>
        <v>3000</v>
      </c>
      <c r="AF538" s="40">
        <f t="shared" ca="1" si="656"/>
        <v>97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49473.956989247294</v>
      </c>
      <c r="AK538" s="31">
        <f t="shared" ca="1" si="602"/>
        <v>49350.672043010745</v>
      </c>
      <c r="AL538" s="31">
        <f t="shared" ca="1" si="603"/>
        <v>49398.118279569891</v>
      </c>
      <c r="AM538" s="31">
        <f t="shared" ca="1" si="604"/>
        <v>347.55645161290329</v>
      </c>
      <c r="AN538" s="31">
        <f t="shared" ca="1" si="605"/>
        <v>2588.1444892473114</v>
      </c>
      <c r="AO538" s="31">
        <f t="shared" ca="1" si="606"/>
        <v>1503.5463709677417</v>
      </c>
      <c r="AP538" s="31">
        <f t="shared" ca="1" si="607"/>
        <v>41704.171370967742</v>
      </c>
      <c r="AQ538" s="31">
        <f t="shared" ca="1" si="608"/>
        <v>2152.7096774193546</v>
      </c>
      <c r="AR538" s="31">
        <f t="shared" ca="1" si="609"/>
        <v>402.56922043010746</v>
      </c>
      <c r="AS538" s="31">
        <f t="shared" ca="1" si="610"/>
        <v>6508.2741935483891</v>
      </c>
      <c r="AT538" s="31">
        <f t="shared" ca="1" si="611"/>
        <v>-813.07862903225805</v>
      </c>
      <c r="AU538" s="31">
        <f t="shared" ca="1" si="612"/>
        <v>663.5913978494624</v>
      </c>
      <c r="AV538" s="31">
        <f t="shared" ca="1" si="613"/>
        <v>-5583.5161290322567</v>
      </c>
      <c r="AW538" s="31">
        <f t="shared" ca="1" si="614"/>
        <v>65.047043010752674</v>
      </c>
      <c r="AX538" s="31">
        <f t="shared" ca="1" si="615"/>
        <v>1350.5215053763443</v>
      </c>
      <c r="AY538" s="31">
        <f t="shared" ca="1" si="616"/>
        <v>-1174.383064516129</v>
      </c>
      <c r="AZ538" s="31">
        <f t="shared" ca="1" si="617"/>
        <v>-997.34811827956992</v>
      </c>
      <c r="BA538" s="31">
        <f t="shared" ca="1" si="618"/>
        <v>-382.02016129032256</v>
      </c>
      <c r="BB538" s="31">
        <f t="shared" ca="1" si="619"/>
        <v>-2410.5497311827958</v>
      </c>
      <c r="BC538" s="31">
        <f t="shared" ca="1" si="620"/>
        <v>-1597.1438172043011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-4214.5</v>
      </c>
      <c r="BI538" s="32">
        <f>IF($BF538&gt;$Y$7,"",IF(AND($BF538=$Y$7,$BG538=23),"",Entrées!D566-Entrées!D565))</f>
        <v>-3112.5</v>
      </c>
      <c r="BJ538" s="32">
        <f>IF($BF538&gt;$Y$7,"",IF(AND($BF538=$Y$7,$BG538=23),"",Entrées!E566-Entrées!E565))</f>
        <v>-3375</v>
      </c>
      <c r="BK538" s="32">
        <f>IF($BF538&gt;$Y$7,"",IF(AND($BF538=$Y$7,$BG538=23),"",Entrées!F566-Entrées!F565))</f>
        <v>1.5</v>
      </c>
      <c r="BL538" s="32">
        <f>IF($BF538&gt;$Y$7,"",IF(AND($BF538=$Y$7,$BG538=23),"",Entrées!G566-Entrées!G565))</f>
        <v>-1011</v>
      </c>
      <c r="BM538" s="32">
        <f>IF($BF538&gt;$Y$7,"",IF(AND($BF538=$Y$7,$BG538=23),"",Entrées!H566-Entrées!H565))</f>
        <v>1</v>
      </c>
      <c r="BN538" s="32">
        <f>IF($BF538&gt;$Y$7,"",IF(AND($BF538=$Y$7,$BG538=23),"",Entrées!I566-Entrées!I565))</f>
        <v>-185.5</v>
      </c>
      <c r="BO538" s="32">
        <f>IF($BF538&gt;$Y$7,"",IF(AND($BF538=$Y$7,$BG538=23),"",Entrées!J566-Entrées!J565))</f>
        <v>236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-340</v>
      </c>
      <c r="BR538" s="32">
        <f>IF($BF538&gt;$Y$7,"",IF(AND($BF538=$Y$7,$BG538=23),"",Entrées!M566-Entrées!M565))</f>
        <v>-633.5</v>
      </c>
      <c r="BS538" s="32">
        <f>IF($BF538&gt;$Y$7,"",IF(AND($BF538=$Y$7,$BG538=23),"",Entrées!N566-Entrées!N565))</f>
        <v>1.5</v>
      </c>
      <c r="BT538" s="32">
        <f>IF($BF538&gt;$Y$7,"",IF(AND($BF538=$Y$7,$BG538=23),"",Entrées!O566-Entrées!O565))</f>
        <v>-2283.5</v>
      </c>
      <c r="BU538" s="32">
        <f>IF($BF538&gt;$Y$7,"",IF(AND($BF538=$Y$7,$BG538=23),"",Entrées!P566-Entrées!P565))</f>
        <v>-16.5</v>
      </c>
      <c r="BV538" s="32">
        <f>IF($BF538&gt;$Y$7,"",IF(AND($BF538=$Y$7,$BG538=23),"",Entrées!Q566-Entrées!Q565))</f>
        <v>-986</v>
      </c>
      <c r="BW538" s="32">
        <f>IF($BF538&gt;$Y$7,"",IF(AND($BF538=$Y$7,$BG538=23),"",Entrées!R566-Entrées!R565))</f>
        <v>74</v>
      </c>
      <c r="BX538" s="32">
        <f>IF($BF538&gt;$Y$7,"",IF(AND($BF538=$Y$7,$BG538=23),"",Entrées!S566-Entrées!S565))</f>
        <v>-456</v>
      </c>
      <c r="BY538" s="32">
        <f>IF($BF538&gt;$Y$7,"",IF(AND($BF538=$Y$7,$BG538=23),"",Entrées!T566-Entrées!T565))</f>
        <v>-65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-61</v>
      </c>
      <c r="CD538" s="33">
        <f>IF($BF538&lt;=$Y$7,Entrées!J565/CD$2,"")</f>
        <v>0.5293969215240979</v>
      </c>
      <c r="CE538" s="33">
        <f>IF($BF538&lt;=$Y$7,Entrées!K565/CE$2,"")</f>
        <v>0</v>
      </c>
      <c r="CF538" s="11">
        <f t="shared" si="622"/>
        <v>7926</v>
      </c>
      <c r="CG538" s="11">
        <f t="shared" si="623"/>
        <v>4186</v>
      </c>
      <c r="CH538" s="52">
        <f t="shared" si="624"/>
        <v>0.27160101910413265</v>
      </c>
      <c r="CI538" s="52">
        <f t="shared" si="625"/>
        <v>9.6170382329218221E-2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2400</v>
      </c>
      <c r="F539" s="28">
        <f ca="1">IF($D539&gt;$D$8,"",INDIRECT(ADDRESS(ROW(Entrées!$C$37)+($D539-1)*24+F$11,COLUMN(Entrées!$C$37)+($C539-1),4,TRUE,"Entrées")))</f>
        <v>2298</v>
      </c>
      <c r="G539" s="28">
        <f ca="1">IF($D539&gt;$D$8,"",INDIRECT(ADDRESS(ROW(Entrées!$C$37)+($D539-1)*24+G$11,COLUMN(Entrées!$C$37)+($C539-1),4,TRUE,"Entrées")))</f>
        <v>2254</v>
      </c>
      <c r="H539" s="28">
        <f ca="1">IF($D539&gt;$D$8,"",INDIRECT(ADDRESS(ROW(Entrées!$C$37)+($D539-1)*24+H$11,COLUMN(Entrées!$C$37)+($C539-1),4,TRUE,"Entrées")))</f>
        <v>1398</v>
      </c>
      <c r="I539" s="28">
        <f ca="1">IF($D539&gt;$D$8,"",INDIRECT(ADDRESS(ROW(Entrées!$C$37)+($D539-1)*24+I$11,COLUMN(Entrées!$C$37)+($C539-1),4,TRUE,"Entrées")))</f>
        <v>342</v>
      </c>
      <c r="J539" s="28">
        <f ca="1">IF($D539&gt;$D$8,"",INDIRECT(ADDRESS(ROW(Entrées!$C$37)+($D539-1)*24+J$11,COLUMN(Entrées!$C$37)+($C539-1),4,TRUE,"Entrées")))</f>
        <v>993</v>
      </c>
      <c r="K539" s="28">
        <f ca="1">IF($D539&gt;$D$8,"",INDIRECT(ADDRESS(ROW(Entrées!$C$37)+($D539-1)*24+K$11,COLUMN(Entrées!$C$37)+($C539-1),4,TRUE,"Entrées")))</f>
        <v>-1133</v>
      </c>
      <c r="L539" s="28">
        <f ca="1">IF($D539&gt;$D$8,"",INDIRECT(ADDRESS(ROW(Entrées!$C$37)+($D539-1)*24+L$11,COLUMN(Entrées!$C$37)+($C539-1),4,TRUE,"Entrées")))</f>
        <v>-542</v>
      </c>
      <c r="M539" s="28">
        <f ca="1">IF($D539&gt;$D$8,"",INDIRECT(ADDRESS(ROW(Entrées!$C$37)+($D539-1)*24+M$11,COLUMN(Entrées!$C$37)+($C539-1),4,TRUE,"Entrées")))</f>
        <v>-579</v>
      </c>
      <c r="N539" s="28">
        <f ca="1">IF($D539&gt;$D$8,"",INDIRECT(ADDRESS(ROW(Entrées!$C$37)+($D539-1)*24+N$11,COLUMN(Entrées!$C$37)+($C539-1),4,TRUE,"Entrées")))</f>
        <v>-528</v>
      </c>
      <c r="O539" s="28">
        <f ca="1">IF($D539&gt;$D$8,"",INDIRECT(ADDRESS(ROW(Entrées!$C$37)+($D539-1)*24+O$11,COLUMN(Entrées!$C$37)+($C539-1),4,TRUE,"Entrées")))</f>
        <v>-461</v>
      </c>
      <c r="P539" s="28">
        <f ca="1">IF($D539&gt;$D$8,"",INDIRECT(ADDRESS(ROW(Entrées!$C$37)+($D539-1)*24+P$11,COLUMN(Entrées!$C$37)+($C539-1),4,TRUE,"Entrées")))</f>
        <v>-433</v>
      </c>
      <c r="Q539" s="28">
        <f ca="1">IF($D539&gt;$D$8,"",INDIRECT(ADDRESS(ROW(Entrées!$C$37)+($D539-1)*24+Q$11,COLUMN(Entrées!$C$37)+($C539-1),4,TRUE,"Entrées")))</f>
        <v>395</v>
      </c>
      <c r="R539" s="28">
        <f ca="1">IF($D539&gt;$D$8,"",INDIRECT(ADDRESS(ROW(Entrées!$C$37)+($D539-1)*24+R$11,COLUMN(Entrées!$C$37)+($C539-1),4,TRUE,"Entrées")))</f>
        <v>53</v>
      </c>
      <c r="S539" s="28">
        <f ca="1">IF($D539&gt;$D$8,"",INDIRECT(ADDRESS(ROW(Entrées!$C$37)+($D539-1)*24+S$11,COLUMN(Entrées!$C$37)+($C539-1),4,TRUE,"Entrées")))</f>
        <v>-610</v>
      </c>
      <c r="T539" s="28">
        <f ca="1">IF($D539&gt;$D$8,"",INDIRECT(ADDRESS(ROW(Entrées!$C$37)+($D539-1)*24+T$11,COLUMN(Entrées!$C$37)+($C539-1),4,TRUE,"Entrées")))</f>
        <v>-1140</v>
      </c>
      <c r="U539" s="28">
        <f ca="1">IF($D539&gt;$D$8,"",INDIRECT(ADDRESS(ROW(Entrées!$C$37)+($D539-1)*24+U$11,COLUMN(Entrées!$C$37)+($C539-1),4,TRUE,"Entrées")))</f>
        <v>-1603</v>
      </c>
      <c r="V539" s="28">
        <f ca="1">IF($D539&gt;$D$8,"",INDIRECT(ADDRESS(ROW(Entrées!$C$37)+($D539-1)*24+V$11,COLUMN(Entrées!$C$37)+($C539-1),4,TRUE,"Entrées")))</f>
        <v>-1739</v>
      </c>
      <c r="W539" s="28">
        <f ca="1">IF($D539&gt;$D$8,"",INDIRECT(ADDRESS(ROW(Entrées!$C$37)+($D539-1)*24+W$11,COLUMN(Entrées!$C$37)+($C539-1),4,TRUE,"Entrées")))</f>
        <v>-1299</v>
      </c>
      <c r="X539" s="28">
        <f ca="1">IF($D539&gt;$D$8,"",INDIRECT(ADDRESS(ROW(Entrées!$C$37)+($D539-1)*24+X$11,COLUMN(Entrées!$C$37)+($C539-1),4,TRUE,"Entrées")))</f>
        <v>-121</v>
      </c>
      <c r="Y539" s="28">
        <f ca="1">IF($D539&gt;$D$8,"",INDIRECT(ADDRESS(ROW(Entrées!$C$37)+($D539-1)*24+Y$11,COLUMN(Entrées!$C$37)+($C539-1),4,TRUE,"Entrées")))</f>
        <v>662</v>
      </c>
      <c r="Z539" s="28">
        <f ca="1">IF($D539&gt;$D$8,"",INDIRECT(ADDRESS(ROW(Entrées!$C$37)+($D539-1)*24+Z$11,COLUMN(Entrées!$C$37)+($C539-1),4,TRUE,"Entrées")))</f>
        <v>1182</v>
      </c>
      <c r="AA539" s="28">
        <f ca="1">IF($D539&gt;$D$8,"",INDIRECT(ADDRESS(ROW(Entrées!$C$37)+($D539-1)*24+AA$11,COLUMN(Entrées!$C$37)+($C539-1),4,TRUE,"Entrées")))</f>
        <v>2622</v>
      </c>
      <c r="AB539" s="28">
        <f ca="1">IF($D539&gt;$D$8,"",INDIRECT(ADDRESS(ROW(Entrées!$C$37)+($D539-1)*24+AB$11,COLUMN(Entrées!$C$37)+($C539-1),4,TRUE,"Entrées")))</f>
        <v>3000</v>
      </c>
      <c r="AC539" s="11"/>
      <c r="AD539" s="40">
        <f t="shared" ca="1" si="653"/>
        <v>308.79166666666669</v>
      </c>
      <c r="AE539" s="40">
        <f t="shared" ca="1" si="655"/>
        <v>3000</v>
      </c>
      <c r="AF539" s="40">
        <f t="shared" ca="1" si="656"/>
        <v>-1739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49473.956989247294</v>
      </c>
      <c r="AK539" s="31">
        <f t="shared" ca="1" si="602"/>
        <v>49350.672043010745</v>
      </c>
      <c r="AL539" s="31">
        <f t="shared" ca="1" si="603"/>
        <v>49398.118279569891</v>
      </c>
      <c r="AM539" s="31">
        <f t="shared" ca="1" si="604"/>
        <v>347.55645161290329</v>
      </c>
      <c r="AN539" s="31">
        <f t="shared" ca="1" si="605"/>
        <v>2588.1444892473114</v>
      </c>
      <c r="AO539" s="31">
        <f t="shared" ca="1" si="606"/>
        <v>1503.5463709677417</v>
      </c>
      <c r="AP539" s="31">
        <f t="shared" ca="1" si="607"/>
        <v>41704.171370967742</v>
      </c>
      <c r="AQ539" s="31">
        <f t="shared" ca="1" si="608"/>
        <v>2152.7096774193546</v>
      </c>
      <c r="AR539" s="31">
        <f t="shared" ca="1" si="609"/>
        <v>402.56922043010746</v>
      </c>
      <c r="AS539" s="31">
        <f t="shared" ca="1" si="610"/>
        <v>6508.2741935483891</v>
      </c>
      <c r="AT539" s="31">
        <f t="shared" ca="1" si="611"/>
        <v>-813.07862903225805</v>
      </c>
      <c r="AU539" s="31">
        <f t="shared" ca="1" si="612"/>
        <v>663.5913978494624</v>
      </c>
      <c r="AV539" s="31">
        <f t="shared" ca="1" si="613"/>
        <v>-5583.5161290322567</v>
      </c>
      <c r="AW539" s="31">
        <f t="shared" ca="1" si="614"/>
        <v>65.047043010752674</v>
      </c>
      <c r="AX539" s="31">
        <f t="shared" ca="1" si="615"/>
        <v>1350.5215053763443</v>
      </c>
      <c r="AY539" s="31">
        <f t="shared" ca="1" si="616"/>
        <v>-1174.383064516129</v>
      </c>
      <c r="AZ539" s="31">
        <f t="shared" ca="1" si="617"/>
        <v>-997.34811827956992</v>
      </c>
      <c r="BA539" s="31">
        <f t="shared" ca="1" si="618"/>
        <v>-382.02016129032256</v>
      </c>
      <c r="BB539" s="31">
        <f t="shared" ca="1" si="619"/>
        <v>-2410.5497311827958</v>
      </c>
      <c r="BC539" s="31">
        <f t="shared" ca="1" si="620"/>
        <v>-1597.1438172043011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-1184.5</v>
      </c>
      <c r="BI539" s="32">
        <f>IF($BF539&gt;$Y$7,"",IF(AND($BF539=$Y$7,$BG539=23),"",Entrées!D567-Entrées!D566))</f>
        <v>-1712.5</v>
      </c>
      <c r="BJ539" s="32">
        <f>IF($BF539&gt;$Y$7,"",IF(AND($BF539=$Y$7,$BG539=23),"",Entrées!E567-Entrées!E566))</f>
        <v>-1437.5</v>
      </c>
      <c r="BK539" s="32">
        <f>IF($BF539&gt;$Y$7,"",IF(AND($BF539=$Y$7,$BG539=23),"",Entrées!F567-Entrées!F566))</f>
        <v>3</v>
      </c>
      <c r="BL539" s="32">
        <f>IF($BF539&gt;$Y$7,"",IF(AND($BF539=$Y$7,$BG539=23),"",Entrées!G567-Entrées!G566))</f>
        <v>-138.5</v>
      </c>
      <c r="BM539" s="32">
        <f>IF($BF539&gt;$Y$7,"",IF(AND($BF539=$Y$7,$BG539=23),"",Entrées!H567-Entrées!H566))</f>
        <v>-1</v>
      </c>
      <c r="BN539" s="32">
        <f>IF($BF539&gt;$Y$7,"",IF(AND($BF539=$Y$7,$BG539=23),"",Entrées!I567-Entrées!I566))</f>
        <v>-725</v>
      </c>
      <c r="BO539" s="32">
        <f>IF($BF539&gt;$Y$7,"",IF(AND($BF539=$Y$7,$BG539=23),"",Entrées!J567-Entrées!J566))</f>
        <v>1.5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-77</v>
      </c>
      <c r="BR539" s="32">
        <f>IF($BF539&gt;$Y$7,"",IF(AND($BF539=$Y$7,$BG539=23),"",Entrées!M567-Entrées!M566))</f>
        <v>-49.5</v>
      </c>
      <c r="BS539" s="32">
        <f>IF($BF539&gt;$Y$7,"",IF(AND($BF539=$Y$7,$BG539=23),"",Entrées!N567-Entrées!N566))</f>
        <v>9</v>
      </c>
      <c r="BT539" s="32">
        <f>IF($BF539&gt;$Y$7,"",IF(AND($BF539=$Y$7,$BG539=23),"",Entrées!O567-Entrées!O566))</f>
        <v>-207.5</v>
      </c>
      <c r="BU539" s="32">
        <f>IF($BF539&gt;$Y$7,"",IF(AND($BF539=$Y$7,$BG539=23),"",Entrées!P567-Entrées!P566))</f>
        <v>-1.5</v>
      </c>
      <c r="BV539" s="32">
        <f>IF($BF539&gt;$Y$7,"",IF(AND($BF539=$Y$7,$BG539=23),"",Entrées!Q567-Entrées!Q566))</f>
        <v>-398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100</v>
      </c>
      <c r="BY539" s="32">
        <f>IF($BF539&gt;$Y$7,"",IF(AND($BF539=$Y$7,$BG539=23),"",Entrées!T567-Entrées!T566))</f>
        <v>8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61</v>
      </c>
      <c r="CD539" s="33">
        <f>IF($BF539&lt;=$Y$7,Entrées!J566/CD$2,"")</f>
        <v>0.55917234418369921</v>
      </c>
      <c r="CE539" s="33">
        <f>IF($BF539&lt;=$Y$7,Entrées!K566/CE$2,"")</f>
        <v>0</v>
      </c>
      <c r="CF539" s="11">
        <f t="shared" si="622"/>
        <v>7926</v>
      </c>
      <c r="CG539" s="11">
        <f t="shared" si="623"/>
        <v>4186</v>
      </c>
      <c r="CH539" s="52">
        <f t="shared" si="624"/>
        <v>0.27160101910413265</v>
      </c>
      <c r="CI539" s="52">
        <f t="shared" si="625"/>
        <v>9.6170382329218221E-2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2388</v>
      </c>
      <c r="F540" s="28">
        <f ca="1">IF($D540&gt;$D$8,"",INDIRECT(ADDRESS(ROW(Entrées!$C$37)+($D540-1)*24+F$11,COLUMN(Entrées!$C$37)+($C540-1),4,TRUE,"Entrées")))</f>
        <v>2290</v>
      </c>
      <c r="G540" s="28">
        <f ca="1">IF($D540&gt;$D$8,"",INDIRECT(ADDRESS(ROW(Entrées!$C$37)+($D540-1)*24+G$11,COLUMN(Entrées!$C$37)+($C540-1),4,TRUE,"Entrées")))</f>
        <v>1858</v>
      </c>
      <c r="H540" s="28">
        <f ca="1">IF($D540&gt;$D$8,"",INDIRECT(ADDRESS(ROW(Entrées!$C$37)+($D540-1)*24+H$11,COLUMN(Entrées!$C$37)+($C540-1),4,TRUE,"Entrées")))</f>
        <v>1617</v>
      </c>
      <c r="I540" s="28">
        <f ca="1">IF($D540&gt;$D$8,"",INDIRECT(ADDRESS(ROW(Entrées!$C$37)+($D540-1)*24+I$11,COLUMN(Entrées!$C$37)+($C540-1),4,TRUE,"Entrées")))</f>
        <v>1717</v>
      </c>
      <c r="J540" s="28">
        <f ca="1">IF($D540&gt;$D$8,"",INDIRECT(ADDRESS(ROW(Entrées!$C$37)+($D540-1)*24+J$11,COLUMN(Entrées!$C$37)+($C540-1),4,TRUE,"Entrées")))</f>
        <v>2350</v>
      </c>
      <c r="K540" s="28">
        <f ca="1">IF($D540&gt;$D$8,"",INDIRECT(ADDRESS(ROW(Entrées!$C$37)+($D540-1)*24+K$11,COLUMN(Entrées!$C$37)+($C540-1),4,TRUE,"Entrées")))</f>
        <v>1903</v>
      </c>
      <c r="L540" s="28">
        <f ca="1">IF($D540&gt;$D$8,"",INDIRECT(ADDRESS(ROW(Entrées!$C$37)+($D540-1)*24+L$11,COLUMN(Entrées!$C$37)+($C540-1),4,TRUE,"Entrées")))</f>
        <v>2321</v>
      </c>
      <c r="M540" s="28">
        <f ca="1">IF($D540&gt;$D$8,"",INDIRECT(ADDRESS(ROW(Entrées!$C$37)+($D540-1)*24+M$11,COLUMN(Entrées!$C$37)+($C540-1),4,TRUE,"Entrées")))</f>
        <v>2170</v>
      </c>
      <c r="N540" s="28">
        <f ca="1">IF($D540&gt;$D$8,"",INDIRECT(ADDRESS(ROW(Entrées!$C$37)+($D540-1)*24+N$11,COLUMN(Entrées!$C$37)+($C540-1),4,TRUE,"Entrées")))</f>
        <v>2067</v>
      </c>
      <c r="O540" s="28">
        <f ca="1">IF($D540&gt;$D$8,"",INDIRECT(ADDRESS(ROW(Entrées!$C$37)+($D540-1)*24+O$11,COLUMN(Entrées!$C$37)+($C540-1),4,TRUE,"Entrées")))</f>
        <v>2500</v>
      </c>
      <c r="P540" s="28">
        <f ca="1">IF($D540&gt;$D$8,"",INDIRECT(ADDRESS(ROW(Entrées!$C$37)+($D540-1)*24+P$11,COLUMN(Entrées!$C$37)+($C540-1),4,TRUE,"Entrées")))</f>
        <v>2478</v>
      </c>
      <c r="Q540" s="28">
        <f ca="1">IF($D540&gt;$D$8,"",INDIRECT(ADDRESS(ROW(Entrées!$C$37)+($D540-1)*24+Q$11,COLUMN(Entrées!$C$37)+($C540-1),4,TRUE,"Entrées")))</f>
        <v>2360</v>
      </c>
      <c r="R540" s="28">
        <f ca="1">IF($D540&gt;$D$8,"",INDIRECT(ADDRESS(ROW(Entrées!$C$37)+($D540-1)*24+R$11,COLUMN(Entrées!$C$37)+($C540-1),4,TRUE,"Entrées")))</f>
        <v>1551</v>
      </c>
      <c r="S540" s="28">
        <f ca="1">IF($D540&gt;$D$8,"",INDIRECT(ADDRESS(ROW(Entrées!$C$37)+($D540-1)*24+S$11,COLUMN(Entrées!$C$37)+($C540-1),4,TRUE,"Entrées")))</f>
        <v>1800</v>
      </c>
      <c r="T540" s="28">
        <f ca="1">IF($D540&gt;$D$8,"",INDIRECT(ADDRESS(ROW(Entrées!$C$37)+($D540-1)*24+T$11,COLUMN(Entrées!$C$37)+($C540-1),4,TRUE,"Entrées")))</f>
        <v>1800</v>
      </c>
      <c r="U540" s="28">
        <f ca="1">IF($D540&gt;$D$8,"",INDIRECT(ADDRESS(ROW(Entrées!$C$37)+($D540-1)*24+U$11,COLUMN(Entrées!$C$37)+($C540-1),4,TRUE,"Entrées")))</f>
        <v>1774</v>
      </c>
      <c r="V540" s="28">
        <f ca="1">IF($D540&gt;$D$8,"",INDIRECT(ADDRESS(ROW(Entrées!$C$37)+($D540-1)*24+V$11,COLUMN(Entrées!$C$37)+($C540-1),4,TRUE,"Entrées")))</f>
        <v>1800</v>
      </c>
      <c r="W540" s="28">
        <f ca="1">IF($D540&gt;$D$8,"",INDIRECT(ADDRESS(ROW(Entrées!$C$37)+($D540-1)*24+W$11,COLUMN(Entrées!$C$37)+($C540-1),4,TRUE,"Entrées")))</f>
        <v>1744</v>
      </c>
      <c r="X540" s="28">
        <f ca="1">IF($D540&gt;$D$8,"",INDIRECT(ADDRESS(ROW(Entrées!$C$37)+($D540-1)*24+X$11,COLUMN(Entrées!$C$37)+($C540-1),4,TRUE,"Entrées")))</f>
        <v>1800</v>
      </c>
      <c r="Y540" s="28">
        <f ca="1">IF($D540&gt;$D$8,"",INDIRECT(ADDRESS(ROW(Entrées!$C$37)+($D540-1)*24+Y$11,COLUMN(Entrées!$C$37)+($C540-1),4,TRUE,"Entrées")))</f>
        <v>1800</v>
      </c>
      <c r="Z540" s="28">
        <f ca="1">IF($D540&gt;$D$8,"",INDIRECT(ADDRESS(ROW(Entrées!$C$37)+($D540-1)*24+Z$11,COLUMN(Entrées!$C$37)+($C540-1),4,TRUE,"Entrées")))</f>
        <v>1800</v>
      </c>
      <c r="AA540" s="28">
        <f ca="1">IF($D540&gt;$D$8,"",INDIRECT(ADDRESS(ROW(Entrées!$C$37)+($D540-1)*24+AA$11,COLUMN(Entrées!$C$37)+($C540-1),4,TRUE,"Entrées")))</f>
        <v>1800</v>
      </c>
      <c r="AB540" s="28">
        <f ca="1">IF($D540&gt;$D$8,"",INDIRECT(ADDRESS(ROW(Entrées!$C$37)+($D540-1)*24+AB$11,COLUMN(Entrées!$C$37)+($C540-1),4,TRUE,"Entrées")))</f>
        <v>1800</v>
      </c>
      <c r="AC540" s="11"/>
      <c r="AD540" s="40">
        <f t="shared" ca="1" si="653"/>
        <v>1978.6666666666667</v>
      </c>
      <c r="AE540" s="40">
        <f t="shared" ca="1" si="655"/>
        <v>2500</v>
      </c>
      <c r="AF540" s="40">
        <f t="shared" ca="1" si="656"/>
        <v>1551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49473.956989247294</v>
      </c>
      <c r="AK540" s="31">
        <f t="shared" ca="1" si="602"/>
        <v>49350.672043010745</v>
      </c>
      <c r="AL540" s="31">
        <f t="shared" ca="1" si="603"/>
        <v>49398.118279569891</v>
      </c>
      <c r="AM540" s="31">
        <f t="shared" ca="1" si="604"/>
        <v>347.55645161290329</v>
      </c>
      <c r="AN540" s="31">
        <f t="shared" ca="1" si="605"/>
        <v>2588.1444892473114</v>
      </c>
      <c r="AO540" s="31">
        <f t="shared" ca="1" si="606"/>
        <v>1503.5463709677417</v>
      </c>
      <c r="AP540" s="31">
        <f t="shared" ca="1" si="607"/>
        <v>41704.171370967742</v>
      </c>
      <c r="AQ540" s="31">
        <f t="shared" ca="1" si="608"/>
        <v>2152.7096774193546</v>
      </c>
      <c r="AR540" s="31">
        <f t="shared" ca="1" si="609"/>
        <v>402.56922043010746</v>
      </c>
      <c r="AS540" s="31">
        <f t="shared" ca="1" si="610"/>
        <v>6508.2741935483891</v>
      </c>
      <c r="AT540" s="31">
        <f t="shared" ca="1" si="611"/>
        <v>-813.07862903225805</v>
      </c>
      <c r="AU540" s="31">
        <f t="shared" ca="1" si="612"/>
        <v>663.5913978494624</v>
      </c>
      <c r="AV540" s="31">
        <f t="shared" ca="1" si="613"/>
        <v>-5583.5161290322567</v>
      </c>
      <c r="AW540" s="31">
        <f t="shared" ca="1" si="614"/>
        <v>65.047043010752674</v>
      </c>
      <c r="AX540" s="31">
        <f t="shared" ca="1" si="615"/>
        <v>1350.5215053763443</v>
      </c>
      <c r="AY540" s="31">
        <f t="shared" ca="1" si="616"/>
        <v>-1174.383064516129</v>
      </c>
      <c r="AZ540" s="31">
        <f t="shared" ca="1" si="617"/>
        <v>-997.34811827956992</v>
      </c>
      <c r="BA540" s="31">
        <f t="shared" ca="1" si="618"/>
        <v>-382.02016129032256</v>
      </c>
      <c r="BB540" s="31">
        <f t="shared" ca="1" si="619"/>
        <v>-2410.5497311827958</v>
      </c>
      <c r="BC540" s="31">
        <f t="shared" ca="1" si="620"/>
        <v>-1597.1438172043011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-2637</v>
      </c>
      <c r="BI540" s="32">
        <f>IF($BF540&gt;$Y$7,"",IF(AND($BF540=$Y$7,$BG540=23),"",Entrées!D568-Entrées!D567))</f>
        <v>-2425</v>
      </c>
      <c r="BJ540" s="32">
        <f>IF($BF540&gt;$Y$7,"",IF(AND($BF540=$Y$7,$BG540=23),"",Entrées!E568-Entrées!E567))</f>
        <v>-2575</v>
      </c>
      <c r="BK540" s="32">
        <f>IF($BF540&gt;$Y$7,"",IF(AND($BF540=$Y$7,$BG540=23),"",Entrées!F568-Entrées!F567))</f>
        <v>0</v>
      </c>
      <c r="BL540" s="32">
        <f>IF($BF540&gt;$Y$7,"",IF(AND($BF540=$Y$7,$BG540=23),"",Entrées!G568-Entrées!G567))</f>
        <v>60</v>
      </c>
      <c r="BM540" s="32">
        <f>IF($BF540&gt;$Y$7,"",IF(AND($BF540=$Y$7,$BG540=23),"",Entrées!H568-Entrées!H567))</f>
        <v>0.5</v>
      </c>
      <c r="BN540" s="32">
        <f>IF($BF540&gt;$Y$7,"",IF(AND($BF540=$Y$7,$BG540=23),"",Entrées!I568-Entrées!I567))</f>
        <v>-2464</v>
      </c>
      <c r="BO540" s="32">
        <f>IF($BF540&gt;$Y$7,"",IF(AND($BF540=$Y$7,$BG540=23),"",Entrées!J568-Entrées!J567))</f>
        <v>-104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238</v>
      </c>
      <c r="BR540" s="32">
        <f>IF($BF540&gt;$Y$7,"",IF(AND($BF540=$Y$7,$BG540=23),"",Entrées!M568-Entrées!M567))</f>
        <v>-171</v>
      </c>
      <c r="BS540" s="32">
        <f>IF($BF540&gt;$Y$7,"",IF(AND($BF540=$Y$7,$BG540=23),"",Entrées!N568-Entrées!N567))</f>
        <v>-1.5</v>
      </c>
      <c r="BT540" s="32">
        <f>IF($BF540&gt;$Y$7,"",IF(AND($BF540=$Y$7,$BG540=23),"",Entrées!O568-Entrées!O567))</f>
        <v>-195</v>
      </c>
      <c r="BU540" s="32">
        <f>IF($BF540&gt;$Y$7,"",IF(AND($BF540=$Y$7,$BG540=23),"",Entrées!P568-Entrées!P567))</f>
        <v>3</v>
      </c>
      <c r="BV540" s="32">
        <f>IF($BF540&gt;$Y$7,"",IF(AND($BF540=$Y$7,$BG540=23),"",Entrées!Q568-Entrées!Q567))</f>
        <v>-711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70</v>
      </c>
      <c r="BY540" s="32">
        <f>IF($BF540&gt;$Y$7,"",IF(AND($BF540=$Y$7,$BG540=23),"",Entrées!T568-Entrées!T567))</f>
        <v>249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1</v>
      </c>
      <c r="CD540" s="33">
        <f>IF($BF540&lt;=$Y$7,Entrées!J567/CD$2,"")</f>
        <v>0.55936159475145097</v>
      </c>
      <c r="CE540" s="33">
        <f>IF($BF540&lt;=$Y$7,Entrées!K567/CE$2,"")</f>
        <v>0</v>
      </c>
      <c r="CF540" s="11">
        <f t="shared" si="622"/>
        <v>7926</v>
      </c>
      <c r="CG540" s="11">
        <f t="shared" si="623"/>
        <v>4186</v>
      </c>
      <c r="CH540" s="52">
        <f t="shared" si="624"/>
        <v>0.27160101910413265</v>
      </c>
      <c r="CI540" s="52">
        <f t="shared" si="625"/>
        <v>9.6170382329218221E-2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2500</v>
      </c>
      <c r="F541" s="28">
        <f ca="1">IF($D541&gt;$D$8,"",INDIRECT(ADDRESS(ROW(Entrées!$C$37)+($D541-1)*24+F$11,COLUMN(Entrées!$C$37)+($C541-1),4,TRUE,"Entrées")))</f>
        <v>2496</v>
      </c>
      <c r="G541" s="28">
        <f ca="1">IF($D541&gt;$D$8,"",INDIRECT(ADDRESS(ROW(Entrées!$C$37)+($D541-1)*24+G$11,COLUMN(Entrées!$C$37)+($C541-1),4,TRUE,"Entrées")))</f>
        <v>2418</v>
      </c>
      <c r="H541" s="28">
        <f ca="1">IF($D541&gt;$D$8,"",INDIRECT(ADDRESS(ROW(Entrées!$C$37)+($D541-1)*24+H$11,COLUMN(Entrées!$C$37)+($C541-1),4,TRUE,"Entrées")))</f>
        <v>2093</v>
      </c>
      <c r="I541" s="28">
        <f ca="1">IF($D541&gt;$D$8,"",INDIRECT(ADDRESS(ROW(Entrées!$C$37)+($D541-1)*24+I$11,COLUMN(Entrées!$C$37)+($C541-1),4,TRUE,"Entrées")))</f>
        <v>1003</v>
      </c>
      <c r="J541" s="28">
        <f ca="1">IF($D541&gt;$D$8,"",INDIRECT(ADDRESS(ROW(Entrées!$C$37)+($D541-1)*24+J$11,COLUMN(Entrées!$C$37)+($C541-1),4,TRUE,"Entrées")))</f>
        <v>725</v>
      </c>
      <c r="K541" s="28">
        <f ca="1">IF($D541&gt;$D$8,"",INDIRECT(ADDRESS(ROW(Entrées!$C$37)+($D541-1)*24+K$11,COLUMN(Entrées!$C$37)+($C541-1),4,TRUE,"Entrées")))</f>
        <v>1832</v>
      </c>
      <c r="L541" s="28">
        <f ca="1">IF($D541&gt;$D$8,"",INDIRECT(ADDRESS(ROW(Entrées!$C$37)+($D541-1)*24+L$11,COLUMN(Entrées!$C$37)+($C541-1),4,TRUE,"Entrées")))</f>
        <v>2153</v>
      </c>
      <c r="M541" s="28">
        <f ca="1">IF($D541&gt;$D$8,"",INDIRECT(ADDRESS(ROW(Entrées!$C$37)+($D541-1)*24+M$11,COLUMN(Entrées!$C$37)+($C541-1),4,TRUE,"Entrées")))</f>
        <v>2811</v>
      </c>
      <c r="N541" s="28">
        <f ca="1">IF($D541&gt;$D$8,"",INDIRECT(ADDRESS(ROW(Entrées!$C$37)+($D541-1)*24+N$11,COLUMN(Entrées!$C$37)+($C541-1),4,TRUE,"Entrées")))</f>
        <v>2800</v>
      </c>
      <c r="O541" s="28">
        <f ca="1">IF($D541&gt;$D$8,"",INDIRECT(ADDRESS(ROW(Entrées!$C$37)+($D541-1)*24+O$11,COLUMN(Entrées!$C$37)+($C541-1),4,TRUE,"Entrées")))</f>
        <v>2699</v>
      </c>
      <c r="P541" s="28">
        <f ca="1">IF($D541&gt;$D$8,"",INDIRECT(ADDRESS(ROW(Entrées!$C$37)+($D541-1)*24+P$11,COLUMN(Entrées!$C$37)+($C541-1),4,TRUE,"Entrées")))</f>
        <v>2558</v>
      </c>
      <c r="Q541" s="28">
        <f ca="1">IF($D541&gt;$D$8,"",INDIRECT(ADDRESS(ROW(Entrées!$C$37)+($D541-1)*24+Q$11,COLUMN(Entrées!$C$37)+($C541-1),4,TRUE,"Entrées")))</f>
        <v>2908</v>
      </c>
      <c r="R541" s="28">
        <f ca="1">IF($D541&gt;$D$8,"",INDIRECT(ADDRESS(ROW(Entrées!$C$37)+($D541-1)*24+R$11,COLUMN(Entrées!$C$37)+($C541-1),4,TRUE,"Entrées")))</f>
        <v>2679</v>
      </c>
      <c r="S541" s="28">
        <f ca="1">IF($D541&gt;$D$8,"",INDIRECT(ADDRESS(ROW(Entrées!$C$37)+($D541-1)*24+S$11,COLUMN(Entrées!$C$37)+($C541-1),4,TRUE,"Entrées")))</f>
        <v>3000</v>
      </c>
      <c r="T541" s="28">
        <f ca="1">IF($D541&gt;$D$8,"",INDIRECT(ADDRESS(ROW(Entrées!$C$37)+($D541-1)*24+T$11,COLUMN(Entrées!$C$37)+($C541-1),4,TRUE,"Entrées")))</f>
        <v>2942</v>
      </c>
      <c r="U541" s="28">
        <f ca="1">IF($D541&gt;$D$8,"",INDIRECT(ADDRESS(ROW(Entrées!$C$37)+($D541-1)*24+U$11,COLUMN(Entrées!$C$37)+($C541-1),4,TRUE,"Entrées")))</f>
        <v>2888</v>
      </c>
      <c r="V541" s="28">
        <f ca="1">IF($D541&gt;$D$8,"",INDIRECT(ADDRESS(ROW(Entrées!$C$37)+($D541-1)*24+V$11,COLUMN(Entrées!$C$37)+($C541-1),4,TRUE,"Entrées")))</f>
        <v>3000</v>
      </c>
      <c r="W541" s="28">
        <f ca="1">IF($D541&gt;$D$8,"",INDIRECT(ADDRESS(ROW(Entrées!$C$37)+($D541-1)*24+W$11,COLUMN(Entrées!$C$37)+($C541-1),4,TRUE,"Entrées")))</f>
        <v>3000</v>
      </c>
      <c r="X541" s="28">
        <f ca="1">IF($D541&gt;$D$8,"",INDIRECT(ADDRESS(ROW(Entrées!$C$37)+($D541-1)*24+X$11,COLUMN(Entrées!$C$37)+($C541-1),4,TRUE,"Entrées")))</f>
        <v>3000</v>
      </c>
      <c r="Y541" s="28">
        <f ca="1">IF($D541&gt;$D$8,"",INDIRECT(ADDRESS(ROW(Entrées!$C$37)+($D541-1)*24+Y$11,COLUMN(Entrées!$C$37)+($C541-1),4,TRUE,"Entrées")))</f>
        <v>3000</v>
      </c>
      <c r="Z541" s="28">
        <f ca="1">IF($D541&gt;$D$8,"",INDIRECT(ADDRESS(ROW(Entrées!$C$37)+($D541-1)*24+Z$11,COLUMN(Entrées!$C$37)+($C541-1),4,TRUE,"Entrées")))</f>
        <v>3000</v>
      </c>
      <c r="AA541" s="28">
        <f ca="1">IF($D541&gt;$D$8,"",INDIRECT(ADDRESS(ROW(Entrées!$C$37)+($D541-1)*24+AA$11,COLUMN(Entrées!$C$37)+($C541-1),4,TRUE,"Entrées")))</f>
        <v>3000</v>
      </c>
      <c r="AB541" s="28">
        <f ca="1">IF($D541&gt;$D$8,"",INDIRECT(ADDRESS(ROW(Entrées!$C$37)+($D541-1)*24+AB$11,COLUMN(Entrées!$C$37)+($C541-1),4,TRUE,"Entrées")))</f>
        <v>3000</v>
      </c>
      <c r="AC541" s="11"/>
      <c r="AD541" s="40">
        <f t="shared" ca="1" si="653"/>
        <v>2562.7083333333335</v>
      </c>
      <c r="AE541" s="40">
        <f t="shared" ca="1" si="655"/>
        <v>3000</v>
      </c>
      <c r="AF541" s="40">
        <f t="shared" ca="1" si="656"/>
        <v>725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49473.956989247294</v>
      </c>
      <c r="AK541" s="31">
        <f t="shared" ca="1" si="602"/>
        <v>49350.672043010745</v>
      </c>
      <c r="AL541" s="31">
        <f t="shared" ca="1" si="603"/>
        <v>49398.118279569891</v>
      </c>
      <c r="AM541" s="31">
        <f t="shared" ca="1" si="604"/>
        <v>347.55645161290329</v>
      </c>
      <c r="AN541" s="31">
        <f t="shared" ca="1" si="605"/>
        <v>2588.1444892473114</v>
      </c>
      <c r="AO541" s="31">
        <f t="shared" ca="1" si="606"/>
        <v>1503.5463709677417</v>
      </c>
      <c r="AP541" s="31">
        <f t="shared" ca="1" si="607"/>
        <v>41704.171370967742</v>
      </c>
      <c r="AQ541" s="31">
        <f t="shared" ca="1" si="608"/>
        <v>2152.7096774193546</v>
      </c>
      <c r="AR541" s="31">
        <f t="shared" ca="1" si="609"/>
        <v>402.56922043010746</v>
      </c>
      <c r="AS541" s="31">
        <f t="shared" ca="1" si="610"/>
        <v>6508.2741935483891</v>
      </c>
      <c r="AT541" s="31">
        <f t="shared" ca="1" si="611"/>
        <v>-813.07862903225805</v>
      </c>
      <c r="AU541" s="31">
        <f t="shared" ca="1" si="612"/>
        <v>663.5913978494624</v>
      </c>
      <c r="AV541" s="31">
        <f t="shared" ca="1" si="613"/>
        <v>-5583.5161290322567</v>
      </c>
      <c r="AW541" s="31">
        <f t="shared" ca="1" si="614"/>
        <v>65.047043010752674</v>
      </c>
      <c r="AX541" s="31">
        <f t="shared" ca="1" si="615"/>
        <v>1350.5215053763443</v>
      </c>
      <c r="AY541" s="31">
        <f t="shared" ca="1" si="616"/>
        <v>-1174.383064516129</v>
      </c>
      <c r="AZ541" s="31">
        <f t="shared" ca="1" si="617"/>
        <v>-997.34811827956992</v>
      </c>
      <c r="BA541" s="31">
        <f t="shared" ca="1" si="618"/>
        <v>-382.02016129032256</v>
      </c>
      <c r="BB541" s="31">
        <f t="shared" ca="1" si="619"/>
        <v>-2410.5497311827958</v>
      </c>
      <c r="BC541" s="31">
        <f t="shared" ca="1" si="620"/>
        <v>-1597.1438172043011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-1341</v>
      </c>
      <c r="BI541" s="32">
        <f>IF($BF541&gt;$Y$7,"",IF(AND($BF541=$Y$7,$BG541=23),"",Entrées!D569-Entrées!D568))</f>
        <v>-1337.5</v>
      </c>
      <c r="BJ541" s="32">
        <f>IF($BF541&gt;$Y$7,"",IF(AND($BF541=$Y$7,$BG541=23),"",Entrées!E569-Entrées!E568))</f>
        <v>-912.5</v>
      </c>
      <c r="BK541" s="32">
        <f>IF($BF541&gt;$Y$7,"",IF(AND($BF541=$Y$7,$BG541=23),"",Entrées!F569-Entrées!F568))</f>
        <v>-0.5</v>
      </c>
      <c r="BL541" s="32">
        <f>IF($BF541&gt;$Y$7,"",IF(AND($BF541=$Y$7,$BG541=23),"",Entrées!G569-Entrées!G568))</f>
        <v>-33.5</v>
      </c>
      <c r="BM541" s="32">
        <f>IF($BF541&gt;$Y$7,"",IF(AND($BF541=$Y$7,$BG541=23),"",Entrées!H569-Entrées!H568))</f>
        <v>-0.5</v>
      </c>
      <c r="BN541" s="32">
        <f>IF($BF541&gt;$Y$7,"",IF(AND($BF541=$Y$7,$BG541=23),"",Entrées!I569-Entrées!I568))</f>
        <v>-912</v>
      </c>
      <c r="BO541" s="32">
        <f>IF($BF541&gt;$Y$7,"",IF(AND($BF541=$Y$7,$BG541=23),"",Entrées!J569-Entrées!J568))</f>
        <v>122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-47.5</v>
      </c>
      <c r="BR541" s="32">
        <f>IF($BF541&gt;$Y$7,"",IF(AND($BF541=$Y$7,$BG541=23),"",Entrées!M569-Entrées!M568))</f>
        <v>-115.5</v>
      </c>
      <c r="BS541" s="32">
        <f>IF($BF541&gt;$Y$7,"",IF(AND($BF541=$Y$7,$BG541=23),"",Entrées!N569-Entrées!N568))</f>
        <v>-11.5</v>
      </c>
      <c r="BT541" s="32">
        <f>IF($BF541&gt;$Y$7,"",IF(AND($BF541=$Y$7,$BG541=23),"",Entrées!O569-Entrées!O568))</f>
        <v>-342.5</v>
      </c>
      <c r="BU541" s="32">
        <f>IF($BF541&gt;$Y$7,"",IF(AND($BF541=$Y$7,$BG541=23),"",Entrées!P569-Entrées!P568))</f>
        <v>-0.5</v>
      </c>
      <c r="BV541" s="32">
        <f>IF($BF541&gt;$Y$7,"",IF(AND($BF541=$Y$7,$BG541=23),"",Entrées!Q569-Entrées!Q568))</f>
        <v>-704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-54</v>
      </c>
      <c r="BY541" s="32">
        <f>IF($BF541&gt;$Y$7,"",IF(AND($BF541=$Y$7,$BG541=23),"",Entrées!T569-Entrées!T568))</f>
        <v>437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4</v>
      </c>
      <c r="CD541" s="33">
        <f>IF($BF541&lt;=$Y$7,Entrées!J568/CD$2,"")</f>
        <v>0.54624022205399947</v>
      </c>
      <c r="CE541" s="33">
        <f>IF($BF541&lt;=$Y$7,Entrées!K568/CE$2,"")</f>
        <v>0</v>
      </c>
      <c r="CF541" s="11">
        <f t="shared" si="622"/>
        <v>7926</v>
      </c>
      <c r="CG541" s="11">
        <f t="shared" si="623"/>
        <v>4186</v>
      </c>
      <c r="CH541" s="52">
        <f t="shared" si="624"/>
        <v>0.27160101910413265</v>
      </c>
      <c r="CI541" s="52">
        <f t="shared" si="625"/>
        <v>9.6170382329218221E-2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3000</v>
      </c>
      <c r="F542" s="28">
        <f ca="1">IF($D542&gt;$D$8,"",INDIRECT(ADDRESS(ROW(Entrées!$C$37)+($D542-1)*24+F$11,COLUMN(Entrées!$C$37)+($C542-1),4,TRUE,"Entrées")))</f>
        <v>2900</v>
      </c>
      <c r="G542" s="28">
        <f ca="1">IF($D542&gt;$D$8,"",INDIRECT(ADDRESS(ROW(Entrées!$C$37)+($D542-1)*24+G$11,COLUMN(Entrées!$C$37)+($C542-1),4,TRUE,"Entrées")))</f>
        <v>2985</v>
      </c>
      <c r="H542" s="28">
        <f ca="1">IF($D542&gt;$D$8,"",INDIRECT(ADDRESS(ROW(Entrées!$C$37)+($D542-1)*24+H$11,COLUMN(Entrées!$C$37)+($C542-1),4,TRUE,"Entrées")))</f>
        <v>1844</v>
      </c>
      <c r="I542" s="28">
        <f ca="1">IF($D542&gt;$D$8,"",INDIRECT(ADDRESS(ROW(Entrées!$C$37)+($D542-1)*24+I$11,COLUMN(Entrées!$C$37)+($C542-1),4,TRUE,"Entrées")))</f>
        <v>474</v>
      </c>
      <c r="J542" s="28">
        <f ca="1">IF($D542&gt;$D$8,"",INDIRECT(ADDRESS(ROW(Entrées!$C$37)+($D542-1)*24+J$11,COLUMN(Entrées!$C$37)+($C542-1),4,TRUE,"Entrées")))</f>
        <v>-211</v>
      </c>
      <c r="K542" s="28">
        <f ca="1">IF($D542&gt;$D$8,"",INDIRECT(ADDRESS(ROW(Entrées!$C$37)+($D542-1)*24+K$11,COLUMN(Entrées!$C$37)+($C542-1),4,TRUE,"Entrées")))</f>
        <v>726</v>
      </c>
      <c r="L542" s="28">
        <f ca="1">IF($D542&gt;$D$8,"",INDIRECT(ADDRESS(ROW(Entrées!$C$37)+($D542-1)*24+L$11,COLUMN(Entrées!$C$37)+($C542-1),4,TRUE,"Entrées")))</f>
        <v>1197</v>
      </c>
      <c r="M542" s="28">
        <f ca="1">IF($D542&gt;$D$8,"",INDIRECT(ADDRESS(ROW(Entrées!$C$37)+($D542-1)*24+M$11,COLUMN(Entrées!$C$37)+($C542-1),4,TRUE,"Entrées")))</f>
        <v>1470</v>
      </c>
      <c r="N542" s="28">
        <f ca="1">IF($D542&gt;$D$8,"",INDIRECT(ADDRESS(ROW(Entrées!$C$37)+($D542-1)*24+N$11,COLUMN(Entrées!$C$37)+($C542-1),4,TRUE,"Entrées")))</f>
        <v>2426</v>
      </c>
      <c r="O542" s="28">
        <f ca="1">IF($D542&gt;$D$8,"",INDIRECT(ADDRESS(ROW(Entrées!$C$37)+($D542-1)*24+O$11,COLUMN(Entrées!$C$37)+($C542-1),4,TRUE,"Entrées")))</f>
        <v>2648</v>
      </c>
      <c r="P542" s="28">
        <f ca="1">IF($D542&gt;$D$8,"",INDIRECT(ADDRESS(ROW(Entrées!$C$37)+($D542-1)*24+P$11,COLUMN(Entrées!$C$37)+($C542-1),4,TRUE,"Entrées")))</f>
        <v>2840</v>
      </c>
      <c r="Q542" s="28">
        <f ca="1">IF($D542&gt;$D$8,"",INDIRECT(ADDRESS(ROW(Entrées!$C$37)+($D542-1)*24+Q$11,COLUMN(Entrées!$C$37)+($C542-1),4,TRUE,"Entrées")))</f>
        <v>3000</v>
      </c>
      <c r="R542" s="28">
        <f ca="1">IF($D542&gt;$D$8,"",INDIRECT(ADDRESS(ROW(Entrées!$C$37)+($D542-1)*24+R$11,COLUMN(Entrées!$C$37)+($C542-1),4,TRUE,"Entrées")))</f>
        <v>3000</v>
      </c>
      <c r="S542" s="28">
        <f ca="1">IF($D542&gt;$D$8,"",INDIRECT(ADDRESS(ROW(Entrées!$C$37)+($D542-1)*24+S$11,COLUMN(Entrées!$C$37)+($C542-1),4,TRUE,"Entrées")))</f>
        <v>2203</v>
      </c>
      <c r="T542" s="28">
        <f ca="1">IF($D542&gt;$D$8,"",INDIRECT(ADDRESS(ROW(Entrées!$C$37)+($D542-1)*24+T$11,COLUMN(Entrées!$C$37)+($C542-1),4,TRUE,"Entrées")))</f>
        <v>1093</v>
      </c>
      <c r="U542" s="28">
        <f ca="1">IF($D542&gt;$D$8,"",INDIRECT(ADDRESS(ROW(Entrées!$C$37)+($D542-1)*24+U$11,COLUMN(Entrées!$C$37)+($C542-1),4,TRUE,"Entrées")))</f>
        <v>361</v>
      </c>
      <c r="V542" s="28">
        <f ca="1">IF($D542&gt;$D$8,"",INDIRECT(ADDRESS(ROW(Entrées!$C$37)+($D542-1)*24+V$11,COLUMN(Entrées!$C$37)+($C542-1),4,TRUE,"Entrées")))</f>
        <v>108</v>
      </c>
      <c r="W542" s="28">
        <f ca="1">IF($D542&gt;$D$8,"",INDIRECT(ADDRESS(ROW(Entrées!$C$37)+($D542-1)*24+W$11,COLUMN(Entrées!$C$37)+($C542-1),4,TRUE,"Entrées")))</f>
        <v>1874</v>
      </c>
      <c r="X542" s="28">
        <f ca="1">IF($D542&gt;$D$8,"",INDIRECT(ADDRESS(ROW(Entrées!$C$37)+($D542-1)*24+X$11,COLUMN(Entrées!$C$37)+($C542-1),4,TRUE,"Entrées")))</f>
        <v>3000</v>
      </c>
      <c r="Y542" s="28">
        <f ca="1">IF($D542&gt;$D$8,"",INDIRECT(ADDRESS(ROW(Entrées!$C$37)+($D542-1)*24+Y$11,COLUMN(Entrées!$C$37)+($C542-1),4,TRUE,"Entrées")))</f>
        <v>3000</v>
      </c>
      <c r="Z542" s="28">
        <f ca="1">IF($D542&gt;$D$8,"",INDIRECT(ADDRESS(ROW(Entrées!$C$37)+($D542-1)*24+Z$11,COLUMN(Entrées!$C$37)+($C542-1),4,TRUE,"Entrées")))</f>
        <v>2796</v>
      </c>
      <c r="AA542" s="28">
        <f ca="1">IF($D542&gt;$D$8,"",INDIRECT(ADDRESS(ROW(Entrées!$C$37)+($D542-1)*24+AA$11,COLUMN(Entrées!$C$37)+($C542-1),4,TRUE,"Entrées")))</f>
        <v>2724</v>
      </c>
      <c r="AB542" s="28">
        <f ca="1">IF($D542&gt;$D$8,"",INDIRECT(ADDRESS(ROW(Entrées!$C$37)+($D542-1)*24+AB$11,COLUMN(Entrées!$C$37)+($C542-1),4,TRUE,"Entrées")))</f>
        <v>1903</v>
      </c>
      <c r="AC542" s="11"/>
      <c r="AD542" s="40">
        <f t="shared" ca="1" si="653"/>
        <v>1973.375</v>
      </c>
      <c r="AE542" s="40">
        <f t="shared" ca="1" si="655"/>
        <v>3000</v>
      </c>
      <c r="AF542" s="40">
        <f t="shared" ca="1" si="656"/>
        <v>-211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49473.956989247294</v>
      </c>
      <c r="AK542" s="31">
        <f t="shared" ca="1" si="602"/>
        <v>49350.672043010745</v>
      </c>
      <c r="AL542" s="31">
        <f t="shared" ca="1" si="603"/>
        <v>49398.118279569891</v>
      </c>
      <c r="AM542" s="31">
        <f t="shared" ca="1" si="604"/>
        <v>347.55645161290329</v>
      </c>
      <c r="AN542" s="31">
        <f t="shared" ca="1" si="605"/>
        <v>2588.1444892473114</v>
      </c>
      <c r="AO542" s="31">
        <f t="shared" ca="1" si="606"/>
        <v>1503.5463709677417</v>
      </c>
      <c r="AP542" s="31">
        <f t="shared" ca="1" si="607"/>
        <v>41704.171370967742</v>
      </c>
      <c r="AQ542" s="31">
        <f t="shared" ca="1" si="608"/>
        <v>2152.7096774193546</v>
      </c>
      <c r="AR542" s="31">
        <f t="shared" ca="1" si="609"/>
        <v>402.56922043010746</v>
      </c>
      <c r="AS542" s="31">
        <f t="shared" ca="1" si="610"/>
        <v>6508.2741935483891</v>
      </c>
      <c r="AT542" s="31">
        <f t="shared" ca="1" si="611"/>
        <v>-813.07862903225805</v>
      </c>
      <c r="AU542" s="31">
        <f t="shared" ca="1" si="612"/>
        <v>663.5913978494624</v>
      </c>
      <c r="AV542" s="31">
        <f t="shared" ca="1" si="613"/>
        <v>-5583.5161290322567</v>
      </c>
      <c r="AW542" s="31">
        <f t="shared" ca="1" si="614"/>
        <v>65.047043010752674</v>
      </c>
      <c r="AX542" s="31">
        <f t="shared" ca="1" si="615"/>
        <v>1350.5215053763443</v>
      </c>
      <c r="AY542" s="31">
        <f t="shared" ca="1" si="616"/>
        <v>-1174.383064516129</v>
      </c>
      <c r="AZ542" s="31">
        <f t="shared" ca="1" si="617"/>
        <v>-997.34811827956992</v>
      </c>
      <c r="BA542" s="31">
        <f t="shared" ca="1" si="618"/>
        <v>-382.02016129032256</v>
      </c>
      <c r="BB542" s="31">
        <f t="shared" ca="1" si="619"/>
        <v>-2410.5497311827958</v>
      </c>
      <c r="BC542" s="31">
        <f t="shared" ca="1" si="620"/>
        <v>-1597.1438172043011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1030.5</v>
      </c>
      <c r="BI542" s="32">
        <f>IF($BF542&gt;$Y$7,"",IF(AND($BF542=$Y$7,$BG542=23),"",Entrées!D570-Entrées!D569))</f>
        <v>1687.5</v>
      </c>
      <c r="BJ542" s="32">
        <f>IF($BF542&gt;$Y$7,"",IF(AND($BF542=$Y$7,$BG542=23),"",Entrées!E570-Entrées!E569))</f>
        <v>1400</v>
      </c>
      <c r="BK542" s="32">
        <f>IF($BF542&gt;$Y$7,"",IF(AND($BF542=$Y$7,$BG542=23),"",Entrées!F570-Entrées!F569))</f>
        <v>1</v>
      </c>
      <c r="BL542" s="32">
        <f>IF($BF542&gt;$Y$7,"",IF(AND($BF542=$Y$7,$BG542=23),"",Entrées!G570-Entrées!G569))</f>
        <v>29.5</v>
      </c>
      <c r="BM542" s="32">
        <f>IF($BF542&gt;$Y$7,"",IF(AND($BF542=$Y$7,$BG542=23),"",Entrées!H570-Entrées!H569))</f>
        <v>0</v>
      </c>
      <c r="BN542" s="32">
        <f>IF($BF542&gt;$Y$7,"",IF(AND($BF542=$Y$7,$BG542=23),"",Entrées!I570-Entrées!I569))</f>
        <v>870</v>
      </c>
      <c r="BO542" s="32">
        <f>IF($BF542&gt;$Y$7,"",IF(AND($BF542=$Y$7,$BG542=23),"",Entrées!J570-Entrées!J569))</f>
        <v>65.5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183.5</v>
      </c>
      <c r="BR542" s="32">
        <f>IF($BF542&gt;$Y$7,"",IF(AND($BF542=$Y$7,$BG542=23),"",Entrées!M570-Entrées!M569))</f>
        <v>812</v>
      </c>
      <c r="BS542" s="32">
        <f>IF($BF542&gt;$Y$7,"",IF(AND($BF542=$Y$7,$BG542=23),"",Entrées!N570-Entrées!N569))</f>
        <v>-2.5</v>
      </c>
      <c r="BT542" s="32">
        <f>IF($BF542&gt;$Y$7,"",IF(AND($BF542=$Y$7,$BG542=23),"",Entrées!O570-Entrées!O569))</f>
        <v>-928.5</v>
      </c>
      <c r="BU542" s="32">
        <f>IF($BF542&gt;$Y$7,"",IF(AND($BF542=$Y$7,$BG542=23),"",Entrées!P570-Entrées!P569))</f>
        <v>-0.5</v>
      </c>
      <c r="BV542" s="32">
        <f>IF($BF542&gt;$Y$7,"",IF(AND($BF542=$Y$7,$BG542=23),"",Entrées!Q570-Entrées!Q569))</f>
        <v>15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-310</v>
      </c>
      <c r="BY542" s="32">
        <f>IF($BF542&gt;$Y$7,"",IF(AND($BF542=$Y$7,$BG542=23),"",Entrées!T570-Entrées!T569))</f>
        <v>-543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-842</v>
      </c>
      <c r="CD542" s="33">
        <f>IF($BF542&lt;=$Y$7,Entrées!J569/CD$2,"")</f>
        <v>0.56163260156447137</v>
      </c>
      <c r="CE542" s="33">
        <f>IF($BF542&lt;=$Y$7,Entrées!K569/CE$2,"")</f>
        <v>0</v>
      </c>
      <c r="CF542" s="11">
        <f t="shared" si="622"/>
        <v>7926</v>
      </c>
      <c r="CG542" s="11">
        <f t="shared" si="623"/>
        <v>4186</v>
      </c>
      <c r="CH542" s="52">
        <f t="shared" si="624"/>
        <v>0.27160101910413265</v>
      </c>
      <c r="CI542" s="52">
        <f t="shared" si="625"/>
        <v>9.6170382329218221E-2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870</v>
      </c>
      <c r="F543" s="28">
        <f ca="1">IF($D543&gt;$D$8,"",INDIRECT(ADDRESS(ROW(Entrées!$C$37)+($D543-1)*24+F$11,COLUMN(Entrées!$C$37)+($C543-1),4,TRUE,"Entrées")))</f>
        <v>654</v>
      </c>
      <c r="G543" s="28">
        <f ca="1">IF($D543&gt;$D$8,"",INDIRECT(ADDRESS(ROW(Entrées!$C$37)+($D543-1)*24+G$11,COLUMN(Entrées!$C$37)+($C543-1),4,TRUE,"Entrées")))</f>
        <v>-594</v>
      </c>
      <c r="H543" s="28">
        <f ca="1">IF($D543&gt;$D$8,"",INDIRECT(ADDRESS(ROW(Entrées!$C$37)+($D543-1)*24+H$11,COLUMN(Entrées!$C$37)+($C543-1),4,TRUE,"Entrées")))</f>
        <v>-1497</v>
      </c>
      <c r="I543" s="28">
        <f ca="1">IF($D543&gt;$D$8,"",INDIRECT(ADDRESS(ROW(Entrées!$C$37)+($D543-1)*24+I$11,COLUMN(Entrées!$C$37)+($C543-1),4,TRUE,"Entrées")))</f>
        <v>-1723</v>
      </c>
      <c r="J543" s="28">
        <f ca="1">IF($D543&gt;$D$8,"",INDIRECT(ADDRESS(ROW(Entrées!$C$37)+($D543-1)*24+J$11,COLUMN(Entrées!$C$37)+($C543-1),4,TRUE,"Entrées")))</f>
        <v>258</v>
      </c>
      <c r="K543" s="28">
        <f ca="1">IF($D543&gt;$D$8,"",INDIRECT(ADDRESS(ROW(Entrées!$C$37)+($D543-1)*24+K$11,COLUMN(Entrées!$C$37)+($C543-1),4,TRUE,"Entrées")))</f>
        <v>1591</v>
      </c>
      <c r="L543" s="28">
        <f ca="1">IF($D543&gt;$D$8,"",INDIRECT(ADDRESS(ROW(Entrées!$C$37)+($D543-1)*24+L$11,COLUMN(Entrées!$C$37)+($C543-1),4,TRUE,"Entrées")))</f>
        <v>2878</v>
      </c>
      <c r="M543" s="28">
        <f ca="1">IF($D543&gt;$D$8,"",INDIRECT(ADDRESS(ROW(Entrées!$C$37)+($D543-1)*24+M$11,COLUMN(Entrées!$C$37)+($C543-1),4,TRUE,"Entrées")))</f>
        <v>2950</v>
      </c>
      <c r="N543" s="28">
        <f ca="1">IF($D543&gt;$D$8,"",INDIRECT(ADDRESS(ROW(Entrées!$C$37)+($D543-1)*24+N$11,COLUMN(Entrées!$C$37)+($C543-1),4,TRUE,"Entrées")))</f>
        <v>2750</v>
      </c>
      <c r="O543" s="28">
        <f ca="1">IF($D543&gt;$D$8,"",INDIRECT(ADDRESS(ROW(Entrées!$C$37)+($D543-1)*24+O$11,COLUMN(Entrées!$C$37)+($C543-1),4,TRUE,"Entrées")))</f>
        <v>2954</v>
      </c>
      <c r="P543" s="28">
        <f ca="1">IF($D543&gt;$D$8,"",INDIRECT(ADDRESS(ROW(Entrées!$C$37)+($D543-1)*24+P$11,COLUMN(Entrées!$C$37)+($C543-1),4,TRUE,"Entrées")))</f>
        <v>3000</v>
      </c>
      <c r="Q543" s="28">
        <f ca="1">IF($D543&gt;$D$8,"",INDIRECT(ADDRESS(ROW(Entrées!$C$37)+($D543-1)*24+Q$11,COLUMN(Entrées!$C$37)+($C543-1),4,TRUE,"Entrées")))</f>
        <v>3000</v>
      </c>
      <c r="R543" s="28">
        <f ca="1">IF($D543&gt;$D$8,"",INDIRECT(ADDRESS(ROW(Entrées!$C$37)+($D543-1)*24+R$11,COLUMN(Entrées!$C$37)+($C543-1),4,TRUE,"Entrées")))</f>
        <v>3000</v>
      </c>
      <c r="S543" s="28">
        <f ca="1">IF($D543&gt;$D$8,"",INDIRECT(ADDRESS(ROW(Entrées!$C$37)+($D543-1)*24+S$11,COLUMN(Entrées!$C$37)+($C543-1),4,TRUE,"Entrées")))</f>
        <v>3000</v>
      </c>
      <c r="T543" s="28">
        <f ca="1">IF($D543&gt;$D$8,"",INDIRECT(ADDRESS(ROW(Entrées!$C$37)+($D543-1)*24+T$11,COLUMN(Entrées!$C$37)+($C543-1),4,TRUE,"Entrées")))</f>
        <v>3000</v>
      </c>
      <c r="U543" s="28">
        <f ca="1">IF($D543&gt;$D$8,"",INDIRECT(ADDRESS(ROW(Entrées!$C$37)+($D543-1)*24+U$11,COLUMN(Entrées!$C$37)+($C543-1),4,TRUE,"Entrées")))</f>
        <v>2679</v>
      </c>
      <c r="V543" s="28">
        <f ca="1">IF($D543&gt;$D$8,"",INDIRECT(ADDRESS(ROW(Entrées!$C$37)+($D543-1)*24+V$11,COLUMN(Entrées!$C$37)+($C543-1),4,TRUE,"Entrées")))</f>
        <v>1274</v>
      </c>
      <c r="W543" s="28">
        <f ca="1">IF($D543&gt;$D$8,"",INDIRECT(ADDRESS(ROW(Entrées!$C$37)+($D543-1)*24+W$11,COLUMN(Entrées!$C$37)+($C543-1),4,TRUE,"Entrées")))</f>
        <v>890</v>
      </c>
      <c r="X543" s="28">
        <f ca="1">IF($D543&gt;$D$8,"",INDIRECT(ADDRESS(ROW(Entrées!$C$37)+($D543-1)*24+X$11,COLUMN(Entrées!$C$37)+($C543-1),4,TRUE,"Entrées")))</f>
        <v>1814</v>
      </c>
      <c r="Y543" s="28">
        <f ca="1">IF($D543&gt;$D$8,"",INDIRECT(ADDRESS(ROW(Entrées!$C$37)+($D543-1)*24+Y$11,COLUMN(Entrées!$C$37)+($C543-1),4,TRUE,"Entrées")))</f>
        <v>2762</v>
      </c>
      <c r="Z543" s="28">
        <f ca="1">IF($D543&gt;$D$8,"",INDIRECT(ADDRESS(ROW(Entrées!$C$37)+($D543-1)*24+Z$11,COLUMN(Entrées!$C$37)+($C543-1),4,TRUE,"Entrées")))</f>
        <v>2896</v>
      </c>
      <c r="AA543" s="28">
        <f ca="1">IF($D543&gt;$D$8,"",INDIRECT(ADDRESS(ROW(Entrées!$C$37)+($D543-1)*24+AA$11,COLUMN(Entrées!$C$37)+($C543-1),4,TRUE,"Entrées")))</f>
        <v>3000</v>
      </c>
      <c r="AB543" s="28">
        <f ca="1">IF($D543&gt;$D$8,"",INDIRECT(ADDRESS(ROW(Entrées!$C$37)+($D543-1)*24+AB$11,COLUMN(Entrées!$C$37)+($C543-1),4,TRUE,"Entrées")))</f>
        <v>2850</v>
      </c>
      <c r="AC543" s="11"/>
      <c r="AD543" s="40">
        <f t="shared" ca="1" si="653"/>
        <v>1844</v>
      </c>
      <c r="AE543" s="40">
        <f t="shared" ca="1" si="655"/>
        <v>3000</v>
      </c>
      <c r="AF543" s="40">
        <f t="shared" ca="1" si="656"/>
        <v>-1723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49473.956989247294</v>
      </c>
      <c r="AK543" s="31">
        <f t="shared" ca="1" si="602"/>
        <v>49350.672043010745</v>
      </c>
      <c r="AL543" s="31">
        <f t="shared" ca="1" si="603"/>
        <v>49398.118279569891</v>
      </c>
      <c r="AM543" s="31">
        <f t="shared" ca="1" si="604"/>
        <v>347.55645161290329</v>
      </c>
      <c r="AN543" s="31">
        <f t="shared" ca="1" si="605"/>
        <v>2588.1444892473114</v>
      </c>
      <c r="AO543" s="31">
        <f t="shared" ca="1" si="606"/>
        <v>1503.5463709677417</v>
      </c>
      <c r="AP543" s="31">
        <f t="shared" ca="1" si="607"/>
        <v>41704.171370967742</v>
      </c>
      <c r="AQ543" s="31">
        <f t="shared" ca="1" si="608"/>
        <v>2152.7096774193546</v>
      </c>
      <c r="AR543" s="31">
        <f t="shared" ca="1" si="609"/>
        <v>402.56922043010746</v>
      </c>
      <c r="AS543" s="31">
        <f t="shared" ca="1" si="610"/>
        <v>6508.2741935483891</v>
      </c>
      <c r="AT543" s="31">
        <f t="shared" ca="1" si="611"/>
        <v>-813.07862903225805</v>
      </c>
      <c r="AU543" s="31">
        <f t="shared" ca="1" si="612"/>
        <v>663.5913978494624</v>
      </c>
      <c r="AV543" s="31">
        <f t="shared" ca="1" si="613"/>
        <v>-5583.5161290322567</v>
      </c>
      <c r="AW543" s="31">
        <f t="shared" ca="1" si="614"/>
        <v>65.047043010752674</v>
      </c>
      <c r="AX543" s="31">
        <f t="shared" ca="1" si="615"/>
        <v>1350.5215053763443</v>
      </c>
      <c r="AY543" s="31">
        <f t="shared" ca="1" si="616"/>
        <v>-1174.383064516129</v>
      </c>
      <c r="AZ543" s="31">
        <f t="shared" ca="1" si="617"/>
        <v>-997.34811827956992</v>
      </c>
      <c r="BA543" s="31">
        <f t="shared" ca="1" si="618"/>
        <v>-382.02016129032256</v>
      </c>
      <c r="BB543" s="31">
        <f t="shared" ca="1" si="619"/>
        <v>-2410.5497311827958</v>
      </c>
      <c r="BC543" s="31">
        <f t="shared" ca="1" si="620"/>
        <v>-1597.1438172043011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3947.5</v>
      </c>
      <c r="BI543" s="32">
        <f>IF($BF543&gt;$Y$7,"",IF(AND($BF543=$Y$7,$BG543=23),"",Entrées!D571-Entrées!D570))</f>
        <v>4400</v>
      </c>
      <c r="BJ543" s="32">
        <f>IF($BF543&gt;$Y$7,"",IF(AND($BF543=$Y$7,$BG543=23),"",Entrées!E571-Entrées!E570))</f>
        <v>4650</v>
      </c>
      <c r="BK543" s="32">
        <f>IF($BF543&gt;$Y$7,"",IF(AND($BF543=$Y$7,$BG543=23),"",Entrées!F571-Entrées!F570))</f>
        <v>-1</v>
      </c>
      <c r="BL543" s="32">
        <f>IF($BF543&gt;$Y$7,"",IF(AND($BF543=$Y$7,$BG543=23),"",Entrées!G571-Entrées!G570))</f>
        <v>373.5</v>
      </c>
      <c r="BM543" s="32">
        <f>IF($BF543&gt;$Y$7,"",IF(AND($BF543=$Y$7,$BG543=23),"",Entrées!H571-Entrées!H570))</f>
        <v>6.5</v>
      </c>
      <c r="BN543" s="32">
        <f>IF($BF543&gt;$Y$7,"",IF(AND($BF543=$Y$7,$BG543=23),"",Entrées!I571-Entrées!I570))</f>
        <v>3382</v>
      </c>
      <c r="BO543" s="32">
        <f>IF($BF543&gt;$Y$7,"",IF(AND($BF543=$Y$7,$BG543=23),"",Entrées!J571-Entrées!J570))</f>
        <v>-3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-40</v>
      </c>
      <c r="BR543" s="32">
        <f>IF($BF543&gt;$Y$7,"",IF(AND($BF543=$Y$7,$BG543=23),"",Entrées!M571-Entrées!M570))</f>
        <v>-172</v>
      </c>
      <c r="BS543" s="32">
        <f>IF($BF543&gt;$Y$7,"",IF(AND($BF543=$Y$7,$BG543=23),"",Entrées!N571-Entrées!N570))</f>
        <v>-3.5</v>
      </c>
      <c r="BT543" s="32">
        <f>IF($BF543&gt;$Y$7,"",IF(AND($BF543=$Y$7,$BG543=23),"",Entrées!O571-Entrées!O570))</f>
        <v>405</v>
      </c>
      <c r="BU543" s="32">
        <f>IF($BF543&gt;$Y$7,"",IF(AND($BF543=$Y$7,$BG543=23),"",Entrées!P571-Entrées!P570))</f>
        <v>4</v>
      </c>
      <c r="BV543" s="32">
        <f>IF($BF543&gt;$Y$7,"",IF(AND($BF543=$Y$7,$BG543=23),"",Entrées!Q571-Entrées!Q570))</f>
        <v>753</v>
      </c>
      <c r="BW543" s="32">
        <f>IF($BF543&gt;$Y$7,"",IF(AND($BF543=$Y$7,$BG543=23),"",Entrées!R571-Entrées!R570))</f>
        <v>-74</v>
      </c>
      <c r="BX543" s="32">
        <f>IF($BF543&gt;$Y$7,"",IF(AND($BF543=$Y$7,$BG543=23),"",Entrées!S571-Entrées!S570))</f>
        <v>378</v>
      </c>
      <c r="BY543" s="32">
        <f>IF($BF543&gt;$Y$7,"",IF(AND($BF543=$Y$7,$BG543=23),"",Entrées!T571-Entrées!T570))</f>
        <v>869</v>
      </c>
      <c r="BZ543" s="32">
        <f>IF($BF543&gt;$Y$7,"",IF(AND($BF543=$Y$7,$BG543=23),"",Entrées!U571-Entrées!U570))</f>
        <v>0</v>
      </c>
      <c r="CA543" s="32">
        <f>IF($BF543&gt;$Y$7,"",IF(AND($BF543=$Y$7,$BG543=23),"",Entrées!V571-Entrées!V570))</f>
        <v>419</v>
      </c>
      <c r="CD543" s="33">
        <f>IF($BF543&lt;=$Y$7,Entrées!J570/CD$2,"")</f>
        <v>0.56989654302296244</v>
      </c>
      <c r="CE543" s="33">
        <f>IF($BF543&lt;=$Y$7,Entrées!K570/CE$2,"")</f>
        <v>0</v>
      </c>
      <c r="CF543" s="11">
        <f t="shared" si="622"/>
        <v>7926</v>
      </c>
      <c r="CG543" s="11">
        <f t="shared" si="623"/>
        <v>4186</v>
      </c>
      <c r="CH543" s="52">
        <f t="shared" si="624"/>
        <v>0.27160101910413265</v>
      </c>
      <c r="CI543" s="52">
        <f t="shared" si="625"/>
        <v>9.6170382329218221E-2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1700</v>
      </c>
      <c r="F544" s="28">
        <f ca="1">IF($D544&gt;$D$8,"",INDIRECT(ADDRESS(ROW(Entrées!$C$37)+($D544-1)*24+F$11,COLUMN(Entrées!$C$37)+($C544-1),4,TRUE,"Entrées")))</f>
        <v>1693</v>
      </c>
      <c r="G544" s="28">
        <f ca="1">IF($D544&gt;$D$8,"",INDIRECT(ADDRESS(ROW(Entrées!$C$37)+($D544-1)*24+G$11,COLUMN(Entrées!$C$37)+($C544-1),4,TRUE,"Entrées")))</f>
        <v>1202</v>
      </c>
      <c r="H544" s="28">
        <f ca="1">IF($D544&gt;$D$8,"",INDIRECT(ADDRESS(ROW(Entrées!$C$37)+($D544-1)*24+H$11,COLUMN(Entrées!$C$37)+($C544-1),4,TRUE,"Entrées")))</f>
        <v>663</v>
      </c>
      <c r="I544" s="28">
        <f ca="1">IF($D544&gt;$D$8,"",INDIRECT(ADDRESS(ROW(Entrées!$C$37)+($D544-1)*24+I$11,COLUMN(Entrées!$C$37)+($C544-1),4,TRUE,"Entrées")))</f>
        <v>420</v>
      </c>
      <c r="J544" s="28">
        <f ca="1">IF($D544&gt;$D$8,"",INDIRECT(ADDRESS(ROW(Entrées!$C$37)+($D544-1)*24+J$11,COLUMN(Entrées!$C$37)+($C544-1),4,TRUE,"Entrées")))</f>
        <v>929</v>
      </c>
      <c r="K544" s="28">
        <f ca="1">IF($D544&gt;$D$8,"",INDIRECT(ADDRESS(ROW(Entrées!$C$37)+($D544-1)*24+K$11,COLUMN(Entrées!$C$37)+($C544-1),4,TRUE,"Entrées")))</f>
        <v>1700</v>
      </c>
      <c r="L544" s="28">
        <f ca="1">IF($D544&gt;$D$8,"",INDIRECT(ADDRESS(ROW(Entrées!$C$37)+($D544-1)*24+L$11,COLUMN(Entrées!$C$37)+($C544-1),4,TRUE,"Entrées")))</f>
        <v>2424</v>
      </c>
      <c r="M544" s="28">
        <f ca="1">IF($D544&gt;$D$8,"",INDIRECT(ADDRESS(ROW(Entrées!$C$37)+($D544-1)*24+M$11,COLUMN(Entrées!$C$37)+($C544-1),4,TRUE,"Entrées")))</f>
        <v>2660</v>
      </c>
      <c r="N544" s="28">
        <f ca="1">IF($D544&gt;$D$8,"",INDIRECT(ADDRESS(ROW(Entrées!$C$37)+($D544-1)*24+N$11,COLUMN(Entrées!$C$37)+($C544-1),4,TRUE,"Entrées")))</f>
        <v>2648</v>
      </c>
      <c r="O544" s="28">
        <f ca="1">IF($D544&gt;$D$8,"",INDIRECT(ADDRESS(ROW(Entrées!$C$37)+($D544-1)*24+O$11,COLUMN(Entrées!$C$37)+($C544-1),4,TRUE,"Entrées")))</f>
        <v>3000</v>
      </c>
      <c r="P544" s="28">
        <f ca="1">IF($D544&gt;$D$8,"",INDIRECT(ADDRESS(ROW(Entrées!$C$37)+($D544-1)*24+P$11,COLUMN(Entrées!$C$37)+($C544-1),4,TRUE,"Entrées")))</f>
        <v>2982</v>
      </c>
      <c r="Q544" s="28">
        <f ca="1">IF($D544&gt;$D$8,"",INDIRECT(ADDRESS(ROW(Entrées!$C$37)+($D544-1)*24+Q$11,COLUMN(Entrées!$C$37)+($C544-1),4,TRUE,"Entrées")))</f>
        <v>3000</v>
      </c>
      <c r="R544" s="28">
        <f ca="1">IF($D544&gt;$D$8,"",INDIRECT(ADDRESS(ROW(Entrées!$C$37)+($D544-1)*24+R$11,COLUMN(Entrées!$C$37)+($C544-1),4,TRUE,"Entrées")))</f>
        <v>2741</v>
      </c>
      <c r="S544" s="28">
        <f ca="1">IF($D544&gt;$D$8,"",INDIRECT(ADDRESS(ROW(Entrées!$C$37)+($D544-1)*24+S$11,COLUMN(Entrées!$C$37)+($C544-1),4,TRUE,"Entrées")))</f>
        <v>3000</v>
      </c>
      <c r="T544" s="28">
        <f ca="1">IF($D544&gt;$D$8,"",INDIRECT(ADDRESS(ROW(Entrées!$C$37)+($D544-1)*24+T$11,COLUMN(Entrées!$C$37)+($C544-1),4,TRUE,"Entrées")))</f>
        <v>2982</v>
      </c>
      <c r="U544" s="28">
        <f ca="1">IF($D544&gt;$D$8,"",INDIRECT(ADDRESS(ROW(Entrées!$C$37)+($D544-1)*24+U$11,COLUMN(Entrées!$C$37)+($C544-1),4,TRUE,"Entrées")))</f>
        <v>3000</v>
      </c>
      <c r="V544" s="28">
        <f ca="1">IF($D544&gt;$D$8,"",INDIRECT(ADDRESS(ROW(Entrées!$C$37)+($D544-1)*24+V$11,COLUMN(Entrées!$C$37)+($C544-1),4,TRUE,"Entrées")))</f>
        <v>1843</v>
      </c>
      <c r="W544" s="28">
        <f ca="1">IF($D544&gt;$D$8,"",INDIRECT(ADDRESS(ROW(Entrées!$C$37)+($D544-1)*24+W$11,COLUMN(Entrées!$C$37)+($C544-1),4,TRUE,"Entrées")))</f>
        <v>2187</v>
      </c>
      <c r="X544" s="28">
        <f ca="1">IF($D544&gt;$D$8,"",INDIRECT(ADDRESS(ROW(Entrées!$C$37)+($D544-1)*24+X$11,COLUMN(Entrées!$C$37)+($C544-1),4,TRUE,"Entrées")))</f>
        <v>2727</v>
      </c>
      <c r="Y544" s="28">
        <f ca="1">IF($D544&gt;$D$8,"",INDIRECT(ADDRESS(ROW(Entrées!$C$37)+($D544-1)*24+Y$11,COLUMN(Entrées!$C$37)+($C544-1),4,TRUE,"Entrées")))</f>
        <v>2648</v>
      </c>
      <c r="Z544" s="28">
        <f ca="1">IF($D544&gt;$D$8,"",INDIRECT(ADDRESS(ROW(Entrées!$C$37)+($D544-1)*24+Z$11,COLUMN(Entrées!$C$37)+($C544-1),4,TRUE,"Entrées")))</f>
        <v>2929</v>
      </c>
      <c r="AA544" s="28">
        <f ca="1">IF($D544&gt;$D$8,"",INDIRECT(ADDRESS(ROW(Entrées!$C$37)+($D544-1)*24+AA$11,COLUMN(Entrées!$C$37)+($C544-1),4,TRUE,"Entrées")))</f>
        <v>3000</v>
      </c>
      <c r="AB544" s="28">
        <f ca="1">IF($D544&gt;$D$8,"",INDIRECT(ADDRESS(ROW(Entrées!$C$37)+($D544-1)*24+AB$11,COLUMN(Entrées!$C$37)+($C544-1),4,TRUE,"Entrées")))</f>
        <v>3000</v>
      </c>
      <c r="AC544" s="11"/>
      <c r="AD544" s="40">
        <f t="shared" ca="1" si="653"/>
        <v>2294.9166666666665</v>
      </c>
      <c r="AE544" s="40">
        <f t="shared" ca="1" si="655"/>
        <v>3000</v>
      </c>
      <c r="AF544" s="40">
        <f t="shared" ca="1" si="656"/>
        <v>420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49473.956989247294</v>
      </c>
      <c r="AK544" s="31">
        <f t="shared" ca="1" si="602"/>
        <v>49350.672043010745</v>
      </c>
      <c r="AL544" s="31">
        <f t="shared" ca="1" si="603"/>
        <v>49398.118279569891</v>
      </c>
      <c r="AM544" s="31">
        <f t="shared" ca="1" si="604"/>
        <v>347.55645161290329</v>
      </c>
      <c r="AN544" s="31">
        <f t="shared" ca="1" si="605"/>
        <v>2588.1444892473114</v>
      </c>
      <c r="AO544" s="31">
        <f t="shared" ca="1" si="606"/>
        <v>1503.5463709677417</v>
      </c>
      <c r="AP544" s="31">
        <f t="shared" ca="1" si="607"/>
        <v>41704.171370967742</v>
      </c>
      <c r="AQ544" s="31">
        <f t="shared" ca="1" si="608"/>
        <v>2152.7096774193546</v>
      </c>
      <c r="AR544" s="31">
        <f t="shared" ca="1" si="609"/>
        <v>402.56922043010746</v>
      </c>
      <c r="AS544" s="31">
        <f t="shared" ca="1" si="610"/>
        <v>6508.2741935483891</v>
      </c>
      <c r="AT544" s="31">
        <f t="shared" ca="1" si="611"/>
        <v>-813.07862903225805</v>
      </c>
      <c r="AU544" s="31">
        <f t="shared" ca="1" si="612"/>
        <v>663.5913978494624</v>
      </c>
      <c r="AV544" s="31">
        <f t="shared" ca="1" si="613"/>
        <v>-5583.5161290322567</v>
      </c>
      <c r="AW544" s="31">
        <f t="shared" ca="1" si="614"/>
        <v>65.047043010752674</v>
      </c>
      <c r="AX544" s="31">
        <f t="shared" ca="1" si="615"/>
        <v>1350.5215053763443</v>
      </c>
      <c r="AY544" s="31">
        <f t="shared" ca="1" si="616"/>
        <v>-1174.383064516129</v>
      </c>
      <c r="AZ544" s="31">
        <f t="shared" ca="1" si="617"/>
        <v>-997.34811827956992</v>
      </c>
      <c r="BA544" s="31">
        <f t="shared" ca="1" si="618"/>
        <v>-382.02016129032256</v>
      </c>
      <c r="BB544" s="31">
        <f t="shared" ca="1" si="619"/>
        <v>-2410.5497311827958</v>
      </c>
      <c r="BC544" s="31">
        <f t="shared" ca="1" si="620"/>
        <v>-1597.1438172043011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5507.5</v>
      </c>
      <c r="BI544" s="32">
        <f>IF($BF544&gt;$Y$7,"",IF(AND($BF544=$Y$7,$BG544=23),"",Entrées!D572-Entrées!D571))</f>
        <v>6025</v>
      </c>
      <c r="BJ544" s="32">
        <f>IF($BF544&gt;$Y$7,"",IF(AND($BF544=$Y$7,$BG544=23),"",Entrées!E572-Entrées!E571))</f>
        <v>5625</v>
      </c>
      <c r="BK544" s="32">
        <f>IF($BF544&gt;$Y$7,"",IF(AND($BF544=$Y$7,$BG544=23),"",Entrées!F572-Entrées!F571))</f>
        <v>0</v>
      </c>
      <c r="BL544" s="32">
        <f>IF($BF544&gt;$Y$7,"",IF(AND($BF544=$Y$7,$BG544=23),"",Entrées!G572-Entrées!G571))</f>
        <v>1385</v>
      </c>
      <c r="BM544" s="32">
        <f>IF($BF544&gt;$Y$7,"",IF(AND($BF544=$Y$7,$BG544=23),"",Entrées!H572-Entrées!H571))</f>
        <v>0</v>
      </c>
      <c r="BN544" s="32">
        <f>IF($BF544&gt;$Y$7,"",IF(AND($BF544=$Y$7,$BG544=23),"",Entrées!I572-Entrées!I571))</f>
        <v>611</v>
      </c>
      <c r="BO544" s="32">
        <f>IF($BF544&gt;$Y$7,"",IF(AND($BF544=$Y$7,$BG544=23),"",Entrées!J572-Entrées!J571))</f>
        <v>-33.5</v>
      </c>
      <c r="BP544" s="32">
        <f>IF($BF544&gt;$Y$7,"",IF(AND($BF544=$Y$7,$BG544=23),"",Entrées!K572-Entrées!K571))</f>
        <v>0</v>
      </c>
      <c r="BQ544" s="32">
        <f>IF($BF544&gt;$Y$7,"",IF(AND($BF544=$Y$7,$BG544=23),"",Entrées!L572-Entrées!L571))</f>
        <v>793.5</v>
      </c>
      <c r="BR544" s="32">
        <f>IF($BF544&gt;$Y$7,"",IF(AND($BF544=$Y$7,$BG544=23),"",Entrées!M572-Entrées!M571))</f>
        <v>668</v>
      </c>
      <c r="BS544" s="32">
        <f>IF($BF544&gt;$Y$7,"",IF(AND($BF544=$Y$7,$BG544=23),"",Entrées!N572-Entrées!N571))</f>
        <v>-9.5</v>
      </c>
      <c r="BT544" s="32">
        <f>IF($BF544&gt;$Y$7,"",IF(AND($BF544=$Y$7,$BG544=23),"",Entrées!O572-Entrées!O571))</f>
        <v>2094.5</v>
      </c>
      <c r="BU544" s="32">
        <f>IF($BF544&gt;$Y$7,"",IF(AND($BF544=$Y$7,$BG544=23),"",Entrées!P572-Entrées!P571))</f>
        <v>21</v>
      </c>
      <c r="BV544" s="32">
        <f>IF($BF544&gt;$Y$7,"",IF(AND($BF544=$Y$7,$BG544=23),"",Entrées!Q572-Entrées!Q571))</f>
        <v>2414</v>
      </c>
      <c r="BW544" s="32">
        <f>IF($BF544&gt;$Y$7,"",IF(AND($BF544=$Y$7,$BG544=23),"",Entrées!R572-Entrées!R571))</f>
        <v>148</v>
      </c>
      <c r="BX544" s="32">
        <f>IF($BF544&gt;$Y$7,"",IF(AND($BF544=$Y$7,$BG544=23),"",Entrées!S572-Entrées!S571))</f>
        <v>-654</v>
      </c>
      <c r="BY544" s="32">
        <f>IF($BF544&gt;$Y$7,"",IF(AND($BF544=$Y$7,$BG544=23),"",Entrées!T572-Entrées!T571))</f>
        <v>-783</v>
      </c>
      <c r="BZ544" s="32">
        <f>IF($BF544&gt;$Y$7,"",IF(AND($BF544=$Y$7,$BG544=23),"",Entrées!U572-Entrées!U571))</f>
        <v>-155</v>
      </c>
      <c r="CA544" s="32">
        <f>IF($BF544&gt;$Y$7,"",IF(AND($BF544=$Y$7,$BG544=23),"",Entrées!V572-Entrées!V571))</f>
        <v>577</v>
      </c>
      <c r="CD544" s="33">
        <f>IF($BF544&lt;=$Y$7,Entrées!J571/CD$2,"")</f>
        <v>0.56951804188745903</v>
      </c>
      <c r="CE544" s="33">
        <f>IF($BF544&lt;=$Y$7,Entrées!K571/CE$2,"")</f>
        <v>0</v>
      </c>
      <c r="CF544" s="11">
        <f t="shared" si="622"/>
        <v>7926</v>
      </c>
      <c r="CG544" s="11">
        <f t="shared" si="623"/>
        <v>4186</v>
      </c>
      <c r="CH544" s="52">
        <f t="shared" si="624"/>
        <v>0.27160101910413265</v>
      </c>
      <c r="CI544" s="52">
        <f t="shared" si="625"/>
        <v>9.6170382329218221E-2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1700</v>
      </c>
      <c r="F545" s="28">
        <f ca="1">IF($D545&gt;$D$8,"",INDIRECT(ADDRESS(ROW(Entrées!$C$37)+($D545-1)*24+F$11,COLUMN(Entrées!$C$37)+($C545-1),4,TRUE,"Entrées")))</f>
        <v>1700</v>
      </c>
      <c r="G545" s="28">
        <f ca="1">IF($D545&gt;$D$8,"",INDIRECT(ADDRESS(ROW(Entrées!$C$37)+($D545-1)*24+G$11,COLUMN(Entrées!$C$37)+($C545-1),4,TRUE,"Entrées")))</f>
        <v>1665</v>
      </c>
      <c r="H545" s="28">
        <f ca="1">IF($D545&gt;$D$8,"",INDIRECT(ADDRESS(ROW(Entrées!$C$37)+($D545-1)*24+H$11,COLUMN(Entrées!$C$37)+($C545-1),4,TRUE,"Entrées")))</f>
        <v>1433</v>
      </c>
      <c r="I545" s="28">
        <f ca="1">IF($D545&gt;$D$8,"",INDIRECT(ADDRESS(ROW(Entrées!$C$37)+($D545-1)*24+I$11,COLUMN(Entrées!$C$37)+($C545-1),4,TRUE,"Entrées")))</f>
        <v>519</v>
      </c>
      <c r="J545" s="28">
        <f ca="1">IF($D545&gt;$D$8,"",INDIRECT(ADDRESS(ROW(Entrées!$C$37)+($D545-1)*24+J$11,COLUMN(Entrées!$C$37)+($C545-1),4,TRUE,"Entrées")))</f>
        <v>1572</v>
      </c>
      <c r="K545" s="28">
        <f ca="1">IF($D545&gt;$D$8,"",INDIRECT(ADDRESS(ROW(Entrées!$C$37)+($D545-1)*24+K$11,COLUMN(Entrées!$C$37)+($C545-1),4,TRUE,"Entrées")))</f>
        <v>1700</v>
      </c>
      <c r="L545" s="28">
        <f ca="1">IF($D545&gt;$D$8,"",INDIRECT(ADDRESS(ROW(Entrées!$C$37)+($D545-1)*24+L$11,COLUMN(Entrées!$C$37)+($C545-1),4,TRUE,"Entrées")))</f>
        <v>1389</v>
      </c>
      <c r="M545" s="28">
        <f ca="1">IF($D545&gt;$D$8,"",INDIRECT(ADDRESS(ROW(Entrées!$C$37)+($D545-1)*24+M$11,COLUMN(Entrées!$C$37)+($C545-1),4,TRUE,"Entrées")))</f>
        <v>1859</v>
      </c>
      <c r="N545" s="28">
        <f ca="1">IF($D545&gt;$D$8,"",INDIRECT(ADDRESS(ROW(Entrées!$C$37)+($D545-1)*24+N$11,COLUMN(Entrées!$C$37)+($C545-1),4,TRUE,"Entrées")))</f>
        <v>2632</v>
      </c>
      <c r="O545" s="28">
        <f ca="1">IF($D545&gt;$D$8,"",INDIRECT(ADDRESS(ROW(Entrées!$C$37)+($D545-1)*24+O$11,COLUMN(Entrées!$C$37)+($C545-1),4,TRUE,"Entrées")))</f>
        <v>2602</v>
      </c>
      <c r="P545" s="28">
        <f ca="1">IF($D545&gt;$D$8,"",INDIRECT(ADDRESS(ROW(Entrées!$C$37)+($D545-1)*24+P$11,COLUMN(Entrées!$C$37)+($C545-1),4,TRUE,"Entrées")))</f>
        <v>2003</v>
      </c>
      <c r="Q545" s="28">
        <f ca="1">IF($D545&gt;$D$8,"",INDIRECT(ADDRESS(ROW(Entrées!$C$37)+($D545-1)*24+Q$11,COLUMN(Entrées!$C$37)+($C545-1),4,TRUE,"Entrées")))</f>
        <v>2577</v>
      </c>
      <c r="R545" s="28">
        <f ca="1">IF($D545&gt;$D$8,"",INDIRECT(ADDRESS(ROW(Entrées!$C$37)+($D545-1)*24+R$11,COLUMN(Entrées!$C$37)+($C545-1),4,TRUE,"Entrées")))</f>
        <v>2585</v>
      </c>
      <c r="S545" s="28">
        <f ca="1">IF($D545&gt;$D$8,"",INDIRECT(ADDRESS(ROW(Entrées!$C$37)+($D545-1)*24+S$11,COLUMN(Entrées!$C$37)+($C545-1),4,TRUE,"Entrées")))</f>
        <v>2951</v>
      </c>
      <c r="T545" s="28">
        <f ca="1">IF($D545&gt;$D$8,"",INDIRECT(ADDRESS(ROW(Entrées!$C$37)+($D545-1)*24+T$11,COLUMN(Entrées!$C$37)+($C545-1),4,TRUE,"Entrées")))</f>
        <v>2915</v>
      </c>
      <c r="U545" s="28">
        <f ca="1">IF($D545&gt;$D$8,"",INDIRECT(ADDRESS(ROW(Entrées!$C$37)+($D545-1)*24+U$11,COLUMN(Entrées!$C$37)+($C545-1),4,TRUE,"Entrées")))</f>
        <v>2147</v>
      </c>
      <c r="V545" s="28">
        <f ca="1">IF($D545&gt;$D$8,"",INDIRECT(ADDRESS(ROW(Entrées!$C$37)+($D545-1)*24+V$11,COLUMN(Entrées!$C$37)+($C545-1),4,TRUE,"Entrées")))</f>
        <v>683</v>
      </c>
      <c r="W545" s="28">
        <f ca="1">IF($D545&gt;$D$8,"",INDIRECT(ADDRESS(ROW(Entrées!$C$37)+($D545-1)*24+W$11,COLUMN(Entrées!$C$37)+($C545-1),4,TRUE,"Entrées")))</f>
        <v>1354</v>
      </c>
      <c r="X545" s="28">
        <f ca="1">IF($D545&gt;$D$8,"",INDIRECT(ADDRESS(ROW(Entrées!$C$37)+($D545-1)*24+X$11,COLUMN(Entrées!$C$37)+($C545-1),4,TRUE,"Entrées")))</f>
        <v>2956</v>
      </c>
      <c r="Y545" s="28">
        <f ca="1">IF($D545&gt;$D$8,"",INDIRECT(ADDRESS(ROW(Entrées!$C$37)+($D545-1)*24+Y$11,COLUMN(Entrées!$C$37)+($C545-1),4,TRUE,"Entrées")))</f>
        <v>2904</v>
      </c>
      <c r="Z545" s="28">
        <f ca="1">IF($D545&gt;$D$8,"",INDIRECT(ADDRESS(ROW(Entrées!$C$37)+($D545-1)*24+Z$11,COLUMN(Entrées!$C$37)+($C545-1),4,TRUE,"Entrées")))</f>
        <v>3000</v>
      </c>
      <c r="AA545" s="28">
        <f ca="1">IF($D545&gt;$D$8,"",INDIRECT(ADDRESS(ROW(Entrées!$C$37)+($D545-1)*24+AA$11,COLUMN(Entrées!$C$37)+($C545-1),4,TRUE,"Entrées")))</f>
        <v>3000</v>
      </c>
      <c r="AB545" s="28">
        <f ca="1">IF($D545&gt;$D$8,"",INDIRECT(ADDRESS(ROW(Entrées!$C$37)+($D545-1)*24+AB$11,COLUMN(Entrées!$C$37)+($C545-1),4,TRUE,"Entrées")))</f>
        <v>3000</v>
      </c>
      <c r="AC545" s="11"/>
      <c r="AD545" s="40">
        <f t="shared" ca="1" si="653"/>
        <v>2118.5833333333335</v>
      </c>
      <c r="AE545" s="40">
        <f t="shared" ca="1" si="655"/>
        <v>3000</v>
      </c>
      <c r="AF545" s="40">
        <f t="shared" ca="1" si="656"/>
        <v>519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49473.956989247294</v>
      </c>
      <c r="AK545" s="31">
        <f t="shared" ca="1" si="602"/>
        <v>49350.672043010745</v>
      </c>
      <c r="AL545" s="31">
        <f t="shared" ca="1" si="603"/>
        <v>49398.118279569891</v>
      </c>
      <c r="AM545" s="31">
        <f t="shared" ca="1" si="604"/>
        <v>347.55645161290329</v>
      </c>
      <c r="AN545" s="31">
        <f t="shared" ca="1" si="605"/>
        <v>2588.1444892473114</v>
      </c>
      <c r="AO545" s="31">
        <f t="shared" ca="1" si="606"/>
        <v>1503.5463709677417</v>
      </c>
      <c r="AP545" s="31">
        <f t="shared" ca="1" si="607"/>
        <v>41704.171370967742</v>
      </c>
      <c r="AQ545" s="31">
        <f t="shared" ca="1" si="608"/>
        <v>2152.7096774193546</v>
      </c>
      <c r="AR545" s="31">
        <f t="shared" ca="1" si="609"/>
        <v>402.56922043010746</v>
      </c>
      <c r="AS545" s="31">
        <f t="shared" ca="1" si="610"/>
        <v>6508.2741935483891</v>
      </c>
      <c r="AT545" s="31">
        <f t="shared" ca="1" si="611"/>
        <v>-813.07862903225805</v>
      </c>
      <c r="AU545" s="31">
        <f t="shared" ca="1" si="612"/>
        <v>663.5913978494624</v>
      </c>
      <c r="AV545" s="31">
        <f t="shared" ca="1" si="613"/>
        <v>-5583.5161290322567</v>
      </c>
      <c r="AW545" s="31">
        <f t="shared" ca="1" si="614"/>
        <v>65.047043010752674</v>
      </c>
      <c r="AX545" s="31">
        <f t="shared" ca="1" si="615"/>
        <v>1350.5215053763443</v>
      </c>
      <c r="AY545" s="31">
        <f t="shared" ca="1" si="616"/>
        <v>-1174.383064516129</v>
      </c>
      <c r="AZ545" s="31">
        <f t="shared" ca="1" si="617"/>
        <v>-997.34811827956992</v>
      </c>
      <c r="BA545" s="31">
        <f t="shared" ca="1" si="618"/>
        <v>-382.02016129032256</v>
      </c>
      <c r="BB545" s="31">
        <f t="shared" ca="1" si="619"/>
        <v>-2410.5497311827958</v>
      </c>
      <c r="BC545" s="31">
        <f t="shared" ca="1" si="620"/>
        <v>-1597.1438172043011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4131</v>
      </c>
      <c r="BI545" s="32">
        <f>IF($BF545&gt;$Y$7,"",IF(AND($BF545=$Y$7,$BG545=23),"",Entrées!D573-Entrées!D572))</f>
        <v>3425</v>
      </c>
      <c r="BJ545" s="32">
        <f>IF($BF545&gt;$Y$7,"",IF(AND($BF545=$Y$7,$BG545=23),"",Entrées!E573-Entrées!E572))</f>
        <v>3462.5</v>
      </c>
      <c r="BK545" s="32">
        <f>IF($BF545&gt;$Y$7,"",IF(AND($BF545=$Y$7,$BG545=23),"",Entrées!F573-Entrées!F572))</f>
        <v>0.5</v>
      </c>
      <c r="BL545" s="32">
        <f>IF($BF545&gt;$Y$7,"",IF(AND($BF545=$Y$7,$BG545=23),"",Entrées!G573-Entrées!G572))</f>
        <v>682.5</v>
      </c>
      <c r="BM545" s="32">
        <f>IF($BF545&gt;$Y$7,"",IF(AND($BF545=$Y$7,$BG545=23),"",Entrées!H573-Entrées!H572))</f>
        <v>1.5</v>
      </c>
      <c r="BN545" s="32">
        <f>IF($BF545&gt;$Y$7,"",IF(AND($BF545=$Y$7,$BG545=23),"",Entrées!I573-Entrées!I572))</f>
        <v>608</v>
      </c>
      <c r="BO545" s="32">
        <f>IF($BF545&gt;$Y$7,"",IF(AND($BF545=$Y$7,$BG545=23),"",Entrées!J573-Entrées!J572))</f>
        <v>-101.5</v>
      </c>
      <c r="BP545" s="32">
        <f>IF($BF545&gt;$Y$7,"",IF(AND($BF545=$Y$7,$BG545=23),"",Entrées!K573-Entrées!K572))</f>
        <v>0.5</v>
      </c>
      <c r="BQ545" s="32">
        <f>IF($BF545&gt;$Y$7,"",IF(AND($BF545=$Y$7,$BG545=23),"",Entrées!L573-Entrées!L572))</f>
        <v>860.5</v>
      </c>
      <c r="BR545" s="32">
        <f>IF($BF545&gt;$Y$7,"",IF(AND($BF545=$Y$7,$BG545=23),"",Entrées!M573-Entrées!M572))</f>
        <v>953.5</v>
      </c>
      <c r="BS545" s="32">
        <f>IF($BF545&gt;$Y$7,"",IF(AND($BF545=$Y$7,$BG545=23),"",Entrées!N573-Entrées!N572))</f>
        <v>-5</v>
      </c>
      <c r="BT545" s="32">
        <f>IF($BF545&gt;$Y$7,"",IF(AND($BF545=$Y$7,$BG545=23),"",Entrées!O573-Entrées!O572))</f>
        <v>1128.5</v>
      </c>
      <c r="BU545" s="32">
        <f>IF($BF545&gt;$Y$7,"",IF(AND($BF545=$Y$7,$BG545=23),"",Entrées!P573-Entrées!P572))</f>
        <v>8</v>
      </c>
      <c r="BV545" s="32">
        <f>IF($BF545&gt;$Y$7,"",IF(AND($BF545=$Y$7,$BG545=23),"",Entrées!Q573-Entrées!Q572))</f>
        <v>228</v>
      </c>
      <c r="BW545" s="32">
        <f>IF($BF545&gt;$Y$7,"",IF(AND($BF545=$Y$7,$BG545=23),"",Entrées!R573-Entrées!R572))</f>
        <v>-148</v>
      </c>
      <c r="BX545" s="32">
        <f>IF($BF545&gt;$Y$7,"",IF(AND($BF545=$Y$7,$BG545=23),"",Entrées!S573-Entrées!S572))</f>
        <v>687</v>
      </c>
      <c r="BY545" s="32">
        <f>IF($BF545&gt;$Y$7,"",IF(AND($BF545=$Y$7,$BG545=23),"",Entrées!T573-Entrées!T572))</f>
        <v>-132</v>
      </c>
      <c r="BZ545" s="32">
        <f>IF($BF545&gt;$Y$7,"",IF(AND($BF545=$Y$7,$BG545=23),"",Entrées!U573-Entrées!U572))</f>
        <v>0</v>
      </c>
      <c r="CA545" s="32">
        <f>IF($BF545&gt;$Y$7,"",IF(AND($BF545=$Y$7,$BG545=23),"",Entrées!V573-Entrées!V572))</f>
        <v>173</v>
      </c>
      <c r="CD545" s="33">
        <f>IF($BF545&lt;=$Y$7,Entrées!J572/CD$2,"")</f>
        <v>0.56529144587433766</v>
      </c>
      <c r="CE545" s="33">
        <f>IF($BF545&lt;=$Y$7,Entrées!K572/CE$2,"")</f>
        <v>0</v>
      </c>
      <c r="CF545" s="11">
        <f t="shared" si="622"/>
        <v>7926</v>
      </c>
      <c r="CG545" s="11">
        <f t="shared" si="623"/>
        <v>4186</v>
      </c>
      <c r="CH545" s="52">
        <f t="shared" si="624"/>
        <v>0.27160101910413265</v>
      </c>
      <c r="CI545" s="52">
        <f t="shared" si="625"/>
        <v>9.6170382329218221E-2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1700</v>
      </c>
      <c r="F546" s="28">
        <f ca="1">IF($D546&gt;$D$8,"",INDIRECT(ADDRESS(ROW(Entrées!$C$37)+($D546-1)*24+F$11,COLUMN(Entrées!$C$37)+($C546-1),4,TRUE,"Entrées")))</f>
        <v>1700</v>
      </c>
      <c r="G546" s="28">
        <f ca="1">IF($D546&gt;$D$8,"",INDIRECT(ADDRESS(ROW(Entrées!$C$37)+($D546-1)*24+G$11,COLUMN(Entrées!$C$37)+($C546-1),4,TRUE,"Entrées")))</f>
        <v>1340</v>
      </c>
      <c r="H546" s="28">
        <f ca="1">IF($D546&gt;$D$8,"",INDIRECT(ADDRESS(ROW(Entrées!$C$37)+($D546-1)*24+H$11,COLUMN(Entrées!$C$37)+($C546-1),4,TRUE,"Entrées")))</f>
        <v>-449</v>
      </c>
      <c r="I546" s="28">
        <f ca="1">IF($D546&gt;$D$8,"",INDIRECT(ADDRESS(ROW(Entrées!$C$37)+($D546-1)*24+I$11,COLUMN(Entrées!$C$37)+($C546-1),4,TRUE,"Entrées")))</f>
        <v>-1264</v>
      </c>
      <c r="J546" s="28">
        <f ca="1">IF($D546&gt;$D$8,"",INDIRECT(ADDRESS(ROW(Entrées!$C$37)+($D546-1)*24+J$11,COLUMN(Entrées!$C$37)+($C546-1),4,TRUE,"Entrées")))</f>
        <v>1619</v>
      </c>
      <c r="K546" s="28">
        <f ca="1">IF($D546&gt;$D$8,"",INDIRECT(ADDRESS(ROW(Entrées!$C$37)+($D546-1)*24+K$11,COLUMN(Entrées!$C$37)+($C546-1),4,TRUE,"Entrées")))</f>
        <v>1700</v>
      </c>
      <c r="L546" s="28">
        <f ca="1">IF($D546&gt;$D$8,"",INDIRECT(ADDRESS(ROW(Entrées!$C$37)+($D546-1)*24+L$11,COLUMN(Entrées!$C$37)+($C546-1),4,TRUE,"Entrées")))</f>
        <v>2500</v>
      </c>
      <c r="M546" s="28">
        <f ca="1">IF($D546&gt;$D$8,"",INDIRECT(ADDRESS(ROW(Entrées!$C$37)+($D546-1)*24+M$11,COLUMN(Entrées!$C$37)+($C546-1),4,TRUE,"Entrées")))</f>
        <v>2254</v>
      </c>
      <c r="N546" s="28">
        <f ca="1">IF($D546&gt;$D$8,"",INDIRECT(ADDRESS(ROW(Entrées!$C$37)+($D546-1)*24+N$11,COLUMN(Entrées!$C$37)+($C546-1),4,TRUE,"Entrées")))</f>
        <v>1800</v>
      </c>
      <c r="O546" s="28">
        <f ca="1">IF($D546&gt;$D$8,"",INDIRECT(ADDRESS(ROW(Entrées!$C$37)+($D546-1)*24+O$11,COLUMN(Entrées!$C$37)+($C546-1),4,TRUE,"Entrées")))</f>
        <v>1800</v>
      </c>
      <c r="P546" s="28">
        <f ca="1">IF($D546&gt;$D$8,"",INDIRECT(ADDRESS(ROW(Entrées!$C$37)+($D546-1)*24+P$11,COLUMN(Entrées!$C$37)+($C546-1),4,TRUE,"Entrées")))</f>
        <v>1500</v>
      </c>
      <c r="Q546" s="28">
        <f ca="1">IF($D546&gt;$D$8,"",INDIRECT(ADDRESS(ROW(Entrées!$C$37)+($D546-1)*24+Q$11,COLUMN(Entrées!$C$37)+($C546-1),4,TRUE,"Entrées")))</f>
        <v>1500</v>
      </c>
      <c r="R546" s="28">
        <f ca="1">IF($D546&gt;$D$8,"",INDIRECT(ADDRESS(ROW(Entrées!$C$37)+($D546-1)*24+R$11,COLUMN(Entrées!$C$37)+($C546-1),4,TRUE,"Entrées")))</f>
        <v>1500</v>
      </c>
      <c r="S546" s="28">
        <f ca="1">IF($D546&gt;$D$8,"",INDIRECT(ADDRESS(ROW(Entrées!$C$37)+($D546-1)*24+S$11,COLUMN(Entrées!$C$37)+($C546-1),4,TRUE,"Entrées")))</f>
        <v>1500</v>
      </c>
      <c r="T546" s="28">
        <f ca="1">IF($D546&gt;$D$8,"",INDIRECT(ADDRESS(ROW(Entrées!$C$37)+($D546-1)*24+T$11,COLUMN(Entrées!$C$37)+($C546-1),4,TRUE,"Entrées")))</f>
        <v>1500</v>
      </c>
      <c r="U546" s="28">
        <f ca="1">IF($D546&gt;$D$8,"",INDIRECT(ADDRESS(ROW(Entrées!$C$37)+($D546-1)*24+U$11,COLUMN(Entrées!$C$37)+($C546-1),4,TRUE,"Entrées")))</f>
        <v>1500</v>
      </c>
      <c r="V546" s="28">
        <f ca="1">IF($D546&gt;$D$8,"",INDIRECT(ADDRESS(ROW(Entrées!$C$37)+($D546-1)*24+V$11,COLUMN(Entrées!$C$37)+($C546-1),4,TRUE,"Entrées")))</f>
        <v>1500</v>
      </c>
      <c r="W546" s="28">
        <f ca="1">IF($D546&gt;$D$8,"",INDIRECT(ADDRESS(ROW(Entrées!$C$37)+($D546-1)*24+W$11,COLUMN(Entrées!$C$37)+($C546-1),4,TRUE,"Entrées")))</f>
        <v>1500</v>
      </c>
      <c r="X546" s="28">
        <f ca="1">IF($D546&gt;$D$8,"",INDIRECT(ADDRESS(ROW(Entrées!$C$37)+($D546-1)*24+X$11,COLUMN(Entrées!$C$37)+($C546-1),4,TRUE,"Entrées")))</f>
        <v>1500</v>
      </c>
      <c r="Y546" s="28">
        <f ca="1">IF($D546&gt;$D$8,"",INDIRECT(ADDRESS(ROW(Entrées!$C$37)+($D546-1)*24+Y$11,COLUMN(Entrées!$C$37)+($C546-1),4,TRUE,"Entrées")))</f>
        <v>1500</v>
      </c>
      <c r="Z546" s="28">
        <f ca="1">IF($D546&gt;$D$8,"",INDIRECT(ADDRESS(ROW(Entrées!$C$37)+($D546-1)*24+Z$11,COLUMN(Entrées!$C$37)+($C546-1),4,TRUE,"Entrées")))</f>
        <v>1500</v>
      </c>
      <c r="AA546" s="28">
        <f ca="1">IF($D546&gt;$D$8,"",INDIRECT(ADDRESS(ROW(Entrées!$C$37)+($D546-1)*24+AA$11,COLUMN(Entrées!$C$37)+($C546-1),4,TRUE,"Entrées")))</f>
        <v>1500</v>
      </c>
      <c r="AB546" s="28">
        <f ca="1">IF($D546&gt;$D$8,"",INDIRECT(ADDRESS(ROW(Entrées!$C$37)+($D546-1)*24+AB$11,COLUMN(Entrées!$C$37)+($C546-1),4,TRUE,"Entrées")))</f>
        <v>1500</v>
      </c>
      <c r="AC546" s="11"/>
      <c r="AD546" s="40">
        <f t="shared" ca="1" si="653"/>
        <v>1425</v>
      </c>
      <c r="AE546" s="40">
        <f t="shared" ca="1" si="655"/>
        <v>2500</v>
      </c>
      <c r="AF546" s="40">
        <f t="shared" ca="1" si="656"/>
        <v>-1264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49473.956989247294</v>
      </c>
      <c r="AK546" s="31">
        <f t="shared" ca="1" si="602"/>
        <v>49350.672043010745</v>
      </c>
      <c r="AL546" s="31">
        <f t="shared" ca="1" si="603"/>
        <v>49398.118279569891</v>
      </c>
      <c r="AM546" s="31">
        <f t="shared" ca="1" si="604"/>
        <v>347.55645161290329</v>
      </c>
      <c r="AN546" s="31">
        <f t="shared" ca="1" si="605"/>
        <v>2588.1444892473114</v>
      </c>
      <c r="AO546" s="31">
        <f t="shared" ca="1" si="606"/>
        <v>1503.5463709677417</v>
      </c>
      <c r="AP546" s="31">
        <f t="shared" ca="1" si="607"/>
        <v>41704.171370967742</v>
      </c>
      <c r="AQ546" s="31">
        <f t="shared" ca="1" si="608"/>
        <v>2152.7096774193546</v>
      </c>
      <c r="AR546" s="31">
        <f t="shared" ca="1" si="609"/>
        <v>402.56922043010746</v>
      </c>
      <c r="AS546" s="31">
        <f t="shared" ca="1" si="610"/>
        <v>6508.2741935483891</v>
      </c>
      <c r="AT546" s="31">
        <f t="shared" ca="1" si="611"/>
        <v>-813.07862903225805</v>
      </c>
      <c r="AU546" s="31">
        <f t="shared" ca="1" si="612"/>
        <v>663.5913978494624</v>
      </c>
      <c r="AV546" s="31">
        <f t="shared" ca="1" si="613"/>
        <v>-5583.5161290322567</v>
      </c>
      <c r="AW546" s="31">
        <f t="shared" ca="1" si="614"/>
        <v>65.047043010752674</v>
      </c>
      <c r="AX546" s="31">
        <f t="shared" ca="1" si="615"/>
        <v>1350.5215053763443</v>
      </c>
      <c r="AY546" s="31">
        <f t="shared" ca="1" si="616"/>
        <v>-1174.383064516129</v>
      </c>
      <c r="AZ546" s="31">
        <f t="shared" ca="1" si="617"/>
        <v>-997.34811827956992</v>
      </c>
      <c r="BA546" s="31">
        <f t="shared" ca="1" si="618"/>
        <v>-382.02016129032256</v>
      </c>
      <c r="BB546" s="31">
        <f t="shared" ca="1" si="619"/>
        <v>-2410.5497311827958</v>
      </c>
      <c r="BC546" s="31">
        <f t="shared" ca="1" si="620"/>
        <v>-1597.1438172043011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1415.5</v>
      </c>
      <c r="BI546" s="32">
        <f>IF($BF546&gt;$Y$7,"",IF(AND($BF546=$Y$7,$BG546=23),"",Entrées!D574-Entrées!D573))</f>
        <v>1300</v>
      </c>
      <c r="BJ546" s="32">
        <f>IF($BF546&gt;$Y$7,"",IF(AND($BF546=$Y$7,$BG546=23),"",Entrées!E574-Entrées!E573))</f>
        <v>1175</v>
      </c>
      <c r="BK546" s="32">
        <f>IF($BF546&gt;$Y$7,"",IF(AND($BF546=$Y$7,$BG546=23),"",Entrées!F574-Entrées!F573))</f>
        <v>0.5</v>
      </c>
      <c r="BL546" s="32">
        <f>IF($BF546&gt;$Y$7,"",IF(AND($BF546=$Y$7,$BG546=23),"",Entrées!G574-Entrées!G573))</f>
        <v>89.5</v>
      </c>
      <c r="BM546" s="32">
        <f>IF($BF546&gt;$Y$7,"",IF(AND($BF546=$Y$7,$BG546=23),"",Entrées!H574-Entrées!H573))</f>
        <v>21</v>
      </c>
      <c r="BN546" s="32">
        <f>IF($BF546&gt;$Y$7,"",IF(AND($BF546=$Y$7,$BG546=23),"",Entrées!I574-Entrées!I573))</f>
        <v>122.5</v>
      </c>
      <c r="BO546" s="32">
        <f>IF($BF546&gt;$Y$7,"",IF(AND($BF546=$Y$7,$BG546=23),"",Entrées!J574-Entrées!J573))</f>
        <v>-13</v>
      </c>
      <c r="BP546" s="32">
        <f>IF($BF546&gt;$Y$7,"",IF(AND($BF546=$Y$7,$BG546=23),"",Entrées!K574-Entrées!K573))</f>
        <v>131.5</v>
      </c>
      <c r="BQ546" s="32">
        <f>IF($BF546&gt;$Y$7,"",IF(AND($BF546=$Y$7,$BG546=23),"",Entrées!L574-Entrées!L573))</f>
        <v>510</v>
      </c>
      <c r="BR546" s="32">
        <f>IF($BF546&gt;$Y$7,"",IF(AND($BF546=$Y$7,$BG546=23),"",Entrées!M574-Entrées!M573))</f>
        <v>257.5</v>
      </c>
      <c r="BS546" s="32">
        <f>IF($BF546&gt;$Y$7,"",IF(AND($BF546=$Y$7,$BG546=23),"",Entrées!N574-Entrées!N573))</f>
        <v>7.5</v>
      </c>
      <c r="BT546" s="32">
        <f>IF($BF546&gt;$Y$7,"",IF(AND($BF546=$Y$7,$BG546=23),"",Entrées!O574-Entrées!O573))</f>
        <v>290</v>
      </c>
      <c r="BU546" s="32">
        <f>IF($BF546&gt;$Y$7,"",IF(AND($BF546=$Y$7,$BG546=23),"",Entrées!P574-Entrées!P573))</f>
        <v>0</v>
      </c>
      <c r="BV546" s="32">
        <f>IF($BF546&gt;$Y$7,"",IF(AND($BF546=$Y$7,$BG546=23),"",Entrées!Q574-Entrées!Q573))</f>
        <v>-61</v>
      </c>
      <c r="BW546" s="32">
        <f>IF($BF546&gt;$Y$7,"",IF(AND($BF546=$Y$7,$BG546=23),"",Entrées!R574-Entrées!R573))</f>
        <v>0</v>
      </c>
      <c r="BX546" s="32">
        <f>IF($BF546&gt;$Y$7,"",IF(AND($BF546=$Y$7,$BG546=23),"",Entrées!S574-Entrées!S573))</f>
        <v>-177</v>
      </c>
      <c r="BY546" s="32">
        <f>IF($BF546&gt;$Y$7,"",IF(AND($BF546=$Y$7,$BG546=23),"",Entrées!T574-Entrées!T573))</f>
        <v>61</v>
      </c>
      <c r="BZ546" s="32">
        <f>IF($BF546&gt;$Y$7,"",IF(AND($BF546=$Y$7,$BG546=23),"",Entrées!U574-Entrées!U573))</f>
        <v>0</v>
      </c>
      <c r="CA546" s="32">
        <f>IF($BF546&gt;$Y$7,"",IF(AND($BF546=$Y$7,$BG546=23),"",Entrées!V574-Entrées!V573))</f>
        <v>192</v>
      </c>
      <c r="CD546" s="33">
        <f>IF($BF546&lt;=$Y$7,Entrées!J573/CD$2,"")</f>
        <v>0.55248549078980569</v>
      </c>
      <c r="CE546" s="33">
        <f>IF($BF546&lt;=$Y$7,Entrées!K573/CE$2,"")</f>
        <v>1.1944577161968466E-4</v>
      </c>
      <c r="CF546" s="11">
        <f t="shared" si="622"/>
        <v>7926</v>
      </c>
      <c r="CG546" s="11">
        <f t="shared" si="623"/>
        <v>4186</v>
      </c>
      <c r="CH546" s="52">
        <f t="shared" si="624"/>
        <v>0.27160101910413265</v>
      </c>
      <c r="CI546" s="52">
        <f t="shared" si="625"/>
        <v>9.6170382329218221E-2</v>
      </c>
    </row>
    <row r="547" spans="1:87">
      <c r="A547" s="11">
        <f>A546+$Y$7-1</f>
        <v>560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1500</v>
      </c>
      <c r="F547" s="28">
        <f ca="1">IF($D547&gt;$D$8,"",INDIRECT(ADDRESS(ROW(Entrées!$C$37)+($D547-1)*24+F$11,COLUMN(Entrées!$C$37)+($C547-1),4,TRUE,"Entrées")))</f>
        <v>1500</v>
      </c>
      <c r="G547" s="28">
        <f ca="1">IF($D547&gt;$D$8,"",INDIRECT(ADDRESS(ROW(Entrées!$C$37)+($D547-1)*24+G$11,COLUMN(Entrées!$C$37)+($C547-1),4,TRUE,"Entrées")))</f>
        <v>1500</v>
      </c>
      <c r="H547" s="28">
        <f ca="1">IF($D547&gt;$D$8,"",INDIRECT(ADDRESS(ROW(Entrées!$C$37)+($D547-1)*24+H$11,COLUMN(Entrées!$C$37)+($C547-1),4,TRUE,"Entrées")))</f>
        <v>1495</v>
      </c>
      <c r="I547" s="28">
        <f ca="1">IF($D547&gt;$D$8,"",INDIRECT(ADDRESS(ROW(Entrées!$C$37)+($D547-1)*24+I$11,COLUMN(Entrées!$C$37)+($C547-1),4,TRUE,"Entrées")))</f>
        <v>1069</v>
      </c>
      <c r="J547" s="28">
        <f ca="1">IF($D547&gt;$D$8,"",INDIRECT(ADDRESS(ROW(Entrées!$C$37)+($D547-1)*24+J$11,COLUMN(Entrées!$C$37)+($C547-1),4,TRUE,"Entrées")))</f>
        <v>1500</v>
      </c>
      <c r="K547" s="28">
        <f ca="1">IF($D547&gt;$D$8,"",INDIRECT(ADDRESS(ROW(Entrées!$C$37)+($D547-1)*24+K$11,COLUMN(Entrées!$C$37)+($C547-1),4,TRUE,"Entrées")))</f>
        <v>1500</v>
      </c>
      <c r="L547" s="28">
        <f ca="1">IF($D547&gt;$D$8,"",INDIRECT(ADDRESS(ROW(Entrées!$C$37)+($D547-1)*24+L$11,COLUMN(Entrées!$C$37)+($C547-1),4,TRUE,"Entrées")))</f>
        <v>1800</v>
      </c>
      <c r="M547" s="28">
        <f ca="1">IF($D547&gt;$D$8,"",INDIRECT(ADDRESS(ROW(Entrées!$C$37)+($D547-1)*24+M$11,COLUMN(Entrées!$C$37)+($C547-1),4,TRUE,"Entrées")))</f>
        <v>1750</v>
      </c>
      <c r="N547" s="28">
        <f ca="1">IF($D547&gt;$D$8,"",INDIRECT(ADDRESS(ROW(Entrées!$C$37)+($D547-1)*24+N$11,COLUMN(Entrées!$C$37)+($C547-1),4,TRUE,"Entrées")))</f>
        <v>1800</v>
      </c>
      <c r="O547" s="28">
        <f ca="1">IF($D547&gt;$D$8,"",INDIRECT(ADDRESS(ROW(Entrées!$C$37)+($D547-1)*24+O$11,COLUMN(Entrées!$C$37)+($C547-1),4,TRUE,"Entrées")))</f>
        <v>2020</v>
      </c>
      <c r="P547" s="28">
        <f ca="1">IF($D547&gt;$D$8,"",INDIRECT(ADDRESS(ROW(Entrées!$C$37)+($D547-1)*24+P$11,COLUMN(Entrées!$C$37)+($C547-1),4,TRUE,"Entrées")))</f>
        <v>2500</v>
      </c>
      <c r="Q547" s="28">
        <f ca="1">IF($D547&gt;$D$8,"",INDIRECT(ADDRESS(ROW(Entrées!$C$37)+($D547-1)*24+Q$11,COLUMN(Entrées!$C$37)+($C547-1),4,TRUE,"Entrées")))</f>
        <v>2430</v>
      </c>
      <c r="R547" s="28">
        <f ca="1">IF($D547&gt;$D$8,"",INDIRECT(ADDRESS(ROW(Entrées!$C$37)+($D547-1)*24+R$11,COLUMN(Entrées!$C$37)+($C547-1),4,TRUE,"Entrées")))</f>
        <v>2500</v>
      </c>
      <c r="S547" s="28">
        <f ca="1">IF($D547&gt;$D$8,"",INDIRECT(ADDRESS(ROW(Entrées!$C$37)+($D547-1)*24+S$11,COLUMN(Entrées!$C$37)+($C547-1),4,TRUE,"Entrées")))</f>
        <v>3000</v>
      </c>
      <c r="T547" s="28">
        <f ca="1">IF($D547&gt;$D$8,"",INDIRECT(ADDRESS(ROW(Entrées!$C$37)+($D547-1)*24+T$11,COLUMN(Entrées!$C$37)+($C547-1),4,TRUE,"Entrées")))</f>
        <v>3000</v>
      </c>
      <c r="U547" s="28">
        <f ca="1">IF($D547&gt;$D$8,"",INDIRECT(ADDRESS(ROW(Entrées!$C$37)+($D547-1)*24+U$11,COLUMN(Entrées!$C$37)+($C547-1),4,TRUE,"Entrées")))</f>
        <v>2423</v>
      </c>
      <c r="V547" s="28">
        <f ca="1">IF($D547&gt;$D$8,"",INDIRECT(ADDRESS(ROW(Entrées!$C$37)+($D547-1)*24+V$11,COLUMN(Entrées!$C$37)+($C547-1),4,TRUE,"Entrées")))</f>
        <v>378</v>
      </c>
      <c r="W547" s="28">
        <f ca="1">IF($D547&gt;$D$8,"",INDIRECT(ADDRESS(ROW(Entrées!$C$37)+($D547-1)*24+W$11,COLUMN(Entrées!$C$37)+($C547-1),4,TRUE,"Entrées")))</f>
        <v>-510</v>
      </c>
      <c r="X547" s="28">
        <f ca="1">IF($D547&gt;$D$8,"",INDIRECT(ADDRESS(ROW(Entrées!$C$37)+($D547-1)*24+X$11,COLUMN(Entrées!$C$37)+($C547-1),4,TRUE,"Entrées")))</f>
        <v>61</v>
      </c>
      <c r="Y547" s="28">
        <f ca="1">IF($D547&gt;$D$8,"",INDIRECT(ADDRESS(ROW(Entrées!$C$37)+($D547-1)*24+Y$11,COLUMN(Entrées!$C$37)+($C547-1),4,TRUE,"Entrées")))</f>
        <v>871</v>
      </c>
      <c r="Z547" s="28">
        <f ca="1">IF($D547&gt;$D$8,"",INDIRECT(ADDRESS(ROW(Entrées!$C$37)+($D547-1)*24+Z$11,COLUMN(Entrées!$C$37)+($C547-1),4,TRUE,"Entrées")))</f>
        <v>1825</v>
      </c>
      <c r="AA547" s="28">
        <f ca="1">IF($D547&gt;$D$8,"",INDIRECT(ADDRESS(ROW(Entrées!$C$37)+($D547-1)*24+AA$11,COLUMN(Entrées!$C$37)+($C547-1),4,TRUE,"Entrées")))</f>
        <v>2825</v>
      </c>
      <c r="AB547" s="28">
        <f ca="1">IF($D547&gt;$D$8,"",INDIRECT(ADDRESS(ROW(Entrées!$C$37)+($D547-1)*24+AB$11,COLUMN(Entrées!$C$37)+($C547-1),4,TRUE,"Entrées")))</f>
        <v>3000</v>
      </c>
      <c r="AC547" s="11"/>
      <c r="AD547" s="40">
        <f t="shared" ca="1" si="653"/>
        <v>1739.0416666666667</v>
      </c>
      <c r="AE547" s="40">
        <f t="shared" ca="1" si="655"/>
        <v>3000</v>
      </c>
      <c r="AF547" s="40">
        <f t="shared" ca="1" si="656"/>
        <v>-510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49473.956989247294</v>
      </c>
      <c r="AK547" s="31">
        <f t="shared" ca="1" si="602"/>
        <v>49350.672043010745</v>
      </c>
      <c r="AL547" s="31">
        <f t="shared" ca="1" si="603"/>
        <v>49398.118279569891</v>
      </c>
      <c r="AM547" s="31">
        <f t="shared" ca="1" si="604"/>
        <v>347.55645161290329</v>
      </c>
      <c r="AN547" s="31">
        <f t="shared" ca="1" si="605"/>
        <v>2588.1444892473114</v>
      </c>
      <c r="AO547" s="31">
        <f t="shared" ca="1" si="606"/>
        <v>1503.5463709677417</v>
      </c>
      <c r="AP547" s="31">
        <f t="shared" ca="1" si="607"/>
        <v>41704.171370967742</v>
      </c>
      <c r="AQ547" s="31">
        <f t="shared" ca="1" si="608"/>
        <v>2152.7096774193546</v>
      </c>
      <c r="AR547" s="31">
        <f t="shared" ca="1" si="609"/>
        <v>402.56922043010746</v>
      </c>
      <c r="AS547" s="31">
        <f t="shared" ca="1" si="610"/>
        <v>6508.2741935483891</v>
      </c>
      <c r="AT547" s="31">
        <f t="shared" ca="1" si="611"/>
        <v>-813.07862903225805</v>
      </c>
      <c r="AU547" s="31">
        <f t="shared" ca="1" si="612"/>
        <v>663.5913978494624</v>
      </c>
      <c r="AV547" s="31">
        <f t="shared" ca="1" si="613"/>
        <v>-5583.5161290322567</v>
      </c>
      <c r="AW547" s="31">
        <f t="shared" ca="1" si="614"/>
        <v>65.047043010752674</v>
      </c>
      <c r="AX547" s="31">
        <f t="shared" ca="1" si="615"/>
        <v>1350.5215053763443</v>
      </c>
      <c r="AY547" s="31">
        <f t="shared" ca="1" si="616"/>
        <v>-1174.383064516129</v>
      </c>
      <c r="AZ547" s="31">
        <f t="shared" ca="1" si="617"/>
        <v>-997.34811827956992</v>
      </c>
      <c r="BA547" s="31">
        <f t="shared" ca="1" si="618"/>
        <v>-382.02016129032256</v>
      </c>
      <c r="BB547" s="31">
        <f t="shared" ca="1" si="619"/>
        <v>-2410.5497311827958</v>
      </c>
      <c r="BC547" s="31">
        <f t="shared" ca="1" si="620"/>
        <v>-1597.1438172043011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1002</v>
      </c>
      <c r="BI547" s="32">
        <f>IF($BF547&gt;$Y$7,"",IF(AND($BF547=$Y$7,$BG547=23),"",Entrées!D575-Entrées!D574))</f>
        <v>512.5</v>
      </c>
      <c r="BJ547" s="32">
        <f>IF($BF547&gt;$Y$7,"",IF(AND($BF547=$Y$7,$BG547=23),"",Entrées!E575-Entrées!E574))</f>
        <v>737.5</v>
      </c>
      <c r="BK547" s="32">
        <f>IF($BF547&gt;$Y$7,"",IF(AND($BF547=$Y$7,$BG547=23),"",Entrées!F575-Entrées!F574))</f>
        <v>-0.5</v>
      </c>
      <c r="BL547" s="32">
        <f>IF($BF547&gt;$Y$7,"",IF(AND($BF547=$Y$7,$BG547=23),"",Entrées!G575-Entrées!G574))</f>
        <v>48.5</v>
      </c>
      <c r="BM547" s="32">
        <f>IF($BF547&gt;$Y$7,"",IF(AND($BF547=$Y$7,$BG547=23),"",Entrées!H575-Entrées!H574))</f>
        <v>11</v>
      </c>
      <c r="BN547" s="32">
        <f>IF($BF547&gt;$Y$7,"",IF(AND($BF547=$Y$7,$BG547=23),"",Entrées!I575-Entrées!I574))</f>
        <v>218</v>
      </c>
      <c r="BO547" s="32">
        <f>IF($BF547&gt;$Y$7,"",IF(AND($BF547=$Y$7,$BG547=23),"",Entrées!J575-Entrées!J574))</f>
        <v>-249.5</v>
      </c>
      <c r="BP547" s="32">
        <f>IF($BF547&gt;$Y$7,"",IF(AND($BF547=$Y$7,$BG547=23),"",Entrées!K575-Entrées!K574))</f>
        <v>454</v>
      </c>
      <c r="BQ547" s="32">
        <f>IF($BF547&gt;$Y$7,"",IF(AND($BF547=$Y$7,$BG547=23),"",Entrées!L575-Entrées!L574))</f>
        <v>817</v>
      </c>
      <c r="BR547" s="32">
        <f>IF($BF547&gt;$Y$7,"",IF(AND($BF547=$Y$7,$BG547=23),"",Entrées!M575-Entrées!M574))</f>
        <v>-1</v>
      </c>
      <c r="BS547" s="32">
        <f>IF($BF547&gt;$Y$7,"",IF(AND($BF547=$Y$7,$BG547=23),"",Entrées!N575-Entrées!N574))</f>
        <v>4</v>
      </c>
      <c r="BT547" s="32">
        <f>IF($BF547&gt;$Y$7,"",IF(AND($BF547=$Y$7,$BG547=23),"",Entrées!O575-Entrées!O574))</f>
        <v>-299.5</v>
      </c>
      <c r="BU547" s="32">
        <f>IF($BF547&gt;$Y$7,"",IF(AND($BF547=$Y$7,$BG547=23),"",Entrées!P575-Entrées!P574))</f>
        <v>-0.5</v>
      </c>
      <c r="BV547" s="32">
        <f>IF($BF547&gt;$Y$7,"",IF(AND($BF547=$Y$7,$BG547=23),"",Entrées!Q575-Entrées!Q574))</f>
        <v>-235</v>
      </c>
      <c r="BW547" s="32">
        <f>IF($BF547&gt;$Y$7,"",IF(AND($BF547=$Y$7,$BG547=23),"",Entrées!R575-Entrées!R574))</f>
        <v>0</v>
      </c>
      <c r="BX547" s="32">
        <f>IF($BF547&gt;$Y$7,"",IF(AND($BF547=$Y$7,$BG547=23),"",Entrées!S575-Entrées!S574))</f>
        <v>-221</v>
      </c>
      <c r="BY547" s="32">
        <f>IF($BF547&gt;$Y$7,"",IF(AND($BF547=$Y$7,$BG547=23),"",Entrées!T575-Entrées!T574))</f>
        <v>-115</v>
      </c>
      <c r="BZ547" s="32">
        <f>IF($BF547&gt;$Y$7,"",IF(AND($BF547=$Y$7,$BG547=23),"",Entrées!U575-Entrées!U574))</f>
        <v>0</v>
      </c>
      <c r="CA547" s="32">
        <f>IF($BF547&gt;$Y$7,"",IF(AND($BF547=$Y$7,$BG547=23),"",Entrées!V575-Entrées!V574))</f>
        <v>95</v>
      </c>
      <c r="CD547" s="33">
        <f>IF($BF547&lt;=$Y$7,Entrées!J574/CD$2,"")</f>
        <v>0.55084531920262425</v>
      </c>
      <c r="CE547" s="33">
        <f>IF($BF547&lt;=$Y$7,Entrées!K574/CE$2,"")</f>
        <v>3.1533683707596752E-2</v>
      </c>
      <c r="CF547" s="11">
        <f t="shared" si="622"/>
        <v>7926</v>
      </c>
      <c r="CG547" s="11">
        <f t="shared" si="623"/>
        <v>4186</v>
      </c>
      <c r="CH547" s="52">
        <f t="shared" si="624"/>
        <v>0.27160101910413265</v>
      </c>
      <c r="CI547" s="52">
        <f t="shared" si="625"/>
        <v>9.6170382329218221E-2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2256</v>
      </c>
      <c r="F548" s="28">
        <f ca="1">IF($D548&gt;$D$8,"",INDIRECT(ADDRESS(ROW(Entrées!$C$37)+($D548-1)*24+F$11,COLUMN(Entrées!$C$37)+($C548-1),4,TRUE,"Entrées")))</f>
        <v>1163</v>
      </c>
      <c r="G548" s="28">
        <f ca="1">IF($D548&gt;$D$8,"",INDIRECT(ADDRESS(ROW(Entrées!$C$37)+($D548-1)*24+G$11,COLUMN(Entrées!$C$37)+($C548-1),4,TRUE,"Entrées")))</f>
        <v>1331</v>
      </c>
      <c r="H548" s="28">
        <f ca="1">IF($D548&gt;$D$8,"",INDIRECT(ADDRESS(ROW(Entrées!$C$37)+($D548-1)*24+H$11,COLUMN(Entrées!$C$37)+($C548-1),4,TRUE,"Entrées")))</f>
        <v>206</v>
      </c>
      <c r="I548" s="28">
        <f ca="1">IF($D548&gt;$D$8,"",INDIRECT(ADDRESS(ROW(Entrées!$C$37)+($D548-1)*24+I$11,COLUMN(Entrées!$C$37)+($C548-1),4,TRUE,"Entrées")))</f>
        <v>-784</v>
      </c>
      <c r="J548" s="28">
        <f ca="1">IF($D548&gt;$D$8,"",INDIRECT(ADDRESS(ROW(Entrées!$C$37)+($D548-1)*24+J$11,COLUMN(Entrées!$C$37)+($C548-1),4,TRUE,"Entrées")))</f>
        <v>-570</v>
      </c>
      <c r="K548" s="28">
        <f ca="1">IF($D548&gt;$D$8,"",INDIRECT(ADDRESS(ROW(Entrées!$C$37)+($D548-1)*24+K$11,COLUMN(Entrées!$C$37)+($C548-1),4,TRUE,"Entrées")))</f>
        <v>1293</v>
      </c>
      <c r="L548" s="28">
        <f ca="1">IF($D548&gt;$D$8,"",INDIRECT(ADDRESS(ROW(Entrées!$C$37)+($D548-1)*24+L$11,COLUMN(Entrées!$C$37)+($C548-1),4,TRUE,"Entrées")))</f>
        <v>895</v>
      </c>
      <c r="M548" s="28">
        <f ca="1">IF($D548&gt;$D$8,"",INDIRECT(ADDRESS(ROW(Entrées!$C$37)+($D548-1)*24+M$11,COLUMN(Entrées!$C$37)+($C548-1),4,TRUE,"Entrées")))</f>
        <v>333</v>
      </c>
      <c r="N548" s="28">
        <f ca="1">IF($D548&gt;$D$8,"",INDIRECT(ADDRESS(ROW(Entrées!$C$37)+($D548-1)*24+N$11,COLUMN(Entrées!$C$37)+($C548-1),4,TRUE,"Entrées")))</f>
        <v>2331</v>
      </c>
      <c r="O548" s="28">
        <f ca="1">IF($D548&gt;$D$8,"",INDIRECT(ADDRESS(ROW(Entrées!$C$37)+($D548-1)*24+O$11,COLUMN(Entrées!$C$37)+($C548-1),4,TRUE,"Entrées")))</f>
        <v>3000</v>
      </c>
      <c r="P548" s="28">
        <f ca="1">IF($D548&gt;$D$8,"",INDIRECT(ADDRESS(ROW(Entrées!$C$37)+($D548-1)*24+P$11,COLUMN(Entrées!$C$37)+($C548-1),4,TRUE,"Entrées")))</f>
        <v>3000</v>
      </c>
      <c r="Q548" s="28">
        <f ca="1">IF($D548&gt;$D$8,"",INDIRECT(ADDRESS(ROW(Entrées!$C$37)+($D548-1)*24+Q$11,COLUMN(Entrées!$C$37)+($C548-1),4,TRUE,"Entrées")))</f>
        <v>3000</v>
      </c>
      <c r="R548" s="28">
        <f ca="1">IF($D548&gt;$D$8,"",INDIRECT(ADDRESS(ROW(Entrées!$C$37)+($D548-1)*24+R$11,COLUMN(Entrées!$C$37)+($C548-1),4,TRUE,"Entrées")))</f>
        <v>3000</v>
      </c>
      <c r="S548" s="28">
        <f ca="1">IF($D548&gt;$D$8,"",INDIRECT(ADDRESS(ROW(Entrées!$C$37)+($D548-1)*24+S$11,COLUMN(Entrées!$C$37)+($C548-1),4,TRUE,"Entrées")))</f>
        <v>3000</v>
      </c>
      <c r="T548" s="28">
        <f ca="1">IF($D548&gt;$D$8,"",INDIRECT(ADDRESS(ROW(Entrées!$C$37)+($D548-1)*24+T$11,COLUMN(Entrées!$C$37)+($C548-1),4,TRUE,"Entrées")))</f>
        <v>3000</v>
      </c>
      <c r="U548" s="28">
        <f ca="1">IF($D548&gt;$D$8,"",INDIRECT(ADDRESS(ROW(Entrées!$C$37)+($D548-1)*24+U$11,COLUMN(Entrées!$C$37)+($C548-1),4,TRUE,"Entrées")))</f>
        <v>2864</v>
      </c>
      <c r="V548" s="28">
        <f ca="1">IF($D548&gt;$D$8,"",INDIRECT(ADDRESS(ROW(Entrées!$C$37)+($D548-1)*24+V$11,COLUMN(Entrées!$C$37)+($C548-1),4,TRUE,"Entrées")))</f>
        <v>2490</v>
      </c>
      <c r="W548" s="28">
        <f ca="1">IF($D548&gt;$D$8,"",INDIRECT(ADDRESS(ROW(Entrées!$C$37)+($D548-1)*24+W$11,COLUMN(Entrées!$C$37)+($C548-1),4,TRUE,"Entrées")))</f>
        <v>1219</v>
      </c>
      <c r="X548" s="28">
        <f ca="1">IF($D548&gt;$D$8,"",INDIRECT(ADDRESS(ROW(Entrées!$C$37)+($D548-1)*24+X$11,COLUMN(Entrées!$C$37)+($C548-1),4,TRUE,"Entrées")))</f>
        <v>2398</v>
      </c>
      <c r="Y548" s="28">
        <f ca="1">IF($D548&gt;$D$8,"",INDIRECT(ADDRESS(ROW(Entrées!$C$37)+($D548-1)*24+Y$11,COLUMN(Entrées!$C$37)+($C548-1),4,TRUE,"Entrées")))</f>
        <v>2390</v>
      </c>
      <c r="Z548" s="28">
        <f ca="1">IF($D548&gt;$D$8,"",INDIRECT(ADDRESS(ROW(Entrées!$C$37)+($D548-1)*24+Z$11,COLUMN(Entrées!$C$37)+($C548-1),4,TRUE,"Entrées")))</f>
        <v>2500</v>
      </c>
      <c r="AA548" s="28">
        <f ca="1">IF($D548&gt;$D$8,"",INDIRECT(ADDRESS(ROW(Entrées!$C$37)+($D548-1)*24+AA$11,COLUMN(Entrées!$C$37)+($C548-1),4,TRUE,"Entrées")))</f>
        <v>2500</v>
      </c>
      <c r="AB548" s="28">
        <f ca="1">IF($D548&gt;$D$8,"",INDIRECT(ADDRESS(ROW(Entrées!$C$37)+($D548-1)*24+AB$11,COLUMN(Entrées!$C$37)+($C548-1),4,TRUE,"Entrées")))</f>
        <v>2172</v>
      </c>
      <c r="AC548" s="11"/>
      <c r="AD548" s="40">
        <f t="shared" ca="1" si="653"/>
        <v>1874.4583333333333</v>
      </c>
      <c r="AE548" s="40">
        <f t="shared" ca="1" si="655"/>
        <v>3000</v>
      </c>
      <c r="AF548" s="40">
        <f t="shared" ca="1" si="656"/>
        <v>-784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49473.956989247294</v>
      </c>
      <c r="AK548" s="31">
        <f t="shared" ca="1" si="602"/>
        <v>49350.672043010745</v>
      </c>
      <c r="AL548" s="31">
        <f t="shared" ca="1" si="603"/>
        <v>49398.118279569891</v>
      </c>
      <c r="AM548" s="31">
        <f t="shared" ca="1" si="604"/>
        <v>347.55645161290329</v>
      </c>
      <c r="AN548" s="31">
        <f t="shared" ca="1" si="605"/>
        <v>2588.1444892473114</v>
      </c>
      <c r="AO548" s="31">
        <f t="shared" ca="1" si="606"/>
        <v>1503.5463709677417</v>
      </c>
      <c r="AP548" s="31">
        <f t="shared" ca="1" si="607"/>
        <v>41704.171370967742</v>
      </c>
      <c r="AQ548" s="31">
        <f t="shared" ca="1" si="608"/>
        <v>2152.7096774193546</v>
      </c>
      <c r="AR548" s="31">
        <f t="shared" ca="1" si="609"/>
        <v>402.56922043010746</v>
      </c>
      <c r="AS548" s="31">
        <f t="shared" ca="1" si="610"/>
        <v>6508.2741935483891</v>
      </c>
      <c r="AT548" s="31">
        <f t="shared" ca="1" si="611"/>
        <v>-813.07862903225805</v>
      </c>
      <c r="AU548" s="31">
        <f t="shared" ca="1" si="612"/>
        <v>663.5913978494624</v>
      </c>
      <c r="AV548" s="31">
        <f t="shared" ca="1" si="613"/>
        <v>-5583.5161290322567</v>
      </c>
      <c r="AW548" s="31">
        <f t="shared" ca="1" si="614"/>
        <v>65.047043010752674</v>
      </c>
      <c r="AX548" s="31">
        <f t="shared" ca="1" si="615"/>
        <v>1350.5215053763443</v>
      </c>
      <c r="AY548" s="31">
        <f t="shared" ca="1" si="616"/>
        <v>-1174.383064516129</v>
      </c>
      <c r="AZ548" s="31">
        <f t="shared" ca="1" si="617"/>
        <v>-997.34811827956992</v>
      </c>
      <c r="BA548" s="31">
        <f t="shared" ca="1" si="618"/>
        <v>-382.02016129032256</v>
      </c>
      <c r="BB548" s="31">
        <f t="shared" ca="1" si="619"/>
        <v>-2410.5497311827958</v>
      </c>
      <c r="BC548" s="31">
        <f t="shared" ca="1" si="620"/>
        <v>-1597.1438172043011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732.5</v>
      </c>
      <c r="BI548" s="32">
        <f>IF($BF548&gt;$Y$7,"",IF(AND($BF548=$Y$7,$BG548=23),"",Entrées!D576-Entrées!D575))</f>
        <v>475</v>
      </c>
      <c r="BJ548" s="32">
        <f>IF($BF548&gt;$Y$7,"",IF(AND($BF548=$Y$7,$BG548=23),"",Entrées!E576-Entrées!E575))</f>
        <v>737.5</v>
      </c>
      <c r="BK548" s="32">
        <f>IF($BF548&gt;$Y$7,"",IF(AND($BF548=$Y$7,$BG548=23),"",Entrées!F576-Entrées!F575))</f>
        <v>0</v>
      </c>
      <c r="BL548" s="32">
        <f>IF($BF548&gt;$Y$7,"",IF(AND($BF548=$Y$7,$BG548=23),"",Entrées!G576-Entrées!G575))</f>
        <v>-96</v>
      </c>
      <c r="BM548" s="32">
        <f>IF($BF548&gt;$Y$7,"",IF(AND($BF548=$Y$7,$BG548=23),"",Entrées!H576-Entrées!H575))</f>
        <v>0</v>
      </c>
      <c r="BN548" s="32">
        <f>IF($BF548&gt;$Y$7,"",IF(AND($BF548=$Y$7,$BG548=23),"",Entrées!I576-Entrées!I575))</f>
        <v>34</v>
      </c>
      <c r="BO548" s="32">
        <f>IF($BF548&gt;$Y$7,"",IF(AND($BF548=$Y$7,$BG548=23),"",Entrées!J576-Entrées!J575))</f>
        <v>127.5</v>
      </c>
      <c r="BP548" s="32">
        <f>IF($BF548&gt;$Y$7,"",IF(AND($BF548=$Y$7,$BG548=23),"",Entrées!K576-Entrées!K575))</f>
        <v>377</v>
      </c>
      <c r="BQ548" s="32">
        <f>IF($BF548&gt;$Y$7,"",IF(AND($BF548=$Y$7,$BG548=23),"",Entrées!L576-Entrées!L575))</f>
        <v>318</v>
      </c>
      <c r="BR548" s="32">
        <f>IF($BF548&gt;$Y$7,"",IF(AND($BF548=$Y$7,$BG548=23),"",Entrées!M576-Entrées!M575))</f>
        <v>-42</v>
      </c>
      <c r="BS548" s="32">
        <f>IF($BF548&gt;$Y$7,"",IF(AND($BF548=$Y$7,$BG548=23),"",Entrées!N576-Entrées!N575))</f>
        <v>-14.5</v>
      </c>
      <c r="BT548" s="32">
        <f>IF($BF548&gt;$Y$7,"",IF(AND($BF548=$Y$7,$BG548=23),"",Entrées!O576-Entrées!O575))</f>
        <v>27.5</v>
      </c>
      <c r="BU548" s="32">
        <f>IF($BF548&gt;$Y$7,"",IF(AND($BF548=$Y$7,$BG548=23),"",Entrées!P576-Entrées!P575))</f>
        <v>-2.5</v>
      </c>
      <c r="BV548" s="32">
        <f>IF($BF548&gt;$Y$7,"",IF(AND($BF548=$Y$7,$BG548=23),"",Entrées!Q576-Entrées!Q575))</f>
        <v>303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175</v>
      </c>
      <c r="BY548" s="32">
        <f>IF($BF548&gt;$Y$7,"",IF(AND($BF548=$Y$7,$BG548=23),"",Entrées!T576-Entrées!T575))</f>
        <v>4</v>
      </c>
      <c r="BZ548" s="32">
        <f>IF($BF548&gt;$Y$7,"",IF(AND($BF548=$Y$7,$BG548=23),"",Entrées!U576-Entrées!U575))</f>
        <v>0</v>
      </c>
      <c r="CA548" s="32">
        <f>IF($BF548&gt;$Y$7,"",IF(AND($BF548=$Y$7,$BG548=23),"",Entrées!V576-Entrées!V575))</f>
        <v>-195</v>
      </c>
      <c r="CD548" s="33">
        <f>IF($BF548&lt;=$Y$7,Entrées!J575/CD$2,"")</f>
        <v>0.51936664143325761</v>
      </c>
      <c r="CE548" s="33">
        <f>IF($BF548&lt;=$Y$7,Entrées!K575/CE$2,"")</f>
        <v>0.13999044433827043</v>
      </c>
      <c r="CF548" s="11">
        <f t="shared" si="622"/>
        <v>7926</v>
      </c>
      <c r="CG548" s="11">
        <f t="shared" si="623"/>
        <v>4186</v>
      </c>
      <c r="CH548" s="52">
        <f t="shared" si="624"/>
        <v>0.27160101910413265</v>
      </c>
      <c r="CI548" s="52">
        <f t="shared" si="625"/>
        <v>9.6170382329218221E-2</v>
      </c>
    </row>
    <row r="549" spans="1:87">
      <c r="A549" s="11" t="str">
        <f>"AD"&amp;A547</f>
        <v>AD560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2150</v>
      </c>
      <c r="F549" s="28">
        <f ca="1">IF($D549&gt;$D$8,"",INDIRECT(ADDRESS(ROW(Entrées!$C$37)+($D549-1)*24+F$11,COLUMN(Entrées!$C$37)+($C549-1),4,TRUE,"Entrées")))</f>
        <v>1971</v>
      </c>
      <c r="G549" s="28">
        <f ca="1">IF($D549&gt;$D$8,"",INDIRECT(ADDRESS(ROW(Entrées!$C$37)+($D549-1)*24+G$11,COLUMN(Entrées!$C$37)+($C549-1),4,TRUE,"Entrées")))</f>
        <v>2457</v>
      </c>
      <c r="H549" s="28">
        <f ca="1">IF($D549&gt;$D$8,"",INDIRECT(ADDRESS(ROW(Entrées!$C$37)+($D549-1)*24+H$11,COLUMN(Entrées!$C$37)+($C549-1),4,TRUE,"Entrées")))</f>
        <v>2380</v>
      </c>
      <c r="I549" s="28">
        <f ca="1">IF($D549&gt;$D$8,"",INDIRECT(ADDRESS(ROW(Entrées!$C$37)+($D549-1)*24+I$11,COLUMN(Entrées!$C$37)+($C549-1),4,TRUE,"Entrées")))</f>
        <v>1870</v>
      </c>
      <c r="J549" s="28">
        <f ca="1">IF($D549&gt;$D$8,"",INDIRECT(ADDRESS(ROW(Entrées!$C$37)+($D549-1)*24+J$11,COLUMN(Entrées!$C$37)+($C549-1),4,TRUE,"Entrées")))</f>
        <v>1919</v>
      </c>
      <c r="K549" s="28">
        <f ca="1">IF($D549&gt;$D$8,"",INDIRECT(ADDRESS(ROW(Entrées!$C$37)+($D549-1)*24+K$11,COLUMN(Entrées!$C$37)+($C549-1),4,TRUE,"Entrées")))</f>
        <v>542</v>
      </c>
      <c r="L549" s="28">
        <f ca="1">IF($D549&gt;$D$8,"",INDIRECT(ADDRESS(ROW(Entrées!$C$37)+($D549-1)*24+L$11,COLUMN(Entrées!$C$37)+($C549-1),4,TRUE,"Entrées")))</f>
        <v>342</v>
      </c>
      <c r="M549" s="28">
        <f ca="1">IF($D549&gt;$D$8,"",INDIRECT(ADDRESS(ROW(Entrées!$C$37)+($D549-1)*24+M$11,COLUMN(Entrées!$C$37)+($C549-1),4,TRUE,"Entrées")))</f>
        <v>-652</v>
      </c>
      <c r="N549" s="28">
        <f ca="1">IF($D549&gt;$D$8,"",INDIRECT(ADDRESS(ROW(Entrées!$C$37)+($D549-1)*24+N$11,COLUMN(Entrées!$C$37)+($C549-1),4,TRUE,"Entrées")))</f>
        <v>1028</v>
      </c>
      <c r="O549" s="28">
        <f ca="1">IF($D549&gt;$D$8,"",INDIRECT(ADDRESS(ROW(Entrées!$C$37)+($D549-1)*24+O$11,COLUMN(Entrées!$C$37)+($C549-1),4,TRUE,"Entrées")))</f>
        <v>1951</v>
      </c>
      <c r="P549" s="28">
        <f ca="1">IF($D549&gt;$D$8,"",INDIRECT(ADDRESS(ROW(Entrées!$C$37)+($D549-1)*24+P$11,COLUMN(Entrées!$C$37)+($C549-1),4,TRUE,"Entrées")))</f>
        <v>1847</v>
      </c>
      <c r="Q549" s="28">
        <f ca="1">IF($D549&gt;$D$8,"",INDIRECT(ADDRESS(ROW(Entrées!$C$37)+($D549-1)*24+Q$11,COLUMN(Entrées!$C$37)+($C549-1),4,TRUE,"Entrées")))</f>
        <v>1872</v>
      </c>
      <c r="R549" s="28">
        <f ca="1">IF($D549&gt;$D$8,"",INDIRECT(ADDRESS(ROW(Entrées!$C$37)+($D549-1)*24+R$11,COLUMN(Entrées!$C$37)+($C549-1),4,TRUE,"Entrées")))</f>
        <v>1171</v>
      </c>
      <c r="S549" s="28">
        <f ca="1">IF($D549&gt;$D$8,"",INDIRECT(ADDRESS(ROW(Entrées!$C$37)+($D549-1)*24+S$11,COLUMN(Entrées!$C$37)+($C549-1),4,TRUE,"Entrées")))</f>
        <v>713</v>
      </c>
      <c r="T549" s="28">
        <f ca="1">IF($D549&gt;$D$8,"",INDIRECT(ADDRESS(ROW(Entrées!$C$37)+($D549-1)*24+T$11,COLUMN(Entrées!$C$37)+($C549-1),4,TRUE,"Entrées")))</f>
        <v>-164</v>
      </c>
      <c r="U549" s="28">
        <f ca="1">IF($D549&gt;$D$8,"",INDIRECT(ADDRESS(ROW(Entrées!$C$37)+($D549-1)*24+U$11,COLUMN(Entrées!$C$37)+($C549-1),4,TRUE,"Entrées")))</f>
        <v>151</v>
      </c>
      <c r="V549" s="28">
        <f ca="1">IF($D549&gt;$D$8,"",INDIRECT(ADDRESS(ROW(Entrées!$C$37)+($D549-1)*24+V$11,COLUMN(Entrées!$C$37)+($C549-1),4,TRUE,"Entrées")))</f>
        <v>-161</v>
      </c>
      <c r="W549" s="28">
        <f ca="1">IF($D549&gt;$D$8,"",INDIRECT(ADDRESS(ROW(Entrées!$C$37)+($D549-1)*24+W$11,COLUMN(Entrées!$C$37)+($C549-1),4,TRUE,"Entrées")))</f>
        <v>635</v>
      </c>
      <c r="X549" s="28">
        <f ca="1">IF($D549&gt;$D$8,"",INDIRECT(ADDRESS(ROW(Entrées!$C$37)+($D549-1)*24+X$11,COLUMN(Entrées!$C$37)+($C549-1),4,TRUE,"Entrées")))</f>
        <v>1809</v>
      </c>
      <c r="Y549" s="28">
        <f ca="1">IF($D549&gt;$D$8,"",INDIRECT(ADDRESS(ROW(Entrées!$C$37)+($D549-1)*24+Y$11,COLUMN(Entrées!$C$37)+($C549-1),4,TRUE,"Entrées")))</f>
        <v>2267</v>
      </c>
      <c r="Z549" s="28">
        <f ca="1">IF($D549&gt;$D$8,"",INDIRECT(ADDRESS(ROW(Entrées!$C$37)+($D549-1)*24+Z$11,COLUMN(Entrées!$C$37)+($C549-1),4,TRUE,"Entrées")))</f>
        <v>2399</v>
      </c>
      <c r="AA549" s="28">
        <f ca="1">IF($D549&gt;$D$8,"",INDIRECT(ADDRESS(ROW(Entrées!$C$37)+($D549-1)*24+AA$11,COLUMN(Entrées!$C$37)+($C549-1),4,TRUE,"Entrées")))</f>
        <v>2500</v>
      </c>
      <c r="AB549" s="28">
        <f ca="1">IF($D549&gt;$D$8,"",INDIRECT(ADDRESS(ROW(Entrées!$C$37)+($D549-1)*24+AB$11,COLUMN(Entrées!$C$37)+($C549-1),4,TRUE,"Entrées")))</f>
        <v>2500</v>
      </c>
      <c r="AC549" s="11"/>
      <c r="AD549" s="40">
        <f t="shared" ca="1" si="653"/>
        <v>1395.7083333333333</v>
      </c>
      <c r="AE549" s="40">
        <f t="shared" ca="1" si="655"/>
        <v>2500</v>
      </c>
      <c r="AF549" s="40">
        <f t="shared" ca="1" si="656"/>
        <v>-652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49473.956989247294</v>
      </c>
      <c r="AK549" s="31">
        <f t="shared" ca="1" si="602"/>
        <v>49350.672043010745</v>
      </c>
      <c r="AL549" s="31">
        <f t="shared" ca="1" si="603"/>
        <v>49398.118279569891</v>
      </c>
      <c r="AM549" s="31">
        <f t="shared" ca="1" si="604"/>
        <v>347.55645161290329</v>
      </c>
      <c r="AN549" s="31">
        <f t="shared" ca="1" si="605"/>
        <v>2588.1444892473114</v>
      </c>
      <c r="AO549" s="31">
        <f t="shared" ca="1" si="606"/>
        <v>1503.5463709677417</v>
      </c>
      <c r="AP549" s="31">
        <f t="shared" ca="1" si="607"/>
        <v>41704.171370967742</v>
      </c>
      <c r="AQ549" s="31">
        <f t="shared" ca="1" si="608"/>
        <v>2152.7096774193546</v>
      </c>
      <c r="AR549" s="31">
        <f t="shared" ca="1" si="609"/>
        <v>402.56922043010746</v>
      </c>
      <c r="AS549" s="31">
        <f t="shared" ca="1" si="610"/>
        <v>6508.2741935483891</v>
      </c>
      <c r="AT549" s="31">
        <f t="shared" ca="1" si="611"/>
        <v>-813.07862903225805</v>
      </c>
      <c r="AU549" s="31">
        <f t="shared" ca="1" si="612"/>
        <v>663.5913978494624</v>
      </c>
      <c r="AV549" s="31">
        <f t="shared" ca="1" si="613"/>
        <v>-5583.5161290322567</v>
      </c>
      <c r="AW549" s="31">
        <f t="shared" ca="1" si="614"/>
        <v>65.047043010752674</v>
      </c>
      <c r="AX549" s="31">
        <f t="shared" ca="1" si="615"/>
        <v>1350.5215053763443</v>
      </c>
      <c r="AY549" s="31">
        <f t="shared" ca="1" si="616"/>
        <v>-1174.383064516129</v>
      </c>
      <c r="AZ549" s="31">
        <f t="shared" ca="1" si="617"/>
        <v>-997.34811827956992</v>
      </c>
      <c r="BA549" s="31">
        <f t="shared" ca="1" si="618"/>
        <v>-382.02016129032256</v>
      </c>
      <c r="BB549" s="31">
        <f t="shared" ca="1" si="619"/>
        <v>-2410.5497311827958</v>
      </c>
      <c r="BC549" s="31">
        <f t="shared" ca="1" si="620"/>
        <v>-1597.1438172043011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381</v>
      </c>
      <c r="BI549" s="32">
        <f>IF($BF549&gt;$Y$7,"",IF(AND($BF549=$Y$7,$BG549=23),"",Entrées!D577-Entrées!D576))</f>
        <v>87.5</v>
      </c>
      <c r="BJ549" s="32">
        <f>IF($BF549&gt;$Y$7,"",IF(AND($BF549=$Y$7,$BG549=23),"",Entrées!E577-Entrées!E576))</f>
        <v>375</v>
      </c>
      <c r="BK549" s="32">
        <f>IF($BF549&gt;$Y$7,"",IF(AND($BF549=$Y$7,$BG549=23),"",Entrées!F577-Entrées!F576))</f>
        <v>1</v>
      </c>
      <c r="BL549" s="32">
        <f>IF($BF549&gt;$Y$7,"",IF(AND($BF549=$Y$7,$BG549=23),"",Entrées!G577-Entrées!G576))</f>
        <v>-36.5</v>
      </c>
      <c r="BM549" s="32">
        <f>IF($BF549&gt;$Y$7,"",IF(AND($BF549=$Y$7,$BG549=23),"",Entrées!H577-Entrées!H576))</f>
        <v>-1.5</v>
      </c>
      <c r="BN549" s="32">
        <f>IF($BF549&gt;$Y$7,"",IF(AND($BF549=$Y$7,$BG549=23),"",Entrées!I577-Entrées!I576))</f>
        <v>-98.5</v>
      </c>
      <c r="BO549" s="32">
        <f>IF($BF549&gt;$Y$7,"",IF(AND($BF549=$Y$7,$BG549=23),"",Entrées!J577-Entrées!J576))</f>
        <v>34.5</v>
      </c>
      <c r="BP549" s="32">
        <f>IF($BF549&gt;$Y$7,"",IF(AND($BF549=$Y$7,$BG549=23),"",Entrées!K577-Entrées!K576))</f>
        <v>327.5</v>
      </c>
      <c r="BQ549" s="32">
        <f>IF($BF549&gt;$Y$7,"",IF(AND($BF549=$Y$7,$BG549=23),"",Entrées!L577-Entrées!L576))</f>
        <v>-190.5</v>
      </c>
      <c r="BR549" s="32">
        <f>IF($BF549&gt;$Y$7,"",IF(AND($BF549=$Y$7,$BG549=23),"",Entrées!M577-Entrées!M576))</f>
        <v>-8</v>
      </c>
      <c r="BS549" s="32">
        <f>IF($BF549&gt;$Y$7,"",IF(AND($BF549=$Y$7,$BG549=23),"",Entrées!N577-Entrées!N576))</f>
        <v>-0.5</v>
      </c>
      <c r="BT549" s="32">
        <f>IF($BF549&gt;$Y$7,"",IF(AND($BF549=$Y$7,$BG549=23),"",Entrées!O577-Entrées!O576))</f>
        <v>354.5</v>
      </c>
      <c r="BU549" s="32">
        <f>IF($BF549&gt;$Y$7,"",IF(AND($BF549=$Y$7,$BG549=23),"",Entrées!P577-Entrées!P576))</f>
        <v>-0.5</v>
      </c>
      <c r="BV549" s="32">
        <f>IF($BF549&gt;$Y$7,"",IF(AND($BF549=$Y$7,$BG549=23),"",Entrées!Q577-Entrées!Q576))</f>
        <v>-132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476</v>
      </c>
      <c r="BY549" s="32">
        <f>IF($BF549&gt;$Y$7,"",IF(AND($BF549=$Y$7,$BG549=23),"",Entrées!T577-Entrées!T576))</f>
        <v>-113</v>
      </c>
      <c r="BZ549" s="32">
        <f>IF($BF549&gt;$Y$7,"",IF(AND($BF549=$Y$7,$BG549=23),"",Entrées!U577-Entrées!U576))</f>
        <v>150</v>
      </c>
      <c r="CA549" s="32">
        <f>IF($BF549&gt;$Y$7,"",IF(AND($BF549=$Y$7,$BG549=23),"",Entrées!V577-Entrées!V576))</f>
        <v>-133</v>
      </c>
      <c r="CD549" s="33">
        <f>IF($BF549&lt;=$Y$7,Entrées!J576/CD$2,"")</f>
        <v>0.53545293969215246</v>
      </c>
      <c r="CE549" s="33">
        <f>IF($BF549&lt;=$Y$7,Entrées!K576/CE$2,"")</f>
        <v>0.23005255613951267</v>
      </c>
      <c r="CF549" s="11">
        <f t="shared" si="622"/>
        <v>7926</v>
      </c>
      <c r="CG549" s="11">
        <f t="shared" si="623"/>
        <v>4186</v>
      </c>
      <c r="CH549" s="52">
        <f t="shared" si="624"/>
        <v>0.27160101910413265</v>
      </c>
      <c r="CI549" s="52">
        <f t="shared" si="625"/>
        <v>9.6170382329218221E-2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1670</v>
      </c>
      <c r="F550" s="28">
        <f ca="1">IF($D550&gt;$D$8,"",INDIRECT(ADDRESS(ROW(Entrées!$C$37)+($D550-1)*24+F$11,COLUMN(Entrées!$C$37)+($C550-1),4,TRUE,"Entrées")))</f>
        <v>1609</v>
      </c>
      <c r="G550" s="28">
        <f ca="1">IF($D550&gt;$D$8,"",INDIRECT(ADDRESS(ROW(Entrées!$C$37)+($D550-1)*24+G$11,COLUMN(Entrées!$C$37)+($C550-1),4,TRUE,"Entrées")))</f>
        <v>1624</v>
      </c>
      <c r="H550" s="28">
        <f ca="1">IF($D550&gt;$D$8,"",INDIRECT(ADDRESS(ROW(Entrées!$C$37)+($D550-1)*24+H$11,COLUMN(Entrées!$C$37)+($C550-1),4,TRUE,"Entrées")))</f>
        <v>839</v>
      </c>
      <c r="I550" s="28">
        <f ca="1">IF($D550&gt;$D$8,"",INDIRECT(ADDRESS(ROW(Entrées!$C$37)+($D550-1)*24+I$11,COLUMN(Entrées!$C$37)+($C550-1),4,TRUE,"Entrées")))</f>
        <v>155</v>
      </c>
      <c r="J550" s="28">
        <f ca="1">IF($D550&gt;$D$8,"",INDIRECT(ADDRESS(ROW(Entrées!$C$37)+($D550-1)*24+J$11,COLUMN(Entrées!$C$37)+($C550-1),4,TRUE,"Entrées")))</f>
        <v>1163</v>
      </c>
      <c r="K550" s="28">
        <f ca="1">IF($D550&gt;$D$8,"",INDIRECT(ADDRESS(ROW(Entrées!$C$37)+($D550-1)*24+K$11,COLUMN(Entrées!$C$37)+($C550-1),4,TRUE,"Entrées")))</f>
        <v>698</v>
      </c>
      <c r="L550" s="28">
        <f ca="1">IF($D550&gt;$D$8,"",INDIRECT(ADDRESS(ROW(Entrées!$C$37)+($D550-1)*24+L$11,COLUMN(Entrées!$C$37)+($C550-1),4,TRUE,"Entrées")))</f>
        <v>1280</v>
      </c>
      <c r="M550" s="28">
        <f ca="1">IF($D550&gt;$D$8,"",INDIRECT(ADDRESS(ROW(Entrées!$C$37)+($D550-1)*24+M$11,COLUMN(Entrées!$C$37)+($C550-1),4,TRUE,"Entrées")))</f>
        <v>1391</v>
      </c>
      <c r="N550" s="28">
        <f ca="1">IF($D550&gt;$D$8,"",INDIRECT(ADDRESS(ROW(Entrées!$C$37)+($D550-1)*24+N$11,COLUMN(Entrées!$C$37)+($C550-1),4,TRUE,"Entrées")))</f>
        <v>2129</v>
      </c>
      <c r="O550" s="28">
        <f ca="1">IF($D550&gt;$D$8,"",INDIRECT(ADDRESS(ROW(Entrées!$C$37)+($D550-1)*24+O$11,COLUMN(Entrées!$C$37)+($C550-1),4,TRUE,"Entrées")))</f>
        <v>1661</v>
      </c>
      <c r="P550" s="28">
        <f ca="1">IF($D550&gt;$D$8,"",INDIRECT(ADDRESS(ROW(Entrées!$C$37)+($D550-1)*24+P$11,COLUMN(Entrées!$C$37)+($C550-1),4,TRUE,"Entrées")))</f>
        <v>2291</v>
      </c>
      <c r="Q550" s="28">
        <f ca="1">IF($D550&gt;$D$8,"",INDIRECT(ADDRESS(ROW(Entrées!$C$37)+($D550-1)*24+Q$11,COLUMN(Entrées!$C$37)+($C550-1),4,TRUE,"Entrées")))</f>
        <v>2500</v>
      </c>
      <c r="R550" s="28">
        <f ca="1">IF($D550&gt;$D$8,"",INDIRECT(ADDRESS(ROW(Entrées!$C$37)+($D550-1)*24+R$11,COLUMN(Entrées!$C$37)+($C550-1),4,TRUE,"Entrées")))</f>
        <v>2500</v>
      </c>
      <c r="S550" s="28">
        <f ca="1">IF($D550&gt;$D$8,"",INDIRECT(ADDRESS(ROW(Entrées!$C$37)+($D550-1)*24+S$11,COLUMN(Entrées!$C$37)+($C550-1),4,TRUE,"Entrées")))</f>
        <v>2500</v>
      </c>
      <c r="T550" s="28">
        <f ca="1">IF($D550&gt;$D$8,"",INDIRECT(ADDRESS(ROW(Entrées!$C$37)+($D550-1)*24+T$11,COLUMN(Entrées!$C$37)+($C550-1),4,TRUE,"Entrées")))</f>
        <v>1477</v>
      </c>
      <c r="U550" s="28">
        <f ca="1">IF($D550&gt;$D$8,"",INDIRECT(ADDRESS(ROW(Entrées!$C$37)+($D550-1)*24+U$11,COLUMN(Entrées!$C$37)+($C550-1),4,TRUE,"Entrées")))</f>
        <v>-24</v>
      </c>
      <c r="V550" s="28">
        <f ca="1">IF($D550&gt;$D$8,"",INDIRECT(ADDRESS(ROW(Entrées!$C$37)+($D550-1)*24+V$11,COLUMN(Entrées!$C$37)+($C550-1),4,TRUE,"Entrées")))</f>
        <v>-1702</v>
      </c>
      <c r="W550" s="28">
        <f ca="1">IF($D550&gt;$D$8,"",INDIRECT(ADDRESS(ROW(Entrées!$C$37)+($D550-1)*24+W$11,COLUMN(Entrées!$C$37)+($C550-1),4,TRUE,"Entrées")))</f>
        <v>-1750</v>
      </c>
      <c r="X550" s="28">
        <f ca="1">IF($D550&gt;$D$8,"",INDIRECT(ADDRESS(ROW(Entrées!$C$37)+($D550-1)*24+X$11,COLUMN(Entrées!$C$37)+($C550-1),4,TRUE,"Entrées")))</f>
        <v>-1274</v>
      </c>
      <c r="Y550" s="28">
        <f ca="1">IF($D550&gt;$D$8,"",INDIRECT(ADDRESS(ROW(Entrées!$C$37)+($D550-1)*24+Y$11,COLUMN(Entrées!$C$37)+($C550-1),4,TRUE,"Entrées")))</f>
        <v>350</v>
      </c>
      <c r="Z550" s="28">
        <f ca="1">IF($D550&gt;$D$8,"",INDIRECT(ADDRESS(ROW(Entrées!$C$37)+($D550-1)*24+Z$11,COLUMN(Entrées!$C$37)+($C550-1),4,TRUE,"Entrées")))</f>
        <v>557</v>
      </c>
      <c r="AA550" s="28">
        <f ca="1">IF($D550&gt;$D$8,"",INDIRECT(ADDRESS(ROW(Entrées!$C$37)+($D550-1)*24+AA$11,COLUMN(Entrées!$C$37)+($C550-1),4,TRUE,"Entrées")))</f>
        <v>2515</v>
      </c>
      <c r="AB550" s="28">
        <f ca="1">IF($D550&gt;$D$8,"",INDIRECT(ADDRESS(ROW(Entrées!$C$37)+($D550-1)*24+AB$11,COLUMN(Entrées!$C$37)+($C550-1),4,TRUE,"Entrées")))</f>
        <v>2385</v>
      </c>
      <c r="AC550" s="11"/>
      <c r="AD550" s="40">
        <f t="shared" ca="1" si="653"/>
        <v>1106</v>
      </c>
      <c r="AE550" s="40">
        <f t="shared" ca="1" si="655"/>
        <v>2515</v>
      </c>
      <c r="AF550" s="40">
        <f t="shared" ca="1" si="656"/>
        <v>-1750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49473.956989247294</v>
      </c>
      <c r="AK550" s="31">
        <f t="shared" ca="1" si="602"/>
        <v>49350.672043010745</v>
      </c>
      <c r="AL550" s="31">
        <f t="shared" ca="1" si="603"/>
        <v>49398.118279569891</v>
      </c>
      <c r="AM550" s="31">
        <f t="shared" ca="1" si="604"/>
        <v>347.55645161290329</v>
      </c>
      <c r="AN550" s="31">
        <f t="shared" ca="1" si="605"/>
        <v>2588.1444892473114</v>
      </c>
      <c r="AO550" s="31">
        <f t="shared" ca="1" si="606"/>
        <v>1503.5463709677417</v>
      </c>
      <c r="AP550" s="31">
        <f t="shared" ca="1" si="607"/>
        <v>41704.171370967742</v>
      </c>
      <c r="AQ550" s="31">
        <f t="shared" ca="1" si="608"/>
        <v>2152.7096774193546</v>
      </c>
      <c r="AR550" s="31">
        <f t="shared" ca="1" si="609"/>
        <v>402.56922043010746</v>
      </c>
      <c r="AS550" s="31">
        <f t="shared" ca="1" si="610"/>
        <v>6508.2741935483891</v>
      </c>
      <c r="AT550" s="31">
        <f t="shared" ca="1" si="611"/>
        <v>-813.07862903225805</v>
      </c>
      <c r="AU550" s="31">
        <f t="shared" ca="1" si="612"/>
        <v>663.5913978494624</v>
      </c>
      <c r="AV550" s="31">
        <f t="shared" ca="1" si="613"/>
        <v>-5583.5161290322567</v>
      </c>
      <c r="AW550" s="31">
        <f t="shared" ca="1" si="614"/>
        <v>65.047043010752674</v>
      </c>
      <c r="AX550" s="31">
        <f t="shared" ca="1" si="615"/>
        <v>1350.5215053763443</v>
      </c>
      <c r="AY550" s="31">
        <f t="shared" ca="1" si="616"/>
        <v>-1174.383064516129</v>
      </c>
      <c r="AZ550" s="31">
        <f t="shared" ca="1" si="617"/>
        <v>-997.34811827956992</v>
      </c>
      <c r="BA550" s="31">
        <f t="shared" ca="1" si="618"/>
        <v>-382.02016129032256</v>
      </c>
      <c r="BB550" s="31">
        <f t="shared" ca="1" si="619"/>
        <v>-2410.5497311827958</v>
      </c>
      <c r="BC550" s="31">
        <f t="shared" ca="1" si="620"/>
        <v>-1597.1438172043011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-922</v>
      </c>
      <c r="BI550" s="32">
        <f>IF($BF550&gt;$Y$7,"",IF(AND($BF550=$Y$7,$BG550=23),"",Entrées!D578-Entrées!D577))</f>
        <v>-212.5</v>
      </c>
      <c r="BJ550" s="32">
        <f>IF($BF550&gt;$Y$7,"",IF(AND($BF550=$Y$7,$BG550=23),"",Entrées!E578-Entrées!E577))</f>
        <v>-975</v>
      </c>
      <c r="BK550" s="32">
        <f>IF($BF550&gt;$Y$7,"",IF(AND($BF550=$Y$7,$BG550=23),"",Entrées!F578-Entrées!F577))</f>
        <v>0</v>
      </c>
      <c r="BL550" s="32">
        <f>IF($BF550&gt;$Y$7,"",IF(AND($BF550=$Y$7,$BG550=23),"",Entrées!G578-Entrées!G577))</f>
        <v>-36</v>
      </c>
      <c r="BM550" s="32">
        <f>IF($BF550&gt;$Y$7,"",IF(AND($BF550=$Y$7,$BG550=23),"",Entrées!H578-Entrées!H577))</f>
        <v>-1</v>
      </c>
      <c r="BN550" s="32">
        <f>IF($BF550&gt;$Y$7,"",IF(AND($BF550=$Y$7,$BG550=23),"",Entrées!I578-Entrées!I577))</f>
        <v>-155.5</v>
      </c>
      <c r="BO550" s="32">
        <f>IF($BF550&gt;$Y$7,"",IF(AND($BF550=$Y$7,$BG550=23),"",Entrées!J578-Entrées!J577))</f>
        <v>-178.5</v>
      </c>
      <c r="BP550" s="32">
        <f>IF($BF550&gt;$Y$7,"",IF(AND($BF550=$Y$7,$BG550=23),"",Entrées!K578-Entrées!K577))</f>
        <v>179</v>
      </c>
      <c r="BQ550" s="32">
        <f>IF($BF550&gt;$Y$7,"",IF(AND($BF550=$Y$7,$BG550=23),"",Entrées!L578-Entrées!L577))</f>
        <v>-527.5</v>
      </c>
      <c r="BR550" s="32">
        <f>IF($BF550&gt;$Y$7,"",IF(AND($BF550=$Y$7,$BG550=23),"",Entrées!M578-Entrées!M577))</f>
        <v>53</v>
      </c>
      <c r="BS550" s="32">
        <f>IF($BF550&gt;$Y$7,"",IF(AND($BF550=$Y$7,$BG550=23),"",Entrées!N578-Entrées!N577))</f>
        <v>17</v>
      </c>
      <c r="BT550" s="32">
        <f>IF($BF550&gt;$Y$7,"",IF(AND($BF550=$Y$7,$BG550=23),"",Entrées!O578-Entrées!O577))</f>
        <v>-273.5</v>
      </c>
      <c r="BU550" s="32">
        <f>IF($BF550&gt;$Y$7,"",IF(AND($BF550=$Y$7,$BG550=23),"",Entrées!P578-Entrées!P577))</f>
        <v>0</v>
      </c>
      <c r="BV550" s="32">
        <f>IF($BF550&gt;$Y$7,"",IF(AND($BF550=$Y$7,$BG550=23),"",Entrées!Q578-Entrées!Q577))</f>
        <v>242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-25</v>
      </c>
      <c r="BY550" s="32">
        <f>IF($BF550&gt;$Y$7,"",IF(AND($BF550=$Y$7,$BG550=23),"",Entrées!T578-Entrées!T577))</f>
        <v>-112</v>
      </c>
      <c r="BZ550" s="32">
        <f>IF($BF550&gt;$Y$7,"",IF(AND($BF550=$Y$7,$BG550=23),"",Entrées!U578-Entrées!U577))</f>
        <v>-150</v>
      </c>
      <c r="CA550" s="32">
        <f>IF($BF550&gt;$Y$7,"",IF(AND($BF550=$Y$7,$BG550=23),"",Entrées!V578-Entrées!V577))</f>
        <v>-308</v>
      </c>
      <c r="CD550" s="33">
        <f>IF($BF550&lt;=$Y$7,Entrées!J577/CD$2,"")</f>
        <v>0.5398057027504416</v>
      </c>
      <c r="CE550" s="33">
        <f>IF($BF550&lt;=$Y$7,Entrées!K577/CE$2,"")</f>
        <v>0.30828953655040614</v>
      </c>
      <c r="CF550" s="11">
        <f t="shared" si="622"/>
        <v>7926</v>
      </c>
      <c r="CG550" s="11">
        <f t="shared" si="623"/>
        <v>4186</v>
      </c>
      <c r="CH550" s="52">
        <f t="shared" si="624"/>
        <v>0.27160101910413265</v>
      </c>
      <c r="CI550" s="52">
        <f t="shared" si="625"/>
        <v>9.6170382329218221E-2</v>
      </c>
    </row>
    <row r="551" spans="1:87">
      <c r="A551" s="11" t="str">
        <f>"AE"&amp;A547</f>
        <v>AE560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427</v>
      </c>
      <c r="F551" s="28">
        <f ca="1">IF($D551&gt;$D$8,"",INDIRECT(ADDRESS(ROW(Entrées!$C$37)+($D551-1)*24+F$11,COLUMN(Entrées!$C$37)+($C551-1),4,TRUE,"Entrées")))</f>
        <v>-1517</v>
      </c>
      <c r="G551" s="28">
        <f ca="1">IF($D551&gt;$D$8,"",INDIRECT(ADDRESS(ROW(Entrées!$C$37)+($D551-1)*24+G$11,COLUMN(Entrées!$C$37)+($C551-1),4,TRUE,"Entrées")))</f>
        <v>-1763</v>
      </c>
      <c r="H551" s="28">
        <f ca="1">IF($D551&gt;$D$8,"",INDIRECT(ADDRESS(ROW(Entrées!$C$37)+($D551-1)*24+H$11,COLUMN(Entrées!$C$37)+($C551-1),4,TRUE,"Entrées")))</f>
        <v>-1780</v>
      </c>
      <c r="I551" s="28">
        <f ca="1">IF($D551&gt;$D$8,"",INDIRECT(ADDRESS(ROW(Entrées!$C$37)+($D551-1)*24+I$11,COLUMN(Entrées!$C$37)+($C551-1),4,TRUE,"Entrées")))</f>
        <v>-1800</v>
      </c>
      <c r="J551" s="28">
        <f ca="1">IF($D551&gt;$D$8,"",INDIRECT(ADDRESS(ROW(Entrées!$C$37)+($D551-1)*24+J$11,COLUMN(Entrées!$C$37)+($C551-1),4,TRUE,"Entrées")))</f>
        <v>-1800</v>
      </c>
      <c r="K551" s="28">
        <f ca="1">IF($D551&gt;$D$8,"",INDIRECT(ADDRESS(ROW(Entrées!$C$37)+($D551-1)*24+K$11,COLUMN(Entrées!$C$37)+($C551-1),4,TRUE,"Entrées")))</f>
        <v>-1475</v>
      </c>
      <c r="L551" s="28">
        <f ca="1">IF($D551&gt;$D$8,"",INDIRECT(ADDRESS(ROW(Entrées!$C$37)+($D551-1)*24+L$11,COLUMN(Entrées!$C$37)+($C551-1),4,TRUE,"Entrées")))</f>
        <v>-647</v>
      </c>
      <c r="M551" s="28">
        <f ca="1">IF($D551&gt;$D$8,"",INDIRECT(ADDRESS(ROW(Entrées!$C$37)+($D551-1)*24+M$11,COLUMN(Entrées!$C$37)+($C551-1),4,TRUE,"Entrées")))</f>
        <v>-180</v>
      </c>
      <c r="N551" s="28">
        <f ca="1">IF($D551&gt;$D$8,"",INDIRECT(ADDRESS(ROW(Entrées!$C$37)+($D551-1)*24+N$11,COLUMN(Entrées!$C$37)+($C551-1),4,TRUE,"Entrées")))</f>
        <v>906</v>
      </c>
      <c r="O551" s="28">
        <f ca="1">IF($D551&gt;$D$8,"",INDIRECT(ADDRESS(ROW(Entrées!$C$37)+($D551-1)*24+O$11,COLUMN(Entrées!$C$37)+($C551-1),4,TRUE,"Entrées")))</f>
        <v>2759</v>
      </c>
      <c r="P551" s="28">
        <f ca="1">IF($D551&gt;$D$8,"",INDIRECT(ADDRESS(ROW(Entrées!$C$37)+($D551-1)*24+P$11,COLUMN(Entrées!$C$37)+($C551-1),4,TRUE,"Entrées")))</f>
        <v>3000</v>
      </c>
      <c r="Q551" s="28">
        <f ca="1">IF($D551&gt;$D$8,"",INDIRECT(ADDRESS(ROW(Entrées!$C$37)+($D551-1)*24+Q$11,COLUMN(Entrées!$C$37)+($C551-1),4,TRUE,"Entrées")))</f>
        <v>2442</v>
      </c>
      <c r="R551" s="28">
        <f ca="1">IF($D551&gt;$D$8,"",INDIRECT(ADDRESS(ROW(Entrées!$C$37)+($D551-1)*24+R$11,COLUMN(Entrées!$C$37)+($C551-1),4,TRUE,"Entrées")))</f>
        <v>2921</v>
      </c>
      <c r="S551" s="28">
        <f ca="1">IF($D551&gt;$D$8,"",INDIRECT(ADDRESS(ROW(Entrées!$C$37)+($D551-1)*24+S$11,COLUMN(Entrées!$C$37)+($C551-1),4,TRUE,"Entrées")))</f>
        <v>3000</v>
      </c>
      <c r="T551" s="28">
        <f ca="1">IF($D551&gt;$D$8,"",INDIRECT(ADDRESS(ROW(Entrées!$C$37)+($D551-1)*24+T$11,COLUMN(Entrées!$C$37)+($C551-1),4,TRUE,"Entrées")))</f>
        <v>3000</v>
      </c>
      <c r="U551" s="28">
        <f ca="1">IF($D551&gt;$D$8,"",INDIRECT(ADDRESS(ROW(Entrées!$C$37)+($D551-1)*24+U$11,COLUMN(Entrées!$C$37)+($C551-1),4,TRUE,"Entrées")))</f>
        <v>2500</v>
      </c>
      <c r="V551" s="28">
        <f ca="1">IF($D551&gt;$D$8,"",INDIRECT(ADDRESS(ROW(Entrées!$C$37)+($D551-1)*24+V$11,COLUMN(Entrées!$C$37)+($C551-1),4,TRUE,"Entrées")))</f>
        <v>1269</v>
      </c>
      <c r="W551" s="28">
        <f ca="1">IF($D551&gt;$D$8,"",INDIRECT(ADDRESS(ROW(Entrées!$C$37)+($D551-1)*24+W$11,COLUMN(Entrées!$C$37)+($C551-1),4,TRUE,"Entrées")))</f>
        <v>340</v>
      </c>
      <c r="X551" s="28">
        <f ca="1">IF($D551&gt;$D$8,"",INDIRECT(ADDRESS(ROW(Entrées!$C$37)+($D551-1)*24+X$11,COLUMN(Entrées!$C$37)+($C551-1),4,TRUE,"Entrées")))</f>
        <v>1840</v>
      </c>
      <c r="Y551" s="28">
        <f ca="1">IF($D551&gt;$D$8,"",INDIRECT(ADDRESS(ROW(Entrées!$C$37)+($D551-1)*24+Y$11,COLUMN(Entrées!$C$37)+($C551-1),4,TRUE,"Entrées")))</f>
        <v>1693</v>
      </c>
      <c r="Z551" s="28">
        <f ca="1">IF($D551&gt;$D$8,"",INDIRECT(ADDRESS(ROW(Entrées!$C$37)+($D551-1)*24+Z$11,COLUMN(Entrées!$C$37)+($C551-1),4,TRUE,"Entrées")))</f>
        <v>1464</v>
      </c>
      <c r="AA551" s="28">
        <f ca="1">IF($D551&gt;$D$8,"",INDIRECT(ADDRESS(ROW(Entrées!$C$37)+($D551-1)*24+AA$11,COLUMN(Entrées!$C$37)+($C551-1),4,TRUE,"Entrées")))</f>
        <v>1482</v>
      </c>
      <c r="AB551" s="28">
        <f ca="1">IF($D551&gt;$D$8,"",INDIRECT(ADDRESS(ROW(Entrées!$C$37)+($D551-1)*24+AB$11,COLUMN(Entrées!$C$37)+($C551-1),4,TRUE,"Entrées")))</f>
        <v>1766</v>
      </c>
      <c r="AC551" s="11"/>
      <c r="AD551" s="40">
        <f t="shared" ca="1" si="653"/>
        <v>826.95833333333337</v>
      </c>
      <c r="AE551" s="40">
        <f t="shared" ca="1" si="655"/>
        <v>3000</v>
      </c>
      <c r="AF551" s="40">
        <f t="shared" ca="1" si="656"/>
        <v>-1800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49473.956989247294</v>
      </c>
      <c r="AK551" s="31">
        <f t="shared" ca="1" si="602"/>
        <v>49350.672043010745</v>
      </c>
      <c r="AL551" s="31">
        <f t="shared" ca="1" si="603"/>
        <v>49398.118279569891</v>
      </c>
      <c r="AM551" s="31">
        <f t="shared" ca="1" si="604"/>
        <v>347.55645161290329</v>
      </c>
      <c r="AN551" s="31">
        <f t="shared" ca="1" si="605"/>
        <v>2588.1444892473114</v>
      </c>
      <c r="AO551" s="31">
        <f t="shared" ca="1" si="606"/>
        <v>1503.5463709677417</v>
      </c>
      <c r="AP551" s="31">
        <f t="shared" ca="1" si="607"/>
        <v>41704.171370967742</v>
      </c>
      <c r="AQ551" s="31">
        <f t="shared" ca="1" si="608"/>
        <v>2152.7096774193546</v>
      </c>
      <c r="AR551" s="31">
        <f t="shared" ca="1" si="609"/>
        <v>402.56922043010746</v>
      </c>
      <c r="AS551" s="31">
        <f t="shared" ca="1" si="610"/>
        <v>6508.2741935483891</v>
      </c>
      <c r="AT551" s="31">
        <f t="shared" ca="1" si="611"/>
        <v>-813.07862903225805</v>
      </c>
      <c r="AU551" s="31">
        <f t="shared" ca="1" si="612"/>
        <v>663.5913978494624</v>
      </c>
      <c r="AV551" s="31">
        <f t="shared" ca="1" si="613"/>
        <v>-5583.5161290322567</v>
      </c>
      <c r="AW551" s="31">
        <f t="shared" ca="1" si="614"/>
        <v>65.047043010752674</v>
      </c>
      <c r="AX551" s="31">
        <f t="shared" ca="1" si="615"/>
        <v>1350.5215053763443</v>
      </c>
      <c r="AY551" s="31">
        <f t="shared" ca="1" si="616"/>
        <v>-1174.383064516129</v>
      </c>
      <c r="AZ551" s="31">
        <f t="shared" ca="1" si="617"/>
        <v>-997.34811827956992</v>
      </c>
      <c r="BA551" s="31">
        <f t="shared" ca="1" si="618"/>
        <v>-382.02016129032256</v>
      </c>
      <c r="BB551" s="31">
        <f t="shared" ca="1" si="619"/>
        <v>-2410.5497311827958</v>
      </c>
      <c r="BC551" s="31">
        <f t="shared" ca="1" si="620"/>
        <v>-1597.1438172043011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-783</v>
      </c>
      <c r="BI551" s="32">
        <f>IF($BF551&gt;$Y$7,"",IF(AND($BF551=$Y$7,$BG551=23),"",Entrées!D579-Entrées!D578))</f>
        <v>-900</v>
      </c>
      <c r="BJ551" s="32">
        <f>IF($BF551&gt;$Y$7,"",IF(AND($BF551=$Y$7,$BG551=23),"",Entrées!E579-Entrées!E578))</f>
        <v>-1025</v>
      </c>
      <c r="BK551" s="32">
        <f>IF($BF551&gt;$Y$7,"",IF(AND($BF551=$Y$7,$BG551=23),"",Entrées!F579-Entrées!F578))</f>
        <v>-5.5</v>
      </c>
      <c r="BL551" s="32">
        <f>IF($BF551&gt;$Y$7,"",IF(AND($BF551=$Y$7,$BG551=23),"",Entrées!G579-Entrées!G578))</f>
        <v>6.5</v>
      </c>
      <c r="BM551" s="32">
        <f>IF($BF551&gt;$Y$7,"",IF(AND($BF551=$Y$7,$BG551=23),"",Entrées!H579-Entrées!H578))</f>
        <v>-2.5</v>
      </c>
      <c r="BN551" s="32">
        <f>IF($BF551&gt;$Y$7,"",IF(AND($BF551=$Y$7,$BG551=23),"",Entrées!I579-Entrées!I578))</f>
        <v>-69.5</v>
      </c>
      <c r="BO551" s="32">
        <f>IF($BF551&gt;$Y$7,"",IF(AND($BF551=$Y$7,$BG551=23),"",Entrées!J579-Entrées!J578))</f>
        <v>-329</v>
      </c>
      <c r="BP551" s="32">
        <f>IF($BF551&gt;$Y$7,"",IF(AND($BF551=$Y$7,$BG551=23),"",Entrées!K579-Entrées!K578))</f>
        <v>-7</v>
      </c>
      <c r="BQ551" s="32">
        <f>IF($BF551&gt;$Y$7,"",IF(AND($BF551=$Y$7,$BG551=23),"",Entrées!L579-Entrées!L578))</f>
        <v>-335</v>
      </c>
      <c r="BR551" s="32">
        <f>IF($BF551&gt;$Y$7,"",IF(AND($BF551=$Y$7,$BG551=23),"",Entrées!M579-Entrées!M578))</f>
        <v>-0.5</v>
      </c>
      <c r="BS551" s="32">
        <f>IF($BF551&gt;$Y$7,"",IF(AND($BF551=$Y$7,$BG551=23),"",Entrées!N579-Entrées!N578))</f>
        <v>10.5</v>
      </c>
      <c r="BT551" s="32">
        <f>IF($BF551&gt;$Y$7,"",IF(AND($BF551=$Y$7,$BG551=23),"",Entrées!O579-Entrées!O578))</f>
        <v>-50.5</v>
      </c>
      <c r="BU551" s="32">
        <f>IF($BF551&gt;$Y$7,"",IF(AND($BF551=$Y$7,$BG551=23),"",Entrées!P579-Entrées!P578))</f>
        <v>1</v>
      </c>
      <c r="BV551" s="32">
        <f>IF($BF551&gt;$Y$7,"",IF(AND($BF551=$Y$7,$BG551=23),"",Entrées!Q579-Entrées!Q578))</f>
        <v>38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64</v>
      </c>
      <c r="BY551" s="32">
        <f>IF($BF551&gt;$Y$7,"",IF(AND($BF551=$Y$7,$BG551=23),"",Entrées!T579-Entrées!T578))</f>
        <v>25</v>
      </c>
      <c r="BZ551" s="32">
        <f>IF($BF551&gt;$Y$7,"",IF(AND($BF551=$Y$7,$BG551=23),"",Entrées!U579-Entrées!U578))</f>
        <v>0</v>
      </c>
      <c r="CA551" s="32">
        <f>IF($BF551&gt;$Y$7,"",IF(AND($BF551=$Y$7,$BG551=23),"",Entrées!V579-Entrées!V578))</f>
        <v>-182</v>
      </c>
      <c r="CD551" s="33">
        <f>IF($BF551&lt;=$Y$7,Entrées!J578/CD$2,"")</f>
        <v>0.51728488518798887</v>
      </c>
      <c r="CE551" s="33">
        <f>IF($BF551&lt;=$Y$7,Entrées!K578/CE$2,"")</f>
        <v>0.35105112279025324</v>
      </c>
      <c r="CF551" s="11">
        <f t="shared" si="622"/>
        <v>7926</v>
      </c>
      <c r="CG551" s="11">
        <f t="shared" si="623"/>
        <v>4186</v>
      </c>
      <c r="CH551" s="52">
        <f t="shared" si="624"/>
        <v>0.27160101910413265</v>
      </c>
      <c r="CI551" s="52">
        <f t="shared" si="625"/>
        <v>9.6170382329218221E-2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1034</v>
      </c>
      <c r="F552" s="28">
        <f ca="1">IF($D552&gt;$D$8,"",INDIRECT(ADDRESS(ROW(Entrées!$C$37)+($D552-1)*24+F$11,COLUMN(Entrées!$C$37)+($C552-1),4,TRUE,"Entrées")))</f>
        <v>48</v>
      </c>
      <c r="G552" s="28">
        <f ca="1">IF($D552&gt;$D$8,"",INDIRECT(ADDRESS(ROW(Entrées!$C$37)+($D552-1)*24+G$11,COLUMN(Entrées!$C$37)+($C552-1),4,TRUE,"Entrées")))</f>
        <v>-350</v>
      </c>
      <c r="H552" s="28">
        <f ca="1">IF($D552&gt;$D$8,"",INDIRECT(ADDRESS(ROW(Entrées!$C$37)+($D552-1)*24+H$11,COLUMN(Entrées!$C$37)+($C552-1),4,TRUE,"Entrées")))</f>
        <v>-1061</v>
      </c>
      <c r="I552" s="28">
        <f ca="1">IF($D552&gt;$D$8,"",INDIRECT(ADDRESS(ROW(Entrées!$C$37)+($D552-1)*24+I$11,COLUMN(Entrées!$C$37)+($C552-1),4,TRUE,"Entrées")))</f>
        <v>-1765</v>
      </c>
      <c r="J552" s="28">
        <f ca="1">IF($D552&gt;$D$8,"",INDIRECT(ADDRESS(ROW(Entrées!$C$37)+($D552-1)*24+J$11,COLUMN(Entrées!$C$37)+($C552-1),4,TRUE,"Entrées")))</f>
        <v>-1750</v>
      </c>
      <c r="K552" s="28">
        <f ca="1">IF($D552&gt;$D$8,"",INDIRECT(ADDRESS(ROW(Entrées!$C$37)+($D552-1)*24+K$11,COLUMN(Entrées!$C$37)+($C552-1),4,TRUE,"Entrées")))</f>
        <v>-997</v>
      </c>
      <c r="L552" s="28">
        <f ca="1">IF($D552&gt;$D$8,"",INDIRECT(ADDRESS(ROW(Entrées!$C$37)+($D552-1)*24+L$11,COLUMN(Entrées!$C$37)+($C552-1),4,TRUE,"Entrées")))</f>
        <v>1417</v>
      </c>
      <c r="M552" s="28">
        <f ca="1">IF($D552&gt;$D$8,"",INDIRECT(ADDRESS(ROW(Entrées!$C$37)+($D552-1)*24+M$11,COLUMN(Entrées!$C$37)+($C552-1),4,TRUE,"Entrées")))</f>
        <v>1645</v>
      </c>
      <c r="N552" s="28">
        <f ca="1">IF($D552&gt;$D$8,"",INDIRECT(ADDRESS(ROW(Entrées!$C$37)+($D552-1)*24+N$11,COLUMN(Entrées!$C$37)+($C552-1),4,TRUE,"Entrées")))</f>
        <v>1584</v>
      </c>
      <c r="O552" s="28">
        <f ca="1">IF($D552&gt;$D$8,"",INDIRECT(ADDRESS(ROW(Entrées!$C$37)+($D552-1)*24+O$11,COLUMN(Entrées!$C$37)+($C552-1),4,TRUE,"Entrées")))</f>
        <v>1349</v>
      </c>
      <c r="P552" s="28">
        <f ca="1">IF($D552&gt;$D$8,"",INDIRECT(ADDRESS(ROW(Entrées!$C$37)+($D552-1)*24+P$11,COLUMN(Entrées!$C$37)+($C552-1),4,TRUE,"Entrées")))</f>
        <v>1652</v>
      </c>
      <c r="Q552" s="28">
        <f ca="1">IF($D552&gt;$D$8,"",INDIRECT(ADDRESS(ROW(Entrées!$C$37)+($D552-1)*24+Q$11,COLUMN(Entrées!$C$37)+($C552-1),4,TRUE,"Entrées")))</f>
        <v>1520</v>
      </c>
      <c r="R552" s="28">
        <f ca="1">IF($D552&gt;$D$8,"",INDIRECT(ADDRESS(ROW(Entrées!$C$37)+($D552-1)*24+R$11,COLUMN(Entrées!$C$37)+($C552-1),4,TRUE,"Entrées")))</f>
        <v>1762</v>
      </c>
      <c r="S552" s="28">
        <f ca="1">IF($D552&gt;$D$8,"",INDIRECT(ADDRESS(ROW(Entrées!$C$37)+($D552-1)*24+S$11,COLUMN(Entrées!$C$37)+($C552-1),4,TRUE,"Entrées")))</f>
        <v>1800</v>
      </c>
      <c r="T552" s="28">
        <f ca="1">IF($D552&gt;$D$8,"",INDIRECT(ADDRESS(ROW(Entrées!$C$37)+($D552-1)*24+T$11,COLUMN(Entrées!$C$37)+($C552-1),4,TRUE,"Entrées")))</f>
        <v>1800</v>
      </c>
      <c r="U552" s="28">
        <f ca="1">IF($D552&gt;$D$8,"",INDIRECT(ADDRESS(ROW(Entrées!$C$37)+($D552-1)*24+U$11,COLUMN(Entrées!$C$37)+($C552-1),4,TRUE,"Entrées")))</f>
        <v>2500</v>
      </c>
      <c r="V552" s="28">
        <f ca="1">IF($D552&gt;$D$8,"",INDIRECT(ADDRESS(ROW(Entrées!$C$37)+($D552-1)*24+V$11,COLUMN(Entrées!$C$37)+($C552-1),4,TRUE,"Entrées")))</f>
        <v>2500</v>
      </c>
      <c r="W552" s="28">
        <f ca="1">IF($D552&gt;$D$8,"",INDIRECT(ADDRESS(ROW(Entrées!$C$37)+($D552-1)*24+W$11,COLUMN(Entrées!$C$37)+($C552-1),4,TRUE,"Entrées")))</f>
        <v>2494</v>
      </c>
      <c r="X552" s="28">
        <f ca="1">IF($D552&gt;$D$8,"",INDIRECT(ADDRESS(ROW(Entrées!$C$37)+($D552-1)*24+X$11,COLUMN(Entrées!$C$37)+($C552-1),4,TRUE,"Entrées")))</f>
        <v>2458</v>
      </c>
      <c r="Y552" s="28">
        <f ca="1">IF($D552&gt;$D$8,"",INDIRECT(ADDRESS(ROW(Entrées!$C$37)+($D552-1)*24+Y$11,COLUMN(Entrées!$C$37)+($C552-1),4,TRUE,"Entrées")))</f>
        <v>2440</v>
      </c>
      <c r="Z552" s="28">
        <f ca="1">IF($D552&gt;$D$8,"",INDIRECT(ADDRESS(ROW(Entrées!$C$37)+($D552-1)*24+Z$11,COLUMN(Entrées!$C$37)+($C552-1),4,TRUE,"Entrées")))</f>
        <v>2445</v>
      </c>
      <c r="AA552" s="28">
        <f ca="1">IF($D552&gt;$D$8,"",INDIRECT(ADDRESS(ROW(Entrées!$C$37)+($D552-1)*24+AA$11,COLUMN(Entrées!$C$37)+($C552-1),4,TRUE,"Entrées")))</f>
        <v>2500</v>
      </c>
      <c r="AB552" s="28">
        <f ca="1">IF($D552&gt;$D$8,"",INDIRECT(ADDRESS(ROW(Entrées!$C$37)+($D552-1)*24+AB$11,COLUMN(Entrées!$C$37)+($C552-1),4,TRUE,"Entrées")))</f>
        <v>2500</v>
      </c>
      <c r="AC552" s="11"/>
      <c r="AD552" s="40">
        <f t="shared" ca="1" si="653"/>
        <v>1230.2083333333333</v>
      </c>
      <c r="AE552" s="40">
        <f t="shared" ca="1" si="655"/>
        <v>2500</v>
      </c>
      <c r="AF552" s="40">
        <f t="shared" ca="1" si="656"/>
        <v>-1765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49473.956989247294</v>
      </c>
      <c r="AK552" s="31">
        <f t="shared" ca="1" si="602"/>
        <v>49350.672043010745</v>
      </c>
      <c r="AL552" s="31">
        <f t="shared" ca="1" si="603"/>
        <v>49398.118279569891</v>
      </c>
      <c r="AM552" s="31">
        <f t="shared" ca="1" si="604"/>
        <v>347.55645161290329</v>
      </c>
      <c r="AN552" s="31">
        <f t="shared" ca="1" si="605"/>
        <v>2588.1444892473114</v>
      </c>
      <c r="AO552" s="31">
        <f t="shared" ca="1" si="606"/>
        <v>1503.5463709677417</v>
      </c>
      <c r="AP552" s="31">
        <f t="shared" ca="1" si="607"/>
        <v>41704.171370967742</v>
      </c>
      <c r="AQ552" s="31">
        <f t="shared" ca="1" si="608"/>
        <v>2152.7096774193546</v>
      </c>
      <c r="AR552" s="31">
        <f t="shared" ca="1" si="609"/>
        <v>402.56922043010746</v>
      </c>
      <c r="AS552" s="31">
        <f t="shared" ca="1" si="610"/>
        <v>6508.2741935483891</v>
      </c>
      <c r="AT552" s="31">
        <f t="shared" ca="1" si="611"/>
        <v>-813.07862903225805</v>
      </c>
      <c r="AU552" s="31">
        <f t="shared" ca="1" si="612"/>
        <v>663.5913978494624</v>
      </c>
      <c r="AV552" s="31">
        <f t="shared" ca="1" si="613"/>
        <v>-5583.5161290322567</v>
      </c>
      <c r="AW552" s="31">
        <f t="shared" ca="1" si="614"/>
        <v>65.047043010752674</v>
      </c>
      <c r="AX552" s="31">
        <f t="shared" ca="1" si="615"/>
        <v>1350.5215053763443</v>
      </c>
      <c r="AY552" s="31">
        <f t="shared" ca="1" si="616"/>
        <v>-1174.383064516129</v>
      </c>
      <c r="AZ552" s="31">
        <f t="shared" ca="1" si="617"/>
        <v>-997.34811827956992</v>
      </c>
      <c r="BA552" s="31">
        <f t="shared" ca="1" si="618"/>
        <v>-382.02016129032256</v>
      </c>
      <c r="BB552" s="31">
        <f t="shared" ca="1" si="619"/>
        <v>-2410.5497311827958</v>
      </c>
      <c r="BC552" s="31">
        <f t="shared" ca="1" si="620"/>
        <v>-1597.1438172043011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-1640</v>
      </c>
      <c r="BI552" s="32">
        <f>IF($BF552&gt;$Y$7,"",IF(AND($BF552=$Y$7,$BG552=23),"",Entrées!D580-Entrées!D579))</f>
        <v>-1850</v>
      </c>
      <c r="BJ552" s="32">
        <f>IF($BF552&gt;$Y$7,"",IF(AND($BF552=$Y$7,$BG552=23),"",Entrées!E580-Entrées!E579))</f>
        <v>-1662.5</v>
      </c>
      <c r="BK552" s="32">
        <f>IF($BF552&gt;$Y$7,"",IF(AND($BF552=$Y$7,$BG552=23),"",Entrées!F580-Entrées!F579))</f>
        <v>-4</v>
      </c>
      <c r="BL552" s="32">
        <f>IF($BF552&gt;$Y$7,"",IF(AND($BF552=$Y$7,$BG552=23),"",Entrées!G580-Entrées!G579))</f>
        <v>-131</v>
      </c>
      <c r="BM552" s="32">
        <f>IF($BF552&gt;$Y$7,"",IF(AND($BF552=$Y$7,$BG552=23),"",Entrées!H580-Entrées!H579))</f>
        <v>10.5</v>
      </c>
      <c r="BN552" s="32">
        <f>IF($BF552&gt;$Y$7,"",IF(AND($BF552=$Y$7,$BG552=23),"",Entrées!I580-Entrées!I579))</f>
        <v>-164.5</v>
      </c>
      <c r="BO552" s="32">
        <f>IF($BF552&gt;$Y$7,"",IF(AND($BF552=$Y$7,$BG552=23),"",Entrées!J580-Entrées!J579))</f>
        <v>-298</v>
      </c>
      <c r="BP552" s="32">
        <f>IF($BF552&gt;$Y$7,"",IF(AND($BF552=$Y$7,$BG552=23),"",Entrées!K580-Entrées!K579))</f>
        <v>-60.5</v>
      </c>
      <c r="BQ552" s="32">
        <f>IF($BF552&gt;$Y$7,"",IF(AND($BF552=$Y$7,$BG552=23),"",Entrées!L580-Entrées!L579))</f>
        <v>-727.5</v>
      </c>
      <c r="BR552" s="32">
        <f>IF($BF552&gt;$Y$7,"",IF(AND($BF552=$Y$7,$BG552=23),"",Entrées!M580-Entrées!M579))</f>
        <v>0</v>
      </c>
      <c r="BS552" s="32">
        <f>IF($BF552&gt;$Y$7,"",IF(AND($BF552=$Y$7,$BG552=23),"",Entrées!N580-Entrées!N579))</f>
        <v>-10.5</v>
      </c>
      <c r="BT552" s="32">
        <f>IF($BF552&gt;$Y$7,"",IF(AND($BF552=$Y$7,$BG552=23),"",Entrées!O580-Entrées!O579))</f>
        <v>-254.5</v>
      </c>
      <c r="BU552" s="32">
        <f>IF($BF552&gt;$Y$7,"",IF(AND($BF552=$Y$7,$BG552=23),"",Entrées!P580-Entrées!P579))</f>
        <v>0</v>
      </c>
      <c r="BV552" s="32">
        <f>IF($BF552&gt;$Y$7,"",IF(AND($BF552=$Y$7,$BG552=23),"",Entrées!Q580-Entrées!Q579))</f>
        <v>0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-352</v>
      </c>
      <c r="BY552" s="32">
        <f>IF($BF552&gt;$Y$7,"",IF(AND($BF552=$Y$7,$BG552=23),"",Entrées!T580-Entrées!T579))</f>
        <v>-25</v>
      </c>
      <c r="BZ552" s="32">
        <f>IF($BF552&gt;$Y$7,"",IF(AND($BF552=$Y$7,$BG552=23),"",Entrées!U580-Entrées!U579))</f>
        <v>0</v>
      </c>
      <c r="CA552" s="32">
        <f>IF($BF552&gt;$Y$7,"",IF(AND($BF552=$Y$7,$BG552=23),"",Entrées!V580-Entrées!V579))</f>
        <v>57</v>
      </c>
      <c r="CD552" s="33">
        <f>IF($BF552&lt;=$Y$7,Entrées!J579/CD$2,"")</f>
        <v>0.47577592732778196</v>
      </c>
      <c r="CE552" s="33">
        <f>IF($BF552&lt;=$Y$7,Entrées!K579/CE$2,"")</f>
        <v>0.34937888198757766</v>
      </c>
      <c r="CF552" s="11">
        <f t="shared" si="622"/>
        <v>7926</v>
      </c>
      <c r="CG552" s="11">
        <f t="shared" si="623"/>
        <v>4186</v>
      </c>
      <c r="CH552" s="52">
        <f t="shared" si="624"/>
        <v>0.27160101910413265</v>
      </c>
      <c r="CI552" s="52">
        <f t="shared" si="625"/>
        <v>9.6170382329218221E-2</v>
      </c>
    </row>
    <row r="553" spans="1:87">
      <c r="A553" s="11" t="str">
        <f>"AF"&amp;A547</f>
        <v>AF560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1760</v>
      </c>
      <c r="F553" s="28">
        <f ca="1">IF($D553&gt;$D$8,"",INDIRECT(ADDRESS(ROW(Entrées!$C$37)+($D553-1)*24+F$11,COLUMN(Entrées!$C$37)+($C553-1),4,TRUE,"Entrées")))</f>
        <v>1560</v>
      </c>
      <c r="G553" s="28">
        <f ca="1">IF($D553&gt;$D$8,"",INDIRECT(ADDRESS(ROW(Entrées!$C$37)+($D553-1)*24+G$11,COLUMN(Entrées!$C$37)+($C553-1),4,TRUE,"Entrées")))</f>
        <v>901</v>
      </c>
      <c r="H553" s="28">
        <f ca="1">IF($D553&gt;$D$8,"",INDIRECT(ADDRESS(ROW(Entrées!$C$37)+($D553-1)*24+H$11,COLUMN(Entrées!$C$37)+($C553-1),4,TRUE,"Entrées")))</f>
        <v>655</v>
      </c>
      <c r="I553" s="28">
        <f ca="1">IF($D553&gt;$D$8,"",INDIRECT(ADDRESS(ROW(Entrées!$C$37)+($D553-1)*24+I$11,COLUMN(Entrées!$C$37)+($C553-1),4,TRUE,"Entrées")))</f>
        <v>-167</v>
      </c>
      <c r="J553" s="28">
        <f ca="1">IF($D553&gt;$D$8,"",INDIRECT(ADDRESS(ROW(Entrées!$C$37)+($D553-1)*24+J$11,COLUMN(Entrées!$C$37)+($C553-1),4,TRUE,"Entrées")))</f>
        <v>573</v>
      </c>
      <c r="K553" s="28">
        <f ca="1">IF($D553&gt;$D$8,"",INDIRECT(ADDRESS(ROW(Entrées!$C$37)+($D553-1)*24+K$11,COLUMN(Entrées!$C$37)+($C553-1),4,TRUE,"Entrées")))</f>
        <v>2308</v>
      </c>
      <c r="L553" s="28">
        <f ca="1">IF($D553&gt;$D$8,"",INDIRECT(ADDRESS(ROW(Entrées!$C$37)+($D553-1)*24+L$11,COLUMN(Entrées!$C$37)+($C553-1),4,TRUE,"Entrées")))</f>
        <v>2500</v>
      </c>
      <c r="M553" s="28">
        <f ca="1">IF($D553&gt;$D$8,"",INDIRECT(ADDRESS(ROW(Entrées!$C$37)+($D553-1)*24+M$11,COLUMN(Entrées!$C$37)+($C553-1),4,TRUE,"Entrées")))</f>
        <v>2487</v>
      </c>
      <c r="N553" s="28">
        <f ca="1">IF($D553&gt;$D$8,"",INDIRECT(ADDRESS(ROW(Entrées!$C$37)+($D553-1)*24+N$11,COLUMN(Entrées!$C$37)+($C553-1),4,TRUE,"Entrées")))</f>
        <v>2482</v>
      </c>
      <c r="O553" s="28">
        <f ca="1">IF($D553&gt;$D$8,"",INDIRECT(ADDRESS(ROW(Entrées!$C$37)+($D553-1)*24+O$11,COLUMN(Entrées!$C$37)+($C553-1),4,TRUE,"Entrées")))</f>
        <v>2500</v>
      </c>
      <c r="P553" s="28">
        <f ca="1">IF($D553&gt;$D$8,"",INDIRECT(ADDRESS(ROW(Entrées!$C$37)+($D553-1)*24+P$11,COLUMN(Entrées!$C$37)+($C553-1),4,TRUE,"Entrées")))</f>
        <v>2500</v>
      </c>
      <c r="Q553" s="28">
        <f ca="1">IF($D553&gt;$D$8,"",INDIRECT(ADDRESS(ROW(Entrées!$C$37)+($D553-1)*24+Q$11,COLUMN(Entrées!$C$37)+($C553-1),4,TRUE,"Entrées")))</f>
        <v>3000</v>
      </c>
      <c r="R553" s="28">
        <f ca="1">IF($D553&gt;$D$8,"",INDIRECT(ADDRESS(ROW(Entrées!$C$37)+($D553-1)*24+R$11,COLUMN(Entrées!$C$37)+($C553-1),4,TRUE,"Entrées")))</f>
        <v>2500</v>
      </c>
      <c r="S553" s="28">
        <f ca="1">IF($D553&gt;$D$8,"",INDIRECT(ADDRESS(ROW(Entrées!$C$37)+($D553-1)*24+S$11,COLUMN(Entrées!$C$37)+($C553-1),4,TRUE,"Entrées")))</f>
        <v>3000</v>
      </c>
      <c r="T553" s="28">
        <f ca="1">IF($D553&gt;$D$8,"",INDIRECT(ADDRESS(ROW(Entrées!$C$37)+($D553-1)*24+T$11,COLUMN(Entrées!$C$37)+($C553-1),4,TRUE,"Entrées")))</f>
        <v>3000</v>
      </c>
      <c r="U553" s="28">
        <f ca="1">IF($D553&gt;$D$8,"",INDIRECT(ADDRESS(ROW(Entrées!$C$37)+($D553-1)*24+U$11,COLUMN(Entrées!$C$37)+($C553-1),4,TRUE,"Entrées")))</f>
        <v>2193</v>
      </c>
      <c r="V553" s="28">
        <f ca="1">IF($D553&gt;$D$8,"",INDIRECT(ADDRESS(ROW(Entrées!$C$37)+($D553-1)*24+V$11,COLUMN(Entrées!$C$37)+($C553-1),4,TRUE,"Entrées")))</f>
        <v>204</v>
      </c>
      <c r="W553" s="28">
        <f ca="1">IF($D553&gt;$D$8,"",INDIRECT(ADDRESS(ROW(Entrées!$C$37)+($D553-1)*24+W$11,COLUMN(Entrées!$C$37)+($C553-1),4,TRUE,"Entrées")))</f>
        <v>-377</v>
      </c>
      <c r="X553" s="28">
        <f ca="1">IF($D553&gt;$D$8,"",INDIRECT(ADDRESS(ROW(Entrées!$C$37)+($D553-1)*24+X$11,COLUMN(Entrées!$C$37)+($C553-1),4,TRUE,"Entrées")))</f>
        <v>-400</v>
      </c>
      <c r="Y553" s="28">
        <f ca="1">IF($D553&gt;$D$8,"",INDIRECT(ADDRESS(ROW(Entrées!$C$37)+($D553-1)*24+Y$11,COLUMN(Entrées!$C$37)+($C553-1),4,TRUE,"Entrées")))</f>
        <v>636</v>
      </c>
      <c r="Z553" s="28">
        <f ca="1">IF($D553&gt;$D$8,"",INDIRECT(ADDRESS(ROW(Entrées!$C$37)+($D553-1)*24+Z$11,COLUMN(Entrées!$C$37)+($C553-1),4,TRUE,"Entrées")))</f>
        <v>1127</v>
      </c>
      <c r="AA553" s="28">
        <f ca="1">IF($D553&gt;$D$8,"",INDIRECT(ADDRESS(ROW(Entrées!$C$37)+($D553-1)*24+AA$11,COLUMN(Entrées!$C$37)+($C553-1),4,TRUE,"Entrées")))</f>
        <v>2230</v>
      </c>
      <c r="AB553" s="28">
        <f ca="1">IF($D553&gt;$D$8,"",INDIRECT(ADDRESS(ROW(Entrées!$C$37)+($D553-1)*24+AB$11,COLUMN(Entrées!$C$37)+($C553-1),4,TRUE,"Entrées")))</f>
        <v>2529</v>
      </c>
      <c r="AC553" s="11"/>
      <c r="AD553" s="40">
        <f t="shared" ca="1" si="653"/>
        <v>1654.2083333333333</v>
      </c>
      <c r="AE553" s="40">
        <f t="shared" ca="1" si="655"/>
        <v>3000</v>
      </c>
      <c r="AF553" s="40">
        <f t="shared" ca="1" si="656"/>
        <v>-400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49473.956989247294</v>
      </c>
      <c r="AK553" s="31">
        <f t="shared" ca="1" si="602"/>
        <v>49350.672043010745</v>
      </c>
      <c r="AL553" s="31">
        <f t="shared" ca="1" si="603"/>
        <v>49398.118279569891</v>
      </c>
      <c r="AM553" s="31">
        <f t="shared" ca="1" si="604"/>
        <v>347.55645161290329</v>
      </c>
      <c r="AN553" s="31">
        <f t="shared" ca="1" si="605"/>
        <v>2588.1444892473114</v>
      </c>
      <c r="AO553" s="31">
        <f t="shared" ca="1" si="606"/>
        <v>1503.5463709677417</v>
      </c>
      <c r="AP553" s="31">
        <f t="shared" ca="1" si="607"/>
        <v>41704.171370967742</v>
      </c>
      <c r="AQ553" s="31">
        <f t="shared" ca="1" si="608"/>
        <v>2152.7096774193546</v>
      </c>
      <c r="AR553" s="31">
        <f t="shared" ca="1" si="609"/>
        <v>402.56922043010746</v>
      </c>
      <c r="AS553" s="31">
        <f t="shared" ca="1" si="610"/>
        <v>6508.2741935483891</v>
      </c>
      <c r="AT553" s="31">
        <f t="shared" ca="1" si="611"/>
        <v>-813.07862903225805</v>
      </c>
      <c r="AU553" s="31">
        <f t="shared" ca="1" si="612"/>
        <v>663.5913978494624</v>
      </c>
      <c r="AV553" s="31">
        <f t="shared" ca="1" si="613"/>
        <v>-5583.5161290322567</v>
      </c>
      <c r="AW553" s="31">
        <f t="shared" ca="1" si="614"/>
        <v>65.047043010752674</v>
      </c>
      <c r="AX553" s="31">
        <f t="shared" ca="1" si="615"/>
        <v>1350.5215053763443</v>
      </c>
      <c r="AY553" s="31">
        <f t="shared" ca="1" si="616"/>
        <v>-1174.383064516129</v>
      </c>
      <c r="AZ553" s="31">
        <f t="shared" ca="1" si="617"/>
        <v>-997.34811827956992</v>
      </c>
      <c r="BA553" s="31">
        <f t="shared" ca="1" si="618"/>
        <v>-382.02016129032256</v>
      </c>
      <c r="BB553" s="31">
        <f t="shared" ca="1" si="619"/>
        <v>-2410.5497311827958</v>
      </c>
      <c r="BC553" s="31">
        <f t="shared" ca="1" si="620"/>
        <v>-1597.1438172043011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-1580</v>
      </c>
      <c r="BI553" s="32">
        <f>IF($BF553&gt;$Y$7,"",IF(AND($BF553=$Y$7,$BG553=23),"",Entrées!D581-Entrées!D580))</f>
        <v>-1375</v>
      </c>
      <c r="BJ553" s="32">
        <f>IF($BF553&gt;$Y$7,"",IF(AND($BF553=$Y$7,$BG553=23),"",Entrées!E581-Entrées!E580))</f>
        <v>-1162.5</v>
      </c>
      <c r="BK553" s="32">
        <f>IF($BF553&gt;$Y$7,"",IF(AND($BF553=$Y$7,$BG553=23),"",Entrées!F581-Entrées!F580))</f>
        <v>0.5</v>
      </c>
      <c r="BL553" s="32">
        <f>IF($BF553&gt;$Y$7,"",IF(AND($BF553=$Y$7,$BG553=23),"",Entrées!G581-Entrées!G580))</f>
        <v>-185</v>
      </c>
      <c r="BM553" s="32">
        <f>IF($BF553&gt;$Y$7,"",IF(AND($BF553=$Y$7,$BG553=23),"",Entrées!H581-Entrées!H580))</f>
        <v>8</v>
      </c>
      <c r="BN553" s="32">
        <f>IF($BF553&gt;$Y$7,"",IF(AND($BF553=$Y$7,$BG553=23),"",Entrées!I581-Entrées!I580))</f>
        <v>-278</v>
      </c>
      <c r="BO553" s="32">
        <f>IF($BF553&gt;$Y$7,"",IF(AND($BF553=$Y$7,$BG553=23),"",Entrées!J581-Entrées!J580))</f>
        <v>-416</v>
      </c>
      <c r="BP553" s="32">
        <f>IF($BF553&gt;$Y$7,"",IF(AND($BF553=$Y$7,$BG553=23),"",Entrées!K581-Entrées!K580))</f>
        <v>-274</v>
      </c>
      <c r="BQ553" s="32">
        <f>IF($BF553&gt;$Y$7,"",IF(AND($BF553=$Y$7,$BG553=23),"",Entrées!L581-Entrées!L580))</f>
        <v>-434.5</v>
      </c>
      <c r="BR553" s="32">
        <f>IF($BF553&gt;$Y$7,"",IF(AND($BF553=$Y$7,$BG553=23),"",Entrées!M581-Entrées!M580))</f>
        <v>-1</v>
      </c>
      <c r="BS553" s="32">
        <f>IF($BF553&gt;$Y$7,"",IF(AND($BF553=$Y$7,$BG553=23),"",Entrées!N581-Entrées!N580))</f>
        <v>-3</v>
      </c>
      <c r="BT553" s="32">
        <f>IF($BF553&gt;$Y$7,"",IF(AND($BF553=$Y$7,$BG553=23),"",Entrées!O581-Entrées!O580))</f>
        <v>3</v>
      </c>
      <c r="BU553" s="32">
        <f>IF($BF553&gt;$Y$7,"",IF(AND($BF553=$Y$7,$BG553=23),"",Entrées!P581-Entrées!P580))</f>
        <v>-2</v>
      </c>
      <c r="BV553" s="32">
        <f>IF($BF553&gt;$Y$7,"",IF(AND($BF553=$Y$7,$BG553=23),"",Entrées!Q581-Entrées!Q580))</f>
        <v>700</v>
      </c>
      <c r="BW553" s="32">
        <f>IF($BF553&gt;$Y$7,"",IF(AND($BF553=$Y$7,$BG553=23),"",Entrées!R581-Entrées!R580))</f>
        <v>0</v>
      </c>
      <c r="BX553" s="32">
        <f>IF($BF553&gt;$Y$7,"",IF(AND($BF553=$Y$7,$BG553=23),"",Entrées!S581-Entrées!S580))</f>
        <v>-382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0</v>
      </c>
      <c r="CA553" s="32">
        <f>IF($BF553&gt;$Y$7,"",IF(AND($BF553=$Y$7,$BG553=23),"",Entrées!V581-Entrées!V580))</f>
        <v>9</v>
      </c>
      <c r="CD553" s="33">
        <f>IF($BF553&lt;=$Y$7,Entrées!J580/CD$2,"")</f>
        <v>0.43817814786777692</v>
      </c>
      <c r="CE553" s="33">
        <f>IF($BF553&lt;=$Y$7,Entrées!K580/CE$2,"")</f>
        <v>0.33492594362159578</v>
      </c>
      <c r="CF553" s="11">
        <f t="shared" si="622"/>
        <v>7926</v>
      </c>
      <c r="CG553" s="11">
        <f t="shared" si="623"/>
        <v>4186</v>
      </c>
      <c r="CH553" s="52">
        <f t="shared" si="624"/>
        <v>0.27160101910413265</v>
      </c>
      <c r="CI553" s="52">
        <f t="shared" si="625"/>
        <v>9.6170382329218221E-2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903</v>
      </c>
      <c r="F554" s="28">
        <f ca="1">IF($D554&gt;$D$8,"",INDIRECT(ADDRESS(ROW(Entrées!$C$37)+($D554-1)*24+F$11,COLUMN(Entrées!$C$37)+($C554-1),4,TRUE,"Entrées")))</f>
        <v>-436</v>
      </c>
      <c r="G554" s="28">
        <f ca="1">IF($D554&gt;$D$8,"",INDIRECT(ADDRESS(ROW(Entrées!$C$37)+($D554-1)*24+G$11,COLUMN(Entrées!$C$37)+($C554-1),4,TRUE,"Entrées")))</f>
        <v>-1794</v>
      </c>
      <c r="H554" s="28">
        <f ca="1">IF($D554&gt;$D$8,"",INDIRECT(ADDRESS(ROW(Entrées!$C$37)+($D554-1)*24+H$11,COLUMN(Entrées!$C$37)+($C554-1),4,TRUE,"Entrées")))</f>
        <v>-1800</v>
      </c>
      <c r="I554" s="28">
        <f ca="1">IF($D554&gt;$D$8,"",INDIRECT(ADDRESS(ROW(Entrées!$C$37)+($D554-1)*24+I$11,COLUMN(Entrées!$C$37)+($C554-1),4,TRUE,"Entrées")))</f>
        <v>-1660</v>
      </c>
      <c r="J554" s="28">
        <f ca="1">IF($D554&gt;$D$8,"",INDIRECT(ADDRESS(ROW(Entrées!$C$37)+($D554-1)*24+J$11,COLUMN(Entrées!$C$37)+($C554-1),4,TRUE,"Entrées")))</f>
        <v>-1527</v>
      </c>
      <c r="K554" s="28">
        <f ca="1">IF($D554&gt;$D$8,"",INDIRECT(ADDRESS(ROW(Entrées!$C$37)+($D554-1)*24+K$11,COLUMN(Entrées!$C$37)+($C554-1),4,TRUE,"Entrées")))</f>
        <v>-1554</v>
      </c>
      <c r="L554" s="28">
        <f ca="1">IF($D554&gt;$D$8,"",INDIRECT(ADDRESS(ROW(Entrées!$C$37)+($D554-1)*24+L$11,COLUMN(Entrées!$C$37)+($C554-1),4,TRUE,"Entrées")))</f>
        <v>-429</v>
      </c>
      <c r="M554" s="28">
        <f ca="1">IF($D554&gt;$D$8,"",INDIRECT(ADDRESS(ROW(Entrées!$C$37)+($D554-1)*24+M$11,COLUMN(Entrées!$C$37)+($C554-1),4,TRUE,"Entrées")))</f>
        <v>-689</v>
      </c>
      <c r="N554" s="28">
        <f ca="1">IF($D554&gt;$D$8,"",INDIRECT(ADDRESS(ROW(Entrées!$C$37)+($D554-1)*24+N$11,COLUMN(Entrées!$C$37)+($C554-1),4,TRUE,"Entrées")))</f>
        <v>1351</v>
      </c>
      <c r="O554" s="28">
        <f ca="1">IF($D554&gt;$D$8,"",INDIRECT(ADDRESS(ROW(Entrées!$C$37)+($D554-1)*24+O$11,COLUMN(Entrées!$C$37)+($C554-1),4,TRUE,"Entrées")))</f>
        <v>2434</v>
      </c>
      <c r="P554" s="28">
        <f ca="1">IF($D554&gt;$D$8,"",INDIRECT(ADDRESS(ROW(Entrées!$C$37)+($D554-1)*24+P$11,COLUMN(Entrées!$C$37)+($C554-1),4,TRUE,"Entrées")))</f>
        <v>2717</v>
      </c>
      <c r="Q554" s="28">
        <f ca="1">IF($D554&gt;$D$8,"",INDIRECT(ADDRESS(ROW(Entrées!$C$37)+($D554-1)*24+Q$11,COLUMN(Entrées!$C$37)+($C554-1),4,TRUE,"Entrées")))</f>
        <v>2482</v>
      </c>
      <c r="R554" s="28">
        <f ca="1">IF($D554&gt;$D$8,"",INDIRECT(ADDRESS(ROW(Entrées!$C$37)+($D554-1)*24+R$11,COLUMN(Entrées!$C$37)+($C554-1),4,TRUE,"Entrées")))</f>
        <v>2686</v>
      </c>
      <c r="S554" s="28">
        <f ca="1">IF($D554&gt;$D$8,"",INDIRECT(ADDRESS(ROW(Entrées!$C$37)+($D554-1)*24+S$11,COLUMN(Entrées!$C$37)+($C554-1),4,TRUE,"Entrées")))</f>
        <v>2490</v>
      </c>
      <c r="T554" s="28">
        <f ca="1">IF($D554&gt;$D$8,"",INDIRECT(ADDRESS(ROW(Entrées!$C$37)+($D554-1)*24+T$11,COLUMN(Entrées!$C$37)+($C554-1),4,TRUE,"Entrées")))</f>
        <v>2240</v>
      </c>
      <c r="U554" s="28">
        <f ca="1">IF($D554&gt;$D$8,"",INDIRECT(ADDRESS(ROW(Entrées!$C$37)+($D554-1)*24+U$11,COLUMN(Entrées!$C$37)+($C554-1),4,TRUE,"Entrées")))</f>
        <v>1890</v>
      </c>
      <c r="V554" s="28">
        <f ca="1">IF($D554&gt;$D$8,"",INDIRECT(ADDRESS(ROW(Entrées!$C$37)+($D554-1)*24+V$11,COLUMN(Entrées!$C$37)+($C554-1),4,TRUE,"Entrées")))</f>
        <v>2084</v>
      </c>
      <c r="W554" s="28">
        <f ca="1">IF($D554&gt;$D$8,"",INDIRECT(ADDRESS(ROW(Entrées!$C$37)+($D554-1)*24+W$11,COLUMN(Entrées!$C$37)+($C554-1),4,TRUE,"Entrées")))</f>
        <v>2429</v>
      </c>
      <c r="X554" s="28">
        <f ca="1">IF($D554&gt;$D$8,"",INDIRECT(ADDRESS(ROW(Entrées!$C$37)+($D554-1)*24+X$11,COLUMN(Entrées!$C$37)+($C554-1),4,TRUE,"Entrées")))</f>
        <v>2360</v>
      </c>
      <c r="Y554" s="28">
        <f ca="1">IF($D554&gt;$D$8,"",INDIRECT(ADDRESS(ROW(Entrées!$C$37)+($D554-1)*24+Y$11,COLUMN(Entrées!$C$37)+($C554-1),4,TRUE,"Entrées")))</f>
        <v>2389</v>
      </c>
      <c r="Z554" s="28">
        <f ca="1">IF($D554&gt;$D$8,"",INDIRECT(ADDRESS(ROW(Entrées!$C$37)+($D554-1)*24+Z$11,COLUMN(Entrées!$C$37)+($C554-1),4,TRUE,"Entrées")))</f>
        <v>2328</v>
      </c>
      <c r="AA554" s="28">
        <f ca="1">IF($D554&gt;$D$8,"",INDIRECT(ADDRESS(ROW(Entrées!$C$37)+($D554-1)*24+AA$11,COLUMN(Entrées!$C$37)+($C554-1),4,TRUE,"Entrées")))</f>
        <v>2500</v>
      </c>
      <c r="AB554" s="28">
        <f ca="1">IF($D554&gt;$D$8,"",INDIRECT(ADDRESS(ROW(Entrées!$C$37)+($D554-1)*24+AB$11,COLUMN(Entrées!$C$37)+($C554-1),4,TRUE,"Entrées")))</f>
        <v>2395</v>
      </c>
      <c r="AC554" s="11"/>
      <c r="AD554" s="40">
        <f t="shared" ca="1" si="653"/>
        <v>1074.5416666666667</v>
      </c>
      <c r="AE554" s="40">
        <f t="shared" ca="1" si="655"/>
        <v>2717</v>
      </c>
      <c r="AF554" s="40">
        <f t="shared" ca="1" si="656"/>
        <v>-1800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49473.956989247294</v>
      </c>
      <c r="AK554" s="31">
        <f t="shared" ca="1" si="602"/>
        <v>49350.672043010745</v>
      </c>
      <c r="AL554" s="31">
        <f t="shared" ca="1" si="603"/>
        <v>49398.118279569891</v>
      </c>
      <c r="AM554" s="31">
        <f t="shared" ca="1" si="604"/>
        <v>347.55645161290329</v>
      </c>
      <c r="AN554" s="31">
        <f t="shared" ca="1" si="605"/>
        <v>2588.1444892473114</v>
      </c>
      <c r="AO554" s="31">
        <f t="shared" ca="1" si="606"/>
        <v>1503.5463709677417</v>
      </c>
      <c r="AP554" s="31">
        <f t="shared" ca="1" si="607"/>
        <v>41704.171370967742</v>
      </c>
      <c r="AQ554" s="31">
        <f t="shared" ca="1" si="608"/>
        <v>2152.7096774193546</v>
      </c>
      <c r="AR554" s="31">
        <f t="shared" ca="1" si="609"/>
        <v>402.56922043010746</v>
      </c>
      <c r="AS554" s="31">
        <f t="shared" ca="1" si="610"/>
        <v>6508.2741935483891</v>
      </c>
      <c r="AT554" s="31">
        <f t="shared" ca="1" si="611"/>
        <v>-813.07862903225805</v>
      </c>
      <c r="AU554" s="31">
        <f t="shared" ca="1" si="612"/>
        <v>663.5913978494624</v>
      </c>
      <c r="AV554" s="31">
        <f t="shared" ca="1" si="613"/>
        <v>-5583.5161290322567</v>
      </c>
      <c r="AW554" s="31">
        <f t="shared" ca="1" si="614"/>
        <v>65.047043010752674</v>
      </c>
      <c r="AX554" s="31">
        <f t="shared" ca="1" si="615"/>
        <v>1350.5215053763443</v>
      </c>
      <c r="AY554" s="31">
        <f t="shared" ca="1" si="616"/>
        <v>-1174.383064516129</v>
      </c>
      <c r="AZ554" s="31">
        <f t="shared" ca="1" si="617"/>
        <v>-997.34811827956992</v>
      </c>
      <c r="BA554" s="31">
        <f t="shared" ca="1" si="618"/>
        <v>-382.02016129032256</v>
      </c>
      <c r="BB554" s="31">
        <f t="shared" ca="1" si="619"/>
        <v>-2410.5497311827958</v>
      </c>
      <c r="BC554" s="31">
        <f t="shared" ca="1" si="620"/>
        <v>-1597.1438172043011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-1108.5</v>
      </c>
      <c r="BI554" s="32">
        <f>IF($BF554&gt;$Y$7,"",IF(AND($BF554=$Y$7,$BG554=23),"",Entrées!D582-Entrées!D581))</f>
        <v>-925</v>
      </c>
      <c r="BJ554" s="32">
        <f>IF($BF554&gt;$Y$7,"",IF(AND($BF554=$Y$7,$BG554=23),"",Entrées!E582-Entrées!E581))</f>
        <v>-662.5</v>
      </c>
      <c r="BK554" s="32">
        <f>IF($BF554&gt;$Y$7,"",IF(AND($BF554=$Y$7,$BG554=23),"",Entrées!F582-Entrées!F581))</f>
        <v>1</v>
      </c>
      <c r="BL554" s="32">
        <f>IF($BF554&gt;$Y$7,"",IF(AND($BF554=$Y$7,$BG554=23),"",Entrées!G582-Entrées!G581))</f>
        <v>-46.5</v>
      </c>
      <c r="BM554" s="32">
        <f>IF($BF554&gt;$Y$7,"",IF(AND($BF554=$Y$7,$BG554=23),"",Entrées!H582-Entrées!H581))</f>
        <v>-18.5</v>
      </c>
      <c r="BN554" s="32">
        <f>IF($BF554&gt;$Y$7,"",IF(AND($BF554=$Y$7,$BG554=23),"",Entrées!I582-Entrées!I581))</f>
        <v>-82</v>
      </c>
      <c r="BO554" s="32">
        <f>IF($BF554&gt;$Y$7,"",IF(AND($BF554=$Y$7,$BG554=23),"",Entrées!J582-Entrées!J581))</f>
        <v>-502</v>
      </c>
      <c r="BP554" s="32">
        <f>IF($BF554&gt;$Y$7,"",IF(AND($BF554=$Y$7,$BG554=23),"",Entrées!K582-Entrées!K581))</f>
        <v>-424.5</v>
      </c>
      <c r="BQ554" s="32">
        <f>IF($BF554&gt;$Y$7,"",IF(AND($BF554=$Y$7,$BG554=23),"",Entrées!L582-Entrées!L581))</f>
        <v>57</v>
      </c>
      <c r="BR554" s="32">
        <f>IF($BF554&gt;$Y$7,"",IF(AND($BF554=$Y$7,$BG554=23),"",Entrées!M582-Entrées!M581))</f>
        <v>-415</v>
      </c>
      <c r="BS554" s="32">
        <f>IF($BF554&gt;$Y$7,"",IF(AND($BF554=$Y$7,$BG554=23),"",Entrées!N582-Entrées!N581))</f>
        <v>14</v>
      </c>
      <c r="BT554" s="32">
        <f>IF($BF554&gt;$Y$7,"",IF(AND($BF554=$Y$7,$BG554=23),"",Entrées!O582-Entrées!O581))</f>
        <v>308.5</v>
      </c>
      <c r="BU554" s="32">
        <f>IF($BF554&gt;$Y$7,"",IF(AND($BF554=$Y$7,$BG554=23),"",Entrées!P582-Entrées!P581))</f>
        <v>1</v>
      </c>
      <c r="BV554" s="32">
        <f>IF($BF554&gt;$Y$7,"",IF(AND($BF554=$Y$7,$BG554=23),"",Entrées!Q582-Entrées!Q581))</f>
        <v>0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-312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0</v>
      </c>
      <c r="CA554" s="32">
        <f>IF($BF554&gt;$Y$7,"",IF(AND($BF554=$Y$7,$BG554=23),"",Entrées!V582-Entrées!V581))</f>
        <v>545</v>
      </c>
      <c r="CD554" s="33">
        <f>IF($BF554&lt;=$Y$7,Entrées!J581/CD$2,"")</f>
        <v>0.38569265707797123</v>
      </c>
      <c r="CE554" s="33">
        <f>IF($BF554&lt;=$Y$7,Entrées!K581/CE$2,"")</f>
        <v>0.26946966077400858</v>
      </c>
      <c r="CF554" s="11">
        <f t="shared" si="622"/>
        <v>7926</v>
      </c>
      <c r="CG554" s="11">
        <f t="shared" si="623"/>
        <v>4186</v>
      </c>
      <c r="CH554" s="52">
        <f t="shared" si="624"/>
        <v>0.27160101910413265</v>
      </c>
      <c r="CI554" s="52">
        <f t="shared" si="625"/>
        <v>9.6170382329218221E-2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1799</v>
      </c>
      <c r="F555" s="28">
        <f ca="1">IF($D555&gt;$D$8,"",INDIRECT(ADDRESS(ROW(Entrées!$C$37)+($D555-1)*24+F$11,COLUMN(Entrées!$C$37)+($C555-1),4,TRUE,"Entrées")))</f>
        <v>205</v>
      </c>
      <c r="G555" s="28">
        <f ca="1">IF($D555&gt;$D$8,"",INDIRECT(ADDRESS(ROW(Entrées!$C$37)+($D555-1)*24+G$11,COLUMN(Entrées!$C$37)+($C555-1),4,TRUE,"Entrées")))</f>
        <v>-1721</v>
      </c>
      <c r="H555" s="28">
        <f ca="1">IF($D555&gt;$D$8,"",INDIRECT(ADDRESS(ROW(Entrées!$C$37)+($D555-1)*24+H$11,COLUMN(Entrées!$C$37)+($C555-1),4,TRUE,"Entrées")))</f>
        <v>-1787</v>
      </c>
      <c r="I555" s="28">
        <f ca="1">IF($D555&gt;$D$8,"",INDIRECT(ADDRESS(ROW(Entrées!$C$37)+($D555-1)*24+I$11,COLUMN(Entrées!$C$37)+($C555-1),4,TRUE,"Entrées")))</f>
        <v>-1775</v>
      </c>
      <c r="J555" s="28">
        <f ca="1">IF($D555&gt;$D$8,"",INDIRECT(ADDRESS(ROW(Entrées!$C$37)+($D555-1)*24+J$11,COLUMN(Entrées!$C$37)+($C555-1),4,TRUE,"Entrées")))</f>
        <v>-1675</v>
      </c>
      <c r="K555" s="28">
        <f ca="1">IF($D555&gt;$D$8,"",INDIRECT(ADDRESS(ROW(Entrées!$C$37)+($D555-1)*24+K$11,COLUMN(Entrées!$C$37)+($C555-1),4,TRUE,"Entrées")))</f>
        <v>-1750</v>
      </c>
      <c r="L555" s="28">
        <f ca="1">IF($D555&gt;$D$8,"",INDIRECT(ADDRESS(ROW(Entrées!$C$37)+($D555-1)*24+L$11,COLUMN(Entrées!$C$37)+($C555-1),4,TRUE,"Entrées")))</f>
        <v>-1133</v>
      </c>
      <c r="M555" s="28">
        <f ca="1">IF($D555&gt;$D$8,"",INDIRECT(ADDRESS(ROW(Entrées!$C$37)+($D555-1)*24+M$11,COLUMN(Entrées!$C$37)+($C555-1),4,TRUE,"Entrées")))</f>
        <v>363</v>
      </c>
      <c r="N555" s="28">
        <f ca="1">IF($D555&gt;$D$8,"",INDIRECT(ADDRESS(ROW(Entrées!$C$37)+($D555-1)*24+N$11,COLUMN(Entrées!$C$37)+($C555-1),4,TRUE,"Entrées")))</f>
        <v>979</v>
      </c>
      <c r="O555" s="28">
        <f ca="1">IF($D555&gt;$D$8,"",INDIRECT(ADDRESS(ROW(Entrées!$C$37)+($D555-1)*24+O$11,COLUMN(Entrées!$C$37)+($C555-1),4,TRUE,"Entrées")))</f>
        <v>-171</v>
      </c>
      <c r="P555" s="28">
        <f ca="1">IF($D555&gt;$D$8,"",INDIRECT(ADDRESS(ROW(Entrées!$C$37)+($D555-1)*24+P$11,COLUMN(Entrées!$C$37)+($C555-1),4,TRUE,"Entrées")))</f>
        <v>55</v>
      </c>
      <c r="Q555" s="28">
        <f ca="1">IF($D555&gt;$D$8,"",INDIRECT(ADDRESS(ROW(Entrées!$C$37)+($D555-1)*24+Q$11,COLUMN(Entrées!$C$37)+($C555-1),4,TRUE,"Entrées")))</f>
        <v>565</v>
      </c>
      <c r="R555" s="28">
        <f ca="1">IF($D555&gt;$D$8,"",INDIRECT(ADDRESS(ROW(Entrées!$C$37)+($D555-1)*24+R$11,COLUMN(Entrées!$C$37)+($C555-1),4,TRUE,"Entrées")))</f>
        <v>-218</v>
      </c>
      <c r="S555" s="28">
        <f ca="1">IF($D555&gt;$D$8,"",INDIRECT(ADDRESS(ROW(Entrées!$C$37)+($D555-1)*24+S$11,COLUMN(Entrées!$C$37)+($C555-1),4,TRUE,"Entrées")))</f>
        <v>71</v>
      </c>
      <c r="T555" s="28">
        <f ca="1">IF($D555&gt;$D$8,"",INDIRECT(ADDRESS(ROW(Entrées!$C$37)+($D555-1)*24+T$11,COLUMN(Entrées!$C$37)+($C555-1),4,TRUE,"Entrées")))</f>
        <v>19</v>
      </c>
      <c r="U555" s="28">
        <f ca="1">IF($D555&gt;$D$8,"",INDIRECT(ADDRESS(ROW(Entrées!$C$37)+($D555-1)*24+U$11,COLUMN(Entrées!$C$37)+($C555-1),4,TRUE,"Entrées")))</f>
        <v>-916</v>
      </c>
      <c r="V555" s="28">
        <f ca="1">IF($D555&gt;$D$8,"",INDIRECT(ADDRESS(ROW(Entrées!$C$37)+($D555-1)*24+V$11,COLUMN(Entrées!$C$37)+($C555-1),4,TRUE,"Entrées")))</f>
        <v>-1800</v>
      </c>
      <c r="W555" s="28">
        <f ca="1">IF($D555&gt;$D$8,"",INDIRECT(ADDRESS(ROW(Entrées!$C$37)+($D555-1)*24+W$11,COLUMN(Entrées!$C$37)+($C555-1),4,TRUE,"Entrées")))</f>
        <v>-1800</v>
      </c>
      <c r="X555" s="28">
        <f ca="1">IF($D555&gt;$D$8,"",INDIRECT(ADDRESS(ROW(Entrées!$C$37)+($D555-1)*24+X$11,COLUMN(Entrées!$C$37)+($C555-1),4,TRUE,"Entrées")))</f>
        <v>-1083</v>
      </c>
      <c r="Y555" s="28">
        <f ca="1">IF($D555&gt;$D$8,"",INDIRECT(ADDRESS(ROW(Entrées!$C$37)+($D555-1)*24+Y$11,COLUMN(Entrées!$C$37)+($C555-1),4,TRUE,"Entrées")))</f>
        <v>-1568</v>
      </c>
      <c r="Z555" s="28">
        <f ca="1">IF($D555&gt;$D$8,"",INDIRECT(ADDRESS(ROW(Entrées!$C$37)+($D555-1)*24+Z$11,COLUMN(Entrées!$C$37)+($C555-1),4,TRUE,"Entrées")))</f>
        <v>-1661</v>
      </c>
      <c r="AA555" s="28">
        <f ca="1">IF($D555&gt;$D$8,"",INDIRECT(ADDRESS(ROW(Entrées!$C$37)+($D555-1)*24+AA$11,COLUMN(Entrées!$C$37)+($C555-1),4,TRUE,"Entrées")))</f>
        <v>-509</v>
      </c>
      <c r="AB555" s="28">
        <f ca="1">IF($D555&gt;$D$8,"",INDIRECT(ADDRESS(ROW(Entrées!$C$37)+($D555-1)*24+AB$11,COLUMN(Entrées!$C$37)+($C555-1),4,TRUE,"Entrées")))</f>
        <v>452</v>
      </c>
      <c r="AC555" s="11"/>
      <c r="AD555" s="40">
        <f t="shared" ca="1" si="653"/>
        <v>-627.45833333333337</v>
      </c>
      <c r="AE555" s="40">
        <f t="shared" ca="1" si="655"/>
        <v>1799</v>
      </c>
      <c r="AF555" s="40">
        <f t="shared" ca="1" si="656"/>
        <v>-1800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49473.956989247294</v>
      </c>
      <c r="AK555" s="31">
        <f t="shared" ca="1" si="602"/>
        <v>49350.672043010745</v>
      </c>
      <c r="AL555" s="31">
        <f t="shared" ca="1" si="603"/>
        <v>49398.118279569891</v>
      </c>
      <c r="AM555" s="31">
        <f t="shared" ca="1" si="604"/>
        <v>347.55645161290329</v>
      </c>
      <c r="AN555" s="31">
        <f t="shared" ca="1" si="605"/>
        <v>2588.1444892473114</v>
      </c>
      <c r="AO555" s="31">
        <f t="shared" ca="1" si="606"/>
        <v>1503.5463709677417</v>
      </c>
      <c r="AP555" s="31">
        <f t="shared" ca="1" si="607"/>
        <v>41704.171370967742</v>
      </c>
      <c r="AQ555" s="31">
        <f t="shared" ca="1" si="608"/>
        <v>2152.7096774193546</v>
      </c>
      <c r="AR555" s="31">
        <f t="shared" ca="1" si="609"/>
        <v>402.56922043010746</v>
      </c>
      <c r="AS555" s="31">
        <f t="shared" ca="1" si="610"/>
        <v>6508.2741935483891</v>
      </c>
      <c r="AT555" s="31">
        <f t="shared" ca="1" si="611"/>
        <v>-813.07862903225805</v>
      </c>
      <c r="AU555" s="31">
        <f t="shared" ca="1" si="612"/>
        <v>663.5913978494624</v>
      </c>
      <c r="AV555" s="31">
        <f t="shared" ca="1" si="613"/>
        <v>-5583.5161290322567</v>
      </c>
      <c r="AW555" s="31">
        <f t="shared" ca="1" si="614"/>
        <v>65.047043010752674</v>
      </c>
      <c r="AX555" s="31">
        <f t="shared" ca="1" si="615"/>
        <v>1350.5215053763443</v>
      </c>
      <c r="AY555" s="31">
        <f t="shared" ca="1" si="616"/>
        <v>-1174.383064516129</v>
      </c>
      <c r="AZ555" s="31">
        <f t="shared" ca="1" si="617"/>
        <v>-997.34811827956992</v>
      </c>
      <c r="BA555" s="31">
        <f t="shared" ca="1" si="618"/>
        <v>-382.02016129032256</v>
      </c>
      <c r="BB555" s="31">
        <f t="shared" ca="1" si="619"/>
        <v>-2410.5497311827958</v>
      </c>
      <c r="BC555" s="31">
        <f t="shared" ca="1" si="620"/>
        <v>-1597.1438172043011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677</v>
      </c>
      <c r="BI555" s="32">
        <f>IF($BF555&gt;$Y$7,"",IF(AND($BF555=$Y$7,$BG555=23),"",Entrées!D583-Entrées!D582))</f>
        <v>2100</v>
      </c>
      <c r="BJ555" s="32">
        <f>IF($BF555&gt;$Y$7,"",IF(AND($BF555=$Y$7,$BG555=23),"",Entrées!E583-Entrées!E582))</f>
        <v>1912.5</v>
      </c>
      <c r="BK555" s="32">
        <f>IF($BF555&gt;$Y$7,"",IF(AND($BF555=$Y$7,$BG555=23),"",Entrées!F583-Entrées!F582))</f>
        <v>-1.5</v>
      </c>
      <c r="BL555" s="32">
        <f>IF($BF555&gt;$Y$7,"",IF(AND($BF555=$Y$7,$BG555=23),"",Entrées!G583-Entrées!G582))</f>
        <v>135</v>
      </c>
      <c r="BM555" s="32">
        <f>IF($BF555&gt;$Y$7,"",IF(AND($BF555=$Y$7,$BG555=23),"",Entrées!H583-Entrées!H582))</f>
        <v>-16</v>
      </c>
      <c r="BN555" s="32">
        <f>IF($BF555&gt;$Y$7,"",IF(AND($BF555=$Y$7,$BG555=23),"",Entrées!I583-Entrées!I582))</f>
        <v>283</v>
      </c>
      <c r="BO555" s="32">
        <f>IF($BF555&gt;$Y$7,"",IF(AND($BF555=$Y$7,$BG555=23),"",Entrées!J583-Entrées!J582))</f>
        <v>-354.5</v>
      </c>
      <c r="BP555" s="32">
        <f>IF($BF555&gt;$Y$7,"",IF(AND($BF555=$Y$7,$BG555=23),"",Entrées!K583-Entrées!K582))</f>
        <v>-513.5</v>
      </c>
      <c r="BQ555" s="32">
        <f>IF($BF555&gt;$Y$7,"",IF(AND($BF555=$Y$7,$BG555=23),"",Entrées!L583-Entrées!L582))</f>
        <v>376</v>
      </c>
      <c r="BR555" s="32">
        <f>IF($BF555&gt;$Y$7,"",IF(AND($BF555=$Y$7,$BG555=23),"",Entrées!M583-Entrées!M582))</f>
        <v>3</v>
      </c>
      <c r="BS555" s="32">
        <f>IF($BF555&gt;$Y$7,"",IF(AND($BF555=$Y$7,$BG555=23),"",Entrées!N583-Entrées!N582))</f>
        <v>7</v>
      </c>
      <c r="BT555" s="32">
        <f>IF($BF555&gt;$Y$7,"",IF(AND($BF555=$Y$7,$BG555=23),"",Entrées!O583-Entrées!O582))</f>
        <v>757.5</v>
      </c>
      <c r="BU555" s="32">
        <f>IF($BF555&gt;$Y$7,"",IF(AND($BF555=$Y$7,$BG555=23),"",Entrées!P583-Entrées!P582))</f>
        <v>2.5</v>
      </c>
      <c r="BV555" s="32">
        <f>IF($BF555&gt;$Y$7,"",IF(AND($BF555=$Y$7,$BG555=23),"",Entrées!Q583-Entrées!Q582))</f>
        <v>-6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618</v>
      </c>
      <c r="BY555" s="32">
        <f>IF($BF555&gt;$Y$7,"",IF(AND($BF555=$Y$7,$BG555=23),"",Entrées!T583-Entrées!T582))</f>
        <v>223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556</v>
      </c>
      <c r="CD555" s="33">
        <f>IF($BF555&lt;=$Y$7,Entrées!J582/CD$2,"")</f>
        <v>0.32235680040373454</v>
      </c>
      <c r="CE555" s="33">
        <f>IF($BF555&lt;=$Y$7,Entrées!K582/CE$2,"")</f>
        <v>0.16806020066889632</v>
      </c>
      <c r="CF555" s="11">
        <f t="shared" si="622"/>
        <v>7926</v>
      </c>
      <c r="CG555" s="11">
        <f t="shared" si="623"/>
        <v>4186</v>
      </c>
      <c r="CH555" s="52">
        <f t="shared" si="624"/>
        <v>0.27160101910413265</v>
      </c>
      <c r="CI555" s="52">
        <f t="shared" si="625"/>
        <v>9.6170382329218221E-2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-855</v>
      </c>
      <c r="F556" s="28">
        <f ca="1">IF($D556&gt;$D$8,"",INDIRECT(ADDRESS(ROW(Entrées!$C$37)+($D556-1)*24+F$11,COLUMN(Entrées!$C$37)+($C556-1),4,TRUE,"Entrées")))</f>
        <v>-525</v>
      </c>
      <c r="G556" s="28">
        <f ca="1">IF($D556&gt;$D$8,"",INDIRECT(ADDRESS(ROW(Entrées!$C$37)+($D556-1)*24+G$11,COLUMN(Entrées!$C$37)+($C556-1),4,TRUE,"Entrées")))</f>
        <v>499</v>
      </c>
      <c r="H556" s="28">
        <f ca="1">IF($D556&gt;$D$8,"",INDIRECT(ADDRESS(ROW(Entrées!$C$37)+($D556-1)*24+H$11,COLUMN(Entrées!$C$37)+($C556-1),4,TRUE,"Entrées")))</f>
        <v>-687</v>
      </c>
      <c r="I556" s="28">
        <f ca="1">IF($D556&gt;$D$8,"",INDIRECT(ADDRESS(ROW(Entrées!$C$37)+($D556-1)*24+I$11,COLUMN(Entrées!$C$37)+($C556-1),4,TRUE,"Entrées")))</f>
        <v>-412</v>
      </c>
      <c r="J556" s="28">
        <f ca="1">IF($D556&gt;$D$8,"",INDIRECT(ADDRESS(ROW(Entrées!$C$37)+($D556-1)*24+J$11,COLUMN(Entrées!$C$37)+($C556-1),4,TRUE,"Entrées")))</f>
        <v>-77</v>
      </c>
      <c r="K556" s="28">
        <f ca="1">IF($D556&gt;$D$8,"",INDIRECT(ADDRESS(ROW(Entrées!$C$37)+($D556-1)*24+K$11,COLUMN(Entrées!$C$37)+($C556-1),4,TRUE,"Entrées")))</f>
        <v>1063</v>
      </c>
      <c r="L556" s="28">
        <f ca="1">IF($D556&gt;$D$8,"",INDIRECT(ADDRESS(ROW(Entrées!$C$37)+($D556-1)*24+L$11,COLUMN(Entrées!$C$37)+($C556-1),4,TRUE,"Entrées")))</f>
        <v>-866</v>
      </c>
      <c r="M556" s="28">
        <f ca="1">IF($D556&gt;$D$8,"",INDIRECT(ADDRESS(ROW(Entrées!$C$37)+($D556-1)*24+M$11,COLUMN(Entrées!$C$37)+($C556-1),4,TRUE,"Entrées")))</f>
        <v>-1800</v>
      </c>
      <c r="N556" s="28">
        <f ca="1">IF($D556&gt;$D$8,"",INDIRECT(ADDRESS(ROW(Entrées!$C$37)+($D556-1)*24+N$11,COLUMN(Entrées!$C$37)+($C556-1),4,TRUE,"Entrées")))</f>
        <v>-317</v>
      </c>
      <c r="O556" s="28">
        <f ca="1">IF($D556&gt;$D$8,"",INDIRECT(ADDRESS(ROW(Entrées!$C$37)+($D556-1)*24+O$11,COLUMN(Entrées!$C$37)+($C556-1),4,TRUE,"Entrées")))</f>
        <v>693</v>
      </c>
      <c r="P556" s="28">
        <f ca="1">IF($D556&gt;$D$8,"",INDIRECT(ADDRESS(ROW(Entrées!$C$37)+($D556-1)*24+P$11,COLUMN(Entrées!$C$37)+($C556-1),4,TRUE,"Entrées")))</f>
        <v>1200</v>
      </c>
      <c r="Q556" s="28">
        <f ca="1">IF($D556&gt;$D$8,"",INDIRECT(ADDRESS(ROW(Entrées!$C$37)+($D556-1)*24+Q$11,COLUMN(Entrées!$C$37)+($C556-1),4,TRUE,"Entrées")))</f>
        <v>1200</v>
      </c>
      <c r="R556" s="28">
        <f ca="1">IF($D556&gt;$D$8,"",INDIRECT(ADDRESS(ROW(Entrées!$C$37)+($D556-1)*24+R$11,COLUMN(Entrées!$C$37)+($C556-1),4,TRUE,"Entrées")))</f>
        <v>1200</v>
      </c>
      <c r="S556" s="28">
        <f ca="1">IF($D556&gt;$D$8,"",INDIRECT(ADDRESS(ROW(Entrées!$C$37)+($D556-1)*24+S$11,COLUMN(Entrées!$C$37)+($C556-1),4,TRUE,"Entrées")))</f>
        <v>1174</v>
      </c>
      <c r="T556" s="28">
        <f ca="1">IF($D556&gt;$D$8,"",INDIRECT(ADDRESS(ROW(Entrées!$C$37)+($D556-1)*24+T$11,COLUMN(Entrées!$C$37)+($C556-1),4,TRUE,"Entrées")))</f>
        <v>314</v>
      </c>
      <c r="U556" s="28">
        <f ca="1">IF($D556&gt;$D$8,"",INDIRECT(ADDRESS(ROW(Entrées!$C$37)+($D556-1)*24+U$11,COLUMN(Entrées!$C$37)+($C556-1),4,TRUE,"Entrées")))</f>
        <v>-863</v>
      </c>
      <c r="V556" s="28">
        <f ca="1">IF($D556&gt;$D$8,"",INDIRECT(ADDRESS(ROW(Entrées!$C$37)+($D556-1)*24+V$11,COLUMN(Entrées!$C$37)+($C556-1),4,TRUE,"Entrées")))</f>
        <v>-1676</v>
      </c>
      <c r="W556" s="28">
        <f ca="1">IF($D556&gt;$D$8,"",INDIRECT(ADDRESS(ROW(Entrées!$C$37)+($D556-1)*24+W$11,COLUMN(Entrées!$C$37)+($C556-1),4,TRUE,"Entrées")))</f>
        <v>-1241</v>
      </c>
      <c r="X556" s="28">
        <f ca="1">IF($D556&gt;$D$8,"",INDIRECT(ADDRESS(ROW(Entrées!$C$37)+($D556-1)*24+X$11,COLUMN(Entrées!$C$37)+($C556-1),4,TRUE,"Entrées")))</f>
        <v>-694</v>
      </c>
      <c r="Y556" s="28">
        <f ca="1">IF($D556&gt;$D$8,"",INDIRECT(ADDRESS(ROW(Entrées!$C$37)+($D556-1)*24+Y$11,COLUMN(Entrées!$C$37)+($C556-1),4,TRUE,"Entrées")))</f>
        <v>-76</v>
      </c>
      <c r="Z556" s="28">
        <f ca="1">IF($D556&gt;$D$8,"",INDIRECT(ADDRESS(ROW(Entrées!$C$37)+($D556-1)*24+Z$11,COLUMN(Entrées!$C$37)+($C556-1),4,TRUE,"Entrées")))</f>
        <v>691</v>
      </c>
      <c r="AA556" s="28">
        <f ca="1">IF($D556&gt;$D$8,"",INDIRECT(ADDRESS(ROW(Entrées!$C$37)+($D556-1)*24+AA$11,COLUMN(Entrées!$C$37)+($C556-1),4,TRUE,"Entrées")))</f>
        <v>621</v>
      </c>
      <c r="AB556" s="28">
        <f ca="1">IF($D556&gt;$D$8,"",INDIRECT(ADDRESS(ROW(Entrées!$C$37)+($D556-1)*24+AB$11,COLUMN(Entrées!$C$37)+($C556-1),4,TRUE,"Entrées")))</f>
        <v>1153</v>
      </c>
      <c r="AC556" s="11"/>
      <c r="AD556" s="40">
        <f t="shared" ca="1" si="653"/>
        <v>-11.708333333333334</v>
      </c>
      <c r="AE556" s="40">
        <f t="shared" ca="1" si="655"/>
        <v>1200</v>
      </c>
      <c r="AF556" s="40">
        <f t="shared" ca="1" si="656"/>
        <v>-1800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49473.956989247294</v>
      </c>
      <c r="AK556" s="31">
        <f t="shared" ca="1" si="602"/>
        <v>49350.672043010745</v>
      </c>
      <c r="AL556" s="31">
        <f t="shared" ca="1" si="603"/>
        <v>49398.118279569891</v>
      </c>
      <c r="AM556" s="31">
        <f t="shared" ca="1" si="604"/>
        <v>347.55645161290329</v>
      </c>
      <c r="AN556" s="31">
        <f t="shared" ca="1" si="605"/>
        <v>2588.1444892473114</v>
      </c>
      <c r="AO556" s="31">
        <f t="shared" ca="1" si="606"/>
        <v>1503.5463709677417</v>
      </c>
      <c r="AP556" s="31">
        <f t="shared" ca="1" si="607"/>
        <v>41704.171370967742</v>
      </c>
      <c r="AQ556" s="31">
        <f t="shared" ca="1" si="608"/>
        <v>2152.7096774193546</v>
      </c>
      <c r="AR556" s="31">
        <f t="shared" ca="1" si="609"/>
        <v>402.56922043010746</v>
      </c>
      <c r="AS556" s="31">
        <f t="shared" ca="1" si="610"/>
        <v>6508.2741935483891</v>
      </c>
      <c r="AT556" s="31">
        <f t="shared" ca="1" si="611"/>
        <v>-813.07862903225805</v>
      </c>
      <c r="AU556" s="31">
        <f t="shared" ca="1" si="612"/>
        <v>663.5913978494624</v>
      </c>
      <c r="AV556" s="31">
        <f t="shared" ca="1" si="613"/>
        <v>-5583.5161290322567</v>
      </c>
      <c r="AW556" s="31">
        <f t="shared" ca="1" si="614"/>
        <v>65.047043010752674</v>
      </c>
      <c r="AX556" s="31">
        <f t="shared" ca="1" si="615"/>
        <v>1350.5215053763443</v>
      </c>
      <c r="AY556" s="31">
        <f t="shared" ca="1" si="616"/>
        <v>-1174.383064516129</v>
      </c>
      <c r="AZ556" s="31">
        <f t="shared" ca="1" si="617"/>
        <v>-997.34811827956992</v>
      </c>
      <c r="BA556" s="31">
        <f t="shared" ca="1" si="618"/>
        <v>-382.02016129032256</v>
      </c>
      <c r="BB556" s="31">
        <f t="shared" ca="1" si="619"/>
        <v>-2410.5497311827958</v>
      </c>
      <c r="BC556" s="31">
        <f t="shared" ca="1" si="620"/>
        <v>-1597.1438172043011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4972</v>
      </c>
      <c r="BI556" s="32">
        <f>IF($BF556&gt;$Y$7,"",IF(AND($BF556=$Y$7,$BG556=23),"",Entrées!D584-Entrées!D583))</f>
        <v>4212.5</v>
      </c>
      <c r="BJ556" s="32">
        <f>IF($BF556&gt;$Y$7,"",IF(AND($BF556=$Y$7,$BG556=23),"",Entrées!E584-Entrées!E583))</f>
        <v>3925</v>
      </c>
      <c r="BK556" s="32">
        <f>IF($BF556&gt;$Y$7,"",IF(AND($BF556=$Y$7,$BG556=23),"",Entrées!F584-Entrées!F583))</f>
        <v>3.5</v>
      </c>
      <c r="BL556" s="32">
        <f>IF($BF556&gt;$Y$7,"",IF(AND($BF556=$Y$7,$BG556=23),"",Entrées!G584-Entrées!G583))</f>
        <v>459.5</v>
      </c>
      <c r="BM556" s="32">
        <f>IF($BF556&gt;$Y$7,"",IF(AND($BF556=$Y$7,$BG556=23),"",Entrées!H584-Entrées!H583))</f>
        <v>-1</v>
      </c>
      <c r="BN556" s="32">
        <f>IF($BF556&gt;$Y$7,"",IF(AND($BF556=$Y$7,$BG556=23),"",Entrées!I584-Entrées!I583))</f>
        <v>525</v>
      </c>
      <c r="BO556" s="32">
        <f>IF($BF556&gt;$Y$7,"",IF(AND($BF556=$Y$7,$BG556=23),"",Entrées!J584-Entrées!J583))</f>
        <v>-155</v>
      </c>
      <c r="BP556" s="32">
        <f>IF($BF556&gt;$Y$7,"",IF(AND($BF556=$Y$7,$BG556=23),"",Entrées!K584-Entrées!K583))</f>
        <v>-187.5</v>
      </c>
      <c r="BQ556" s="32">
        <f>IF($BF556&gt;$Y$7,"",IF(AND($BF556=$Y$7,$BG556=23),"",Entrées!L584-Entrées!L583))</f>
        <v>2707.5</v>
      </c>
      <c r="BR556" s="32">
        <f>IF($BF556&gt;$Y$7,"",IF(AND($BF556=$Y$7,$BG556=23),"",Entrées!M584-Entrées!M583))</f>
        <v>413</v>
      </c>
      <c r="BS556" s="32">
        <f>IF($BF556&gt;$Y$7,"",IF(AND($BF556=$Y$7,$BG556=23),"",Entrées!N584-Entrées!N583))</f>
        <v>5</v>
      </c>
      <c r="BT556" s="32">
        <f>IF($BF556&gt;$Y$7,"",IF(AND($BF556=$Y$7,$BG556=23),"",Entrées!O584-Entrées!O583))</f>
        <v>1203.5</v>
      </c>
      <c r="BU556" s="32">
        <f>IF($BF556&gt;$Y$7,"",IF(AND($BF556=$Y$7,$BG556=23),"",Entrées!P584-Entrées!P583))</f>
        <v>3.5</v>
      </c>
      <c r="BV556" s="32">
        <f>IF($BF556&gt;$Y$7,"",IF(AND($BF556=$Y$7,$BG556=23),"",Entrées!Q584-Entrées!Q583))</f>
        <v>-36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-296</v>
      </c>
      <c r="BY556" s="32">
        <f>IF($BF556&gt;$Y$7,"",IF(AND($BF556=$Y$7,$BG556=23),"",Entrées!T584-Entrées!T583))</f>
        <v>677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603</v>
      </c>
      <c r="CD556" s="33">
        <f>IF($BF556&lt;=$Y$7,Entrées!J583/CD$2,"")</f>
        <v>0.27763058289174869</v>
      </c>
      <c r="CE556" s="33">
        <f>IF($BF556&lt;=$Y$7,Entrées!K583/CE$2,"")</f>
        <v>4.5389393215480175E-2</v>
      </c>
      <c r="CF556" s="11">
        <f t="shared" si="622"/>
        <v>7926</v>
      </c>
      <c r="CG556" s="11">
        <f t="shared" si="623"/>
        <v>4186</v>
      </c>
      <c r="CH556" s="52">
        <f t="shared" si="624"/>
        <v>0.27160101910413265</v>
      </c>
      <c r="CI556" s="52">
        <f t="shared" si="625"/>
        <v>9.6170382329218221E-2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915</v>
      </c>
      <c r="F557" s="28">
        <f ca="1">IF($D557&gt;$D$8,"",INDIRECT(ADDRESS(ROW(Entrées!$C$37)+($D557-1)*24+F$11,COLUMN(Entrées!$C$37)+($C557-1),4,TRUE,"Entrées")))</f>
        <v>1175</v>
      </c>
      <c r="G557" s="28">
        <f ca="1">IF($D557&gt;$D$8,"",INDIRECT(ADDRESS(ROW(Entrées!$C$37)+($D557-1)*24+G$11,COLUMN(Entrées!$C$37)+($C557-1),4,TRUE,"Entrées")))</f>
        <v>962</v>
      </c>
      <c r="H557" s="28">
        <f ca="1">IF($D557&gt;$D$8,"",INDIRECT(ADDRESS(ROW(Entrées!$C$37)+($D557-1)*24+H$11,COLUMN(Entrées!$C$37)+($C557-1),4,TRUE,"Entrées")))</f>
        <v>92</v>
      </c>
      <c r="I557" s="28">
        <f ca="1">IF($D557&gt;$D$8,"",INDIRECT(ADDRESS(ROW(Entrées!$C$37)+($D557-1)*24+I$11,COLUMN(Entrées!$C$37)+($C557-1),4,TRUE,"Entrées")))</f>
        <v>-579</v>
      </c>
      <c r="J557" s="28">
        <f ca="1">IF($D557&gt;$D$8,"",INDIRECT(ADDRESS(ROW(Entrées!$C$37)+($D557-1)*24+J$11,COLUMN(Entrées!$C$37)+($C557-1),4,TRUE,"Entrées")))</f>
        <v>-918</v>
      </c>
      <c r="K557" s="28">
        <f ca="1">IF($D557&gt;$D$8,"",INDIRECT(ADDRESS(ROW(Entrées!$C$37)+($D557-1)*24+K$11,COLUMN(Entrées!$C$37)+($C557-1),4,TRUE,"Entrées")))</f>
        <v>-1754</v>
      </c>
      <c r="L557" s="28">
        <f ca="1">IF($D557&gt;$D$8,"",INDIRECT(ADDRESS(ROW(Entrées!$C$37)+($D557-1)*24+L$11,COLUMN(Entrées!$C$37)+($C557-1),4,TRUE,"Entrées")))</f>
        <v>-470</v>
      </c>
      <c r="M557" s="28">
        <f ca="1">IF($D557&gt;$D$8,"",INDIRECT(ADDRESS(ROW(Entrées!$C$37)+($D557-1)*24+M$11,COLUMN(Entrées!$C$37)+($C557-1),4,TRUE,"Entrées")))</f>
        <v>1158</v>
      </c>
      <c r="N557" s="28">
        <f ca="1">IF($D557&gt;$D$8,"",INDIRECT(ADDRESS(ROW(Entrées!$C$37)+($D557-1)*24+N$11,COLUMN(Entrées!$C$37)+($C557-1),4,TRUE,"Entrées")))</f>
        <v>1200</v>
      </c>
      <c r="O557" s="28">
        <f ca="1">IF($D557&gt;$D$8,"",INDIRECT(ADDRESS(ROW(Entrées!$C$37)+($D557-1)*24+O$11,COLUMN(Entrées!$C$37)+($C557-1),4,TRUE,"Entrées")))</f>
        <v>1200</v>
      </c>
      <c r="P557" s="28">
        <f ca="1">IF($D557&gt;$D$8,"",INDIRECT(ADDRESS(ROW(Entrées!$C$37)+($D557-1)*24+P$11,COLUMN(Entrées!$C$37)+($C557-1),4,TRUE,"Entrées")))</f>
        <v>1200</v>
      </c>
      <c r="Q557" s="28">
        <f ca="1">IF($D557&gt;$D$8,"",INDIRECT(ADDRESS(ROW(Entrées!$C$37)+($D557-1)*24+Q$11,COLUMN(Entrées!$C$37)+($C557-1),4,TRUE,"Entrées")))</f>
        <v>1200</v>
      </c>
      <c r="R557" s="28">
        <f ca="1">IF($D557&gt;$D$8,"",INDIRECT(ADDRESS(ROW(Entrées!$C$37)+($D557-1)*24+R$11,COLUMN(Entrées!$C$37)+($C557-1),4,TRUE,"Entrées")))</f>
        <v>1200</v>
      </c>
      <c r="S557" s="28">
        <f ca="1">IF($D557&gt;$D$8,"",INDIRECT(ADDRESS(ROW(Entrées!$C$37)+($D557-1)*24+S$11,COLUMN(Entrées!$C$37)+($C557-1),4,TRUE,"Entrées")))</f>
        <v>1180</v>
      </c>
      <c r="T557" s="28">
        <f ca="1">IF($D557&gt;$D$8,"",INDIRECT(ADDRESS(ROW(Entrées!$C$37)+($D557-1)*24+T$11,COLUMN(Entrées!$C$37)+($C557-1),4,TRUE,"Entrées")))</f>
        <v>985</v>
      </c>
      <c r="U557" s="28">
        <f ca="1">IF($D557&gt;$D$8,"",INDIRECT(ADDRESS(ROW(Entrées!$C$37)+($D557-1)*24+U$11,COLUMN(Entrées!$C$37)+($C557-1),4,TRUE,"Entrées")))</f>
        <v>295</v>
      </c>
      <c r="V557" s="28">
        <f ca="1">IF($D557&gt;$D$8,"",INDIRECT(ADDRESS(ROW(Entrées!$C$37)+($D557-1)*24+V$11,COLUMN(Entrées!$C$37)+($C557-1),4,TRUE,"Entrées")))</f>
        <v>842</v>
      </c>
      <c r="W557" s="28">
        <f ca="1">IF($D557&gt;$D$8,"",INDIRECT(ADDRESS(ROW(Entrées!$C$37)+($D557-1)*24+W$11,COLUMN(Entrées!$C$37)+($C557-1),4,TRUE,"Entrées")))</f>
        <v>1170</v>
      </c>
      <c r="X557" s="28">
        <f ca="1">IF($D557&gt;$D$8,"",INDIRECT(ADDRESS(ROW(Entrées!$C$37)+($D557-1)*24+X$11,COLUMN(Entrées!$C$37)+($C557-1),4,TRUE,"Entrées")))</f>
        <v>589</v>
      </c>
      <c r="Y557" s="28">
        <f ca="1">IF($D557&gt;$D$8,"",INDIRECT(ADDRESS(ROW(Entrées!$C$37)+($D557-1)*24+Y$11,COLUMN(Entrées!$C$37)+($C557-1),4,TRUE,"Entrées")))</f>
        <v>200</v>
      </c>
      <c r="Z557" s="28">
        <f ca="1">IF($D557&gt;$D$8,"",INDIRECT(ADDRESS(ROW(Entrées!$C$37)+($D557-1)*24+Z$11,COLUMN(Entrées!$C$37)+($C557-1),4,TRUE,"Entrées")))</f>
        <v>782</v>
      </c>
      <c r="AA557" s="28">
        <f ca="1">IF($D557&gt;$D$8,"",INDIRECT(ADDRESS(ROW(Entrées!$C$37)+($D557-1)*24+AA$11,COLUMN(Entrées!$C$37)+($C557-1),4,TRUE,"Entrées")))</f>
        <v>721</v>
      </c>
      <c r="AB557" s="28">
        <f ca="1">IF($D557&gt;$D$8,"",INDIRECT(ADDRESS(ROW(Entrées!$C$37)+($D557-1)*24+AB$11,COLUMN(Entrées!$C$37)+($C557-1),4,TRUE,"Entrées")))</f>
        <v>775</v>
      </c>
      <c r="AC557" s="11"/>
      <c r="AD557" s="40">
        <f t="shared" ca="1" si="653"/>
        <v>588.33333333333337</v>
      </c>
      <c r="AE557" s="40">
        <f t="shared" ca="1" si="655"/>
        <v>1200</v>
      </c>
      <c r="AF557" s="40">
        <f t="shared" ca="1" si="656"/>
        <v>-1754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49473.956989247294</v>
      </c>
      <c r="AK557" s="31">
        <f t="shared" ca="1" si="602"/>
        <v>49350.672043010745</v>
      </c>
      <c r="AL557" s="31">
        <f t="shared" ca="1" si="603"/>
        <v>49398.118279569891</v>
      </c>
      <c r="AM557" s="31">
        <f t="shared" ca="1" si="604"/>
        <v>347.55645161290329</v>
      </c>
      <c r="AN557" s="31">
        <f t="shared" ca="1" si="605"/>
        <v>2588.1444892473114</v>
      </c>
      <c r="AO557" s="31">
        <f t="shared" ca="1" si="606"/>
        <v>1503.5463709677417</v>
      </c>
      <c r="AP557" s="31">
        <f t="shared" ca="1" si="607"/>
        <v>41704.171370967742</v>
      </c>
      <c r="AQ557" s="31">
        <f t="shared" ca="1" si="608"/>
        <v>2152.7096774193546</v>
      </c>
      <c r="AR557" s="31">
        <f t="shared" ca="1" si="609"/>
        <v>402.56922043010746</v>
      </c>
      <c r="AS557" s="31">
        <f t="shared" ca="1" si="610"/>
        <v>6508.2741935483891</v>
      </c>
      <c r="AT557" s="31">
        <f t="shared" ca="1" si="611"/>
        <v>-813.07862903225805</v>
      </c>
      <c r="AU557" s="31">
        <f t="shared" ca="1" si="612"/>
        <v>663.5913978494624</v>
      </c>
      <c r="AV557" s="31">
        <f t="shared" ca="1" si="613"/>
        <v>-5583.5161290322567</v>
      </c>
      <c r="AW557" s="31">
        <f t="shared" ca="1" si="614"/>
        <v>65.047043010752674</v>
      </c>
      <c r="AX557" s="31">
        <f t="shared" ca="1" si="615"/>
        <v>1350.5215053763443</v>
      </c>
      <c r="AY557" s="31">
        <f t="shared" ca="1" si="616"/>
        <v>-1174.383064516129</v>
      </c>
      <c r="AZ557" s="31">
        <f t="shared" ca="1" si="617"/>
        <v>-997.34811827956992</v>
      </c>
      <c r="BA557" s="31">
        <f t="shared" ca="1" si="618"/>
        <v>-382.02016129032256</v>
      </c>
      <c r="BB557" s="31">
        <f t="shared" ca="1" si="619"/>
        <v>-2410.5497311827958</v>
      </c>
      <c r="BC557" s="31">
        <f t="shared" ca="1" si="620"/>
        <v>-1597.1438172043011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-1150</v>
      </c>
      <c r="BI557" s="32">
        <f>IF($BF557&gt;$Y$7,"",IF(AND($BF557=$Y$7,$BG557=23),"",Entrées!D585-Entrées!D584))</f>
        <v>-2737.5</v>
      </c>
      <c r="BJ557" s="32">
        <f>IF($BF557&gt;$Y$7,"",IF(AND($BF557=$Y$7,$BG557=23),"",Entrées!E585-Entrées!E584))</f>
        <v>-2812.5</v>
      </c>
      <c r="BK557" s="32">
        <f>IF($BF557&gt;$Y$7,"",IF(AND($BF557=$Y$7,$BG557=23),"",Entrées!F585-Entrées!F584))</f>
        <v>3</v>
      </c>
      <c r="BL557" s="32">
        <f>IF($BF557&gt;$Y$7,"",IF(AND($BF557=$Y$7,$BG557=23),"",Entrées!G585-Entrées!G584))</f>
        <v>-76.5</v>
      </c>
      <c r="BM557" s="32">
        <f>IF($BF557&gt;$Y$7,"",IF(AND($BF557=$Y$7,$BG557=23),"",Entrées!H585-Entrées!H584))</f>
        <v>-1</v>
      </c>
      <c r="BN557" s="32">
        <f>IF($BF557&gt;$Y$7,"",IF(AND($BF557=$Y$7,$BG557=23),"",Entrées!I585-Entrées!I584))</f>
        <v>-43.5</v>
      </c>
      <c r="BO557" s="32">
        <f>IF($BF557&gt;$Y$7,"",IF(AND($BF557=$Y$7,$BG557=23),"",Entrées!J585-Entrées!J584))</f>
        <v>-112</v>
      </c>
      <c r="BP557" s="32">
        <f>IF($BF557&gt;$Y$7,"",IF(AND($BF557=$Y$7,$BG557=23),"",Entrées!K585-Entrées!K584))</f>
        <v>-2.5</v>
      </c>
      <c r="BQ557" s="32">
        <f>IF($BF557&gt;$Y$7,"",IF(AND($BF557=$Y$7,$BG557=23),"",Entrées!L585-Entrées!L584))</f>
        <v>-792.5</v>
      </c>
      <c r="BR557" s="32">
        <f>IF($BF557&gt;$Y$7,"",IF(AND($BF557=$Y$7,$BG557=23),"",Entrées!M585-Entrées!M584))</f>
        <v>0</v>
      </c>
      <c r="BS557" s="32">
        <f>IF($BF557&gt;$Y$7,"",IF(AND($BF557=$Y$7,$BG557=23),"",Entrées!N585-Entrées!N584))</f>
        <v>-5.5</v>
      </c>
      <c r="BT557" s="32">
        <f>IF($BF557&gt;$Y$7,"",IF(AND($BF557=$Y$7,$BG557=23),"",Entrées!O585-Entrées!O584))</f>
        <v>-120.5</v>
      </c>
      <c r="BU557" s="32">
        <f>IF($BF557&gt;$Y$7,"",IF(AND($BF557=$Y$7,$BG557=23),"",Entrées!P585-Entrées!P584))</f>
        <v>0</v>
      </c>
      <c r="BV557" s="32">
        <f>IF($BF557&gt;$Y$7,"",IF(AND($BF557=$Y$7,$BG557=23),"",Entrées!Q585-Entrées!Q584))</f>
        <v>-18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326</v>
      </c>
      <c r="BY557" s="32">
        <f>IF($BF557&gt;$Y$7,"",IF(AND($BF557=$Y$7,$BG557=23),"",Entrées!T585-Entrées!T584))</f>
        <v>-900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-539</v>
      </c>
      <c r="CD557" s="33">
        <f>IF($BF557&lt;=$Y$7,Entrées!J584/CD$2,"")</f>
        <v>0.25807469089073931</v>
      </c>
      <c r="CE557" s="33">
        <f>IF($BF557&lt;=$Y$7,Entrées!K584/CE$2,"")</f>
        <v>5.9722885809842337E-4</v>
      </c>
      <c r="CF557" s="11">
        <f t="shared" si="622"/>
        <v>7926</v>
      </c>
      <c r="CG557" s="11">
        <f t="shared" si="623"/>
        <v>4186</v>
      </c>
      <c r="CH557" s="52">
        <f t="shared" si="624"/>
        <v>0.27160101910413265</v>
      </c>
      <c r="CI557" s="52">
        <f t="shared" si="625"/>
        <v>9.6170382329218221E-2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985</v>
      </c>
      <c r="F558" s="28">
        <f ca="1">IF($D558&gt;$D$8,"",INDIRECT(ADDRESS(ROW(Entrées!$C$37)+($D558-1)*24+F$11,COLUMN(Entrées!$C$37)+($C558-1),4,TRUE,"Entrées")))</f>
        <v>1007</v>
      </c>
      <c r="G558" s="28">
        <f ca="1">IF($D558&gt;$D$8,"",INDIRECT(ADDRESS(ROW(Entrées!$C$37)+($D558-1)*24+G$11,COLUMN(Entrées!$C$37)+($C558-1),4,TRUE,"Entrées")))</f>
        <v>58</v>
      </c>
      <c r="H558" s="28">
        <f ca="1">IF($D558&gt;$D$8,"",INDIRECT(ADDRESS(ROW(Entrées!$C$37)+($D558-1)*24+H$11,COLUMN(Entrées!$C$37)+($C558-1),4,TRUE,"Entrées")))</f>
        <v>130</v>
      </c>
      <c r="I558" s="28">
        <f ca="1">IF($D558&gt;$D$8,"",INDIRECT(ADDRESS(ROW(Entrées!$C$37)+($D558-1)*24+I$11,COLUMN(Entrées!$C$37)+($C558-1),4,TRUE,"Entrées")))</f>
        <v>-1151</v>
      </c>
      <c r="J558" s="28">
        <f ca="1">IF($D558&gt;$D$8,"",INDIRECT(ADDRESS(ROW(Entrées!$C$37)+($D558-1)*24+J$11,COLUMN(Entrées!$C$37)+($C558-1),4,TRUE,"Entrées")))</f>
        <v>-196</v>
      </c>
      <c r="K558" s="28">
        <f ca="1">IF($D558&gt;$D$8,"",INDIRECT(ADDRESS(ROW(Entrées!$C$37)+($D558-1)*24+K$11,COLUMN(Entrées!$C$37)+($C558-1),4,TRUE,"Entrées")))</f>
        <v>680</v>
      </c>
      <c r="L558" s="28">
        <f ca="1">IF($D558&gt;$D$8,"",INDIRECT(ADDRESS(ROW(Entrées!$C$37)+($D558-1)*24+L$11,COLUMN(Entrées!$C$37)+($C558-1),4,TRUE,"Entrées")))</f>
        <v>1159</v>
      </c>
      <c r="M558" s="28">
        <f ca="1">IF($D558&gt;$D$8,"",INDIRECT(ADDRESS(ROW(Entrées!$C$37)+($D558-1)*24+M$11,COLUMN(Entrées!$C$37)+($C558-1),4,TRUE,"Entrées")))</f>
        <v>1200</v>
      </c>
      <c r="N558" s="28">
        <f ca="1">IF($D558&gt;$D$8,"",INDIRECT(ADDRESS(ROW(Entrées!$C$37)+($D558-1)*24+N$11,COLUMN(Entrées!$C$37)+($C558-1),4,TRUE,"Entrées")))</f>
        <v>1173</v>
      </c>
      <c r="O558" s="28">
        <f ca="1">IF($D558&gt;$D$8,"",INDIRECT(ADDRESS(ROW(Entrées!$C$37)+($D558-1)*24+O$11,COLUMN(Entrées!$C$37)+($C558-1),4,TRUE,"Entrées")))</f>
        <v>1140</v>
      </c>
      <c r="P558" s="28">
        <f ca="1">IF($D558&gt;$D$8,"",INDIRECT(ADDRESS(ROW(Entrées!$C$37)+($D558-1)*24+P$11,COLUMN(Entrées!$C$37)+($C558-1),4,TRUE,"Entrées")))</f>
        <v>1200</v>
      </c>
      <c r="Q558" s="28">
        <f ca="1">IF($D558&gt;$D$8,"",INDIRECT(ADDRESS(ROW(Entrées!$C$37)+($D558-1)*24+Q$11,COLUMN(Entrées!$C$37)+($C558-1),4,TRUE,"Entrées")))</f>
        <v>1200</v>
      </c>
      <c r="R558" s="28">
        <f ca="1">IF($D558&gt;$D$8,"",INDIRECT(ADDRESS(ROW(Entrées!$C$37)+($D558-1)*24+R$11,COLUMN(Entrées!$C$37)+($C558-1),4,TRUE,"Entrées")))</f>
        <v>1200</v>
      </c>
      <c r="S558" s="28">
        <f ca="1">IF($D558&gt;$D$8,"",INDIRECT(ADDRESS(ROW(Entrées!$C$37)+($D558-1)*24+S$11,COLUMN(Entrées!$C$37)+($C558-1),4,TRUE,"Entrées")))</f>
        <v>1200</v>
      </c>
      <c r="T558" s="28">
        <f ca="1">IF($D558&gt;$D$8,"",INDIRECT(ADDRESS(ROW(Entrées!$C$37)+($D558-1)*24+T$11,COLUMN(Entrées!$C$37)+($C558-1),4,TRUE,"Entrées")))</f>
        <v>1200</v>
      </c>
      <c r="U558" s="28">
        <f ca="1">IF($D558&gt;$D$8,"",INDIRECT(ADDRESS(ROW(Entrées!$C$37)+($D558-1)*24+U$11,COLUMN(Entrées!$C$37)+($C558-1),4,TRUE,"Entrées")))</f>
        <v>1200</v>
      </c>
      <c r="V558" s="28">
        <f ca="1">IF($D558&gt;$D$8,"",INDIRECT(ADDRESS(ROW(Entrées!$C$37)+($D558-1)*24+V$11,COLUMN(Entrées!$C$37)+($C558-1),4,TRUE,"Entrées")))</f>
        <v>1200</v>
      </c>
      <c r="W558" s="28">
        <f ca="1">IF($D558&gt;$D$8,"",INDIRECT(ADDRESS(ROW(Entrées!$C$37)+($D558-1)*24+W$11,COLUMN(Entrées!$C$37)+($C558-1),4,TRUE,"Entrées")))</f>
        <v>1200</v>
      </c>
      <c r="X558" s="28">
        <f ca="1">IF($D558&gt;$D$8,"",INDIRECT(ADDRESS(ROW(Entrées!$C$37)+($D558-1)*24+X$11,COLUMN(Entrées!$C$37)+($C558-1),4,TRUE,"Entrées")))</f>
        <v>918</v>
      </c>
      <c r="Y558" s="28">
        <f ca="1">IF($D558&gt;$D$8,"",INDIRECT(ADDRESS(ROW(Entrées!$C$37)+($D558-1)*24+Y$11,COLUMN(Entrées!$C$37)+($C558-1),4,TRUE,"Entrées")))</f>
        <v>1200</v>
      </c>
      <c r="Z558" s="28">
        <f ca="1">IF($D558&gt;$D$8,"",INDIRECT(ADDRESS(ROW(Entrées!$C$37)+($D558-1)*24+Z$11,COLUMN(Entrées!$C$37)+($C558-1),4,TRUE,"Entrées")))</f>
        <v>1200</v>
      </c>
      <c r="AA558" s="28">
        <f ca="1">IF($D558&gt;$D$8,"",INDIRECT(ADDRESS(ROW(Entrées!$C$37)+($D558-1)*24+AA$11,COLUMN(Entrées!$C$37)+($C558-1),4,TRUE,"Entrées")))</f>
        <v>1200</v>
      </c>
      <c r="AB558" s="28">
        <f ca="1">IF($D558&gt;$D$8,"",INDIRECT(ADDRESS(ROW(Entrées!$C$37)+($D558-1)*24+AB$11,COLUMN(Entrées!$C$37)+($C558-1),4,TRUE,"Entrées")))</f>
        <v>1200</v>
      </c>
      <c r="AC558" s="11"/>
      <c r="AD558" s="40">
        <f t="shared" ca="1" si="653"/>
        <v>895.95833333333337</v>
      </c>
      <c r="AE558" s="40">
        <f t="shared" ca="1" si="655"/>
        <v>1200</v>
      </c>
      <c r="AF558" s="40">
        <f t="shared" ca="1" si="656"/>
        <v>-1151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49473.956989247294</v>
      </c>
      <c r="AK558" s="31">
        <f t="shared" ca="1" si="602"/>
        <v>49350.672043010745</v>
      </c>
      <c r="AL558" s="31">
        <f t="shared" ca="1" si="603"/>
        <v>49398.118279569891</v>
      </c>
      <c r="AM558" s="31">
        <f t="shared" ca="1" si="604"/>
        <v>347.55645161290329</v>
      </c>
      <c r="AN558" s="31">
        <f t="shared" ca="1" si="605"/>
        <v>2588.1444892473114</v>
      </c>
      <c r="AO558" s="31">
        <f t="shared" ca="1" si="606"/>
        <v>1503.5463709677417</v>
      </c>
      <c r="AP558" s="31">
        <f t="shared" ca="1" si="607"/>
        <v>41704.171370967742</v>
      </c>
      <c r="AQ558" s="31">
        <f t="shared" ca="1" si="608"/>
        <v>2152.7096774193546</v>
      </c>
      <c r="AR558" s="31">
        <f t="shared" ca="1" si="609"/>
        <v>402.56922043010746</v>
      </c>
      <c r="AS558" s="31">
        <f t="shared" ca="1" si="610"/>
        <v>6508.2741935483891</v>
      </c>
      <c r="AT558" s="31">
        <f t="shared" ca="1" si="611"/>
        <v>-813.07862903225805</v>
      </c>
      <c r="AU558" s="31">
        <f t="shared" ca="1" si="612"/>
        <v>663.5913978494624</v>
      </c>
      <c r="AV558" s="31">
        <f t="shared" ca="1" si="613"/>
        <v>-5583.5161290322567</v>
      </c>
      <c r="AW558" s="31">
        <f t="shared" ca="1" si="614"/>
        <v>65.047043010752674</v>
      </c>
      <c r="AX558" s="31">
        <f t="shared" ca="1" si="615"/>
        <v>1350.5215053763443</v>
      </c>
      <c r="AY558" s="31">
        <f t="shared" ca="1" si="616"/>
        <v>-1174.383064516129</v>
      </c>
      <c r="AZ558" s="31">
        <f t="shared" ca="1" si="617"/>
        <v>-997.34811827956992</v>
      </c>
      <c r="BA558" s="31">
        <f t="shared" ca="1" si="618"/>
        <v>-382.02016129032256</v>
      </c>
      <c r="BB558" s="31">
        <f t="shared" ca="1" si="619"/>
        <v>-2410.5497311827958</v>
      </c>
      <c r="BC558" s="31">
        <f t="shared" ca="1" si="620"/>
        <v>-1597.1438172043011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-4259</v>
      </c>
      <c r="BI558" s="32">
        <f>IF($BF558&gt;$Y$7,"",IF(AND($BF558=$Y$7,$BG558=23),"",Entrées!D586-Entrées!D585))</f>
        <v>-4162.5</v>
      </c>
      <c r="BJ558" s="32">
        <f>IF($BF558&gt;$Y$7,"",IF(AND($BF558=$Y$7,$BG558=23),"",Entrées!E586-Entrées!E585))</f>
        <v>-4162.5</v>
      </c>
      <c r="BK558" s="32">
        <f>IF($BF558&gt;$Y$7,"",IF(AND($BF558=$Y$7,$BG558=23),"",Entrées!F586-Entrées!F585))</f>
        <v>0.5</v>
      </c>
      <c r="BL558" s="32">
        <f>IF($BF558&gt;$Y$7,"",IF(AND($BF558=$Y$7,$BG558=23),"",Entrées!G586-Entrées!G585))</f>
        <v>-516.5</v>
      </c>
      <c r="BM558" s="32">
        <f>IF($BF558&gt;$Y$7,"",IF(AND($BF558=$Y$7,$BG558=23),"",Entrées!H586-Entrées!H585))</f>
        <v>-2.5</v>
      </c>
      <c r="BN558" s="32">
        <f>IF($BF558&gt;$Y$7,"",IF(AND($BF558=$Y$7,$BG558=23),"",Entrées!I586-Entrées!I585))</f>
        <v>-291.5</v>
      </c>
      <c r="BO558" s="32">
        <f>IF($BF558&gt;$Y$7,"",IF(AND($BF558=$Y$7,$BG558=23),"",Entrées!J586-Entrées!J585))</f>
        <v>-87</v>
      </c>
      <c r="BP558" s="32">
        <f>IF($BF558&gt;$Y$7,"",IF(AND($BF558=$Y$7,$BG558=23),"",Entrées!K586-Entrées!K585))</f>
        <v>0</v>
      </c>
      <c r="BQ558" s="32">
        <f>IF($BF558&gt;$Y$7,"",IF(AND($BF558=$Y$7,$BG558=23),"",Entrées!L586-Entrées!L585))</f>
        <v>-2399</v>
      </c>
      <c r="BR558" s="32">
        <f>IF($BF558&gt;$Y$7,"",IF(AND($BF558=$Y$7,$BG558=23),"",Entrées!M586-Entrées!M585))</f>
        <v>0</v>
      </c>
      <c r="BS558" s="32">
        <f>IF($BF558&gt;$Y$7,"",IF(AND($BF558=$Y$7,$BG558=23),"",Entrées!N586-Entrées!N585))</f>
        <v>10</v>
      </c>
      <c r="BT558" s="32">
        <f>IF($BF558&gt;$Y$7,"",IF(AND($BF558=$Y$7,$BG558=23),"",Entrées!O586-Entrées!O585))</f>
        <v>-973.5</v>
      </c>
      <c r="BU558" s="32">
        <f>IF($BF558&gt;$Y$7,"",IF(AND($BF558=$Y$7,$BG558=23),"",Entrées!P586-Entrées!P585))</f>
        <v>-4.5</v>
      </c>
      <c r="BV558" s="32">
        <f>IF($BF558&gt;$Y$7,"",IF(AND($BF558=$Y$7,$BG558=23),"",Entrées!Q586-Entrées!Q585))</f>
        <v>5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-195</v>
      </c>
      <c r="BY558" s="32">
        <f>IF($BF558&gt;$Y$7,"",IF(AND($BF558=$Y$7,$BG558=23),"",Entrées!T586-Entrées!T585))</f>
        <v>0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-745</v>
      </c>
      <c r="CD558" s="33">
        <f>IF($BF558&lt;=$Y$7,Entrées!J585/CD$2,"")</f>
        <v>0.24394398183194549</v>
      </c>
      <c r="CE558" s="33">
        <f>IF($BF558&lt;=$Y$7,Entrées!K585/CE$2,"")</f>
        <v>0</v>
      </c>
      <c r="CF558" s="11">
        <f t="shared" si="622"/>
        <v>7926</v>
      </c>
      <c r="CG558" s="11">
        <f t="shared" si="623"/>
        <v>4186</v>
      </c>
      <c r="CH558" s="52">
        <f t="shared" si="624"/>
        <v>0.27160101910413265</v>
      </c>
      <c r="CI558" s="52">
        <f t="shared" si="625"/>
        <v>9.6170382329218221E-2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2100</v>
      </c>
      <c r="F559" s="28">
        <f ca="1">IF($D559&gt;$D$8,"",INDIRECT(ADDRESS(ROW(Entrées!$C$37)+($D559-1)*24+F$11,COLUMN(Entrées!$C$37)+($C559-1),4,TRUE,"Entrées")))</f>
        <v>2100</v>
      </c>
      <c r="G559" s="28">
        <f ca="1">IF($D559&gt;$D$8,"",INDIRECT(ADDRESS(ROW(Entrées!$C$37)+($D559-1)*24+G$11,COLUMN(Entrées!$C$37)+($C559-1),4,TRUE,"Entrées")))</f>
        <v>2100</v>
      </c>
      <c r="H559" s="28">
        <f ca="1">IF($D559&gt;$D$8,"",INDIRECT(ADDRESS(ROW(Entrées!$C$37)+($D559-1)*24+H$11,COLUMN(Entrées!$C$37)+($C559-1),4,TRUE,"Entrées")))</f>
        <v>1362</v>
      </c>
      <c r="I559" s="28">
        <f ca="1">IF($D559&gt;$D$8,"",INDIRECT(ADDRESS(ROW(Entrées!$C$37)+($D559-1)*24+I$11,COLUMN(Entrées!$C$37)+($C559-1),4,TRUE,"Entrées")))</f>
        <v>1529</v>
      </c>
      <c r="J559" s="28">
        <f ca="1">IF($D559&gt;$D$8,"",INDIRECT(ADDRESS(ROW(Entrées!$C$37)+($D559-1)*24+J$11,COLUMN(Entrées!$C$37)+($C559-1),4,TRUE,"Entrées")))</f>
        <v>2100</v>
      </c>
      <c r="K559" s="28">
        <f ca="1">IF($D559&gt;$D$8,"",INDIRECT(ADDRESS(ROW(Entrées!$C$37)+($D559-1)*24+K$11,COLUMN(Entrées!$C$37)+($C559-1),4,TRUE,"Entrées")))</f>
        <v>2100</v>
      </c>
      <c r="L559" s="28">
        <f ca="1">IF($D559&gt;$D$8,"",INDIRECT(ADDRESS(ROW(Entrées!$C$37)+($D559-1)*24+L$11,COLUMN(Entrées!$C$37)+($C559-1),4,TRUE,"Entrées")))</f>
        <v>2500</v>
      </c>
      <c r="M559" s="28">
        <f ca="1">IF($D559&gt;$D$8,"",INDIRECT(ADDRESS(ROW(Entrées!$C$37)+($D559-1)*24+M$11,COLUMN(Entrées!$C$37)+($C559-1),4,TRUE,"Entrées")))</f>
        <v>2500</v>
      </c>
      <c r="N559" s="28">
        <f ca="1">IF($D559&gt;$D$8,"",INDIRECT(ADDRESS(ROW(Entrées!$C$37)+($D559-1)*24+N$11,COLUMN(Entrées!$C$37)+($C559-1),4,TRUE,"Entrées")))</f>
        <v>2500</v>
      </c>
      <c r="O559" s="28">
        <f ca="1">IF($D559&gt;$D$8,"",INDIRECT(ADDRESS(ROW(Entrées!$C$37)+($D559-1)*24+O$11,COLUMN(Entrées!$C$37)+($C559-1),4,TRUE,"Entrées")))</f>
        <v>2500</v>
      </c>
      <c r="P559" s="28">
        <f ca="1">IF($D559&gt;$D$8,"",INDIRECT(ADDRESS(ROW(Entrées!$C$37)+($D559-1)*24+P$11,COLUMN(Entrées!$C$37)+($C559-1),4,TRUE,"Entrées")))</f>
        <v>2500</v>
      </c>
      <c r="Q559" s="28">
        <f ca="1">IF($D559&gt;$D$8,"",INDIRECT(ADDRESS(ROW(Entrées!$C$37)+($D559-1)*24+Q$11,COLUMN(Entrées!$C$37)+($C559-1),4,TRUE,"Entrées")))</f>
        <v>2500</v>
      </c>
      <c r="R559" s="28">
        <f ca="1">IF($D559&gt;$D$8,"",INDIRECT(ADDRESS(ROW(Entrées!$C$37)+($D559-1)*24+R$11,COLUMN(Entrées!$C$37)+($C559-1),4,TRUE,"Entrées")))</f>
        <v>2500</v>
      </c>
      <c r="S559" s="28">
        <f ca="1">IF($D559&gt;$D$8,"",INDIRECT(ADDRESS(ROW(Entrées!$C$37)+($D559-1)*24+S$11,COLUMN(Entrées!$C$37)+($C559-1),4,TRUE,"Entrées")))</f>
        <v>2500</v>
      </c>
      <c r="T559" s="28">
        <f ca="1">IF($D559&gt;$D$8,"",INDIRECT(ADDRESS(ROW(Entrées!$C$37)+($D559-1)*24+T$11,COLUMN(Entrées!$C$37)+($C559-1),4,TRUE,"Entrées")))</f>
        <v>2500</v>
      </c>
      <c r="U559" s="28">
        <f ca="1">IF($D559&gt;$D$8,"",INDIRECT(ADDRESS(ROW(Entrées!$C$37)+($D559-1)*24+U$11,COLUMN(Entrées!$C$37)+($C559-1),4,TRUE,"Entrées")))</f>
        <v>2454</v>
      </c>
      <c r="V559" s="28">
        <f ca="1">IF($D559&gt;$D$8,"",INDIRECT(ADDRESS(ROW(Entrées!$C$37)+($D559-1)*24+V$11,COLUMN(Entrées!$C$37)+($C559-1),4,TRUE,"Entrées")))</f>
        <v>1299</v>
      </c>
      <c r="W559" s="28">
        <f ca="1">IF($D559&gt;$D$8,"",INDIRECT(ADDRESS(ROW(Entrées!$C$37)+($D559-1)*24+W$11,COLUMN(Entrées!$C$37)+($C559-1),4,TRUE,"Entrées")))</f>
        <v>2500</v>
      </c>
      <c r="X559" s="28">
        <f ca="1">IF($D559&gt;$D$8,"",INDIRECT(ADDRESS(ROW(Entrées!$C$37)+($D559-1)*24+X$11,COLUMN(Entrées!$C$37)+($C559-1),4,TRUE,"Entrées")))</f>
        <v>1939</v>
      </c>
      <c r="Y559" s="28">
        <f ca="1">IF($D559&gt;$D$8,"",INDIRECT(ADDRESS(ROW(Entrées!$C$37)+($D559-1)*24+Y$11,COLUMN(Entrées!$C$37)+($C559-1),4,TRUE,"Entrées")))</f>
        <v>2450</v>
      </c>
      <c r="Z559" s="28">
        <f ca="1">IF($D559&gt;$D$8,"",INDIRECT(ADDRESS(ROW(Entrées!$C$37)+($D559-1)*24+Z$11,COLUMN(Entrées!$C$37)+($C559-1),4,TRUE,"Entrées")))</f>
        <v>2800</v>
      </c>
      <c r="AA559" s="28">
        <f ca="1">IF($D559&gt;$D$8,"",INDIRECT(ADDRESS(ROW(Entrées!$C$37)+($D559-1)*24+AA$11,COLUMN(Entrées!$C$37)+($C559-1),4,TRUE,"Entrées")))</f>
        <v>2800</v>
      </c>
      <c r="AB559" s="28">
        <f ca="1">IF($D559&gt;$D$8,"",INDIRECT(ADDRESS(ROW(Entrées!$C$37)+($D559-1)*24+AB$11,COLUMN(Entrées!$C$37)+($C559-1),4,TRUE,"Entrées")))</f>
        <v>2800</v>
      </c>
      <c r="AC559" s="11"/>
      <c r="AD559" s="40">
        <f t="shared" ca="1" si="653"/>
        <v>2288.875</v>
      </c>
      <c r="AE559" s="40">
        <f t="shared" ca="1" si="655"/>
        <v>2800</v>
      </c>
      <c r="AF559" s="40">
        <f t="shared" ca="1" si="656"/>
        <v>1299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49473.956989247294</v>
      </c>
      <c r="AK559" s="31">
        <f t="shared" ca="1" si="602"/>
        <v>49350.672043010745</v>
      </c>
      <c r="AL559" s="31">
        <f t="shared" ca="1" si="603"/>
        <v>49398.118279569891</v>
      </c>
      <c r="AM559" s="31">
        <f t="shared" ca="1" si="604"/>
        <v>347.55645161290329</v>
      </c>
      <c r="AN559" s="31">
        <f t="shared" ca="1" si="605"/>
        <v>2588.1444892473114</v>
      </c>
      <c r="AO559" s="31">
        <f t="shared" ca="1" si="606"/>
        <v>1503.5463709677417</v>
      </c>
      <c r="AP559" s="31">
        <f t="shared" ca="1" si="607"/>
        <v>41704.171370967742</v>
      </c>
      <c r="AQ559" s="31">
        <f t="shared" ca="1" si="608"/>
        <v>2152.7096774193546</v>
      </c>
      <c r="AR559" s="31">
        <f t="shared" ca="1" si="609"/>
        <v>402.56922043010746</v>
      </c>
      <c r="AS559" s="31">
        <f t="shared" ca="1" si="610"/>
        <v>6508.2741935483891</v>
      </c>
      <c r="AT559" s="31">
        <f t="shared" ca="1" si="611"/>
        <v>-813.07862903225805</v>
      </c>
      <c r="AU559" s="31">
        <f t="shared" ca="1" si="612"/>
        <v>663.5913978494624</v>
      </c>
      <c r="AV559" s="31">
        <f t="shared" ca="1" si="613"/>
        <v>-5583.5161290322567</v>
      </c>
      <c r="AW559" s="31">
        <f t="shared" ca="1" si="614"/>
        <v>65.047043010752674</v>
      </c>
      <c r="AX559" s="31">
        <f t="shared" ca="1" si="615"/>
        <v>1350.5215053763443</v>
      </c>
      <c r="AY559" s="31">
        <f t="shared" ca="1" si="616"/>
        <v>-1174.383064516129</v>
      </c>
      <c r="AZ559" s="31">
        <f t="shared" ca="1" si="617"/>
        <v>-997.34811827956992</v>
      </c>
      <c r="BA559" s="31">
        <f t="shared" ca="1" si="618"/>
        <v>-382.02016129032256</v>
      </c>
      <c r="BB559" s="31">
        <f t="shared" ca="1" si="619"/>
        <v>-2410.5497311827958</v>
      </c>
      <c r="BC559" s="31">
        <f t="shared" ca="1" si="620"/>
        <v>-1597.1438172043011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-2392.5</v>
      </c>
      <c r="BI559" s="32">
        <f>IF($BF559&gt;$Y$7,"",IF(AND($BF559=$Y$7,$BG559=23),"",Entrées!D587-Entrées!D586))</f>
        <v>-1512.5</v>
      </c>
      <c r="BJ559" s="32">
        <f>IF($BF559&gt;$Y$7,"",IF(AND($BF559=$Y$7,$BG559=23),"",Entrées!E587-Entrées!E586))</f>
        <v>-1512.5</v>
      </c>
      <c r="BK559" s="32">
        <f>IF($BF559&gt;$Y$7,"",IF(AND($BF559=$Y$7,$BG559=23),"",Entrées!F587-Entrées!F586))</f>
        <v>2</v>
      </c>
      <c r="BL559" s="32">
        <f>IF($BF559&gt;$Y$7,"",IF(AND($BF559=$Y$7,$BG559=23),"",Entrées!G587-Entrées!G586))</f>
        <v>-471.5</v>
      </c>
      <c r="BM559" s="32">
        <f>IF($BF559&gt;$Y$7,"",IF(AND($BF559=$Y$7,$BG559=23),"",Entrées!H587-Entrées!H586))</f>
        <v>-10</v>
      </c>
      <c r="BN559" s="32">
        <f>IF($BF559&gt;$Y$7,"",IF(AND($BF559=$Y$7,$BG559=23),"",Entrées!I587-Entrées!I586))</f>
        <v>-140</v>
      </c>
      <c r="BO559" s="32">
        <f>IF($BF559&gt;$Y$7,"",IF(AND($BF559=$Y$7,$BG559=23),"",Entrées!J587-Entrées!J586))</f>
        <v>-94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-408.5</v>
      </c>
      <c r="BR559" s="32">
        <f>IF($BF559&gt;$Y$7,"",IF(AND($BF559=$Y$7,$BG559=23),"",Entrées!M587-Entrées!M586))</f>
        <v>-1093.5</v>
      </c>
      <c r="BS559" s="32">
        <f>IF($BF559&gt;$Y$7,"",IF(AND($BF559=$Y$7,$BG559=23),"",Entrées!N587-Entrées!N586))</f>
        <v>-3.5</v>
      </c>
      <c r="BT559" s="32">
        <f>IF($BF559&gt;$Y$7,"",IF(AND($BF559=$Y$7,$BG559=23),"",Entrées!O587-Entrées!O586))</f>
        <v>-172.5</v>
      </c>
      <c r="BU559" s="32">
        <f>IF($BF559&gt;$Y$7,"",IF(AND($BF559=$Y$7,$BG559=23),"",Entrées!P587-Entrées!P586))</f>
        <v>-5.5</v>
      </c>
      <c r="BV559" s="32">
        <f>IF($BF559&gt;$Y$7,"",IF(AND($BF559=$Y$7,$BG559=23),"",Entrées!Q587-Entrées!Q586))</f>
        <v>55</v>
      </c>
      <c r="BW559" s="32">
        <f>IF($BF559&gt;$Y$7,"",IF(AND($BF559=$Y$7,$BG559=23),"",Entrées!R587-Entrées!R586))</f>
        <v>15</v>
      </c>
      <c r="BX559" s="32">
        <f>IF($BF559&gt;$Y$7,"",IF(AND($BF559=$Y$7,$BG559=23),"",Entrées!S587-Entrées!S586))</f>
        <v>-137</v>
      </c>
      <c r="BY559" s="32">
        <f>IF($BF559&gt;$Y$7,"",IF(AND($BF559=$Y$7,$BG559=23),"",Entrées!T587-Entrées!T586))</f>
        <v>0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531</v>
      </c>
      <c r="CD559" s="33">
        <f>IF($BF559&lt;=$Y$7,Entrées!J586/CD$2,"")</f>
        <v>0.23296744890234672</v>
      </c>
      <c r="CE559" s="33">
        <f>IF($BF559&lt;=$Y$7,Entrées!K586/CE$2,"")</f>
        <v>0</v>
      </c>
      <c r="CF559" s="11">
        <f t="shared" si="622"/>
        <v>7926</v>
      </c>
      <c r="CG559" s="11">
        <f t="shared" si="623"/>
        <v>4186</v>
      </c>
      <c r="CH559" s="52">
        <f t="shared" si="624"/>
        <v>0.27160101910413265</v>
      </c>
      <c r="CI559" s="52">
        <f t="shared" si="625"/>
        <v>9.6170382329218221E-2</v>
      </c>
    </row>
    <row r="560" spans="1:87">
      <c r="C560" s="11">
        <f t="shared" si="657"/>
        <v>15</v>
      </c>
      <c r="D560" s="27">
        <f t="shared" si="654"/>
        <v>31</v>
      </c>
      <c r="E560" s="28">
        <f ca="1">IF($D560&gt;$D$8,"",INDIRECT(ADDRESS(ROW(Entrées!$C$37)+($D560-1)*24+E$11,COLUMN(Entrées!$C$37)+($C560-1),4,TRUE,"Entrées")))</f>
        <v>2100</v>
      </c>
      <c r="F560" s="28">
        <f ca="1">IF($D560&gt;$D$8,"",INDIRECT(ADDRESS(ROW(Entrées!$C$37)+($D560-1)*24+F$11,COLUMN(Entrées!$C$37)+($C560-1),4,TRUE,"Entrées")))</f>
        <v>2100</v>
      </c>
      <c r="G560" s="28">
        <f ca="1">IF($D560&gt;$D$8,"",INDIRECT(ADDRESS(ROW(Entrées!$C$37)+($D560-1)*24+G$11,COLUMN(Entrées!$C$37)+($C560-1),4,TRUE,"Entrées")))</f>
        <v>2093</v>
      </c>
      <c r="H560" s="28">
        <f ca="1">IF($D560&gt;$D$8,"",INDIRECT(ADDRESS(ROW(Entrées!$C$37)+($D560-1)*24+H$11,COLUMN(Entrées!$C$37)+($C560-1),4,TRUE,"Entrées")))</f>
        <v>2100</v>
      </c>
      <c r="I560" s="28">
        <f ca="1">IF($D560&gt;$D$8,"",INDIRECT(ADDRESS(ROW(Entrées!$C$37)+($D560-1)*24+I$11,COLUMN(Entrées!$C$37)+($C560-1),4,TRUE,"Entrées")))</f>
        <v>1705</v>
      </c>
      <c r="J560" s="28">
        <f ca="1">IF($D560&gt;$D$8,"",INDIRECT(ADDRESS(ROW(Entrées!$C$37)+($D560-1)*24+J$11,COLUMN(Entrées!$C$37)+($C560-1),4,TRUE,"Entrées")))</f>
        <v>1961</v>
      </c>
      <c r="K560" s="28">
        <f ca="1">IF($D560&gt;$D$8,"",INDIRECT(ADDRESS(ROW(Entrées!$C$37)+($D560-1)*24+K$11,COLUMN(Entrées!$C$37)+($C560-1),4,TRUE,"Entrées")))</f>
        <v>2100</v>
      </c>
      <c r="L560" s="28">
        <f ca="1">IF($D560&gt;$D$8,"",INDIRECT(ADDRESS(ROW(Entrées!$C$37)+($D560-1)*24+L$11,COLUMN(Entrées!$C$37)+($C560-1),4,TRUE,"Entrées")))</f>
        <v>2500</v>
      </c>
      <c r="M560" s="28">
        <f ca="1">IF($D560&gt;$D$8,"",INDIRECT(ADDRESS(ROW(Entrées!$C$37)+($D560-1)*24+M$11,COLUMN(Entrées!$C$37)+($C560-1),4,TRUE,"Entrées")))</f>
        <v>2500</v>
      </c>
      <c r="N560" s="28">
        <f ca="1">IF($D560&gt;$D$8,"",INDIRECT(ADDRESS(ROW(Entrées!$C$37)+($D560-1)*24+N$11,COLUMN(Entrées!$C$37)+($C560-1),4,TRUE,"Entrées")))</f>
        <v>2500</v>
      </c>
      <c r="O560" s="28">
        <f ca="1">IF($D560&gt;$D$8,"",INDIRECT(ADDRESS(ROW(Entrées!$C$37)+($D560-1)*24+O$11,COLUMN(Entrées!$C$37)+($C560-1),4,TRUE,"Entrées")))</f>
        <v>2500</v>
      </c>
      <c r="P560" s="28">
        <f ca="1">IF($D560&gt;$D$8,"",INDIRECT(ADDRESS(ROW(Entrées!$C$37)+($D560-1)*24+P$11,COLUMN(Entrées!$C$37)+($C560-1),4,TRUE,"Entrées")))</f>
        <v>2500</v>
      </c>
      <c r="Q560" s="28">
        <f ca="1">IF($D560&gt;$D$8,"",INDIRECT(ADDRESS(ROW(Entrées!$C$37)+($D560-1)*24+Q$11,COLUMN(Entrées!$C$37)+($C560-1),4,TRUE,"Entrées")))</f>
        <v>2500</v>
      </c>
      <c r="R560" s="28">
        <f ca="1">IF($D560&gt;$D$8,"",INDIRECT(ADDRESS(ROW(Entrées!$C$37)+($D560-1)*24+R$11,COLUMN(Entrées!$C$37)+($C560-1),4,TRUE,"Entrées")))</f>
        <v>2500</v>
      </c>
      <c r="S560" s="28">
        <f ca="1">IF($D560&gt;$D$8,"",INDIRECT(ADDRESS(ROW(Entrées!$C$37)+($D560-1)*24+S$11,COLUMN(Entrées!$C$37)+($C560-1),4,TRUE,"Entrées")))</f>
        <v>2500</v>
      </c>
      <c r="T560" s="28">
        <f ca="1">IF($D560&gt;$D$8,"",INDIRECT(ADDRESS(ROW(Entrées!$C$37)+($D560-1)*24+T$11,COLUMN(Entrées!$C$37)+($C560-1),4,TRUE,"Entrées")))</f>
        <v>2500</v>
      </c>
      <c r="U560" s="28">
        <f ca="1">IF($D560&gt;$D$8,"",INDIRECT(ADDRESS(ROW(Entrées!$C$37)+($D560-1)*24+U$11,COLUMN(Entrées!$C$37)+($C560-1),4,TRUE,"Entrées")))</f>
        <v>2500</v>
      </c>
      <c r="V560" s="28">
        <f ca="1">IF($D560&gt;$D$8,"",INDIRECT(ADDRESS(ROW(Entrées!$C$37)+($D560-1)*24+V$11,COLUMN(Entrées!$C$37)+($C560-1),4,TRUE,"Entrées")))</f>
        <v>1469</v>
      </c>
      <c r="W560" s="28">
        <f ca="1">IF($D560&gt;$D$8,"",INDIRECT(ADDRESS(ROW(Entrées!$C$37)+($D560-1)*24+W$11,COLUMN(Entrées!$C$37)+($C560-1),4,TRUE,"Entrées")))</f>
        <v>2149</v>
      </c>
      <c r="X560" s="28">
        <f ca="1">IF($D560&gt;$D$8,"",INDIRECT(ADDRESS(ROW(Entrées!$C$37)+($D560-1)*24+X$11,COLUMN(Entrées!$C$37)+($C560-1),4,TRUE,"Entrées")))</f>
        <v>2500</v>
      </c>
      <c r="Y560" s="28">
        <f ca="1">IF($D560&gt;$D$8,"",INDIRECT(ADDRESS(ROW(Entrées!$C$37)+($D560-1)*24+Y$11,COLUMN(Entrées!$C$37)+($C560-1),4,TRUE,"Entrées")))</f>
        <v>2500</v>
      </c>
      <c r="Z560" s="28">
        <f ca="1">IF($D560&gt;$D$8,"",INDIRECT(ADDRESS(ROW(Entrées!$C$37)+($D560-1)*24+Z$11,COLUMN(Entrées!$C$37)+($C560-1),4,TRUE,"Entrées")))</f>
        <v>2500</v>
      </c>
      <c r="AA560" s="28">
        <f ca="1">IF($D560&gt;$D$8,"",INDIRECT(ADDRESS(ROW(Entrées!$C$37)+($D560-1)*24+AA$11,COLUMN(Entrées!$C$37)+($C560-1),4,TRUE,"Entrées")))</f>
        <v>2500</v>
      </c>
      <c r="AB560" s="28">
        <f ca="1">IF($D560&gt;$D$8,"",INDIRECT(ADDRESS(ROW(Entrées!$C$37)+($D560-1)*24+AB$11,COLUMN(Entrées!$C$37)+($C560-1),4,TRUE,"Entrées")))</f>
        <v>2500</v>
      </c>
      <c r="AC560" s="11"/>
      <c r="AD560" s="40">
        <f t="shared" ca="1" si="653"/>
        <v>2303.2083333333335</v>
      </c>
      <c r="AE560" s="40">
        <f t="shared" ca="1" si="655"/>
        <v>2500</v>
      </c>
      <c r="AF560" s="40">
        <f t="shared" ca="1" si="656"/>
        <v>1469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49473.956989247294</v>
      </c>
      <c r="AK560" s="31">
        <f t="shared" ca="1" si="602"/>
        <v>49350.672043010745</v>
      </c>
      <c r="AL560" s="31">
        <f t="shared" ca="1" si="603"/>
        <v>49398.118279569891</v>
      </c>
      <c r="AM560" s="31">
        <f t="shared" ca="1" si="604"/>
        <v>347.55645161290329</v>
      </c>
      <c r="AN560" s="31">
        <f t="shared" ca="1" si="605"/>
        <v>2588.1444892473114</v>
      </c>
      <c r="AO560" s="31">
        <f t="shared" ca="1" si="606"/>
        <v>1503.5463709677417</v>
      </c>
      <c r="AP560" s="31">
        <f t="shared" ca="1" si="607"/>
        <v>41704.171370967742</v>
      </c>
      <c r="AQ560" s="31">
        <f t="shared" ca="1" si="608"/>
        <v>2152.7096774193546</v>
      </c>
      <c r="AR560" s="31">
        <f t="shared" ca="1" si="609"/>
        <v>402.56922043010746</v>
      </c>
      <c r="AS560" s="31">
        <f t="shared" ca="1" si="610"/>
        <v>6508.2741935483891</v>
      </c>
      <c r="AT560" s="31">
        <f t="shared" ca="1" si="611"/>
        <v>-813.07862903225805</v>
      </c>
      <c r="AU560" s="31">
        <f t="shared" ca="1" si="612"/>
        <v>663.5913978494624</v>
      </c>
      <c r="AV560" s="31">
        <f t="shared" ca="1" si="613"/>
        <v>-5583.5161290322567</v>
      </c>
      <c r="AW560" s="31">
        <f t="shared" ca="1" si="614"/>
        <v>65.047043010752674</v>
      </c>
      <c r="AX560" s="31">
        <f t="shared" ca="1" si="615"/>
        <v>1350.5215053763443</v>
      </c>
      <c r="AY560" s="31">
        <f t="shared" ca="1" si="616"/>
        <v>-1174.383064516129</v>
      </c>
      <c r="AZ560" s="31">
        <f t="shared" ca="1" si="617"/>
        <v>-997.34811827956992</v>
      </c>
      <c r="BA560" s="31">
        <f t="shared" ca="1" si="618"/>
        <v>-382.02016129032256</v>
      </c>
      <c r="BB560" s="31">
        <f t="shared" ca="1" si="619"/>
        <v>-2410.5497311827958</v>
      </c>
      <c r="BC560" s="31">
        <f t="shared" ca="1" si="620"/>
        <v>-1597.1438172043011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2049</v>
      </c>
      <c r="BI560" s="32">
        <f>IF($BF560&gt;$Y$7,"",IF(AND($BF560=$Y$7,$BG560=23),"",Entrées!D588-Entrées!D587))</f>
        <v>1650</v>
      </c>
      <c r="BJ560" s="32">
        <f>IF($BF560&gt;$Y$7,"",IF(AND($BF560=$Y$7,$BG560=23),"",Entrées!E588-Entrées!E587))</f>
        <v>1825</v>
      </c>
      <c r="BK560" s="32">
        <f>IF($BF560&gt;$Y$7,"",IF(AND($BF560=$Y$7,$BG560=23),"",Entrées!F588-Entrées!F587))</f>
        <v>-1</v>
      </c>
      <c r="BL560" s="32">
        <f>IF($BF560&gt;$Y$7,"",IF(AND($BF560=$Y$7,$BG560=23),"",Entrées!G588-Entrées!G587))</f>
        <v>160.5</v>
      </c>
      <c r="BM560" s="32">
        <f>IF($BF560&gt;$Y$7,"",IF(AND($BF560=$Y$7,$BG560=23),"",Entrées!H588-Entrées!H587))</f>
        <v>-1</v>
      </c>
      <c r="BN560" s="32">
        <f>IF($BF560&gt;$Y$7,"",IF(AND($BF560=$Y$7,$BG560=23),"",Entrées!I588-Entrées!I587))</f>
        <v>368</v>
      </c>
      <c r="BO560" s="32">
        <f>IF($BF560&gt;$Y$7,"",IF(AND($BF560=$Y$7,$BG560=23),"",Entrées!J588-Entrées!J587))</f>
        <v>-114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520.5</v>
      </c>
      <c r="BR560" s="32">
        <f>IF($BF560&gt;$Y$7,"",IF(AND($BF560=$Y$7,$BG560=23),"",Entrées!M588-Entrées!M587))</f>
        <v>630.5</v>
      </c>
      <c r="BS560" s="32">
        <f>IF($BF560&gt;$Y$7,"",IF(AND($BF560=$Y$7,$BG560=23),"",Entrées!N588-Entrées!N587))</f>
        <v>7</v>
      </c>
      <c r="BT560" s="32">
        <f>IF($BF560&gt;$Y$7,"",IF(AND($BF560=$Y$7,$BG560=23),"",Entrées!O588-Entrées!O587))</f>
        <v>478.5</v>
      </c>
      <c r="BU560" s="32">
        <f>IF($BF560&gt;$Y$7,"",IF(AND($BF560=$Y$7,$BG560=23),"",Entrées!P588-Entrées!P587))</f>
        <v>0.5</v>
      </c>
      <c r="BV560" s="32">
        <f>IF($BF560&gt;$Y$7,"",IF(AND($BF560=$Y$7,$BG560=23),"",Entrées!Q588-Entrées!Q587))</f>
        <v>0</v>
      </c>
      <c r="BW560" s="32">
        <f>IF($BF560&gt;$Y$7,"",IF(AND($BF560=$Y$7,$BG560=23),"",Entrées!R588-Entrées!R587))</f>
        <v>216</v>
      </c>
      <c r="BX560" s="32">
        <f>IF($BF560&gt;$Y$7,"",IF(AND($BF560=$Y$7,$BG560=23),"",Entrées!S588-Entrées!S587))</f>
        <v>-23</v>
      </c>
      <c r="BY560" s="32">
        <f>IF($BF560&gt;$Y$7,"",IF(AND($BF560=$Y$7,$BG560=23),"",Entrées!T588-Entrées!T587))</f>
        <v>0</v>
      </c>
      <c r="BZ560" s="32">
        <f>IF($BF560&gt;$Y$7,"",IF(AND($BF560=$Y$7,$BG560=23),"",Entrées!U588-Entrées!U587))</f>
        <v>155</v>
      </c>
      <c r="CA560" s="32">
        <f>IF($BF560&gt;$Y$7,"",IF(AND($BF560=$Y$7,$BG560=23),"",Entrées!V588-Entrées!V587))</f>
        <v>277</v>
      </c>
      <c r="CD560" s="33">
        <f>IF($BF560&lt;=$Y$7,Entrées!J587/CD$2,"")</f>
        <v>0.22110774665657329</v>
      </c>
      <c r="CE560" s="33">
        <f>IF($BF560&lt;=$Y$7,Entrées!K587/CE$2,"")</f>
        <v>0</v>
      </c>
      <c r="CF560" s="11">
        <f t="shared" si="622"/>
        <v>7926</v>
      </c>
      <c r="CG560" s="11">
        <f t="shared" si="623"/>
        <v>4186</v>
      </c>
      <c r="CH560" s="52">
        <f t="shared" si="624"/>
        <v>0.27160101910413265</v>
      </c>
      <c r="CI560" s="52">
        <f t="shared" si="625"/>
        <v>9.6170382329218221E-2</v>
      </c>
    </row>
    <row r="561" spans="3:87">
      <c r="C561" s="29" t="s">
        <v>93</v>
      </c>
      <c r="D561" s="29"/>
      <c r="E561" s="30">
        <f ca="1">SUM(E530:E560)/$D$8</f>
        <v>1745.516129032258</v>
      </c>
      <c r="F561" s="30">
        <f t="shared" ref="F561" ca="1" si="659">SUM(F530:F560)/$D$8</f>
        <v>1418.8709677419354</v>
      </c>
      <c r="G561" s="30">
        <f t="shared" ref="G561" ca="1" si="660">SUM(G530:G560)/$D$8</f>
        <v>1035.8387096774193</v>
      </c>
      <c r="H561" s="30">
        <f t="shared" ref="H561" ca="1" si="661">SUM(H530:H560)/$D$8</f>
        <v>292.74193548387098</v>
      </c>
      <c r="I561" s="30">
        <f t="shared" ref="I561" ca="1" si="662">SUM(I530:I560)/$D$8</f>
        <v>-343.48387096774195</v>
      </c>
      <c r="J561" s="30">
        <f t="shared" ref="J561" ca="1" si="663">SUM(J530:J560)/$D$8</f>
        <v>260.09677419354841</v>
      </c>
      <c r="K561" s="30">
        <f t="shared" ref="K561" ca="1" si="664">SUM(K530:K560)/$D$8</f>
        <v>503.38709677419354</v>
      </c>
      <c r="L561" s="30">
        <f t="shared" ref="L561" ca="1" si="665">SUM(L530:L560)/$D$8</f>
        <v>960.90322580645159</v>
      </c>
      <c r="M561" s="30">
        <f t="shared" ref="M561" ca="1" si="666">SUM(M530:M560)/$D$8</f>
        <v>1163.9354838709678</v>
      </c>
      <c r="N561" s="30">
        <f t="shared" ref="N561" ca="1" si="667">SUM(N530:N560)/$D$8</f>
        <v>1634</v>
      </c>
      <c r="O561" s="30">
        <f t="shared" ref="O561" ca="1" si="668">SUM(O530:O560)/$D$8</f>
        <v>1843.8064516129032</v>
      </c>
      <c r="P561" s="30">
        <f t="shared" ref="P561" ca="1" si="669">SUM(P530:P560)/$D$8</f>
        <v>1891.1935483870968</v>
      </c>
      <c r="Q561" s="30">
        <f t="shared" ref="Q561" ca="1" si="670">SUM(Q530:Q560)/$D$8</f>
        <v>2065.2580645161293</v>
      </c>
      <c r="R561" s="30">
        <f t="shared" ref="R561" ca="1" si="671">SUM(R530:R560)/$D$8</f>
        <v>1984.0322580645161</v>
      </c>
      <c r="S561" s="30">
        <f t="shared" ref="S561" ca="1" si="672">SUM(S530:S560)/$D$8</f>
        <v>1997.2258064516129</v>
      </c>
      <c r="T561" s="30">
        <f t="shared" ref="T561" ca="1" si="673">SUM(T530:T560)/$D$8</f>
        <v>1752.9032258064517</v>
      </c>
      <c r="U561" s="30">
        <f t="shared" ref="U561" ca="1" si="674">SUM(U530:U560)/$D$8</f>
        <v>1436.4516129032259</v>
      </c>
      <c r="V561" s="30">
        <f t="shared" ref="V561" ca="1" si="675">SUM(V530:V560)/$D$8</f>
        <v>827.0322580645161</v>
      </c>
      <c r="W561" s="30">
        <f t="shared" ref="W561" ca="1" si="676">SUM(W530:W560)/$D$8</f>
        <v>791.48387096774195</v>
      </c>
      <c r="X561" s="30">
        <f t="shared" ref="X561" ca="1" si="677">SUM(X530:X560)/$D$8</f>
        <v>1203</v>
      </c>
      <c r="Y561" s="30">
        <f t="shared" ref="Y561" ca="1" si="678">SUM(Y530:Y560)/$D$8</f>
        <v>1606.6451612903227</v>
      </c>
      <c r="Z561" s="30">
        <f t="shared" ref="Z561" ca="1" si="679">SUM(Z530:Z560)/$D$8</f>
        <v>1845.7741935483871</v>
      </c>
      <c r="AA561" s="30">
        <f t="shared" ref="AA561" ca="1" si="680">SUM(AA530:AA560)/$D$8</f>
        <v>2201.2580645161293</v>
      </c>
      <c r="AB561" s="30">
        <f t="shared" ref="AB561" ca="1" si="681">SUM(AB530:AB560)/$D$8</f>
        <v>2294.6451612903224</v>
      </c>
      <c r="AC561" s="41"/>
      <c r="AD561" s="42">
        <f ca="1">SUM(INDIRECT(A548):INDIRECT(A549))/$D$8</f>
        <v>1350.5215053763443</v>
      </c>
      <c r="AE561" s="42">
        <f ca="1">MAX(INDIRECT(A550):INDIRECT(A551))</f>
        <v>3000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49473.956989247294</v>
      </c>
      <c r="AK561" s="31">
        <f t="shared" ca="1" si="602"/>
        <v>49350.672043010745</v>
      </c>
      <c r="AL561" s="31">
        <f t="shared" ca="1" si="603"/>
        <v>49398.118279569891</v>
      </c>
      <c r="AM561" s="31">
        <f t="shared" ca="1" si="604"/>
        <v>347.55645161290329</v>
      </c>
      <c r="AN561" s="31">
        <f t="shared" ca="1" si="605"/>
        <v>2588.1444892473114</v>
      </c>
      <c r="AO561" s="31">
        <f t="shared" ca="1" si="606"/>
        <v>1503.5463709677417</v>
      </c>
      <c r="AP561" s="31">
        <f t="shared" ca="1" si="607"/>
        <v>41704.171370967742</v>
      </c>
      <c r="AQ561" s="31">
        <f t="shared" ca="1" si="608"/>
        <v>2152.7096774193546</v>
      </c>
      <c r="AR561" s="31">
        <f t="shared" ca="1" si="609"/>
        <v>402.56922043010746</v>
      </c>
      <c r="AS561" s="31">
        <f t="shared" ca="1" si="610"/>
        <v>6508.2741935483891</v>
      </c>
      <c r="AT561" s="31">
        <f t="shared" ca="1" si="611"/>
        <v>-813.07862903225805</v>
      </c>
      <c r="AU561" s="31">
        <f t="shared" ca="1" si="612"/>
        <v>663.5913978494624</v>
      </c>
      <c r="AV561" s="31">
        <f t="shared" ca="1" si="613"/>
        <v>-5583.5161290322567</v>
      </c>
      <c r="AW561" s="31">
        <f t="shared" ca="1" si="614"/>
        <v>65.047043010752674</v>
      </c>
      <c r="AX561" s="31">
        <f t="shared" ca="1" si="615"/>
        <v>1350.5215053763443</v>
      </c>
      <c r="AY561" s="31">
        <f t="shared" ca="1" si="616"/>
        <v>-1174.383064516129</v>
      </c>
      <c r="AZ561" s="31">
        <f t="shared" ca="1" si="617"/>
        <v>-997.34811827956992</v>
      </c>
      <c r="BA561" s="31">
        <f t="shared" ca="1" si="618"/>
        <v>-382.02016129032256</v>
      </c>
      <c r="BB561" s="31">
        <f t="shared" ca="1" si="619"/>
        <v>-2410.5497311827958</v>
      </c>
      <c r="BC561" s="31">
        <f t="shared" ca="1" si="620"/>
        <v>-1597.1438172043011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-1884.5</v>
      </c>
      <c r="BI561" s="32">
        <f>IF($BF561&gt;$Y$7,"",IF(AND($BF561=$Y$7,$BG561=23),"",Entrées!D589-Entrées!D588))</f>
        <v>-3562.5</v>
      </c>
      <c r="BJ561" s="32">
        <f>IF($BF561&gt;$Y$7,"",IF(AND($BF561=$Y$7,$BG561=23),"",Entrées!E589-Entrées!E588))</f>
        <v>-2525</v>
      </c>
      <c r="BK561" s="32">
        <f>IF($BF561&gt;$Y$7,"",IF(AND($BF561=$Y$7,$BG561=23),"",Entrées!F589-Entrées!F588))</f>
        <v>1</v>
      </c>
      <c r="BL561" s="32">
        <f>IF($BF561&gt;$Y$7,"",IF(AND($BF561=$Y$7,$BG561=23),"",Entrées!G589-Entrées!G588))</f>
        <v>-255.5</v>
      </c>
      <c r="BM561" s="32">
        <f>IF($BF561&gt;$Y$7,"",IF(AND($BF561=$Y$7,$BG561=23),"",Entrées!H589-Entrées!H588))</f>
        <v>-0.5</v>
      </c>
      <c r="BN561" s="32">
        <f>IF($BF561&gt;$Y$7,"",IF(AND($BF561=$Y$7,$BG561=23),"",Entrées!I589-Entrées!I588))</f>
        <v>-324.5</v>
      </c>
      <c r="BO561" s="32">
        <f>IF($BF561&gt;$Y$7,"",IF(AND($BF561=$Y$7,$BG561=23),"",Entrées!J589-Entrées!J588))</f>
        <v>-164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-701.5</v>
      </c>
      <c r="BR561" s="32">
        <f>IF($BF561&gt;$Y$7,"",IF(AND($BF561=$Y$7,$BG561=23),"",Entrées!M589-Entrées!M588))</f>
        <v>-240.5</v>
      </c>
      <c r="BS561" s="32">
        <f>IF($BF561&gt;$Y$7,"",IF(AND($BF561=$Y$7,$BG561=23),"",Entrées!N589-Entrées!N588))</f>
        <v>-1</v>
      </c>
      <c r="BT561" s="32">
        <f>IF($BF561&gt;$Y$7,"",IF(AND($BF561=$Y$7,$BG561=23),"",Entrées!O589-Entrées!O588))</f>
        <v>-198.5</v>
      </c>
      <c r="BU561" s="32">
        <f>IF($BF561&gt;$Y$7,"",IF(AND($BF561=$Y$7,$BG561=23),"",Entrées!P589-Entrées!P588))</f>
        <v>-2.5</v>
      </c>
      <c r="BV561" s="32">
        <f>IF($BF561&gt;$Y$7,"",IF(AND($BF561=$Y$7,$BG561=23),"",Entrées!Q589-Entrées!Q588))</f>
        <v>-740</v>
      </c>
      <c r="BW561" s="32">
        <f>IF($BF561&gt;$Y$7,"",IF(AND($BF561=$Y$7,$BG561=23),"",Entrées!R589-Entrées!R588))</f>
        <v>-231</v>
      </c>
      <c r="BX561" s="32">
        <f>IF($BF561&gt;$Y$7,"",IF(AND($BF561=$Y$7,$BG561=23),"",Entrées!S589-Entrées!S588))</f>
        <v>261</v>
      </c>
      <c r="BY561" s="32">
        <f>IF($BF561&gt;$Y$7,"",IF(AND($BF561=$Y$7,$BG561=23),"",Entrées!T589-Entrées!T588))</f>
        <v>0</v>
      </c>
      <c r="BZ561" s="32">
        <f>IF($BF561&gt;$Y$7,"",IF(AND($BF561=$Y$7,$BG561=23),"",Entrées!U589-Entrées!U588))</f>
        <v>-1</v>
      </c>
      <c r="CA561" s="32">
        <f>IF($BF561&gt;$Y$7,"",IF(AND($BF561=$Y$7,$BG561=23),"",Entrées!V589-Entrées!V588))</f>
        <v>-95</v>
      </c>
      <c r="CD561" s="33">
        <f>IF($BF561&lt;=$Y$7,Entrées!J588/CD$2,"")</f>
        <v>0.20672470350744385</v>
      </c>
      <c r="CE561" s="33">
        <f>IF($BF561&lt;=$Y$7,Entrées!K588/CE$2,"")</f>
        <v>0</v>
      </c>
      <c r="CF561" s="11">
        <f t="shared" si="622"/>
        <v>7926</v>
      </c>
      <c r="CG561" s="11">
        <f t="shared" si="623"/>
        <v>4186</v>
      </c>
      <c r="CH561" s="52">
        <f t="shared" si="624"/>
        <v>0.27160101910413265</v>
      </c>
      <c r="CI561" s="52">
        <f t="shared" si="625"/>
        <v>9.6170382329218221E-2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2900</v>
      </c>
      <c r="G562" s="30">
        <f t="shared" ca="1" si="682"/>
        <v>2985</v>
      </c>
      <c r="H562" s="30">
        <f t="shared" ca="1" si="682"/>
        <v>2380</v>
      </c>
      <c r="I562" s="30">
        <f t="shared" ca="1" si="682"/>
        <v>1870</v>
      </c>
      <c r="J562" s="30">
        <f t="shared" ca="1" si="682"/>
        <v>2350</v>
      </c>
      <c r="K562" s="30">
        <f t="shared" ca="1" si="682"/>
        <v>2308</v>
      </c>
      <c r="L562" s="30">
        <f t="shared" ca="1" si="682"/>
        <v>2878</v>
      </c>
      <c r="M562" s="30">
        <f t="shared" ca="1" si="682"/>
        <v>2950</v>
      </c>
      <c r="N562" s="30">
        <f t="shared" ca="1" si="682"/>
        <v>3000</v>
      </c>
      <c r="O562" s="30">
        <f t="shared" ca="1" si="682"/>
        <v>3000</v>
      </c>
      <c r="P562" s="30">
        <f t="shared" ca="1" si="682"/>
        <v>3000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3000</v>
      </c>
      <c r="V562" s="30">
        <f t="shared" ca="1" si="682"/>
        <v>3000</v>
      </c>
      <c r="W562" s="30">
        <f t="shared" ca="1" si="682"/>
        <v>3000</v>
      </c>
      <c r="X562" s="30">
        <f t="shared" ca="1" si="682"/>
        <v>3000</v>
      </c>
      <c r="Y562" s="30">
        <f t="shared" ca="1" si="682"/>
        <v>3000</v>
      </c>
      <c r="Z562" s="30">
        <f t="shared" ca="1" si="682"/>
        <v>3000</v>
      </c>
      <c r="AA562" s="30">
        <f t="shared" ca="1" si="682"/>
        <v>3000</v>
      </c>
      <c r="AB562" s="30">
        <f t="shared" ca="1" si="682"/>
        <v>3000</v>
      </c>
      <c r="AC562" s="41" t="s">
        <v>142</v>
      </c>
      <c r="AD562" s="42">
        <f ca="1">SUM(E561:AB561)/24</f>
        <v>1350.5215053763441</v>
      </c>
      <c r="AE562" s="42">
        <f ca="1">MAX(E562:AB562)</f>
        <v>3000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49473.956989247294</v>
      </c>
      <c r="AK562" s="31">
        <f t="shared" ca="1" si="602"/>
        <v>49350.672043010745</v>
      </c>
      <c r="AL562" s="31">
        <f t="shared" ca="1" si="603"/>
        <v>49398.118279569891</v>
      </c>
      <c r="AM562" s="31">
        <f t="shared" ca="1" si="604"/>
        <v>347.55645161290329</v>
      </c>
      <c r="AN562" s="31">
        <f t="shared" ca="1" si="605"/>
        <v>2588.1444892473114</v>
      </c>
      <c r="AO562" s="31">
        <f t="shared" ca="1" si="606"/>
        <v>1503.5463709677417</v>
      </c>
      <c r="AP562" s="31">
        <f t="shared" ca="1" si="607"/>
        <v>41704.171370967742</v>
      </c>
      <c r="AQ562" s="31">
        <f t="shared" ca="1" si="608"/>
        <v>2152.7096774193546</v>
      </c>
      <c r="AR562" s="31">
        <f t="shared" ca="1" si="609"/>
        <v>402.56922043010746</v>
      </c>
      <c r="AS562" s="31">
        <f t="shared" ca="1" si="610"/>
        <v>6508.2741935483891</v>
      </c>
      <c r="AT562" s="31">
        <f t="shared" ca="1" si="611"/>
        <v>-813.07862903225805</v>
      </c>
      <c r="AU562" s="31">
        <f t="shared" ca="1" si="612"/>
        <v>663.5913978494624</v>
      </c>
      <c r="AV562" s="31">
        <f t="shared" ca="1" si="613"/>
        <v>-5583.5161290322567</v>
      </c>
      <c r="AW562" s="31">
        <f t="shared" ca="1" si="614"/>
        <v>65.047043010752674</v>
      </c>
      <c r="AX562" s="31">
        <f t="shared" ca="1" si="615"/>
        <v>1350.5215053763443</v>
      </c>
      <c r="AY562" s="31">
        <f t="shared" ca="1" si="616"/>
        <v>-1174.383064516129</v>
      </c>
      <c r="AZ562" s="31">
        <f t="shared" ca="1" si="617"/>
        <v>-997.34811827956992</v>
      </c>
      <c r="BA562" s="31">
        <f t="shared" ca="1" si="618"/>
        <v>-382.02016129032256</v>
      </c>
      <c r="BB562" s="31">
        <f t="shared" ca="1" si="619"/>
        <v>-2410.5497311827958</v>
      </c>
      <c r="BC562" s="31">
        <f t="shared" ca="1" si="620"/>
        <v>-1597.1438172043011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-4382.5</v>
      </c>
      <c r="BI562" s="32">
        <f>IF($BF562&gt;$Y$7,"",IF(AND($BF562=$Y$7,$BG562=23),"",Entrées!D590-Entrées!D589))</f>
        <v>-3462.5</v>
      </c>
      <c r="BJ562" s="32">
        <f>IF($BF562&gt;$Y$7,"",IF(AND($BF562=$Y$7,$BG562=23),"",Entrées!E590-Entrées!E589))</f>
        <v>-3175</v>
      </c>
      <c r="BK562" s="32">
        <f>IF($BF562&gt;$Y$7,"",IF(AND($BF562=$Y$7,$BG562=23),"",Entrées!F590-Entrées!F589))</f>
        <v>0</v>
      </c>
      <c r="BL562" s="32">
        <f>IF($BF562&gt;$Y$7,"",IF(AND($BF562=$Y$7,$BG562=23),"",Entrées!G590-Entrées!G589))</f>
        <v>-759.5</v>
      </c>
      <c r="BM562" s="32">
        <f>IF($BF562&gt;$Y$7,"",IF(AND($BF562=$Y$7,$BG562=23),"",Entrées!H590-Entrées!H589))</f>
        <v>-0.5</v>
      </c>
      <c r="BN562" s="32">
        <f>IF($BF562&gt;$Y$7,"",IF(AND($BF562=$Y$7,$BG562=23),"",Entrées!I590-Entrées!I589))</f>
        <v>-616.5</v>
      </c>
      <c r="BO562" s="32">
        <f>IF($BF562&gt;$Y$7,"",IF(AND($BF562=$Y$7,$BG562=23),"",Entrées!J590-Entrées!J589))</f>
        <v>-75.5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-349</v>
      </c>
      <c r="BR562" s="32">
        <f>IF($BF562&gt;$Y$7,"",IF(AND($BF562=$Y$7,$BG562=23),"",Entrées!M590-Entrées!M589))</f>
        <v>-1573</v>
      </c>
      <c r="BS562" s="32">
        <f>IF($BF562&gt;$Y$7,"",IF(AND($BF562=$Y$7,$BG562=23),"",Entrées!N590-Entrées!N589))</f>
        <v>6</v>
      </c>
      <c r="BT562" s="32">
        <f>IF($BF562&gt;$Y$7,"",IF(AND($BF562=$Y$7,$BG562=23),"",Entrées!O590-Entrées!O589))</f>
        <v>-1015</v>
      </c>
      <c r="BU562" s="32">
        <f>IF($BF562&gt;$Y$7,"",IF(AND($BF562=$Y$7,$BG562=23),"",Entrées!P590-Entrées!P589))</f>
        <v>-9.5</v>
      </c>
      <c r="BV562" s="32">
        <f>IF($BF562&gt;$Y$7,"",IF(AND($BF562=$Y$7,$BG562=23),"",Entrées!Q590-Entrées!Q589))</f>
        <v>-200</v>
      </c>
      <c r="BW562" s="32">
        <f>IF($BF562&gt;$Y$7,"",IF(AND($BF562=$Y$7,$BG562=23),"",Entrées!R590-Entrées!R589))</f>
        <v>123</v>
      </c>
      <c r="BX562" s="32">
        <f>IF($BF562&gt;$Y$7,"",IF(AND($BF562=$Y$7,$BG562=23),"",Entrées!S590-Entrées!S589))</f>
        <v>-549</v>
      </c>
      <c r="BY562" s="32">
        <f>IF($BF562&gt;$Y$7,"",IF(AND($BF562=$Y$7,$BG562=23),"",Entrées!T590-Entrées!T589))</f>
        <v>200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-210</v>
      </c>
      <c r="CD562" s="33">
        <f>IF($BF562&lt;=$Y$7,Entrées!J589/CD$2,"")</f>
        <v>0.1860333080999243</v>
      </c>
      <c r="CE562" s="33">
        <f>IF($BF562&lt;=$Y$7,Entrées!K589/CE$2,"")</f>
        <v>0</v>
      </c>
      <c r="CF562" s="11">
        <f t="shared" si="622"/>
        <v>7926</v>
      </c>
      <c r="CG562" s="11">
        <f t="shared" si="623"/>
        <v>4186</v>
      </c>
      <c r="CH562" s="52">
        <f t="shared" si="624"/>
        <v>0.27160101910413265</v>
      </c>
      <c r="CI562" s="52">
        <f t="shared" si="625"/>
        <v>9.6170382329218221E-2</v>
      </c>
    </row>
    <row r="563" spans="3:87">
      <c r="C563" s="29" t="s">
        <v>141</v>
      </c>
      <c r="D563" s="29"/>
      <c r="E563" s="30">
        <f ca="1">MIN(E530:E560)</f>
        <v>-855</v>
      </c>
      <c r="F563" s="30">
        <f t="shared" ref="F563:AB563" ca="1" si="683">MIN(F530:F560)</f>
        <v>-1517</v>
      </c>
      <c r="G563" s="30">
        <f t="shared" ca="1" si="683"/>
        <v>-1794</v>
      </c>
      <c r="H563" s="30">
        <f t="shared" ca="1" si="683"/>
        <v>-1800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-1754</v>
      </c>
      <c r="L563" s="30">
        <f t="shared" ca="1" si="683"/>
        <v>-1600</v>
      </c>
      <c r="M563" s="30">
        <f t="shared" ca="1" si="683"/>
        <v>-1800</v>
      </c>
      <c r="N563" s="30">
        <f t="shared" ca="1" si="683"/>
        <v>-528</v>
      </c>
      <c r="O563" s="30">
        <f t="shared" ca="1" si="683"/>
        <v>-515</v>
      </c>
      <c r="P563" s="30">
        <f t="shared" ca="1" si="683"/>
        <v>-580</v>
      </c>
      <c r="Q563" s="30">
        <f t="shared" ca="1" si="683"/>
        <v>-455</v>
      </c>
      <c r="R563" s="30">
        <f t="shared" ca="1" si="683"/>
        <v>-218</v>
      </c>
      <c r="S563" s="30">
        <f t="shared" ca="1" si="683"/>
        <v>-610</v>
      </c>
      <c r="T563" s="30">
        <f t="shared" ca="1" si="683"/>
        <v>-1140</v>
      </c>
      <c r="U563" s="30">
        <f t="shared" ca="1" si="683"/>
        <v>-1603</v>
      </c>
      <c r="V563" s="30">
        <f t="shared" ca="1" si="683"/>
        <v>-1800</v>
      </c>
      <c r="W563" s="30">
        <f t="shared" ca="1" si="683"/>
        <v>-1800</v>
      </c>
      <c r="X563" s="30">
        <f t="shared" ca="1" si="683"/>
        <v>-1573</v>
      </c>
      <c r="Y563" s="30">
        <f t="shared" ca="1" si="683"/>
        <v>-1568</v>
      </c>
      <c r="Z563" s="30">
        <f t="shared" ca="1" si="683"/>
        <v>-1661</v>
      </c>
      <c r="AA563" s="30">
        <f t="shared" ca="1" si="683"/>
        <v>-509</v>
      </c>
      <c r="AB563" s="30">
        <f t="shared" ca="1" si="683"/>
        <v>452</v>
      </c>
      <c r="AC563" s="11"/>
      <c r="AD563" s="42">
        <f ca="1">SUM(INDIRECT(ADDRESS(ROW($C$37),COLUMN($C$37)+($C529-1),4, TRUE,"Entrées")):INDIRECT(ADDRESS(ROW(INDIRECT($A$42)),COLUMN($C$37)+($C529-1),4,TRUE,"Entrées")))/Entrées!$P$11</f>
        <v>1350.5215053763441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49473.956989247294</v>
      </c>
      <c r="AK563" s="31">
        <f t="shared" ca="1" si="602"/>
        <v>49350.672043010745</v>
      </c>
      <c r="AL563" s="31">
        <f t="shared" ca="1" si="603"/>
        <v>49398.118279569891</v>
      </c>
      <c r="AM563" s="31">
        <f t="shared" ca="1" si="604"/>
        <v>347.55645161290329</v>
      </c>
      <c r="AN563" s="31">
        <f t="shared" ca="1" si="605"/>
        <v>2588.1444892473114</v>
      </c>
      <c r="AO563" s="31">
        <f t="shared" ca="1" si="606"/>
        <v>1503.5463709677417</v>
      </c>
      <c r="AP563" s="31">
        <f t="shared" ca="1" si="607"/>
        <v>41704.171370967742</v>
      </c>
      <c r="AQ563" s="31">
        <f t="shared" ca="1" si="608"/>
        <v>2152.7096774193546</v>
      </c>
      <c r="AR563" s="31">
        <f t="shared" ca="1" si="609"/>
        <v>402.56922043010746</v>
      </c>
      <c r="AS563" s="31">
        <f t="shared" ca="1" si="610"/>
        <v>6508.2741935483891</v>
      </c>
      <c r="AT563" s="31">
        <f t="shared" ca="1" si="611"/>
        <v>-813.07862903225805</v>
      </c>
      <c r="AU563" s="31">
        <f t="shared" ca="1" si="612"/>
        <v>663.5913978494624</v>
      </c>
      <c r="AV563" s="31">
        <f t="shared" ca="1" si="613"/>
        <v>-5583.5161290322567</v>
      </c>
      <c r="AW563" s="31">
        <f t="shared" ca="1" si="614"/>
        <v>65.047043010752674</v>
      </c>
      <c r="AX563" s="31">
        <f t="shared" ca="1" si="615"/>
        <v>1350.5215053763443</v>
      </c>
      <c r="AY563" s="31">
        <f t="shared" ca="1" si="616"/>
        <v>-1174.383064516129</v>
      </c>
      <c r="AZ563" s="31">
        <f t="shared" ca="1" si="617"/>
        <v>-997.34811827956992</v>
      </c>
      <c r="BA563" s="31">
        <f t="shared" ca="1" si="618"/>
        <v>-382.02016129032256</v>
      </c>
      <c r="BB563" s="31">
        <f t="shared" ca="1" si="619"/>
        <v>-2410.5497311827958</v>
      </c>
      <c r="BC563" s="31">
        <f t="shared" ca="1" si="620"/>
        <v>-1597.1438172043011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-1184</v>
      </c>
      <c r="BI563" s="32">
        <f>IF($BF563&gt;$Y$7,"",IF(AND($BF563=$Y$7,$BG563=23),"",Entrées!D591-Entrées!D590))</f>
        <v>-1400</v>
      </c>
      <c r="BJ563" s="32">
        <f>IF($BF563&gt;$Y$7,"",IF(AND($BF563=$Y$7,$BG563=23),"",Entrées!E591-Entrées!E590))</f>
        <v>-1500</v>
      </c>
      <c r="BK563" s="32">
        <f>IF($BF563&gt;$Y$7,"",IF(AND($BF563=$Y$7,$BG563=23),"",Entrées!F591-Entrées!F590))</f>
        <v>0</v>
      </c>
      <c r="BL563" s="32">
        <f>IF($BF563&gt;$Y$7,"",IF(AND($BF563=$Y$7,$BG563=23),"",Entrées!G591-Entrées!G590))</f>
        <v>-196</v>
      </c>
      <c r="BM563" s="32">
        <f>IF($BF563&gt;$Y$7,"",IF(AND($BF563=$Y$7,$BG563=23),"",Entrées!H591-Entrées!H590))</f>
        <v>2.5</v>
      </c>
      <c r="BN563" s="32">
        <f>IF($BF563&gt;$Y$7,"",IF(AND($BF563=$Y$7,$BG563=23),"",Entrées!I591-Entrées!I590))</f>
        <v>-124</v>
      </c>
      <c r="BO563" s="32">
        <f>IF($BF563&gt;$Y$7,"",IF(AND($BF563=$Y$7,$BG563=23),"",Entrées!J591-Entrées!J590))</f>
        <v>-200.5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198.5</v>
      </c>
      <c r="BR563" s="32">
        <f>IF($BF563&gt;$Y$7,"",IF(AND($BF563=$Y$7,$BG563=23),"",Entrées!M591-Entrées!M590))</f>
        <v>-325</v>
      </c>
      <c r="BS563" s="32">
        <f>IF($BF563&gt;$Y$7,"",IF(AND($BF563=$Y$7,$BG563=23),"",Entrées!N591-Entrées!N590))</f>
        <v>3.5</v>
      </c>
      <c r="BT563" s="32">
        <f>IF($BF563&gt;$Y$7,"",IF(AND($BF563=$Y$7,$BG563=23),"",Entrées!O591-Entrées!O590))</f>
        <v>-542.5</v>
      </c>
      <c r="BU563" s="32">
        <f>IF($BF563&gt;$Y$7,"",IF(AND($BF563=$Y$7,$BG563=23),"",Entrées!P591-Entrées!P590))</f>
        <v>-3.5</v>
      </c>
      <c r="BV563" s="32">
        <f>IF($BF563&gt;$Y$7,"",IF(AND($BF563=$Y$7,$BG563=23),"",Entrées!Q591-Entrées!Q590))</f>
        <v>-659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-40</v>
      </c>
      <c r="BY563" s="32">
        <f>IF($BF563&gt;$Y$7,"",IF(AND($BF563=$Y$7,$BG563=23),"",Entrées!T591-Entrées!T590))</f>
        <v>0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-317</v>
      </c>
      <c r="CD563" s="33">
        <f>IF($BF563&lt;=$Y$7,Entrées!J590/CD$2,"")</f>
        <v>0.17650769618975523</v>
      </c>
      <c r="CE563" s="33">
        <f>IF($BF563&lt;=$Y$7,Entrées!K590/CE$2,"")</f>
        <v>0</v>
      </c>
      <c r="CF563" s="11">
        <f t="shared" si="622"/>
        <v>7926</v>
      </c>
      <c r="CG563" s="11">
        <f t="shared" si="623"/>
        <v>4186</v>
      </c>
      <c r="CH563" s="52">
        <f t="shared" si="624"/>
        <v>0.27160101910413265</v>
      </c>
      <c r="CI563" s="52">
        <f t="shared" si="625"/>
        <v>9.6170382329218221E-2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49473.956989247294</v>
      </c>
      <c r="AK564" s="31">
        <f t="shared" ca="1" si="602"/>
        <v>49350.672043010745</v>
      </c>
      <c r="AL564" s="31">
        <f t="shared" ca="1" si="603"/>
        <v>49398.118279569891</v>
      </c>
      <c r="AM564" s="31">
        <f t="shared" ca="1" si="604"/>
        <v>347.55645161290329</v>
      </c>
      <c r="AN564" s="31">
        <f t="shared" ca="1" si="605"/>
        <v>2588.1444892473114</v>
      </c>
      <c r="AO564" s="31">
        <f t="shared" ca="1" si="606"/>
        <v>1503.5463709677417</v>
      </c>
      <c r="AP564" s="31">
        <f t="shared" ca="1" si="607"/>
        <v>41704.171370967742</v>
      </c>
      <c r="AQ564" s="31">
        <f t="shared" ca="1" si="608"/>
        <v>2152.7096774193546</v>
      </c>
      <c r="AR564" s="31">
        <f t="shared" ca="1" si="609"/>
        <v>402.56922043010746</v>
      </c>
      <c r="AS564" s="31">
        <f t="shared" ca="1" si="610"/>
        <v>6508.2741935483891</v>
      </c>
      <c r="AT564" s="31">
        <f t="shared" ca="1" si="611"/>
        <v>-813.07862903225805</v>
      </c>
      <c r="AU564" s="31">
        <f t="shared" ca="1" si="612"/>
        <v>663.5913978494624</v>
      </c>
      <c r="AV564" s="31">
        <f t="shared" ca="1" si="613"/>
        <v>-5583.5161290322567</v>
      </c>
      <c r="AW564" s="31">
        <f t="shared" ca="1" si="614"/>
        <v>65.047043010752674</v>
      </c>
      <c r="AX564" s="31">
        <f t="shared" ca="1" si="615"/>
        <v>1350.5215053763443</v>
      </c>
      <c r="AY564" s="31">
        <f t="shared" ca="1" si="616"/>
        <v>-1174.383064516129</v>
      </c>
      <c r="AZ564" s="31">
        <f t="shared" ca="1" si="617"/>
        <v>-997.34811827956992</v>
      </c>
      <c r="BA564" s="31">
        <f t="shared" ca="1" si="618"/>
        <v>-382.02016129032256</v>
      </c>
      <c r="BB564" s="31">
        <f t="shared" ca="1" si="619"/>
        <v>-2410.5497311827958</v>
      </c>
      <c r="BC564" s="31">
        <f t="shared" ca="1" si="620"/>
        <v>-1597.1438172043011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-2430.5</v>
      </c>
      <c r="BI564" s="32">
        <f>IF($BF564&gt;$Y$7,"",IF(AND($BF564=$Y$7,$BG564=23),"",Entrées!D592-Entrées!D591))</f>
        <v>-2487.5</v>
      </c>
      <c r="BJ564" s="32">
        <f>IF($BF564&gt;$Y$7,"",IF(AND($BF564=$Y$7,$BG564=23),"",Entrées!E592-Entrées!E591))</f>
        <v>-2737.5</v>
      </c>
      <c r="BK564" s="32">
        <f>IF($BF564&gt;$Y$7,"",IF(AND($BF564=$Y$7,$BG564=23),"",Entrées!F592-Entrées!F591))</f>
        <v>-0.5</v>
      </c>
      <c r="BL564" s="32">
        <f>IF($BF564&gt;$Y$7,"",IF(AND($BF564=$Y$7,$BG564=23),"",Entrées!G592-Entrées!G591))</f>
        <v>-46.5</v>
      </c>
      <c r="BM564" s="32">
        <f>IF($BF564&gt;$Y$7,"",IF(AND($BF564=$Y$7,$BG564=23),"",Entrées!H592-Entrées!H591))</f>
        <v>1</v>
      </c>
      <c r="BN564" s="32">
        <f>IF($BF564&gt;$Y$7,"",IF(AND($BF564=$Y$7,$BG564=23),"",Entrées!I592-Entrées!I591))</f>
        <v>-960</v>
      </c>
      <c r="BO564" s="32">
        <f>IF($BF564&gt;$Y$7,"",IF(AND($BF564=$Y$7,$BG564=23),"",Entrées!J592-Entrées!J591))</f>
        <v>-175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-27</v>
      </c>
      <c r="BR564" s="32">
        <f>IF($BF564&gt;$Y$7,"",IF(AND($BF564=$Y$7,$BG564=23),"",Entrées!M592-Entrées!M591))</f>
        <v>-5.5</v>
      </c>
      <c r="BS564" s="32">
        <f>IF($BF564&gt;$Y$7,"",IF(AND($BF564=$Y$7,$BG564=23),"",Entrées!N592-Entrées!N591))</f>
        <v>4.5</v>
      </c>
      <c r="BT564" s="32">
        <f>IF($BF564&gt;$Y$7,"",IF(AND($BF564=$Y$7,$BG564=23),"",Entrées!O592-Entrées!O591))</f>
        <v>-1220</v>
      </c>
      <c r="BU564" s="32">
        <f>IF($BF564&gt;$Y$7,"",IF(AND($BF564=$Y$7,$BG564=23),"",Entrées!P592-Entrées!P591))</f>
        <v>0</v>
      </c>
      <c r="BV564" s="32">
        <f>IF($BF564&gt;$Y$7,"",IF(AND($BF564=$Y$7,$BG564=23),"",Entrées!Q592-Entrées!Q591))</f>
        <v>-246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35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0</v>
      </c>
      <c r="CA564" s="32">
        <f>IF($BF564&gt;$Y$7,"",IF(AND($BF564=$Y$7,$BG564=23),"",Entrées!V592-Entrées!V591))</f>
        <v>-737</v>
      </c>
      <c r="CD564" s="33">
        <f>IF($BF564&lt;=$Y$7,Entrées!J591/CD$2,"")</f>
        <v>0.1512112036336109</v>
      </c>
      <c r="CE564" s="33">
        <f>IF($BF564&lt;=$Y$7,Entrées!K591/CE$2,"")</f>
        <v>0</v>
      </c>
      <c r="CF564" s="11">
        <f t="shared" si="622"/>
        <v>7926</v>
      </c>
      <c r="CG564" s="11">
        <f t="shared" si="623"/>
        <v>4186</v>
      </c>
      <c r="CH564" s="52">
        <f t="shared" si="624"/>
        <v>0.27160101910413265</v>
      </c>
      <c r="CI564" s="52">
        <f t="shared" si="625"/>
        <v>9.6170382329218221E-2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49473.956989247294</v>
      </c>
      <c r="AK565" s="31">
        <f t="shared" ca="1" si="602"/>
        <v>49350.672043010745</v>
      </c>
      <c r="AL565" s="31">
        <f t="shared" ca="1" si="603"/>
        <v>49398.118279569891</v>
      </c>
      <c r="AM565" s="31">
        <f t="shared" ca="1" si="604"/>
        <v>347.55645161290329</v>
      </c>
      <c r="AN565" s="31">
        <f t="shared" ca="1" si="605"/>
        <v>2588.1444892473114</v>
      </c>
      <c r="AO565" s="31">
        <f t="shared" ca="1" si="606"/>
        <v>1503.5463709677417</v>
      </c>
      <c r="AP565" s="31">
        <f t="shared" ca="1" si="607"/>
        <v>41704.171370967742</v>
      </c>
      <c r="AQ565" s="31">
        <f t="shared" ca="1" si="608"/>
        <v>2152.7096774193546</v>
      </c>
      <c r="AR565" s="31">
        <f t="shared" ca="1" si="609"/>
        <v>402.56922043010746</v>
      </c>
      <c r="AS565" s="31">
        <f t="shared" ca="1" si="610"/>
        <v>6508.2741935483891</v>
      </c>
      <c r="AT565" s="31">
        <f t="shared" ca="1" si="611"/>
        <v>-813.07862903225805</v>
      </c>
      <c r="AU565" s="31">
        <f t="shared" ca="1" si="612"/>
        <v>663.5913978494624</v>
      </c>
      <c r="AV565" s="31">
        <f t="shared" ca="1" si="613"/>
        <v>-5583.5161290322567</v>
      </c>
      <c r="AW565" s="31">
        <f t="shared" ca="1" si="614"/>
        <v>65.047043010752674</v>
      </c>
      <c r="AX565" s="31">
        <f t="shared" ca="1" si="615"/>
        <v>1350.5215053763443</v>
      </c>
      <c r="AY565" s="31">
        <f t="shared" ca="1" si="616"/>
        <v>-1174.383064516129</v>
      </c>
      <c r="AZ565" s="31">
        <f t="shared" ca="1" si="617"/>
        <v>-997.34811827956992</v>
      </c>
      <c r="BA565" s="31">
        <f t="shared" ca="1" si="618"/>
        <v>-382.02016129032256</v>
      </c>
      <c r="BB565" s="31">
        <f t="shared" ca="1" si="619"/>
        <v>-2410.5497311827958</v>
      </c>
      <c r="BC565" s="31">
        <f t="shared" ca="1" si="620"/>
        <v>-1597.1438172043011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-1242</v>
      </c>
      <c r="BI565" s="32">
        <f>IF($BF565&gt;$Y$7,"",IF(AND($BF565=$Y$7,$BG565=23),"",Entrées!D593-Entrées!D592))</f>
        <v>-1250</v>
      </c>
      <c r="BJ565" s="32">
        <f>IF($BF565&gt;$Y$7,"",IF(AND($BF565=$Y$7,$BG565=23),"",Entrées!E593-Entrées!E592))</f>
        <v>-950</v>
      </c>
      <c r="BK565" s="32">
        <f>IF($BF565&gt;$Y$7,"",IF(AND($BF565=$Y$7,$BG565=23),"",Entrées!F593-Entrées!F592))</f>
        <v>0</v>
      </c>
      <c r="BL565" s="32">
        <f>IF($BF565&gt;$Y$7,"",IF(AND($BF565=$Y$7,$BG565=23),"",Entrées!G593-Entrées!G592))</f>
        <v>125.5</v>
      </c>
      <c r="BM565" s="32">
        <f>IF($BF565&gt;$Y$7,"",IF(AND($BF565=$Y$7,$BG565=23),"",Entrées!H593-Entrées!H592))</f>
        <v>-4.5</v>
      </c>
      <c r="BN565" s="32">
        <f>IF($BF565&gt;$Y$7,"",IF(AND($BF565=$Y$7,$BG565=23),"",Entrées!I593-Entrées!I592))</f>
        <v>-434.5</v>
      </c>
      <c r="BO565" s="32">
        <f>IF($BF565&gt;$Y$7,"",IF(AND($BF565=$Y$7,$BG565=23),"",Entrées!J593-Entrées!J592))</f>
        <v>-134.5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-138</v>
      </c>
      <c r="BR565" s="32">
        <f>IF($BF565&gt;$Y$7,"",IF(AND($BF565=$Y$7,$BG565=23),"",Entrées!M593-Entrées!M592))</f>
        <v>0.5</v>
      </c>
      <c r="BS565" s="32">
        <f>IF($BF565&gt;$Y$7,"",IF(AND($BF565=$Y$7,$BG565=23),"",Entrées!N593-Entrées!N592))</f>
        <v>3</v>
      </c>
      <c r="BT565" s="32">
        <f>IF($BF565&gt;$Y$7,"",IF(AND($BF565=$Y$7,$BG565=23),"",Entrées!O593-Entrées!O592))</f>
        <v>-661</v>
      </c>
      <c r="BU565" s="32">
        <f>IF($BF565&gt;$Y$7,"",IF(AND($BF565=$Y$7,$BG565=23),"",Entrées!P593-Entrées!P592))</f>
        <v>3</v>
      </c>
      <c r="BV565" s="32">
        <f>IF($BF565&gt;$Y$7,"",IF(AND($BF565=$Y$7,$BG565=23),"",Entrées!Q593-Entrées!Q592))</f>
        <v>-822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-98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0</v>
      </c>
      <c r="CA565" s="32">
        <f>IF($BF565&gt;$Y$7,"",IF(AND($BF565=$Y$7,$BG565=23),"",Entrées!V593-Entrées!V592))</f>
        <v>87</v>
      </c>
      <c r="CD565" s="33">
        <f>IF($BF565&lt;=$Y$7,Entrées!J592/CD$2,"")</f>
        <v>0.12913197072924551</v>
      </c>
      <c r="CE565" s="33">
        <f>IF($BF565&lt;=$Y$7,Entrées!K592/CE$2,"")</f>
        <v>0</v>
      </c>
      <c r="CF565" s="11">
        <f t="shared" si="622"/>
        <v>7926</v>
      </c>
      <c r="CG565" s="11">
        <f t="shared" si="623"/>
        <v>4186</v>
      </c>
      <c r="CH565" s="52">
        <f t="shared" si="624"/>
        <v>0.27160101910413265</v>
      </c>
      <c r="CI565" s="52">
        <f t="shared" si="625"/>
        <v>9.6170382329218221E-2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49473.956989247294</v>
      </c>
      <c r="AK566" s="31">
        <f t="shared" ca="1" si="602"/>
        <v>49350.672043010745</v>
      </c>
      <c r="AL566" s="31">
        <f t="shared" ca="1" si="603"/>
        <v>49398.118279569891</v>
      </c>
      <c r="AM566" s="31">
        <f t="shared" ca="1" si="604"/>
        <v>347.55645161290329</v>
      </c>
      <c r="AN566" s="31">
        <f t="shared" ca="1" si="605"/>
        <v>2588.1444892473114</v>
      </c>
      <c r="AO566" s="31">
        <f t="shared" ca="1" si="606"/>
        <v>1503.5463709677417</v>
      </c>
      <c r="AP566" s="31">
        <f t="shared" ca="1" si="607"/>
        <v>41704.171370967742</v>
      </c>
      <c r="AQ566" s="31">
        <f t="shared" ca="1" si="608"/>
        <v>2152.7096774193546</v>
      </c>
      <c r="AR566" s="31">
        <f t="shared" ca="1" si="609"/>
        <v>402.56922043010746</v>
      </c>
      <c r="AS566" s="31">
        <f t="shared" ca="1" si="610"/>
        <v>6508.2741935483891</v>
      </c>
      <c r="AT566" s="31">
        <f t="shared" ca="1" si="611"/>
        <v>-813.07862903225805</v>
      </c>
      <c r="AU566" s="31">
        <f t="shared" ca="1" si="612"/>
        <v>663.5913978494624</v>
      </c>
      <c r="AV566" s="31">
        <f t="shared" ca="1" si="613"/>
        <v>-5583.5161290322567</v>
      </c>
      <c r="AW566" s="31">
        <f t="shared" ca="1" si="614"/>
        <v>65.047043010752674</v>
      </c>
      <c r="AX566" s="31">
        <f t="shared" ca="1" si="615"/>
        <v>1350.5215053763443</v>
      </c>
      <c r="AY566" s="31">
        <f t="shared" ca="1" si="616"/>
        <v>-1174.383064516129</v>
      </c>
      <c r="AZ566" s="31">
        <f t="shared" ca="1" si="617"/>
        <v>-997.34811827956992</v>
      </c>
      <c r="BA566" s="31">
        <f t="shared" ca="1" si="618"/>
        <v>-382.02016129032256</v>
      </c>
      <c r="BB566" s="31">
        <f t="shared" ca="1" si="619"/>
        <v>-2410.5497311827958</v>
      </c>
      <c r="BC566" s="31">
        <f t="shared" ca="1" si="620"/>
        <v>-1597.1438172043011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905</v>
      </c>
      <c r="BI566" s="32">
        <f>IF($BF566&gt;$Y$7,"",IF(AND($BF566=$Y$7,$BG566=23),"",Entrées!D594-Entrées!D593))</f>
        <v>1362.5</v>
      </c>
      <c r="BJ566" s="32">
        <f>IF($BF566&gt;$Y$7,"",IF(AND($BF566=$Y$7,$BG566=23),"",Entrées!E594-Entrées!E593))</f>
        <v>1750</v>
      </c>
      <c r="BK566" s="32">
        <f>IF($BF566&gt;$Y$7,"",IF(AND($BF566=$Y$7,$BG566=23),"",Entrées!F594-Entrées!F593))</f>
        <v>-0.5</v>
      </c>
      <c r="BL566" s="32">
        <f>IF($BF566&gt;$Y$7,"",IF(AND($BF566=$Y$7,$BG566=23),"",Entrées!G594-Entrées!G593))</f>
        <v>529.5</v>
      </c>
      <c r="BM566" s="32">
        <f>IF($BF566&gt;$Y$7,"",IF(AND($BF566=$Y$7,$BG566=23),"",Entrées!H594-Entrées!H593))</f>
        <v>129</v>
      </c>
      <c r="BN566" s="32">
        <f>IF($BF566&gt;$Y$7,"",IF(AND($BF566=$Y$7,$BG566=23),"",Entrées!I594-Entrées!I593))</f>
        <v>0.5</v>
      </c>
      <c r="BO566" s="32">
        <f>IF($BF566&gt;$Y$7,"",IF(AND($BF566=$Y$7,$BG566=23),"",Entrées!J594-Entrées!J593))</f>
        <v>-115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4.5</v>
      </c>
      <c r="BR566" s="32">
        <f>IF($BF566&gt;$Y$7,"",IF(AND($BF566=$Y$7,$BG566=23),"",Entrées!M594-Entrées!M593))</f>
        <v>206</v>
      </c>
      <c r="BS566" s="32">
        <f>IF($BF566&gt;$Y$7,"",IF(AND($BF566=$Y$7,$BG566=23),"",Entrées!N594-Entrées!N593))</f>
        <v>-3.5</v>
      </c>
      <c r="BT566" s="32">
        <f>IF($BF566&gt;$Y$7,"",IF(AND($BF566=$Y$7,$BG566=23),"",Entrées!O594-Entrées!O593))</f>
        <v>154.5</v>
      </c>
      <c r="BU566" s="32">
        <f>IF($BF566&gt;$Y$7,"",IF(AND($BF566=$Y$7,$BG566=23),"",Entrées!P594-Entrées!P593))</f>
        <v>11</v>
      </c>
      <c r="BV566" s="32">
        <f>IF($BF566&gt;$Y$7,"",IF(AND($BF566=$Y$7,$BG566=23),"",Entrées!Q594-Entrées!Q593))</f>
        <v>740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0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-45</v>
      </c>
      <c r="CD566" s="33">
        <f>IF($BF566&lt;=$Y$7,Entrées!J593/CD$2,"")</f>
        <v>0.11216250315417613</v>
      </c>
      <c r="CE566" s="33">
        <f>IF($BF566&lt;=$Y$7,Entrées!K593/CE$2,"")</f>
        <v>0</v>
      </c>
      <c r="CF566" s="11">
        <f t="shared" si="622"/>
        <v>7926</v>
      </c>
      <c r="CG566" s="11">
        <f t="shared" si="623"/>
        <v>4186</v>
      </c>
      <c r="CH566" s="52">
        <f t="shared" si="624"/>
        <v>0.27160101910413265</v>
      </c>
      <c r="CI566" s="52">
        <f t="shared" si="625"/>
        <v>9.6170382329218221E-2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-495</v>
      </c>
      <c r="F567" s="28">
        <f ca="1">IF($D567&gt;$D$8,"",INDIRECT(ADDRESS(ROW(Entrées!$C$37)+($D567-1)*24+F$11,COLUMN(Entrées!$C$37)+($C567-1),4,TRUE,"Entrées")))</f>
        <v>-495</v>
      </c>
      <c r="G567" s="28">
        <f ca="1">IF($D567&gt;$D$8,"",INDIRECT(ADDRESS(ROW(Entrées!$C$37)+($D567-1)*24+G$11,COLUMN(Entrées!$C$37)+($C567-1),4,TRUE,"Entrées")))</f>
        <v>-495</v>
      </c>
      <c r="H567" s="28">
        <f ca="1">IF($D567&gt;$D$8,"",INDIRECT(ADDRESS(ROW(Entrées!$C$37)+($D567-1)*24+H$11,COLUMN(Entrées!$C$37)+($C567-1),4,TRUE,"Entrées")))</f>
        <v>-1369</v>
      </c>
      <c r="I567" s="28">
        <f ca="1">IF($D567&gt;$D$8,"",INDIRECT(ADDRESS(ROW(Entrées!$C$37)+($D567-1)*24+I$11,COLUMN(Entrées!$C$37)+($C567-1),4,TRUE,"Entrées")))</f>
        <v>-1369</v>
      </c>
      <c r="J567" s="28">
        <f ca="1">IF($D567&gt;$D$8,"",INDIRECT(ADDRESS(ROW(Entrées!$C$37)+($D567-1)*24+J$11,COLUMN(Entrées!$C$37)+($C567-1),4,TRUE,"Entrées")))</f>
        <v>-1369</v>
      </c>
      <c r="K567" s="28">
        <f ca="1">IF($D567&gt;$D$8,"",INDIRECT(ADDRESS(ROW(Entrées!$C$37)+($D567-1)*24+K$11,COLUMN(Entrées!$C$37)+($C567-1),4,TRUE,"Entrées")))</f>
        <v>101</v>
      </c>
      <c r="L567" s="28">
        <f ca="1">IF($D567&gt;$D$8,"",INDIRECT(ADDRESS(ROW(Entrées!$C$37)+($D567-1)*24+L$11,COLUMN(Entrées!$C$37)+($C567-1),4,TRUE,"Entrées")))</f>
        <v>-327</v>
      </c>
      <c r="M567" s="28">
        <f ca="1">IF($D567&gt;$D$8,"",INDIRECT(ADDRESS(ROW(Entrées!$C$37)+($D567-1)*24+M$11,COLUMN(Entrées!$C$37)+($C567-1),4,TRUE,"Entrées")))</f>
        <v>-624</v>
      </c>
      <c r="N567" s="28">
        <f ca="1">IF($D567&gt;$D$8,"",INDIRECT(ADDRESS(ROW(Entrées!$C$37)+($D567-1)*24+N$11,COLUMN(Entrées!$C$37)+($C567-1),4,TRUE,"Entrées")))</f>
        <v>-1396</v>
      </c>
      <c r="O567" s="28">
        <f ca="1">IF($D567&gt;$D$8,"",INDIRECT(ADDRESS(ROW(Entrées!$C$37)+($D567-1)*24+O$11,COLUMN(Entrées!$C$37)+($C567-1),4,TRUE,"Entrées")))</f>
        <v>-1495</v>
      </c>
      <c r="P567" s="28">
        <f ca="1">IF($D567&gt;$D$8,"",INDIRECT(ADDRESS(ROW(Entrées!$C$37)+($D567-1)*24+P$11,COLUMN(Entrées!$C$37)+($C567-1),4,TRUE,"Entrées")))</f>
        <v>-1495</v>
      </c>
      <c r="Q567" s="28">
        <f ca="1">IF($D567&gt;$D$8,"",INDIRECT(ADDRESS(ROW(Entrées!$C$37)+($D567-1)*24+Q$11,COLUMN(Entrées!$C$37)+($C567-1),4,TRUE,"Entrées")))</f>
        <v>-1495</v>
      </c>
      <c r="R567" s="28">
        <f ca="1">IF($D567&gt;$D$8,"",INDIRECT(ADDRESS(ROW(Entrées!$C$37)+($D567-1)*24+R$11,COLUMN(Entrées!$C$37)+($C567-1),4,TRUE,"Entrées")))</f>
        <v>-1495</v>
      </c>
      <c r="S567" s="28">
        <f ca="1">IF($D567&gt;$D$8,"",INDIRECT(ADDRESS(ROW(Entrées!$C$37)+($D567-1)*24+S$11,COLUMN(Entrées!$C$37)+($C567-1),4,TRUE,"Entrées")))</f>
        <v>-1425</v>
      </c>
      <c r="T567" s="28">
        <f ca="1">IF($D567&gt;$D$8,"",INDIRECT(ADDRESS(ROW(Entrées!$C$37)+($D567-1)*24+T$11,COLUMN(Entrées!$C$37)+($C567-1),4,TRUE,"Entrées")))</f>
        <v>-1424</v>
      </c>
      <c r="U567" s="28">
        <f ca="1">IF($D567&gt;$D$8,"",INDIRECT(ADDRESS(ROW(Entrées!$C$37)+($D567-1)*24+U$11,COLUMN(Entrées!$C$37)+($C567-1),4,TRUE,"Entrées")))</f>
        <v>-1339</v>
      </c>
      <c r="V567" s="28">
        <f ca="1">IF($D567&gt;$D$8,"",INDIRECT(ADDRESS(ROW(Entrées!$C$37)+($D567-1)*24+V$11,COLUMN(Entrées!$C$37)+($C567-1),4,TRUE,"Entrées")))</f>
        <v>-1399</v>
      </c>
      <c r="W567" s="28">
        <f ca="1">IF($D567&gt;$D$8,"",INDIRECT(ADDRESS(ROW(Entrées!$C$37)+($D567-1)*24+W$11,COLUMN(Entrées!$C$37)+($C567-1),4,TRUE,"Entrées")))</f>
        <v>-1399</v>
      </c>
      <c r="X567" s="28">
        <f ca="1">IF($D567&gt;$D$8,"",INDIRECT(ADDRESS(ROW(Entrées!$C$37)+($D567-1)*24+X$11,COLUMN(Entrées!$C$37)+($C567-1),4,TRUE,"Entrées")))</f>
        <v>-1373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-1497</v>
      </c>
      <c r="AB567" s="28">
        <f ca="1">IF($D567&gt;$D$8,"",INDIRECT(ADDRESS(ROW(Entrées!$C$37)+($D567-1)*24+AB$11,COLUMN(Entrées!$C$37)+($C567-1),4,TRUE,"Entrées")))</f>
        <v>-1499</v>
      </c>
      <c r="AC567" s="11"/>
      <c r="AD567" s="40">
        <f t="shared" ref="AD567:AD597" ca="1" si="685">SUM(E567:AB567)/24</f>
        <v>-1173.875</v>
      </c>
      <c r="AE567" s="40">
        <f ca="1">MAX(E567:AB567)</f>
        <v>101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49473.956989247294</v>
      </c>
      <c r="AK567" s="31">
        <f t="shared" ca="1" si="602"/>
        <v>49350.672043010745</v>
      </c>
      <c r="AL567" s="31">
        <f t="shared" ca="1" si="603"/>
        <v>49398.118279569891</v>
      </c>
      <c r="AM567" s="31">
        <f t="shared" ca="1" si="604"/>
        <v>347.55645161290329</v>
      </c>
      <c r="AN567" s="31">
        <f t="shared" ca="1" si="605"/>
        <v>2588.1444892473114</v>
      </c>
      <c r="AO567" s="31">
        <f t="shared" ca="1" si="606"/>
        <v>1503.5463709677417</v>
      </c>
      <c r="AP567" s="31">
        <f t="shared" ca="1" si="607"/>
        <v>41704.171370967742</v>
      </c>
      <c r="AQ567" s="31">
        <f t="shared" ca="1" si="608"/>
        <v>2152.7096774193546</v>
      </c>
      <c r="AR567" s="31">
        <f t="shared" ca="1" si="609"/>
        <v>402.56922043010746</v>
      </c>
      <c r="AS567" s="31">
        <f t="shared" ca="1" si="610"/>
        <v>6508.2741935483891</v>
      </c>
      <c r="AT567" s="31">
        <f t="shared" ca="1" si="611"/>
        <v>-813.07862903225805</v>
      </c>
      <c r="AU567" s="31">
        <f t="shared" ca="1" si="612"/>
        <v>663.5913978494624</v>
      </c>
      <c r="AV567" s="31">
        <f t="shared" ca="1" si="613"/>
        <v>-5583.5161290322567</v>
      </c>
      <c r="AW567" s="31">
        <f t="shared" ca="1" si="614"/>
        <v>65.047043010752674</v>
      </c>
      <c r="AX567" s="31">
        <f t="shared" ca="1" si="615"/>
        <v>1350.5215053763443</v>
      </c>
      <c r="AY567" s="31">
        <f t="shared" ca="1" si="616"/>
        <v>-1174.383064516129</v>
      </c>
      <c r="AZ567" s="31">
        <f t="shared" ca="1" si="617"/>
        <v>-997.34811827956992</v>
      </c>
      <c r="BA567" s="31">
        <f t="shared" ca="1" si="618"/>
        <v>-382.02016129032256</v>
      </c>
      <c r="BB567" s="31">
        <f t="shared" ca="1" si="619"/>
        <v>-2410.5497311827958</v>
      </c>
      <c r="BC567" s="31">
        <f t="shared" ca="1" si="620"/>
        <v>-1597.1438172043011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4056.5</v>
      </c>
      <c r="BI567" s="32">
        <f>IF($BF567&gt;$Y$7,"",IF(AND($BF567=$Y$7,$BG567=23),"",Entrées!D595-Entrées!D594))</f>
        <v>4400</v>
      </c>
      <c r="BJ567" s="32">
        <f>IF($BF567&gt;$Y$7,"",IF(AND($BF567=$Y$7,$BG567=23),"",Entrées!E595-Entrées!E594))</f>
        <v>4250</v>
      </c>
      <c r="BK567" s="32">
        <f>IF($BF567&gt;$Y$7,"",IF(AND($BF567=$Y$7,$BG567=23),"",Entrées!F595-Entrées!F594))</f>
        <v>0</v>
      </c>
      <c r="BL567" s="32">
        <f>IF($BF567&gt;$Y$7,"",IF(AND($BF567=$Y$7,$BG567=23),"",Entrées!G595-Entrées!G594))</f>
        <v>422</v>
      </c>
      <c r="BM567" s="32">
        <f>IF($BF567&gt;$Y$7,"",IF(AND($BF567=$Y$7,$BG567=23),"",Entrées!H595-Entrées!H594))</f>
        <v>148.5</v>
      </c>
      <c r="BN567" s="32">
        <f>IF($BF567&gt;$Y$7,"",IF(AND($BF567=$Y$7,$BG567=23),"",Entrées!I595-Entrées!I594))</f>
        <v>748.5</v>
      </c>
      <c r="BO567" s="32">
        <f>IF($BF567&gt;$Y$7,"",IF(AND($BF567=$Y$7,$BG567=23),"",Entrées!J595-Entrées!J594))</f>
        <v>-99.5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280</v>
      </c>
      <c r="BR567" s="32">
        <f>IF($BF567&gt;$Y$7,"",IF(AND($BF567=$Y$7,$BG567=23),"",Entrées!M595-Entrées!M594))</f>
        <v>1520.5</v>
      </c>
      <c r="BS567" s="32">
        <f>IF($BF567&gt;$Y$7,"",IF(AND($BF567=$Y$7,$BG567=23),"",Entrées!N595-Entrées!N594))</f>
        <v>-7.5</v>
      </c>
      <c r="BT567" s="32">
        <f>IF($BF567&gt;$Y$7,"",IF(AND($BF567=$Y$7,$BG567=23),"",Entrées!O595-Entrées!O594))</f>
        <v>1043.5</v>
      </c>
      <c r="BU567" s="32">
        <f>IF($BF567&gt;$Y$7,"",IF(AND($BF567=$Y$7,$BG567=23),"",Entrées!P595-Entrées!P594))</f>
        <v>5</v>
      </c>
      <c r="BV567" s="32">
        <f>IF($BF567&gt;$Y$7,"",IF(AND($BF567=$Y$7,$BG567=23),"",Entrées!Q595-Entrées!Q594))</f>
        <v>1735</v>
      </c>
      <c r="BW567" s="32">
        <f>IF($BF567&gt;$Y$7,"",IF(AND($BF567=$Y$7,$BG567=23),"",Entrées!R595-Entrées!R594))</f>
        <v>-34</v>
      </c>
      <c r="BX567" s="32">
        <f>IF($BF567&gt;$Y$7,"",IF(AND($BF567=$Y$7,$BG567=23),"",Entrées!S595-Entrées!S594))</f>
        <v>25</v>
      </c>
      <c r="BY567" s="32">
        <f>IF($BF567&gt;$Y$7,"",IF(AND($BF567=$Y$7,$BG567=23),"",Entrées!T595-Entrées!T594))</f>
        <v>194</v>
      </c>
      <c r="BZ567" s="32">
        <f>IF($BF567&gt;$Y$7,"",IF(AND($BF567=$Y$7,$BG567=23),"",Entrées!U595-Entrées!U594))</f>
        <v>0</v>
      </c>
      <c r="CA567" s="32">
        <f>IF($BF567&gt;$Y$7,"",IF(AND($BF567=$Y$7,$BG567=23),"",Entrées!V595-Entrées!V594))</f>
        <v>-71</v>
      </c>
      <c r="CD567" s="33">
        <f>IF($BF567&lt;=$Y$7,Entrées!J594/CD$2,"")</f>
        <v>9.7653292959878873E-2</v>
      </c>
      <c r="CE567" s="33">
        <f>IF($BF567&lt;=$Y$7,Entrées!K594/CE$2,"")</f>
        <v>0</v>
      </c>
      <c r="CF567" s="11">
        <f t="shared" si="622"/>
        <v>7926</v>
      </c>
      <c r="CG567" s="11">
        <f t="shared" si="623"/>
        <v>4186</v>
      </c>
      <c r="CH567" s="52">
        <f t="shared" si="624"/>
        <v>0.27160101910413265</v>
      </c>
      <c r="CI567" s="52">
        <f t="shared" si="625"/>
        <v>9.6170382329218221E-2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-1500</v>
      </c>
      <c r="F568" s="28">
        <f ca="1">IF($D568&gt;$D$8,"",INDIRECT(ADDRESS(ROW(Entrées!$C$37)+($D568-1)*24+F$11,COLUMN(Entrées!$C$37)+($C568-1),4,TRUE,"Entrées")))</f>
        <v>-1350</v>
      </c>
      <c r="G568" s="28">
        <f ca="1">IF($D568&gt;$D$8,"",INDIRECT(ADDRESS(ROW(Entrées!$C$37)+($D568-1)*24+G$11,COLUMN(Entrées!$C$37)+($C568-1),4,TRUE,"Entrées")))</f>
        <v>-1350</v>
      </c>
      <c r="H568" s="28">
        <f ca="1">IF($D568&gt;$D$8,"",INDIRECT(ADDRESS(ROW(Entrées!$C$37)+($D568-1)*24+H$11,COLUMN(Entrées!$C$37)+($C568-1),4,TRUE,"Entrées")))</f>
        <v>-1350</v>
      </c>
      <c r="I568" s="28">
        <f ca="1">IF($D568&gt;$D$8,"",INDIRECT(ADDRESS(ROW(Entrées!$C$37)+($D568-1)*24+I$11,COLUMN(Entrées!$C$37)+($C568-1),4,TRUE,"Entrées")))</f>
        <v>-1350</v>
      </c>
      <c r="J568" s="28">
        <f ca="1">IF($D568&gt;$D$8,"",INDIRECT(ADDRESS(ROW(Entrées!$C$37)+($D568-1)*24+J$11,COLUMN(Entrées!$C$37)+($C568-1),4,TRUE,"Entrées")))</f>
        <v>-1350</v>
      </c>
      <c r="K568" s="28">
        <f ca="1">IF($D568&gt;$D$8,"",INDIRECT(ADDRESS(ROW(Entrées!$C$37)+($D568-1)*24+K$11,COLUMN(Entrées!$C$37)+($C568-1),4,TRUE,"Entrées")))</f>
        <v>-58</v>
      </c>
      <c r="L568" s="28">
        <f ca="1">IF($D568&gt;$D$8,"",INDIRECT(ADDRESS(ROW(Entrées!$C$37)+($D568-1)*24+L$11,COLUMN(Entrées!$C$37)+($C568-1),4,TRUE,"Entrées")))</f>
        <v>42</v>
      </c>
      <c r="M568" s="28">
        <f ca="1">IF($D568&gt;$D$8,"",INDIRECT(ADDRESS(ROW(Entrées!$C$37)+($D568-1)*24+M$11,COLUMN(Entrées!$C$37)+($C568-1),4,TRUE,"Entrées")))</f>
        <v>-658</v>
      </c>
      <c r="N568" s="28">
        <f ca="1">IF($D568&gt;$D$8,"",INDIRECT(ADDRESS(ROW(Entrées!$C$37)+($D568-1)*24+N$11,COLUMN(Entrées!$C$37)+($C568-1),4,TRUE,"Entrées")))</f>
        <v>-847</v>
      </c>
      <c r="O568" s="28">
        <f ca="1">IF($D568&gt;$D$8,"",INDIRECT(ADDRESS(ROW(Entrées!$C$37)+($D568-1)*24+O$11,COLUMN(Entrées!$C$37)+($C568-1),4,TRUE,"Entrées")))</f>
        <v>-1192</v>
      </c>
      <c r="P568" s="28">
        <f ca="1">IF($D568&gt;$D$8,"",INDIRECT(ADDRESS(ROW(Entrées!$C$37)+($D568-1)*24+P$11,COLUMN(Entrées!$C$37)+($C568-1),4,TRUE,"Entrées")))</f>
        <v>-1485</v>
      </c>
      <c r="Q568" s="28">
        <f ca="1">IF($D568&gt;$D$8,"",INDIRECT(ADDRESS(ROW(Entrées!$C$37)+($D568-1)*24+Q$11,COLUMN(Entrées!$C$37)+($C568-1),4,TRUE,"Entrées")))</f>
        <v>-1495</v>
      </c>
      <c r="R568" s="28">
        <f ca="1">IF($D568&gt;$D$8,"",INDIRECT(ADDRESS(ROW(Entrées!$C$37)+($D568-1)*24+R$11,COLUMN(Entrées!$C$37)+($C568-1),4,TRUE,"Entrées")))</f>
        <v>-1499</v>
      </c>
      <c r="S568" s="28">
        <f ca="1">IF($D568&gt;$D$8,"",INDIRECT(ADDRESS(ROW(Entrées!$C$37)+($D568-1)*24+S$11,COLUMN(Entrées!$C$37)+($C568-1),4,TRUE,"Entrées")))</f>
        <v>-1460</v>
      </c>
      <c r="T568" s="28">
        <f ca="1">IF($D568&gt;$D$8,"",INDIRECT(ADDRESS(ROW(Entrées!$C$37)+($D568-1)*24+T$11,COLUMN(Entrées!$C$37)+($C568-1),4,TRUE,"Entrées")))</f>
        <v>-1078</v>
      </c>
      <c r="U568" s="28">
        <f ca="1">IF($D568&gt;$D$8,"",INDIRECT(ADDRESS(ROW(Entrées!$C$37)+($D568-1)*24+U$11,COLUMN(Entrées!$C$37)+($C568-1),4,TRUE,"Entrées")))</f>
        <v>-1008</v>
      </c>
      <c r="V568" s="28">
        <f ca="1">IF($D568&gt;$D$8,"",INDIRECT(ADDRESS(ROW(Entrées!$C$37)+($D568-1)*24+V$11,COLUMN(Entrées!$C$37)+($C568-1),4,TRUE,"Entrées")))</f>
        <v>-1332</v>
      </c>
      <c r="W568" s="28">
        <f ca="1">IF($D568&gt;$D$8,"",INDIRECT(ADDRESS(ROW(Entrées!$C$37)+($D568-1)*24+W$11,COLUMN(Entrées!$C$37)+($C568-1),4,TRUE,"Entrées")))</f>
        <v>-1361</v>
      </c>
      <c r="X568" s="28">
        <f ca="1">IF($D568&gt;$D$8,"",INDIRECT(ADDRESS(ROW(Entrées!$C$37)+($D568-1)*24+X$11,COLUMN(Entrées!$C$37)+($C568-1),4,TRUE,"Entrées")))</f>
        <v>-1296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-1498</v>
      </c>
      <c r="AB568" s="28">
        <f ca="1">IF($D568&gt;$D$8,"",INDIRECT(ADDRESS(ROW(Entrées!$C$37)+($D568-1)*24+AB$11,COLUMN(Entrées!$C$37)+($C568-1),4,TRUE,"Entrées")))</f>
        <v>-1498</v>
      </c>
      <c r="AC568" s="11"/>
      <c r="AD568" s="40">
        <f t="shared" ca="1" si="685"/>
        <v>-1207.2083333333333</v>
      </c>
      <c r="AE568" s="40">
        <f t="shared" ref="AE568:AE597" ca="1" si="687">MAX(E568:AB568)</f>
        <v>42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49473.956989247294</v>
      </c>
      <c r="AK568" s="31">
        <f t="shared" ca="1" si="602"/>
        <v>49350.672043010745</v>
      </c>
      <c r="AL568" s="31">
        <f t="shared" ca="1" si="603"/>
        <v>49398.118279569891</v>
      </c>
      <c r="AM568" s="31">
        <f t="shared" ca="1" si="604"/>
        <v>347.55645161290329</v>
      </c>
      <c r="AN568" s="31">
        <f t="shared" ca="1" si="605"/>
        <v>2588.1444892473114</v>
      </c>
      <c r="AO568" s="31">
        <f t="shared" ca="1" si="606"/>
        <v>1503.5463709677417</v>
      </c>
      <c r="AP568" s="31">
        <f t="shared" ca="1" si="607"/>
        <v>41704.171370967742</v>
      </c>
      <c r="AQ568" s="31">
        <f t="shared" ca="1" si="608"/>
        <v>2152.7096774193546</v>
      </c>
      <c r="AR568" s="31">
        <f t="shared" ca="1" si="609"/>
        <v>402.56922043010746</v>
      </c>
      <c r="AS568" s="31">
        <f t="shared" ca="1" si="610"/>
        <v>6508.2741935483891</v>
      </c>
      <c r="AT568" s="31">
        <f t="shared" ca="1" si="611"/>
        <v>-813.07862903225805</v>
      </c>
      <c r="AU568" s="31">
        <f t="shared" ca="1" si="612"/>
        <v>663.5913978494624</v>
      </c>
      <c r="AV568" s="31">
        <f t="shared" ca="1" si="613"/>
        <v>-5583.5161290322567</v>
      </c>
      <c r="AW568" s="31">
        <f t="shared" ca="1" si="614"/>
        <v>65.047043010752674</v>
      </c>
      <c r="AX568" s="31">
        <f t="shared" ca="1" si="615"/>
        <v>1350.5215053763443</v>
      </c>
      <c r="AY568" s="31">
        <f t="shared" ca="1" si="616"/>
        <v>-1174.383064516129</v>
      </c>
      <c r="AZ568" s="31">
        <f t="shared" ca="1" si="617"/>
        <v>-997.34811827956992</v>
      </c>
      <c r="BA568" s="31">
        <f t="shared" ca="1" si="618"/>
        <v>-382.02016129032256</v>
      </c>
      <c r="BB568" s="31">
        <f t="shared" ca="1" si="619"/>
        <v>-2410.5497311827958</v>
      </c>
      <c r="BC568" s="31">
        <f t="shared" ca="1" si="620"/>
        <v>-1597.1438172043011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5720.5</v>
      </c>
      <c r="BI568" s="32">
        <f>IF($BF568&gt;$Y$7,"",IF(AND($BF568=$Y$7,$BG568=23),"",Entrées!D596-Entrées!D595))</f>
        <v>6562.5</v>
      </c>
      <c r="BJ568" s="32">
        <f>IF($BF568&gt;$Y$7,"",IF(AND($BF568=$Y$7,$BG568=23),"",Entrées!E596-Entrées!E595))</f>
        <v>5825</v>
      </c>
      <c r="BK568" s="32">
        <f>IF($BF568&gt;$Y$7,"",IF(AND($BF568=$Y$7,$BG568=23),"",Entrées!F596-Entrées!F595))</f>
        <v>0.5</v>
      </c>
      <c r="BL568" s="32">
        <f>IF($BF568&gt;$Y$7,"",IF(AND($BF568=$Y$7,$BG568=23),"",Entrées!G596-Entrées!G595))</f>
        <v>110</v>
      </c>
      <c r="BM568" s="32">
        <f>IF($BF568&gt;$Y$7,"",IF(AND($BF568=$Y$7,$BG568=23),"",Entrées!H596-Entrées!H595))</f>
        <v>389</v>
      </c>
      <c r="BN568" s="32">
        <f>IF($BF568&gt;$Y$7,"",IF(AND($BF568=$Y$7,$BG568=23),"",Entrées!I596-Entrées!I595))</f>
        <v>1328.5</v>
      </c>
      <c r="BO568" s="32">
        <f>IF($BF568&gt;$Y$7,"",IF(AND($BF568=$Y$7,$BG568=23),"",Entrées!J596-Entrées!J595))</f>
        <v>-13</v>
      </c>
      <c r="BP568" s="32">
        <f>IF($BF568&gt;$Y$7,"",IF(AND($BF568=$Y$7,$BG568=23),"",Entrées!K596-Entrées!K595))</f>
        <v>0</v>
      </c>
      <c r="BQ568" s="32">
        <f>IF($BF568&gt;$Y$7,"",IF(AND($BF568=$Y$7,$BG568=23),"",Entrées!L596-Entrées!L595))</f>
        <v>1514</v>
      </c>
      <c r="BR568" s="32">
        <f>IF($BF568&gt;$Y$7,"",IF(AND($BF568=$Y$7,$BG568=23),"",Entrées!M596-Entrées!M595))</f>
        <v>831.5</v>
      </c>
      <c r="BS568" s="32">
        <f>IF($BF568&gt;$Y$7,"",IF(AND($BF568=$Y$7,$BG568=23),"",Entrées!N596-Entrées!N595))</f>
        <v>-14</v>
      </c>
      <c r="BT568" s="32">
        <f>IF($BF568&gt;$Y$7,"",IF(AND($BF568=$Y$7,$BG568=23),"",Entrées!O596-Entrées!O595))</f>
        <v>1575</v>
      </c>
      <c r="BU568" s="32">
        <f>IF($BF568&gt;$Y$7,"",IF(AND($BF568=$Y$7,$BG568=23),"",Entrées!P596-Entrées!P595))</f>
        <v>-0.5</v>
      </c>
      <c r="BV568" s="32">
        <f>IF($BF568&gt;$Y$7,"",IF(AND($BF568=$Y$7,$BG568=23),"",Entrées!Q596-Entrées!Q595))</f>
        <v>192</v>
      </c>
      <c r="BW568" s="32">
        <f>IF($BF568&gt;$Y$7,"",IF(AND($BF568=$Y$7,$BG568=23),"",Entrées!R596-Entrées!R595))</f>
        <v>-89</v>
      </c>
      <c r="BX568" s="32">
        <f>IF($BF568&gt;$Y$7,"",IF(AND($BF568=$Y$7,$BG568=23),"",Entrées!S596-Entrées!S595))</f>
        <v>-15</v>
      </c>
      <c r="BY568" s="32">
        <f>IF($BF568&gt;$Y$7,"",IF(AND($BF568=$Y$7,$BG568=23),"",Entrées!T596-Entrées!T595))</f>
        <v>476</v>
      </c>
      <c r="BZ568" s="32">
        <f>IF($BF568&gt;$Y$7,"",IF(AND($BF568=$Y$7,$BG568=23),"",Entrées!U596-Entrées!U595))</f>
        <v>-155</v>
      </c>
      <c r="CA568" s="32">
        <f>IF($BF568&gt;$Y$7,"",IF(AND($BF568=$Y$7,$BG568=23),"",Entrées!V596-Entrées!V595))</f>
        <v>892</v>
      </c>
      <c r="CD568" s="33">
        <f>IF($BF568&lt;=$Y$7,Entrées!J595/CD$2,"")</f>
        <v>8.5099671965682563E-2</v>
      </c>
      <c r="CE568" s="33">
        <f>IF($BF568&lt;=$Y$7,Entrées!K595/CE$2,"")</f>
        <v>0</v>
      </c>
      <c r="CF568" s="11">
        <f t="shared" si="622"/>
        <v>7926</v>
      </c>
      <c r="CG568" s="11">
        <f t="shared" si="623"/>
        <v>4186</v>
      </c>
      <c r="CH568" s="52">
        <f t="shared" si="624"/>
        <v>0.27160101910413265</v>
      </c>
      <c r="CI568" s="52">
        <f t="shared" si="625"/>
        <v>9.6170382329218221E-2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-2000</v>
      </c>
      <c r="F569" s="28">
        <f ca="1">IF($D569&gt;$D$8,"",INDIRECT(ADDRESS(ROW(Entrées!$C$37)+($D569-1)*24+F$11,COLUMN(Entrées!$C$37)+($C569-1),4,TRUE,"Entrées")))</f>
        <v>-1799</v>
      </c>
      <c r="G569" s="28">
        <f ca="1">IF($D569&gt;$D$8,"",INDIRECT(ADDRESS(ROW(Entrées!$C$37)+($D569-1)*24+G$11,COLUMN(Entrées!$C$37)+($C569-1),4,TRUE,"Entrées")))</f>
        <v>-1799</v>
      </c>
      <c r="H569" s="28">
        <f ca="1">IF($D569&gt;$D$8,"",INDIRECT(ADDRESS(ROW(Entrées!$C$37)+($D569-1)*24+H$11,COLUMN(Entrées!$C$37)+($C569-1),4,TRUE,"Entrées")))</f>
        <v>-1800</v>
      </c>
      <c r="I569" s="28">
        <f ca="1">IF($D569&gt;$D$8,"",INDIRECT(ADDRESS(ROW(Entrées!$C$37)+($D569-1)*24+I$11,COLUMN(Entrées!$C$37)+($C569-1),4,TRUE,"Entrées")))</f>
        <v>-1799</v>
      </c>
      <c r="J569" s="28">
        <f ca="1">IF($D569&gt;$D$8,"",INDIRECT(ADDRESS(ROW(Entrées!$C$37)+($D569-1)*24+J$11,COLUMN(Entrées!$C$37)+($C569-1),4,TRUE,"Entrées")))</f>
        <v>-1800</v>
      </c>
      <c r="K569" s="28">
        <f ca="1">IF($D569&gt;$D$8,"",INDIRECT(ADDRESS(ROW(Entrées!$C$37)+($D569-1)*24+K$11,COLUMN(Entrées!$C$37)+($C569-1),4,TRUE,"Entrées")))</f>
        <v>-1885</v>
      </c>
      <c r="L569" s="28">
        <f ca="1">IF($D569&gt;$D$8,"",INDIRECT(ADDRESS(ROW(Entrées!$C$37)+($D569-1)*24+L$11,COLUMN(Entrées!$C$37)+($C569-1),4,TRUE,"Entrées")))</f>
        <v>-2000</v>
      </c>
      <c r="M569" s="28">
        <f ca="1">IF($D569&gt;$D$8,"",INDIRECT(ADDRESS(ROW(Entrées!$C$37)+($D569-1)*24+M$11,COLUMN(Entrées!$C$37)+($C569-1),4,TRUE,"Entrées")))</f>
        <v>-2000</v>
      </c>
      <c r="N569" s="28">
        <f ca="1">IF($D569&gt;$D$8,"",INDIRECT(ADDRESS(ROW(Entrées!$C$37)+($D569-1)*24+N$11,COLUMN(Entrées!$C$37)+($C569-1),4,TRUE,"Entrées")))</f>
        <v>-2000</v>
      </c>
      <c r="O569" s="28">
        <f ca="1">IF($D569&gt;$D$8,"",INDIRECT(ADDRESS(ROW(Entrées!$C$37)+($D569-1)*24+O$11,COLUMN(Entrées!$C$37)+($C569-1),4,TRUE,"Entrées")))</f>
        <v>-1965</v>
      </c>
      <c r="P569" s="28">
        <f ca="1">IF($D569&gt;$D$8,"",INDIRECT(ADDRESS(ROW(Entrées!$C$37)+($D569-1)*24+P$11,COLUMN(Entrées!$C$37)+($C569-1),4,TRUE,"Entrées")))</f>
        <v>-1994</v>
      </c>
      <c r="Q569" s="28">
        <f ca="1">IF($D569&gt;$D$8,"",INDIRECT(ADDRESS(ROW(Entrées!$C$37)+($D569-1)*24+Q$11,COLUMN(Entrées!$C$37)+($C569-1),4,TRUE,"Entrées")))</f>
        <v>-1995</v>
      </c>
      <c r="R569" s="28">
        <f ca="1">IF($D569&gt;$D$8,"",INDIRECT(ADDRESS(ROW(Entrées!$C$37)+($D569-1)*24+R$11,COLUMN(Entrées!$C$37)+($C569-1),4,TRUE,"Entrées")))</f>
        <v>-2000</v>
      </c>
      <c r="S569" s="28">
        <f ca="1">IF($D569&gt;$D$8,"",INDIRECT(ADDRESS(ROW(Entrées!$C$37)+($D569-1)*24+S$11,COLUMN(Entrées!$C$37)+($C569-1),4,TRUE,"Entrées")))</f>
        <v>-1975</v>
      </c>
      <c r="T569" s="28">
        <f ca="1">IF($D569&gt;$D$8,"",INDIRECT(ADDRESS(ROW(Entrées!$C$37)+($D569-1)*24+T$11,COLUMN(Entrées!$C$37)+($C569-1),4,TRUE,"Entrées")))</f>
        <v>-2000</v>
      </c>
      <c r="U569" s="28">
        <f ca="1">IF($D569&gt;$D$8,"",INDIRECT(ADDRESS(ROW(Entrées!$C$37)+($D569-1)*24+U$11,COLUMN(Entrées!$C$37)+($C569-1),4,TRUE,"Entrées")))</f>
        <v>-1900</v>
      </c>
      <c r="V569" s="28">
        <f ca="1">IF($D569&gt;$D$8,"",INDIRECT(ADDRESS(ROW(Entrées!$C$37)+($D569-1)*24+V$11,COLUMN(Entrées!$C$37)+($C569-1),4,TRUE,"Entrées")))</f>
        <v>-1899</v>
      </c>
      <c r="W569" s="28">
        <f ca="1">IF($D569&gt;$D$8,"",INDIRECT(ADDRESS(ROW(Entrées!$C$37)+($D569-1)*24+W$11,COLUMN(Entrées!$C$37)+($C569-1),4,TRUE,"Entrées")))</f>
        <v>-2000</v>
      </c>
      <c r="X569" s="28">
        <f ca="1">IF($D569&gt;$D$8,"",INDIRECT(ADDRESS(ROW(Entrées!$C$37)+($D569-1)*24+X$11,COLUMN(Entrées!$C$37)+($C569-1),4,TRUE,"Entrées")))</f>
        <v>-2000</v>
      </c>
      <c r="Y569" s="28">
        <f ca="1">IF($D569&gt;$D$8,"",INDIRECT(ADDRESS(ROW(Entrées!$C$37)+($D569-1)*24+Y$11,COLUMN(Entrées!$C$37)+($C569-1),4,TRUE,"Entrées")))</f>
        <v>-1999</v>
      </c>
      <c r="Z569" s="28">
        <f ca="1">IF($D569&gt;$D$8,"",INDIRECT(ADDRESS(ROW(Entrées!$C$37)+($D569-1)*24+Z$11,COLUMN(Entrées!$C$37)+($C569-1),4,TRUE,"Entrées")))</f>
        <v>-2000</v>
      </c>
      <c r="AA569" s="28">
        <f ca="1">IF($D569&gt;$D$8,"",INDIRECT(ADDRESS(ROW(Entrées!$C$37)+($D569-1)*24+AA$11,COLUMN(Entrées!$C$37)+($C569-1),4,TRUE,"Entrées")))</f>
        <v>-2000</v>
      </c>
      <c r="AB569" s="28">
        <f ca="1">IF($D569&gt;$D$8,"",INDIRECT(ADDRESS(ROW(Entrées!$C$37)+($D569-1)*24+AB$11,COLUMN(Entrées!$C$37)+($C569-1),4,TRUE,"Entrées")))</f>
        <v>-1926</v>
      </c>
      <c r="AC569" s="11"/>
      <c r="AD569" s="40">
        <f t="shared" ca="1" si="685"/>
        <v>-1938.9583333333333</v>
      </c>
      <c r="AE569" s="40">
        <f t="shared" ca="1" si="687"/>
        <v>-1799</v>
      </c>
      <c r="AF569" s="40">
        <f t="shared" ca="1" si="688"/>
        <v>-2000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49473.956989247294</v>
      </c>
      <c r="AK569" s="31">
        <f t="shared" ca="1" si="602"/>
        <v>49350.672043010745</v>
      </c>
      <c r="AL569" s="31">
        <f t="shared" ca="1" si="603"/>
        <v>49398.118279569891</v>
      </c>
      <c r="AM569" s="31">
        <f t="shared" ca="1" si="604"/>
        <v>347.55645161290329</v>
      </c>
      <c r="AN569" s="31">
        <f t="shared" ca="1" si="605"/>
        <v>2588.1444892473114</v>
      </c>
      <c r="AO569" s="31">
        <f t="shared" ca="1" si="606"/>
        <v>1503.5463709677417</v>
      </c>
      <c r="AP569" s="31">
        <f t="shared" ca="1" si="607"/>
        <v>41704.171370967742</v>
      </c>
      <c r="AQ569" s="31">
        <f t="shared" ca="1" si="608"/>
        <v>2152.7096774193546</v>
      </c>
      <c r="AR569" s="31">
        <f t="shared" ca="1" si="609"/>
        <v>402.56922043010746</v>
      </c>
      <c r="AS569" s="31">
        <f t="shared" ca="1" si="610"/>
        <v>6508.2741935483891</v>
      </c>
      <c r="AT569" s="31">
        <f t="shared" ca="1" si="611"/>
        <v>-813.07862903225805</v>
      </c>
      <c r="AU569" s="31">
        <f t="shared" ca="1" si="612"/>
        <v>663.5913978494624</v>
      </c>
      <c r="AV569" s="31">
        <f t="shared" ca="1" si="613"/>
        <v>-5583.5161290322567</v>
      </c>
      <c r="AW569" s="31">
        <f t="shared" ca="1" si="614"/>
        <v>65.047043010752674</v>
      </c>
      <c r="AX569" s="31">
        <f t="shared" ca="1" si="615"/>
        <v>1350.5215053763443</v>
      </c>
      <c r="AY569" s="31">
        <f t="shared" ca="1" si="616"/>
        <v>-1174.383064516129</v>
      </c>
      <c r="AZ569" s="31">
        <f t="shared" ca="1" si="617"/>
        <v>-997.34811827956992</v>
      </c>
      <c r="BA569" s="31">
        <f t="shared" ca="1" si="618"/>
        <v>-382.02016129032256</v>
      </c>
      <c r="BB569" s="31">
        <f t="shared" ca="1" si="619"/>
        <v>-2410.5497311827958</v>
      </c>
      <c r="BC569" s="31">
        <f t="shared" ca="1" si="620"/>
        <v>-1597.1438172043011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4048</v>
      </c>
      <c r="BI569" s="32">
        <f>IF($BF569&gt;$Y$7,"",IF(AND($BF569=$Y$7,$BG569=23),"",Entrées!D597-Entrées!D596))</f>
        <v>3225</v>
      </c>
      <c r="BJ569" s="32">
        <f>IF($BF569&gt;$Y$7,"",IF(AND($BF569=$Y$7,$BG569=23),"",Entrées!E597-Entrées!E596))</f>
        <v>3300</v>
      </c>
      <c r="BK569" s="32">
        <f>IF($BF569&gt;$Y$7,"",IF(AND($BF569=$Y$7,$BG569=23),"",Entrées!F597-Entrées!F596))</f>
        <v>0</v>
      </c>
      <c r="BL569" s="32">
        <f>IF($BF569&gt;$Y$7,"",IF(AND($BF569=$Y$7,$BG569=23),"",Entrées!G597-Entrées!G596))</f>
        <v>305</v>
      </c>
      <c r="BM569" s="32">
        <f>IF($BF569&gt;$Y$7,"",IF(AND($BF569=$Y$7,$BG569=23),"",Entrées!H597-Entrées!H596))</f>
        <v>736</v>
      </c>
      <c r="BN569" s="32">
        <f>IF($BF569&gt;$Y$7,"",IF(AND($BF569=$Y$7,$BG569=23),"",Entrées!I597-Entrées!I596))</f>
        <v>279.5</v>
      </c>
      <c r="BO569" s="32">
        <f>IF($BF569&gt;$Y$7,"",IF(AND($BF569=$Y$7,$BG569=23),"",Entrées!J597-Entrées!J596))</f>
        <v>42</v>
      </c>
      <c r="BP569" s="32">
        <f>IF($BF569&gt;$Y$7,"",IF(AND($BF569=$Y$7,$BG569=23),"",Entrées!K597-Entrées!K596))</f>
        <v>4.5</v>
      </c>
      <c r="BQ569" s="32">
        <f>IF($BF569&gt;$Y$7,"",IF(AND($BF569=$Y$7,$BG569=23),"",Entrées!L597-Entrées!L596))</f>
        <v>1479.5</v>
      </c>
      <c r="BR569" s="32">
        <f>IF($BF569&gt;$Y$7,"",IF(AND($BF569=$Y$7,$BG569=23),"",Entrées!M597-Entrées!M596))</f>
        <v>40</v>
      </c>
      <c r="BS569" s="32">
        <f>IF($BF569&gt;$Y$7,"",IF(AND($BF569=$Y$7,$BG569=23),"",Entrées!N597-Entrées!N596))</f>
        <v>1.5</v>
      </c>
      <c r="BT569" s="32">
        <f>IF($BF569&gt;$Y$7,"",IF(AND($BF569=$Y$7,$BG569=23),"",Entrées!O597-Entrées!O596))</f>
        <v>1160</v>
      </c>
      <c r="BU569" s="32">
        <f>IF($BF569&gt;$Y$7,"",IF(AND($BF569=$Y$7,$BG569=23),"",Entrées!P597-Entrées!P596))</f>
        <v>6</v>
      </c>
      <c r="BV569" s="32">
        <f>IF($BF569&gt;$Y$7,"",IF(AND($BF569=$Y$7,$BG569=23),"",Entrées!Q597-Entrées!Q596))</f>
        <v>-13</v>
      </c>
      <c r="BW569" s="32">
        <f>IF($BF569&gt;$Y$7,"",IF(AND($BF569=$Y$7,$BG569=23),"",Entrées!R597-Entrées!R596))</f>
        <v>50</v>
      </c>
      <c r="BX569" s="32">
        <f>IF($BF569&gt;$Y$7,"",IF(AND($BF569=$Y$7,$BG569=23),"",Entrées!S597-Entrées!S596))</f>
        <v>616</v>
      </c>
      <c r="BY569" s="32">
        <f>IF($BF569&gt;$Y$7,"",IF(AND($BF569=$Y$7,$BG569=23),"",Entrées!T597-Entrées!T596))</f>
        <v>-68</v>
      </c>
      <c r="BZ569" s="32">
        <f>IF($BF569&gt;$Y$7,"",IF(AND($BF569=$Y$7,$BG569=23),"",Entrées!U597-Entrées!U596))</f>
        <v>0</v>
      </c>
      <c r="CA569" s="32">
        <f>IF($BF569&gt;$Y$7,"",IF(AND($BF569=$Y$7,$BG569=23),"",Entrées!V597-Entrées!V596))</f>
        <v>-121</v>
      </c>
      <c r="CD569" s="33">
        <f>IF($BF569&lt;=$Y$7,Entrées!J596/CD$2,"")</f>
        <v>8.3459500378501139E-2</v>
      </c>
      <c r="CE569" s="33">
        <f>IF($BF569&lt;=$Y$7,Entrées!K596/CE$2,"")</f>
        <v>0</v>
      </c>
      <c r="CF569" s="11">
        <f t="shared" si="622"/>
        <v>7926</v>
      </c>
      <c r="CG569" s="11">
        <f t="shared" si="623"/>
        <v>4186</v>
      </c>
      <c r="CH569" s="52">
        <f t="shared" si="624"/>
        <v>0.27160101910413265</v>
      </c>
      <c r="CI569" s="52">
        <f t="shared" si="625"/>
        <v>9.6170382329218221E-2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-2000</v>
      </c>
      <c r="F570" s="28">
        <f ca="1">IF($D570&gt;$D$8,"",INDIRECT(ADDRESS(ROW(Entrées!$C$37)+($D570-1)*24+F$11,COLUMN(Entrées!$C$37)+($C570-1),4,TRUE,"Entrées")))</f>
        <v>-1797</v>
      </c>
      <c r="G570" s="28">
        <f ca="1">IF($D570&gt;$D$8,"",INDIRECT(ADDRESS(ROW(Entrées!$C$37)+($D570-1)*24+G$11,COLUMN(Entrées!$C$37)+($C570-1),4,TRUE,"Entrées")))</f>
        <v>-1797</v>
      </c>
      <c r="H570" s="28">
        <f ca="1">IF($D570&gt;$D$8,"",INDIRECT(ADDRESS(ROW(Entrées!$C$37)+($D570-1)*24+H$11,COLUMN(Entrées!$C$37)+($C570-1),4,TRUE,"Entrées")))</f>
        <v>-1797</v>
      </c>
      <c r="I570" s="28">
        <f ca="1">IF($D570&gt;$D$8,"",INDIRECT(ADDRESS(ROW(Entrées!$C$37)+($D570-1)*24+I$11,COLUMN(Entrées!$C$37)+($C570-1),4,TRUE,"Entrées")))</f>
        <v>-1779</v>
      </c>
      <c r="J570" s="28">
        <f ca="1">IF($D570&gt;$D$8,"",INDIRECT(ADDRESS(ROW(Entrées!$C$37)+($D570-1)*24+J$11,COLUMN(Entrées!$C$37)+($C570-1),4,TRUE,"Entrées")))</f>
        <v>-1797</v>
      </c>
      <c r="K570" s="28">
        <f ca="1">IF($D570&gt;$D$8,"",INDIRECT(ADDRESS(ROW(Entrées!$C$37)+($D570-1)*24+K$11,COLUMN(Entrées!$C$37)+($C570-1),4,TRUE,"Entrées")))</f>
        <v>-1269</v>
      </c>
      <c r="L570" s="28">
        <f ca="1">IF($D570&gt;$D$8,"",INDIRECT(ADDRESS(ROW(Entrées!$C$37)+($D570-1)*24+L$11,COLUMN(Entrées!$C$37)+($C570-1),4,TRUE,"Entrées")))</f>
        <v>-1279</v>
      </c>
      <c r="M570" s="28">
        <f ca="1">IF($D570&gt;$D$8,"",INDIRECT(ADDRESS(ROW(Entrées!$C$37)+($D570-1)*24+M$11,COLUMN(Entrées!$C$37)+($C570-1),4,TRUE,"Entrées")))</f>
        <v>-1606</v>
      </c>
      <c r="N570" s="28">
        <f ca="1">IF($D570&gt;$D$8,"",INDIRECT(ADDRESS(ROW(Entrées!$C$37)+($D570-1)*24+N$11,COLUMN(Entrées!$C$37)+($C570-1),4,TRUE,"Entrées")))</f>
        <v>-1798</v>
      </c>
      <c r="O570" s="28">
        <f ca="1">IF($D570&gt;$D$8,"",INDIRECT(ADDRESS(ROW(Entrées!$C$37)+($D570-1)*24+O$11,COLUMN(Entrées!$C$37)+($C570-1),4,TRUE,"Entrées")))</f>
        <v>-1795</v>
      </c>
      <c r="P570" s="28">
        <f ca="1">IF($D570&gt;$D$8,"",INDIRECT(ADDRESS(ROW(Entrées!$C$37)+($D570-1)*24+P$11,COLUMN(Entrées!$C$37)+($C570-1),4,TRUE,"Entrées")))</f>
        <v>-1798</v>
      </c>
      <c r="Q570" s="28">
        <f ca="1">IF($D570&gt;$D$8,"",INDIRECT(ADDRESS(ROW(Entrées!$C$37)+($D570-1)*24+Q$11,COLUMN(Entrées!$C$37)+($C570-1),4,TRUE,"Entrées")))</f>
        <v>-1771</v>
      </c>
      <c r="R570" s="28">
        <f ca="1">IF($D570&gt;$D$8,"",INDIRECT(ADDRESS(ROW(Entrées!$C$37)+($D570-1)*24+R$11,COLUMN(Entrées!$C$37)+($C570-1),4,TRUE,"Entrées")))</f>
        <v>-1798</v>
      </c>
      <c r="S570" s="28">
        <f ca="1">IF($D570&gt;$D$8,"",INDIRECT(ADDRESS(ROW(Entrées!$C$37)+($D570-1)*24+S$11,COLUMN(Entrées!$C$37)+($C570-1),4,TRUE,"Entrées")))</f>
        <v>-1620</v>
      </c>
      <c r="T570" s="28">
        <f ca="1">IF($D570&gt;$D$8,"",INDIRECT(ADDRESS(ROW(Entrées!$C$37)+($D570-1)*24+T$11,COLUMN(Entrées!$C$37)+($C570-1),4,TRUE,"Entrées")))</f>
        <v>-1923</v>
      </c>
      <c r="U570" s="28">
        <f ca="1">IF($D570&gt;$D$8,"",INDIRECT(ADDRESS(ROW(Entrées!$C$37)+($D570-1)*24+U$11,COLUMN(Entrées!$C$37)+($C570-1),4,TRUE,"Entrées")))</f>
        <v>-1815</v>
      </c>
      <c r="V570" s="28">
        <f ca="1">IF($D570&gt;$D$8,"",INDIRECT(ADDRESS(ROW(Entrées!$C$37)+($D570-1)*24+V$11,COLUMN(Entrées!$C$37)+($C570-1),4,TRUE,"Entrées")))</f>
        <v>-1971</v>
      </c>
      <c r="W570" s="28">
        <f ca="1">IF($D570&gt;$D$8,"",INDIRECT(ADDRESS(ROW(Entrées!$C$37)+($D570-1)*24+W$11,COLUMN(Entrées!$C$37)+($C570-1),4,TRUE,"Entrées")))</f>
        <v>-1998</v>
      </c>
      <c r="X570" s="28">
        <f ca="1">IF($D570&gt;$D$8,"",INDIRECT(ADDRESS(ROW(Entrées!$C$37)+($D570-1)*24+X$11,COLUMN(Entrées!$C$37)+($C570-1),4,TRUE,"Entrées")))</f>
        <v>-2000</v>
      </c>
      <c r="Y570" s="28">
        <f ca="1">IF($D570&gt;$D$8,"",INDIRECT(ADDRESS(ROW(Entrées!$C$37)+($D570-1)*24+Y$11,COLUMN(Entrées!$C$37)+($C570-1),4,TRUE,"Entrées")))</f>
        <v>-2000</v>
      </c>
      <c r="Z570" s="28">
        <f ca="1">IF($D570&gt;$D$8,"",INDIRECT(ADDRESS(ROW(Entrées!$C$37)+($D570-1)*24+Z$11,COLUMN(Entrées!$C$37)+($C570-1),4,TRUE,"Entrées")))</f>
        <v>-2000</v>
      </c>
      <c r="AA570" s="28">
        <f ca="1">IF($D570&gt;$D$8,"",INDIRECT(ADDRESS(ROW(Entrées!$C$37)+($D570-1)*24+AA$11,COLUMN(Entrées!$C$37)+($C570-1),4,TRUE,"Entrées")))</f>
        <v>-1933</v>
      </c>
      <c r="AB570" s="28">
        <f ca="1">IF($D570&gt;$D$8,"",INDIRECT(ADDRESS(ROW(Entrées!$C$37)+($D570-1)*24+AB$11,COLUMN(Entrées!$C$37)+($C570-1),4,TRUE,"Entrées")))</f>
        <v>-1875</v>
      </c>
      <c r="AC570" s="11"/>
      <c r="AD570" s="40">
        <f t="shared" ca="1" si="685"/>
        <v>-1800.6666666666667</v>
      </c>
      <c r="AE570" s="40">
        <f t="shared" ca="1" si="687"/>
        <v>-1269</v>
      </c>
      <c r="AF570" s="40">
        <f t="shared" ca="1" si="688"/>
        <v>-2000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49473.956989247294</v>
      </c>
      <c r="AK570" s="31">
        <f t="shared" ca="1" si="602"/>
        <v>49350.672043010745</v>
      </c>
      <c r="AL570" s="31">
        <f t="shared" ca="1" si="603"/>
        <v>49398.118279569891</v>
      </c>
      <c r="AM570" s="31">
        <f t="shared" ca="1" si="604"/>
        <v>347.55645161290329</v>
      </c>
      <c r="AN570" s="31">
        <f t="shared" ca="1" si="605"/>
        <v>2588.1444892473114</v>
      </c>
      <c r="AO570" s="31">
        <f t="shared" ca="1" si="606"/>
        <v>1503.5463709677417</v>
      </c>
      <c r="AP570" s="31">
        <f t="shared" ca="1" si="607"/>
        <v>41704.171370967742</v>
      </c>
      <c r="AQ570" s="31">
        <f t="shared" ca="1" si="608"/>
        <v>2152.7096774193546</v>
      </c>
      <c r="AR570" s="31">
        <f t="shared" ca="1" si="609"/>
        <v>402.56922043010746</v>
      </c>
      <c r="AS570" s="31">
        <f t="shared" ca="1" si="610"/>
        <v>6508.2741935483891</v>
      </c>
      <c r="AT570" s="31">
        <f t="shared" ca="1" si="611"/>
        <v>-813.07862903225805</v>
      </c>
      <c r="AU570" s="31">
        <f t="shared" ca="1" si="612"/>
        <v>663.5913978494624</v>
      </c>
      <c r="AV570" s="31">
        <f t="shared" ca="1" si="613"/>
        <v>-5583.5161290322567</v>
      </c>
      <c r="AW570" s="31">
        <f t="shared" ca="1" si="614"/>
        <v>65.047043010752674</v>
      </c>
      <c r="AX570" s="31">
        <f t="shared" ca="1" si="615"/>
        <v>1350.5215053763443</v>
      </c>
      <c r="AY570" s="31">
        <f t="shared" ca="1" si="616"/>
        <v>-1174.383064516129</v>
      </c>
      <c r="AZ570" s="31">
        <f t="shared" ca="1" si="617"/>
        <v>-997.34811827956992</v>
      </c>
      <c r="BA570" s="31">
        <f t="shared" ca="1" si="618"/>
        <v>-382.02016129032256</v>
      </c>
      <c r="BB570" s="31">
        <f t="shared" ca="1" si="619"/>
        <v>-2410.5497311827958</v>
      </c>
      <c r="BC570" s="31">
        <f t="shared" ca="1" si="620"/>
        <v>-1597.1438172043011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1315.5</v>
      </c>
      <c r="BI570" s="32">
        <f>IF($BF570&gt;$Y$7,"",IF(AND($BF570=$Y$7,$BG570=23),"",Entrées!D598-Entrées!D597))</f>
        <v>787.5</v>
      </c>
      <c r="BJ570" s="32">
        <f>IF($BF570&gt;$Y$7,"",IF(AND($BF570=$Y$7,$BG570=23),"",Entrées!E598-Entrées!E597))</f>
        <v>912.5</v>
      </c>
      <c r="BK570" s="32">
        <f>IF($BF570&gt;$Y$7,"",IF(AND($BF570=$Y$7,$BG570=23),"",Entrées!F598-Entrées!F597))</f>
        <v>-0.5</v>
      </c>
      <c r="BL570" s="32">
        <f>IF($BF570&gt;$Y$7,"",IF(AND($BF570=$Y$7,$BG570=23),"",Entrées!G598-Entrées!G597))</f>
        <v>327</v>
      </c>
      <c r="BM570" s="32">
        <f>IF($BF570&gt;$Y$7,"",IF(AND($BF570=$Y$7,$BG570=23),"",Entrées!H598-Entrées!H597))</f>
        <v>261</v>
      </c>
      <c r="BN570" s="32">
        <f>IF($BF570&gt;$Y$7,"",IF(AND($BF570=$Y$7,$BG570=23),"",Entrées!I598-Entrées!I597))</f>
        <v>7</v>
      </c>
      <c r="BO570" s="32">
        <f>IF($BF570&gt;$Y$7,"",IF(AND($BF570=$Y$7,$BG570=23),"",Entrées!J598-Entrées!J597))</f>
        <v>15.5</v>
      </c>
      <c r="BP570" s="32">
        <f>IF($BF570&gt;$Y$7,"",IF(AND($BF570=$Y$7,$BG570=23),"",Entrées!K598-Entrées!K597))</f>
        <v>201</v>
      </c>
      <c r="BQ570" s="32">
        <f>IF($BF570&gt;$Y$7,"",IF(AND($BF570=$Y$7,$BG570=23),"",Entrées!L598-Entrées!L597))</f>
        <v>232</v>
      </c>
      <c r="BR570" s="32">
        <f>IF($BF570&gt;$Y$7,"",IF(AND($BF570=$Y$7,$BG570=23),"",Entrées!M598-Entrées!M597))</f>
        <v>8.5</v>
      </c>
      <c r="BS570" s="32">
        <f>IF($BF570&gt;$Y$7,"",IF(AND($BF570=$Y$7,$BG570=23),"",Entrées!N598-Entrées!N597))</f>
        <v>-19.5</v>
      </c>
      <c r="BT570" s="32">
        <f>IF($BF570&gt;$Y$7,"",IF(AND($BF570=$Y$7,$BG570=23),"",Entrées!O598-Entrées!O597))</f>
        <v>283</v>
      </c>
      <c r="BU570" s="32">
        <f>IF($BF570&gt;$Y$7,"",IF(AND($BF570=$Y$7,$BG570=23),"",Entrées!P598-Entrées!P597))</f>
        <v>5.5</v>
      </c>
      <c r="BV570" s="32">
        <f>IF($BF570&gt;$Y$7,"",IF(AND($BF570=$Y$7,$BG570=23),"",Entrées!Q598-Entrées!Q597))</f>
        <v>-5</v>
      </c>
      <c r="BW570" s="32">
        <f>IF($BF570&gt;$Y$7,"",IF(AND($BF570=$Y$7,$BG570=23),"",Entrées!R598-Entrées!R597))</f>
        <v>-50</v>
      </c>
      <c r="BX570" s="32">
        <f>IF($BF570&gt;$Y$7,"",IF(AND($BF570=$Y$7,$BG570=23),"",Entrées!S598-Entrées!S597))</f>
        <v>-521</v>
      </c>
      <c r="BY570" s="32">
        <f>IF($BF570&gt;$Y$7,"",IF(AND($BF570=$Y$7,$BG570=23),"",Entrées!T598-Entrées!T597))</f>
        <v>-45</v>
      </c>
      <c r="BZ570" s="32">
        <f>IF($BF570&gt;$Y$7,"",IF(AND($BF570=$Y$7,$BG570=23),"",Entrées!U598-Entrées!U597))</f>
        <v>0</v>
      </c>
      <c r="CA570" s="32">
        <f>IF($BF570&gt;$Y$7,"",IF(AND($BF570=$Y$7,$BG570=23),"",Entrées!V598-Entrées!V597))</f>
        <v>749</v>
      </c>
      <c r="CD570" s="33">
        <f>IF($BF570&lt;=$Y$7,Entrées!J597/CD$2,"")</f>
        <v>8.8758516275548829E-2</v>
      </c>
      <c r="CE570" s="33">
        <f>IF($BF570&lt;=$Y$7,Entrées!K597/CE$2,"")</f>
        <v>1.075011944577162E-3</v>
      </c>
      <c r="CF570" s="11">
        <f t="shared" si="622"/>
        <v>7926</v>
      </c>
      <c r="CG570" s="11">
        <f t="shared" si="623"/>
        <v>4186</v>
      </c>
      <c r="CH570" s="52">
        <f t="shared" si="624"/>
        <v>0.27160101910413265</v>
      </c>
      <c r="CI570" s="52">
        <f t="shared" si="625"/>
        <v>9.6170382329218221E-2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-1852</v>
      </c>
      <c r="F571" s="28">
        <f ca="1">IF($D571&gt;$D$8,"",INDIRECT(ADDRESS(ROW(Entrées!$C$37)+($D571-1)*24+F$11,COLUMN(Entrées!$C$37)+($C571-1),4,TRUE,"Entrées")))</f>
        <v>-1852</v>
      </c>
      <c r="G571" s="28">
        <f ca="1">IF($D571&gt;$D$8,"",INDIRECT(ADDRESS(ROW(Entrées!$C$37)+($D571-1)*24+G$11,COLUMN(Entrées!$C$37)+($C571-1),4,TRUE,"Entrées")))</f>
        <v>-1852</v>
      </c>
      <c r="H571" s="28">
        <f ca="1">IF($D571&gt;$D$8,"",INDIRECT(ADDRESS(ROW(Entrées!$C$37)+($D571-1)*24+H$11,COLUMN(Entrées!$C$37)+($C571-1),4,TRUE,"Entrées")))</f>
        <v>-1851</v>
      </c>
      <c r="I571" s="28">
        <f ca="1">IF($D571&gt;$D$8,"",INDIRECT(ADDRESS(ROW(Entrées!$C$37)+($D571-1)*24+I$11,COLUMN(Entrées!$C$37)+($C571-1),4,TRUE,"Entrées")))</f>
        <v>-1852</v>
      </c>
      <c r="J571" s="28">
        <f ca="1">IF($D571&gt;$D$8,"",INDIRECT(ADDRESS(ROW(Entrées!$C$37)+($D571-1)*24+J$11,COLUMN(Entrées!$C$37)+($C571-1),4,TRUE,"Entrées")))</f>
        <v>-1852</v>
      </c>
      <c r="K571" s="28">
        <f ca="1">IF($D571&gt;$D$8,"",INDIRECT(ADDRESS(ROW(Entrées!$C$37)+($D571-1)*24+K$11,COLUMN(Entrées!$C$37)+($C571-1),4,TRUE,"Entrées")))</f>
        <v>-1852</v>
      </c>
      <c r="L571" s="28">
        <f ca="1">IF($D571&gt;$D$8,"",INDIRECT(ADDRESS(ROW(Entrées!$C$37)+($D571-1)*24+L$11,COLUMN(Entrées!$C$37)+($C571-1),4,TRUE,"Entrées")))</f>
        <v>-1852</v>
      </c>
      <c r="M571" s="28">
        <f ca="1">IF($D571&gt;$D$8,"",INDIRECT(ADDRESS(ROW(Entrées!$C$37)+($D571-1)*24+M$11,COLUMN(Entrées!$C$37)+($C571-1),4,TRUE,"Entrées")))</f>
        <v>-2000</v>
      </c>
      <c r="N571" s="28">
        <f ca="1">IF($D571&gt;$D$8,"",INDIRECT(ADDRESS(ROW(Entrées!$C$37)+($D571-1)*24+N$11,COLUMN(Entrées!$C$37)+($C571-1),4,TRUE,"Entrées")))</f>
        <v>-2000</v>
      </c>
      <c r="O571" s="28">
        <f ca="1">IF($D571&gt;$D$8,"",INDIRECT(ADDRESS(ROW(Entrées!$C$37)+($D571-1)*24+O$11,COLUMN(Entrées!$C$37)+($C571-1),4,TRUE,"Entrées")))</f>
        <v>-2000</v>
      </c>
      <c r="P571" s="28">
        <f ca="1">IF($D571&gt;$D$8,"",INDIRECT(ADDRESS(ROW(Entrées!$C$37)+($D571-1)*24+P$11,COLUMN(Entrées!$C$37)+($C571-1),4,TRUE,"Entrées")))</f>
        <v>-2000</v>
      </c>
      <c r="Q571" s="28">
        <f ca="1">IF($D571&gt;$D$8,"",INDIRECT(ADDRESS(ROW(Entrées!$C$37)+($D571-1)*24+Q$11,COLUMN(Entrées!$C$37)+($C571-1),4,TRUE,"Entrées")))</f>
        <v>-2000</v>
      </c>
      <c r="R571" s="28">
        <f ca="1">IF($D571&gt;$D$8,"",INDIRECT(ADDRESS(ROW(Entrées!$C$37)+($D571-1)*24+R$11,COLUMN(Entrées!$C$37)+($C571-1),4,TRUE,"Entrées")))</f>
        <v>-1999</v>
      </c>
      <c r="S571" s="28">
        <f ca="1">IF($D571&gt;$D$8,"",INDIRECT(ADDRESS(ROW(Entrées!$C$37)+($D571-1)*24+S$11,COLUMN(Entrées!$C$37)+($C571-1),4,TRUE,"Entrées")))</f>
        <v>-2000</v>
      </c>
      <c r="T571" s="28">
        <f ca="1">IF($D571&gt;$D$8,"",INDIRECT(ADDRESS(ROW(Entrées!$C$37)+($D571-1)*24+T$11,COLUMN(Entrées!$C$37)+($C571-1),4,TRUE,"Entrées")))</f>
        <v>-2000</v>
      </c>
      <c r="U571" s="28">
        <f ca="1">IF($D571&gt;$D$8,"",INDIRECT(ADDRESS(ROW(Entrées!$C$37)+($D571-1)*24+U$11,COLUMN(Entrées!$C$37)+($C571-1),4,TRUE,"Entrées")))</f>
        <v>-2000</v>
      </c>
      <c r="V571" s="28">
        <f ca="1">IF($D571&gt;$D$8,"",INDIRECT(ADDRESS(ROW(Entrées!$C$37)+($D571-1)*24+V$11,COLUMN(Entrées!$C$37)+($C571-1),4,TRUE,"Entrées")))</f>
        <v>-2000</v>
      </c>
      <c r="W571" s="28">
        <f ca="1">IF($D571&gt;$D$8,"",INDIRECT(ADDRESS(ROW(Entrées!$C$37)+($D571-1)*24+W$11,COLUMN(Entrées!$C$37)+($C571-1),4,TRUE,"Entrées")))</f>
        <v>-2000</v>
      </c>
      <c r="X571" s="28">
        <f ca="1">IF($D571&gt;$D$8,"",INDIRECT(ADDRESS(ROW(Entrées!$C$37)+($D571-1)*24+X$11,COLUMN(Entrées!$C$37)+($C571-1),4,TRUE,"Entrées")))</f>
        <v>-2000</v>
      </c>
      <c r="Y571" s="28">
        <f ca="1">IF($D571&gt;$D$8,"",INDIRECT(ADDRESS(ROW(Entrées!$C$37)+($D571-1)*24+Y$11,COLUMN(Entrées!$C$37)+($C571-1),4,TRUE,"Entrées")))</f>
        <v>-2000</v>
      </c>
      <c r="Z571" s="28">
        <f ca="1">IF($D571&gt;$D$8,"",INDIRECT(ADDRESS(ROW(Entrées!$C$37)+($D571-1)*24+Z$11,COLUMN(Entrées!$C$37)+($C571-1),4,TRUE,"Entrées")))</f>
        <v>-2000</v>
      </c>
      <c r="AA571" s="28">
        <f ca="1">IF($D571&gt;$D$8,"",INDIRECT(ADDRESS(ROW(Entrées!$C$37)+($D571-1)*24+AA$11,COLUMN(Entrées!$C$37)+($C571-1),4,TRUE,"Entrées")))</f>
        <v>-2000</v>
      </c>
      <c r="AB571" s="28">
        <f ca="1">IF($D571&gt;$D$8,"",INDIRECT(ADDRESS(ROW(Entrées!$C$37)+($D571-1)*24+AB$11,COLUMN(Entrées!$C$37)+($C571-1),4,TRUE,"Entrées")))</f>
        <v>-2000</v>
      </c>
      <c r="AC571" s="11"/>
      <c r="AD571" s="40">
        <f t="shared" ca="1" si="685"/>
        <v>-1950.5833333333333</v>
      </c>
      <c r="AE571" s="40">
        <f t="shared" ca="1" si="687"/>
        <v>-1851</v>
      </c>
      <c r="AF571" s="40">
        <f t="shared" ca="1" si="688"/>
        <v>-2000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49473.956989247294</v>
      </c>
      <c r="AK571" s="31">
        <f t="shared" ca="1" si="602"/>
        <v>49350.672043010745</v>
      </c>
      <c r="AL571" s="31">
        <f t="shared" ca="1" si="603"/>
        <v>49398.118279569891</v>
      </c>
      <c r="AM571" s="31">
        <f t="shared" ca="1" si="604"/>
        <v>347.55645161290329</v>
      </c>
      <c r="AN571" s="31">
        <f t="shared" ca="1" si="605"/>
        <v>2588.1444892473114</v>
      </c>
      <c r="AO571" s="31">
        <f t="shared" ca="1" si="606"/>
        <v>1503.5463709677417</v>
      </c>
      <c r="AP571" s="31">
        <f t="shared" ca="1" si="607"/>
        <v>41704.171370967742</v>
      </c>
      <c r="AQ571" s="31">
        <f t="shared" ca="1" si="608"/>
        <v>2152.7096774193546</v>
      </c>
      <c r="AR571" s="31">
        <f t="shared" ca="1" si="609"/>
        <v>402.56922043010746</v>
      </c>
      <c r="AS571" s="31">
        <f t="shared" ca="1" si="610"/>
        <v>6508.2741935483891</v>
      </c>
      <c r="AT571" s="31">
        <f t="shared" ca="1" si="611"/>
        <v>-813.07862903225805</v>
      </c>
      <c r="AU571" s="31">
        <f t="shared" ca="1" si="612"/>
        <v>663.5913978494624</v>
      </c>
      <c r="AV571" s="31">
        <f t="shared" ca="1" si="613"/>
        <v>-5583.5161290322567</v>
      </c>
      <c r="AW571" s="31">
        <f t="shared" ca="1" si="614"/>
        <v>65.047043010752674</v>
      </c>
      <c r="AX571" s="31">
        <f t="shared" ca="1" si="615"/>
        <v>1350.5215053763443</v>
      </c>
      <c r="AY571" s="31">
        <f t="shared" ca="1" si="616"/>
        <v>-1174.383064516129</v>
      </c>
      <c r="AZ571" s="31">
        <f t="shared" ca="1" si="617"/>
        <v>-997.34811827956992</v>
      </c>
      <c r="BA571" s="31">
        <f t="shared" ca="1" si="618"/>
        <v>-382.02016129032256</v>
      </c>
      <c r="BB571" s="31">
        <f t="shared" ca="1" si="619"/>
        <v>-2410.5497311827958</v>
      </c>
      <c r="BC571" s="31">
        <f t="shared" ca="1" si="620"/>
        <v>-1597.1438172043011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719</v>
      </c>
      <c r="BI571" s="32">
        <f>IF($BF571&gt;$Y$7,"",IF(AND($BF571=$Y$7,$BG571=23),"",Entrées!D599-Entrées!D598))</f>
        <v>637.5</v>
      </c>
      <c r="BJ571" s="32">
        <f>IF($BF571&gt;$Y$7,"",IF(AND($BF571=$Y$7,$BG571=23),"",Entrées!E599-Entrées!E598))</f>
        <v>612.5</v>
      </c>
      <c r="BK571" s="32">
        <f>IF($BF571&gt;$Y$7,"",IF(AND($BF571=$Y$7,$BG571=23),"",Entrées!F599-Entrées!F598))</f>
        <v>-8</v>
      </c>
      <c r="BL571" s="32">
        <f>IF($BF571&gt;$Y$7,"",IF(AND($BF571=$Y$7,$BG571=23),"",Entrées!G599-Entrées!G598))</f>
        <v>513.5</v>
      </c>
      <c r="BM571" s="32">
        <f>IF($BF571&gt;$Y$7,"",IF(AND($BF571=$Y$7,$BG571=23),"",Entrées!H599-Entrées!H598))</f>
        <v>-36.5</v>
      </c>
      <c r="BN571" s="32">
        <f>IF($BF571&gt;$Y$7,"",IF(AND($BF571=$Y$7,$BG571=23),"",Entrées!I599-Entrées!I598))</f>
        <v>17.5</v>
      </c>
      <c r="BO571" s="32">
        <f>IF($BF571&gt;$Y$7,"",IF(AND($BF571=$Y$7,$BG571=23),"",Entrées!J599-Entrées!J598))</f>
        <v>4</v>
      </c>
      <c r="BP571" s="32">
        <f>IF($BF571&gt;$Y$7,"",IF(AND($BF571=$Y$7,$BG571=23),"",Entrées!K599-Entrées!K598))</f>
        <v>540.5</v>
      </c>
      <c r="BQ571" s="32">
        <f>IF($BF571&gt;$Y$7,"",IF(AND($BF571=$Y$7,$BG571=23),"",Entrées!L599-Entrées!L598))</f>
        <v>-32.5</v>
      </c>
      <c r="BR571" s="32">
        <f>IF($BF571&gt;$Y$7,"",IF(AND($BF571=$Y$7,$BG571=23),"",Entrées!M599-Entrées!M598))</f>
        <v>0</v>
      </c>
      <c r="BS571" s="32">
        <f>IF($BF571&gt;$Y$7,"",IF(AND($BF571=$Y$7,$BG571=23),"",Entrées!N599-Entrées!N598))</f>
        <v>-26.5</v>
      </c>
      <c r="BT571" s="32">
        <f>IF($BF571&gt;$Y$7,"",IF(AND($BF571=$Y$7,$BG571=23),"",Entrées!O599-Entrées!O598))</f>
        <v>-252</v>
      </c>
      <c r="BU571" s="32">
        <f>IF($BF571&gt;$Y$7,"",IF(AND($BF571=$Y$7,$BG571=23),"",Entrées!P599-Entrées!P598))</f>
        <v>6</v>
      </c>
      <c r="BV571" s="32">
        <f>IF($BF571&gt;$Y$7,"",IF(AND($BF571=$Y$7,$BG571=23),"",Entrées!Q599-Entrées!Q598))</f>
        <v>18</v>
      </c>
      <c r="BW571" s="32">
        <f>IF($BF571&gt;$Y$7,"",IF(AND($BF571=$Y$7,$BG571=23),"",Entrées!R599-Entrées!R598))</f>
        <v>0</v>
      </c>
      <c r="BX571" s="32">
        <f>IF($BF571&gt;$Y$7,"",IF(AND($BF571=$Y$7,$BG571=23),"",Entrées!S599-Entrées!S598))</f>
        <v>-120</v>
      </c>
      <c r="BY571" s="32">
        <f>IF($BF571&gt;$Y$7,"",IF(AND($BF571=$Y$7,$BG571=23),"",Entrées!T599-Entrées!T598))</f>
        <v>63</v>
      </c>
      <c r="BZ571" s="32">
        <f>IF($BF571&gt;$Y$7,"",IF(AND($BF571=$Y$7,$BG571=23),"",Entrées!U599-Entrées!U598))</f>
        <v>0</v>
      </c>
      <c r="CA571" s="32">
        <f>IF($BF571&gt;$Y$7,"",IF(AND($BF571=$Y$7,$BG571=23),"",Entrées!V599-Entrées!V598))</f>
        <v>-382</v>
      </c>
      <c r="CD571" s="33">
        <f>IF($BF571&lt;=$Y$7,Entrées!J598/CD$2,"")</f>
        <v>9.0714105475649759E-2</v>
      </c>
      <c r="CE571" s="33">
        <f>IF($BF571&lt;=$Y$7,Entrées!K598/CE$2,"")</f>
        <v>4.90922121356904E-2</v>
      </c>
      <c r="CF571" s="11">
        <f t="shared" si="622"/>
        <v>7926</v>
      </c>
      <c r="CG571" s="11">
        <f t="shared" si="623"/>
        <v>4186</v>
      </c>
      <c r="CH571" s="52">
        <f t="shared" si="624"/>
        <v>0.27160101910413265</v>
      </c>
      <c r="CI571" s="52">
        <f t="shared" si="625"/>
        <v>9.6170382329218221E-2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-1703</v>
      </c>
      <c r="F572" s="28">
        <f ca="1">IF($D572&gt;$D$8,"",INDIRECT(ADDRESS(ROW(Entrées!$C$37)+($D572-1)*24+F$11,COLUMN(Entrées!$C$37)+($C572-1),4,TRUE,"Entrées")))</f>
        <v>-1703</v>
      </c>
      <c r="G572" s="28">
        <f ca="1">IF($D572&gt;$D$8,"",INDIRECT(ADDRESS(ROW(Entrées!$C$37)+($D572-1)*24+G$11,COLUMN(Entrées!$C$37)+($C572-1),4,TRUE,"Entrées")))</f>
        <v>-1703</v>
      </c>
      <c r="H572" s="28">
        <f ca="1">IF($D572&gt;$D$8,"",INDIRECT(ADDRESS(ROW(Entrées!$C$37)+($D572-1)*24+H$11,COLUMN(Entrées!$C$37)+($C572-1),4,TRUE,"Entrées")))</f>
        <v>-1703</v>
      </c>
      <c r="I572" s="28">
        <f ca="1">IF($D572&gt;$D$8,"",INDIRECT(ADDRESS(ROW(Entrées!$C$37)+($D572-1)*24+I$11,COLUMN(Entrées!$C$37)+($C572-1),4,TRUE,"Entrées")))</f>
        <v>-1703</v>
      </c>
      <c r="J572" s="28">
        <f ca="1">IF($D572&gt;$D$8,"",INDIRECT(ADDRESS(ROW(Entrées!$C$37)+($D572-1)*24+J$11,COLUMN(Entrées!$C$37)+($C572-1),4,TRUE,"Entrées")))</f>
        <v>-1702</v>
      </c>
      <c r="K572" s="28">
        <f ca="1">IF($D572&gt;$D$8,"",INDIRECT(ADDRESS(ROW(Entrées!$C$37)+($D572-1)*24+K$11,COLUMN(Entrées!$C$37)+($C572-1),4,TRUE,"Entrées")))</f>
        <v>-1702</v>
      </c>
      <c r="L572" s="28">
        <f ca="1">IF($D572&gt;$D$8,"",INDIRECT(ADDRESS(ROW(Entrées!$C$37)+($D572-1)*24+L$11,COLUMN(Entrées!$C$37)+($C572-1),4,TRUE,"Entrées")))</f>
        <v>-1703</v>
      </c>
      <c r="M572" s="28">
        <f ca="1">IF($D572&gt;$D$8,"",INDIRECT(ADDRESS(ROW(Entrées!$C$37)+($D572-1)*24+M$11,COLUMN(Entrées!$C$37)+($C572-1),4,TRUE,"Entrées")))</f>
        <v>-1703</v>
      </c>
      <c r="N572" s="28">
        <f ca="1">IF($D572&gt;$D$8,"",INDIRECT(ADDRESS(ROW(Entrées!$C$37)+($D572-1)*24+N$11,COLUMN(Entrées!$C$37)+($C572-1),4,TRUE,"Entrées")))</f>
        <v>-2000</v>
      </c>
      <c r="O572" s="28">
        <f ca="1">IF($D572&gt;$D$8,"",INDIRECT(ADDRESS(ROW(Entrées!$C$37)+($D572-1)*24+O$11,COLUMN(Entrées!$C$37)+($C572-1),4,TRUE,"Entrées")))</f>
        <v>-2000</v>
      </c>
      <c r="P572" s="28">
        <f ca="1">IF($D572&gt;$D$8,"",INDIRECT(ADDRESS(ROW(Entrées!$C$37)+($D572-1)*24+P$11,COLUMN(Entrées!$C$37)+($C572-1),4,TRUE,"Entrées")))</f>
        <v>-2000</v>
      </c>
      <c r="Q572" s="28">
        <f ca="1">IF($D572&gt;$D$8,"",INDIRECT(ADDRESS(ROW(Entrées!$C$37)+($D572-1)*24+Q$11,COLUMN(Entrées!$C$37)+($C572-1),4,TRUE,"Entrées")))</f>
        <v>-2000</v>
      </c>
      <c r="R572" s="28">
        <f ca="1">IF($D572&gt;$D$8,"",INDIRECT(ADDRESS(ROW(Entrées!$C$37)+($D572-1)*24+R$11,COLUMN(Entrées!$C$37)+($C572-1),4,TRUE,"Entrées")))</f>
        <v>-2000</v>
      </c>
      <c r="S572" s="28">
        <f ca="1">IF($D572&gt;$D$8,"",INDIRECT(ADDRESS(ROW(Entrées!$C$37)+($D572-1)*24+S$11,COLUMN(Entrées!$C$37)+($C572-1),4,TRUE,"Entrées")))</f>
        <v>-2000</v>
      </c>
      <c r="T572" s="28">
        <f ca="1">IF($D572&gt;$D$8,"",INDIRECT(ADDRESS(ROW(Entrées!$C$37)+($D572-1)*24+T$11,COLUMN(Entrées!$C$37)+($C572-1),4,TRUE,"Entrées")))</f>
        <v>-2000</v>
      </c>
      <c r="U572" s="28">
        <f ca="1">IF($D572&gt;$D$8,"",INDIRECT(ADDRESS(ROW(Entrées!$C$37)+($D572-1)*24+U$11,COLUMN(Entrées!$C$37)+($C572-1),4,TRUE,"Entrées")))</f>
        <v>-2000</v>
      </c>
      <c r="V572" s="28">
        <f ca="1">IF($D572&gt;$D$8,"",INDIRECT(ADDRESS(ROW(Entrées!$C$37)+($D572-1)*24+V$11,COLUMN(Entrées!$C$37)+($C572-1),4,TRUE,"Entrées")))</f>
        <v>-2000</v>
      </c>
      <c r="W572" s="28">
        <f ca="1">IF($D572&gt;$D$8,"",INDIRECT(ADDRESS(ROW(Entrées!$C$37)+($D572-1)*24+W$11,COLUMN(Entrées!$C$37)+($C572-1),4,TRUE,"Entrées")))</f>
        <v>-2000</v>
      </c>
      <c r="X572" s="28">
        <f ca="1">IF($D572&gt;$D$8,"",INDIRECT(ADDRESS(ROW(Entrées!$C$37)+($D572-1)*24+X$11,COLUMN(Entrées!$C$37)+($C572-1),4,TRUE,"Entrées")))</f>
        <v>-2000</v>
      </c>
      <c r="Y572" s="28">
        <f ca="1">IF($D572&gt;$D$8,"",INDIRECT(ADDRESS(ROW(Entrées!$C$37)+($D572-1)*24+Y$11,COLUMN(Entrées!$C$37)+($C572-1),4,TRUE,"Entrées")))</f>
        <v>-2000</v>
      </c>
      <c r="Z572" s="28">
        <f ca="1">IF($D572&gt;$D$8,"",INDIRECT(ADDRESS(ROW(Entrées!$C$37)+($D572-1)*24+Z$11,COLUMN(Entrées!$C$37)+($C572-1),4,TRUE,"Entrées")))</f>
        <v>-2000</v>
      </c>
      <c r="AA572" s="28">
        <f ca="1">IF($D572&gt;$D$8,"",INDIRECT(ADDRESS(ROW(Entrées!$C$37)+($D572-1)*24+AA$11,COLUMN(Entrées!$C$37)+($C572-1),4,TRUE,"Entrées")))</f>
        <v>-2000</v>
      </c>
      <c r="AB572" s="28">
        <f ca="1">IF($D572&gt;$D$8,"",INDIRECT(ADDRESS(ROW(Entrées!$C$37)+($D572-1)*24+AB$11,COLUMN(Entrées!$C$37)+($C572-1),4,TRUE,"Entrées")))</f>
        <v>-2000</v>
      </c>
      <c r="AC572" s="11"/>
      <c r="AD572" s="40">
        <f t="shared" ca="1" si="685"/>
        <v>-1888.5416666666667</v>
      </c>
      <c r="AE572" s="40">
        <f t="shared" ca="1" si="687"/>
        <v>-1702</v>
      </c>
      <c r="AF572" s="40">
        <f t="shared" ca="1" si="688"/>
        <v>-2000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49473.956989247294</v>
      </c>
      <c r="AK572" s="31">
        <f t="shared" ca="1" si="602"/>
        <v>49350.672043010745</v>
      </c>
      <c r="AL572" s="31">
        <f t="shared" ca="1" si="603"/>
        <v>49398.118279569891</v>
      </c>
      <c r="AM572" s="31">
        <f t="shared" ca="1" si="604"/>
        <v>347.55645161290329</v>
      </c>
      <c r="AN572" s="31">
        <f t="shared" ca="1" si="605"/>
        <v>2588.1444892473114</v>
      </c>
      <c r="AO572" s="31">
        <f t="shared" ca="1" si="606"/>
        <v>1503.5463709677417</v>
      </c>
      <c r="AP572" s="31">
        <f t="shared" ca="1" si="607"/>
        <v>41704.171370967742</v>
      </c>
      <c r="AQ572" s="31">
        <f t="shared" ca="1" si="608"/>
        <v>2152.7096774193546</v>
      </c>
      <c r="AR572" s="31">
        <f t="shared" ca="1" si="609"/>
        <v>402.56922043010746</v>
      </c>
      <c r="AS572" s="31">
        <f t="shared" ca="1" si="610"/>
        <v>6508.2741935483891</v>
      </c>
      <c r="AT572" s="31">
        <f t="shared" ca="1" si="611"/>
        <v>-813.07862903225805</v>
      </c>
      <c r="AU572" s="31">
        <f t="shared" ca="1" si="612"/>
        <v>663.5913978494624</v>
      </c>
      <c r="AV572" s="31">
        <f t="shared" ca="1" si="613"/>
        <v>-5583.5161290322567</v>
      </c>
      <c r="AW572" s="31">
        <f t="shared" ca="1" si="614"/>
        <v>65.047043010752674</v>
      </c>
      <c r="AX572" s="31">
        <f t="shared" ca="1" si="615"/>
        <v>1350.5215053763443</v>
      </c>
      <c r="AY572" s="31">
        <f t="shared" ca="1" si="616"/>
        <v>-1174.383064516129</v>
      </c>
      <c r="AZ572" s="31">
        <f t="shared" ca="1" si="617"/>
        <v>-997.34811827956992</v>
      </c>
      <c r="BA572" s="31">
        <f t="shared" ca="1" si="618"/>
        <v>-382.02016129032256</v>
      </c>
      <c r="BB572" s="31">
        <f t="shared" ca="1" si="619"/>
        <v>-2410.5497311827958</v>
      </c>
      <c r="BC572" s="31">
        <f t="shared" ca="1" si="620"/>
        <v>-1597.1438172043011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279.5</v>
      </c>
      <c r="BI572" s="32">
        <f>IF($BF572&gt;$Y$7,"",IF(AND($BF572=$Y$7,$BG572=23),"",Entrées!D600-Entrées!D599))</f>
        <v>625</v>
      </c>
      <c r="BJ572" s="32">
        <f>IF($BF572&gt;$Y$7,"",IF(AND($BF572=$Y$7,$BG572=23),"",Entrées!E600-Entrées!E599))</f>
        <v>437.5</v>
      </c>
      <c r="BK572" s="32">
        <f>IF($BF572&gt;$Y$7,"",IF(AND($BF572=$Y$7,$BG572=23),"",Entrées!F600-Entrées!F599))</f>
        <v>0.5</v>
      </c>
      <c r="BL572" s="32">
        <f>IF($BF572&gt;$Y$7,"",IF(AND($BF572=$Y$7,$BG572=23),"",Entrées!G600-Entrées!G599))</f>
        <v>-186</v>
      </c>
      <c r="BM572" s="32">
        <f>IF($BF572&gt;$Y$7,"",IF(AND($BF572=$Y$7,$BG572=23),"",Entrées!H600-Entrées!H599))</f>
        <v>-9.5</v>
      </c>
      <c r="BN572" s="32">
        <f>IF($BF572&gt;$Y$7,"",IF(AND($BF572=$Y$7,$BG572=23),"",Entrées!I600-Entrées!I599))</f>
        <v>-63</v>
      </c>
      <c r="BO572" s="32">
        <f>IF($BF572&gt;$Y$7,"",IF(AND($BF572=$Y$7,$BG572=23),"",Entrées!J600-Entrées!J599))</f>
        <v>158.5</v>
      </c>
      <c r="BP572" s="32">
        <f>IF($BF572&gt;$Y$7,"",IF(AND($BF572=$Y$7,$BG572=23),"",Entrées!K600-Entrées!K599))</f>
        <v>464</v>
      </c>
      <c r="BQ572" s="32">
        <f>IF($BF572&gt;$Y$7,"",IF(AND($BF572=$Y$7,$BG572=23),"",Entrées!L600-Entrées!L599))</f>
        <v>59</v>
      </c>
      <c r="BR572" s="32">
        <f>IF($BF572&gt;$Y$7,"",IF(AND($BF572=$Y$7,$BG572=23),"",Entrées!M600-Entrées!M599))</f>
        <v>-19.5</v>
      </c>
      <c r="BS572" s="32">
        <f>IF($BF572&gt;$Y$7,"",IF(AND($BF572=$Y$7,$BG572=23),"",Entrées!N600-Entrées!N599))</f>
        <v>1</v>
      </c>
      <c r="BT572" s="32">
        <f>IF($BF572&gt;$Y$7,"",IF(AND($BF572=$Y$7,$BG572=23),"",Entrées!O600-Entrées!O599))</f>
        <v>-127</v>
      </c>
      <c r="BU572" s="32">
        <f>IF($BF572&gt;$Y$7,"",IF(AND($BF572=$Y$7,$BG572=23),"",Entrées!P600-Entrées!P599))</f>
        <v>-3</v>
      </c>
      <c r="BV572" s="32">
        <f>IF($BF572&gt;$Y$7,"",IF(AND($BF572=$Y$7,$BG572=23),"",Entrées!Q600-Entrées!Q599))</f>
        <v>0</v>
      </c>
      <c r="BW572" s="32">
        <f>IF($BF572&gt;$Y$7,"",IF(AND($BF572=$Y$7,$BG572=23),"",Entrées!R600-Entrées!R599))</f>
        <v>6</v>
      </c>
      <c r="BX572" s="32">
        <f>IF($BF572&gt;$Y$7,"",IF(AND($BF572=$Y$7,$BG572=23),"",Entrées!S600-Entrées!S599))</f>
        <v>-30</v>
      </c>
      <c r="BY572" s="32">
        <f>IF($BF572&gt;$Y$7,"",IF(AND($BF572=$Y$7,$BG572=23),"",Entrées!T600-Entrées!T599))</f>
        <v>35</v>
      </c>
      <c r="BZ572" s="32">
        <f>IF($BF572&gt;$Y$7,"",IF(AND($BF572=$Y$7,$BG572=23),"",Entrées!U600-Entrées!U599))</f>
        <v>0</v>
      </c>
      <c r="CA572" s="32">
        <f>IF($BF572&gt;$Y$7,"",IF(AND($BF572=$Y$7,$BG572=23),"",Entrées!V600-Entrées!V599))</f>
        <v>-155</v>
      </c>
      <c r="CD572" s="33">
        <f>IF($BF572&lt;=$Y$7,Entrées!J599/CD$2,"")</f>
        <v>9.1218773656320973E-2</v>
      </c>
      <c r="CE572" s="33">
        <f>IF($BF572&lt;=$Y$7,Entrées!K599/CE$2,"")</f>
        <v>0.17821309125656951</v>
      </c>
      <c r="CF572" s="11">
        <f t="shared" si="622"/>
        <v>7926</v>
      </c>
      <c r="CG572" s="11">
        <f t="shared" si="623"/>
        <v>4186</v>
      </c>
      <c r="CH572" s="52">
        <f t="shared" si="624"/>
        <v>0.27160101910413265</v>
      </c>
      <c r="CI572" s="52">
        <f t="shared" si="625"/>
        <v>9.6170382329218221E-2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-1772</v>
      </c>
      <c r="F573" s="28">
        <f ca="1">IF($D573&gt;$D$8,"",INDIRECT(ADDRESS(ROW(Entrées!$C$37)+($D573-1)*24+F$11,COLUMN(Entrées!$C$37)+($C573-1),4,TRUE,"Entrées")))</f>
        <v>-1704</v>
      </c>
      <c r="G573" s="28">
        <f ca="1">IF($D573&gt;$D$8,"",INDIRECT(ADDRESS(ROW(Entrées!$C$37)+($D573-1)*24+G$11,COLUMN(Entrées!$C$37)+($C573-1),4,TRUE,"Entrées")))</f>
        <v>-1704</v>
      </c>
      <c r="H573" s="28">
        <f ca="1">IF($D573&gt;$D$8,"",INDIRECT(ADDRESS(ROW(Entrées!$C$37)+($D573-1)*24+H$11,COLUMN(Entrées!$C$37)+($C573-1),4,TRUE,"Entrées")))</f>
        <v>-1693</v>
      </c>
      <c r="I573" s="28">
        <f ca="1">IF($D573&gt;$D$8,"",INDIRECT(ADDRESS(ROW(Entrées!$C$37)+($D573-1)*24+I$11,COLUMN(Entrées!$C$37)+($C573-1),4,TRUE,"Entrées")))</f>
        <v>-1704</v>
      </c>
      <c r="J573" s="28">
        <f ca="1">IF($D573&gt;$D$8,"",INDIRECT(ADDRESS(ROW(Entrées!$C$37)+($D573-1)*24+J$11,COLUMN(Entrées!$C$37)+($C573-1),4,TRUE,"Entrées")))</f>
        <v>-1648</v>
      </c>
      <c r="K573" s="28">
        <f ca="1">IF($D573&gt;$D$8,"",INDIRECT(ADDRESS(ROW(Entrées!$C$37)+($D573-1)*24+K$11,COLUMN(Entrées!$C$37)+($C573-1),4,TRUE,"Entrées")))</f>
        <v>-199</v>
      </c>
      <c r="L573" s="28">
        <f ca="1">IF($D573&gt;$D$8,"",INDIRECT(ADDRESS(ROW(Entrées!$C$37)+($D573-1)*24+L$11,COLUMN(Entrées!$C$37)+($C573-1),4,TRUE,"Entrées")))</f>
        <v>147</v>
      </c>
      <c r="M573" s="28">
        <f ca="1">IF($D573&gt;$D$8,"",INDIRECT(ADDRESS(ROW(Entrées!$C$37)+($D573-1)*24+M$11,COLUMN(Entrées!$C$37)+($C573-1),4,TRUE,"Entrées")))</f>
        <v>55</v>
      </c>
      <c r="N573" s="28">
        <f ca="1">IF($D573&gt;$D$8,"",INDIRECT(ADDRESS(ROW(Entrées!$C$37)+($D573-1)*24+N$11,COLUMN(Entrées!$C$37)+($C573-1),4,TRUE,"Entrées")))</f>
        <v>-268</v>
      </c>
      <c r="O573" s="28">
        <f ca="1">IF($D573&gt;$D$8,"",INDIRECT(ADDRESS(ROW(Entrées!$C$37)+($D573-1)*24+O$11,COLUMN(Entrées!$C$37)+($C573-1),4,TRUE,"Entrées")))</f>
        <v>-402</v>
      </c>
      <c r="P573" s="28">
        <f ca="1">IF($D573&gt;$D$8,"",INDIRECT(ADDRESS(ROW(Entrées!$C$37)+($D573-1)*24+P$11,COLUMN(Entrées!$C$37)+($C573-1),4,TRUE,"Entrées")))</f>
        <v>-539</v>
      </c>
      <c r="Q573" s="28">
        <f ca="1">IF($D573&gt;$D$8,"",INDIRECT(ADDRESS(ROW(Entrées!$C$37)+($D573-1)*24+Q$11,COLUMN(Entrées!$C$37)+($C573-1),4,TRUE,"Entrées")))</f>
        <v>-1078</v>
      </c>
      <c r="R573" s="28">
        <f ca="1">IF($D573&gt;$D$8,"",INDIRECT(ADDRESS(ROW(Entrées!$C$37)+($D573-1)*24+R$11,COLUMN(Entrées!$C$37)+($C573-1),4,TRUE,"Entrées")))</f>
        <v>-1035</v>
      </c>
      <c r="S573" s="28">
        <f ca="1">IF($D573&gt;$D$8,"",INDIRECT(ADDRESS(ROW(Entrées!$C$37)+($D573-1)*24+S$11,COLUMN(Entrées!$C$37)+($C573-1),4,TRUE,"Entrées")))</f>
        <v>-792</v>
      </c>
      <c r="T573" s="28">
        <f ca="1">IF($D573&gt;$D$8,"",INDIRECT(ADDRESS(ROW(Entrées!$C$37)+($D573-1)*24+T$11,COLUMN(Entrées!$C$37)+($C573-1),4,TRUE,"Entrées")))</f>
        <v>-671</v>
      </c>
      <c r="U573" s="28">
        <f ca="1">IF($D573&gt;$D$8,"",INDIRECT(ADDRESS(ROW(Entrées!$C$37)+($D573-1)*24+U$11,COLUMN(Entrées!$C$37)+($C573-1),4,TRUE,"Entrées")))</f>
        <v>-803</v>
      </c>
      <c r="V573" s="28">
        <f ca="1">IF($D573&gt;$D$8,"",INDIRECT(ADDRESS(ROW(Entrées!$C$37)+($D573-1)*24+V$11,COLUMN(Entrées!$C$37)+($C573-1),4,TRUE,"Entrées")))</f>
        <v>-1047</v>
      </c>
      <c r="W573" s="28">
        <f ca="1">IF($D573&gt;$D$8,"",INDIRECT(ADDRESS(ROW(Entrées!$C$37)+($D573-1)*24+W$11,COLUMN(Entrées!$C$37)+($C573-1),4,TRUE,"Entrées")))</f>
        <v>-1154</v>
      </c>
      <c r="X573" s="28">
        <f ca="1">IF($D573&gt;$D$8,"",INDIRECT(ADDRESS(ROW(Entrées!$C$37)+($D573-1)*24+X$11,COLUMN(Entrées!$C$37)+($C573-1),4,TRUE,"Entrées")))</f>
        <v>-1137</v>
      </c>
      <c r="Y573" s="28">
        <f ca="1">IF($D573&gt;$D$8,"",INDIRECT(ADDRESS(ROW(Entrées!$C$37)+($D573-1)*24+Y$11,COLUMN(Entrées!$C$37)+($C573-1),4,TRUE,"Entrées")))</f>
        <v>-2000</v>
      </c>
      <c r="Z573" s="28">
        <f ca="1">IF($D573&gt;$D$8,"",INDIRECT(ADDRESS(ROW(Entrées!$C$37)+($D573-1)*24+Z$11,COLUMN(Entrées!$C$37)+($C573-1),4,TRUE,"Entrées")))</f>
        <v>-1884</v>
      </c>
      <c r="AA573" s="28">
        <f ca="1">IF($D573&gt;$D$8,"",INDIRECT(ADDRESS(ROW(Entrées!$C$37)+($D573-1)*24+AA$11,COLUMN(Entrées!$C$37)+($C573-1),4,TRUE,"Entrées")))</f>
        <v>-1877</v>
      </c>
      <c r="AB573" s="28">
        <f ca="1">IF($D573&gt;$D$8,"",INDIRECT(ADDRESS(ROW(Entrées!$C$37)+($D573-1)*24+AB$11,COLUMN(Entrées!$C$37)+($C573-1),4,TRUE,"Entrées")))</f>
        <v>-1376</v>
      </c>
      <c r="AC573" s="11"/>
      <c r="AD573" s="40">
        <f t="shared" ca="1" si="685"/>
        <v>-1095.2083333333333</v>
      </c>
      <c r="AE573" s="40">
        <f t="shared" ca="1" si="687"/>
        <v>147</v>
      </c>
      <c r="AF573" s="40">
        <f t="shared" ca="1" si="688"/>
        <v>-2000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49473.956989247294</v>
      </c>
      <c r="AK573" s="31">
        <f t="shared" ca="1" si="602"/>
        <v>49350.672043010745</v>
      </c>
      <c r="AL573" s="31">
        <f t="shared" ca="1" si="603"/>
        <v>49398.118279569891</v>
      </c>
      <c r="AM573" s="31">
        <f t="shared" ca="1" si="604"/>
        <v>347.55645161290329</v>
      </c>
      <c r="AN573" s="31">
        <f t="shared" ca="1" si="605"/>
        <v>2588.1444892473114</v>
      </c>
      <c r="AO573" s="31">
        <f t="shared" ca="1" si="606"/>
        <v>1503.5463709677417</v>
      </c>
      <c r="AP573" s="31">
        <f t="shared" ca="1" si="607"/>
        <v>41704.171370967742</v>
      </c>
      <c r="AQ573" s="31">
        <f t="shared" ca="1" si="608"/>
        <v>2152.7096774193546</v>
      </c>
      <c r="AR573" s="31">
        <f t="shared" ca="1" si="609"/>
        <v>402.56922043010746</v>
      </c>
      <c r="AS573" s="31">
        <f t="shared" ca="1" si="610"/>
        <v>6508.2741935483891</v>
      </c>
      <c r="AT573" s="31">
        <f t="shared" ca="1" si="611"/>
        <v>-813.07862903225805</v>
      </c>
      <c r="AU573" s="31">
        <f t="shared" ca="1" si="612"/>
        <v>663.5913978494624</v>
      </c>
      <c r="AV573" s="31">
        <f t="shared" ca="1" si="613"/>
        <v>-5583.5161290322567</v>
      </c>
      <c r="AW573" s="31">
        <f t="shared" ca="1" si="614"/>
        <v>65.047043010752674</v>
      </c>
      <c r="AX573" s="31">
        <f t="shared" ca="1" si="615"/>
        <v>1350.5215053763443</v>
      </c>
      <c r="AY573" s="31">
        <f t="shared" ca="1" si="616"/>
        <v>-1174.383064516129</v>
      </c>
      <c r="AZ573" s="31">
        <f t="shared" ca="1" si="617"/>
        <v>-997.34811827956992</v>
      </c>
      <c r="BA573" s="31">
        <f t="shared" ca="1" si="618"/>
        <v>-382.02016129032256</v>
      </c>
      <c r="BB573" s="31">
        <f t="shared" ca="1" si="619"/>
        <v>-2410.5497311827958</v>
      </c>
      <c r="BC573" s="31">
        <f t="shared" ca="1" si="620"/>
        <v>-1597.1438172043011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314.5</v>
      </c>
      <c r="BI573" s="32">
        <f>IF($BF573&gt;$Y$7,"",IF(AND($BF573=$Y$7,$BG573=23),"",Entrées!D601-Entrées!D600))</f>
        <v>362.5</v>
      </c>
      <c r="BJ573" s="32">
        <f>IF($BF573&gt;$Y$7,"",IF(AND($BF573=$Y$7,$BG573=23),"",Entrées!E601-Entrées!E600))</f>
        <v>212.5</v>
      </c>
      <c r="BK573" s="32">
        <f>IF($BF573&gt;$Y$7,"",IF(AND($BF573=$Y$7,$BG573=23),"",Entrées!F601-Entrées!F600))</f>
        <v>0</v>
      </c>
      <c r="BL573" s="32">
        <f>IF($BF573&gt;$Y$7,"",IF(AND($BF573=$Y$7,$BG573=23),"",Entrées!G601-Entrées!G600))</f>
        <v>-65.5</v>
      </c>
      <c r="BM573" s="32">
        <f>IF($BF573&gt;$Y$7,"",IF(AND($BF573=$Y$7,$BG573=23),"",Entrées!H601-Entrées!H600))</f>
        <v>39.5</v>
      </c>
      <c r="BN573" s="32">
        <f>IF($BF573&gt;$Y$7,"",IF(AND($BF573=$Y$7,$BG573=23),"",Entrées!I601-Entrées!I600))</f>
        <v>36.5</v>
      </c>
      <c r="BO573" s="32">
        <f>IF($BF573&gt;$Y$7,"",IF(AND($BF573=$Y$7,$BG573=23),"",Entrées!J601-Entrées!J600))</f>
        <v>78.5</v>
      </c>
      <c r="BP573" s="32">
        <f>IF($BF573&gt;$Y$7,"",IF(AND($BF573=$Y$7,$BG573=23),"",Entrées!K601-Entrées!K600))</f>
        <v>249.5</v>
      </c>
      <c r="BQ573" s="32">
        <f>IF($BF573&gt;$Y$7,"",IF(AND($BF573=$Y$7,$BG573=23),"",Entrées!L601-Entrées!L600))</f>
        <v>-83</v>
      </c>
      <c r="BR573" s="32">
        <f>IF($BF573&gt;$Y$7,"",IF(AND($BF573=$Y$7,$BG573=23),"",Entrées!M601-Entrées!M600))</f>
        <v>-32.5</v>
      </c>
      <c r="BS573" s="32">
        <f>IF($BF573&gt;$Y$7,"",IF(AND($BF573=$Y$7,$BG573=23),"",Entrées!N601-Entrées!N600))</f>
        <v>4.5</v>
      </c>
      <c r="BT573" s="32">
        <f>IF($BF573&gt;$Y$7,"",IF(AND($BF573=$Y$7,$BG573=23),"",Entrées!O601-Entrées!O600))</f>
        <v>88.5</v>
      </c>
      <c r="BU573" s="32">
        <f>IF($BF573&gt;$Y$7,"",IF(AND($BF573=$Y$7,$BG573=23),"",Entrées!P601-Entrées!P600))</f>
        <v>-1.5</v>
      </c>
      <c r="BV573" s="32">
        <f>IF($BF573&gt;$Y$7,"",IF(AND($BF573=$Y$7,$BG573=23),"",Entrées!Q601-Entrées!Q600))</f>
        <v>500</v>
      </c>
      <c r="BW573" s="32">
        <f>IF($BF573&gt;$Y$7,"",IF(AND($BF573=$Y$7,$BG573=23),"",Entrées!R601-Entrées!R600))</f>
        <v>-6</v>
      </c>
      <c r="BX573" s="32">
        <f>IF($BF573&gt;$Y$7,"",IF(AND($BF573=$Y$7,$BG573=23),"",Entrées!S601-Entrées!S600))</f>
        <v>165</v>
      </c>
      <c r="BY573" s="32">
        <f>IF($BF573&gt;$Y$7,"",IF(AND($BF573=$Y$7,$BG573=23),"",Entrées!T601-Entrées!T600))</f>
        <v>26</v>
      </c>
      <c r="BZ573" s="32">
        <f>IF($BF573&gt;$Y$7,"",IF(AND($BF573=$Y$7,$BG573=23),"",Entrées!U601-Entrées!U600))</f>
        <v>0</v>
      </c>
      <c r="CA573" s="32">
        <f>IF($BF573&gt;$Y$7,"",IF(AND($BF573=$Y$7,$BG573=23),"",Entrées!V601-Entrées!V600))</f>
        <v>-121</v>
      </c>
      <c r="CD573" s="33">
        <f>IF($BF573&lt;=$Y$7,Entrées!J600/CD$2,"")</f>
        <v>0.11121625031541761</v>
      </c>
      <c r="CE573" s="33">
        <f>IF($BF573&lt;=$Y$7,Entrées!K600/CE$2,"")</f>
        <v>0.28905876731963687</v>
      </c>
      <c r="CF573" s="11">
        <f t="shared" si="622"/>
        <v>7926</v>
      </c>
      <c r="CG573" s="11">
        <f t="shared" si="623"/>
        <v>4186</v>
      </c>
      <c r="CH573" s="52">
        <f t="shared" si="624"/>
        <v>0.27160101910413265</v>
      </c>
      <c r="CI573" s="52">
        <f t="shared" si="625"/>
        <v>9.6170382329218221E-2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-1955</v>
      </c>
      <c r="F574" s="28">
        <f ca="1">IF($D574&gt;$D$8,"",INDIRECT(ADDRESS(ROW(Entrées!$C$37)+($D574-1)*24+F$11,COLUMN(Entrées!$C$37)+($C574-1),4,TRUE,"Entrées")))</f>
        <v>-1627</v>
      </c>
      <c r="G574" s="28">
        <f ca="1">IF($D574&gt;$D$8,"",INDIRECT(ADDRESS(ROW(Entrées!$C$37)+($D574-1)*24+G$11,COLUMN(Entrées!$C$37)+($C574-1),4,TRUE,"Entrées")))</f>
        <v>-1676</v>
      </c>
      <c r="H574" s="28">
        <f ca="1">IF($D574&gt;$D$8,"",INDIRECT(ADDRESS(ROW(Entrées!$C$37)+($D574-1)*24+H$11,COLUMN(Entrées!$C$37)+($C574-1),4,TRUE,"Entrées")))</f>
        <v>-1676</v>
      </c>
      <c r="I574" s="28">
        <f ca="1">IF($D574&gt;$D$8,"",INDIRECT(ADDRESS(ROW(Entrées!$C$37)+($D574-1)*24+I$11,COLUMN(Entrées!$C$37)+($C574-1),4,TRUE,"Entrées")))</f>
        <v>-1676</v>
      </c>
      <c r="J574" s="28">
        <f ca="1">IF($D574&gt;$D$8,"",INDIRECT(ADDRESS(ROW(Entrées!$C$37)+($D574-1)*24+J$11,COLUMN(Entrées!$C$37)+($C574-1),4,TRUE,"Entrées")))</f>
        <v>-1593</v>
      </c>
      <c r="K574" s="28">
        <f ca="1">IF($D574&gt;$D$8,"",INDIRECT(ADDRESS(ROW(Entrées!$C$37)+($D574-1)*24+K$11,COLUMN(Entrées!$C$37)+($C574-1),4,TRUE,"Entrées")))</f>
        <v>553</v>
      </c>
      <c r="L574" s="28">
        <f ca="1">IF($D574&gt;$D$8,"",INDIRECT(ADDRESS(ROW(Entrées!$C$37)+($D574-1)*24+L$11,COLUMN(Entrées!$C$37)+($C574-1),4,TRUE,"Entrées")))</f>
        <v>311</v>
      </c>
      <c r="M574" s="28">
        <f ca="1">IF($D574&gt;$D$8,"",INDIRECT(ADDRESS(ROW(Entrées!$C$37)+($D574-1)*24+M$11,COLUMN(Entrées!$C$37)+($C574-1),4,TRUE,"Entrées")))</f>
        <v>-469</v>
      </c>
      <c r="N574" s="28">
        <f ca="1">IF($D574&gt;$D$8,"",INDIRECT(ADDRESS(ROW(Entrées!$C$37)+($D574-1)*24+N$11,COLUMN(Entrées!$C$37)+($C574-1),4,TRUE,"Entrées")))</f>
        <v>-593</v>
      </c>
      <c r="O574" s="28">
        <f ca="1">IF($D574&gt;$D$8,"",INDIRECT(ADDRESS(ROW(Entrées!$C$37)+($D574-1)*24+O$11,COLUMN(Entrées!$C$37)+($C574-1),4,TRUE,"Entrées")))</f>
        <v>-801</v>
      </c>
      <c r="P574" s="28">
        <f ca="1">IF($D574&gt;$D$8,"",INDIRECT(ADDRESS(ROW(Entrées!$C$37)+($D574-1)*24+P$11,COLUMN(Entrées!$C$37)+($C574-1),4,TRUE,"Entrées")))</f>
        <v>-1081</v>
      </c>
      <c r="Q574" s="28">
        <f ca="1">IF($D574&gt;$D$8,"",INDIRECT(ADDRESS(ROW(Entrées!$C$37)+($D574-1)*24+Q$11,COLUMN(Entrées!$C$37)+($C574-1),4,TRUE,"Entrées")))</f>
        <v>-1354</v>
      </c>
      <c r="R574" s="28">
        <f ca="1">IF($D574&gt;$D$8,"",INDIRECT(ADDRESS(ROW(Entrées!$C$37)+($D574-1)*24+R$11,COLUMN(Entrées!$C$37)+($C574-1),4,TRUE,"Entrées")))</f>
        <v>-1486</v>
      </c>
      <c r="S574" s="28">
        <f ca="1">IF($D574&gt;$D$8,"",INDIRECT(ADDRESS(ROW(Entrées!$C$37)+($D574-1)*24+S$11,COLUMN(Entrées!$C$37)+($C574-1),4,TRUE,"Entrées")))</f>
        <v>-1224</v>
      </c>
      <c r="T574" s="28">
        <f ca="1">IF($D574&gt;$D$8,"",INDIRECT(ADDRESS(ROW(Entrées!$C$37)+($D574-1)*24+T$11,COLUMN(Entrées!$C$37)+($C574-1),4,TRUE,"Entrées")))</f>
        <v>-973</v>
      </c>
      <c r="U574" s="28">
        <f ca="1">IF($D574&gt;$D$8,"",INDIRECT(ADDRESS(ROW(Entrées!$C$37)+($D574-1)*24+U$11,COLUMN(Entrées!$C$37)+($C574-1),4,TRUE,"Entrées")))</f>
        <v>-1369</v>
      </c>
      <c r="V574" s="28">
        <f ca="1">IF($D574&gt;$D$8,"",INDIRECT(ADDRESS(ROW(Entrées!$C$37)+($D574-1)*24+V$11,COLUMN(Entrées!$C$37)+($C574-1),4,TRUE,"Entrées")))</f>
        <v>-1686</v>
      </c>
      <c r="W574" s="28">
        <f ca="1">IF($D574&gt;$D$8,"",INDIRECT(ADDRESS(ROW(Entrées!$C$37)+($D574-1)*24+W$11,COLUMN(Entrées!$C$37)+($C574-1),4,TRUE,"Entrées")))</f>
        <v>-1814</v>
      </c>
      <c r="X574" s="28">
        <f ca="1">IF($D574&gt;$D$8,"",INDIRECT(ADDRESS(ROW(Entrées!$C$37)+($D574-1)*24+X$11,COLUMN(Entrées!$C$37)+($C574-1),4,TRUE,"Entrées")))</f>
        <v>-1826</v>
      </c>
      <c r="Y574" s="28">
        <f ca="1">IF($D574&gt;$D$8,"",INDIRECT(ADDRESS(ROW(Entrées!$C$37)+($D574-1)*24+Y$11,COLUMN(Entrées!$C$37)+($C574-1),4,TRUE,"Entrées")))</f>
        <v>-2000</v>
      </c>
      <c r="Z574" s="28">
        <f ca="1">IF($D574&gt;$D$8,"",INDIRECT(ADDRESS(ROW(Entrées!$C$37)+($D574-1)*24+Z$11,COLUMN(Entrées!$C$37)+($C574-1),4,TRUE,"Entrées")))</f>
        <v>-1887</v>
      </c>
      <c r="AA574" s="28">
        <f ca="1">IF($D574&gt;$D$8,"",INDIRECT(ADDRESS(ROW(Entrées!$C$37)+($D574-1)*24+AA$11,COLUMN(Entrées!$C$37)+($C574-1),4,TRUE,"Entrées")))</f>
        <v>-1931</v>
      </c>
      <c r="AB574" s="28">
        <f ca="1">IF($D574&gt;$D$8,"",INDIRECT(ADDRESS(ROW(Entrées!$C$37)+($D574-1)*24+AB$11,COLUMN(Entrées!$C$37)+($C574-1),4,TRUE,"Entrées")))</f>
        <v>-1549</v>
      </c>
      <c r="AC574" s="11"/>
      <c r="AD574" s="40">
        <f t="shared" ca="1" si="685"/>
        <v>-1307.5833333333333</v>
      </c>
      <c r="AE574" s="40">
        <f t="shared" ca="1" si="687"/>
        <v>553</v>
      </c>
      <c r="AF574" s="40">
        <f t="shared" ca="1" si="688"/>
        <v>-2000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49473.956989247294</v>
      </c>
      <c r="AK574" s="31">
        <f t="shared" ca="1" si="602"/>
        <v>49350.672043010745</v>
      </c>
      <c r="AL574" s="31">
        <f t="shared" ca="1" si="603"/>
        <v>49398.118279569891</v>
      </c>
      <c r="AM574" s="31">
        <f t="shared" ca="1" si="604"/>
        <v>347.55645161290329</v>
      </c>
      <c r="AN574" s="31">
        <f t="shared" ca="1" si="605"/>
        <v>2588.1444892473114</v>
      </c>
      <c r="AO574" s="31">
        <f t="shared" ca="1" si="606"/>
        <v>1503.5463709677417</v>
      </c>
      <c r="AP574" s="31">
        <f t="shared" ca="1" si="607"/>
        <v>41704.171370967742</v>
      </c>
      <c r="AQ574" s="31">
        <f t="shared" ca="1" si="608"/>
        <v>2152.7096774193546</v>
      </c>
      <c r="AR574" s="31">
        <f t="shared" ca="1" si="609"/>
        <v>402.56922043010746</v>
      </c>
      <c r="AS574" s="31">
        <f t="shared" ca="1" si="610"/>
        <v>6508.2741935483891</v>
      </c>
      <c r="AT574" s="31">
        <f t="shared" ca="1" si="611"/>
        <v>-813.07862903225805</v>
      </c>
      <c r="AU574" s="31">
        <f t="shared" ca="1" si="612"/>
        <v>663.5913978494624</v>
      </c>
      <c r="AV574" s="31">
        <f t="shared" ca="1" si="613"/>
        <v>-5583.5161290322567</v>
      </c>
      <c r="AW574" s="31">
        <f t="shared" ca="1" si="614"/>
        <v>65.047043010752674</v>
      </c>
      <c r="AX574" s="31">
        <f t="shared" ca="1" si="615"/>
        <v>1350.5215053763443</v>
      </c>
      <c r="AY574" s="31">
        <f t="shared" ca="1" si="616"/>
        <v>-1174.383064516129</v>
      </c>
      <c r="AZ574" s="31">
        <f t="shared" ca="1" si="617"/>
        <v>-997.34811827956992</v>
      </c>
      <c r="BA574" s="31">
        <f t="shared" ca="1" si="618"/>
        <v>-382.02016129032256</v>
      </c>
      <c r="BB574" s="31">
        <f t="shared" ca="1" si="619"/>
        <v>-2410.5497311827958</v>
      </c>
      <c r="BC574" s="31">
        <f t="shared" ca="1" si="620"/>
        <v>-1597.1438172043011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-869</v>
      </c>
      <c r="BI574" s="32">
        <f>IF($BF574&gt;$Y$7,"",IF(AND($BF574=$Y$7,$BG574=23),"",Entrées!D602-Entrées!D601))</f>
        <v>-650</v>
      </c>
      <c r="BJ574" s="32">
        <f>IF($BF574&gt;$Y$7,"",IF(AND($BF574=$Y$7,$BG574=23),"",Entrées!E602-Entrées!E601))</f>
        <v>-900</v>
      </c>
      <c r="BK574" s="32">
        <f>IF($BF574&gt;$Y$7,"",IF(AND($BF574=$Y$7,$BG574=23),"",Entrées!F602-Entrées!F601))</f>
        <v>-1</v>
      </c>
      <c r="BL574" s="32">
        <f>IF($BF574&gt;$Y$7,"",IF(AND($BF574=$Y$7,$BG574=23),"",Entrées!G602-Entrées!G601))</f>
        <v>-134.5</v>
      </c>
      <c r="BM574" s="32">
        <f>IF($BF574&gt;$Y$7,"",IF(AND($BF574=$Y$7,$BG574=23),"",Entrées!H602-Entrées!H601))</f>
        <v>-87.5</v>
      </c>
      <c r="BN574" s="32">
        <f>IF($BF574&gt;$Y$7,"",IF(AND($BF574=$Y$7,$BG574=23),"",Entrées!I602-Entrées!I601))</f>
        <v>-48.5</v>
      </c>
      <c r="BO574" s="32">
        <f>IF($BF574&gt;$Y$7,"",IF(AND($BF574=$Y$7,$BG574=23),"",Entrées!J602-Entrées!J601))</f>
        <v>68</v>
      </c>
      <c r="BP574" s="32">
        <f>IF($BF574&gt;$Y$7,"",IF(AND($BF574=$Y$7,$BG574=23),"",Entrées!K602-Entrées!K601))</f>
        <v>190.5</v>
      </c>
      <c r="BQ574" s="32">
        <f>IF($BF574&gt;$Y$7,"",IF(AND($BF574=$Y$7,$BG574=23),"",Entrées!L602-Entrées!L601))</f>
        <v>-779</v>
      </c>
      <c r="BR574" s="32">
        <f>IF($BF574&gt;$Y$7,"",IF(AND($BF574=$Y$7,$BG574=23),"",Entrées!M602-Entrées!M601))</f>
        <v>26</v>
      </c>
      <c r="BS574" s="32">
        <f>IF($BF574&gt;$Y$7,"",IF(AND($BF574=$Y$7,$BG574=23),"",Entrées!N602-Entrées!N601))</f>
        <v>10.5</v>
      </c>
      <c r="BT574" s="32">
        <f>IF($BF574&gt;$Y$7,"",IF(AND($BF574=$Y$7,$BG574=23),"",Entrées!O602-Entrées!O601))</f>
        <v>-114</v>
      </c>
      <c r="BU574" s="32">
        <f>IF($BF574&gt;$Y$7,"",IF(AND($BF574=$Y$7,$BG574=23),"",Entrées!P602-Entrées!P601))</f>
        <v>-1.5</v>
      </c>
      <c r="BV574" s="32">
        <f>IF($BF574&gt;$Y$7,"",IF(AND($BF574=$Y$7,$BG574=23),"",Entrées!Q602-Entrées!Q601))</f>
        <v>-500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-37</v>
      </c>
      <c r="BY574" s="32">
        <f>IF($BF574&gt;$Y$7,"",IF(AND($BF574=$Y$7,$BG574=23),"",Entrées!T602-Entrées!T601))</f>
        <v>19</v>
      </c>
      <c r="BZ574" s="32">
        <f>IF($BF574&gt;$Y$7,"",IF(AND($BF574=$Y$7,$BG574=23),"",Entrées!U602-Entrées!U601))</f>
        <v>0</v>
      </c>
      <c r="CA574" s="32">
        <f>IF($BF574&gt;$Y$7,"",IF(AND($BF574=$Y$7,$BG574=23),"",Entrées!V602-Entrées!V601))</f>
        <v>-61</v>
      </c>
      <c r="CD574" s="33">
        <f>IF($BF574&lt;=$Y$7,Entrées!J601/CD$2,"")</f>
        <v>0.12112036336109008</v>
      </c>
      <c r="CE574" s="33">
        <f>IF($BF574&lt;=$Y$7,Entrées!K601/CE$2,"")</f>
        <v>0.34866220735785952</v>
      </c>
      <c r="CF574" s="11">
        <f t="shared" si="622"/>
        <v>7926</v>
      </c>
      <c r="CG574" s="11">
        <f t="shared" si="623"/>
        <v>4186</v>
      </c>
      <c r="CH574" s="52">
        <f t="shared" si="624"/>
        <v>0.27160101910413265</v>
      </c>
      <c r="CI574" s="52">
        <f t="shared" si="625"/>
        <v>9.6170382329218221E-2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-2000</v>
      </c>
      <c r="F575" s="28">
        <f ca="1">IF($D575&gt;$D$8,"",INDIRECT(ADDRESS(ROW(Entrées!$C$37)+($D575-1)*24+F$11,COLUMN(Entrées!$C$37)+($C575-1),4,TRUE,"Entrées")))</f>
        <v>-1778</v>
      </c>
      <c r="G575" s="28">
        <f ca="1">IF($D575&gt;$D$8,"",INDIRECT(ADDRESS(ROW(Entrées!$C$37)+($D575-1)*24+G$11,COLUMN(Entrées!$C$37)+($C575-1),4,TRUE,"Entrées")))</f>
        <v>-1778</v>
      </c>
      <c r="H575" s="28">
        <f ca="1">IF($D575&gt;$D$8,"",INDIRECT(ADDRESS(ROW(Entrées!$C$37)+($D575-1)*24+H$11,COLUMN(Entrées!$C$37)+($C575-1),4,TRUE,"Entrées")))</f>
        <v>-1778</v>
      </c>
      <c r="I575" s="28">
        <f ca="1">IF($D575&gt;$D$8,"",INDIRECT(ADDRESS(ROW(Entrées!$C$37)+($D575-1)*24+I$11,COLUMN(Entrées!$C$37)+($C575-1),4,TRUE,"Entrées")))</f>
        <v>-1778</v>
      </c>
      <c r="J575" s="28">
        <f ca="1">IF($D575&gt;$D$8,"",INDIRECT(ADDRESS(ROW(Entrées!$C$37)+($D575-1)*24+J$11,COLUMN(Entrées!$C$37)+($C575-1),4,TRUE,"Entrées")))</f>
        <v>-1778</v>
      </c>
      <c r="K575" s="28">
        <f ca="1">IF($D575&gt;$D$8,"",INDIRECT(ADDRESS(ROW(Entrées!$C$37)+($D575-1)*24+K$11,COLUMN(Entrées!$C$37)+($C575-1),4,TRUE,"Entrées")))</f>
        <v>-528</v>
      </c>
      <c r="L575" s="28">
        <f ca="1">IF($D575&gt;$D$8,"",INDIRECT(ADDRESS(ROW(Entrées!$C$37)+($D575-1)*24+L$11,COLUMN(Entrées!$C$37)+($C575-1),4,TRUE,"Entrées")))</f>
        <v>-300</v>
      </c>
      <c r="M575" s="28">
        <f ca="1">IF($D575&gt;$D$8,"",INDIRECT(ADDRESS(ROW(Entrées!$C$37)+($D575-1)*24+M$11,COLUMN(Entrées!$C$37)+($C575-1),4,TRUE,"Entrées")))</f>
        <v>-1558</v>
      </c>
      <c r="N575" s="28">
        <f ca="1">IF($D575&gt;$D$8,"",INDIRECT(ADDRESS(ROW(Entrées!$C$37)+($D575-1)*24+N$11,COLUMN(Entrées!$C$37)+($C575-1),4,TRUE,"Entrées")))</f>
        <v>-1914</v>
      </c>
      <c r="O575" s="28">
        <f ca="1">IF($D575&gt;$D$8,"",INDIRECT(ADDRESS(ROW(Entrées!$C$37)+($D575-1)*24+O$11,COLUMN(Entrées!$C$37)+($C575-1),4,TRUE,"Entrées")))</f>
        <v>-1987</v>
      </c>
      <c r="P575" s="28">
        <f ca="1">IF($D575&gt;$D$8,"",INDIRECT(ADDRESS(ROW(Entrées!$C$37)+($D575-1)*24+P$11,COLUMN(Entrées!$C$37)+($C575-1),4,TRUE,"Entrées")))</f>
        <v>-1898</v>
      </c>
      <c r="Q575" s="28">
        <f ca="1">IF($D575&gt;$D$8,"",INDIRECT(ADDRESS(ROW(Entrées!$C$37)+($D575-1)*24+Q$11,COLUMN(Entrées!$C$37)+($C575-1),4,TRUE,"Entrées")))</f>
        <v>-1860</v>
      </c>
      <c r="R575" s="28">
        <f ca="1">IF($D575&gt;$D$8,"",INDIRECT(ADDRESS(ROW(Entrées!$C$37)+($D575-1)*24+R$11,COLUMN(Entrées!$C$37)+($C575-1),4,TRUE,"Entrées")))</f>
        <v>-1888</v>
      </c>
      <c r="S575" s="28">
        <f ca="1">IF($D575&gt;$D$8,"",INDIRECT(ADDRESS(ROW(Entrées!$C$37)+($D575-1)*24+S$11,COLUMN(Entrées!$C$37)+($C575-1),4,TRUE,"Entrées")))</f>
        <v>-1398</v>
      </c>
      <c r="T575" s="28">
        <f ca="1">IF($D575&gt;$D$8,"",INDIRECT(ADDRESS(ROW(Entrées!$C$37)+($D575-1)*24+T$11,COLUMN(Entrées!$C$37)+($C575-1),4,TRUE,"Entrées")))</f>
        <v>-1252</v>
      </c>
      <c r="U575" s="28">
        <f ca="1">IF($D575&gt;$D$8,"",INDIRECT(ADDRESS(ROW(Entrées!$C$37)+($D575-1)*24+U$11,COLUMN(Entrées!$C$37)+($C575-1),4,TRUE,"Entrées")))</f>
        <v>-1158</v>
      </c>
      <c r="V575" s="28">
        <f ca="1">IF($D575&gt;$D$8,"",INDIRECT(ADDRESS(ROW(Entrées!$C$37)+($D575-1)*24+V$11,COLUMN(Entrées!$C$37)+($C575-1),4,TRUE,"Entrées")))</f>
        <v>-1501</v>
      </c>
      <c r="W575" s="28">
        <f ca="1">IF($D575&gt;$D$8,"",INDIRECT(ADDRESS(ROW(Entrées!$C$37)+($D575-1)*24+W$11,COLUMN(Entrées!$C$37)+($C575-1),4,TRUE,"Entrées")))</f>
        <v>-1520</v>
      </c>
      <c r="X575" s="28">
        <f ca="1">IF($D575&gt;$D$8,"",INDIRECT(ADDRESS(ROW(Entrées!$C$37)+($D575-1)*24+X$11,COLUMN(Entrées!$C$37)+($C575-1),4,TRUE,"Entrées")))</f>
        <v>-1881</v>
      </c>
      <c r="Y575" s="28">
        <f ca="1">IF($D575&gt;$D$8,"",INDIRECT(ADDRESS(ROW(Entrées!$C$37)+($D575-1)*24+Y$11,COLUMN(Entrées!$C$37)+($C575-1),4,TRUE,"Entrées")))</f>
        <v>-1999</v>
      </c>
      <c r="Z575" s="28">
        <f ca="1">IF($D575&gt;$D$8,"",INDIRECT(ADDRESS(ROW(Entrées!$C$37)+($D575-1)*24+Z$11,COLUMN(Entrées!$C$37)+($C575-1),4,TRUE,"Entrées")))</f>
        <v>-1880</v>
      </c>
      <c r="AA575" s="28">
        <f ca="1">IF($D575&gt;$D$8,"",INDIRECT(ADDRESS(ROW(Entrées!$C$37)+($D575-1)*24+AA$11,COLUMN(Entrées!$C$37)+($C575-1),4,TRUE,"Entrées")))</f>
        <v>-2000</v>
      </c>
      <c r="AB575" s="28">
        <f ca="1">IF($D575&gt;$D$8,"",INDIRECT(ADDRESS(ROW(Entrées!$C$37)+($D575-1)*24+AB$11,COLUMN(Entrées!$C$37)+($C575-1),4,TRUE,"Entrées")))</f>
        <v>-1485</v>
      </c>
      <c r="AC575" s="11"/>
      <c r="AD575" s="40">
        <f t="shared" ca="1" si="685"/>
        <v>-1620.7083333333333</v>
      </c>
      <c r="AE575" s="40">
        <f t="shared" ca="1" si="687"/>
        <v>-300</v>
      </c>
      <c r="AF575" s="40">
        <f t="shared" ca="1" si="688"/>
        <v>-2000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49473.956989247294</v>
      </c>
      <c r="AK575" s="31">
        <f t="shared" ca="1" si="602"/>
        <v>49350.672043010745</v>
      </c>
      <c r="AL575" s="31">
        <f t="shared" ca="1" si="603"/>
        <v>49398.118279569891</v>
      </c>
      <c r="AM575" s="31">
        <f t="shared" ca="1" si="604"/>
        <v>347.55645161290329</v>
      </c>
      <c r="AN575" s="31">
        <f t="shared" ca="1" si="605"/>
        <v>2588.1444892473114</v>
      </c>
      <c r="AO575" s="31">
        <f t="shared" ca="1" si="606"/>
        <v>1503.5463709677417</v>
      </c>
      <c r="AP575" s="31">
        <f t="shared" ca="1" si="607"/>
        <v>41704.171370967742</v>
      </c>
      <c r="AQ575" s="31">
        <f t="shared" ca="1" si="608"/>
        <v>2152.7096774193546</v>
      </c>
      <c r="AR575" s="31">
        <f t="shared" ca="1" si="609"/>
        <v>402.56922043010746</v>
      </c>
      <c r="AS575" s="31">
        <f t="shared" ca="1" si="610"/>
        <v>6508.2741935483891</v>
      </c>
      <c r="AT575" s="31">
        <f t="shared" ca="1" si="611"/>
        <v>-813.07862903225805</v>
      </c>
      <c r="AU575" s="31">
        <f t="shared" ca="1" si="612"/>
        <v>663.5913978494624</v>
      </c>
      <c r="AV575" s="31">
        <f t="shared" ca="1" si="613"/>
        <v>-5583.5161290322567</v>
      </c>
      <c r="AW575" s="31">
        <f t="shared" ca="1" si="614"/>
        <v>65.047043010752674</v>
      </c>
      <c r="AX575" s="31">
        <f t="shared" ca="1" si="615"/>
        <v>1350.5215053763443</v>
      </c>
      <c r="AY575" s="31">
        <f t="shared" ca="1" si="616"/>
        <v>-1174.383064516129</v>
      </c>
      <c r="AZ575" s="31">
        <f t="shared" ca="1" si="617"/>
        <v>-997.34811827956992</v>
      </c>
      <c r="BA575" s="31">
        <f t="shared" ca="1" si="618"/>
        <v>-382.02016129032256</v>
      </c>
      <c r="BB575" s="31">
        <f t="shared" ca="1" si="619"/>
        <v>-2410.5497311827958</v>
      </c>
      <c r="BC575" s="31">
        <f t="shared" ca="1" si="620"/>
        <v>-1597.1438172043011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-847</v>
      </c>
      <c r="BI575" s="32">
        <f>IF($BF575&gt;$Y$7,"",IF(AND($BF575=$Y$7,$BG575=23),"",Entrées!D603-Entrées!D602))</f>
        <v>-1312.5</v>
      </c>
      <c r="BJ575" s="32">
        <f>IF($BF575&gt;$Y$7,"",IF(AND($BF575=$Y$7,$BG575=23),"",Entrées!E603-Entrées!E602))</f>
        <v>-1325</v>
      </c>
      <c r="BK575" s="32">
        <f>IF($BF575&gt;$Y$7,"",IF(AND($BF575=$Y$7,$BG575=23),"",Entrées!F603-Entrées!F602))</f>
        <v>7</v>
      </c>
      <c r="BL575" s="32">
        <f>IF($BF575&gt;$Y$7,"",IF(AND($BF575=$Y$7,$BG575=23),"",Entrées!G603-Entrées!G602))</f>
        <v>-208.5</v>
      </c>
      <c r="BM575" s="32">
        <f>IF($BF575&gt;$Y$7,"",IF(AND($BF575=$Y$7,$BG575=23),"",Entrées!H603-Entrées!H602))</f>
        <v>-121</v>
      </c>
      <c r="BN575" s="32">
        <f>IF($BF575&gt;$Y$7,"",IF(AND($BF575=$Y$7,$BG575=23),"",Entrées!I603-Entrées!I602))</f>
        <v>-69</v>
      </c>
      <c r="BO575" s="32">
        <f>IF($BF575&gt;$Y$7,"",IF(AND($BF575=$Y$7,$BG575=23),"",Entrées!J603-Entrées!J602))</f>
        <v>131</v>
      </c>
      <c r="BP575" s="32">
        <f>IF($BF575&gt;$Y$7,"",IF(AND($BF575=$Y$7,$BG575=23),"",Entrées!K603-Entrées!K602))</f>
        <v>31.5</v>
      </c>
      <c r="BQ575" s="32">
        <f>IF($BF575&gt;$Y$7,"",IF(AND($BF575=$Y$7,$BG575=23),"",Entrées!L603-Entrées!L602))</f>
        <v>-583.5</v>
      </c>
      <c r="BR575" s="32">
        <f>IF($BF575&gt;$Y$7,"",IF(AND($BF575=$Y$7,$BG575=23),"",Entrées!M603-Entrées!M602))</f>
        <v>22</v>
      </c>
      <c r="BS575" s="32">
        <f>IF($BF575&gt;$Y$7,"",IF(AND($BF575=$Y$7,$BG575=23),"",Entrées!N603-Entrées!N602))</f>
        <v>15</v>
      </c>
      <c r="BT575" s="32">
        <f>IF($BF575&gt;$Y$7,"",IF(AND($BF575=$Y$7,$BG575=23),"",Entrées!O603-Entrées!O602))</f>
        <v>-72</v>
      </c>
      <c r="BU575" s="32">
        <f>IF($BF575&gt;$Y$7,"",IF(AND($BF575=$Y$7,$BG575=23),"",Entrées!P603-Entrées!P602))</f>
        <v>-3</v>
      </c>
      <c r="BV575" s="32">
        <f>IF($BF575&gt;$Y$7,"",IF(AND($BF575=$Y$7,$BG575=23),"",Entrées!Q603-Entrées!Q602))</f>
        <v>500</v>
      </c>
      <c r="BW575" s="32">
        <f>IF($BF575&gt;$Y$7,"",IF(AND($BF575=$Y$7,$BG575=23),"",Entrées!R603-Entrées!R602))</f>
        <v>0</v>
      </c>
      <c r="BX575" s="32">
        <f>IF($BF575&gt;$Y$7,"",IF(AND($BF575=$Y$7,$BG575=23),"",Entrées!S603-Entrées!S602))</f>
        <v>-128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0</v>
      </c>
      <c r="CA575" s="32">
        <f>IF($BF575&gt;$Y$7,"",IF(AND($BF575=$Y$7,$BG575=23),"",Entrées!V603-Entrées!V602))</f>
        <v>-299</v>
      </c>
      <c r="CD575" s="33">
        <f>IF($BF575&lt;=$Y$7,Entrées!J602/CD$2,"")</f>
        <v>0.12969972243250064</v>
      </c>
      <c r="CE575" s="33">
        <f>IF($BF575&lt;=$Y$7,Entrées!K602/CE$2,"")</f>
        <v>0.39417104634495936</v>
      </c>
      <c r="CF575" s="11">
        <f t="shared" si="622"/>
        <v>7926</v>
      </c>
      <c r="CG575" s="11">
        <f t="shared" si="623"/>
        <v>4186</v>
      </c>
      <c r="CH575" s="52">
        <f t="shared" si="624"/>
        <v>0.27160101910413265</v>
      </c>
      <c r="CI575" s="52">
        <f t="shared" si="625"/>
        <v>9.6170382329218221E-2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-747</v>
      </c>
      <c r="F576" s="28">
        <f ca="1">IF($D576&gt;$D$8,"",INDIRECT(ADDRESS(ROW(Entrées!$C$37)+($D576-1)*24+F$11,COLUMN(Entrées!$C$37)+($C576-1),4,TRUE,"Entrées")))</f>
        <v>-1398</v>
      </c>
      <c r="G576" s="28">
        <f ca="1">IF($D576&gt;$D$8,"",INDIRECT(ADDRESS(ROW(Entrées!$C$37)+($D576-1)*24+G$11,COLUMN(Entrées!$C$37)+($C576-1),4,TRUE,"Entrées")))</f>
        <v>-1630</v>
      </c>
      <c r="H576" s="28">
        <f ca="1">IF($D576&gt;$D$8,"",INDIRECT(ADDRESS(ROW(Entrées!$C$37)+($D576-1)*24+H$11,COLUMN(Entrées!$C$37)+($C576-1),4,TRUE,"Entrées")))</f>
        <v>-1651</v>
      </c>
      <c r="I576" s="28">
        <f ca="1">IF($D576&gt;$D$8,"",INDIRECT(ADDRESS(ROW(Entrées!$C$37)+($D576-1)*24+I$11,COLUMN(Entrées!$C$37)+($C576-1),4,TRUE,"Entrées")))</f>
        <v>-1633</v>
      </c>
      <c r="J576" s="28">
        <f ca="1">IF($D576&gt;$D$8,"",INDIRECT(ADDRESS(ROW(Entrées!$C$37)+($D576-1)*24+J$11,COLUMN(Entrées!$C$37)+($C576-1),4,TRUE,"Entrées")))</f>
        <v>-1668</v>
      </c>
      <c r="K576" s="28">
        <f ca="1">IF($D576&gt;$D$8,"",INDIRECT(ADDRESS(ROW(Entrées!$C$37)+($D576-1)*24+K$11,COLUMN(Entrées!$C$37)+($C576-1),4,TRUE,"Entrées")))</f>
        <v>767</v>
      </c>
      <c r="L576" s="28">
        <f ca="1">IF($D576&gt;$D$8,"",INDIRECT(ADDRESS(ROW(Entrées!$C$37)+($D576-1)*24+L$11,COLUMN(Entrées!$C$37)+($C576-1),4,TRUE,"Entrées")))</f>
        <v>404</v>
      </c>
      <c r="M576" s="28">
        <f ca="1">IF($D576&gt;$D$8,"",INDIRECT(ADDRESS(ROW(Entrées!$C$37)+($D576-1)*24+M$11,COLUMN(Entrées!$C$37)+($C576-1),4,TRUE,"Entrées")))</f>
        <v>138</v>
      </c>
      <c r="N576" s="28">
        <f ca="1">IF($D576&gt;$D$8,"",INDIRECT(ADDRESS(ROW(Entrées!$C$37)+($D576-1)*24+N$11,COLUMN(Entrées!$C$37)+($C576-1),4,TRUE,"Entrées")))</f>
        <v>-554</v>
      </c>
      <c r="O576" s="28">
        <f ca="1">IF($D576&gt;$D$8,"",INDIRECT(ADDRESS(ROW(Entrées!$C$37)+($D576-1)*24+O$11,COLUMN(Entrées!$C$37)+($C576-1),4,TRUE,"Entrées")))</f>
        <v>-637</v>
      </c>
      <c r="P576" s="28">
        <f ca="1">IF($D576&gt;$D$8,"",INDIRECT(ADDRESS(ROW(Entrées!$C$37)+($D576-1)*24+P$11,COLUMN(Entrées!$C$37)+($C576-1),4,TRUE,"Entrées")))</f>
        <v>-569</v>
      </c>
      <c r="Q576" s="28">
        <f ca="1">IF($D576&gt;$D$8,"",INDIRECT(ADDRESS(ROW(Entrées!$C$37)+($D576-1)*24+Q$11,COLUMN(Entrées!$C$37)+($C576-1),4,TRUE,"Entrées")))</f>
        <v>-536</v>
      </c>
      <c r="R576" s="28">
        <f ca="1">IF($D576&gt;$D$8,"",INDIRECT(ADDRESS(ROW(Entrées!$C$37)+($D576-1)*24+R$11,COLUMN(Entrées!$C$37)+($C576-1),4,TRUE,"Entrées")))</f>
        <v>-544</v>
      </c>
      <c r="S576" s="28">
        <f ca="1">IF($D576&gt;$D$8,"",INDIRECT(ADDRESS(ROW(Entrées!$C$37)+($D576-1)*24+S$11,COLUMN(Entrées!$C$37)+($C576-1),4,TRUE,"Entrées")))</f>
        <v>-320</v>
      </c>
      <c r="T576" s="28">
        <f ca="1">IF($D576&gt;$D$8,"",INDIRECT(ADDRESS(ROW(Entrées!$C$37)+($D576-1)*24+T$11,COLUMN(Entrées!$C$37)+($C576-1),4,TRUE,"Entrées")))</f>
        <v>-322</v>
      </c>
      <c r="U576" s="28">
        <f ca="1">IF($D576&gt;$D$8,"",INDIRECT(ADDRESS(ROW(Entrées!$C$37)+($D576-1)*24+U$11,COLUMN(Entrées!$C$37)+($C576-1),4,TRUE,"Entrées")))</f>
        <v>-316</v>
      </c>
      <c r="V576" s="28">
        <f ca="1">IF($D576&gt;$D$8,"",INDIRECT(ADDRESS(ROW(Entrées!$C$37)+($D576-1)*24+V$11,COLUMN(Entrées!$C$37)+($C576-1),4,TRUE,"Entrées")))</f>
        <v>-616</v>
      </c>
      <c r="W576" s="28">
        <f ca="1">IF($D576&gt;$D$8,"",INDIRECT(ADDRESS(ROW(Entrées!$C$37)+($D576-1)*24+W$11,COLUMN(Entrées!$C$37)+($C576-1),4,TRUE,"Entrées")))</f>
        <v>-571</v>
      </c>
      <c r="X576" s="28">
        <f ca="1">IF($D576&gt;$D$8,"",INDIRECT(ADDRESS(ROW(Entrées!$C$37)+($D576-1)*24+X$11,COLUMN(Entrées!$C$37)+($C576-1),4,TRUE,"Entrées")))</f>
        <v>-678</v>
      </c>
      <c r="Y576" s="28">
        <f ca="1">IF($D576&gt;$D$8,"",INDIRECT(ADDRESS(ROW(Entrées!$C$37)+($D576-1)*24+Y$11,COLUMN(Entrées!$C$37)+($C576-1),4,TRUE,"Entrées")))</f>
        <v>-1000</v>
      </c>
      <c r="Z576" s="28">
        <f ca="1">IF($D576&gt;$D$8,"",INDIRECT(ADDRESS(ROW(Entrées!$C$37)+($D576-1)*24+Z$11,COLUMN(Entrées!$C$37)+($C576-1),4,TRUE,"Entrées")))</f>
        <v>-962</v>
      </c>
      <c r="AA576" s="28">
        <f ca="1">IF($D576&gt;$D$8,"",INDIRECT(ADDRESS(ROW(Entrées!$C$37)+($D576-1)*24+AA$11,COLUMN(Entrées!$C$37)+($C576-1),4,TRUE,"Entrées")))</f>
        <v>-958</v>
      </c>
      <c r="AB576" s="28">
        <f ca="1">IF($D576&gt;$D$8,"",INDIRECT(ADDRESS(ROW(Entrées!$C$37)+($D576-1)*24+AB$11,COLUMN(Entrées!$C$37)+($C576-1),4,TRUE,"Entrées")))</f>
        <v>-922</v>
      </c>
      <c r="AC576" s="11"/>
      <c r="AD576" s="40">
        <f t="shared" ca="1" si="685"/>
        <v>-705.125</v>
      </c>
      <c r="AE576" s="40">
        <f t="shared" ca="1" si="687"/>
        <v>767</v>
      </c>
      <c r="AF576" s="40">
        <f t="shared" ca="1" si="688"/>
        <v>-1668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49473.956989247294</v>
      </c>
      <c r="AK576" s="31">
        <f t="shared" ca="1" si="602"/>
        <v>49350.672043010745</v>
      </c>
      <c r="AL576" s="31">
        <f t="shared" ca="1" si="603"/>
        <v>49398.118279569891</v>
      </c>
      <c r="AM576" s="31">
        <f t="shared" ca="1" si="604"/>
        <v>347.55645161290329</v>
      </c>
      <c r="AN576" s="31">
        <f t="shared" ca="1" si="605"/>
        <v>2588.1444892473114</v>
      </c>
      <c r="AO576" s="31">
        <f t="shared" ca="1" si="606"/>
        <v>1503.5463709677417</v>
      </c>
      <c r="AP576" s="31">
        <f t="shared" ca="1" si="607"/>
        <v>41704.171370967742</v>
      </c>
      <c r="AQ576" s="31">
        <f t="shared" ca="1" si="608"/>
        <v>2152.7096774193546</v>
      </c>
      <c r="AR576" s="31">
        <f t="shared" ca="1" si="609"/>
        <v>402.56922043010746</v>
      </c>
      <c r="AS576" s="31">
        <f t="shared" ca="1" si="610"/>
        <v>6508.2741935483891</v>
      </c>
      <c r="AT576" s="31">
        <f t="shared" ca="1" si="611"/>
        <v>-813.07862903225805</v>
      </c>
      <c r="AU576" s="31">
        <f t="shared" ca="1" si="612"/>
        <v>663.5913978494624</v>
      </c>
      <c r="AV576" s="31">
        <f t="shared" ca="1" si="613"/>
        <v>-5583.5161290322567</v>
      </c>
      <c r="AW576" s="31">
        <f t="shared" ca="1" si="614"/>
        <v>65.047043010752674</v>
      </c>
      <c r="AX576" s="31">
        <f t="shared" ca="1" si="615"/>
        <v>1350.5215053763443</v>
      </c>
      <c r="AY576" s="31">
        <f t="shared" ca="1" si="616"/>
        <v>-1174.383064516129</v>
      </c>
      <c r="AZ576" s="31">
        <f t="shared" ca="1" si="617"/>
        <v>-997.34811827956992</v>
      </c>
      <c r="BA576" s="31">
        <f t="shared" ca="1" si="618"/>
        <v>-382.02016129032256</v>
      </c>
      <c r="BB576" s="31">
        <f t="shared" ca="1" si="619"/>
        <v>-2410.5497311827958</v>
      </c>
      <c r="BC576" s="31">
        <f t="shared" ca="1" si="620"/>
        <v>-1597.1438172043011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-1766</v>
      </c>
      <c r="BI576" s="32">
        <f>IF($BF576&gt;$Y$7,"",IF(AND($BF576=$Y$7,$BG576=23),"",Entrées!D604-Entrées!D603))</f>
        <v>-1825</v>
      </c>
      <c r="BJ576" s="32">
        <f>IF($BF576&gt;$Y$7,"",IF(AND($BF576=$Y$7,$BG576=23),"",Entrées!E604-Entrées!E603))</f>
        <v>-2012.5</v>
      </c>
      <c r="BK576" s="32">
        <f>IF($BF576&gt;$Y$7,"",IF(AND($BF576=$Y$7,$BG576=23),"",Entrées!F604-Entrées!F603))</f>
        <v>0</v>
      </c>
      <c r="BL576" s="32">
        <f>IF($BF576&gt;$Y$7,"",IF(AND($BF576=$Y$7,$BG576=23),"",Entrées!G604-Entrées!G603))</f>
        <v>9.5</v>
      </c>
      <c r="BM576" s="32">
        <f>IF($BF576&gt;$Y$7,"",IF(AND($BF576=$Y$7,$BG576=23),"",Entrées!H604-Entrées!H603))</f>
        <v>-443</v>
      </c>
      <c r="BN576" s="32">
        <f>IF($BF576&gt;$Y$7,"",IF(AND($BF576=$Y$7,$BG576=23),"",Entrées!I604-Entrées!I603))</f>
        <v>-130</v>
      </c>
      <c r="BO576" s="32">
        <f>IF($BF576&gt;$Y$7,"",IF(AND($BF576=$Y$7,$BG576=23),"",Entrées!J604-Entrées!J603))</f>
        <v>88.5</v>
      </c>
      <c r="BP576" s="32">
        <f>IF($BF576&gt;$Y$7,"",IF(AND($BF576=$Y$7,$BG576=23),"",Entrées!K604-Entrées!K603))</f>
        <v>-162</v>
      </c>
      <c r="BQ576" s="32">
        <f>IF($BF576&gt;$Y$7,"",IF(AND($BF576=$Y$7,$BG576=23),"",Entrées!L604-Entrées!L603))</f>
        <v>-821</v>
      </c>
      <c r="BR576" s="32">
        <f>IF($BF576&gt;$Y$7,"",IF(AND($BF576=$Y$7,$BG576=23),"",Entrées!M604-Entrées!M603))</f>
        <v>4</v>
      </c>
      <c r="BS576" s="32">
        <f>IF($BF576&gt;$Y$7,"",IF(AND($BF576=$Y$7,$BG576=23),"",Entrées!N604-Entrées!N603))</f>
        <v>3</v>
      </c>
      <c r="BT576" s="32">
        <f>IF($BF576&gt;$Y$7,"",IF(AND($BF576=$Y$7,$BG576=23),"",Entrées!O604-Entrées!O603))</f>
        <v>-314</v>
      </c>
      <c r="BU576" s="32">
        <f>IF($BF576&gt;$Y$7,"",IF(AND($BF576=$Y$7,$BG576=23),"",Entrées!P604-Entrées!P603))</f>
        <v>-0.5</v>
      </c>
      <c r="BV576" s="32">
        <f>IF($BF576&gt;$Y$7,"",IF(AND($BF576=$Y$7,$BG576=23),"",Entrées!Q604-Entrées!Q603))</f>
        <v>0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-53</v>
      </c>
      <c r="BY576" s="32">
        <f>IF($BF576&gt;$Y$7,"",IF(AND($BF576=$Y$7,$BG576=23),"",Entrées!T604-Entrées!T603))</f>
        <v>-395</v>
      </c>
      <c r="BZ576" s="32">
        <f>IF($BF576&gt;$Y$7,"",IF(AND($BF576=$Y$7,$BG576=23),"",Entrées!U604-Entrées!U603))</f>
        <v>0</v>
      </c>
      <c r="CA576" s="32">
        <f>IF($BF576&gt;$Y$7,"",IF(AND($BF576=$Y$7,$BG576=23),"",Entrées!V604-Entrées!V603))</f>
        <v>-62</v>
      </c>
      <c r="CD576" s="33">
        <f>IF($BF576&lt;=$Y$7,Entrées!J603/CD$2,"")</f>
        <v>0.1462276053494827</v>
      </c>
      <c r="CE576" s="33">
        <f>IF($BF576&lt;=$Y$7,Entrées!K603/CE$2,"")</f>
        <v>0.40169612995699955</v>
      </c>
      <c r="CF576" s="11">
        <f t="shared" si="622"/>
        <v>7926</v>
      </c>
      <c r="CG576" s="11">
        <f t="shared" si="623"/>
        <v>4186</v>
      </c>
      <c r="CH576" s="52">
        <f t="shared" si="624"/>
        <v>0.27160101910413265</v>
      </c>
      <c r="CI576" s="52">
        <f t="shared" si="625"/>
        <v>9.6170382329218221E-2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-755</v>
      </c>
      <c r="F577" s="28">
        <f ca="1">IF($D577&gt;$D$8,"",INDIRECT(ADDRESS(ROW(Entrées!$C$37)+($D577-1)*24+F$11,COLUMN(Entrées!$C$37)+($C577-1),4,TRUE,"Entrées")))</f>
        <v>-863</v>
      </c>
      <c r="G577" s="28">
        <f ca="1">IF($D577&gt;$D$8,"",INDIRECT(ADDRESS(ROW(Entrées!$C$37)+($D577-1)*24+G$11,COLUMN(Entrées!$C$37)+($C577-1),4,TRUE,"Entrées")))</f>
        <v>-926</v>
      </c>
      <c r="H577" s="28">
        <f ca="1">IF($D577&gt;$D$8,"",INDIRECT(ADDRESS(ROW(Entrées!$C$37)+($D577-1)*24+H$11,COLUMN(Entrées!$C$37)+($C577-1),4,TRUE,"Entrées")))</f>
        <v>-926</v>
      </c>
      <c r="I577" s="28">
        <f ca="1">IF($D577&gt;$D$8,"",INDIRECT(ADDRESS(ROW(Entrées!$C$37)+($D577-1)*24+I$11,COLUMN(Entrées!$C$37)+($C577-1),4,TRUE,"Entrées")))</f>
        <v>-926</v>
      </c>
      <c r="J577" s="28">
        <f ca="1">IF($D577&gt;$D$8,"",INDIRECT(ADDRESS(ROW(Entrées!$C$37)+($D577-1)*24+J$11,COLUMN(Entrées!$C$37)+($C577-1),4,TRUE,"Entrées")))</f>
        <v>-923</v>
      </c>
      <c r="K577" s="28">
        <f ca="1">IF($D577&gt;$D$8,"",INDIRECT(ADDRESS(ROW(Entrées!$C$37)+($D577-1)*24+K$11,COLUMN(Entrées!$C$37)+($C577-1),4,TRUE,"Entrées")))</f>
        <v>-76</v>
      </c>
      <c r="L577" s="28">
        <f ca="1">IF($D577&gt;$D$8,"",INDIRECT(ADDRESS(ROW(Entrées!$C$37)+($D577-1)*24+L$11,COLUMN(Entrées!$C$37)+($C577-1),4,TRUE,"Entrées")))</f>
        <v>110</v>
      </c>
      <c r="M577" s="28">
        <f ca="1">IF($D577&gt;$D$8,"",INDIRECT(ADDRESS(ROW(Entrées!$C$37)+($D577-1)*24+M$11,COLUMN(Entrées!$C$37)+($C577-1),4,TRUE,"Entrées")))</f>
        <v>-191</v>
      </c>
      <c r="N577" s="28">
        <f ca="1">IF($D577&gt;$D$8,"",INDIRECT(ADDRESS(ROW(Entrées!$C$37)+($D577-1)*24+N$11,COLUMN(Entrées!$C$37)+($C577-1),4,TRUE,"Entrées")))</f>
        <v>-708</v>
      </c>
      <c r="O577" s="28">
        <f ca="1">IF($D577&gt;$D$8,"",INDIRECT(ADDRESS(ROW(Entrées!$C$37)+($D577-1)*24+O$11,COLUMN(Entrées!$C$37)+($C577-1),4,TRUE,"Entrées")))</f>
        <v>-824</v>
      </c>
      <c r="P577" s="28">
        <f ca="1">IF($D577&gt;$D$8,"",INDIRECT(ADDRESS(ROW(Entrées!$C$37)+($D577-1)*24+P$11,COLUMN(Entrées!$C$37)+($C577-1),4,TRUE,"Entrées")))</f>
        <v>-439</v>
      </c>
      <c r="Q577" s="28">
        <f ca="1">IF($D577&gt;$D$8,"",INDIRECT(ADDRESS(ROW(Entrées!$C$37)+($D577-1)*24+Q$11,COLUMN(Entrées!$C$37)+($C577-1),4,TRUE,"Entrées")))</f>
        <v>-518</v>
      </c>
      <c r="R577" s="28">
        <f ca="1">IF($D577&gt;$D$8,"",INDIRECT(ADDRESS(ROW(Entrées!$C$37)+($D577-1)*24+R$11,COLUMN(Entrées!$C$37)+($C577-1),4,TRUE,"Entrées")))</f>
        <v>-399</v>
      </c>
      <c r="S577" s="28">
        <f ca="1">IF($D577&gt;$D$8,"",INDIRECT(ADDRESS(ROW(Entrées!$C$37)+($D577-1)*24+S$11,COLUMN(Entrées!$C$37)+($C577-1),4,TRUE,"Entrées")))</f>
        <v>-266</v>
      </c>
      <c r="T577" s="28">
        <f ca="1">IF($D577&gt;$D$8,"",INDIRECT(ADDRESS(ROW(Entrées!$C$37)+($D577-1)*24+T$11,COLUMN(Entrées!$C$37)+($C577-1),4,TRUE,"Entrées")))</f>
        <v>-177</v>
      </c>
      <c r="U577" s="28">
        <f ca="1">IF($D577&gt;$D$8,"",INDIRECT(ADDRESS(ROW(Entrées!$C$37)+($D577-1)*24+U$11,COLUMN(Entrées!$C$37)+($C577-1),4,TRUE,"Entrées")))</f>
        <v>-353</v>
      </c>
      <c r="V577" s="28">
        <f ca="1">IF($D577&gt;$D$8,"",INDIRECT(ADDRESS(ROW(Entrées!$C$37)+($D577-1)*24+V$11,COLUMN(Entrées!$C$37)+($C577-1),4,TRUE,"Entrées")))</f>
        <v>-892</v>
      </c>
      <c r="W577" s="28">
        <f ca="1">IF($D577&gt;$D$8,"",INDIRECT(ADDRESS(ROW(Entrées!$C$37)+($D577-1)*24+W$11,COLUMN(Entrées!$C$37)+($C577-1),4,TRUE,"Entrées")))</f>
        <v>-522</v>
      </c>
      <c r="X577" s="28">
        <f ca="1">IF($D577&gt;$D$8,"",INDIRECT(ADDRESS(ROW(Entrées!$C$37)+($D577-1)*24+X$11,COLUMN(Entrées!$C$37)+($C577-1),4,TRUE,"Entrées")))</f>
        <v>-987</v>
      </c>
      <c r="Y577" s="28">
        <f ca="1">IF($D577&gt;$D$8,"",INDIRECT(ADDRESS(ROW(Entrées!$C$37)+($D577-1)*24+Y$11,COLUMN(Entrées!$C$37)+($C577-1),4,TRUE,"Entrées")))</f>
        <v>-1000</v>
      </c>
      <c r="Z577" s="28">
        <f ca="1">IF($D577&gt;$D$8,"",INDIRECT(ADDRESS(ROW(Entrées!$C$37)+($D577-1)*24+Z$11,COLUMN(Entrées!$C$37)+($C577-1),4,TRUE,"Entrées")))</f>
        <v>-521</v>
      </c>
      <c r="AA577" s="28">
        <f ca="1">IF($D577&gt;$D$8,"",INDIRECT(ADDRESS(ROW(Entrées!$C$37)+($D577-1)*24+AA$11,COLUMN(Entrées!$C$37)+($C577-1),4,TRUE,"Entrées")))</f>
        <v>-866</v>
      </c>
      <c r="AB577" s="28">
        <f ca="1">IF($D577&gt;$D$8,"",INDIRECT(ADDRESS(ROW(Entrées!$C$37)+($D577-1)*24+AB$11,COLUMN(Entrées!$C$37)+($C577-1),4,TRUE,"Entrées")))</f>
        <v>-362</v>
      </c>
      <c r="AC577" s="11"/>
      <c r="AD577" s="40">
        <f t="shared" ca="1" si="685"/>
        <v>-596.25</v>
      </c>
      <c r="AE577" s="40">
        <f t="shared" ca="1" si="687"/>
        <v>110</v>
      </c>
      <c r="AF577" s="40">
        <f t="shared" ca="1" si="688"/>
        <v>-1000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49473.956989247294</v>
      </c>
      <c r="AK577" s="31">
        <f t="shared" ca="1" si="602"/>
        <v>49350.672043010745</v>
      </c>
      <c r="AL577" s="31">
        <f t="shared" ca="1" si="603"/>
        <v>49398.118279569891</v>
      </c>
      <c r="AM577" s="31">
        <f t="shared" ca="1" si="604"/>
        <v>347.55645161290329</v>
      </c>
      <c r="AN577" s="31">
        <f t="shared" ca="1" si="605"/>
        <v>2588.1444892473114</v>
      </c>
      <c r="AO577" s="31">
        <f t="shared" ca="1" si="606"/>
        <v>1503.5463709677417</v>
      </c>
      <c r="AP577" s="31">
        <f t="shared" ca="1" si="607"/>
        <v>41704.171370967742</v>
      </c>
      <c r="AQ577" s="31">
        <f t="shared" ca="1" si="608"/>
        <v>2152.7096774193546</v>
      </c>
      <c r="AR577" s="31">
        <f t="shared" ca="1" si="609"/>
        <v>402.56922043010746</v>
      </c>
      <c r="AS577" s="31">
        <f t="shared" ca="1" si="610"/>
        <v>6508.2741935483891</v>
      </c>
      <c r="AT577" s="31">
        <f t="shared" ca="1" si="611"/>
        <v>-813.07862903225805</v>
      </c>
      <c r="AU577" s="31">
        <f t="shared" ca="1" si="612"/>
        <v>663.5913978494624</v>
      </c>
      <c r="AV577" s="31">
        <f t="shared" ca="1" si="613"/>
        <v>-5583.5161290322567</v>
      </c>
      <c r="AW577" s="31">
        <f t="shared" ca="1" si="614"/>
        <v>65.047043010752674</v>
      </c>
      <c r="AX577" s="31">
        <f t="shared" ca="1" si="615"/>
        <v>1350.5215053763443</v>
      </c>
      <c r="AY577" s="31">
        <f t="shared" ca="1" si="616"/>
        <v>-1174.383064516129</v>
      </c>
      <c r="AZ577" s="31">
        <f t="shared" ca="1" si="617"/>
        <v>-997.34811827956992</v>
      </c>
      <c r="BA577" s="31">
        <f t="shared" ca="1" si="618"/>
        <v>-382.02016129032256</v>
      </c>
      <c r="BB577" s="31">
        <f t="shared" ca="1" si="619"/>
        <v>-2410.5497311827958</v>
      </c>
      <c r="BC577" s="31">
        <f t="shared" ca="1" si="620"/>
        <v>-1597.1438172043011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-1684.5</v>
      </c>
      <c r="BI577" s="32">
        <f>IF($BF577&gt;$Y$7,"",IF(AND($BF577=$Y$7,$BG577=23),"",Entrées!D605-Entrées!D604))</f>
        <v>-1162.5</v>
      </c>
      <c r="BJ577" s="32">
        <f>IF($BF577&gt;$Y$7,"",IF(AND($BF577=$Y$7,$BG577=23),"",Entrées!E605-Entrées!E604))</f>
        <v>-1275</v>
      </c>
      <c r="BK577" s="32">
        <f>IF($BF577&gt;$Y$7,"",IF(AND($BF577=$Y$7,$BG577=23),"",Entrées!F605-Entrées!F604))</f>
        <v>0</v>
      </c>
      <c r="BL577" s="32">
        <f>IF($BF577&gt;$Y$7,"",IF(AND($BF577=$Y$7,$BG577=23),"",Entrées!G605-Entrées!G604))</f>
        <v>68.5</v>
      </c>
      <c r="BM577" s="32">
        <f>IF($BF577&gt;$Y$7,"",IF(AND($BF577=$Y$7,$BG577=23),"",Entrées!H605-Entrées!H604))</f>
        <v>-206</v>
      </c>
      <c r="BN577" s="32">
        <f>IF($BF577&gt;$Y$7,"",IF(AND($BF577=$Y$7,$BG577=23),"",Entrées!I605-Entrées!I604))</f>
        <v>-202</v>
      </c>
      <c r="BO577" s="32">
        <f>IF($BF577&gt;$Y$7,"",IF(AND($BF577=$Y$7,$BG577=23),"",Entrées!J605-Entrées!J604))</f>
        <v>211</v>
      </c>
      <c r="BP577" s="32">
        <f>IF($BF577&gt;$Y$7,"",IF(AND($BF577=$Y$7,$BG577=23),"",Entrées!K605-Entrées!K604))</f>
        <v>-361.5</v>
      </c>
      <c r="BQ577" s="32">
        <f>IF($BF577&gt;$Y$7,"",IF(AND($BF577=$Y$7,$BG577=23),"",Entrées!L605-Entrées!L604))</f>
        <v>-429.5</v>
      </c>
      <c r="BR577" s="32">
        <f>IF($BF577&gt;$Y$7,"",IF(AND($BF577=$Y$7,$BG577=23),"",Entrées!M605-Entrées!M604))</f>
        <v>-81</v>
      </c>
      <c r="BS577" s="32">
        <f>IF($BF577&gt;$Y$7,"",IF(AND($BF577=$Y$7,$BG577=23),"",Entrées!N605-Entrées!N604))</f>
        <v>-6</v>
      </c>
      <c r="BT577" s="32">
        <f>IF($BF577&gt;$Y$7,"",IF(AND($BF577=$Y$7,$BG577=23),"",Entrées!O605-Entrées!O604))</f>
        <v>-679</v>
      </c>
      <c r="BU577" s="32">
        <f>IF($BF577&gt;$Y$7,"",IF(AND($BF577=$Y$7,$BG577=23),"",Entrées!P605-Entrées!P604))</f>
        <v>1</v>
      </c>
      <c r="BV577" s="32">
        <f>IF($BF577&gt;$Y$7,"",IF(AND($BF577=$Y$7,$BG577=23),"",Entrées!Q605-Entrées!Q604))</f>
        <v>-807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-5</v>
      </c>
      <c r="BY577" s="32">
        <f>IF($BF577&gt;$Y$7,"",IF(AND($BF577=$Y$7,$BG577=23),"",Entrées!T605-Entrées!T604))</f>
        <v>345</v>
      </c>
      <c r="BZ577" s="32">
        <f>IF($BF577&gt;$Y$7,"",IF(AND($BF577=$Y$7,$BG577=23),"",Entrées!U605-Entrées!U604))</f>
        <v>0</v>
      </c>
      <c r="CA577" s="32">
        <f>IF($BF577&gt;$Y$7,"",IF(AND($BF577=$Y$7,$BG577=23),"",Entrées!V605-Entrées!V604))</f>
        <v>-88</v>
      </c>
      <c r="CD577" s="33">
        <f>IF($BF577&lt;=$Y$7,Entrées!J604/CD$2,"")</f>
        <v>0.15739338884683321</v>
      </c>
      <c r="CE577" s="33">
        <f>IF($BF577&lt;=$Y$7,Entrées!K604/CE$2,"")</f>
        <v>0.3629956999522217</v>
      </c>
      <c r="CF577" s="11">
        <f t="shared" si="622"/>
        <v>7926</v>
      </c>
      <c r="CG577" s="11">
        <f t="shared" si="623"/>
        <v>4186</v>
      </c>
      <c r="CH577" s="52">
        <f t="shared" si="624"/>
        <v>0.27160101910413265</v>
      </c>
      <c r="CI577" s="52">
        <f t="shared" si="625"/>
        <v>9.6170382329218221E-2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-1000</v>
      </c>
      <c r="F578" s="28">
        <f ca="1">IF($D578&gt;$D$8,"",INDIRECT(ADDRESS(ROW(Entrées!$C$37)+($D578-1)*24+F$11,COLUMN(Entrées!$C$37)+($C578-1),4,TRUE,"Entrées")))</f>
        <v>-727</v>
      </c>
      <c r="G578" s="28">
        <f ca="1">IF($D578&gt;$D$8,"",INDIRECT(ADDRESS(ROW(Entrées!$C$37)+($D578-1)*24+G$11,COLUMN(Entrées!$C$37)+($C578-1),4,TRUE,"Entrées")))</f>
        <v>-727</v>
      </c>
      <c r="H578" s="28">
        <f ca="1">IF($D578&gt;$D$8,"",INDIRECT(ADDRESS(ROW(Entrées!$C$37)+($D578-1)*24+H$11,COLUMN(Entrées!$C$37)+($C578-1),4,TRUE,"Entrées")))</f>
        <v>-727</v>
      </c>
      <c r="I578" s="28">
        <f ca="1">IF($D578&gt;$D$8,"",INDIRECT(ADDRESS(ROW(Entrées!$C$37)+($D578-1)*24+I$11,COLUMN(Entrées!$C$37)+($C578-1),4,TRUE,"Entrées")))</f>
        <v>-727</v>
      </c>
      <c r="J578" s="28">
        <f ca="1">IF($D578&gt;$D$8,"",INDIRECT(ADDRESS(ROW(Entrées!$C$37)+($D578-1)*24+J$11,COLUMN(Entrées!$C$37)+($C578-1),4,TRUE,"Entrées")))</f>
        <v>-727</v>
      </c>
      <c r="K578" s="28">
        <f ca="1">IF($D578&gt;$D$8,"",INDIRECT(ADDRESS(ROW(Entrées!$C$37)+($D578-1)*24+K$11,COLUMN(Entrées!$C$37)+($C578-1),4,TRUE,"Entrées")))</f>
        <v>-727</v>
      </c>
      <c r="L578" s="28">
        <f ca="1">IF($D578&gt;$D$8,"",INDIRECT(ADDRESS(ROW(Entrées!$C$37)+($D578-1)*24+L$11,COLUMN(Entrées!$C$37)+($C578-1),4,TRUE,"Entrées")))</f>
        <v>-727</v>
      </c>
      <c r="M578" s="28">
        <f ca="1">IF($D578&gt;$D$8,"",INDIRECT(ADDRESS(ROW(Entrées!$C$37)+($D578-1)*24+M$11,COLUMN(Entrées!$C$37)+($C578-1),4,TRUE,"Entrées")))</f>
        <v>-1000</v>
      </c>
      <c r="N578" s="28">
        <f ca="1">IF($D578&gt;$D$8,"",INDIRECT(ADDRESS(ROW(Entrées!$C$37)+($D578-1)*24+N$11,COLUMN(Entrées!$C$37)+($C578-1),4,TRUE,"Entrées")))</f>
        <v>-985</v>
      </c>
      <c r="O578" s="28">
        <f ca="1">IF($D578&gt;$D$8,"",INDIRECT(ADDRESS(ROW(Entrées!$C$37)+($D578-1)*24+O$11,COLUMN(Entrées!$C$37)+($C578-1),4,TRUE,"Entrées")))</f>
        <v>-982</v>
      </c>
      <c r="P578" s="28">
        <f ca="1">IF($D578&gt;$D$8,"",INDIRECT(ADDRESS(ROW(Entrées!$C$37)+($D578-1)*24+P$11,COLUMN(Entrées!$C$37)+($C578-1),4,TRUE,"Entrées")))</f>
        <v>-1000</v>
      </c>
      <c r="Q578" s="28">
        <f ca="1">IF($D578&gt;$D$8,"",INDIRECT(ADDRESS(ROW(Entrées!$C$37)+($D578-1)*24+Q$11,COLUMN(Entrées!$C$37)+($C578-1),4,TRUE,"Entrées")))</f>
        <v>-1000</v>
      </c>
      <c r="R578" s="28">
        <f ca="1">IF($D578&gt;$D$8,"",INDIRECT(ADDRESS(ROW(Entrées!$C$37)+($D578-1)*24+R$11,COLUMN(Entrées!$C$37)+($C578-1),4,TRUE,"Entrées")))</f>
        <v>-1000</v>
      </c>
      <c r="S578" s="28">
        <f ca="1">IF($D578&gt;$D$8,"",INDIRECT(ADDRESS(ROW(Entrées!$C$37)+($D578-1)*24+S$11,COLUMN(Entrées!$C$37)+($C578-1),4,TRUE,"Entrées")))</f>
        <v>-1000</v>
      </c>
      <c r="T578" s="28">
        <f ca="1">IF($D578&gt;$D$8,"",INDIRECT(ADDRESS(ROW(Entrées!$C$37)+($D578-1)*24+T$11,COLUMN(Entrées!$C$37)+($C578-1),4,TRUE,"Entrées")))</f>
        <v>-1000</v>
      </c>
      <c r="U578" s="28">
        <f ca="1">IF($D578&gt;$D$8,"",INDIRECT(ADDRESS(ROW(Entrées!$C$37)+($D578-1)*24+U$11,COLUMN(Entrées!$C$37)+($C578-1),4,TRUE,"Entrées")))</f>
        <v>-1000</v>
      </c>
      <c r="V578" s="28">
        <f ca="1">IF($D578&gt;$D$8,"",INDIRECT(ADDRESS(ROW(Entrées!$C$37)+($D578-1)*24+V$11,COLUMN(Entrées!$C$37)+($C578-1),4,TRUE,"Entrées")))</f>
        <v>-1000</v>
      </c>
      <c r="W578" s="28">
        <f ca="1">IF($D578&gt;$D$8,"",INDIRECT(ADDRESS(ROW(Entrées!$C$37)+($D578-1)*24+W$11,COLUMN(Entrées!$C$37)+($C578-1),4,TRUE,"Entrées")))</f>
        <v>-999</v>
      </c>
      <c r="X578" s="28">
        <f ca="1">IF($D578&gt;$D$8,"",INDIRECT(ADDRESS(ROW(Entrées!$C$37)+($D578-1)*24+X$11,COLUMN(Entrées!$C$37)+($C578-1),4,TRUE,"Entrées")))</f>
        <v>-1000</v>
      </c>
      <c r="Y578" s="28">
        <f ca="1">IF($D578&gt;$D$8,"",INDIRECT(ADDRESS(ROW(Entrées!$C$37)+($D578-1)*24+Y$11,COLUMN(Entrées!$C$37)+($C578-1),4,TRUE,"Entrées")))</f>
        <v>-1000</v>
      </c>
      <c r="Z578" s="28">
        <f ca="1">IF($D578&gt;$D$8,"",INDIRECT(ADDRESS(ROW(Entrées!$C$37)+($D578-1)*24+Z$11,COLUMN(Entrées!$C$37)+($C578-1),4,TRUE,"Entrées")))</f>
        <v>-1000</v>
      </c>
      <c r="AA578" s="28">
        <f ca="1">IF($D578&gt;$D$8,"",INDIRECT(ADDRESS(ROW(Entrées!$C$37)+($D578-1)*24+AA$11,COLUMN(Entrées!$C$37)+($C578-1),4,TRUE,"Entrées")))</f>
        <v>-1000</v>
      </c>
      <c r="AB578" s="28">
        <f ca="1">IF($D578&gt;$D$8,"",INDIRECT(ADDRESS(ROW(Entrées!$C$37)+($D578-1)*24+AB$11,COLUMN(Entrées!$C$37)+($C578-1),4,TRUE,"Entrées")))</f>
        <v>-1000</v>
      </c>
      <c r="AC578" s="11"/>
      <c r="AD578" s="40">
        <f t="shared" ca="1" si="685"/>
        <v>-918.95833333333337</v>
      </c>
      <c r="AE578" s="40">
        <f t="shared" ca="1" si="687"/>
        <v>-727</v>
      </c>
      <c r="AF578" s="40">
        <f t="shared" ca="1" si="688"/>
        <v>-1000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49473.956989247294</v>
      </c>
      <c r="AK578" s="31">
        <f t="shared" ca="1" si="602"/>
        <v>49350.672043010745</v>
      </c>
      <c r="AL578" s="31">
        <f t="shared" ca="1" si="603"/>
        <v>49398.118279569891</v>
      </c>
      <c r="AM578" s="31">
        <f t="shared" ca="1" si="604"/>
        <v>347.55645161290329</v>
      </c>
      <c r="AN578" s="31">
        <f t="shared" ca="1" si="605"/>
        <v>2588.1444892473114</v>
      </c>
      <c r="AO578" s="31">
        <f t="shared" ca="1" si="606"/>
        <v>1503.5463709677417</v>
      </c>
      <c r="AP578" s="31">
        <f t="shared" ca="1" si="607"/>
        <v>41704.171370967742</v>
      </c>
      <c r="AQ578" s="31">
        <f t="shared" ca="1" si="608"/>
        <v>2152.7096774193546</v>
      </c>
      <c r="AR578" s="31">
        <f t="shared" ca="1" si="609"/>
        <v>402.56922043010746</v>
      </c>
      <c r="AS578" s="31">
        <f t="shared" ca="1" si="610"/>
        <v>6508.2741935483891</v>
      </c>
      <c r="AT578" s="31">
        <f t="shared" ca="1" si="611"/>
        <v>-813.07862903225805</v>
      </c>
      <c r="AU578" s="31">
        <f t="shared" ca="1" si="612"/>
        <v>663.5913978494624</v>
      </c>
      <c r="AV578" s="31">
        <f t="shared" ca="1" si="613"/>
        <v>-5583.5161290322567</v>
      </c>
      <c r="AW578" s="31">
        <f t="shared" ca="1" si="614"/>
        <v>65.047043010752674</v>
      </c>
      <c r="AX578" s="31">
        <f t="shared" ca="1" si="615"/>
        <v>1350.5215053763443</v>
      </c>
      <c r="AY578" s="31">
        <f t="shared" ca="1" si="616"/>
        <v>-1174.383064516129</v>
      </c>
      <c r="AZ578" s="31">
        <f t="shared" ca="1" si="617"/>
        <v>-997.34811827956992</v>
      </c>
      <c r="BA578" s="31">
        <f t="shared" ca="1" si="618"/>
        <v>-382.02016129032256</v>
      </c>
      <c r="BB578" s="31">
        <f t="shared" ca="1" si="619"/>
        <v>-2410.5497311827958</v>
      </c>
      <c r="BC578" s="31">
        <f t="shared" ca="1" si="620"/>
        <v>-1597.1438172043011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-1224.5</v>
      </c>
      <c r="BI578" s="32">
        <f>IF($BF578&gt;$Y$7,"",IF(AND($BF578=$Y$7,$BG578=23),"",Entrées!D606-Entrées!D605))</f>
        <v>-1062.5</v>
      </c>
      <c r="BJ578" s="32">
        <f>IF($BF578&gt;$Y$7,"",IF(AND($BF578=$Y$7,$BG578=23),"",Entrées!E606-Entrées!E605))</f>
        <v>-1225</v>
      </c>
      <c r="BK578" s="32">
        <f>IF($BF578&gt;$Y$7,"",IF(AND($BF578=$Y$7,$BG578=23),"",Entrées!F606-Entrées!F605))</f>
        <v>2</v>
      </c>
      <c r="BL578" s="32">
        <f>IF($BF578&gt;$Y$7,"",IF(AND($BF578=$Y$7,$BG578=23),"",Entrées!G606-Entrées!G605))</f>
        <v>96</v>
      </c>
      <c r="BM578" s="32">
        <f>IF($BF578&gt;$Y$7,"",IF(AND($BF578=$Y$7,$BG578=23),"",Entrées!H606-Entrées!H605))</f>
        <v>22.5</v>
      </c>
      <c r="BN578" s="32">
        <f>IF($BF578&gt;$Y$7,"",IF(AND($BF578=$Y$7,$BG578=23),"",Entrées!I606-Entrées!I605))</f>
        <v>88.5</v>
      </c>
      <c r="BO578" s="32">
        <f>IF($BF578&gt;$Y$7,"",IF(AND($BF578=$Y$7,$BG578=23),"",Entrées!J606-Entrées!J605))</f>
        <v>237</v>
      </c>
      <c r="BP578" s="32">
        <f>IF($BF578&gt;$Y$7,"",IF(AND($BF578=$Y$7,$BG578=23),"",Entrées!K606-Entrées!K605))</f>
        <v>-554</v>
      </c>
      <c r="BQ578" s="32">
        <f>IF($BF578&gt;$Y$7,"",IF(AND($BF578=$Y$7,$BG578=23),"",Entrées!L606-Entrées!L605))</f>
        <v>378</v>
      </c>
      <c r="BR578" s="32">
        <f>IF($BF578&gt;$Y$7,"",IF(AND($BF578=$Y$7,$BG578=23),"",Entrées!M606-Entrées!M605))</f>
        <v>-81.5</v>
      </c>
      <c r="BS578" s="32">
        <f>IF($BF578&gt;$Y$7,"",IF(AND($BF578=$Y$7,$BG578=23),"",Entrées!N606-Entrées!N605))</f>
        <v>2</v>
      </c>
      <c r="BT578" s="32">
        <f>IF($BF578&gt;$Y$7,"",IF(AND($BF578=$Y$7,$BG578=23),"",Entrées!O606-Entrées!O605))</f>
        <v>-1415.5</v>
      </c>
      <c r="BU578" s="32">
        <f>IF($BF578&gt;$Y$7,"",IF(AND($BF578=$Y$7,$BG578=23),"",Entrées!P606-Entrées!P605))</f>
        <v>2</v>
      </c>
      <c r="BV578" s="32">
        <f>IF($BF578&gt;$Y$7,"",IF(AND($BF578=$Y$7,$BG578=23),"",Entrées!Q606-Entrées!Q605))</f>
        <v>-1989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-48</v>
      </c>
      <c r="BY578" s="32">
        <f>IF($BF578&gt;$Y$7,"",IF(AND($BF578=$Y$7,$BG578=23),"",Entrées!T606-Entrées!T605))</f>
        <v>50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5</v>
      </c>
      <c r="CD578" s="33">
        <f>IF($BF578&lt;=$Y$7,Entrées!J605/CD$2,"")</f>
        <v>0.18401463537723947</v>
      </c>
      <c r="CE578" s="33">
        <f>IF($BF578&lt;=$Y$7,Entrées!K605/CE$2,"")</f>
        <v>0.27663640707118969</v>
      </c>
      <c r="CF578" s="11">
        <f t="shared" si="622"/>
        <v>7926</v>
      </c>
      <c r="CG578" s="11">
        <f t="shared" si="623"/>
        <v>4186</v>
      </c>
      <c r="CH578" s="52">
        <f t="shared" si="624"/>
        <v>0.27160101910413265</v>
      </c>
      <c r="CI578" s="52">
        <f t="shared" si="625"/>
        <v>9.6170382329218221E-2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-876</v>
      </c>
      <c r="F579" s="28">
        <f ca="1">IF($D579&gt;$D$8,"",INDIRECT(ADDRESS(ROW(Entrées!$C$37)+($D579-1)*24+F$11,COLUMN(Entrées!$C$37)+($C579-1),4,TRUE,"Entrées")))</f>
        <v>-876</v>
      </c>
      <c r="G579" s="28">
        <f ca="1">IF($D579&gt;$D$8,"",INDIRECT(ADDRESS(ROW(Entrées!$C$37)+($D579-1)*24+G$11,COLUMN(Entrées!$C$37)+($C579-1),4,TRUE,"Entrées")))</f>
        <v>-876</v>
      </c>
      <c r="H579" s="28">
        <f ca="1">IF($D579&gt;$D$8,"",INDIRECT(ADDRESS(ROW(Entrées!$C$37)+($D579-1)*24+H$11,COLUMN(Entrées!$C$37)+($C579-1),4,TRUE,"Entrées")))</f>
        <v>-876</v>
      </c>
      <c r="I579" s="28">
        <f ca="1">IF($D579&gt;$D$8,"",INDIRECT(ADDRESS(ROW(Entrées!$C$37)+($D579-1)*24+I$11,COLUMN(Entrées!$C$37)+($C579-1),4,TRUE,"Entrées")))</f>
        <v>-876</v>
      </c>
      <c r="J579" s="28">
        <f ca="1">IF($D579&gt;$D$8,"",INDIRECT(ADDRESS(ROW(Entrées!$C$37)+($D579-1)*24+J$11,COLUMN(Entrées!$C$37)+($C579-1),4,TRUE,"Entrées")))</f>
        <v>-876</v>
      </c>
      <c r="K579" s="28">
        <f ca="1">IF($D579&gt;$D$8,"",INDIRECT(ADDRESS(ROW(Entrées!$C$37)+($D579-1)*24+K$11,COLUMN(Entrées!$C$37)+($C579-1),4,TRUE,"Entrées")))</f>
        <v>-876</v>
      </c>
      <c r="L579" s="28">
        <f ca="1">IF($D579&gt;$D$8,"",INDIRECT(ADDRESS(ROW(Entrées!$C$37)+($D579-1)*24+L$11,COLUMN(Entrées!$C$37)+($C579-1),4,TRUE,"Entrées")))</f>
        <v>-876</v>
      </c>
      <c r="M579" s="28">
        <f ca="1">IF($D579&gt;$D$8,"",INDIRECT(ADDRESS(ROW(Entrées!$C$37)+($D579-1)*24+M$11,COLUMN(Entrées!$C$37)+($C579-1),4,TRUE,"Entrées")))</f>
        <v>-876</v>
      </c>
      <c r="N579" s="28">
        <f ca="1">IF($D579&gt;$D$8,"",INDIRECT(ADDRESS(ROW(Entrées!$C$37)+($D579-1)*24+N$11,COLUMN(Entrées!$C$37)+($C579-1),4,TRUE,"Entrées")))</f>
        <v>-1000</v>
      </c>
      <c r="O579" s="28">
        <f ca="1">IF($D579&gt;$D$8,"",INDIRECT(ADDRESS(ROW(Entrées!$C$37)+($D579-1)*24+O$11,COLUMN(Entrées!$C$37)+($C579-1),4,TRUE,"Entrées")))</f>
        <v>-1000</v>
      </c>
      <c r="P579" s="28">
        <f ca="1">IF($D579&gt;$D$8,"",INDIRECT(ADDRESS(ROW(Entrées!$C$37)+($D579-1)*24+P$11,COLUMN(Entrées!$C$37)+($C579-1),4,TRUE,"Entrées")))</f>
        <v>-1000</v>
      </c>
      <c r="Q579" s="28">
        <f ca="1">IF($D579&gt;$D$8,"",INDIRECT(ADDRESS(ROW(Entrées!$C$37)+($D579-1)*24+Q$11,COLUMN(Entrées!$C$37)+($C579-1),4,TRUE,"Entrées")))</f>
        <v>-1000</v>
      </c>
      <c r="R579" s="28">
        <f ca="1">IF($D579&gt;$D$8,"",INDIRECT(ADDRESS(ROW(Entrées!$C$37)+($D579-1)*24+R$11,COLUMN(Entrées!$C$37)+($C579-1),4,TRUE,"Entrées")))</f>
        <v>-1000</v>
      </c>
      <c r="S579" s="28">
        <f ca="1">IF($D579&gt;$D$8,"",INDIRECT(ADDRESS(ROW(Entrées!$C$37)+($D579-1)*24+S$11,COLUMN(Entrées!$C$37)+($C579-1),4,TRUE,"Entrées")))</f>
        <v>-1000</v>
      </c>
      <c r="T579" s="28">
        <f ca="1">IF($D579&gt;$D$8,"",INDIRECT(ADDRESS(ROW(Entrées!$C$37)+($D579-1)*24+T$11,COLUMN(Entrées!$C$37)+($C579-1),4,TRUE,"Entrées")))</f>
        <v>-1000</v>
      </c>
      <c r="U579" s="28">
        <f ca="1">IF($D579&gt;$D$8,"",INDIRECT(ADDRESS(ROW(Entrées!$C$37)+($D579-1)*24+U$11,COLUMN(Entrées!$C$37)+($C579-1),4,TRUE,"Entrées")))</f>
        <v>-1000</v>
      </c>
      <c r="V579" s="28">
        <f ca="1">IF($D579&gt;$D$8,"",INDIRECT(ADDRESS(ROW(Entrées!$C$37)+($D579-1)*24+V$11,COLUMN(Entrées!$C$37)+($C579-1),4,TRUE,"Entrées")))</f>
        <v>-1000</v>
      </c>
      <c r="W579" s="28">
        <f ca="1">IF($D579&gt;$D$8,"",INDIRECT(ADDRESS(ROW(Entrées!$C$37)+($D579-1)*24+W$11,COLUMN(Entrées!$C$37)+($C579-1),4,TRUE,"Entrées")))</f>
        <v>-1000</v>
      </c>
      <c r="X579" s="28">
        <f ca="1">IF($D579&gt;$D$8,"",INDIRECT(ADDRESS(ROW(Entrées!$C$37)+($D579-1)*24+X$11,COLUMN(Entrées!$C$37)+($C579-1),4,TRUE,"Entrées")))</f>
        <v>-1000</v>
      </c>
      <c r="Y579" s="28">
        <f ca="1">IF($D579&gt;$D$8,"",INDIRECT(ADDRESS(ROW(Entrées!$C$37)+($D579-1)*24+Y$11,COLUMN(Entrées!$C$37)+($C579-1),4,TRUE,"Entrées")))</f>
        <v>-1000</v>
      </c>
      <c r="Z579" s="28">
        <f ca="1">IF($D579&gt;$D$8,"",INDIRECT(ADDRESS(ROW(Entrées!$C$37)+($D579-1)*24+Z$11,COLUMN(Entrées!$C$37)+($C579-1),4,TRUE,"Entrées")))</f>
        <v>-1000</v>
      </c>
      <c r="AA579" s="28">
        <f ca="1">IF($D579&gt;$D$8,"",INDIRECT(ADDRESS(ROW(Entrées!$C$37)+($D579-1)*24+AA$11,COLUMN(Entrées!$C$37)+($C579-1),4,TRUE,"Entrées")))</f>
        <v>-1000</v>
      </c>
      <c r="AB579" s="28">
        <f ca="1">IF($D579&gt;$D$8,"",INDIRECT(ADDRESS(ROW(Entrées!$C$37)+($D579-1)*24+AB$11,COLUMN(Entrées!$C$37)+($C579-1),4,TRUE,"Entrées")))</f>
        <v>-1000</v>
      </c>
      <c r="AC579" s="11"/>
      <c r="AD579" s="40">
        <f t="shared" ca="1" si="685"/>
        <v>-953.5</v>
      </c>
      <c r="AE579" s="40">
        <f t="shared" ca="1" si="687"/>
        <v>-876</v>
      </c>
      <c r="AF579" s="40">
        <f t="shared" ca="1" si="688"/>
        <v>-1000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49473.956989247294</v>
      </c>
      <c r="AK579" s="31">
        <f t="shared" ca="1" si="602"/>
        <v>49350.672043010745</v>
      </c>
      <c r="AL579" s="31">
        <f t="shared" ca="1" si="603"/>
        <v>49398.118279569891</v>
      </c>
      <c r="AM579" s="31">
        <f t="shared" ca="1" si="604"/>
        <v>347.55645161290329</v>
      </c>
      <c r="AN579" s="31">
        <f t="shared" ca="1" si="605"/>
        <v>2588.1444892473114</v>
      </c>
      <c r="AO579" s="31">
        <f t="shared" ca="1" si="606"/>
        <v>1503.5463709677417</v>
      </c>
      <c r="AP579" s="31">
        <f t="shared" ca="1" si="607"/>
        <v>41704.171370967742</v>
      </c>
      <c r="AQ579" s="31">
        <f t="shared" ca="1" si="608"/>
        <v>2152.7096774193546</v>
      </c>
      <c r="AR579" s="31">
        <f t="shared" ca="1" si="609"/>
        <v>402.56922043010746</v>
      </c>
      <c r="AS579" s="31">
        <f t="shared" ca="1" si="610"/>
        <v>6508.2741935483891</v>
      </c>
      <c r="AT579" s="31">
        <f t="shared" ca="1" si="611"/>
        <v>-813.07862903225805</v>
      </c>
      <c r="AU579" s="31">
        <f t="shared" ca="1" si="612"/>
        <v>663.5913978494624</v>
      </c>
      <c r="AV579" s="31">
        <f t="shared" ca="1" si="613"/>
        <v>-5583.5161290322567</v>
      </c>
      <c r="AW579" s="31">
        <f t="shared" ca="1" si="614"/>
        <v>65.047043010752674</v>
      </c>
      <c r="AX579" s="31">
        <f t="shared" ca="1" si="615"/>
        <v>1350.5215053763443</v>
      </c>
      <c r="AY579" s="31">
        <f t="shared" ca="1" si="616"/>
        <v>-1174.383064516129</v>
      </c>
      <c r="AZ579" s="31">
        <f t="shared" ca="1" si="617"/>
        <v>-997.34811827956992</v>
      </c>
      <c r="BA579" s="31">
        <f t="shared" ca="1" si="618"/>
        <v>-382.02016129032256</v>
      </c>
      <c r="BB579" s="31">
        <f t="shared" ca="1" si="619"/>
        <v>-2410.5497311827958</v>
      </c>
      <c r="BC579" s="31">
        <f t="shared" ca="1" si="620"/>
        <v>-1597.1438172043011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1156.5</v>
      </c>
      <c r="BI579" s="32">
        <f>IF($BF579&gt;$Y$7,"",IF(AND($BF579=$Y$7,$BG579=23),"",Entrées!D607-Entrées!D606))</f>
        <v>1587.5</v>
      </c>
      <c r="BJ579" s="32">
        <f>IF($BF579&gt;$Y$7,"",IF(AND($BF579=$Y$7,$BG579=23),"",Entrées!E607-Entrées!E606))</f>
        <v>1937.5</v>
      </c>
      <c r="BK579" s="32">
        <f>IF($BF579&gt;$Y$7,"",IF(AND($BF579=$Y$7,$BG579=23),"",Entrées!F607-Entrées!F606))</f>
        <v>16.5</v>
      </c>
      <c r="BL579" s="32">
        <f>IF($BF579&gt;$Y$7,"",IF(AND($BF579=$Y$7,$BG579=23),"",Entrées!G607-Entrées!G606))</f>
        <v>310.5</v>
      </c>
      <c r="BM579" s="32">
        <f>IF($BF579&gt;$Y$7,"",IF(AND($BF579=$Y$7,$BG579=23),"",Entrées!H607-Entrées!H606))</f>
        <v>183.5</v>
      </c>
      <c r="BN579" s="32">
        <f>IF($BF579&gt;$Y$7,"",IF(AND($BF579=$Y$7,$BG579=23),"",Entrées!I607-Entrées!I606))</f>
        <v>448.5</v>
      </c>
      <c r="BO579" s="32">
        <f>IF($BF579&gt;$Y$7,"",IF(AND($BF579=$Y$7,$BG579=23),"",Entrées!J607-Entrées!J606))</f>
        <v>445.5</v>
      </c>
      <c r="BP579" s="32">
        <f>IF($BF579&gt;$Y$7,"",IF(AND($BF579=$Y$7,$BG579=23),"",Entrées!K607-Entrées!K606))</f>
        <v>-481.5</v>
      </c>
      <c r="BQ579" s="32">
        <f>IF($BF579&gt;$Y$7,"",IF(AND($BF579=$Y$7,$BG579=23),"",Entrées!L607-Entrées!L606))</f>
        <v>1015</v>
      </c>
      <c r="BR579" s="32">
        <f>IF($BF579&gt;$Y$7,"",IF(AND($BF579=$Y$7,$BG579=23),"",Entrées!M607-Entrées!M606))</f>
        <v>127</v>
      </c>
      <c r="BS579" s="32">
        <f>IF($BF579&gt;$Y$7,"",IF(AND($BF579=$Y$7,$BG579=23),"",Entrées!N607-Entrées!N606))</f>
        <v>11.5</v>
      </c>
      <c r="BT579" s="32">
        <f>IF($BF579&gt;$Y$7,"",IF(AND($BF579=$Y$7,$BG579=23),"",Entrées!O607-Entrées!O606))</f>
        <v>-920</v>
      </c>
      <c r="BU579" s="32">
        <f>IF($BF579&gt;$Y$7,"",IF(AND($BF579=$Y$7,$BG579=23),"",Entrées!P607-Entrées!P606))</f>
        <v>3</v>
      </c>
      <c r="BV579" s="32">
        <f>IF($BF579&gt;$Y$7,"",IF(AND($BF579=$Y$7,$BG579=23),"",Entrées!Q607-Entrées!Q606))</f>
        <v>-581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170</v>
      </c>
      <c r="BY579" s="32">
        <f>IF($BF579&gt;$Y$7,"",IF(AND($BF579=$Y$7,$BG579=23),"",Entrées!T607-Entrées!T606))</f>
        <v>0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348</v>
      </c>
      <c r="CD579" s="33">
        <f>IF($BF579&lt;=$Y$7,Entrées!J606/CD$2,"")</f>
        <v>0.21391622508200858</v>
      </c>
      <c r="CE579" s="33">
        <f>IF($BF579&lt;=$Y$7,Entrées!K606/CE$2,"")</f>
        <v>0.14429049211657907</v>
      </c>
      <c r="CF579" s="11">
        <f t="shared" si="622"/>
        <v>7926</v>
      </c>
      <c r="CG579" s="11">
        <f t="shared" si="623"/>
        <v>4186</v>
      </c>
      <c r="CH579" s="52">
        <f t="shared" si="624"/>
        <v>0.27160101910413265</v>
      </c>
      <c r="CI579" s="52">
        <f t="shared" si="625"/>
        <v>9.6170382329218221E-2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-925</v>
      </c>
      <c r="F580" s="28">
        <f ca="1">IF($D580&gt;$D$8,"",INDIRECT(ADDRESS(ROW(Entrées!$C$37)+($D580-1)*24+F$11,COLUMN(Entrées!$C$37)+($C580-1),4,TRUE,"Entrées")))</f>
        <v>-925</v>
      </c>
      <c r="G580" s="28">
        <f ca="1">IF($D580&gt;$D$8,"",INDIRECT(ADDRESS(ROW(Entrées!$C$37)+($D580-1)*24+G$11,COLUMN(Entrées!$C$37)+($C580-1),4,TRUE,"Entrées")))</f>
        <v>-925</v>
      </c>
      <c r="H580" s="28">
        <f ca="1">IF($D580&gt;$D$8,"",INDIRECT(ADDRESS(ROW(Entrées!$C$37)+($D580-1)*24+H$11,COLUMN(Entrées!$C$37)+($C580-1),4,TRUE,"Entrées")))</f>
        <v>-925</v>
      </c>
      <c r="I580" s="28">
        <f ca="1">IF($D580&gt;$D$8,"",INDIRECT(ADDRESS(ROW(Entrées!$C$37)+($D580-1)*24+I$11,COLUMN(Entrées!$C$37)+($C580-1),4,TRUE,"Entrées")))</f>
        <v>-925</v>
      </c>
      <c r="J580" s="28">
        <f ca="1">IF($D580&gt;$D$8,"",INDIRECT(ADDRESS(ROW(Entrées!$C$37)+($D580-1)*24+J$11,COLUMN(Entrées!$C$37)+($C580-1),4,TRUE,"Entrées")))</f>
        <v>-925</v>
      </c>
      <c r="K580" s="28">
        <f ca="1">IF($D580&gt;$D$8,"",INDIRECT(ADDRESS(ROW(Entrées!$C$37)+($D580-1)*24+K$11,COLUMN(Entrées!$C$37)+($C580-1),4,TRUE,"Entrées")))</f>
        <v>-184</v>
      </c>
      <c r="L580" s="28">
        <f ca="1">IF($D580&gt;$D$8,"",INDIRECT(ADDRESS(ROW(Entrées!$C$37)+($D580-1)*24+L$11,COLUMN(Entrées!$C$37)+($C580-1),4,TRUE,"Entrées")))</f>
        <v>14</v>
      </c>
      <c r="M580" s="28">
        <f ca="1">IF($D580&gt;$D$8,"",INDIRECT(ADDRESS(ROW(Entrées!$C$37)+($D580-1)*24+M$11,COLUMN(Entrées!$C$37)+($C580-1),4,TRUE,"Entrées")))</f>
        <v>3</v>
      </c>
      <c r="N580" s="28">
        <f ca="1">IF($D580&gt;$D$8,"",INDIRECT(ADDRESS(ROW(Entrées!$C$37)+($D580-1)*24+N$11,COLUMN(Entrées!$C$37)+($C580-1),4,TRUE,"Entrées")))</f>
        <v>-385</v>
      </c>
      <c r="O580" s="28">
        <f ca="1">IF($D580&gt;$D$8,"",INDIRECT(ADDRESS(ROW(Entrées!$C$37)+($D580-1)*24+O$11,COLUMN(Entrées!$C$37)+($C580-1),4,TRUE,"Entrées")))</f>
        <v>-463</v>
      </c>
      <c r="P580" s="28">
        <f ca="1">IF($D580&gt;$D$8,"",INDIRECT(ADDRESS(ROW(Entrées!$C$37)+($D580-1)*24+P$11,COLUMN(Entrées!$C$37)+($C580-1),4,TRUE,"Entrées")))</f>
        <v>-411</v>
      </c>
      <c r="Q580" s="28">
        <f ca="1">IF($D580&gt;$D$8,"",INDIRECT(ADDRESS(ROW(Entrées!$C$37)+($D580-1)*24+Q$11,COLUMN(Entrées!$C$37)+($C580-1),4,TRUE,"Entrées")))</f>
        <v>-418</v>
      </c>
      <c r="R580" s="28">
        <f ca="1">IF($D580&gt;$D$8,"",INDIRECT(ADDRESS(ROW(Entrées!$C$37)+($D580-1)*24+R$11,COLUMN(Entrées!$C$37)+($C580-1),4,TRUE,"Entrées")))</f>
        <v>-486</v>
      </c>
      <c r="S580" s="28">
        <f ca="1">IF($D580&gt;$D$8,"",INDIRECT(ADDRESS(ROW(Entrées!$C$37)+($D580-1)*24+S$11,COLUMN(Entrées!$C$37)+($C580-1),4,TRUE,"Entrées")))</f>
        <v>-645</v>
      </c>
      <c r="T580" s="28">
        <f ca="1">IF($D580&gt;$D$8,"",INDIRECT(ADDRESS(ROW(Entrées!$C$37)+($D580-1)*24+T$11,COLUMN(Entrées!$C$37)+($C580-1),4,TRUE,"Entrées")))</f>
        <v>-557</v>
      </c>
      <c r="U580" s="28">
        <f ca="1">IF($D580&gt;$D$8,"",INDIRECT(ADDRESS(ROW(Entrées!$C$37)+($D580-1)*24+U$11,COLUMN(Entrées!$C$37)+($C580-1),4,TRUE,"Entrées")))</f>
        <v>-666</v>
      </c>
      <c r="V580" s="28">
        <f ca="1">IF($D580&gt;$D$8,"",INDIRECT(ADDRESS(ROW(Entrées!$C$37)+($D580-1)*24+V$11,COLUMN(Entrées!$C$37)+($C580-1),4,TRUE,"Entrées")))</f>
        <v>-604</v>
      </c>
      <c r="W580" s="28">
        <f ca="1">IF($D580&gt;$D$8,"",INDIRECT(ADDRESS(ROW(Entrées!$C$37)+($D580-1)*24+W$11,COLUMN(Entrées!$C$37)+($C580-1),4,TRUE,"Entrées")))</f>
        <v>-845</v>
      </c>
      <c r="X580" s="28">
        <f ca="1">IF($D580&gt;$D$8,"",INDIRECT(ADDRESS(ROW(Entrées!$C$37)+($D580-1)*24+X$11,COLUMN(Entrées!$C$37)+($C580-1),4,TRUE,"Entrées")))</f>
        <v>-1000</v>
      </c>
      <c r="Y580" s="28">
        <f ca="1">IF($D580&gt;$D$8,"",INDIRECT(ADDRESS(ROW(Entrées!$C$37)+($D580-1)*24+Y$11,COLUMN(Entrées!$C$37)+($C580-1),4,TRUE,"Entrées")))</f>
        <v>-1000</v>
      </c>
      <c r="Z580" s="28">
        <f ca="1">IF($D580&gt;$D$8,"",INDIRECT(ADDRESS(ROW(Entrées!$C$37)+($D580-1)*24+Z$11,COLUMN(Entrées!$C$37)+($C580-1),4,TRUE,"Entrées")))</f>
        <v>-898</v>
      </c>
      <c r="AA580" s="28">
        <f ca="1">IF($D580&gt;$D$8,"",INDIRECT(ADDRESS(ROW(Entrées!$C$37)+($D580-1)*24+AA$11,COLUMN(Entrées!$C$37)+($C580-1),4,TRUE,"Entrées")))</f>
        <v>-941</v>
      </c>
      <c r="AB580" s="28">
        <f ca="1">IF($D580&gt;$D$8,"",INDIRECT(ADDRESS(ROW(Entrées!$C$37)+($D580-1)*24+AB$11,COLUMN(Entrées!$C$37)+($C580-1),4,TRUE,"Entrées")))</f>
        <v>-1000</v>
      </c>
      <c r="AC580" s="11"/>
      <c r="AD580" s="40">
        <f t="shared" ca="1" si="685"/>
        <v>-668.16666666666663</v>
      </c>
      <c r="AE580" s="40">
        <f t="shared" ca="1" si="687"/>
        <v>14</v>
      </c>
      <c r="AF580" s="40">
        <f t="shared" ca="1" si="688"/>
        <v>-1000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49473.956989247294</v>
      </c>
      <c r="AK580" s="31">
        <f t="shared" ca="1" si="602"/>
        <v>49350.672043010745</v>
      </c>
      <c r="AL580" s="31">
        <f t="shared" ca="1" si="603"/>
        <v>49398.118279569891</v>
      </c>
      <c r="AM580" s="31">
        <f t="shared" ca="1" si="604"/>
        <v>347.55645161290329</v>
      </c>
      <c r="AN580" s="31">
        <f t="shared" ca="1" si="605"/>
        <v>2588.1444892473114</v>
      </c>
      <c r="AO580" s="31">
        <f t="shared" ca="1" si="606"/>
        <v>1503.5463709677417</v>
      </c>
      <c r="AP580" s="31">
        <f t="shared" ca="1" si="607"/>
        <v>41704.171370967742</v>
      </c>
      <c r="AQ580" s="31">
        <f t="shared" ca="1" si="608"/>
        <v>2152.7096774193546</v>
      </c>
      <c r="AR580" s="31">
        <f t="shared" ca="1" si="609"/>
        <v>402.56922043010746</v>
      </c>
      <c r="AS580" s="31">
        <f t="shared" ca="1" si="610"/>
        <v>6508.2741935483891</v>
      </c>
      <c r="AT580" s="31">
        <f t="shared" ca="1" si="611"/>
        <v>-813.07862903225805</v>
      </c>
      <c r="AU580" s="31">
        <f t="shared" ca="1" si="612"/>
        <v>663.5913978494624</v>
      </c>
      <c r="AV580" s="31">
        <f t="shared" ca="1" si="613"/>
        <v>-5583.5161290322567</v>
      </c>
      <c r="AW580" s="31">
        <f t="shared" ca="1" si="614"/>
        <v>65.047043010752674</v>
      </c>
      <c r="AX580" s="31">
        <f t="shared" ca="1" si="615"/>
        <v>1350.5215053763443</v>
      </c>
      <c r="AY580" s="31">
        <f t="shared" ca="1" si="616"/>
        <v>-1174.383064516129</v>
      </c>
      <c r="AZ580" s="31">
        <f t="shared" ca="1" si="617"/>
        <v>-997.34811827956992</v>
      </c>
      <c r="BA580" s="31">
        <f t="shared" ca="1" si="618"/>
        <v>-382.02016129032256</v>
      </c>
      <c r="BB580" s="31">
        <f t="shared" ca="1" si="619"/>
        <v>-2410.5497311827958</v>
      </c>
      <c r="BC580" s="31">
        <f t="shared" ca="1" si="620"/>
        <v>-1597.1438172043011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5538</v>
      </c>
      <c r="BI580" s="32">
        <f>IF($BF580&gt;$Y$7,"",IF(AND($BF580=$Y$7,$BG580=23),"",Entrées!D608-Entrées!D607))</f>
        <v>4325</v>
      </c>
      <c r="BJ580" s="32">
        <f>IF($BF580&gt;$Y$7,"",IF(AND($BF580=$Y$7,$BG580=23),"",Entrées!E608-Entrées!E607))</f>
        <v>4737.5</v>
      </c>
      <c r="BK580" s="32">
        <f>IF($BF580&gt;$Y$7,"",IF(AND($BF580=$Y$7,$BG580=23),"",Entrées!F608-Entrées!F607))</f>
        <v>54.5</v>
      </c>
      <c r="BL580" s="32">
        <f>IF($BF580&gt;$Y$7,"",IF(AND($BF580=$Y$7,$BG580=23),"",Entrées!G608-Entrées!G607))</f>
        <v>502.5</v>
      </c>
      <c r="BM580" s="32">
        <f>IF($BF580&gt;$Y$7,"",IF(AND($BF580=$Y$7,$BG580=23),"",Entrées!H608-Entrées!H607))</f>
        <v>199.5</v>
      </c>
      <c r="BN580" s="32">
        <f>IF($BF580&gt;$Y$7,"",IF(AND($BF580=$Y$7,$BG580=23),"",Entrées!I608-Entrées!I607))</f>
        <v>296.5</v>
      </c>
      <c r="BO580" s="32">
        <f>IF($BF580&gt;$Y$7,"",IF(AND($BF580=$Y$7,$BG580=23),"",Entrées!J608-Entrées!J607))</f>
        <v>691</v>
      </c>
      <c r="BP580" s="32">
        <f>IF($BF580&gt;$Y$7,"",IF(AND($BF580=$Y$7,$BG580=23),"",Entrées!K608-Entrées!K607))</f>
        <v>-122</v>
      </c>
      <c r="BQ580" s="32">
        <f>IF($BF580&gt;$Y$7,"",IF(AND($BF580=$Y$7,$BG580=23),"",Entrées!L608-Entrées!L607))</f>
        <v>3033</v>
      </c>
      <c r="BR580" s="32">
        <f>IF($BF580&gt;$Y$7,"",IF(AND($BF580=$Y$7,$BG580=23),"",Entrées!M608-Entrées!M607))</f>
        <v>18</v>
      </c>
      <c r="BS580" s="32">
        <f>IF($BF580&gt;$Y$7,"",IF(AND($BF580=$Y$7,$BG580=23),"",Entrées!N608-Entrées!N607))</f>
        <v>16</v>
      </c>
      <c r="BT580" s="32">
        <f>IF($BF580&gt;$Y$7,"",IF(AND($BF580=$Y$7,$BG580=23),"",Entrées!O608-Entrées!O607))</f>
        <v>850</v>
      </c>
      <c r="BU580" s="32">
        <f>IF($BF580&gt;$Y$7,"",IF(AND($BF580=$Y$7,$BG580=23),"",Entrées!P608-Entrées!P607))</f>
        <v>4</v>
      </c>
      <c r="BV580" s="32">
        <f>IF($BF580&gt;$Y$7,"",IF(AND($BF580=$Y$7,$BG580=23),"",Entrées!Q608-Entrées!Q607))</f>
        <v>-23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272</v>
      </c>
      <c r="BY580" s="32">
        <f>IF($BF580&gt;$Y$7,"",IF(AND($BF580=$Y$7,$BG580=23),"",Entrées!T608-Entrées!T607))</f>
        <v>0</v>
      </c>
      <c r="BZ580" s="32">
        <f>IF($BF580&gt;$Y$7,"",IF(AND($BF580=$Y$7,$BG580=23),"",Entrées!U608-Entrées!U607))</f>
        <v>66</v>
      </c>
      <c r="CA580" s="32">
        <f>IF($BF580&gt;$Y$7,"",IF(AND($BF580=$Y$7,$BG580=23),"",Entrées!V608-Entrées!V607))</f>
        <v>910</v>
      </c>
      <c r="CD580" s="33">
        <f>IF($BF580&lt;=$Y$7,Entrées!J607/CD$2,"")</f>
        <v>0.27012364370426445</v>
      </c>
      <c r="CE580" s="33">
        <f>IF($BF580&lt;=$Y$7,Entrées!K607/CE$2,"")</f>
        <v>2.9264214046822744E-2</v>
      </c>
      <c r="CF580" s="11">
        <f t="shared" si="622"/>
        <v>7926</v>
      </c>
      <c r="CG580" s="11">
        <f t="shared" si="623"/>
        <v>4186</v>
      </c>
      <c r="CH580" s="52">
        <f t="shared" si="624"/>
        <v>0.27160101910413265</v>
      </c>
      <c r="CI580" s="52">
        <f t="shared" si="625"/>
        <v>9.6170382329218221E-2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-999</v>
      </c>
      <c r="F581" s="28">
        <f ca="1">IF($D581&gt;$D$8,"",INDIRECT(ADDRESS(ROW(Entrées!$C$37)+($D581-1)*24+F$11,COLUMN(Entrées!$C$37)+($C581-1),4,TRUE,"Entrées")))</f>
        <v>-974</v>
      </c>
      <c r="G581" s="28">
        <f ca="1">IF($D581&gt;$D$8,"",INDIRECT(ADDRESS(ROW(Entrées!$C$37)+($D581-1)*24+G$11,COLUMN(Entrées!$C$37)+($C581-1),4,TRUE,"Entrées")))</f>
        <v>-974</v>
      </c>
      <c r="H581" s="28">
        <f ca="1">IF($D581&gt;$D$8,"",INDIRECT(ADDRESS(ROW(Entrées!$C$37)+($D581-1)*24+H$11,COLUMN(Entrées!$C$37)+($C581-1),4,TRUE,"Entrées")))</f>
        <v>-974</v>
      </c>
      <c r="I581" s="28">
        <f ca="1">IF($D581&gt;$D$8,"",INDIRECT(ADDRESS(ROW(Entrées!$C$37)+($D581-1)*24+I$11,COLUMN(Entrées!$C$37)+($C581-1),4,TRUE,"Entrées")))</f>
        <v>-974</v>
      </c>
      <c r="J581" s="28">
        <f ca="1">IF($D581&gt;$D$8,"",INDIRECT(ADDRESS(ROW(Entrées!$C$37)+($D581-1)*24+J$11,COLUMN(Entrées!$C$37)+($C581-1),4,TRUE,"Entrées")))</f>
        <v>-974</v>
      </c>
      <c r="K581" s="28">
        <f ca="1">IF($D581&gt;$D$8,"",INDIRECT(ADDRESS(ROW(Entrées!$C$37)+($D581-1)*24+K$11,COLUMN(Entrées!$C$37)+($C581-1),4,TRUE,"Entrées")))</f>
        <v>-993</v>
      </c>
      <c r="L581" s="28">
        <f ca="1">IF($D581&gt;$D$8,"",INDIRECT(ADDRESS(ROW(Entrées!$C$37)+($D581-1)*24+L$11,COLUMN(Entrées!$C$37)+($C581-1),4,TRUE,"Entrées")))</f>
        <v>-795</v>
      </c>
      <c r="M581" s="28">
        <f ca="1">IF($D581&gt;$D$8,"",INDIRECT(ADDRESS(ROW(Entrées!$C$37)+($D581-1)*24+M$11,COLUMN(Entrées!$C$37)+($C581-1),4,TRUE,"Entrées")))</f>
        <v>-801</v>
      </c>
      <c r="N581" s="28">
        <f ca="1">IF($D581&gt;$D$8,"",INDIRECT(ADDRESS(ROW(Entrées!$C$37)+($D581-1)*24+N$11,COLUMN(Entrées!$C$37)+($C581-1),4,TRUE,"Entrées")))</f>
        <v>-931</v>
      </c>
      <c r="O581" s="28">
        <f ca="1">IF($D581&gt;$D$8,"",INDIRECT(ADDRESS(ROW(Entrées!$C$37)+($D581-1)*24+O$11,COLUMN(Entrées!$C$37)+($C581-1),4,TRUE,"Entrées")))</f>
        <v>-916</v>
      </c>
      <c r="P581" s="28">
        <f ca="1">IF($D581&gt;$D$8,"",INDIRECT(ADDRESS(ROW(Entrées!$C$37)+($D581-1)*24+P$11,COLUMN(Entrées!$C$37)+($C581-1),4,TRUE,"Entrées")))</f>
        <v>-904</v>
      </c>
      <c r="Q581" s="28">
        <f ca="1">IF($D581&gt;$D$8,"",INDIRECT(ADDRESS(ROW(Entrées!$C$37)+($D581-1)*24+Q$11,COLUMN(Entrées!$C$37)+($C581-1),4,TRUE,"Entrées")))</f>
        <v>-571</v>
      </c>
      <c r="R581" s="28">
        <f ca="1">IF($D581&gt;$D$8,"",INDIRECT(ADDRESS(ROW(Entrées!$C$37)+($D581-1)*24+R$11,COLUMN(Entrées!$C$37)+($C581-1),4,TRUE,"Entrées")))</f>
        <v>-591</v>
      </c>
      <c r="S581" s="28">
        <f ca="1">IF($D581&gt;$D$8,"",INDIRECT(ADDRESS(ROW(Entrées!$C$37)+($D581-1)*24+S$11,COLUMN(Entrées!$C$37)+($C581-1),4,TRUE,"Entrées")))</f>
        <v>-550</v>
      </c>
      <c r="T581" s="28">
        <f ca="1">IF($D581&gt;$D$8,"",INDIRECT(ADDRESS(ROW(Entrées!$C$37)+($D581-1)*24+T$11,COLUMN(Entrées!$C$37)+($C581-1),4,TRUE,"Entrées")))</f>
        <v>-203</v>
      </c>
      <c r="U581" s="28">
        <f ca="1">IF($D581&gt;$D$8,"",INDIRECT(ADDRESS(ROW(Entrées!$C$37)+($D581-1)*24+U$11,COLUMN(Entrées!$C$37)+($C581-1),4,TRUE,"Entrées")))</f>
        <v>-617</v>
      </c>
      <c r="V581" s="28">
        <f ca="1">IF($D581&gt;$D$8,"",INDIRECT(ADDRESS(ROW(Entrées!$C$37)+($D581-1)*24+V$11,COLUMN(Entrées!$C$37)+($C581-1),4,TRUE,"Entrées")))</f>
        <v>-538</v>
      </c>
      <c r="W581" s="28">
        <f ca="1">IF($D581&gt;$D$8,"",INDIRECT(ADDRESS(ROW(Entrées!$C$37)+($D581-1)*24+W$11,COLUMN(Entrées!$C$37)+($C581-1),4,TRUE,"Entrées")))</f>
        <v>-667</v>
      </c>
      <c r="X581" s="28">
        <f ca="1">IF($D581&gt;$D$8,"",INDIRECT(ADDRESS(ROW(Entrées!$C$37)+($D581-1)*24+X$11,COLUMN(Entrées!$C$37)+($C581-1),4,TRUE,"Entrées")))</f>
        <v>-705</v>
      </c>
      <c r="Y581" s="28">
        <f ca="1">IF($D581&gt;$D$8,"",INDIRECT(ADDRESS(ROW(Entrées!$C$37)+($D581-1)*24+Y$11,COLUMN(Entrées!$C$37)+($C581-1),4,TRUE,"Entrées")))</f>
        <v>-999</v>
      </c>
      <c r="Z581" s="28">
        <f ca="1">IF($D581&gt;$D$8,"",INDIRECT(ADDRESS(ROW(Entrées!$C$37)+($D581-1)*24+Z$11,COLUMN(Entrées!$C$37)+($C581-1),4,TRUE,"Entrées")))</f>
        <v>-999</v>
      </c>
      <c r="AA581" s="28">
        <f ca="1">IF($D581&gt;$D$8,"",INDIRECT(ADDRESS(ROW(Entrées!$C$37)+($D581-1)*24+AA$11,COLUMN(Entrées!$C$37)+($C581-1),4,TRUE,"Entrées")))</f>
        <v>-286</v>
      </c>
      <c r="AB581" s="28">
        <f ca="1">IF($D581&gt;$D$8,"",INDIRECT(ADDRESS(ROW(Entrées!$C$37)+($D581-1)*24+AB$11,COLUMN(Entrées!$C$37)+($C581-1),4,TRUE,"Entrées")))</f>
        <v>-484</v>
      </c>
      <c r="AC581" s="11"/>
      <c r="AD581" s="40">
        <f t="shared" ca="1" si="685"/>
        <v>-767.45833333333337</v>
      </c>
      <c r="AE581" s="40">
        <f t="shared" ca="1" si="687"/>
        <v>-203</v>
      </c>
      <c r="AF581" s="40">
        <f t="shared" ca="1" si="688"/>
        <v>-999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49473.956989247294</v>
      </c>
      <c r="AK581" s="31">
        <f t="shared" ca="1" si="602"/>
        <v>49350.672043010745</v>
      </c>
      <c r="AL581" s="31">
        <f t="shared" ca="1" si="603"/>
        <v>49398.118279569891</v>
      </c>
      <c r="AM581" s="31">
        <f t="shared" ca="1" si="604"/>
        <v>347.55645161290329</v>
      </c>
      <c r="AN581" s="31">
        <f t="shared" ca="1" si="605"/>
        <v>2588.1444892473114</v>
      </c>
      <c r="AO581" s="31">
        <f t="shared" ca="1" si="606"/>
        <v>1503.5463709677417</v>
      </c>
      <c r="AP581" s="31">
        <f t="shared" ca="1" si="607"/>
        <v>41704.171370967742</v>
      </c>
      <c r="AQ581" s="31">
        <f t="shared" ca="1" si="608"/>
        <v>2152.7096774193546</v>
      </c>
      <c r="AR581" s="31">
        <f t="shared" ca="1" si="609"/>
        <v>402.56922043010746</v>
      </c>
      <c r="AS581" s="31">
        <f t="shared" ca="1" si="610"/>
        <v>6508.2741935483891</v>
      </c>
      <c r="AT581" s="31">
        <f t="shared" ca="1" si="611"/>
        <v>-813.07862903225805</v>
      </c>
      <c r="AU581" s="31">
        <f t="shared" ca="1" si="612"/>
        <v>663.5913978494624</v>
      </c>
      <c r="AV581" s="31">
        <f t="shared" ca="1" si="613"/>
        <v>-5583.5161290322567</v>
      </c>
      <c r="AW581" s="31">
        <f t="shared" ca="1" si="614"/>
        <v>65.047043010752674</v>
      </c>
      <c r="AX581" s="31">
        <f t="shared" ca="1" si="615"/>
        <v>1350.5215053763443</v>
      </c>
      <c r="AY581" s="31">
        <f t="shared" ca="1" si="616"/>
        <v>-1174.383064516129</v>
      </c>
      <c r="AZ581" s="31">
        <f t="shared" ca="1" si="617"/>
        <v>-997.34811827956992</v>
      </c>
      <c r="BA581" s="31">
        <f t="shared" ca="1" si="618"/>
        <v>-382.02016129032256</v>
      </c>
      <c r="BB581" s="31">
        <f t="shared" ca="1" si="619"/>
        <v>-2410.5497311827958</v>
      </c>
      <c r="BC581" s="31">
        <f t="shared" ca="1" si="620"/>
        <v>-1597.1438172043011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-1670</v>
      </c>
      <c r="BI581" s="32">
        <f>IF($BF581&gt;$Y$7,"",IF(AND($BF581=$Y$7,$BG581=23),"",Entrées!D609-Entrées!D608))</f>
        <v>-2650</v>
      </c>
      <c r="BJ581" s="32">
        <f>IF($BF581&gt;$Y$7,"",IF(AND($BF581=$Y$7,$BG581=23),"",Entrées!E609-Entrées!E608))</f>
        <v>-2575</v>
      </c>
      <c r="BK581" s="32">
        <f>IF($BF581&gt;$Y$7,"",IF(AND($BF581=$Y$7,$BG581=23),"",Entrées!F609-Entrées!F608))</f>
        <v>-0.5</v>
      </c>
      <c r="BL581" s="32">
        <f>IF($BF581&gt;$Y$7,"",IF(AND($BF581=$Y$7,$BG581=23),"",Entrées!G609-Entrées!G608))</f>
        <v>-222.5</v>
      </c>
      <c r="BM581" s="32">
        <f>IF($BF581&gt;$Y$7,"",IF(AND($BF581=$Y$7,$BG581=23),"",Entrées!H609-Entrées!H608))</f>
        <v>-123</v>
      </c>
      <c r="BN581" s="32">
        <f>IF($BF581&gt;$Y$7,"",IF(AND($BF581=$Y$7,$BG581=23),"",Entrées!I609-Entrées!I608))</f>
        <v>273</v>
      </c>
      <c r="BO581" s="32">
        <f>IF($BF581&gt;$Y$7,"",IF(AND($BF581=$Y$7,$BG581=23),"",Entrées!J609-Entrées!J608))</f>
        <v>546.5</v>
      </c>
      <c r="BP581" s="32">
        <f>IF($BF581&gt;$Y$7,"",IF(AND($BF581=$Y$7,$BG581=23),"",Entrées!K609-Entrées!K608))</f>
        <v>-0.5</v>
      </c>
      <c r="BQ581" s="32">
        <f>IF($BF581&gt;$Y$7,"",IF(AND($BF581=$Y$7,$BG581=23),"",Entrées!L609-Entrées!L608))</f>
        <v>-2227.5</v>
      </c>
      <c r="BR581" s="32">
        <f>IF($BF581&gt;$Y$7,"",IF(AND($BF581=$Y$7,$BG581=23),"",Entrées!M609-Entrées!M608))</f>
        <v>0</v>
      </c>
      <c r="BS581" s="32">
        <f>IF($BF581&gt;$Y$7,"",IF(AND($BF581=$Y$7,$BG581=23),"",Entrées!N609-Entrées!N608))</f>
        <v>5</v>
      </c>
      <c r="BT581" s="32">
        <f>IF($BF581&gt;$Y$7,"",IF(AND($BF581=$Y$7,$BG581=23),"",Entrées!O609-Entrées!O608))</f>
        <v>78.5</v>
      </c>
      <c r="BU581" s="32">
        <f>IF($BF581&gt;$Y$7,"",IF(AND($BF581=$Y$7,$BG581=23),"",Entrées!P609-Entrées!P608))</f>
        <v>-2</v>
      </c>
      <c r="BV581" s="32">
        <f>IF($BF581&gt;$Y$7,"",IF(AND($BF581=$Y$7,$BG581=23),"",Entrées!Q609-Entrées!Q608))</f>
        <v>1036</v>
      </c>
      <c r="BW581" s="32">
        <f>IF($BF581&gt;$Y$7,"",IF(AND($BF581=$Y$7,$BG581=23),"",Entrées!R609-Entrées!R608))</f>
        <v>0</v>
      </c>
      <c r="BX581" s="32">
        <f>IF($BF581&gt;$Y$7,"",IF(AND($BF581=$Y$7,$BG581=23),"",Entrées!S609-Entrées!S608))</f>
        <v>-250</v>
      </c>
      <c r="BY581" s="32">
        <f>IF($BF581&gt;$Y$7,"",IF(AND($BF581=$Y$7,$BG581=23),"",Entrées!T609-Entrées!T608))</f>
        <v>-58</v>
      </c>
      <c r="BZ581" s="32">
        <f>IF($BF581&gt;$Y$7,"",IF(AND($BF581=$Y$7,$BG581=23),"",Entrées!U609-Entrées!U608))</f>
        <v>-66</v>
      </c>
      <c r="CA581" s="32">
        <f>IF($BF581&gt;$Y$7,"",IF(AND($BF581=$Y$7,$BG581=23),"",Entrées!V609-Entrées!V608))</f>
        <v>-1328</v>
      </c>
      <c r="CD581" s="33">
        <f>IF($BF581&lt;=$Y$7,Entrées!J608/CD$2,"")</f>
        <v>0.35730507191521577</v>
      </c>
      <c r="CE581" s="33">
        <f>IF($BF581&lt;=$Y$7,Entrées!K608/CE$2,"")</f>
        <v>1.1944577161968466E-4</v>
      </c>
      <c r="CF581" s="11">
        <f t="shared" si="622"/>
        <v>7926</v>
      </c>
      <c r="CG581" s="11">
        <f t="shared" si="623"/>
        <v>4186</v>
      </c>
      <c r="CH581" s="52">
        <f t="shared" si="624"/>
        <v>0.27160101910413265</v>
      </c>
      <c r="CI581" s="52">
        <f t="shared" si="625"/>
        <v>9.6170382329218221E-2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-1000</v>
      </c>
      <c r="F582" s="28">
        <f ca="1">IF($D582&gt;$D$8,"",INDIRECT(ADDRESS(ROW(Entrées!$C$37)+($D582-1)*24+F$11,COLUMN(Entrées!$C$37)+($C582-1),4,TRUE,"Entrées")))</f>
        <v>-877</v>
      </c>
      <c r="G582" s="28">
        <f ca="1">IF($D582&gt;$D$8,"",INDIRECT(ADDRESS(ROW(Entrées!$C$37)+($D582-1)*24+G$11,COLUMN(Entrées!$C$37)+($C582-1),4,TRUE,"Entrées")))</f>
        <v>-877</v>
      </c>
      <c r="H582" s="28">
        <f ca="1">IF($D582&gt;$D$8,"",INDIRECT(ADDRESS(ROW(Entrées!$C$37)+($D582-1)*24+H$11,COLUMN(Entrées!$C$37)+($C582-1),4,TRUE,"Entrées")))</f>
        <v>-877</v>
      </c>
      <c r="I582" s="28">
        <f ca="1">IF($D582&gt;$D$8,"",INDIRECT(ADDRESS(ROW(Entrées!$C$37)+($D582-1)*24+I$11,COLUMN(Entrées!$C$37)+($C582-1),4,TRUE,"Entrées")))</f>
        <v>-877</v>
      </c>
      <c r="J582" s="28">
        <f ca="1">IF($D582&gt;$D$8,"",INDIRECT(ADDRESS(ROW(Entrées!$C$37)+($D582-1)*24+J$11,COLUMN(Entrées!$C$37)+($C582-1),4,TRUE,"Entrées")))</f>
        <v>-877</v>
      </c>
      <c r="K582" s="28">
        <f ca="1">IF($D582&gt;$D$8,"",INDIRECT(ADDRESS(ROW(Entrées!$C$37)+($D582-1)*24+K$11,COLUMN(Entrées!$C$37)+($C582-1),4,TRUE,"Entrées")))</f>
        <v>-682</v>
      </c>
      <c r="L582" s="28">
        <f ca="1">IF($D582&gt;$D$8,"",INDIRECT(ADDRESS(ROW(Entrées!$C$37)+($D582-1)*24+L$11,COLUMN(Entrées!$C$37)+($C582-1),4,TRUE,"Entrées")))</f>
        <v>-4</v>
      </c>
      <c r="M582" s="28">
        <f ca="1">IF($D582&gt;$D$8,"",INDIRECT(ADDRESS(ROW(Entrées!$C$37)+($D582-1)*24+M$11,COLUMN(Entrées!$C$37)+($C582-1),4,TRUE,"Entrées")))</f>
        <v>-271</v>
      </c>
      <c r="N582" s="28">
        <f ca="1">IF($D582&gt;$D$8,"",INDIRECT(ADDRESS(ROW(Entrées!$C$37)+($D582-1)*24+N$11,COLUMN(Entrées!$C$37)+($C582-1),4,TRUE,"Entrées")))</f>
        <v>-828</v>
      </c>
      <c r="O582" s="28">
        <f ca="1">IF($D582&gt;$D$8,"",INDIRECT(ADDRESS(ROW(Entrées!$C$37)+($D582-1)*24+O$11,COLUMN(Entrées!$C$37)+($C582-1),4,TRUE,"Entrées")))</f>
        <v>-824</v>
      </c>
      <c r="P582" s="28">
        <f ca="1">IF($D582&gt;$D$8,"",INDIRECT(ADDRESS(ROW(Entrées!$C$37)+($D582-1)*24+P$11,COLUMN(Entrées!$C$37)+($C582-1),4,TRUE,"Entrées")))</f>
        <v>-787</v>
      </c>
      <c r="Q582" s="28">
        <f ca="1">IF($D582&gt;$D$8,"",INDIRECT(ADDRESS(ROW(Entrées!$C$37)+($D582-1)*24+Q$11,COLUMN(Entrées!$C$37)+($C582-1),4,TRUE,"Entrées")))</f>
        <v>-626</v>
      </c>
      <c r="R582" s="28">
        <f ca="1">IF($D582&gt;$D$8,"",INDIRECT(ADDRESS(ROW(Entrées!$C$37)+($D582-1)*24+R$11,COLUMN(Entrées!$C$37)+($C582-1),4,TRUE,"Entrées")))</f>
        <v>-362</v>
      </c>
      <c r="S582" s="28">
        <f ca="1">IF($D582&gt;$D$8,"",INDIRECT(ADDRESS(ROW(Entrées!$C$37)+($D582-1)*24+S$11,COLUMN(Entrées!$C$37)+($C582-1),4,TRUE,"Entrées")))</f>
        <v>-170</v>
      </c>
      <c r="T582" s="28">
        <f ca="1">IF($D582&gt;$D$8,"",INDIRECT(ADDRESS(ROW(Entrées!$C$37)+($D582-1)*24+T$11,COLUMN(Entrées!$C$37)+($C582-1),4,TRUE,"Entrées")))</f>
        <v>-510</v>
      </c>
      <c r="U582" s="28">
        <f ca="1">IF($D582&gt;$D$8,"",INDIRECT(ADDRESS(ROW(Entrées!$C$37)+($D582-1)*24+U$11,COLUMN(Entrées!$C$37)+($C582-1),4,TRUE,"Entrées")))</f>
        <v>-626</v>
      </c>
      <c r="V582" s="28">
        <f ca="1">IF($D582&gt;$D$8,"",INDIRECT(ADDRESS(ROW(Entrées!$C$37)+($D582-1)*24+V$11,COLUMN(Entrées!$C$37)+($C582-1),4,TRUE,"Entrées")))</f>
        <v>-850</v>
      </c>
      <c r="W582" s="28">
        <f ca="1">IF($D582&gt;$D$8,"",INDIRECT(ADDRESS(ROW(Entrées!$C$37)+($D582-1)*24+W$11,COLUMN(Entrées!$C$37)+($C582-1),4,TRUE,"Entrées")))</f>
        <v>-776</v>
      </c>
      <c r="X582" s="28">
        <f ca="1">IF($D582&gt;$D$8,"",INDIRECT(ADDRESS(ROW(Entrées!$C$37)+($D582-1)*24+X$11,COLUMN(Entrées!$C$37)+($C582-1),4,TRUE,"Entrées")))</f>
        <v>-1000</v>
      </c>
      <c r="Y582" s="28">
        <f ca="1">IF($D582&gt;$D$8,"",INDIRECT(ADDRESS(ROW(Entrées!$C$37)+($D582-1)*24+Y$11,COLUMN(Entrées!$C$37)+($C582-1),4,TRUE,"Entrées")))</f>
        <v>-1000</v>
      </c>
      <c r="Z582" s="28">
        <f ca="1">IF($D582&gt;$D$8,"",INDIRECT(ADDRESS(ROW(Entrées!$C$37)+($D582-1)*24+Z$11,COLUMN(Entrées!$C$37)+($C582-1),4,TRUE,"Entrées")))</f>
        <v>-1000</v>
      </c>
      <c r="AA582" s="28">
        <f ca="1">IF($D582&gt;$D$8,"",INDIRECT(ADDRESS(ROW(Entrées!$C$37)+($D582-1)*24+AA$11,COLUMN(Entrées!$C$37)+($C582-1),4,TRUE,"Entrées")))</f>
        <v>-1000</v>
      </c>
      <c r="AB582" s="28">
        <f ca="1">IF($D582&gt;$D$8,"",INDIRECT(ADDRESS(ROW(Entrées!$C$37)+($D582-1)*24+AB$11,COLUMN(Entrées!$C$37)+($C582-1),4,TRUE,"Entrées")))</f>
        <v>-605</v>
      </c>
      <c r="AC582" s="11"/>
      <c r="AD582" s="40">
        <f t="shared" ca="1" si="685"/>
        <v>-721.08333333333337</v>
      </c>
      <c r="AE582" s="40">
        <f t="shared" ca="1" si="687"/>
        <v>-4</v>
      </c>
      <c r="AF582" s="40">
        <f t="shared" ca="1" si="688"/>
        <v>-1000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49473.956989247294</v>
      </c>
      <c r="AK582" s="31">
        <f t="shared" ca="1" si="602"/>
        <v>49350.672043010745</v>
      </c>
      <c r="AL582" s="31">
        <f t="shared" ca="1" si="603"/>
        <v>49398.118279569891</v>
      </c>
      <c r="AM582" s="31">
        <f t="shared" ca="1" si="604"/>
        <v>347.55645161290329</v>
      </c>
      <c r="AN582" s="31">
        <f t="shared" ca="1" si="605"/>
        <v>2588.1444892473114</v>
      </c>
      <c r="AO582" s="31">
        <f t="shared" ca="1" si="606"/>
        <v>1503.5463709677417</v>
      </c>
      <c r="AP582" s="31">
        <f t="shared" ca="1" si="607"/>
        <v>41704.171370967742</v>
      </c>
      <c r="AQ582" s="31">
        <f t="shared" ca="1" si="608"/>
        <v>2152.7096774193546</v>
      </c>
      <c r="AR582" s="31">
        <f t="shared" ca="1" si="609"/>
        <v>402.56922043010746</v>
      </c>
      <c r="AS582" s="31">
        <f t="shared" ca="1" si="610"/>
        <v>6508.2741935483891</v>
      </c>
      <c r="AT582" s="31">
        <f t="shared" ca="1" si="611"/>
        <v>-813.07862903225805</v>
      </c>
      <c r="AU582" s="31">
        <f t="shared" ca="1" si="612"/>
        <v>663.5913978494624</v>
      </c>
      <c r="AV582" s="31">
        <f t="shared" ca="1" si="613"/>
        <v>-5583.5161290322567</v>
      </c>
      <c r="AW582" s="31">
        <f t="shared" ca="1" si="614"/>
        <v>65.047043010752674</v>
      </c>
      <c r="AX582" s="31">
        <f t="shared" ca="1" si="615"/>
        <v>1350.5215053763443</v>
      </c>
      <c r="AY582" s="31">
        <f t="shared" ca="1" si="616"/>
        <v>-1174.383064516129</v>
      </c>
      <c r="AZ582" s="31">
        <f t="shared" ca="1" si="617"/>
        <v>-997.34811827956992</v>
      </c>
      <c r="BA582" s="31">
        <f t="shared" ca="1" si="618"/>
        <v>-382.02016129032256</v>
      </c>
      <c r="BB582" s="31">
        <f t="shared" ca="1" si="619"/>
        <v>-2410.5497311827958</v>
      </c>
      <c r="BC582" s="31">
        <f t="shared" ca="1" si="620"/>
        <v>-1597.1438172043011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-4201.5</v>
      </c>
      <c r="BI582" s="32">
        <f>IF($BF582&gt;$Y$7,"",IF(AND($BF582=$Y$7,$BG582=23),"",Entrées!D610-Entrées!D609))</f>
        <v>-4375</v>
      </c>
      <c r="BJ582" s="32">
        <f>IF($BF582&gt;$Y$7,"",IF(AND($BF582=$Y$7,$BG582=23),"",Entrées!E610-Entrées!E609))</f>
        <v>-4375</v>
      </c>
      <c r="BK582" s="32">
        <f>IF($BF582&gt;$Y$7,"",IF(AND($BF582=$Y$7,$BG582=23),"",Entrées!F610-Entrées!F609))</f>
        <v>-74.5</v>
      </c>
      <c r="BL582" s="32">
        <f>IF($BF582&gt;$Y$7,"",IF(AND($BF582=$Y$7,$BG582=23),"",Entrées!G610-Entrées!G609))</f>
        <v>-778</v>
      </c>
      <c r="BM582" s="32">
        <f>IF($BF582&gt;$Y$7,"",IF(AND($BF582=$Y$7,$BG582=23),"",Entrées!H610-Entrées!H609))</f>
        <v>-994.5</v>
      </c>
      <c r="BN582" s="32">
        <f>IF($BF582&gt;$Y$7,"",IF(AND($BF582=$Y$7,$BG582=23),"",Entrées!I610-Entrées!I609))</f>
        <v>-79.5</v>
      </c>
      <c r="BO582" s="32">
        <f>IF($BF582&gt;$Y$7,"",IF(AND($BF582=$Y$7,$BG582=23),"",Entrées!J610-Entrées!J609))</f>
        <v>311</v>
      </c>
      <c r="BP582" s="32">
        <f>IF($BF582&gt;$Y$7,"",IF(AND($BF582=$Y$7,$BG582=23),"",Entrées!K610-Entrées!K609))</f>
        <v>0</v>
      </c>
      <c r="BQ582" s="32">
        <f>IF($BF582&gt;$Y$7,"",IF(AND($BF582=$Y$7,$BG582=23),"",Entrées!L610-Entrées!L609))</f>
        <v>-1715</v>
      </c>
      <c r="BR582" s="32">
        <f>IF($BF582&gt;$Y$7,"",IF(AND($BF582=$Y$7,$BG582=23),"",Entrées!M610-Entrées!M609))</f>
        <v>-504</v>
      </c>
      <c r="BS582" s="32">
        <f>IF($BF582&gt;$Y$7,"",IF(AND($BF582=$Y$7,$BG582=23),"",Entrées!N610-Entrées!N609))</f>
        <v>-2</v>
      </c>
      <c r="BT582" s="32">
        <f>IF($BF582&gt;$Y$7,"",IF(AND($BF582=$Y$7,$BG582=23),"",Entrées!O610-Entrées!O609))</f>
        <v>-365</v>
      </c>
      <c r="BU582" s="32">
        <f>IF($BF582&gt;$Y$7,"",IF(AND($BF582=$Y$7,$BG582=23),"",Entrées!P610-Entrées!P609))</f>
        <v>-14.5</v>
      </c>
      <c r="BV582" s="32">
        <f>IF($BF582&gt;$Y$7,"",IF(AND($BF582=$Y$7,$BG582=23),"",Entrées!Q610-Entrées!Q609))</f>
        <v>491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-53</v>
      </c>
      <c r="BY582" s="32">
        <f>IF($BF582&gt;$Y$7,"",IF(AND($BF582=$Y$7,$BG582=23),"",Entrées!T610-Entrées!T609))</f>
        <v>-837</v>
      </c>
      <c r="BZ582" s="32">
        <f>IF($BF582&gt;$Y$7,"",IF(AND($BF582=$Y$7,$BG582=23),"",Entrées!U610-Entrées!U609))</f>
        <v>0</v>
      </c>
      <c r="CA582" s="32">
        <f>IF($BF582&gt;$Y$7,"",IF(AND($BF582=$Y$7,$BG582=23),"",Entrées!V610-Entrées!V609))</f>
        <v>-106</v>
      </c>
      <c r="CD582" s="33">
        <f>IF($BF582&lt;=$Y$7,Entrées!J609/CD$2,"")</f>
        <v>0.42625536209941961</v>
      </c>
      <c r="CE582" s="33">
        <f>IF($BF582&lt;=$Y$7,Entrées!K609/CE$2,"")</f>
        <v>0</v>
      </c>
      <c r="CF582" s="11">
        <f t="shared" si="622"/>
        <v>7926</v>
      </c>
      <c r="CG582" s="11">
        <f t="shared" si="623"/>
        <v>4186</v>
      </c>
      <c r="CH582" s="52">
        <f t="shared" si="624"/>
        <v>0.27160101910413265</v>
      </c>
      <c r="CI582" s="52">
        <f t="shared" si="625"/>
        <v>9.6170382329218221E-2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-1000</v>
      </c>
      <c r="F583" s="28">
        <f ca="1">IF($D583&gt;$D$8,"",INDIRECT(ADDRESS(ROW(Entrées!$C$37)+($D583-1)*24+F$11,COLUMN(Entrées!$C$37)+($C583-1),4,TRUE,"Entrées")))</f>
        <v>-850</v>
      </c>
      <c r="G583" s="28">
        <f ca="1">IF($D583&gt;$D$8,"",INDIRECT(ADDRESS(ROW(Entrées!$C$37)+($D583-1)*24+G$11,COLUMN(Entrées!$C$37)+($C583-1),4,TRUE,"Entrées")))</f>
        <v>-850</v>
      </c>
      <c r="H583" s="28">
        <f ca="1">IF($D583&gt;$D$8,"",INDIRECT(ADDRESS(ROW(Entrées!$C$37)+($D583-1)*24+H$11,COLUMN(Entrées!$C$37)+($C583-1),4,TRUE,"Entrées")))</f>
        <v>-850</v>
      </c>
      <c r="I583" s="28">
        <f ca="1">IF($D583&gt;$D$8,"",INDIRECT(ADDRESS(ROW(Entrées!$C$37)+($D583-1)*24+I$11,COLUMN(Entrées!$C$37)+($C583-1),4,TRUE,"Entrées")))</f>
        <v>-850</v>
      </c>
      <c r="J583" s="28">
        <f ca="1">IF($D583&gt;$D$8,"",INDIRECT(ADDRESS(ROW(Entrées!$C$37)+($D583-1)*24+J$11,COLUMN(Entrées!$C$37)+($C583-1),4,TRUE,"Entrées")))</f>
        <v>-850</v>
      </c>
      <c r="K583" s="28">
        <f ca="1">IF($D583&gt;$D$8,"",INDIRECT(ADDRESS(ROW(Entrées!$C$37)+($D583-1)*24+K$11,COLUMN(Entrées!$C$37)+($C583-1),4,TRUE,"Entrées")))</f>
        <v>-454</v>
      </c>
      <c r="L583" s="28">
        <f ca="1">IF($D583&gt;$D$8,"",INDIRECT(ADDRESS(ROW(Entrées!$C$37)+($D583-1)*24+L$11,COLUMN(Entrées!$C$37)+($C583-1),4,TRUE,"Entrées")))</f>
        <v>-430</v>
      </c>
      <c r="M583" s="28">
        <f ca="1">IF($D583&gt;$D$8,"",INDIRECT(ADDRESS(ROW(Entrées!$C$37)+($D583-1)*24+M$11,COLUMN(Entrées!$C$37)+($C583-1),4,TRUE,"Entrées")))</f>
        <v>-294</v>
      </c>
      <c r="N583" s="28">
        <f ca="1">IF($D583&gt;$D$8,"",INDIRECT(ADDRESS(ROW(Entrées!$C$37)+($D583-1)*24+N$11,COLUMN(Entrées!$C$37)+($C583-1),4,TRUE,"Entrées")))</f>
        <v>-651</v>
      </c>
      <c r="O583" s="28">
        <f ca="1">IF($D583&gt;$D$8,"",INDIRECT(ADDRESS(ROW(Entrées!$C$37)+($D583-1)*24+O$11,COLUMN(Entrées!$C$37)+($C583-1),4,TRUE,"Entrées")))</f>
        <v>-734</v>
      </c>
      <c r="P583" s="28">
        <f ca="1">IF($D583&gt;$D$8,"",INDIRECT(ADDRESS(ROW(Entrées!$C$37)+($D583-1)*24+P$11,COLUMN(Entrées!$C$37)+($C583-1),4,TRUE,"Entrées")))</f>
        <v>-570</v>
      </c>
      <c r="Q583" s="28">
        <f ca="1">IF($D583&gt;$D$8,"",INDIRECT(ADDRESS(ROW(Entrées!$C$37)+($D583-1)*24+Q$11,COLUMN(Entrées!$C$37)+($C583-1),4,TRUE,"Entrées")))</f>
        <v>-810</v>
      </c>
      <c r="R583" s="28">
        <f ca="1">IF($D583&gt;$D$8,"",INDIRECT(ADDRESS(ROW(Entrées!$C$37)+($D583-1)*24+R$11,COLUMN(Entrées!$C$37)+($C583-1),4,TRUE,"Entrées")))</f>
        <v>-621</v>
      </c>
      <c r="S583" s="28">
        <f ca="1">IF($D583&gt;$D$8,"",INDIRECT(ADDRESS(ROW(Entrées!$C$37)+($D583-1)*24+S$11,COLUMN(Entrées!$C$37)+($C583-1),4,TRUE,"Entrées")))</f>
        <v>-924</v>
      </c>
      <c r="T583" s="28">
        <f ca="1">IF($D583&gt;$D$8,"",INDIRECT(ADDRESS(ROW(Entrées!$C$37)+($D583-1)*24+T$11,COLUMN(Entrées!$C$37)+($C583-1),4,TRUE,"Entrées")))</f>
        <v>-850</v>
      </c>
      <c r="U583" s="28">
        <f ca="1">IF($D583&gt;$D$8,"",INDIRECT(ADDRESS(ROW(Entrées!$C$37)+($D583-1)*24+U$11,COLUMN(Entrées!$C$37)+($C583-1),4,TRUE,"Entrées")))</f>
        <v>-950</v>
      </c>
      <c r="V583" s="28">
        <f ca="1">IF($D583&gt;$D$8,"",INDIRECT(ADDRESS(ROW(Entrées!$C$37)+($D583-1)*24+V$11,COLUMN(Entrées!$C$37)+($C583-1),4,TRUE,"Entrées")))</f>
        <v>-1000</v>
      </c>
      <c r="W583" s="28">
        <f ca="1">IF($D583&gt;$D$8,"",INDIRECT(ADDRESS(ROW(Entrées!$C$37)+($D583-1)*24+W$11,COLUMN(Entrées!$C$37)+($C583-1),4,TRUE,"Entrées")))</f>
        <v>-986</v>
      </c>
      <c r="X583" s="28">
        <f ca="1">IF($D583&gt;$D$8,"",INDIRECT(ADDRESS(ROW(Entrées!$C$37)+($D583-1)*24+X$11,COLUMN(Entrées!$C$37)+($C583-1),4,TRUE,"Entrées")))</f>
        <v>-1000</v>
      </c>
      <c r="Y583" s="28">
        <f ca="1">IF($D583&gt;$D$8,"",INDIRECT(ADDRESS(ROW(Entrées!$C$37)+($D583-1)*24+Y$11,COLUMN(Entrées!$C$37)+($C583-1),4,TRUE,"Entrées")))</f>
        <v>-1000</v>
      </c>
      <c r="Z583" s="28">
        <f ca="1">IF($D583&gt;$D$8,"",INDIRECT(ADDRESS(ROW(Entrées!$C$37)+($D583-1)*24+Z$11,COLUMN(Entrées!$C$37)+($C583-1),4,TRUE,"Entrées")))</f>
        <v>-1000</v>
      </c>
      <c r="AA583" s="28">
        <f ca="1">IF($D583&gt;$D$8,"",INDIRECT(ADDRESS(ROW(Entrées!$C$37)+($D583-1)*24+AA$11,COLUMN(Entrées!$C$37)+($C583-1),4,TRUE,"Entrées")))</f>
        <v>-702</v>
      </c>
      <c r="AB583" s="28">
        <f ca="1">IF($D583&gt;$D$8,"",INDIRECT(ADDRESS(ROW(Entrées!$C$37)+($D583-1)*24+AB$11,COLUMN(Entrées!$C$37)+($C583-1),4,TRUE,"Entrées")))</f>
        <v>-773</v>
      </c>
      <c r="AC583" s="11"/>
      <c r="AD583" s="40">
        <f t="shared" ca="1" si="685"/>
        <v>-791.625</v>
      </c>
      <c r="AE583" s="40">
        <f t="shared" ca="1" si="687"/>
        <v>-294</v>
      </c>
      <c r="AF583" s="40">
        <f t="shared" ca="1" si="688"/>
        <v>-1000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49473.956989247294</v>
      </c>
      <c r="AK583" s="31">
        <f t="shared" ca="1" si="602"/>
        <v>49350.672043010745</v>
      </c>
      <c r="AL583" s="31">
        <f t="shared" ca="1" si="603"/>
        <v>49398.118279569891</v>
      </c>
      <c r="AM583" s="31">
        <f t="shared" ca="1" si="604"/>
        <v>347.55645161290329</v>
      </c>
      <c r="AN583" s="31">
        <f t="shared" ca="1" si="605"/>
        <v>2588.1444892473114</v>
      </c>
      <c r="AO583" s="31">
        <f t="shared" ca="1" si="606"/>
        <v>1503.5463709677417</v>
      </c>
      <c r="AP583" s="31">
        <f t="shared" ca="1" si="607"/>
        <v>41704.171370967742</v>
      </c>
      <c r="AQ583" s="31">
        <f t="shared" ca="1" si="608"/>
        <v>2152.7096774193546</v>
      </c>
      <c r="AR583" s="31">
        <f t="shared" ca="1" si="609"/>
        <v>402.56922043010746</v>
      </c>
      <c r="AS583" s="31">
        <f t="shared" ca="1" si="610"/>
        <v>6508.2741935483891</v>
      </c>
      <c r="AT583" s="31">
        <f t="shared" ca="1" si="611"/>
        <v>-813.07862903225805</v>
      </c>
      <c r="AU583" s="31">
        <f t="shared" ca="1" si="612"/>
        <v>663.5913978494624</v>
      </c>
      <c r="AV583" s="31">
        <f t="shared" ca="1" si="613"/>
        <v>-5583.5161290322567</v>
      </c>
      <c r="AW583" s="31">
        <f t="shared" ca="1" si="614"/>
        <v>65.047043010752674</v>
      </c>
      <c r="AX583" s="31">
        <f t="shared" ca="1" si="615"/>
        <v>1350.5215053763443</v>
      </c>
      <c r="AY583" s="31">
        <f t="shared" ca="1" si="616"/>
        <v>-1174.383064516129</v>
      </c>
      <c r="AZ583" s="31">
        <f t="shared" ca="1" si="617"/>
        <v>-997.34811827956992</v>
      </c>
      <c r="BA583" s="31">
        <f t="shared" ca="1" si="618"/>
        <v>-382.02016129032256</v>
      </c>
      <c r="BB583" s="31">
        <f t="shared" ca="1" si="619"/>
        <v>-2410.5497311827958</v>
      </c>
      <c r="BC583" s="31">
        <f t="shared" ca="1" si="620"/>
        <v>-1597.1438172043011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-2522.5</v>
      </c>
      <c r="BI583" s="32">
        <f>IF($BF583&gt;$Y$7,"",IF(AND($BF583=$Y$7,$BG583=23),"",Entrées!D611-Entrées!D610))</f>
        <v>-1200</v>
      </c>
      <c r="BJ583" s="32">
        <f>IF($BF583&gt;$Y$7,"",IF(AND($BF583=$Y$7,$BG583=23),"",Entrées!E611-Entrées!E610))</f>
        <v>-1200</v>
      </c>
      <c r="BK583" s="32">
        <f>IF($BF583&gt;$Y$7,"",IF(AND($BF583=$Y$7,$BG583=23),"",Entrées!F611-Entrées!F610))</f>
        <v>3</v>
      </c>
      <c r="BL583" s="32">
        <f>IF($BF583&gt;$Y$7,"",IF(AND($BF583=$Y$7,$BG583=23),"",Entrées!G611-Entrées!G610))</f>
        <v>-823</v>
      </c>
      <c r="BM583" s="32">
        <f>IF($BF583&gt;$Y$7,"",IF(AND($BF583=$Y$7,$BG583=23),"",Entrées!H611-Entrées!H610))</f>
        <v>-85.5</v>
      </c>
      <c r="BN583" s="32">
        <f>IF($BF583&gt;$Y$7,"",IF(AND($BF583=$Y$7,$BG583=23),"",Entrées!I611-Entrées!I610))</f>
        <v>-856</v>
      </c>
      <c r="BO583" s="32">
        <f>IF($BF583&gt;$Y$7,"",IF(AND($BF583=$Y$7,$BG583=23),"",Entrées!J611-Entrées!J610))</f>
        <v>238.5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-608</v>
      </c>
      <c r="BR583" s="32">
        <f>IF($BF583&gt;$Y$7,"",IF(AND($BF583=$Y$7,$BG583=23),"",Entrées!M611-Entrées!M610))</f>
        <v>-775.5</v>
      </c>
      <c r="BS583" s="32">
        <f>IF($BF583&gt;$Y$7,"",IF(AND($BF583=$Y$7,$BG583=23),"",Entrées!N611-Entrées!N610))</f>
        <v>11</v>
      </c>
      <c r="BT583" s="32">
        <f>IF($BF583&gt;$Y$7,"",IF(AND($BF583=$Y$7,$BG583=23),"",Entrées!O611-Entrées!O610))</f>
        <v>374</v>
      </c>
      <c r="BU583" s="32">
        <f>IF($BF583&gt;$Y$7,"",IF(AND($BF583=$Y$7,$BG583=23),"",Entrées!P611-Entrées!P610))</f>
        <v>-10.5</v>
      </c>
      <c r="BV583" s="32">
        <f>IF($BF583&gt;$Y$7,"",IF(AND($BF583=$Y$7,$BG583=23),"",Entrées!Q611-Entrées!Q610))</f>
        <v>1103</v>
      </c>
      <c r="BW583" s="32">
        <f>IF($BF583&gt;$Y$7,"",IF(AND($BF583=$Y$7,$BG583=23),"",Entrées!R611-Entrées!R610))</f>
        <v>6</v>
      </c>
      <c r="BX583" s="32">
        <f>IF($BF583&gt;$Y$7,"",IF(AND($BF583=$Y$7,$BG583=23),"",Entrées!S611-Entrées!S610))</f>
        <v>-14</v>
      </c>
      <c r="BY583" s="32">
        <f>IF($BF583&gt;$Y$7,"",IF(AND($BF583=$Y$7,$BG583=23),"",Entrées!T611-Entrées!T610))</f>
        <v>403</v>
      </c>
      <c r="BZ583" s="32">
        <f>IF($BF583&gt;$Y$7,"",IF(AND($BF583=$Y$7,$BG583=23),"",Entrées!U611-Entrées!U610))</f>
        <v>0</v>
      </c>
      <c r="CA583" s="32">
        <f>IF($BF583&gt;$Y$7,"",IF(AND($BF583=$Y$7,$BG583=23),"",Entrées!V611-Entrées!V610))</f>
        <v>269</v>
      </c>
      <c r="CD583" s="33">
        <f>IF($BF583&lt;=$Y$7,Entrées!J610/CD$2,"")</f>
        <v>0.46549331314660608</v>
      </c>
      <c r="CE583" s="33">
        <f>IF($BF583&lt;=$Y$7,Entrées!K610/CE$2,"")</f>
        <v>0</v>
      </c>
      <c r="CF583" s="11">
        <f t="shared" si="622"/>
        <v>7926</v>
      </c>
      <c r="CG583" s="11">
        <f t="shared" si="623"/>
        <v>4186</v>
      </c>
      <c r="CH583" s="52">
        <f t="shared" si="624"/>
        <v>0.27160101910413265</v>
      </c>
      <c r="CI583" s="52">
        <f t="shared" si="625"/>
        <v>9.6170382329218221E-2</v>
      </c>
    </row>
    <row r="584" spans="1:87">
      <c r="A584" s="11">
        <f>A583+$Y$7-1</f>
        <v>597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-1000</v>
      </c>
      <c r="F584" s="28">
        <f ca="1">IF($D584&gt;$D$8,"",INDIRECT(ADDRESS(ROW(Entrées!$C$37)+($D584-1)*24+F$11,COLUMN(Entrées!$C$37)+($C584-1),4,TRUE,"Entrées")))</f>
        <v>-900</v>
      </c>
      <c r="G584" s="28">
        <f ca="1">IF($D584&gt;$D$8,"",INDIRECT(ADDRESS(ROW(Entrées!$C$37)+($D584-1)*24+G$11,COLUMN(Entrées!$C$37)+($C584-1),4,TRUE,"Entrées")))</f>
        <v>-900</v>
      </c>
      <c r="H584" s="28">
        <f ca="1">IF($D584&gt;$D$8,"",INDIRECT(ADDRESS(ROW(Entrées!$C$37)+($D584-1)*24+H$11,COLUMN(Entrées!$C$37)+($C584-1),4,TRUE,"Entrées")))</f>
        <v>-900</v>
      </c>
      <c r="I584" s="28">
        <f ca="1">IF($D584&gt;$D$8,"",INDIRECT(ADDRESS(ROW(Entrées!$C$37)+($D584-1)*24+I$11,COLUMN(Entrées!$C$37)+($C584-1),4,TRUE,"Entrées")))</f>
        <v>-900</v>
      </c>
      <c r="J584" s="28">
        <f ca="1">IF($D584&gt;$D$8,"",INDIRECT(ADDRESS(ROW(Entrées!$C$37)+($D584-1)*24+J$11,COLUMN(Entrées!$C$37)+($C584-1),4,TRUE,"Entrées")))</f>
        <v>-900</v>
      </c>
      <c r="K584" s="28">
        <f ca="1">IF($D584&gt;$D$8,"",INDIRECT(ADDRESS(ROW(Entrées!$C$37)+($D584-1)*24+K$11,COLUMN(Entrées!$C$37)+($C584-1),4,TRUE,"Entrées")))</f>
        <v>-900</v>
      </c>
      <c r="L584" s="28">
        <f ca="1">IF($D584&gt;$D$8,"",INDIRECT(ADDRESS(ROW(Entrées!$C$37)+($D584-1)*24+L$11,COLUMN(Entrées!$C$37)+($C584-1),4,TRUE,"Entrées")))</f>
        <v>-664</v>
      </c>
      <c r="M584" s="28">
        <f ca="1">IF($D584&gt;$D$8,"",INDIRECT(ADDRESS(ROW(Entrées!$C$37)+($D584-1)*24+M$11,COLUMN(Entrées!$C$37)+($C584-1),4,TRUE,"Entrées")))</f>
        <v>-644</v>
      </c>
      <c r="N584" s="28">
        <f ca="1">IF($D584&gt;$D$8,"",INDIRECT(ADDRESS(ROW(Entrées!$C$37)+($D584-1)*24+N$11,COLUMN(Entrées!$C$37)+($C584-1),4,TRUE,"Entrées")))</f>
        <v>-1000</v>
      </c>
      <c r="O584" s="28">
        <f ca="1">IF($D584&gt;$D$8,"",INDIRECT(ADDRESS(ROW(Entrées!$C$37)+($D584-1)*24+O$11,COLUMN(Entrées!$C$37)+($C584-1),4,TRUE,"Entrées")))</f>
        <v>-1000</v>
      </c>
      <c r="P584" s="28">
        <f ca="1">IF($D584&gt;$D$8,"",INDIRECT(ADDRESS(ROW(Entrées!$C$37)+($D584-1)*24+P$11,COLUMN(Entrées!$C$37)+($C584-1),4,TRUE,"Entrées")))</f>
        <v>-1000</v>
      </c>
      <c r="Q584" s="28">
        <f ca="1">IF($D584&gt;$D$8,"",INDIRECT(ADDRESS(ROW(Entrées!$C$37)+($D584-1)*24+Q$11,COLUMN(Entrées!$C$37)+($C584-1),4,TRUE,"Entrées")))</f>
        <v>-1000</v>
      </c>
      <c r="R584" s="28">
        <f ca="1">IF($D584&gt;$D$8,"",INDIRECT(ADDRESS(ROW(Entrées!$C$37)+($D584-1)*24+R$11,COLUMN(Entrées!$C$37)+($C584-1),4,TRUE,"Entrées")))</f>
        <v>-1000</v>
      </c>
      <c r="S584" s="28">
        <f ca="1">IF($D584&gt;$D$8,"",INDIRECT(ADDRESS(ROW(Entrées!$C$37)+($D584-1)*24+S$11,COLUMN(Entrées!$C$37)+($C584-1),4,TRUE,"Entrées")))</f>
        <v>-1000</v>
      </c>
      <c r="T584" s="28">
        <f ca="1">IF($D584&gt;$D$8,"",INDIRECT(ADDRESS(ROW(Entrées!$C$37)+($D584-1)*24+T$11,COLUMN(Entrées!$C$37)+($C584-1),4,TRUE,"Entrées")))</f>
        <v>-1000</v>
      </c>
      <c r="U584" s="28">
        <f ca="1">IF($D584&gt;$D$8,"",INDIRECT(ADDRESS(ROW(Entrées!$C$37)+($D584-1)*24+U$11,COLUMN(Entrées!$C$37)+($C584-1),4,TRUE,"Entrées")))</f>
        <v>-1000</v>
      </c>
      <c r="V584" s="28">
        <f ca="1">IF($D584&gt;$D$8,"",INDIRECT(ADDRESS(ROW(Entrées!$C$37)+($D584-1)*24+V$11,COLUMN(Entrées!$C$37)+($C584-1),4,TRUE,"Entrées")))</f>
        <v>-1000</v>
      </c>
      <c r="W584" s="28">
        <f ca="1">IF($D584&gt;$D$8,"",INDIRECT(ADDRESS(ROW(Entrées!$C$37)+($D584-1)*24+W$11,COLUMN(Entrées!$C$37)+($C584-1),4,TRUE,"Entrées")))</f>
        <v>-1000</v>
      </c>
      <c r="X584" s="28">
        <f ca="1">IF($D584&gt;$D$8,"",INDIRECT(ADDRESS(ROW(Entrées!$C$37)+($D584-1)*24+X$11,COLUMN(Entrées!$C$37)+($C584-1),4,TRUE,"Entrées")))</f>
        <v>-1000</v>
      </c>
      <c r="Y584" s="28">
        <f ca="1">IF($D584&gt;$D$8,"",INDIRECT(ADDRESS(ROW(Entrées!$C$37)+($D584-1)*24+Y$11,COLUMN(Entrées!$C$37)+($C584-1),4,TRUE,"Entrées")))</f>
        <v>-1000</v>
      </c>
      <c r="Z584" s="28">
        <f ca="1">IF($D584&gt;$D$8,"",INDIRECT(ADDRESS(ROW(Entrées!$C$37)+($D584-1)*24+Z$11,COLUMN(Entrées!$C$37)+($C584-1),4,TRUE,"Entrées")))</f>
        <v>-1000</v>
      </c>
      <c r="AA584" s="28">
        <f ca="1">IF($D584&gt;$D$8,"",INDIRECT(ADDRESS(ROW(Entrées!$C$37)+($D584-1)*24+AA$11,COLUMN(Entrées!$C$37)+($C584-1),4,TRUE,"Entrées")))</f>
        <v>-1000</v>
      </c>
      <c r="AB584" s="28">
        <f ca="1">IF($D584&gt;$D$8,"",INDIRECT(ADDRESS(ROW(Entrées!$C$37)+($D584-1)*24+AB$11,COLUMN(Entrées!$C$37)+($C584-1),4,TRUE,"Entrées")))</f>
        <v>-1000</v>
      </c>
      <c r="AC584" s="11"/>
      <c r="AD584" s="40">
        <f t="shared" ca="1" si="685"/>
        <v>-946.16666666666663</v>
      </c>
      <c r="AE584" s="40">
        <f t="shared" ca="1" si="687"/>
        <v>-644</v>
      </c>
      <c r="AF584" s="40">
        <f t="shared" ca="1" si="688"/>
        <v>-1000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49473.956989247294</v>
      </c>
      <c r="AK584" s="31">
        <f t="shared" ca="1" si="602"/>
        <v>49350.672043010745</v>
      </c>
      <c r="AL584" s="31">
        <f t="shared" ca="1" si="603"/>
        <v>49398.118279569891</v>
      </c>
      <c r="AM584" s="31">
        <f t="shared" ca="1" si="604"/>
        <v>347.55645161290329</v>
      </c>
      <c r="AN584" s="31">
        <f t="shared" ca="1" si="605"/>
        <v>2588.1444892473114</v>
      </c>
      <c r="AO584" s="31">
        <f t="shared" ca="1" si="606"/>
        <v>1503.5463709677417</v>
      </c>
      <c r="AP584" s="31">
        <f t="shared" ca="1" si="607"/>
        <v>41704.171370967742</v>
      </c>
      <c r="AQ584" s="31">
        <f t="shared" ca="1" si="608"/>
        <v>2152.7096774193546</v>
      </c>
      <c r="AR584" s="31">
        <f t="shared" ca="1" si="609"/>
        <v>402.56922043010746</v>
      </c>
      <c r="AS584" s="31">
        <f t="shared" ca="1" si="610"/>
        <v>6508.2741935483891</v>
      </c>
      <c r="AT584" s="31">
        <f t="shared" ca="1" si="611"/>
        <v>-813.07862903225805</v>
      </c>
      <c r="AU584" s="31">
        <f t="shared" ca="1" si="612"/>
        <v>663.5913978494624</v>
      </c>
      <c r="AV584" s="31">
        <f t="shared" ca="1" si="613"/>
        <v>-5583.5161290322567</v>
      </c>
      <c r="AW584" s="31">
        <f t="shared" ca="1" si="614"/>
        <v>65.047043010752674</v>
      </c>
      <c r="AX584" s="31">
        <f t="shared" ca="1" si="615"/>
        <v>1350.5215053763443</v>
      </c>
      <c r="AY584" s="31">
        <f t="shared" ca="1" si="616"/>
        <v>-1174.383064516129</v>
      </c>
      <c r="AZ584" s="31">
        <f t="shared" ca="1" si="617"/>
        <v>-997.34811827956992</v>
      </c>
      <c r="BA584" s="31">
        <f t="shared" ca="1" si="618"/>
        <v>-382.02016129032256</v>
      </c>
      <c r="BB584" s="31">
        <f t="shared" ca="1" si="619"/>
        <v>-2410.5497311827958</v>
      </c>
      <c r="BC584" s="31">
        <f t="shared" ca="1" si="620"/>
        <v>-1597.1438172043011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2230</v>
      </c>
      <c r="BI584" s="32">
        <f>IF($BF584&gt;$Y$7,"",IF(AND($BF584=$Y$7,$BG584=23),"",Entrées!D612-Entrées!D611))</f>
        <v>1650</v>
      </c>
      <c r="BJ584" s="32">
        <f>IF($BF584&gt;$Y$7,"",IF(AND($BF584=$Y$7,$BG584=23),"",Entrées!E612-Entrées!E611))</f>
        <v>1562.5</v>
      </c>
      <c r="BK584" s="32">
        <f>IF($BF584&gt;$Y$7,"",IF(AND($BF584=$Y$7,$BG584=23),"",Entrées!F612-Entrées!F611))</f>
        <v>0</v>
      </c>
      <c r="BL584" s="32">
        <f>IF($BF584&gt;$Y$7,"",IF(AND($BF584=$Y$7,$BG584=23),"",Entrées!G612-Entrées!G611))</f>
        <v>-140.5</v>
      </c>
      <c r="BM584" s="32">
        <f>IF($BF584&gt;$Y$7,"",IF(AND($BF584=$Y$7,$BG584=23),"",Entrées!H612-Entrées!H611))</f>
        <v>0.5</v>
      </c>
      <c r="BN584" s="32">
        <f>IF($BF584&gt;$Y$7,"",IF(AND($BF584=$Y$7,$BG584=23),"",Entrées!I612-Entrées!I611))</f>
        <v>395</v>
      </c>
      <c r="BO584" s="32">
        <f>IF($BF584&gt;$Y$7,"",IF(AND($BF584=$Y$7,$BG584=23),"",Entrées!J612-Entrées!J611))</f>
        <v>-18.5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369.5</v>
      </c>
      <c r="BR584" s="32">
        <f>IF($BF584&gt;$Y$7,"",IF(AND($BF584=$Y$7,$BG584=23),"",Entrées!M612-Entrées!M611))</f>
        <v>13</v>
      </c>
      <c r="BS584" s="32">
        <f>IF($BF584&gt;$Y$7,"",IF(AND($BF584=$Y$7,$BG584=23),"",Entrées!N612-Entrées!N611))</f>
        <v>9.5</v>
      </c>
      <c r="BT584" s="32">
        <f>IF($BF584&gt;$Y$7,"",IF(AND($BF584=$Y$7,$BG584=23),"",Entrées!O612-Entrées!O611))</f>
        <v>1601</v>
      </c>
      <c r="BU584" s="32">
        <f>IF($BF584&gt;$Y$7,"",IF(AND($BF584=$Y$7,$BG584=23),"",Entrées!P612-Entrées!P611))</f>
        <v>-2.5</v>
      </c>
      <c r="BV584" s="32">
        <f>IF($BF584&gt;$Y$7,"",IF(AND($BF584=$Y$7,$BG584=23),"",Entrées!Q612-Entrées!Q611))</f>
        <v>299</v>
      </c>
      <c r="BW584" s="32">
        <f>IF($BF584&gt;$Y$7,"",IF(AND($BF584=$Y$7,$BG584=23),"",Entrées!R612-Entrées!R611))</f>
        <v>-6</v>
      </c>
      <c r="BX584" s="32">
        <f>IF($BF584&gt;$Y$7,"",IF(AND($BF584=$Y$7,$BG584=23),"",Entrées!S612-Entrées!S611))</f>
        <v>51</v>
      </c>
      <c r="BY584" s="32">
        <f>IF($BF584&gt;$Y$7,"",IF(AND($BF584=$Y$7,$BG584=23),"",Entrées!T612-Entrées!T611))</f>
        <v>429</v>
      </c>
      <c r="BZ584" s="32">
        <f>IF($BF584&gt;$Y$7,"",IF(AND($BF584=$Y$7,$BG584=23),"",Entrées!U612-Entrées!U611))</f>
        <v>255</v>
      </c>
      <c r="CA584" s="32">
        <f>IF($BF584&gt;$Y$7,"",IF(AND($BF584=$Y$7,$BG584=23),"",Entrées!V612-Entrées!V611))</f>
        <v>61</v>
      </c>
      <c r="CD584" s="33">
        <f>IF($BF584&lt;=$Y$7,Entrées!J611/CD$2,"")</f>
        <v>0.49558415341912693</v>
      </c>
      <c r="CE584" s="33">
        <f>IF($BF584&lt;=$Y$7,Entrées!K611/CE$2,"")</f>
        <v>0</v>
      </c>
      <c r="CF584" s="11">
        <f t="shared" si="622"/>
        <v>7926</v>
      </c>
      <c r="CG584" s="11">
        <f t="shared" si="623"/>
        <v>4186</v>
      </c>
      <c r="CH584" s="52">
        <f t="shared" si="624"/>
        <v>0.27160101910413265</v>
      </c>
      <c r="CI584" s="52">
        <f t="shared" si="625"/>
        <v>9.6170382329218221E-2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-1000</v>
      </c>
      <c r="F585" s="28">
        <f ca="1">IF($D585&gt;$D$8,"",INDIRECT(ADDRESS(ROW(Entrées!$C$37)+($D585-1)*24+F$11,COLUMN(Entrées!$C$37)+($C585-1),4,TRUE,"Entrées")))</f>
        <v>-862</v>
      </c>
      <c r="G585" s="28">
        <f ca="1">IF($D585&gt;$D$8,"",INDIRECT(ADDRESS(ROW(Entrées!$C$37)+($D585-1)*24+G$11,COLUMN(Entrées!$C$37)+($C585-1),4,TRUE,"Entrées")))</f>
        <v>-875</v>
      </c>
      <c r="H585" s="28">
        <f ca="1">IF($D585&gt;$D$8,"",INDIRECT(ADDRESS(ROW(Entrées!$C$37)+($D585-1)*24+H$11,COLUMN(Entrées!$C$37)+($C585-1),4,TRUE,"Entrées")))</f>
        <v>-875</v>
      </c>
      <c r="I585" s="28">
        <f ca="1">IF($D585&gt;$D$8,"",INDIRECT(ADDRESS(ROW(Entrées!$C$37)+($D585-1)*24+I$11,COLUMN(Entrées!$C$37)+($C585-1),4,TRUE,"Entrées")))</f>
        <v>-875</v>
      </c>
      <c r="J585" s="28">
        <f ca="1">IF($D585&gt;$D$8,"",INDIRECT(ADDRESS(ROW(Entrées!$C$37)+($D585-1)*24+J$11,COLUMN(Entrées!$C$37)+($C585-1),4,TRUE,"Entrées")))</f>
        <v>-875</v>
      </c>
      <c r="K585" s="28">
        <f ca="1">IF($D585&gt;$D$8,"",INDIRECT(ADDRESS(ROW(Entrées!$C$37)+($D585-1)*24+K$11,COLUMN(Entrées!$C$37)+($C585-1),4,TRUE,"Entrées")))</f>
        <v>-875</v>
      </c>
      <c r="L585" s="28">
        <f ca="1">IF($D585&gt;$D$8,"",INDIRECT(ADDRESS(ROW(Entrées!$C$37)+($D585-1)*24+L$11,COLUMN(Entrées!$C$37)+($C585-1),4,TRUE,"Entrées")))</f>
        <v>-873</v>
      </c>
      <c r="M585" s="28">
        <f ca="1">IF($D585&gt;$D$8,"",INDIRECT(ADDRESS(ROW(Entrées!$C$37)+($D585-1)*24+M$11,COLUMN(Entrées!$C$37)+($C585-1),4,TRUE,"Entrées")))</f>
        <v>-987</v>
      </c>
      <c r="N585" s="28">
        <f ca="1">IF($D585&gt;$D$8,"",INDIRECT(ADDRESS(ROW(Entrées!$C$37)+($D585-1)*24+N$11,COLUMN(Entrées!$C$37)+($C585-1),4,TRUE,"Entrées")))</f>
        <v>-999</v>
      </c>
      <c r="O585" s="28">
        <f ca="1">IF($D585&gt;$D$8,"",INDIRECT(ADDRESS(ROW(Entrées!$C$37)+($D585-1)*24+O$11,COLUMN(Entrées!$C$37)+($C585-1),4,TRUE,"Entrées")))</f>
        <v>-1000</v>
      </c>
      <c r="P585" s="28">
        <f ca="1">IF($D585&gt;$D$8,"",INDIRECT(ADDRESS(ROW(Entrées!$C$37)+($D585-1)*24+P$11,COLUMN(Entrées!$C$37)+($C585-1),4,TRUE,"Entrées")))</f>
        <v>-1000</v>
      </c>
      <c r="Q585" s="28">
        <f ca="1">IF($D585&gt;$D$8,"",INDIRECT(ADDRESS(ROW(Entrées!$C$37)+($D585-1)*24+Q$11,COLUMN(Entrées!$C$37)+($C585-1),4,TRUE,"Entrées")))</f>
        <v>-1000</v>
      </c>
      <c r="R585" s="28">
        <f ca="1">IF($D585&gt;$D$8,"",INDIRECT(ADDRESS(ROW(Entrées!$C$37)+($D585-1)*24+R$11,COLUMN(Entrées!$C$37)+($C585-1),4,TRUE,"Entrées")))</f>
        <v>-1000</v>
      </c>
      <c r="S585" s="28">
        <f ca="1">IF($D585&gt;$D$8,"",INDIRECT(ADDRESS(ROW(Entrées!$C$37)+($D585-1)*24+S$11,COLUMN(Entrées!$C$37)+($C585-1),4,TRUE,"Entrées")))</f>
        <v>-1000</v>
      </c>
      <c r="T585" s="28">
        <f ca="1">IF($D585&gt;$D$8,"",INDIRECT(ADDRESS(ROW(Entrées!$C$37)+($D585-1)*24+T$11,COLUMN(Entrées!$C$37)+($C585-1),4,TRUE,"Entrées")))</f>
        <v>-1000</v>
      </c>
      <c r="U585" s="28">
        <f ca="1">IF($D585&gt;$D$8,"",INDIRECT(ADDRESS(ROW(Entrées!$C$37)+($D585-1)*24+U$11,COLUMN(Entrées!$C$37)+($C585-1),4,TRUE,"Entrées")))</f>
        <v>-1000</v>
      </c>
      <c r="V585" s="28">
        <f ca="1">IF($D585&gt;$D$8,"",INDIRECT(ADDRESS(ROW(Entrées!$C$37)+($D585-1)*24+V$11,COLUMN(Entrées!$C$37)+($C585-1),4,TRUE,"Entrées")))</f>
        <v>-1000</v>
      </c>
      <c r="W585" s="28">
        <f ca="1">IF($D585&gt;$D$8,"",INDIRECT(ADDRESS(ROW(Entrées!$C$37)+($D585-1)*24+W$11,COLUMN(Entrées!$C$37)+($C585-1),4,TRUE,"Entrées")))</f>
        <v>-1000</v>
      </c>
      <c r="X585" s="28">
        <f ca="1">IF($D585&gt;$D$8,"",INDIRECT(ADDRESS(ROW(Entrées!$C$37)+($D585-1)*24+X$11,COLUMN(Entrées!$C$37)+($C585-1),4,TRUE,"Entrées")))</f>
        <v>-1000</v>
      </c>
      <c r="Y585" s="28">
        <f ca="1">IF($D585&gt;$D$8,"",INDIRECT(ADDRESS(ROW(Entrées!$C$37)+($D585-1)*24+Y$11,COLUMN(Entrées!$C$37)+($C585-1),4,TRUE,"Entrées")))</f>
        <v>-1000</v>
      </c>
      <c r="Z585" s="28">
        <f ca="1">IF($D585&gt;$D$8,"",INDIRECT(ADDRESS(ROW(Entrées!$C$37)+($D585-1)*24+Z$11,COLUMN(Entrées!$C$37)+($C585-1),4,TRUE,"Entrées")))</f>
        <v>-1000</v>
      </c>
      <c r="AA585" s="28">
        <f ca="1">IF($D585&gt;$D$8,"",INDIRECT(ADDRESS(ROW(Entrées!$C$37)+($D585-1)*24+AA$11,COLUMN(Entrées!$C$37)+($C585-1),4,TRUE,"Entrées")))</f>
        <v>-1000</v>
      </c>
      <c r="AB585" s="28">
        <f ca="1">IF($D585&gt;$D$8,"",INDIRECT(ADDRESS(ROW(Entrées!$C$37)+($D585-1)*24+AB$11,COLUMN(Entrées!$C$37)+($C585-1),4,TRUE,"Entrées")))</f>
        <v>-1000</v>
      </c>
      <c r="AC585" s="11"/>
      <c r="AD585" s="40">
        <f t="shared" ca="1" si="685"/>
        <v>-962.33333333333337</v>
      </c>
      <c r="AE585" s="40">
        <f t="shared" ca="1" si="687"/>
        <v>-862</v>
      </c>
      <c r="AF585" s="40">
        <f t="shared" ca="1" si="688"/>
        <v>-1000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49473.956989247294</v>
      </c>
      <c r="AK585" s="31">
        <f t="shared" ca="1" si="602"/>
        <v>49350.672043010745</v>
      </c>
      <c r="AL585" s="31">
        <f t="shared" ca="1" si="603"/>
        <v>49398.118279569891</v>
      </c>
      <c r="AM585" s="31">
        <f t="shared" ca="1" si="604"/>
        <v>347.55645161290329</v>
      </c>
      <c r="AN585" s="31">
        <f t="shared" ca="1" si="605"/>
        <v>2588.1444892473114</v>
      </c>
      <c r="AO585" s="31">
        <f t="shared" ca="1" si="606"/>
        <v>1503.5463709677417</v>
      </c>
      <c r="AP585" s="31">
        <f t="shared" ca="1" si="607"/>
        <v>41704.171370967742</v>
      </c>
      <c r="AQ585" s="31">
        <f t="shared" ca="1" si="608"/>
        <v>2152.7096774193546</v>
      </c>
      <c r="AR585" s="31">
        <f t="shared" ca="1" si="609"/>
        <v>402.56922043010746</v>
      </c>
      <c r="AS585" s="31">
        <f t="shared" ca="1" si="610"/>
        <v>6508.2741935483891</v>
      </c>
      <c r="AT585" s="31">
        <f t="shared" ca="1" si="611"/>
        <v>-813.07862903225805</v>
      </c>
      <c r="AU585" s="31">
        <f t="shared" ca="1" si="612"/>
        <v>663.5913978494624</v>
      </c>
      <c r="AV585" s="31">
        <f t="shared" ca="1" si="613"/>
        <v>-5583.5161290322567</v>
      </c>
      <c r="AW585" s="31">
        <f t="shared" ca="1" si="614"/>
        <v>65.047043010752674</v>
      </c>
      <c r="AX585" s="31">
        <f t="shared" ca="1" si="615"/>
        <v>1350.5215053763443</v>
      </c>
      <c r="AY585" s="31">
        <f t="shared" ca="1" si="616"/>
        <v>-1174.383064516129</v>
      </c>
      <c r="AZ585" s="31">
        <f t="shared" ca="1" si="617"/>
        <v>-997.34811827956992</v>
      </c>
      <c r="BA585" s="31">
        <f t="shared" ca="1" si="618"/>
        <v>-382.02016129032256</v>
      </c>
      <c r="BB585" s="31">
        <f t="shared" ca="1" si="619"/>
        <v>-2410.5497311827958</v>
      </c>
      <c r="BC585" s="31">
        <f t="shared" ca="1" si="620"/>
        <v>-1597.1438172043011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-2073.5</v>
      </c>
      <c r="BI585" s="32">
        <f>IF($BF585&gt;$Y$7,"",IF(AND($BF585=$Y$7,$BG585=23),"",Entrées!D613-Entrées!D612))</f>
        <v>-2812.5</v>
      </c>
      <c r="BJ585" s="32">
        <f>IF($BF585&gt;$Y$7,"",IF(AND($BF585=$Y$7,$BG585=23),"",Entrées!E613-Entrées!E612))</f>
        <v>-2800</v>
      </c>
      <c r="BK585" s="32">
        <f>IF($BF585&gt;$Y$7,"",IF(AND($BF585=$Y$7,$BG585=23),"",Entrées!F613-Entrées!F612))</f>
        <v>-1</v>
      </c>
      <c r="BL585" s="32">
        <f>IF($BF585&gt;$Y$7,"",IF(AND($BF585=$Y$7,$BG585=23),"",Entrées!G613-Entrées!G612))</f>
        <v>-694.5</v>
      </c>
      <c r="BM585" s="32">
        <f>IF($BF585&gt;$Y$7,"",IF(AND($BF585=$Y$7,$BG585=23),"",Entrées!H613-Entrées!H612))</f>
        <v>1</v>
      </c>
      <c r="BN585" s="32">
        <f>IF($BF585&gt;$Y$7,"",IF(AND($BF585=$Y$7,$BG585=23),"",Entrées!I613-Entrées!I612))</f>
        <v>132.5</v>
      </c>
      <c r="BO585" s="32">
        <f>IF($BF585&gt;$Y$7,"",IF(AND($BF585=$Y$7,$BG585=23),"",Entrées!J613-Entrées!J612))</f>
        <v>-101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-519.5</v>
      </c>
      <c r="BR585" s="32">
        <f>IF($BF585&gt;$Y$7,"",IF(AND($BF585=$Y$7,$BG585=23),"",Entrées!M613-Entrées!M612))</f>
        <v>-46.5</v>
      </c>
      <c r="BS585" s="32">
        <f>IF($BF585&gt;$Y$7,"",IF(AND($BF585=$Y$7,$BG585=23),"",Entrées!N613-Entrées!N612))</f>
        <v>0</v>
      </c>
      <c r="BT585" s="32">
        <f>IF($BF585&gt;$Y$7,"",IF(AND($BF585=$Y$7,$BG585=23),"",Entrées!O613-Entrées!O612))</f>
        <v>-845</v>
      </c>
      <c r="BU585" s="32">
        <f>IF($BF585&gt;$Y$7,"",IF(AND($BF585=$Y$7,$BG585=23),"",Entrées!P613-Entrées!P612))</f>
        <v>-11.5</v>
      </c>
      <c r="BV585" s="32">
        <f>IF($BF585&gt;$Y$7,"",IF(AND($BF585=$Y$7,$BG585=23),"",Entrées!Q613-Entrées!Q612))</f>
        <v>-1626</v>
      </c>
      <c r="BW585" s="32">
        <f>IF($BF585&gt;$Y$7,"",IF(AND($BF585=$Y$7,$BG585=23),"",Entrées!R613-Entrées!R612))</f>
        <v>0</v>
      </c>
      <c r="BX585" s="32">
        <f>IF($BF585&gt;$Y$7,"",IF(AND($BF585=$Y$7,$BG585=23),"",Entrées!S613-Entrées!S612))</f>
        <v>491</v>
      </c>
      <c r="BY585" s="32">
        <f>IF($BF585&gt;$Y$7,"",IF(AND($BF585=$Y$7,$BG585=23),"",Entrées!T613-Entrées!T612))</f>
        <v>-600</v>
      </c>
      <c r="BZ585" s="32">
        <f>IF($BF585&gt;$Y$7,"",IF(AND($BF585=$Y$7,$BG585=23),"",Entrées!U613-Entrées!U612))</f>
        <v>-100</v>
      </c>
      <c r="CA585" s="32">
        <f>IF($BF585&gt;$Y$7,"",IF(AND($BF585=$Y$7,$BG585=23),"",Entrées!V613-Entrées!V612))</f>
        <v>-616</v>
      </c>
      <c r="CD585" s="33">
        <f>IF($BF585&lt;=$Y$7,Entrées!J612/CD$2,"")</f>
        <v>0.49325006308352259</v>
      </c>
      <c r="CE585" s="33">
        <f>IF($BF585&lt;=$Y$7,Entrées!K612/CE$2,"")</f>
        <v>0</v>
      </c>
      <c r="CF585" s="11">
        <f t="shared" si="622"/>
        <v>7926</v>
      </c>
      <c r="CG585" s="11">
        <f t="shared" si="623"/>
        <v>4186</v>
      </c>
      <c r="CH585" s="52">
        <f t="shared" si="624"/>
        <v>0.27160101910413265</v>
      </c>
      <c r="CI585" s="52">
        <f t="shared" si="625"/>
        <v>9.6170382329218221E-2</v>
      </c>
    </row>
    <row r="586" spans="1:87">
      <c r="A586" s="11" t="str">
        <f>"AD"&amp;A584</f>
        <v>AD597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-852</v>
      </c>
      <c r="F586" s="28">
        <f ca="1">IF($D586&gt;$D$8,"",INDIRECT(ADDRESS(ROW(Entrées!$C$37)+($D586-1)*24+F$11,COLUMN(Entrées!$C$37)+($C586-1),4,TRUE,"Entrées")))</f>
        <v>-852</v>
      </c>
      <c r="G586" s="28">
        <f ca="1">IF($D586&gt;$D$8,"",INDIRECT(ADDRESS(ROW(Entrées!$C$37)+($D586-1)*24+G$11,COLUMN(Entrées!$C$37)+($C586-1),4,TRUE,"Entrées")))</f>
        <v>-852</v>
      </c>
      <c r="H586" s="28">
        <f ca="1">IF($D586&gt;$D$8,"",INDIRECT(ADDRESS(ROW(Entrées!$C$37)+($D586-1)*24+H$11,COLUMN(Entrées!$C$37)+($C586-1),4,TRUE,"Entrées")))</f>
        <v>-852</v>
      </c>
      <c r="I586" s="28">
        <f ca="1">IF($D586&gt;$D$8,"",INDIRECT(ADDRESS(ROW(Entrées!$C$37)+($D586-1)*24+I$11,COLUMN(Entrées!$C$37)+($C586-1),4,TRUE,"Entrées")))</f>
        <v>-852</v>
      </c>
      <c r="J586" s="28">
        <f ca="1">IF($D586&gt;$D$8,"",INDIRECT(ADDRESS(ROW(Entrées!$C$37)+($D586-1)*24+J$11,COLUMN(Entrées!$C$37)+($C586-1),4,TRUE,"Entrées")))</f>
        <v>-852</v>
      </c>
      <c r="K586" s="28">
        <f ca="1">IF($D586&gt;$D$8,"",INDIRECT(ADDRESS(ROW(Entrées!$C$37)+($D586-1)*24+K$11,COLUMN(Entrées!$C$37)+($C586-1),4,TRUE,"Entrées")))</f>
        <v>-852</v>
      </c>
      <c r="L586" s="28">
        <f ca="1">IF($D586&gt;$D$8,"",INDIRECT(ADDRESS(ROW(Entrées!$C$37)+($D586-1)*24+L$11,COLUMN(Entrées!$C$37)+($C586-1),4,TRUE,"Entrées")))</f>
        <v>-852</v>
      </c>
      <c r="M586" s="28">
        <f ca="1">IF($D586&gt;$D$8,"",INDIRECT(ADDRESS(ROW(Entrées!$C$37)+($D586-1)*24+M$11,COLUMN(Entrées!$C$37)+($C586-1),4,TRUE,"Entrées")))</f>
        <v>-852</v>
      </c>
      <c r="N586" s="28">
        <f ca="1">IF($D586&gt;$D$8,"",INDIRECT(ADDRESS(ROW(Entrées!$C$37)+($D586-1)*24+N$11,COLUMN(Entrées!$C$37)+($C586-1),4,TRUE,"Entrées")))</f>
        <v>-1000</v>
      </c>
      <c r="O586" s="28">
        <f ca="1">IF($D586&gt;$D$8,"",INDIRECT(ADDRESS(ROW(Entrées!$C$37)+($D586-1)*24+O$11,COLUMN(Entrées!$C$37)+($C586-1),4,TRUE,"Entrées")))</f>
        <v>-1000</v>
      </c>
      <c r="P586" s="28">
        <f ca="1">IF($D586&gt;$D$8,"",INDIRECT(ADDRESS(ROW(Entrées!$C$37)+($D586-1)*24+P$11,COLUMN(Entrées!$C$37)+($C586-1),4,TRUE,"Entrées")))</f>
        <v>-1000</v>
      </c>
      <c r="Q586" s="28">
        <f ca="1">IF($D586&gt;$D$8,"",INDIRECT(ADDRESS(ROW(Entrées!$C$37)+($D586-1)*24+Q$11,COLUMN(Entrées!$C$37)+($C586-1),4,TRUE,"Entrées")))</f>
        <v>-1000</v>
      </c>
      <c r="R586" s="28">
        <f ca="1">IF($D586&gt;$D$8,"",INDIRECT(ADDRESS(ROW(Entrées!$C$37)+($D586-1)*24+R$11,COLUMN(Entrées!$C$37)+($C586-1),4,TRUE,"Entrées")))</f>
        <v>-1000</v>
      </c>
      <c r="S586" s="28">
        <f ca="1">IF($D586&gt;$D$8,"",INDIRECT(ADDRESS(ROW(Entrées!$C$37)+($D586-1)*24+S$11,COLUMN(Entrées!$C$37)+($C586-1),4,TRUE,"Entrées")))</f>
        <v>-1000</v>
      </c>
      <c r="T586" s="28">
        <f ca="1">IF($D586&gt;$D$8,"",INDIRECT(ADDRESS(ROW(Entrées!$C$37)+($D586-1)*24+T$11,COLUMN(Entrées!$C$37)+($C586-1),4,TRUE,"Entrées")))</f>
        <v>-1000</v>
      </c>
      <c r="U586" s="28">
        <f ca="1">IF($D586&gt;$D$8,"",INDIRECT(ADDRESS(ROW(Entrées!$C$37)+($D586-1)*24+U$11,COLUMN(Entrées!$C$37)+($C586-1),4,TRUE,"Entrées")))</f>
        <v>-1000</v>
      </c>
      <c r="V586" s="28">
        <f ca="1">IF($D586&gt;$D$8,"",INDIRECT(ADDRESS(ROW(Entrées!$C$37)+($D586-1)*24+V$11,COLUMN(Entrées!$C$37)+($C586-1),4,TRUE,"Entrées")))</f>
        <v>-1000</v>
      </c>
      <c r="W586" s="28">
        <f ca="1">IF($D586&gt;$D$8,"",INDIRECT(ADDRESS(ROW(Entrées!$C$37)+($D586-1)*24+W$11,COLUMN(Entrées!$C$37)+($C586-1),4,TRUE,"Entrées")))</f>
        <v>-999</v>
      </c>
      <c r="X586" s="28">
        <f ca="1">IF($D586&gt;$D$8,"",INDIRECT(ADDRESS(ROW(Entrées!$C$37)+($D586-1)*24+X$11,COLUMN(Entrées!$C$37)+($C586-1),4,TRUE,"Entrées")))</f>
        <v>-1000</v>
      </c>
      <c r="Y586" s="28">
        <f ca="1">IF($D586&gt;$D$8,"",INDIRECT(ADDRESS(ROW(Entrées!$C$37)+($D586-1)*24+Y$11,COLUMN(Entrées!$C$37)+($C586-1),4,TRUE,"Entrées")))</f>
        <v>-1000</v>
      </c>
      <c r="Z586" s="28">
        <f ca="1">IF($D586&gt;$D$8,"",INDIRECT(ADDRESS(ROW(Entrées!$C$37)+($D586-1)*24+Z$11,COLUMN(Entrées!$C$37)+($C586-1),4,TRUE,"Entrées")))</f>
        <v>-1000</v>
      </c>
      <c r="AA586" s="28">
        <f ca="1">IF($D586&gt;$D$8,"",INDIRECT(ADDRESS(ROW(Entrées!$C$37)+($D586-1)*24+AA$11,COLUMN(Entrées!$C$37)+($C586-1),4,TRUE,"Entrées")))</f>
        <v>-1000</v>
      </c>
      <c r="AB586" s="28">
        <f ca="1">IF($D586&gt;$D$8,"",INDIRECT(ADDRESS(ROW(Entrées!$C$37)+($D586-1)*24+AB$11,COLUMN(Entrées!$C$37)+($C586-1),4,TRUE,"Entrées")))</f>
        <v>-999</v>
      </c>
      <c r="AC586" s="11"/>
      <c r="AD586" s="40">
        <f t="shared" ca="1" si="685"/>
        <v>-944.41666666666663</v>
      </c>
      <c r="AE586" s="40">
        <f t="shared" ca="1" si="687"/>
        <v>-852</v>
      </c>
      <c r="AF586" s="40">
        <f t="shared" ca="1" si="688"/>
        <v>-1000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49473.956989247294</v>
      </c>
      <c r="AK586" s="31">
        <f t="shared" ca="1" si="602"/>
        <v>49350.672043010745</v>
      </c>
      <c r="AL586" s="31">
        <f t="shared" ca="1" si="603"/>
        <v>49398.118279569891</v>
      </c>
      <c r="AM586" s="31">
        <f t="shared" ca="1" si="604"/>
        <v>347.55645161290329</v>
      </c>
      <c r="AN586" s="31">
        <f t="shared" ca="1" si="605"/>
        <v>2588.1444892473114</v>
      </c>
      <c r="AO586" s="31">
        <f t="shared" ca="1" si="606"/>
        <v>1503.5463709677417</v>
      </c>
      <c r="AP586" s="31">
        <f t="shared" ca="1" si="607"/>
        <v>41704.171370967742</v>
      </c>
      <c r="AQ586" s="31">
        <f t="shared" ca="1" si="608"/>
        <v>2152.7096774193546</v>
      </c>
      <c r="AR586" s="31">
        <f t="shared" ca="1" si="609"/>
        <v>402.56922043010746</v>
      </c>
      <c r="AS586" s="31">
        <f t="shared" ca="1" si="610"/>
        <v>6508.2741935483891</v>
      </c>
      <c r="AT586" s="31">
        <f t="shared" ca="1" si="611"/>
        <v>-813.07862903225805</v>
      </c>
      <c r="AU586" s="31">
        <f t="shared" ca="1" si="612"/>
        <v>663.5913978494624</v>
      </c>
      <c r="AV586" s="31">
        <f t="shared" ca="1" si="613"/>
        <v>-5583.5161290322567</v>
      </c>
      <c r="AW586" s="31">
        <f t="shared" ca="1" si="614"/>
        <v>65.047043010752674</v>
      </c>
      <c r="AX586" s="31">
        <f t="shared" ca="1" si="615"/>
        <v>1350.5215053763443</v>
      </c>
      <c r="AY586" s="31">
        <f t="shared" ca="1" si="616"/>
        <v>-1174.383064516129</v>
      </c>
      <c r="AZ586" s="31">
        <f t="shared" ca="1" si="617"/>
        <v>-997.34811827956992</v>
      </c>
      <c r="BA586" s="31">
        <f t="shared" ca="1" si="618"/>
        <v>-382.02016129032256</v>
      </c>
      <c r="BB586" s="31">
        <f t="shared" ca="1" si="619"/>
        <v>-2410.5497311827958</v>
      </c>
      <c r="BC586" s="31">
        <f t="shared" ca="1" si="620"/>
        <v>-1597.1438172043011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-4434.5</v>
      </c>
      <c r="BI586" s="32">
        <f>IF($BF586&gt;$Y$7,"",IF(AND($BF586=$Y$7,$BG586=23),"",Entrées!D614-Entrées!D613))</f>
        <v>-3012.5</v>
      </c>
      <c r="BJ586" s="32">
        <f>IF($BF586&gt;$Y$7,"",IF(AND($BF586=$Y$7,$BG586=23),"",Entrées!E614-Entrées!E613))</f>
        <v>-3112.5</v>
      </c>
      <c r="BK586" s="32">
        <f>IF($BF586&gt;$Y$7,"",IF(AND($BF586=$Y$7,$BG586=23),"",Entrées!F614-Entrées!F613))</f>
        <v>0.5</v>
      </c>
      <c r="BL586" s="32">
        <f>IF($BF586&gt;$Y$7,"",IF(AND($BF586=$Y$7,$BG586=23),"",Entrées!G614-Entrées!G613))</f>
        <v>-321.5</v>
      </c>
      <c r="BM586" s="32">
        <f>IF($BF586&gt;$Y$7,"",IF(AND($BF586=$Y$7,$BG586=23),"",Entrées!H614-Entrées!H613))</f>
        <v>0</v>
      </c>
      <c r="BN586" s="32">
        <f>IF($BF586&gt;$Y$7,"",IF(AND($BF586=$Y$7,$BG586=23),"",Entrées!I614-Entrées!I613))</f>
        <v>-835.5</v>
      </c>
      <c r="BO586" s="32">
        <f>IF($BF586&gt;$Y$7,"",IF(AND($BF586=$Y$7,$BG586=23),"",Entrées!J614-Entrées!J613))</f>
        <v>-210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-65</v>
      </c>
      <c r="BR586" s="32">
        <f>IF($BF586&gt;$Y$7,"",IF(AND($BF586=$Y$7,$BG586=23),"",Entrées!M614-Entrées!M613))</f>
        <v>-962</v>
      </c>
      <c r="BS586" s="32">
        <f>IF($BF586&gt;$Y$7,"",IF(AND($BF586=$Y$7,$BG586=23),"",Entrées!N614-Entrées!N613))</f>
        <v>-2.5</v>
      </c>
      <c r="BT586" s="32">
        <f>IF($BF586&gt;$Y$7,"",IF(AND($BF586=$Y$7,$BG586=23),"",Entrées!O614-Entrées!O613))</f>
        <v>-2038.5</v>
      </c>
      <c r="BU586" s="32">
        <f>IF($BF586&gt;$Y$7,"",IF(AND($BF586=$Y$7,$BG586=23),"",Entrées!P614-Entrées!P613))</f>
        <v>-3.5</v>
      </c>
      <c r="BV586" s="32">
        <f>IF($BF586&gt;$Y$7,"",IF(AND($BF586=$Y$7,$BG586=23),"",Entrées!Q614-Entrées!Q613))</f>
        <v>-1339</v>
      </c>
      <c r="BW586" s="32">
        <f>IF($BF586&gt;$Y$7,"",IF(AND($BF586=$Y$7,$BG586=23),"",Entrées!R614-Entrées!R613))</f>
        <v>74</v>
      </c>
      <c r="BX586" s="32">
        <f>IF($BF586&gt;$Y$7,"",IF(AND($BF586=$Y$7,$BG586=23),"",Entrées!S614-Entrées!S613))</f>
        <v>-491</v>
      </c>
      <c r="BY586" s="32">
        <f>IF($BF586&gt;$Y$7,"",IF(AND($BF586=$Y$7,$BG586=23),"",Entrées!T614-Entrées!T613))</f>
        <v>394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-47</v>
      </c>
      <c r="CD586" s="33">
        <f>IF($BF586&lt;=$Y$7,Entrées!J613/CD$2,"")</f>
        <v>0.48050719152157456</v>
      </c>
      <c r="CE586" s="33">
        <f>IF($BF586&lt;=$Y$7,Entrées!K613/CE$2,"")</f>
        <v>0</v>
      </c>
      <c r="CF586" s="11">
        <f t="shared" si="622"/>
        <v>7926</v>
      </c>
      <c r="CG586" s="11">
        <f t="shared" si="623"/>
        <v>4186</v>
      </c>
      <c r="CH586" s="52">
        <f t="shared" si="624"/>
        <v>0.27160101910413265</v>
      </c>
      <c r="CI586" s="52">
        <f t="shared" si="625"/>
        <v>9.6170382329218221E-2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-901</v>
      </c>
      <c r="F587" s="28">
        <f ca="1">IF($D587&gt;$D$8,"",INDIRECT(ADDRESS(ROW(Entrées!$C$37)+($D587-1)*24+F$11,COLUMN(Entrées!$C$37)+($C587-1),4,TRUE,"Entrées")))</f>
        <v>-901</v>
      </c>
      <c r="G587" s="28">
        <f ca="1">IF($D587&gt;$D$8,"",INDIRECT(ADDRESS(ROW(Entrées!$C$37)+($D587-1)*24+G$11,COLUMN(Entrées!$C$37)+($C587-1),4,TRUE,"Entrées")))</f>
        <v>-901</v>
      </c>
      <c r="H587" s="28">
        <f ca="1">IF($D587&gt;$D$8,"",INDIRECT(ADDRESS(ROW(Entrées!$C$37)+($D587-1)*24+H$11,COLUMN(Entrées!$C$37)+($C587-1),4,TRUE,"Entrées")))</f>
        <v>-901</v>
      </c>
      <c r="I587" s="28">
        <f ca="1">IF($D587&gt;$D$8,"",INDIRECT(ADDRESS(ROW(Entrées!$C$37)+($D587-1)*24+I$11,COLUMN(Entrées!$C$37)+($C587-1),4,TRUE,"Entrées")))</f>
        <v>-901</v>
      </c>
      <c r="J587" s="28">
        <f ca="1">IF($D587&gt;$D$8,"",INDIRECT(ADDRESS(ROW(Entrées!$C$37)+($D587-1)*24+J$11,COLUMN(Entrées!$C$37)+($C587-1),4,TRUE,"Entrées")))</f>
        <v>-901</v>
      </c>
      <c r="K587" s="28">
        <f ca="1">IF($D587&gt;$D$8,"",INDIRECT(ADDRESS(ROW(Entrées!$C$37)+($D587-1)*24+K$11,COLUMN(Entrées!$C$37)+($C587-1),4,TRUE,"Entrées")))</f>
        <v>-883</v>
      </c>
      <c r="L587" s="28">
        <f ca="1">IF($D587&gt;$D$8,"",INDIRECT(ADDRESS(ROW(Entrées!$C$37)+($D587-1)*24+L$11,COLUMN(Entrées!$C$37)+($C587-1),4,TRUE,"Entrées")))</f>
        <v>-1000</v>
      </c>
      <c r="M587" s="28">
        <f ca="1">IF($D587&gt;$D$8,"",INDIRECT(ADDRESS(ROW(Entrées!$C$37)+($D587-1)*24+M$11,COLUMN(Entrées!$C$37)+($C587-1),4,TRUE,"Entrées")))</f>
        <v>-969</v>
      </c>
      <c r="N587" s="28">
        <f ca="1">IF($D587&gt;$D$8,"",INDIRECT(ADDRESS(ROW(Entrées!$C$37)+($D587-1)*24+N$11,COLUMN(Entrées!$C$37)+($C587-1),4,TRUE,"Entrées")))</f>
        <v>-995</v>
      </c>
      <c r="O587" s="28">
        <f ca="1">IF($D587&gt;$D$8,"",INDIRECT(ADDRESS(ROW(Entrées!$C$37)+($D587-1)*24+O$11,COLUMN(Entrées!$C$37)+($C587-1),4,TRUE,"Entrées")))</f>
        <v>-1000</v>
      </c>
      <c r="P587" s="28">
        <f ca="1">IF($D587&gt;$D$8,"",INDIRECT(ADDRESS(ROW(Entrées!$C$37)+($D587-1)*24+P$11,COLUMN(Entrées!$C$37)+($C587-1),4,TRUE,"Entrées")))</f>
        <v>-1000</v>
      </c>
      <c r="Q587" s="28">
        <f ca="1">IF($D587&gt;$D$8,"",INDIRECT(ADDRESS(ROW(Entrées!$C$37)+($D587-1)*24+Q$11,COLUMN(Entrées!$C$37)+($C587-1),4,TRUE,"Entrées")))</f>
        <v>-1000</v>
      </c>
      <c r="R587" s="28">
        <f ca="1">IF($D587&gt;$D$8,"",INDIRECT(ADDRESS(ROW(Entrées!$C$37)+($D587-1)*24+R$11,COLUMN(Entrées!$C$37)+($C587-1),4,TRUE,"Entrées")))</f>
        <v>-1000</v>
      </c>
      <c r="S587" s="28">
        <f ca="1">IF($D587&gt;$D$8,"",INDIRECT(ADDRESS(ROW(Entrées!$C$37)+($D587-1)*24+S$11,COLUMN(Entrées!$C$37)+($C587-1),4,TRUE,"Entrées")))</f>
        <v>-1000</v>
      </c>
      <c r="T587" s="28">
        <f ca="1">IF($D587&gt;$D$8,"",INDIRECT(ADDRESS(ROW(Entrées!$C$37)+($D587-1)*24+T$11,COLUMN(Entrées!$C$37)+($C587-1),4,TRUE,"Entrées")))</f>
        <v>-1000</v>
      </c>
      <c r="U587" s="28">
        <f ca="1">IF($D587&gt;$D$8,"",INDIRECT(ADDRESS(ROW(Entrées!$C$37)+($D587-1)*24+U$11,COLUMN(Entrées!$C$37)+($C587-1),4,TRUE,"Entrées")))</f>
        <v>-1000</v>
      </c>
      <c r="V587" s="28">
        <f ca="1">IF($D587&gt;$D$8,"",INDIRECT(ADDRESS(ROW(Entrées!$C$37)+($D587-1)*24+V$11,COLUMN(Entrées!$C$37)+($C587-1),4,TRUE,"Entrées")))</f>
        <v>-999</v>
      </c>
      <c r="W587" s="28">
        <f ca="1">IF($D587&gt;$D$8,"",INDIRECT(ADDRESS(ROW(Entrées!$C$37)+($D587-1)*24+W$11,COLUMN(Entrées!$C$37)+($C587-1),4,TRUE,"Entrées")))</f>
        <v>-996</v>
      </c>
      <c r="X587" s="28">
        <f ca="1">IF($D587&gt;$D$8,"",INDIRECT(ADDRESS(ROW(Entrées!$C$37)+($D587-1)*24+X$11,COLUMN(Entrées!$C$37)+($C587-1),4,TRUE,"Entrées")))</f>
        <v>-1000</v>
      </c>
      <c r="Y587" s="28">
        <f ca="1">IF($D587&gt;$D$8,"",INDIRECT(ADDRESS(ROW(Entrées!$C$37)+($D587-1)*24+Y$11,COLUMN(Entrées!$C$37)+($C587-1),4,TRUE,"Entrées")))</f>
        <v>-1000</v>
      </c>
      <c r="Z587" s="28">
        <f ca="1">IF($D587&gt;$D$8,"",INDIRECT(ADDRESS(ROW(Entrées!$C$37)+($D587-1)*24+Z$11,COLUMN(Entrées!$C$37)+($C587-1),4,TRUE,"Entrées")))</f>
        <v>-1000</v>
      </c>
      <c r="AA587" s="28">
        <f ca="1">IF($D587&gt;$D$8,"",INDIRECT(ADDRESS(ROW(Entrées!$C$37)+($D587-1)*24+AA$11,COLUMN(Entrées!$C$37)+($C587-1),4,TRUE,"Entrées")))</f>
        <v>-1000</v>
      </c>
      <c r="AB587" s="28">
        <f ca="1">IF($D587&gt;$D$8,"",INDIRECT(ADDRESS(ROW(Entrées!$C$37)+($D587-1)*24+AB$11,COLUMN(Entrées!$C$37)+($C587-1),4,TRUE,"Entrées")))</f>
        <v>-992</v>
      </c>
      <c r="AC587" s="11"/>
      <c r="AD587" s="40">
        <f t="shared" ca="1" si="685"/>
        <v>-968.33333333333337</v>
      </c>
      <c r="AE587" s="40">
        <f t="shared" ca="1" si="687"/>
        <v>-883</v>
      </c>
      <c r="AF587" s="40">
        <f t="shared" ca="1" si="688"/>
        <v>-1000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49473.956989247294</v>
      </c>
      <c r="AK587" s="31">
        <f t="shared" ref="AK587:AK650" ca="1" si="690">IF($AH587&gt;$Y$7,"",AK586)</f>
        <v>49350.672043010745</v>
      </c>
      <c r="AL587" s="31">
        <f t="shared" ref="AL587:AL650" ca="1" si="691">IF($AH587&gt;$Y$7,"",AL586)</f>
        <v>49398.118279569891</v>
      </c>
      <c r="AM587" s="31">
        <f t="shared" ref="AM587:AM650" ca="1" si="692">IF($AH587&gt;$Y$7,"",AM586)</f>
        <v>347.55645161290329</v>
      </c>
      <c r="AN587" s="31">
        <f t="shared" ref="AN587:AN650" ca="1" si="693">IF($AH587&gt;$Y$7,"",AN586)</f>
        <v>2588.1444892473114</v>
      </c>
      <c r="AO587" s="31">
        <f t="shared" ref="AO587:AO650" ca="1" si="694">IF($AH587&gt;$Y$7,"",AO586)</f>
        <v>1503.5463709677417</v>
      </c>
      <c r="AP587" s="31">
        <f t="shared" ref="AP587:AP650" ca="1" si="695">IF($AH587&gt;$Y$7,"",AP586)</f>
        <v>41704.171370967742</v>
      </c>
      <c r="AQ587" s="31">
        <f t="shared" ref="AQ587:AQ650" ca="1" si="696">IF($AH587&gt;$Y$7,"",AQ586)</f>
        <v>2152.7096774193546</v>
      </c>
      <c r="AR587" s="31">
        <f t="shared" ref="AR587:AR650" ca="1" si="697">IF($AH587&gt;$Y$7,"",AR586)</f>
        <v>402.56922043010746</v>
      </c>
      <c r="AS587" s="31">
        <f t="shared" ref="AS587:AS650" ca="1" si="698">IF($AH587&gt;$Y$7,"",AS586)</f>
        <v>6508.2741935483891</v>
      </c>
      <c r="AT587" s="31">
        <f t="shared" ref="AT587:AT650" ca="1" si="699">IF($AH587&gt;$Y$7,"",AT586)</f>
        <v>-813.07862903225805</v>
      </c>
      <c r="AU587" s="31">
        <f t="shared" ref="AU587:AU650" ca="1" si="700">IF($AH587&gt;$Y$7,"",AU586)</f>
        <v>663.5913978494624</v>
      </c>
      <c r="AV587" s="31">
        <f t="shared" ref="AV587:AV650" ca="1" si="701">IF($AH587&gt;$Y$7,"",AV586)</f>
        <v>-5583.5161290322567</v>
      </c>
      <c r="AW587" s="31">
        <f t="shared" ref="AW587:AW650" ca="1" si="702">IF($AH587&gt;$Y$7,"",AW586)</f>
        <v>65.047043010752674</v>
      </c>
      <c r="AX587" s="31">
        <f t="shared" ref="AX587:AX650" ca="1" si="703">IF($AH587&gt;$Y$7,"",AX586)</f>
        <v>1350.5215053763443</v>
      </c>
      <c r="AY587" s="31">
        <f t="shared" ref="AY587:AY650" ca="1" si="704">IF($AH587&gt;$Y$7,"",AY586)</f>
        <v>-1174.383064516129</v>
      </c>
      <c r="AZ587" s="31">
        <f t="shared" ref="AZ587:AZ650" ca="1" si="705">IF($AH587&gt;$Y$7,"",AZ586)</f>
        <v>-997.34811827956992</v>
      </c>
      <c r="BA587" s="31">
        <f t="shared" ref="BA587:BA650" ca="1" si="706">IF($AH587&gt;$Y$7,"",BA586)</f>
        <v>-382.02016129032256</v>
      </c>
      <c r="BB587" s="31">
        <f t="shared" ref="BB587:BB650" ca="1" si="707">IF($AH587&gt;$Y$7,"",BB586)</f>
        <v>-2410.5497311827958</v>
      </c>
      <c r="BC587" s="31">
        <f t="shared" ref="BC587:BC650" ca="1" si="708">IF($AH587&gt;$Y$7,"",BC586)</f>
        <v>-1597.1438172043011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-1233.5</v>
      </c>
      <c r="BI587" s="32">
        <f>IF($BF587&gt;$Y$7,"",IF(AND($BF587=$Y$7,$BG587=23),"",Entrées!D615-Entrées!D614))</f>
        <v>-1237.5</v>
      </c>
      <c r="BJ587" s="32">
        <f>IF($BF587&gt;$Y$7,"",IF(AND($BF587=$Y$7,$BG587=23),"",Entrées!E615-Entrées!E614))</f>
        <v>-1375</v>
      </c>
      <c r="BK587" s="32">
        <f>IF($BF587&gt;$Y$7,"",IF(AND($BF587=$Y$7,$BG587=23),"",Entrées!F615-Entrées!F614))</f>
        <v>1.5</v>
      </c>
      <c r="BL587" s="32">
        <f>IF($BF587&gt;$Y$7,"",IF(AND($BF587=$Y$7,$BG587=23),"",Entrées!G615-Entrées!G614))</f>
        <v>81.5</v>
      </c>
      <c r="BM587" s="32">
        <f>IF($BF587&gt;$Y$7,"",IF(AND($BF587=$Y$7,$BG587=23),"",Entrées!H615-Entrées!H614))</f>
        <v>0.5</v>
      </c>
      <c r="BN587" s="32">
        <f>IF($BF587&gt;$Y$7,"",IF(AND($BF587=$Y$7,$BG587=23),"",Entrées!I615-Entrées!I614))</f>
        <v>18.5</v>
      </c>
      <c r="BO587" s="32">
        <f>IF($BF587&gt;$Y$7,"",IF(AND($BF587=$Y$7,$BG587=23),"",Entrées!J615-Entrées!J614))</f>
        <v>-107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-138.5</v>
      </c>
      <c r="BR587" s="32">
        <f>IF($BF587&gt;$Y$7,"",IF(AND($BF587=$Y$7,$BG587=23),"",Entrées!M615-Entrées!M614))</f>
        <v>294</v>
      </c>
      <c r="BS587" s="32">
        <f>IF($BF587&gt;$Y$7,"",IF(AND($BF587=$Y$7,$BG587=23),"",Entrées!N615-Entrées!N614))</f>
        <v>-14.5</v>
      </c>
      <c r="BT587" s="32">
        <f>IF($BF587&gt;$Y$7,"",IF(AND($BF587=$Y$7,$BG587=23),"",Entrées!O615-Entrées!O614))</f>
        <v>-1368.5</v>
      </c>
      <c r="BU587" s="32">
        <f>IF($BF587&gt;$Y$7,"",IF(AND($BF587=$Y$7,$BG587=23),"",Entrées!P615-Entrées!P614))</f>
        <v>1</v>
      </c>
      <c r="BV587" s="32">
        <f>IF($BF587&gt;$Y$7,"",IF(AND($BF587=$Y$7,$BG587=23),"",Entrées!Q615-Entrées!Q614))</f>
        <v>-1358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232</v>
      </c>
      <c r="BY587" s="32">
        <f>IF($BF587&gt;$Y$7,"",IF(AND($BF587=$Y$7,$BG587=23),"",Entrées!T615-Entrées!T614))</f>
        <v>115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-578</v>
      </c>
      <c r="CD587" s="33">
        <f>IF($BF587&lt;=$Y$7,Entrées!J614/CD$2,"")</f>
        <v>0.45401211203633612</v>
      </c>
      <c r="CE587" s="33">
        <f>IF($BF587&lt;=$Y$7,Entrées!K614/CE$2,"")</f>
        <v>0</v>
      </c>
      <c r="CF587" s="11">
        <f t="shared" ref="CF587:CF650" si="710">CD$2</f>
        <v>7926</v>
      </c>
      <c r="CG587" s="11">
        <f t="shared" ref="CG587:CG650" si="711">CE$2</f>
        <v>4186</v>
      </c>
      <c r="CH587" s="52">
        <f t="shared" ref="CH587:CH650" si="712">CD$4</f>
        <v>0.27160101910413265</v>
      </c>
      <c r="CI587" s="52">
        <f t="shared" ref="CI587:CI650" si="713">CE$4</f>
        <v>9.6170382329218221E-2</v>
      </c>
    </row>
    <row r="588" spans="1:87">
      <c r="A588" s="11" t="str">
        <f>"AE"&amp;A584</f>
        <v>AE597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-1000</v>
      </c>
      <c r="F588" s="28">
        <f ca="1">IF($D588&gt;$D$8,"",INDIRECT(ADDRESS(ROW(Entrées!$C$37)+($D588-1)*24+F$11,COLUMN(Entrées!$C$37)+($C588-1),4,TRUE,"Entrées")))</f>
        <v>-801</v>
      </c>
      <c r="G588" s="28">
        <f ca="1">IF($D588&gt;$D$8,"",INDIRECT(ADDRESS(ROW(Entrées!$C$37)+($D588-1)*24+G$11,COLUMN(Entrées!$C$37)+($C588-1),4,TRUE,"Entrées")))</f>
        <v>-801</v>
      </c>
      <c r="H588" s="28">
        <f ca="1">IF($D588&gt;$D$8,"",INDIRECT(ADDRESS(ROW(Entrées!$C$37)+($D588-1)*24+H$11,COLUMN(Entrées!$C$37)+($C588-1),4,TRUE,"Entrées")))</f>
        <v>-801</v>
      </c>
      <c r="I588" s="28">
        <f ca="1">IF($D588&gt;$D$8,"",INDIRECT(ADDRESS(ROW(Entrées!$C$37)+($D588-1)*24+I$11,COLUMN(Entrées!$C$37)+($C588-1),4,TRUE,"Entrées")))</f>
        <v>-801</v>
      </c>
      <c r="J588" s="28">
        <f ca="1">IF($D588&gt;$D$8,"",INDIRECT(ADDRESS(ROW(Entrées!$C$37)+($D588-1)*24+J$11,COLUMN(Entrées!$C$37)+($C588-1),4,TRUE,"Entrées")))</f>
        <v>-797</v>
      </c>
      <c r="K588" s="28">
        <f ca="1">IF($D588&gt;$D$8,"",INDIRECT(ADDRESS(ROW(Entrées!$C$37)+($D588-1)*24+K$11,COLUMN(Entrées!$C$37)+($C588-1),4,TRUE,"Entrées")))</f>
        <v>-718</v>
      </c>
      <c r="L588" s="28">
        <f ca="1">IF($D588&gt;$D$8,"",INDIRECT(ADDRESS(ROW(Entrées!$C$37)+($D588-1)*24+L$11,COLUMN(Entrées!$C$37)+($C588-1),4,TRUE,"Entrées")))</f>
        <v>-831</v>
      </c>
      <c r="M588" s="28">
        <f ca="1">IF($D588&gt;$D$8,"",INDIRECT(ADDRESS(ROW(Entrées!$C$37)+($D588-1)*24+M$11,COLUMN(Entrées!$C$37)+($C588-1),4,TRUE,"Entrées")))</f>
        <v>-998</v>
      </c>
      <c r="N588" s="28">
        <f ca="1">IF($D588&gt;$D$8,"",INDIRECT(ADDRESS(ROW(Entrées!$C$37)+($D588-1)*24+N$11,COLUMN(Entrées!$C$37)+($C588-1),4,TRUE,"Entrées")))</f>
        <v>-997</v>
      </c>
      <c r="O588" s="28">
        <f ca="1">IF($D588&gt;$D$8,"",INDIRECT(ADDRESS(ROW(Entrées!$C$37)+($D588-1)*24+O$11,COLUMN(Entrées!$C$37)+($C588-1),4,TRUE,"Entrées")))</f>
        <v>-1000</v>
      </c>
      <c r="P588" s="28">
        <f ca="1">IF($D588&gt;$D$8,"",INDIRECT(ADDRESS(ROW(Entrées!$C$37)+($D588-1)*24+P$11,COLUMN(Entrées!$C$37)+($C588-1),4,TRUE,"Entrées")))</f>
        <v>-1000</v>
      </c>
      <c r="Q588" s="28">
        <f ca="1">IF($D588&gt;$D$8,"",INDIRECT(ADDRESS(ROW(Entrées!$C$37)+($D588-1)*24+Q$11,COLUMN(Entrées!$C$37)+($C588-1),4,TRUE,"Entrées")))</f>
        <v>-1000</v>
      </c>
      <c r="R588" s="28">
        <f ca="1">IF($D588&gt;$D$8,"",INDIRECT(ADDRESS(ROW(Entrées!$C$37)+($D588-1)*24+R$11,COLUMN(Entrées!$C$37)+($C588-1),4,TRUE,"Entrées")))</f>
        <v>-1000</v>
      </c>
      <c r="S588" s="28">
        <f ca="1">IF($D588&gt;$D$8,"",INDIRECT(ADDRESS(ROW(Entrées!$C$37)+($D588-1)*24+S$11,COLUMN(Entrées!$C$37)+($C588-1),4,TRUE,"Entrées")))</f>
        <v>-1000</v>
      </c>
      <c r="T588" s="28">
        <f ca="1">IF($D588&gt;$D$8,"",INDIRECT(ADDRESS(ROW(Entrées!$C$37)+($D588-1)*24+T$11,COLUMN(Entrées!$C$37)+($C588-1),4,TRUE,"Entrées")))</f>
        <v>-1000</v>
      </c>
      <c r="U588" s="28">
        <f ca="1">IF($D588&gt;$D$8,"",INDIRECT(ADDRESS(ROW(Entrées!$C$37)+($D588-1)*24+U$11,COLUMN(Entrées!$C$37)+($C588-1),4,TRUE,"Entrées")))</f>
        <v>-1000</v>
      </c>
      <c r="V588" s="28">
        <f ca="1">IF($D588&gt;$D$8,"",INDIRECT(ADDRESS(ROW(Entrées!$C$37)+($D588-1)*24+V$11,COLUMN(Entrées!$C$37)+($C588-1),4,TRUE,"Entrées")))</f>
        <v>-1000</v>
      </c>
      <c r="W588" s="28">
        <f ca="1">IF($D588&gt;$D$8,"",INDIRECT(ADDRESS(ROW(Entrées!$C$37)+($D588-1)*24+W$11,COLUMN(Entrées!$C$37)+($C588-1),4,TRUE,"Entrées")))</f>
        <v>-1000</v>
      </c>
      <c r="X588" s="28">
        <f ca="1">IF($D588&gt;$D$8,"",INDIRECT(ADDRESS(ROW(Entrées!$C$37)+($D588-1)*24+X$11,COLUMN(Entrées!$C$37)+($C588-1),4,TRUE,"Entrées")))</f>
        <v>-1000</v>
      </c>
      <c r="Y588" s="28">
        <f ca="1">IF($D588&gt;$D$8,"",INDIRECT(ADDRESS(ROW(Entrées!$C$37)+($D588-1)*24+Y$11,COLUMN(Entrées!$C$37)+($C588-1),4,TRUE,"Entrées")))</f>
        <v>-1000</v>
      </c>
      <c r="Z588" s="28">
        <f ca="1">IF($D588&gt;$D$8,"",INDIRECT(ADDRESS(ROW(Entrées!$C$37)+($D588-1)*24+Z$11,COLUMN(Entrées!$C$37)+($C588-1),4,TRUE,"Entrées")))</f>
        <v>-1000</v>
      </c>
      <c r="AA588" s="28">
        <f ca="1">IF($D588&gt;$D$8,"",INDIRECT(ADDRESS(ROW(Entrées!$C$37)+($D588-1)*24+AA$11,COLUMN(Entrées!$C$37)+($C588-1),4,TRUE,"Entrées")))</f>
        <v>-1000</v>
      </c>
      <c r="AB588" s="28">
        <f ca="1">IF($D588&gt;$D$8,"",INDIRECT(ADDRESS(ROW(Entrées!$C$37)+($D588-1)*24+AB$11,COLUMN(Entrées!$C$37)+($C588-1),4,TRUE,"Entrées")))</f>
        <v>-1000</v>
      </c>
      <c r="AC588" s="11"/>
      <c r="AD588" s="40">
        <f t="shared" ca="1" si="685"/>
        <v>-939.375</v>
      </c>
      <c r="AE588" s="40">
        <f t="shared" ca="1" si="687"/>
        <v>-718</v>
      </c>
      <c r="AF588" s="40">
        <f t="shared" ca="1" si="688"/>
        <v>-1000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49473.956989247294</v>
      </c>
      <c r="AK588" s="31">
        <f t="shared" ca="1" si="690"/>
        <v>49350.672043010745</v>
      </c>
      <c r="AL588" s="31">
        <f t="shared" ca="1" si="691"/>
        <v>49398.118279569891</v>
      </c>
      <c r="AM588" s="31">
        <f t="shared" ca="1" si="692"/>
        <v>347.55645161290329</v>
      </c>
      <c r="AN588" s="31">
        <f t="shared" ca="1" si="693"/>
        <v>2588.1444892473114</v>
      </c>
      <c r="AO588" s="31">
        <f t="shared" ca="1" si="694"/>
        <v>1503.5463709677417</v>
      </c>
      <c r="AP588" s="31">
        <f t="shared" ca="1" si="695"/>
        <v>41704.171370967742</v>
      </c>
      <c r="AQ588" s="31">
        <f t="shared" ca="1" si="696"/>
        <v>2152.7096774193546</v>
      </c>
      <c r="AR588" s="31">
        <f t="shared" ca="1" si="697"/>
        <v>402.56922043010746</v>
      </c>
      <c r="AS588" s="31">
        <f t="shared" ca="1" si="698"/>
        <v>6508.2741935483891</v>
      </c>
      <c r="AT588" s="31">
        <f t="shared" ca="1" si="699"/>
        <v>-813.07862903225805</v>
      </c>
      <c r="AU588" s="31">
        <f t="shared" ca="1" si="700"/>
        <v>663.5913978494624</v>
      </c>
      <c r="AV588" s="31">
        <f t="shared" ca="1" si="701"/>
        <v>-5583.5161290322567</v>
      </c>
      <c r="AW588" s="31">
        <f t="shared" ca="1" si="702"/>
        <v>65.047043010752674</v>
      </c>
      <c r="AX588" s="31">
        <f t="shared" ca="1" si="703"/>
        <v>1350.5215053763443</v>
      </c>
      <c r="AY588" s="31">
        <f t="shared" ca="1" si="704"/>
        <v>-1174.383064516129</v>
      </c>
      <c r="AZ588" s="31">
        <f t="shared" ca="1" si="705"/>
        <v>-997.34811827956992</v>
      </c>
      <c r="BA588" s="31">
        <f t="shared" ca="1" si="706"/>
        <v>-382.02016129032256</v>
      </c>
      <c r="BB588" s="31">
        <f t="shared" ca="1" si="707"/>
        <v>-2410.5497311827958</v>
      </c>
      <c r="BC588" s="31">
        <f t="shared" ca="1" si="708"/>
        <v>-1597.1438172043011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-2398.5</v>
      </c>
      <c r="BI588" s="32">
        <f>IF($BF588&gt;$Y$7,"",IF(AND($BF588=$Y$7,$BG588=23),"",Entrées!D616-Entrées!D615))</f>
        <v>-2475</v>
      </c>
      <c r="BJ588" s="32">
        <f>IF($BF588&gt;$Y$7,"",IF(AND($BF588=$Y$7,$BG588=23),"",Entrées!E616-Entrées!E615))</f>
        <v>-2637.5</v>
      </c>
      <c r="BK588" s="32">
        <f>IF($BF588&gt;$Y$7,"",IF(AND($BF588=$Y$7,$BG588=23),"",Entrées!F616-Entrées!F615))</f>
        <v>0.5</v>
      </c>
      <c r="BL588" s="32">
        <f>IF($BF588&gt;$Y$7,"",IF(AND($BF588=$Y$7,$BG588=23),"",Entrées!G616-Entrées!G615))</f>
        <v>17</v>
      </c>
      <c r="BM588" s="32">
        <f>IF($BF588&gt;$Y$7,"",IF(AND($BF588=$Y$7,$BG588=23),"",Entrées!H616-Entrées!H615))</f>
        <v>-1</v>
      </c>
      <c r="BN588" s="32">
        <f>IF($BF588&gt;$Y$7,"",IF(AND($BF588=$Y$7,$BG588=23),"",Entrées!I616-Entrées!I615))</f>
        <v>-1090</v>
      </c>
      <c r="BO588" s="32">
        <f>IF($BF588&gt;$Y$7,"",IF(AND($BF588=$Y$7,$BG588=23),"",Entrées!J616-Entrées!J615))</f>
        <v>-30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-193.5</v>
      </c>
      <c r="BR588" s="32">
        <f>IF($BF588&gt;$Y$7,"",IF(AND($BF588=$Y$7,$BG588=23),"",Entrées!M616-Entrées!M615))</f>
        <v>-395.5</v>
      </c>
      <c r="BS588" s="32">
        <f>IF($BF588&gt;$Y$7,"",IF(AND($BF588=$Y$7,$BG588=23),"",Entrées!N616-Entrées!N615))</f>
        <v>-6</v>
      </c>
      <c r="BT588" s="32">
        <f>IF($BF588&gt;$Y$7,"",IF(AND($BF588=$Y$7,$BG588=23),"",Entrées!O616-Entrées!O615))</f>
        <v>-701</v>
      </c>
      <c r="BU588" s="32">
        <f>IF($BF588&gt;$Y$7,"",IF(AND($BF588=$Y$7,$BG588=23),"",Entrées!P616-Entrées!P615))</f>
        <v>1.5</v>
      </c>
      <c r="BV588" s="32">
        <f>IF($BF588&gt;$Y$7,"",IF(AND($BF588=$Y$7,$BG588=23),"",Entrées!Q616-Entrées!Q615))</f>
        <v>-6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164</v>
      </c>
      <c r="BY588" s="32">
        <f>IF($BF588&gt;$Y$7,"",IF(AND($BF588=$Y$7,$BG588=23),"",Entrées!T616-Entrées!T615))</f>
        <v>-24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-203</v>
      </c>
      <c r="CD588" s="33">
        <f>IF($BF588&lt;=$Y$7,Entrées!J615/CD$2,"")</f>
        <v>0.44051223820338126</v>
      </c>
      <c r="CE588" s="33">
        <f>IF($BF588&lt;=$Y$7,Entrées!K615/CE$2,"")</f>
        <v>0</v>
      </c>
      <c r="CF588" s="11">
        <f t="shared" si="710"/>
        <v>7926</v>
      </c>
      <c r="CG588" s="11">
        <f t="shared" si="711"/>
        <v>4186</v>
      </c>
      <c r="CH588" s="52">
        <f t="shared" si="712"/>
        <v>0.27160101910413265</v>
      </c>
      <c r="CI588" s="52">
        <f t="shared" si="713"/>
        <v>9.6170382329218221E-2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-1000</v>
      </c>
      <c r="F589" s="28">
        <f ca="1">IF($D589&gt;$D$8,"",INDIRECT(ADDRESS(ROW(Entrées!$C$37)+($D589-1)*24+F$11,COLUMN(Entrées!$C$37)+($C589-1),4,TRUE,"Entrées")))</f>
        <v>-926</v>
      </c>
      <c r="G589" s="28">
        <f ca="1">IF($D589&gt;$D$8,"",INDIRECT(ADDRESS(ROW(Entrées!$C$37)+($D589-1)*24+G$11,COLUMN(Entrées!$C$37)+($C589-1),4,TRUE,"Entrées")))</f>
        <v>-926</v>
      </c>
      <c r="H589" s="28">
        <f ca="1">IF($D589&gt;$D$8,"",INDIRECT(ADDRESS(ROW(Entrées!$C$37)+($D589-1)*24+H$11,COLUMN(Entrées!$C$37)+($C589-1),4,TRUE,"Entrées")))</f>
        <v>-926</v>
      </c>
      <c r="I589" s="28">
        <f ca="1">IF($D589&gt;$D$8,"",INDIRECT(ADDRESS(ROW(Entrées!$C$37)+($D589-1)*24+I$11,COLUMN(Entrées!$C$37)+($C589-1),4,TRUE,"Entrées")))</f>
        <v>-926</v>
      </c>
      <c r="J589" s="28">
        <f ca="1">IF($D589&gt;$D$8,"",INDIRECT(ADDRESS(ROW(Entrées!$C$37)+($D589-1)*24+J$11,COLUMN(Entrées!$C$37)+($C589-1),4,TRUE,"Entrées")))</f>
        <v>-926</v>
      </c>
      <c r="K589" s="28">
        <f ca="1">IF($D589&gt;$D$8,"",INDIRECT(ADDRESS(ROW(Entrées!$C$37)+($D589-1)*24+K$11,COLUMN(Entrées!$C$37)+($C589-1),4,TRUE,"Entrées")))</f>
        <v>-1000</v>
      </c>
      <c r="L589" s="28">
        <f ca="1">IF($D589&gt;$D$8,"",INDIRECT(ADDRESS(ROW(Entrées!$C$37)+($D589-1)*24+L$11,COLUMN(Entrées!$C$37)+($C589-1),4,TRUE,"Entrées")))</f>
        <v>-852</v>
      </c>
      <c r="M589" s="28">
        <f ca="1">IF($D589&gt;$D$8,"",INDIRECT(ADDRESS(ROW(Entrées!$C$37)+($D589-1)*24+M$11,COLUMN(Entrées!$C$37)+($C589-1),4,TRUE,"Entrées")))</f>
        <v>-1000</v>
      </c>
      <c r="N589" s="28">
        <f ca="1">IF($D589&gt;$D$8,"",INDIRECT(ADDRESS(ROW(Entrées!$C$37)+($D589-1)*24+N$11,COLUMN(Entrées!$C$37)+($C589-1),4,TRUE,"Entrées")))</f>
        <v>-1000</v>
      </c>
      <c r="O589" s="28">
        <f ca="1">IF($D589&gt;$D$8,"",INDIRECT(ADDRESS(ROW(Entrées!$C$37)+($D589-1)*24+O$11,COLUMN(Entrées!$C$37)+($C589-1),4,TRUE,"Entrées")))</f>
        <v>-1000</v>
      </c>
      <c r="P589" s="28">
        <f ca="1">IF($D589&gt;$D$8,"",INDIRECT(ADDRESS(ROW(Entrées!$C$37)+($D589-1)*24+P$11,COLUMN(Entrées!$C$37)+($C589-1),4,TRUE,"Entrées")))</f>
        <v>-1000</v>
      </c>
      <c r="Q589" s="28">
        <f ca="1">IF($D589&gt;$D$8,"",INDIRECT(ADDRESS(ROW(Entrées!$C$37)+($D589-1)*24+Q$11,COLUMN(Entrées!$C$37)+($C589-1),4,TRUE,"Entrées")))</f>
        <v>-1000</v>
      </c>
      <c r="R589" s="28">
        <f ca="1">IF($D589&gt;$D$8,"",INDIRECT(ADDRESS(ROW(Entrées!$C$37)+($D589-1)*24+R$11,COLUMN(Entrées!$C$37)+($C589-1),4,TRUE,"Entrées")))</f>
        <v>-1000</v>
      </c>
      <c r="S589" s="28">
        <f ca="1">IF($D589&gt;$D$8,"",INDIRECT(ADDRESS(ROW(Entrées!$C$37)+($D589-1)*24+S$11,COLUMN(Entrées!$C$37)+($C589-1),4,TRUE,"Entrées")))</f>
        <v>-1000</v>
      </c>
      <c r="T589" s="28">
        <f ca="1">IF($D589&gt;$D$8,"",INDIRECT(ADDRESS(ROW(Entrées!$C$37)+($D589-1)*24+T$11,COLUMN(Entrées!$C$37)+($C589-1),4,TRUE,"Entrées")))</f>
        <v>-1000</v>
      </c>
      <c r="U589" s="28">
        <f ca="1">IF($D589&gt;$D$8,"",INDIRECT(ADDRESS(ROW(Entrées!$C$37)+($D589-1)*24+U$11,COLUMN(Entrées!$C$37)+($C589-1),4,TRUE,"Entrées")))</f>
        <v>-1000</v>
      </c>
      <c r="V589" s="28">
        <f ca="1">IF($D589&gt;$D$8,"",INDIRECT(ADDRESS(ROW(Entrées!$C$37)+($D589-1)*24+V$11,COLUMN(Entrées!$C$37)+($C589-1),4,TRUE,"Entrées")))</f>
        <v>-1000</v>
      </c>
      <c r="W589" s="28">
        <f ca="1">IF($D589&gt;$D$8,"",INDIRECT(ADDRESS(ROW(Entrées!$C$37)+($D589-1)*24+W$11,COLUMN(Entrées!$C$37)+($C589-1),4,TRUE,"Entrées")))</f>
        <v>-1000</v>
      </c>
      <c r="X589" s="28">
        <f ca="1">IF($D589&gt;$D$8,"",INDIRECT(ADDRESS(ROW(Entrées!$C$37)+($D589-1)*24+X$11,COLUMN(Entrées!$C$37)+($C589-1),4,TRUE,"Entrées")))</f>
        <v>-1000</v>
      </c>
      <c r="Y589" s="28">
        <f ca="1">IF($D589&gt;$D$8,"",INDIRECT(ADDRESS(ROW(Entrées!$C$37)+($D589-1)*24+Y$11,COLUMN(Entrées!$C$37)+($C589-1),4,TRUE,"Entrées")))</f>
        <v>-1000</v>
      </c>
      <c r="Z589" s="28">
        <f ca="1">IF($D589&gt;$D$8,"",INDIRECT(ADDRESS(ROW(Entrées!$C$37)+($D589-1)*24+Z$11,COLUMN(Entrées!$C$37)+($C589-1),4,TRUE,"Entrées")))</f>
        <v>-1000</v>
      </c>
      <c r="AA589" s="28">
        <f ca="1">IF($D589&gt;$D$8,"",INDIRECT(ADDRESS(ROW(Entrées!$C$37)+($D589-1)*24+AA$11,COLUMN(Entrées!$C$37)+($C589-1),4,TRUE,"Entrées")))</f>
        <v>-985</v>
      </c>
      <c r="AB589" s="28">
        <f ca="1">IF($D589&gt;$D$8,"",INDIRECT(ADDRESS(ROW(Entrées!$C$37)+($D589-1)*24+AB$11,COLUMN(Entrées!$C$37)+($C589-1),4,TRUE,"Entrées")))</f>
        <v>-769</v>
      </c>
      <c r="AC589" s="11"/>
      <c r="AD589" s="40">
        <f t="shared" ca="1" si="685"/>
        <v>-968.16666666666663</v>
      </c>
      <c r="AE589" s="40">
        <f t="shared" ca="1" si="687"/>
        <v>-769</v>
      </c>
      <c r="AF589" s="40">
        <f t="shared" ca="1" si="688"/>
        <v>-1000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49473.956989247294</v>
      </c>
      <c r="AK589" s="31">
        <f t="shared" ca="1" si="690"/>
        <v>49350.672043010745</v>
      </c>
      <c r="AL589" s="31">
        <f t="shared" ca="1" si="691"/>
        <v>49398.118279569891</v>
      </c>
      <c r="AM589" s="31">
        <f t="shared" ca="1" si="692"/>
        <v>347.55645161290329</v>
      </c>
      <c r="AN589" s="31">
        <f t="shared" ca="1" si="693"/>
        <v>2588.1444892473114</v>
      </c>
      <c r="AO589" s="31">
        <f t="shared" ca="1" si="694"/>
        <v>1503.5463709677417</v>
      </c>
      <c r="AP589" s="31">
        <f t="shared" ca="1" si="695"/>
        <v>41704.171370967742</v>
      </c>
      <c r="AQ589" s="31">
        <f t="shared" ca="1" si="696"/>
        <v>2152.7096774193546</v>
      </c>
      <c r="AR589" s="31">
        <f t="shared" ca="1" si="697"/>
        <v>402.56922043010746</v>
      </c>
      <c r="AS589" s="31">
        <f t="shared" ca="1" si="698"/>
        <v>6508.2741935483891</v>
      </c>
      <c r="AT589" s="31">
        <f t="shared" ca="1" si="699"/>
        <v>-813.07862903225805</v>
      </c>
      <c r="AU589" s="31">
        <f t="shared" ca="1" si="700"/>
        <v>663.5913978494624</v>
      </c>
      <c r="AV589" s="31">
        <f t="shared" ca="1" si="701"/>
        <v>-5583.5161290322567</v>
      </c>
      <c r="AW589" s="31">
        <f t="shared" ca="1" si="702"/>
        <v>65.047043010752674</v>
      </c>
      <c r="AX589" s="31">
        <f t="shared" ca="1" si="703"/>
        <v>1350.5215053763443</v>
      </c>
      <c r="AY589" s="31">
        <f t="shared" ca="1" si="704"/>
        <v>-1174.383064516129</v>
      </c>
      <c r="AZ589" s="31">
        <f t="shared" ca="1" si="705"/>
        <v>-997.34811827956992</v>
      </c>
      <c r="BA589" s="31">
        <f t="shared" ca="1" si="706"/>
        <v>-382.02016129032256</v>
      </c>
      <c r="BB589" s="31">
        <f t="shared" ca="1" si="707"/>
        <v>-2410.5497311827958</v>
      </c>
      <c r="BC589" s="31">
        <f t="shared" ca="1" si="708"/>
        <v>-1597.1438172043011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-1415.5</v>
      </c>
      <c r="BI589" s="32">
        <f>IF($BF589&gt;$Y$7,"",IF(AND($BF589=$Y$7,$BG589=23),"",Entrées!D617-Entrées!D616))</f>
        <v>-1125</v>
      </c>
      <c r="BJ589" s="32">
        <f>IF($BF589&gt;$Y$7,"",IF(AND($BF589=$Y$7,$BG589=23),"",Entrées!E617-Entrées!E616))</f>
        <v>-1100</v>
      </c>
      <c r="BK589" s="32">
        <f>IF($BF589&gt;$Y$7,"",IF(AND($BF589=$Y$7,$BG589=23),"",Entrées!F617-Entrées!F616))</f>
        <v>-0.5</v>
      </c>
      <c r="BL589" s="32">
        <f>IF($BF589&gt;$Y$7,"",IF(AND($BF589=$Y$7,$BG589=23),"",Entrées!G617-Entrées!G616))</f>
        <v>-131.5</v>
      </c>
      <c r="BM589" s="32">
        <f>IF($BF589&gt;$Y$7,"",IF(AND($BF589=$Y$7,$BG589=23),"",Entrées!H617-Entrées!H616))</f>
        <v>-1</v>
      </c>
      <c r="BN589" s="32">
        <f>IF($BF589&gt;$Y$7,"",IF(AND($BF589=$Y$7,$BG589=23),"",Entrées!I617-Entrées!I616))</f>
        <v>-281.5</v>
      </c>
      <c r="BO589" s="32">
        <f>IF($BF589&gt;$Y$7,"",IF(AND($BF589=$Y$7,$BG589=23),"",Entrées!J617-Entrées!J616))</f>
        <v>-131.5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-132</v>
      </c>
      <c r="BR589" s="32">
        <f>IF($BF589&gt;$Y$7,"",IF(AND($BF589=$Y$7,$BG589=23),"",Entrées!M617-Entrées!M616))</f>
        <v>-517</v>
      </c>
      <c r="BS589" s="32">
        <f>IF($BF589&gt;$Y$7,"",IF(AND($BF589=$Y$7,$BG589=23),"",Entrées!N617-Entrées!N616))</f>
        <v>8.5</v>
      </c>
      <c r="BT589" s="32">
        <f>IF($BF589&gt;$Y$7,"",IF(AND($BF589=$Y$7,$BG589=23),"",Entrées!O617-Entrées!O616))</f>
        <v>-228</v>
      </c>
      <c r="BU589" s="32">
        <f>IF($BF589&gt;$Y$7,"",IF(AND($BF589=$Y$7,$BG589=23),"",Entrées!P617-Entrées!P616))</f>
        <v>-1.5</v>
      </c>
      <c r="BV589" s="32">
        <f>IF($BF589&gt;$Y$7,"",IF(AND($BF589=$Y$7,$BG589=23),"",Entrées!Q617-Entrées!Q616))</f>
        <v>140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-26</v>
      </c>
      <c r="BY589" s="32">
        <f>IF($BF589&gt;$Y$7,"",IF(AND($BF589=$Y$7,$BG589=23),"",Entrées!T617-Entrées!T616))</f>
        <v>-337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0</v>
      </c>
      <c r="CD589" s="33">
        <f>IF($BF589&lt;=$Y$7,Entrées!J616/CD$2,"")</f>
        <v>0.43672722684834719</v>
      </c>
      <c r="CE589" s="33">
        <f>IF($BF589&lt;=$Y$7,Entrées!K616/CE$2,"")</f>
        <v>0</v>
      </c>
      <c r="CF589" s="11">
        <f t="shared" si="710"/>
        <v>7926</v>
      </c>
      <c r="CG589" s="11">
        <f t="shared" si="711"/>
        <v>4186</v>
      </c>
      <c r="CH589" s="52">
        <f t="shared" si="712"/>
        <v>0.27160101910413265</v>
      </c>
      <c r="CI589" s="52">
        <f t="shared" si="713"/>
        <v>9.6170382329218221E-2</v>
      </c>
    </row>
    <row r="590" spans="1:87">
      <c r="A590" s="11" t="str">
        <f>"AF"&amp;A584</f>
        <v>AF597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-1000</v>
      </c>
      <c r="F590" s="28">
        <f ca="1">IF($D590&gt;$D$8,"",INDIRECT(ADDRESS(ROW(Entrées!$C$37)+($D590-1)*24+F$11,COLUMN(Entrées!$C$37)+($C590-1),4,TRUE,"Entrées")))</f>
        <v>-877</v>
      </c>
      <c r="G590" s="28">
        <f ca="1">IF($D590&gt;$D$8,"",INDIRECT(ADDRESS(ROW(Entrées!$C$37)+($D590-1)*24+G$11,COLUMN(Entrées!$C$37)+($C590-1),4,TRUE,"Entrées")))</f>
        <v>-877</v>
      </c>
      <c r="H590" s="28">
        <f ca="1">IF($D590&gt;$D$8,"",INDIRECT(ADDRESS(ROW(Entrées!$C$37)+($D590-1)*24+H$11,COLUMN(Entrées!$C$37)+($C590-1),4,TRUE,"Entrées")))</f>
        <v>-877</v>
      </c>
      <c r="I590" s="28">
        <f ca="1">IF($D590&gt;$D$8,"",INDIRECT(ADDRESS(ROW(Entrées!$C$37)+($D590-1)*24+I$11,COLUMN(Entrées!$C$37)+($C590-1),4,TRUE,"Entrées")))</f>
        <v>-877</v>
      </c>
      <c r="J590" s="28">
        <f ca="1">IF($D590&gt;$D$8,"",INDIRECT(ADDRESS(ROW(Entrées!$C$37)+($D590-1)*24+J$11,COLUMN(Entrées!$C$37)+($C590-1),4,TRUE,"Entrées")))</f>
        <v>-877</v>
      </c>
      <c r="K590" s="28">
        <f ca="1">IF($D590&gt;$D$8,"",INDIRECT(ADDRESS(ROW(Entrées!$C$37)+($D590-1)*24+K$11,COLUMN(Entrées!$C$37)+($C590-1),4,TRUE,"Entrées")))</f>
        <v>-911</v>
      </c>
      <c r="L590" s="28">
        <f ca="1">IF($D590&gt;$D$8,"",INDIRECT(ADDRESS(ROW(Entrées!$C$37)+($D590-1)*24+L$11,COLUMN(Entrées!$C$37)+($C590-1),4,TRUE,"Entrées")))</f>
        <v>-1000</v>
      </c>
      <c r="M590" s="28">
        <f ca="1">IF($D590&gt;$D$8,"",INDIRECT(ADDRESS(ROW(Entrées!$C$37)+($D590-1)*24+M$11,COLUMN(Entrées!$C$37)+($C590-1),4,TRUE,"Entrées")))</f>
        <v>-950</v>
      </c>
      <c r="N590" s="28">
        <f ca="1">IF($D590&gt;$D$8,"",INDIRECT(ADDRESS(ROW(Entrées!$C$37)+($D590-1)*24+N$11,COLUMN(Entrées!$C$37)+($C590-1),4,TRUE,"Entrées")))</f>
        <v>-1000</v>
      </c>
      <c r="O590" s="28">
        <f ca="1">IF($D590&gt;$D$8,"",INDIRECT(ADDRESS(ROW(Entrées!$C$37)+($D590-1)*24+O$11,COLUMN(Entrées!$C$37)+($C590-1),4,TRUE,"Entrées")))</f>
        <v>-1000</v>
      </c>
      <c r="P590" s="28">
        <f ca="1">IF($D590&gt;$D$8,"",INDIRECT(ADDRESS(ROW(Entrées!$C$37)+($D590-1)*24+P$11,COLUMN(Entrées!$C$37)+($C590-1),4,TRUE,"Entrées")))</f>
        <v>-994</v>
      </c>
      <c r="Q590" s="28">
        <f ca="1">IF($D590&gt;$D$8,"",INDIRECT(ADDRESS(ROW(Entrées!$C$37)+($D590-1)*24+Q$11,COLUMN(Entrées!$C$37)+($C590-1),4,TRUE,"Entrées")))</f>
        <v>-1000</v>
      </c>
      <c r="R590" s="28">
        <f ca="1">IF($D590&gt;$D$8,"",INDIRECT(ADDRESS(ROW(Entrées!$C$37)+($D590-1)*24+R$11,COLUMN(Entrées!$C$37)+($C590-1),4,TRUE,"Entrées")))</f>
        <v>-1000</v>
      </c>
      <c r="S590" s="28">
        <f ca="1">IF($D590&gt;$D$8,"",INDIRECT(ADDRESS(ROW(Entrées!$C$37)+($D590-1)*24+S$11,COLUMN(Entrées!$C$37)+($C590-1),4,TRUE,"Entrées")))</f>
        <v>-1000</v>
      </c>
      <c r="T590" s="28">
        <f ca="1">IF($D590&gt;$D$8,"",INDIRECT(ADDRESS(ROW(Entrées!$C$37)+($D590-1)*24+T$11,COLUMN(Entrées!$C$37)+($C590-1),4,TRUE,"Entrées")))</f>
        <v>-1000</v>
      </c>
      <c r="U590" s="28">
        <f ca="1">IF($D590&gt;$D$8,"",INDIRECT(ADDRESS(ROW(Entrées!$C$37)+($D590-1)*24+U$11,COLUMN(Entrées!$C$37)+($C590-1),4,TRUE,"Entrées")))</f>
        <v>-1000</v>
      </c>
      <c r="V590" s="28">
        <f ca="1">IF($D590&gt;$D$8,"",INDIRECT(ADDRESS(ROW(Entrées!$C$37)+($D590-1)*24+V$11,COLUMN(Entrées!$C$37)+($C590-1),4,TRUE,"Entrées")))</f>
        <v>-1000</v>
      </c>
      <c r="W590" s="28">
        <f ca="1">IF($D590&gt;$D$8,"",INDIRECT(ADDRESS(ROW(Entrées!$C$37)+($D590-1)*24+W$11,COLUMN(Entrées!$C$37)+($C590-1),4,TRUE,"Entrées")))</f>
        <v>-1000</v>
      </c>
      <c r="X590" s="28">
        <f ca="1">IF($D590&gt;$D$8,"",INDIRECT(ADDRESS(ROW(Entrées!$C$37)+($D590-1)*24+X$11,COLUMN(Entrées!$C$37)+($C590-1),4,TRUE,"Entrées")))</f>
        <v>-1000</v>
      </c>
      <c r="Y590" s="28">
        <f ca="1">IF($D590&gt;$D$8,"",INDIRECT(ADDRESS(ROW(Entrées!$C$37)+($D590-1)*24+Y$11,COLUMN(Entrées!$C$37)+($C590-1),4,TRUE,"Entrées")))</f>
        <v>-1000</v>
      </c>
      <c r="Z590" s="28">
        <f ca="1">IF($D590&gt;$D$8,"",INDIRECT(ADDRESS(ROW(Entrées!$C$37)+($D590-1)*24+Z$11,COLUMN(Entrées!$C$37)+($C590-1),4,TRUE,"Entrées")))</f>
        <v>-1000</v>
      </c>
      <c r="AA590" s="28">
        <f ca="1">IF($D590&gt;$D$8,"",INDIRECT(ADDRESS(ROW(Entrées!$C$37)+($D590-1)*24+AA$11,COLUMN(Entrées!$C$37)+($C590-1),4,TRUE,"Entrées")))</f>
        <v>-994</v>
      </c>
      <c r="AB590" s="28">
        <f ca="1">IF($D590&gt;$D$8,"",INDIRECT(ADDRESS(ROW(Entrées!$C$37)+($D590-1)*24+AB$11,COLUMN(Entrées!$C$37)+($C590-1),4,TRUE,"Entrées")))</f>
        <v>-1000</v>
      </c>
      <c r="AC590" s="11"/>
      <c r="AD590" s="40">
        <f t="shared" ca="1" si="685"/>
        <v>-968.08333333333337</v>
      </c>
      <c r="AE590" s="40">
        <f t="shared" ca="1" si="687"/>
        <v>-877</v>
      </c>
      <c r="AF590" s="40">
        <f t="shared" ca="1" si="688"/>
        <v>-1000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49473.956989247294</v>
      </c>
      <c r="AK590" s="31">
        <f t="shared" ca="1" si="690"/>
        <v>49350.672043010745</v>
      </c>
      <c r="AL590" s="31">
        <f t="shared" ca="1" si="691"/>
        <v>49398.118279569891</v>
      </c>
      <c r="AM590" s="31">
        <f t="shared" ca="1" si="692"/>
        <v>347.55645161290329</v>
      </c>
      <c r="AN590" s="31">
        <f t="shared" ca="1" si="693"/>
        <v>2588.1444892473114</v>
      </c>
      <c r="AO590" s="31">
        <f t="shared" ca="1" si="694"/>
        <v>1503.5463709677417</v>
      </c>
      <c r="AP590" s="31">
        <f t="shared" ca="1" si="695"/>
        <v>41704.171370967742</v>
      </c>
      <c r="AQ590" s="31">
        <f t="shared" ca="1" si="696"/>
        <v>2152.7096774193546</v>
      </c>
      <c r="AR590" s="31">
        <f t="shared" ca="1" si="697"/>
        <v>402.56922043010746</v>
      </c>
      <c r="AS590" s="31">
        <f t="shared" ca="1" si="698"/>
        <v>6508.2741935483891</v>
      </c>
      <c r="AT590" s="31">
        <f t="shared" ca="1" si="699"/>
        <v>-813.07862903225805</v>
      </c>
      <c r="AU590" s="31">
        <f t="shared" ca="1" si="700"/>
        <v>663.5913978494624</v>
      </c>
      <c r="AV590" s="31">
        <f t="shared" ca="1" si="701"/>
        <v>-5583.5161290322567</v>
      </c>
      <c r="AW590" s="31">
        <f t="shared" ca="1" si="702"/>
        <v>65.047043010752674</v>
      </c>
      <c r="AX590" s="31">
        <f t="shared" ca="1" si="703"/>
        <v>1350.5215053763443</v>
      </c>
      <c r="AY590" s="31">
        <f t="shared" ca="1" si="704"/>
        <v>-1174.383064516129</v>
      </c>
      <c r="AZ590" s="31">
        <f t="shared" ca="1" si="705"/>
        <v>-997.34811827956992</v>
      </c>
      <c r="BA590" s="31">
        <f t="shared" ca="1" si="706"/>
        <v>-382.02016129032256</v>
      </c>
      <c r="BB590" s="31">
        <f t="shared" ca="1" si="707"/>
        <v>-2410.5497311827958</v>
      </c>
      <c r="BC590" s="31">
        <f t="shared" ca="1" si="708"/>
        <v>-1597.1438172043011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790</v>
      </c>
      <c r="BI590" s="32">
        <f>IF($BF590&gt;$Y$7,"",IF(AND($BF590=$Y$7,$BG590=23),"",Entrées!D618-Entrées!D617))</f>
        <v>1612.5</v>
      </c>
      <c r="BJ590" s="32">
        <f>IF($BF590&gt;$Y$7,"",IF(AND($BF590=$Y$7,$BG590=23),"",Entrées!E618-Entrées!E617))</f>
        <v>1487.5</v>
      </c>
      <c r="BK590" s="32">
        <f>IF($BF590&gt;$Y$7,"",IF(AND($BF590=$Y$7,$BG590=23),"",Entrées!F618-Entrées!F617))</f>
        <v>1</v>
      </c>
      <c r="BL590" s="32">
        <f>IF($BF590&gt;$Y$7,"",IF(AND($BF590=$Y$7,$BG590=23),"",Entrées!G618-Entrées!G617))</f>
        <v>65.5</v>
      </c>
      <c r="BM590" s="32">
        <f>IF($BF590&gt;$Y$7,"",IF(AND($BF590=$Y$7,$BG590=23),"",Entrées!H618-Entrées!H617))</f>
        <v>-2.5</v>
      </c>
      <c r="BN590" s="32">
        <f>IF($BF590&gt;$Y$7,"",IF(AND($BF590=$Y$7,$BG590=23),"",Entrées!I618-Entrées!I617))</f>
        <v>83.5</v>
      </c>
      <c r="BO590" s="32">
        <f>IF($BF590&gt;$Y$7,"",IF(AND($BF590=$Y$7,$BG590=23),"",Entrées!J618-Entrées!J617))</f>
        <v>203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124.5</v>
      </c>
      <c r="BR590" s="32">
        <f>IF($BF590&gt;$Y$7,"",IF(AND($BF590=$Y$7,$BG590=23),"",Entrées!M618-Entrées!M617))</f>
        <v>514</v>
      </c>
      <c r="BS590" s="32">
        <f>IF($BF590&gt;$Y$7,"",IF(AND($BF590=$Y$7,$BG590=23),"",Entrées!N618-Entrées!N617))</f>
        <v>-1.5</v>
      </c>
      <c r="BT590" s="32">
        <f>IF($BF590&gt;$Y$7,"",IF(AND($BF590=$Y$7,$BG590=23),"",Entrées!O618-Entrées!O617))</f>
        <v>-197</v>
      </c>
      <c r="BU590" s="32">
        <f>IF($BF590&gt;$Y$7,"",IF(AND($BF590=$Y$7,$BG590=23),"",Entrées!P618-Entrées!P617))</f>
        <v>1</v>
      </c>
      <c r="BV590" s="32">
        <f>IF($BF590&gt;$Y$7,"",IF(AND($BF590=$Y$7,$BG590=23),"",Entrées!Q618-Entrées!Q617))</f>
        <v>133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55</v>
      </c>
      <c r="BY590" s="32">
        <f>IF($BF590&gt;$Y$7,"",IF(AND($BF590=$Y$7,$BG590=23),"",Entrées!T618-Entrées!T617))</f>
        <v>-59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0</v>
      </c>
      <c r="CD590" s="33">
        <f>IF($BF590&lt;=$Y$7,Entrées!J617/CD$2,"")</f>
        <v>0.42013626040878121</v>
      </c>
      <c r="CE590" s="33">
        <f>IF($BF590&lt;=$Y$7,Entrées!K617/CE$2,"")</f>
        <v>0</v>
      </c>
      <c r="CF590" s="11">
        <f t="shared" si="710"/>
        <v>7926</v>
      </c>
      <c r="CG590" s="11">
        <f t="shared" si="711"/>
        <v>4186</v>
      </c>
      <c r="CH590" s="52">
        <f t="shared" si="712"/>
        <v>0.27160101910413265</v>
      </c>
      <c r="CI590" s="52">
        <f t="shared" si="713"/>
        <v>9.6170382329218221E-2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-1000</v>
      </c>
      <c r="F591" s="28">
        <f ca="1">IF($D591&gt;$D$8,"",INDIRECT(ADDRESS(ROW(Entrées!$C$37)+($D591-1)*24+F$11,COLUMN(Entrées!$C$37)+($C591-1),4,TRUE,"Entrées")))</f>
        <v>-926</v>
      </c>
      <c r="G591" s="28">
        <f ca="1">IF($D591&gt;$D$8,"",INDIRECT(ADDRESS(ROW(Entrées!$C$37)+($D591-1)*24+G$11,COLUMN(Entrées!$C$37)+($C591-1),4,TRUE,"Entrées")))</f>
        <v>-926</v>
      </c>
      <c r="H591" s="28">
        <f ca="1">IF($D591&gt;$D$8,"",INDIRECT(ADDRESS(ROW(Entrées!$C$37)+($D591-1)*24+H$11,COLUMN(Entrées!$C$37)+($C591-1),4,TRUE,"Entrées")))</f>
        <v>-926</v>
      </c>
      <c r="I591" s="28">
        <f ca="1">IF($D591&gt;$D$8,"",INDIRECT(ADDRESS(ROW(Entrées!$C$37)+($D591-1)*24+I$11,COLUMN(Entrées!$C$37)+($C591-1),4,TRUE,"Entrées")))</f>
        <v>-926</v>
      </c>
      <c r="J591" s="28">
        <f ca="1">IF($D591&gt;$D$8,"",INDIRECT(ADDRESS(ROW(Entrées!$C$37)+($D591-1)*24+J$11,COLUMN(Entrées!$C$37)+($C591-1),4,TRUE,"Entrées")))</f>
        <v>-926</v>
      </c>
      <c r="K591" s="28">
        <f ca="1">IF($D591&gt;$D$8,"",INDIRECT(ADDRESS(ROW(Entrées!$C$37)+($D591-1)*24+K$11,COLUMN(Entrées!$C$37)+($C591-1),4,TRUE,"Entrées")))</f>
        <v>-988</v>
      </c>
      <c r="L591" s="28">
        <f ca="1">IF($D591&gt;$D$8,"",INDIRECT(ADDRESS(ROW(Entrées!$C$37)+($D591-1)*24+L$11,COLUMN(Entrées!$C$37)+($C591-1),4,TRUE,"Entrées")))</f>
        <v>-796</v>
      </c>
      <c r="M591" s="28">
        <f ca="1">IF($D591&gt;$D$8,"",INDIRECT(ADDRESS(ROW(Entrées!$C$37)+($D591-1)*24+M$11,COLUMN(Entrées!$C$37)+($C591-1),4,TRUE,"Entrées")))</f>
        <v>-994</v>
      </c>
      <c r="N591" s="28">
        <f ca="1">IF($D591&gt;$D$8,"",INDIRECT(ADDRESS(ROW(Entrées!$C$37)+($D591-1)*24+N$11,COLUMN(Entrées!$C$37)+($C591-1),4,TRUE,"Entrées")))</f>
        <v>-1000</v>
      </c>
      <c r="O591" s="28">
        <f ca="1">IF($D591&gt;$D$8,"",INDIRECT(ADDRESS(ROW(Entrées!$C$37)+($D591-1)*24+O$11,COLUMN(Entrées!$C$37)+($C591-1),4,TRUE,"Entrées")))</f>
        <v>-1000</v>
      </c>
      <c r="P591" s="28">
        <f ca="1">IF($D591&gt;$D$8,"",INDIRECT(ADDRESS(ROW(Entrées!$C$37)+($D591-1)*24+P$11,COLUMN(Entrées!$C$37)+($C591-1),4,TRUE,"Entrées")))</f>
        <v>-1000</v>
      </c>
      <c r="Q591" s="28">
        <f ca="1">IF($D591&gt;$D$8,"",INDIRECT(ADDRESS(ROW(Entrées!$C$37)+($D591-1)*24+Q$11,COLUMN(Entrées!$C$37)+($C591-1),4,TRUE,"Entrées")))</f>
        <v>-1000</v>
      </c>
      <c r="R591" s="28">
        <f ca="1">IF($D591&gt;$D$8,"",INDIRECT(ADDRESS(ROW(Entrées!$C$37)+($D591-1)*24+R$11,COLUMN(Entrées!$C$37)+($C591-1),4,TRUE,"Entrées")))</f>
        <v>-1000</v>
      </c>
      <c r="S591" s="28">
        <f ca="1">IF($D591&gt;$D$8,"",INDIRECT(ADDRESS(ROW(Entrées!$C$37)+($D591-1)*24+S$11,COLUMN(Entrées!$C$37)+($C591-1),4,TRUE,"Entrées")))</f>
        <v>-1000</v>
      </c>
      <c r="T591" s="28">
        <f ca="1">IF($D591&gt;$D$8,"",INDIRECT(ADDRESS(ROW(Entrées!$C$37)+($D591-1)*24+T$11,COLUMN(Entrées!$C$37)+($C591-1),4,TRUE,"Entrées")))</f>
        <v>-1000</v>
      </c>
      <c r="U591" s="28">
        <f ca="1">IF($D591&gt;$D$8,"",INDIRECT(ADDRESS(ROW(Entrées!$C$37)+($D591-1)*24+U$11,COLUMN(Entrées!$C$37)+($C591-1),4,TRUE,"Entrées")))</f>
        <v>-1000</v>
      </c>
      <c r="V591" s="28">
        <f ca="1">IF($D591&gt;$D$8,"",INDIRECT(ADDRESS(ROW(Entrées!$C$37)+($D591-1)*24+V$11,COLUMN(Entrées!$C$37)+($C591-1),4,TRUE,"Entrées")))</f>
        <v>-1373</v>
      </c>
      <c r="W591" s="28">
        <f ca="1">IF($D591&gt;$D$8,"",INDIRECT(ADDRESS(ROW(Entrées!$C$37)+($D591-1)*24+W$11,COLUMN(Entrées!$C$37)+($C591-1),4,TRUE,"Entrées")))</f>
        <v>-1400</v>
      </c>
      <c r="X591" s="28">
        <f ca="1">IF($D591&gt;$D$8,"",INDIRECT(ADDRESS(ROW(Entrées!$C$37)+($D591-1)*24+X$11,COLUMN(Entrées!$C$37)+($C591-1),4,TRUE,"Entrées")))</f>
        <v>-1729</v>
      </c>
      <c r="Y591" s="28">
        <f ca="1">IF($D591&gt;$D$8,"",INDIRECT(ADDRESS(ROW(Entrées!$C$37)+($D591-1)*24+Y$11,COLUMN(Entrées!$C$37)+($C591-1),4,TRUE,"Entrées")))</f>
        <v>-1749</v>
      </c>
      <c r="Z591" s="28">
        <f ca="1">IF($D591&gt;$D$8,"",INDIRECT(ADDRESS(ROW(Entrées!$C$37)+($D591-1)*24+Z$11,COLUMN(Entrées!$C$37)+($C591-1),4,TRUE,"Entrées")))</f>
        <v>-1979</v>
      </c>
      <c r="AA591" s="28">
        <f ca="1">IF($D591&gt;$D$8,"",INDIRECT(ADDRESS(ROW(Entrées!$C$37)+($D591-1)*24+AA$11,COLUMN(Entrées!$C$37)+($C591-1),4,TRUE,"Entrées")))</f>
        <v>-1857</v>
      </c>
      <c r="AB591" s="28">
        <f ca="1">IF($D591&gt;$D$8,"",INDIRECT(ADDRESS(ROW(Entrées!$C$37)+($D591-1)*24+AB$11,COLUMN(Entrées!$C$37)+($C591-1),4,TRUE,"Entrées")))</f>
        <v>-1640</v>
      </c>
      <c r="AC591" s="11"/>
      <c r="AD591" s="40">
        <f t="shared" ca="1" si="685"/>
        <v>-1172.2916666666667</v>
      </c>
      <c r="AE591" s="40">
        <f t="shared" ca="1" si="687"/>
        <v>-796</v>
      </c>
      <c r="AF591" s="40">
        <f t="shared" ca="1" si="688"/>
        <v>-1979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49473.956989247294</v>
      </c>
      <c r="AK591" s="31">
        <f t="shared" ca="1" si="690"/>
        <v>49350.672043010745</v>
      </c>
      <c r="AL591" s="31">
        <f t="shared" ca="1" si="691"/>
        <v>49398.118279569891</v>
      </c>
      <c r="AM591" s="31">
        <f t="shared" ca="1" si="692"/>
        <v>347.55645161290329</v>
      </c>
      <c r="AN591" s="31">
        <f t="shared" ca="1" si="693"/>
        <v>2588.1444892473114</v>
      </c>
      <c r="AO591" s="31">
        <f t="shared" ca="1" si="694"/>
        <v>1503.5463709677417</v>
      </c>
      <c r="AP591" s="31">
        <f t="shared" ca="1" si="695"/>
        <v>41704.171370967742</v>
      </c>
      <c r="AQ591" s="31">
        <f t="shared" ca="1" si="696"/>
        <v>2152.7096774193546</v>
      </c>
      <c r="AR591" s="31">
        <f t="shared" ca="1" si="697"/>
        <v>402.56922043010746</v>
      </c>
      <c r="AS591" s="31">
        <f t="shared" ca="1" si="698"/>
        <v>6508.2741935483891</v>
      </c>
      <c r="AT591" s="31">
        <f t="shared" ca="1" si="699"/>
        <v>-813.07862903225805</v>
      </c>
      <c r="AU591" s="31">
        <f t="shared" ca="1" si="700"/>
        <v>663.5913978494624</v>
      </c>
      <c r="AV591" s="31">
        <f t="shared" ca="1" si="701"/>
        <v>-5583.5161290322567</v>
      </c>
      <c r="AW591" s="31">
        <f t="shared" ca="1" si="702"/>
        <v>65.047043010752674</v>
      </c>
      <c r="AX591" s="31">
        <f t="shared" ca="1" si="703"/>
        <v>1350.5215053763443</v>
      </c>
      <c r="AY591" s="31">
        <f t="shared" ca="1" si="704"/>
        <v>-1174.383064516129</v>
      </c>
      <c r="AZ591" s="31">
        <f t="shared" ca="1" si="705"/>
        <v>-997.34811827956992</v>
      </c>
      <c r="BA591" s="31">
        <f t="shared" ca="1" si="706"/>
        <v>-382.02016129032256</v>
      </c>
      <c r="BB591" s="31">
        <f t="shared" ca="1" si="707"/>
        <v>-2410.5497311827958</v>
      </c>
      <c r="BC591" s="31">
        <f t="shared" ca="1" si="708"/>
        <v>-1597.1438172043011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3729.5</v>
      </c>
      <c r="BI591" s="32">
        <f>IF($BF591&gt;$Y$7,"",IF(AND($BF591=$Y$7,$BG591=23),"",Entrées!D619-Entrées!D618))</f>
        <v>4225</v>
      </c>
      <c r="BJ591" s="32">
        <f>IF($BF591&gt;$Y$7,"",IF(AND($BF591=$Y$7,$BG591=23),"",Entrées!E619-Entrées!E618))</f>
        <v>4112.5</v>
      </c>
      <c r="BK591" s="32">
        <f>IF($BF591&gt;$Y$7,"",IF(AND($BF591=$Y$7,$BG591=23),"",Entrées!F619-Entrées!F618))</f>
        <v>-1</v>
      </c>
      <c r="BL591" s="32">
        <f>IF($BF591&gt;$Y$7,"",IF(AND($BF591=$Y$7,$BG591=23),"",Entrées!G619-Entrées!G618))</f>
        <v>104</v>
      </c>
      <c r="BM591" s="32">
        <f>IF($BF591&gt;$Y$7,"",IF(AND($BF591=$Y$7,$BG591=23),"",Entrées!H619-Entrées!H618))</f>
        <v>3.5</v>
      </c>
      <c r="BN591" s="32">
        <f>IF($BF591&gt;$Y$7,"",IF(AND($BF591=$Y$7,$BG591=23),"",Entrées!I619-Entrées!I618))</f>
        <v>1826</v>
      </c>
      <c r="BO591" s="32">
        <f>IF($BF591&gt;$Y$7,"",IF(AND($BF591=$Y$7,$BG591=23),"",Entrées!J619-Entrées!J618))</f>
        <v>-22.5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376</v>
      </c>
      <c r="BR591" s="32">
        <f>IF($BF591&gt;$Y$7,"",IF(AND($BF591=$Y$7,$BG591=23),"",Entrées!M619-Entrées!M618))</f>
        <v>707</v>
      </c>
      <c r="BS591" s="32">
        <f>IF($BF591&gt;$Y$7,"",IF(AND($BF591=$Y$7,$BG591=23),"",Entrées!N619-Entrées!N618))</f>
        <v>4</v>
      </c>
      <c r="BT591" s="32">
        <f>IF($BF591&gt;$Y$7,"",IF(AND($BF591=$Y$7,$BG591=23),"",Entrées!O619-Entrées!O618))</f>
        <v>732</v>
      </c>
      <c r="BU591" s="32">
        <f>IF($BF591&gt;$Y$7,"",IF(AND($BF591=$Y$7,$BG591=23),"",Entrées!P619-Entrées!P618))</f>
        <v>-0.5</v>
      </c>
      <c r="BV591" s="32">
        <f>IF($BF591&gt;$Y$7,"",IF(AND($BF591=$Y$7,$BG591=23),"",Entrées!Q619-Entrées!Q618))</f>
        <v>-27</v>
      </c>
      <c r="BW591" s="32">
        <f>IF($BF591&gt;$Y$7,"",IF(AND($BF591=$Y$7,$BG591=23),"",Entrées!R619-Entrées!R618))</f>
        <v>-62</v>
      </c>
      <c r="BX591" s="32">
        <f>IF($BF591&gt;$Y$7,"",IF(AND($BF591=$Y$7,$BG591=23),"",Entrées!S619-Entrées!S618))</f>
        <v>-238</v>
      </c>
      <c r="BY591" s="32">
        <f>IF($BF591&gt;$Y$7,"",IF(AND($BF591=$Y$7,$BG591=23),"",Entrées!T619-Entrées!T618))</f>
        <v>539</v>
      </c>
      <c r="BZ591" s="32">
        <f>IF($BF591&gt;$Y$7,"",IF(AND($BF591=$Y$7,$BG591=23),"",Entrées!U619-Entrées!U618))</f>
        <v>0</v>
      </c>
      <c r="CA591" s="32">
        <f>IF($BF591&gt;$Y$7,"",IF(AND($BF591=$Y$7,$BG591=23),"",Entrées!V619-Entrées!V618))</f>
        <v>572</v>
      </c>
      <c r="CD591" s="33">
        <f>IF($BF591&lt;=$Y$7,Entrées!J618/CD$2,"")</f>
        <v>0.44574817057784505</v>
      </c>
      <c r="CE591" s="33">
        <f>IF($BF591&lt;=$Y$7,Entrées!K618/CE$2,"")</f>
        <v>0</v>
      </c>
      <c r="CF591" s="11">
        <f t="shared" si="710"/>
        <v>7926</v>
      </c>
      <c r="CG591" s="11">
        <f t="shared" si="711"/>
        <v>4186</v>
      </c>
      <c r="CH591" s="52">
        <f t="shared" si="712"/>
        <v>0.27160101910413265</v>
      </c>
      <c r="CI591" s="52">
        <f t="shared" si="713"/>
        <v>9.6170382329218221E-2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-1696</v>
      </c>
      <c r="F592" s="28">
        <f ca="1">IF($D592&gt;$D$8,"",INDIRECT(ADDRESS(ROW(Entrées!$C$37)+($D592-1)*24+F$11,COLUMN(Entrées!$C$37)+($C592-1),4,TRUE,"Entrées")))</f>
        <v>-1424</v>
      </c>
      <c r="G592" s="28">
        <f ca="1">IF($D592&gt;$D$8,"",INDIRECT(ADDRESS(ROW(Entrées!$C$37)+($D592-1)*24+G$11,COLUMN(Entrées!$C$37)+($C592-1),4,TRUE,"Entrées")))</f>
        <v>-1473</v>
      </c>
      <c r="H592" s="28">
        <f ca="1">IF($D592&gt;$D$8,"",INDIRECT(ADDRESS(ROW(Entrées!$C$37)+($D592-1)*24+H$11,COLUMN(Entrées!$C$37)+($C592-1),4,TRUE,"Entrées")))</f>
        <v>-1473</v>
      </c>
      <c r="I592" s="28">
        <f ca="1">IF($D592&gt;$D$8,"",INDIRECT(ADDRESS(ROW(Entrées!$C$37)+($D592-1)*24+I$11,COLUMN(Entrées!$C$37)+($C592-1),4,TRUE,"Entrées")))</f>
        <v>-1498</v>
      </c>
      <c r="J592" s="28">
        <f ca="1">IF($D592&gt;$D$8,"",INDIRECT(ADDRESS(ROW(Entrées!$C$37)+($D592-1)*24+J$11,COLUMN(Entrées!$C$37)+($C592-1),4,TRUE,"Entrées")))</f>
        <v>-1498</v>
      </c>
      <c r="K592" s="28">
        <f ca="1">IF($D592&gt;$D$8,"",INDIRECT(ADDRESS(ROW(Entrées!$C$37)+($D592-1)*24+K$11,COLUMN(Entrées!$C$37)+($C592-1),4,TRUE,"Entrées")))</f>
        <v>-1696</v>
      </c>
      <c r="L592" s="28">
        <f ca="1">IF($D592&gt;$D$8,"",INDIRECT(ADDRESS(ROW(Entrées!$C$37)+($D592-1)*24+L$11,COLUMN(Entrées!$C$37)+($C592-1),4,TRUE,"Entrées")))</f>
        <v>-1494</v>
      </c>
      <c r="M592" s="28">
        <f ca="1">IF($D592&gt;$D$8,"",INDIRECT(ADDRESS(ROW(Entrées!$C$37)+($D592-1)*24+M$11,COLUMN(Entrées!$C$37)+($C592-1),4,TRUE,"Entrées")))</f>
        <v>-1491</v>
      </c>
      <c r="N592" s="28">
        <f ca="1">IF($D592&gt;$D$8,"",INDIRECT(ADDRESS(ROW(Entrées!$C$37)+($D592-1)*24+N$11,COLUMN(Entrées!$C$37)+($C592-1),4,TRUE,"Entrées")))</f>
        <v>-1491</v>
      </c>
      <c r="O592" s="28">
        <f ca="1">IF($D592&gt;$D$8,"",INDIRECT(ADDRESS(ROW(Entrées!$C$37)+($D592-1)*24+O$11,COLUMN(Entrées!$C$37)+($C592-1),4,TRUE,"Entrées")))</f>
        <v>-1491</v>
      </c>
      <c r="P592" s="28">
        <f ca="1">IF($D592&gt;$D$8,"",INDIRECT(ADDRESS(ROW(Entrées!$C$37)+($D592-1)*24+P$11,COLUMN(Entrées!$C$37)+($C592-1),4,TRUE,"Entrées")))</f>
        <v>-1491</v>
      </c>
      <c r="Q592" s="28">
        <f ca="1">IF($D592&gt;$D$8,"",INDIRECT(ADDRESS(ROW(Entrées!$C$37)+($D592-1)*24+Q$11,COLUMN(Entrées!$C$37)+($C592-1),4,TRUE,"Entrées")))</f>
        <v>-1491</v>
      </c>
      <c r="R592" s="28">
        <f ca="1">IF($D592&gt;$D$8,"",INDIRECT(ADDRESS(ROW(Entrées!$C$37)+($D592-1)*24+R$11,COLUMN(Entrées!$C$37)+($C592-1),4,TRUE,"Entrées")))</f>
        <v>-1491</v>
      </c>
      <c r="S592" s="28">
        <f ca="1">IF($D592&gt;$D$8,"",INDIRECT(ADDRESS(ROW(Entrées!$C$37)+($D592-1)*24+S$11,COLUMN(Entrées!$C$37)+($C592-1),4,TRUE,"Entrées")))</f>
        <v>-1491</v>
      </c>
      <c r="T592" s="28">
        <f ca="1">IF($D592&gt;$D$8,"",INDIRECT(ADDRESS(ROW(Entrées!$C$37)+($D592-1)*24+T$11,COLUMN(Entrées!$C$37)+($C592-1),4,TRUE,"Entrées")))</f>
        <v>-1491</v>
      </c>
      <c r="U592" s="28">
        <f ca="1">IF($D592&gt;$D$8,"",INDIRECT(ADDRESS(ROW(Entrées!$C$37)+($D592-1)*24+U$11,COLUMN(Entrées!$C$37)+($C592-1),4,TRUE,"Entrées")))</f>
        <v>-1491</v>
      </c>
      <c r="V592" s="28">
        <f ca="1">IF($D592&gt;$D$8,"",INDIRECT(ADDRESS(ROW(Entrées!$C$37)+($D592-1)*24+V$11,COLUMN(Entrées!$C$37)+($C592-1),4,TRUE,"Entrées")))</f>
        <v>-1491</v>
      </c>
      <c r="W592" s="28">
        <f ca="1">IF($D592&gt;$D$8,"",INDIRECT(ADDRESS(ROW(Entrées!$C$37)+($D592-1)*24+W$11,COLUMN(Entrées!$C$37)+($C592-1),4,TRUE,"Entrées")))</f>
        <v>-1491</v>
      </c>
      <c r="X592" s="28">
        <f ca="1">IF($D592&gt;$D$8,"",INDIRECT(ADDRESS(ROW(Entrées!$C$37)+($D592-1)*24+X$11,COLUMN(Entrées!$C$37)+($C592-1),4,TRUE,"Entrées")))</f>
        <v>-1491</v>
      </c>
      <c r="Y592" s="28">
        <f ca="1">IF($D592&gt;$D$8,"",INDIRECT(ADDRESS(ROW(Entrées!$C$37)+($D592-1)*24+Y$11,COLUMN(Entrées!$C$37)+($C592-1),4,TRUE,"Entrées")))</f>
        <v>-1491</v>
      </c>
      <c r="Z592" s="28">
        <f ca="1">IF($D592&gt;$D$8,"",INDIRECT(ADDRESS(ROW(Entrées!$C$37)+($D592-1)*24+Z$11,COLUMN(Entrées!$C$37)+($C592-1),4,TRUE,"Entrées")))</f>
        <v>-1491</v>
      </c>
      <c r="AA592" s="28">
        <f ca="1">IF($D592&gt;$D$8,"",INDIRECT(ADDRESS(ROW(Entrées!$C$37)+($D592-1)*24+AA$11,COLUMN(Entrées!$C$37)+($C592-1),4,TRUE,"Entrées")))</f>
        <v>-1491</v>
      </c>
      <c r="AB592" s="28">
        <f ca="1">IF($D592&gt;$D$8,"",INDIRECT(ADDRESS(ROW(Entrées!$C$37)+($D592-1)*24+AB$11,COLUMN(Entrées!$C$37)+($C592-1),4,TRUE,"Entrées")))</f>
        <v>-1491</v>
      </c>
      <c r="AC592" s="11"/>
      <c r="AD592" s="40">
        <f t="shared" ca="1" si="685"/>
        <v>-1504.5</v>
      </c>
      <c r="AE592" s="40">
        <f t="shared" ca="1" si="687"/>
        <v>-1424</v>
      </c>
      <c r="AF592" s="40">
        <f t="shared" ca="1" si="688"/>
        <v>-1696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49473.956989247294</v>
      </c>
      <c r="AK592" s="31">
        <f t="shared" ca="1" si="690"/>
        <v>49350.672043010745</v>
      </c>
      <c r="AL592" s="31">
        <f t="shared" ca="1" si="691"/>
        <v>49398.118279569891</v>
      </c>
      <c r="AM592" s="31">
        <f t="shared" ca="1" si="692"/>
        <v>347.55645161290329</v>
      </c>
      <c r="AN592" s="31">
        <f t="shared" ca="1" si="693"/>
        <v>2588.1444892473114</v>
      </c>
      <c r="AO592" s="31">
        <f t="shared" ca="1" si="694"/>
        <v>1503.5463709677417</v>
      </c>
      <c r="AP592" s="31">
        <f t="shared" ca="1" si="695"/>
        <v>41704.171370967742</v>
      </c>
      <c r="AQ592" s="31">
        <f t="shared" ca="1" si="696"/>
        <v>2152.7096774193546</v>
      </c>
      <c r="AR592" s="31">
        <f t="shared" ca="1" si="697"/>
        <v>402.56922043010746</v>
      </c>
      <c r="AS592" s="31">
        <f t="shared" ca="1" si="698"/>
        <v>6508.2741935483891</v>
      </c>
      <c r="AT592" s="31">
        <f t="shared" ca="1" si="699"/>
        <v>-813.07862903225805</v>
      </c>
      <c r="AU592" s="31">
        <f t="shared" ca="1" si="700"/>
        <v>663.5913978494624</v>
      </c>
      <c r="AV592" s="31">
        <f t="shared" ca="1" si="701"/>
        <v>-5583.5161290322567</v>
      </c>
      <c r="AW592" s="31">
        <f t="shared" ca="1" si="702"/>
        <v>65.047043010752674</v>
      </c>
      <c r="AX592" s="31">
        <f t="shared" ca="1" si="703"/>
        <v>1350.5215053763443</v>
      </c>
      <c r="AY592" s="31">
        <f t="shared" ca="1" si="704"/>
        <v>-1174.383064516129</v>
      </c>
      <c r="AZ592" s="31">
        <f t="shared" ca="1" si="705"/>
        <v>-997.34811827956992</v>
      </c>
      <c r="BA592" s="31">
        <f t="shared" ca="1" si="706"/>
        <v>-382.02016129032256</v>
      </c>
      <c r="BB592" s="31">
        <f t="shared" ca="1" si="707"/>
        <v>-2410.5497311827958</v>
      </c>
      <c r="BC592" s="31">
        <f t="shared" ca="1" si="708"/>
        <v>-1597.1438172043011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5427</v>
      </c>
      <c r="BI592" s="32">
        <f>IF($BF592&gt;$Y$7,"",IF(AND($BF592=$Y$7,$BG592=23),"",Entrées!D620-Entrées!D619))</f>
        <v>5737.5</v>
      </c>
      <c r="BJ592" s="32">
        <f>IF($BF592&gt;$Y$7,"",IF(AND($BF592=$Y$7,$BG592=23),"",Entrées!E620-Entrées!E619))</f>
        <v>5425</v>
      </c>
      <c r="BK592" s="32">
        <f>IF($BF592&gt;$Y$7,"",IF(AND($BF592=$Y$7,$BG592=23),"",Entrées!F620-Entrées!F619))</f>
        <v>0.5</v>
      </c>
      <c r="BL592" s="32">
        <f>IF($BF592&gt;$Y$7,"",IF(AND($BF592=$Y$7,$BG592=23),"",Entrées!G620-Entrées!G619))</f>
        <v>320.5</v>
      </c>
      <c r="BM592" s="32">
        <f>IF($BF592&gt;$Y$7,"",IF(AND($BF592=$Y$7,$BG592=23),"",Entrées!H620-Entrées!H619))</f>
        <v>-0.5</v>
      </c>
      <c r="BN592" s="32">
        <f>IF($BF592&gt;$Y$7,"",IF(AND($BF592=$Y$7,$BG592=23),"",Entrées!I620-Entrées!I619))</f>
        <v>1013</v>
      </c>
      <c r="BO592" s="32">
        <f>IF($BF592&gt;$Y$7,"",IF(AND($BF592=$Y$7,$BG592=23),"",Entrées!J620-Entrées!J619))</f>
        <v>99.5</v>
      </c>
      <c r="BP592" s="32">
        <f>IF($BF592&gt;$Y$7,"",IF(AND($BF592=$Y$7,$BG592=23),"",Entrées!K620-Entrées!K619))</f>
        <v>0</v>
      </c>
      <c r="BQ592" s="32">
        <f>IF($BF592&gt;$Y$7,"",IF(AND($BF592=$Y$7,$BG592=23),"",Entrées!L620-Entrées!L619))</f>
        <v>1631</v>
      </c>
      <c r="BR592" s="32">
        <f>IF($BF592&gt;$Y$7,"",IF(AND($BF592=$Y$7,$BG592=23),"",Entrées!M620-Entrées!M619))</f>
        <v>1207.5</v>
      </c>
      <c r="BS592" s="32">
        <f>IF($BF592&gt;$Y$7,"",IF(AND($BF592=$Y$7,$BG592=23),"",Entrées!N620-Entrées!N619))</f>
        <v>-2</v>
      </c>
      <c r="BT592" s="32">
        <f>IF($BF592&gt;$Y$7,"",IF(AND($BF592=$Y$7,$BG592=23),"",Entrées!O620-Entrées!O619))</f>
        <v>1156</v>
      </c>
      <c r="BU592" s="32">
        <f>IF($BF592&gt;$Y$7,"",IF(AND($BF592=$Y$7,$BG592=23),"",Entrées!P620-Entrées!P619))</f>
        <v>2</v>
      </c>
      <c r="BV592" s="32">
        <f>IF($BF592&gt;$Y$7,"",IF(AND($BF592=$Y$7,$BG592=23),"",Entrées!Q620-Entrées!Q619))</f>
        <v>1125</v>
      </c>
      <c r="BW592" s="32">
        <f>IF($BF592&gt;$Y$7,"",IF(AND($BF592=$Y$7,$BG592=23),"",Entrées!R620-Entrées!R619))</f>
        <v>192</v>
      </c>
      <c r="BX592" s="32">
        <f>IF($BF592&gt;$Y$7,"",IF(AND($BF592=$Y$7,$BG592=23),"",Entrées!S620-Entrées!S619))</f>
        <v>363</v>
      </c>
      <c r="BY592" s="32">
        <f>IF($BF592&gt;$Y$7,"",IF(AND($BF592=$Y$7,$BG592=23),"",Entrées!T620-Entrées!T619))</f>
        <v>-60</v>
      </c>
      <c r="BZ592" s="32">
        <f>IF($BF592&gt;$Y$7,"",IF(AND($BF592=$Y$7,$BG592=23),"",Entrées!U620-Entrées!U619))</f>
        <v>-154</v>
      </c>
      <c r="CA592" s="32">
        <f>IF($BF592&gt;$Y$7,"",IF(AND($BF592=$Y$7,$BG592=23),"",Entrées!V620-Entrées!V619))</f>
        <v>221</v>
      </c>
      <c r="CD592" s="33">
        <f>IF($BF592&lt;=$Y$7,Entrées!J619/CD$2,"")</f>
        <v>0.44290941206156953</v>
      </c>
      <c r="CE592" s="33">
        <f>IF($BF592&lt;=$Y$7,Entrées!K619/CE$2,"")</f>
        <v>0</v>
      </c>
      <c r="CF592" s="11">
        <f t="shared" si="710"/>
        <v>7926</v>
      </c>
      <c r="CG592" s="11">
        <f t="shared" si="711"/>
        <v>4186</v>
      </c>
      <c r="CH592" s="52">
        <f t="shared" si="712"/>
        <v>0.27160101910413265</v>
      </c>
      <c r="CI592" s="52">
        <f t="shared" si="713"/>
        <v>9.6170382329218221E-2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-1060</v>
      </c>
      <c r="F593" s="28">
        <f ca="1">IF($D593&gt;$D$8,"",INDIRECT(ADDRESS(ROW(Entrées!$C$37)+($D593-1)*24+F$11,COLUMN(Entrées!$C$37)+($C593-1),4,TRUE,"Entrées")))</f>
        <v>-1060</v>
      </c>
      <c r="G593" s="28">
        <f ca="1">IF($D593&gt;$D$8,"",INDIRECT(ADDRESS(ROW(Entrées!$C$37)+($D593-1)*24+G$11,COLUMN(Entrées!$C$37)+($C593-1),4,TRUE,"Entrées")))</f>
        <v>-1060</v>
      </c>
      <c r="H593" s="28">
        <f ca="1">IF($D593&gt;$D$8,"",INDIRECT(ADDRESS(ROW(Entrées!$C$37)+($D593-1)*24+H$11,COLUMN(Entrées!$C$37)+($C593-1),4,TRUE,"Entrées")))</f>
        <v>-1060</v>
      </c>
      <c r="I593" s="28">
        <f ca="1">IF($D593&gt;$D$8,"",INDIRECT(ADDRESS(ROW(Entrées!$C$37)+($D593-1)*24+I$11,COLUMN(Entrées!$C$37)+($C593-1),4,TRUE,"Entrées")))</f>
        <v>-1060</v>
      </c>
      <c r="J593" s="28">
        <f ca="1">IF($D593&gt;$D$8,"",INDIRECT(ADDRESS(ROW(Entrées!$C$37)+($D593-1)*24+J$11,COLUMN(Entrées!$C$37)+($C593-1),4,TRUE,"Entrées")))</f>
        <v>-1060</v>
      </c>
      <c r="K593" s="28">
        <f ca="1">IF($D593&gt;$D$8,"",INDIRECT(ADDRESS(ROW(Entrées!$C$37)+($D593-1)*24+K$11,COLUMN(Entrées!$C$37)+($C593-1),4,TRUE,"Entrées")))</f>
        <v>-1060</v>
      </c>
      <c r="L593" s="28">
        <f ca="1">IF($D593&gt;$D$8,"",INDIRECT(ADDRESS(ROW(Entrées!$C$37)+($D593-1)*24+L$11,COLUMN(Entrées!$C$37)+($C593-1),4,TRUE,"Entrées")))</f>
        <v>-1060</v>
      </c>
      <c r="M593" s="28">
        <f ca="1">IF($D593&gt;$D$8,"",INDIRECT(ADDRESS(ROW(Entrées!$C$37)+($D593-1)*24+M$11,COLUMN(Entrées!$C$37)+($C593-1),4,TRUE,"Entrées")))</f>
        <v>-1060</v>
      </c>
      <c r="N593" s="28">
        <f ca="1">IF($D593&gt;$D$8,"",INDIRECT(ADDRESS(ROW(Entrées!$C$37)+($D593-1)*24+N$11,COLUMN(Entrées!$C$37)+($C593-1),4,TRUE,"Entrées")))</f>
        <v>-1499</v>
      </c>
      <c r="O593" s="28">
        <f ca="1">IF($D593&gt;$D$8,"",INDIRECT(ADDRESS(ROW(Entrées!$C$37)+($D593-1)*24+O$11,COLUMN(Entrées!$C$37)+($C593-1),4,TRUE,"Entrées")))</f>
        <v>-1499</v>
      </c>
      <c r="P593" s="28">
        <f ca="1">IF($D593&gt;$D$8,"",INDIRECT(ADDRESS(ROW(Entrées!$C$37)+($D593-1)*24+P$11,COLUMN(Entrées!$C$37)+($C593-1),4,TRUE,"Entrées")))</f>
        <v>-1499</v>
      </c>
      <c r="Q593" s="28">
        <f ca="1">IF($D593&gt;$D$8,"",INDIRECT(ADDRESS(ROW(Entrées!$C$37)+($D593-1)*24+Q$11,COLUMN(Entrées!$C$37)+($C593-1),4,TRUE,"Entrées")))</f>
        <v>-1499</v>
      </c>
      <c r="R593" s="28">
        <f ca="1">IF($D593&gt;$D$8,"",INDIRECT(ADDRESS(ROW(Entrées!$C$37)+($D593-1)*24+R$11,COLUMN(Entrées!$C$37)+($C593-1),4,TRUE,"Entrées")))</f>
        <v>-1499</v>
      </c>
      <c r="S593" s="28">
        <f ca="1">IF($D593&gt;$D$8,"",INDIRECT(ADDRESS(ROW(Entrées!$C$37)+($D593-1)*24+S$11,COLUMN(Entrées!$C$37)+($C593-1),4,TRUE,"Entrées")))</f>
        <v>-1499</v>
      </c>
      <c r="T593" s="28">
        <f ca="1">IF($D593&gt;$D$8,"",INDIRECT(ADDRESS(ROW(Entrées!$C$37)+($D593-1)*24+T$11,COLUMN(Entrées!$C$37)+($C593-1),4,TRUE,"Entrées")))</f>
        <v>-1499</v>
      </c>
      <c r="U593" s="28">
        <f ca="1">IF($D593&gt;$D$8,"",INDIRECT(ADDRESS(ROW(Entrées!$C$37)+($D593-1)*24+U$11,COLUMN(Entrées!$C$37)+($C593-1),4,TRUE,"Entrées")))</f>
        <v>-1499</v>
      </c>
      <c r="V593" s="28">
        <f ca="1">IF($D593&gt;$D$8,"",INDIRECT(ADDRESS(ROW(Entrées!$C$37)+($D593-1)*24+V$11,COLUMN(Entrées!$C$37)+($C593-1),4,TRUE,"Entrées")))</f>
        <v>-1499</v>
      </c>
      <c r="W593" s="28">
        <f ca="1">IF($D593&gt;$D$8,"",INDIRECT(ADDRESS(ROW(Entrées!$C$37)+($D593-1)*24+W$11,COLUMN(Entrées!$C$37)+($C593-1),4,TRUE,"Entrées")))</f>
        <v>-1499</v>
      </c>
      <c r="X593" s="28">
        <f ca="1">IF($D593&gt;$D$8,"",INDIRECT(ADDRESS(ROW(Entrées!$C$37)+($D593-1)*24+X$11,COLUMN(Entrées!$C$37)+($C593-1),4,TRUE,"Entrées")))</f>
        <v>-1499</v>
      </c>
      <c r="Y593" s="28">
        <f ca="1">IF($D593&gt;$D$8,"",INDIRECT(ADDRESS(ROW(Entrées!$C$37)+($D593-1)*24+Y$11,COLUMN(Entrées!$C$37)+($C593-1),4,TRUE,"Entrées")))</f>
        <v>-1499</v>
      </c>
      <c r="Z593" s="28">
        <f ca="1">IF($D593&gt;$D$8,"",INDIRECT(ADDRESS(ROW(Entrées!$C$37)+($D593-1)*24+Z$11,COLUMN(Entrées!$C$37)+($C593-1),4,TRUE,"Entrées")))</f>
        <v>-1499</v>
      </c>
      <c r="AA593" s="28">
        <f ca="1">IF($D593&gt;$D$8,"",INDIRECT(ADDRESS(ROW(Entrées!$C$37)+($D593-1)*24+AA$11,COLUMN(Entrées!$C$37)+($C593-1),4,TRUE,"Entrées")))</f>
        <v>-1499</v>
      </c>
      <c r="AB593" s="28">
        <f ca="1">IF($D593&gt;$D$8,"",INDIRECT(ADDRESS(ROW(Entrées!$C$37)+($D593-1)*24+AB$11,COLUMN(Entrées!$C$37)+($C593-1),4,TRUE,"Entrées")))</f>
        <v>-1499</v>
      </c>
      <c r="AC593" s="11"/>
      <c r="AD593" s="40">
        <f t="shared" ca="1" si="685"/>
        <v>-1334.375</v>
      </c>
      <c r="AE593" s="40">
        <f t="shared" ca="1" si="687"/>
        <v>-1060</v>
      </c>
      <c r="AF593" s="40">
        <f t="shared" ca="1" si="688"/>
        <v>-1499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49473.956989247294</v>
      </c>
      <c r="AK593" s="31">
        <f t="shared" ca="1" si="690"/>
        <v>49350.672043010745</v>
      </c>
      <c r="AL593" s="31">
        <f t="shared" ca="1" si="691"/>
        <v>49398.118279569891</v>
      </c>
      <c r="AM593" s="31">
        <f t="shared" ca="1" si="692"/>
        <v>347.55645161290329</v>
      </c>
      <c r="AN593" s="31">
        <f t="shared" ca="1" si="693"/>
        <v>2588.1444892473114</v>
      </c>
      <c r="AO593" s="31">
        <f t="shared" ca="1" si="694"/>
        <v>1503.5463709677417</v>
      </c>
      <c r="AP593" s="31">
        <f t="shared" ca="1" si="695"/>
        <v>41704.171370967742</v>
      </c>
      <c r="AQ593" s="31">
        <f t="shared" ca="1" si="696"/>
        <v>2152.7096774193546</v>
      </c>
      <c r="AR593" s="31">
        <f t="shared" ca="1" si="697"/>
        <v>402.56922043010746</v>
      </c>
      <c r="AS593" s="31">
        <f t="shared" ca="1" si="698"/>
        <v>6508.2741935483891</v>
      </c>
      <c r="AT593" s="31">
        <f t="shared" ca="1" si="699"/>
        <v>-813.07862903225805</v>
      </c>
      <c r="AU593" s="31">
        <f t="shared" ca="1" si="700"/>
        <v>663.5913978494624</v>
      </c>
      <c r="AV593" s="31">
        <f t="shared" ca="1" si="701"/>
        <v>-5583.5161290322567</v>
      </c>
      <c r="AW593" s="31">
        <f t="shared" ca="1" si="702"/>
        <v>65.047043010752674</v>
      </c>
      <c r="AX593" s="31">
        <f t="shared" ca="1" si="703"/>
        <v>1350.5215053763443</v>
      </c>
      <c r="AY593" s="31">
        <f t="shared" ca="1" si="704"/>
        <v>-1174.383064516129</v>
      </c>
      <c r="AZ593" s="31">
        <f t="shared" ca="1" si="705"/>
        <v>-997.34811827956992</v>
      </c>
      <c r="BA593" s="31">
        <f t="shared" ca="1" si="706"/>
        <v>-382.02016129032256</v>
      </c>
      <c r="BB593" s="31">
        <f t="shared" ca="1" si="707"/>
        <v>-2410.5497311827958</v>
      </c>
      <c r="BC593" s="31">
        <f t="shared" ca="1" si="708"/>
        <v>-1597.1438172043011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4105.5</v>
      </c>
      <c r="BI593" s="32">
        <f>IF($BF593&gt;$Y$7,"",IF(AND($BF593=$Y$7,$BG593=23),"",Entrées!D621-Entrées!D620))</f>
        <v>3150</v>
      </c>
      <c r="BJ593" s="32">
        <f>IF($BF593&gt;$Y$7,"",IF(AND($BF593=$Y$7,$BG593=23),"",Entrées!E621-Entrées!E620))</f>
        <v>3362.5</v>
      </c>
      <c r="BK593" s="32">
        <f>IF($BF593&gt;$Y$7,"",IF(AND($BF593=$Y$7,$BG593=23),"",Entrées!F621-Entrées!F620))</f>
        <v>-1</v>
      </c>
      <c r="BL593" s="32">
        <f>IF($BF593&gt;$Y$7,"",IF(AND($BF593=$Y$7,$BG593=23),"",Entrées!G621-Entrées!G620))</f>
        <v>124</v>
      </c>
      <c r="BM593" s="32">
        <f>IF($BF593&gt;$Y$7,"",IF(AND($BF593=$Y$7,$BG593=23),"",Entrées!H621-Entrées!H620))</f>
        <v>0.5</v>
      </c>
      <c r="BN593" s="32">
        <f>IF($BF593&gt;$Y$7,"",IF(AND($BF593=$Y$7,$BG593=23),"",Entrées!I621-Entrées!I620))</f>
        <v>185.5</v>
      </c>
      <c r="BO593" s="32">
        <f>IF($BF593&gt;$Y$7,"",IF(AND($BF593=$Y$7,$BG593=23),"",Entrées!J621-Entrées!J620))</f>
        <v>55.5</v>
      </c>
      <c r="BP593" s="32">
        <f>IF($BF593&gt;$Y$7,"",IF(AND($BF593=$Y$7,$BG593=23),"",Entrées!K621-Entrées!K620))</f>
        <v>6</v>
      </c>
      <c r="BQ593" s="32">
        <f>IF($BF593&gt;$Y$7,"",IF(AND($BF593=$Y$7,$BG593=23),"",Entrées!L621-Entrées!L620))</f>
        <v>2101</v>
      </c>
      <c r="BR593" s="32">
        <f>IF($BF593&gt;$Y$7,"",IF(AND($BF593=$Y$7,$BG593=23),"",Entrées!M621-Entrées!M620))</f>
        <v>482.5</v>
      </c>
      <c r="BS593" s="32">
        <f>IF($BF593&gt;$Y$7,"",IF(AND($BF593=$Y$7,$BG593=23),"",Entrées!N621-Entrées!N620))</f>
        <v>-8</v>
      </c>
      <c r="BT593" s="32">
        <f>IF($BF593&gt;$Y$7,"",IF(AND($BF593=$Y$7,$BG593=23),"",Entrées!O621-Entrées!O620))</f>
        <v>1161</v>
      </c>
      <c r="BU593" s="32">
        <f>IF($BF593&gt;$Y$7,"",IF(AND($BF593=$Y$7,$BG593=23),"",Entrées!P621-Entrées!P620))</f>
        <v>-0.5</v>
      </c>
      <c r="BV593" s="32">
        <f>IF($BF593&gt;$Y$7,"",IF(AND($BF593=$Y$7,$BG593=23),"",Entrées!Q621-Entrées!Q620))</f>
        <v>-260</v>
      </c>
      <c r="BW593" s="32">
        <f>IF($BF593&gt;$Y$7,"",IF(AND($BF593=$Y$7,$BG593=23),"",Entrées!R621-Entrées!R620))</f>
        <v>-198</v>
      </c>
      <c r="BX593" s="32">
        <f>IF($BF593&gt;$Y$7,"",IF(AND($BF593=$Y$7,$BG593=23),"",Entrées!S621-Entrées!S620))</f>
        <v>238</v>
      </c>
      <c r="BY593" s="32">
        <f>IF($BF593&gt;$Y$7,"",IF(AND($BF593=$Y$7,$BG593=23),"",Entrées!T621-Entrées!T620))</f>
        <v>95</v>
      </c>
      <c r="BZ593" s="32">
        <f>IF($BF593&gt;$Y$7,"",IF(AND($BF593=$Y$7,$BG593=23),"",Entrées!U621-Entrées!U620))</f>
        <v>-1</v>
      </c>
      <c r="CA593" s="32">
        <f>IF($BF593&gt;$Y$7,"",IF(AND($BF593=$Y$7,$BG593=23),"",Entrées!V621-Entrées!V620))</f>
        <v>642</v>
      </c>
      <c r="CD593" s="33">
        <f>IF($BF593&lt;=$Y$7,Entrées!J620/CD$2,"")</f>
        <v>0.45546303305576585</v>
      </c>
      <c r="CE593" s="33">
        <f>IF($BF593&lt;=$Y$7,Entrées!K620/CE$2,"")</f>
        <v>0</v>
      </c>
      <c r="CF593" s="11">
        <f t="shared" si="710"/>
        <v>7926</v>
      </c>
      <c r="CG593" s="11">
        <f t="shared" si="711"/>
        <v>4186</v>
      </c>
      <c r="CH593" s="52">
        <f t="shared" si="712"/>
        <v>0.27160101910413265</v>
      </c>
      <c r="CI593" s="52">
        <f t="shared" si="713"/>
        <v>9.6170382329218221E-2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-1303</v>
      </c>
      <c r="F594" s="28">
        <f ca="1">IF($D594&gt;$D$8,"",INDIRECT(ADDRESS(ROW(Entrées!$C$37)+($D594-1)*24+F$11,COLUMN(Entrées!$C$37)+($C594-1),4,TRUE,"Entrées")))</f>
        <v>-1303</v>
      </c>
      <c r="G594" s="28">
        <f ca="1">IF($D594&gt;$D$8,"",INDIRECT(ADDRESS(ROW(Entrées!$C$37)+($D594-1)*24+G$11,COLUMN(Entrées!$C$37)+($C594-1),4,TRUE,"Entrées")))</f>
        <v>-1303</v>
      </c>
      <c r="H594" s="28">
        <f ca="1">IF($D594&gt;$D$8,"",INDIRECT(ADDRESS(ROW(Entrées!$C$37)+($D594-1)*24+H$11,COLUMN(Entrées!$C$37)+($C594-1),4,TRUE,"Entrées")))</f>
        <v>-1303</v>
      </c>
      <c r="I594" s="28">
        <f ca="1">IF($D594&gt;$D$8,"",INDIRECT(ADDRESS(ROW(Entrées!$C$37)+($D594-1)*24+I$11,COLUMN(Entrées!$C$37)+($C594-1),4,TRUE,"Entrées")))</f>
        <v>-1303</v>
      </c>
      <c r="J594" s="28">
        <f ca="1">IF($D594&gt;$D$8,"",INDIRECT(ADDRESS(ROW(Entrées!$C$37)+($D594-1)*24+J$11,COLUMN(Entrées!$C$37)+($C594-1),4,TRUE,"Entrées")))</f>
        <v>-1303</v>
      </c>
      <c r="K594" s="28">
        <f ca="1">IF($D594&gt;$D$8,"",INDIRECT(ADDRESS(ROW(Entrées!$C$37)+($D594-1)*24+K$11,COLUMN(Entrées!$C$37)+($C594-1),4,TRUE,"Entrées")))</f>
        <v>-1303</v>
      </c>
      <c r="L594" s="28">
        <f ca="1">IF($D594&gt;$D$8,"",INDIRECT(ADDRESS(ROW(Entrées!$C$37)+($D594-1)*24+L$11,COLUMN(Entrées!$C$37)+($C594-1),4,TRUE,"Entrées")))</f>
        <v>-1500</v>
      </c>
      <c r="M594" s="28">
        <f ca="1">IF($D594&gt;$D$8,"",INDIRECT(ADDRESS(ROW(Entrées!$C$37)+($D594-1)*24+M$11,COLUMN(Entrées!$C$37)+($C594-1),4,TRUE,"Entrées")))</f>
        <v>-993</v>
      </c>
      <c r="N594" s="28">
        <f ca="1">IF($D594&gt;$D$8,"",INDIRECT(ADDRESS(ROW(Entrées!$C$37)+($D594-1)*24+N$11,COLUMN(Entrées!$C$37)+($C594-1),4,TRUE,"Entrées")))</f>
        <v>-993</v>
      </c>
      <c r="O594" s="28">
        <f ca="1">IF($D594&gt;$D$8,"",INDIRECT(ADDRESS(ROW(Entrées!$C$37)+($D594-1)*24+O$11,COLUMN(Entrées!$C$37)+($C594-1),4,TRUE,"Entrées")))</f>
        <v>-993</v>
      </c>
      <c r="P594" s="28">
        <f ca="1">IF($D594&gt;$D$8,"",INDIRECT(ADDRESS(ROW(Entrées!$C$37)+($D594-1)*24+P$11,COLUMN(Entrées!$C$37)+($C594-1),4,TRUE,"Entrées")))</f>
        <v>-1500</v>
      </c>
      <c r="Q594" s="28">
        <f ca="1">IF($D594&gt;$D$8,"",INDIRECT(ADDRESS(ROW(Entrées!$C$37)+($D594-1)*24+Q$11,COLUMN(Entrées!$C$37)+($C594-1),4,TRUE,"Entrées")))</f>
        <v>-1500</v>
      </c>
      <c r="R594" s="28">
        <f ca="1">IF($D594&gt;$D$8,"",INDIRECT(ADDRESS(ROW(Entrées!$C$37)+($D594-1)*24+R$11,COLUMN(Entrées!$C$37)+($C594-1),4,TRUE,"Entrées")))</f>
        <v>-1500</v>
      </c>
      <c r="S594" s="28">
        <f ca="1">IF($D594&gt;$D$8,"",INDIRECT(ADDRESS(ROW(Entrées!$C$37)+($D594-1)*24+S$11,COLUMN(Entrées!$C$37)+($C594-1),4,TRUE,"Entrées")))</f>
        <v>-1500</v>
      </c>
      <c r="T594" s="28">
        <f ca="1">IF($D594&gt;$D$8,"",INDIRECT(ADDRESS(ROW(Entrées!$C$37)+($D594-1)*24+T$11,COLUMN(Entrées!$C$37)+($C594-1),4,TRUE,"Entrées")))</f>
        <v>-1500</v>
      </c>
      <c r="U594" s="28">
        <f ca="1">IF($D594&gt;$D$8,"",INDIRECT(ADDRESS(ROW(Entrées!$C$37)+($D594-1)*24+U$11,COLUMN(Entrées!$C$37)+($C594-1),4,TRUE,"Entrées")))</f>
        <v>-1495</v>
      </c>
      <c r="V594" s="28">
        <f ca="1">IF($D594&gt;$D$8,"",INDIRECT(ADDRESS(ROW(Entrées!$C$37)+($D594-1)*24+V$11,COLUMN(Entrées!$C$37)+($C594-1),4,TRUE,"Entrées")))</f>
        <v>-1499</v>
      </c>
      <c r="W594" s="28">
        <f ca="1">IF($D594&gt;$D$8,"",INDIRECT(ADDRESS(ROW(Entrées!$C$37)+($D594-1)*24+W$11,COLUMN(Entrées!$C$37)+($C594-1),4,TRUE,"Entrées")))</f>
        <v>-1492</v>
      </c>
      <c r="X594" s="28">
        <f ca="1">IF($D594&gt;$D$8,"",INDIRECT(ADDRESS(ROW(Entrées!$C$37)+($D594-1)*24+X$11,COLUMN(Entrées!$C$37)+($C594-1),4,TRUE,"Entrées")))</f>
        <v>-1492</v>
      </c>
      <c r="Y594" s="28">
        <f ca="1">IF($D594&gt;$D$8,"",INDIRECT(ADDRESS(ROW(Entrées!$C$37)+($D594-1)*24+Y$11,COLUMN(Entrées!$C$37)+($C594-1),4,TRUE,"Entrées")))</f>
        <v>-1492</v>
      </c>
      <c r="Z594" s="28">
        <f ca="1">IF($D594&gt;$D$8,"",INDIRECT(ADDRESS(ROW(Entrées!$C$37)+($D594-1)*24+Z$11,COLUMN(Entrées!$C$37)+($C594-1),4,TRUE,"Entrées")))</f>
        <v>-1492</v>
      </c>
      <c r="AA594" s="28">
        <f ca="1">IF($D594&gt;$D$8,"",INDIRECT(ADDRESS(ROW(Entrées!$C$37)+($D594-1)*24+AA$11,COLUMN(Entrées!$C$37)+($C594-1),4,TRUE,"Entrées")))</f>
        <v>-1492</v>
      </c>
      <c r="AB594" s="28">
        <f ca="1">IF($D594&gt;$D$8,"",INDIRECT(ADDRESS(ROW(Entrées!$C$37)+($D594-1)*24+AB$11,COLUMN(Entrées!$C$37)+($C594-1),4,TRUE,"Entrées")))</f>
        <v>-1492</v>
      </c>
      <c r="AC594" s="11"/>
      <c r="AD594" s="40">
        <f t="shared" ca="1" si="685"/>
        <v>-1376.9166666666667</v>
      </c>
      <c r="AE594" s="40">
        <f t="shared" ca="1" si="687"/>
        <v>-993</v>
      </c>
      <c r="AF594" s="40">
        <f t="shared" ca="1" si="688"/>
        <v>-1500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49473.956989247294</v>
      </c>
      <c r="AK594" s="31">
        <f t="shared" ca="1" si="690"/>
        <v>49350.672043010745</v>
      </c>
      <c r="AL594" s="31">
        <f t="shared" ca="1" si="691"/>
        <v>49398.118279569891</v>
      </c>
      <c r="AM594" s="31">
        <f t="shared" ca="1" si="692"/>
        <v>347.55645161290329</v>
      </c>
      <c r="AN594" s="31">
        <f t="shared" ca="1" si="693"/>
        <v>2588.1444892473114</v>
      </c>
      <c r="AO594" s="31">
        <f t="shared" ca="1" si="694"/>
        <v>1503.5463709677417</v>
      </c>
      <c r="AP594" s="31">
        <f t="shared" ca="1" si="695"/>
        <v>41704.171370967742</v>
      </c>
      <c r="AQ594" s="31">
        <f t="shared" ca="1" si="696"/>
        <v>2152.7096774193546</v>
      </c>
      <c r="AR594" s="31">
        <f t="shared" ca="1" si="697"/>
        <v>402.56922043010746</v>
      </c>
      <c r="AS594" s="31">
        <f t="shared" ca="1" si="698"/>
        <v>6508.2741935483891</v>
      </c>
      <c r="AT594" s="31">
        <f t="shared" ca="1" si="699"/>
        <v>-813.07862903225805</v>
      </c>
      <c r="AU594" s="31">
        <f t="shared" ca="1" si="700"/>
        <v>663.5913978494624</v>
      </c>
      <c r="AV594" s="31">
        <f t="shared" ca="1" si="701"/>
        <v>-5583.5161290322567</v>
      </c>
      <c r="AW594" s="31">
        <f t="shared" ca="1" si="702"/>
        <v>65.047043010752674</v>
      </c>
      <c r="AX594" s="31">
        <f t="shared" ca="1" si="703"/>
        <v>1350.5215053763443</v>
      </c>
      <c r="AY594" s="31">
        <f t="shared" ca="1" si="704"/>
        <v>-1174.383064516129</v>
      </c>
      <c r="AZ594" s="31">
        <f t="shared" ca="1" si="705"/>
        <v>-997.34811827956992</v>
      </c>
      <c r="BA594" s="31">
        <f t="shared" ca="1" si="706"/>
        <v>-382.02016129032256</v>
      </c>
      <c r="BB594" s="31">
        <f t="shared" ca="1" si="707"/>
        <v>-2410.5497311827958</v>
      </c>
      <c r="BC594" s="31">
        <f t="shared" ca="1" si="708"/>
        <v>-1597.1438172043011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1228</v>
      </c>
      <c r="BI594" s="32">
        <f>IF($BF594&gt;$Y$7,"",IF(AND($BF594=$Y$7,$BG594=23),"",Entrées!D622-Entrées!D621))</f>
        <v>862.5</v>
      </c>
      <c r="BJ594" s="32">
        <f>IF($BF594&gt;$Y$7,"",IF(AND($BF594=$Y$7,$BG594=23),"",Entrées!E622-Entrées!E621))</f>
        <v>900</v>
      </c>
      <c r="BK594" s="32">
        <f>IF($BF594&gt;$Y$7,"",IF(AND($BF594=$Y$7,$BG594=23),"",Entrées!F622-Entrées!F621))</f>
        <v>-5</v>
      </c>
      <c r="BL594" s="32">
        <f>IF($BF594&gt;$Y$7,"",IF(AND($BF594=$Y$7,$BG594=23),"",Entrées!G622-Entrées!G621))</f>
        <v>-228</v>
      </c>
      <c r="BM594" s="32">
        <f>IF($BF594&gt;$Y$7,"",IF(AND($BF594=$Y$7,$BG594=23),"",Entrées!H622-Entrées!H621))</f>
        <v>9.5</v>
      </c>
      <c r="BN594" s="32">
        <f>IF($BF594&gt;$Y$7,"",IF(AND($BF594=$Y$7,$BG594=23),"",Entrées!I622-Entrées!I621))</f>
        <v>64.5</v>
      </c>
      <c r="BO594" s="32">
        <f>IF($BF594&gt;$Y$7,"",IF(AND($BF594=$Y$7,$BG594=23),"",Entrées!J622-Entrées!J621))</f>
        <v>108</v>
      </c>
      <c r="BP594" s="32">
        <f>IF($BF594&gt;$Y$7,"",IF(AND($BF594=$Y$7,$BG594=23),"",Entrées!K622-Entrées!K621))</f>
        <v>142</v>
      </c>
      <c r="BQ594" s="32">
        <f>IF($BF594&gt;$Y$7,"",IF(AND($BF594=$Y$7,$BG594=23),"",Entrées!L622-Entrées!L621))</f>
        <v>384.5</v>
      </c>
      <c r="BR594" s="32">
        <f>IF($BF594&gt;$Y$7,"",IF(AND($BF594=$Y$7,$BG594=23),"",Entrées!M622-Entrées!M621))</f>
        <v>0</v>
      </c>
      <c r="BS594" s="32">
        <f>IF($BF594&gt;$Y$7,"",IF(AND($BF594=$Y$7,$BG594=23),"",Entrées!N622-Entrées!N621))</f>
        <v>-6</v>
      </c>
      <c r="BT594" s="32">
        <f>IF($BF594&gt;$Y$7,"",IF(AND($BF594=$Y$7,$BG594=23),"",Entrées!O622-Entrées!O621))</f>
        <v>757</v>
      </c>
      <c r="BU594" s="32">
        <f>IF($BF594&gt;$Y$7,"",IF(AND($BF594=$Y$7,$BG594=23),"",Entrées!P622-Entrées!P621))</f>
        <v>-3.5</v>
      </c>
      <c r="BV594" s="32">
        <f>IF($BF594&gt;$Y$7,"",IF(AND($BF594=$Y$7,$BG594=23),"",Entrées!Q622-Entrées!Q621))</f>
        <v>2040</v>
      </c>
      <c r="BW594" s="32">
        <f>IF($BF594&gt;$Y$7,"",IF(AND($BF594=$Y$7,$BG594=23),"",Entrées!R622-Entrées!R621))</f>
        <v>-6</v>
      </c>
      <c r="BX594" s="32">
        <f>IF($BF594&gt;$Y$7,"",IF(AND($BF594=$Y$7,$BG594=23),"",Entrées!S622-Entrées!S621))</f>
        <v>-263</v>
      </c>
      <c r="BY594" s="32">
        <f>IF($BF594&gt;$Y$7,"",IF(AND($BF594=$Y$7,$BG594=23),"",Entrées!T622-Entrées!T621))</f>
        <v>-562</v>
      </c>
      <c r="BZ594" s="32">
        <f>IF($BF594&gt;$Y$7,"",IF(AND($BF594=$Y$7,$BG594=23),"",Entrées!U622-Entrées!U621))</f>
        <v>0</v>
      </c>
      <c r="CA594" s="32">
        <f>IF($BF594&gt;$Y$7,"",IF(AND($BF594=$Y$7,$BG594=23),"",Entrées!V622-Entrées!V621))</f>
        <v>-63</v>
      </c>
      <c r="CD594" s="33">
        <f>IF($BF594&lt;=$Y$7,Entrées!J621/CD$2,"")</f>
        <v>0.46246530406257885</v>
      </c>
      <c r="CE594" s="33">
        <f>IF($BF594&lt;=$Y$7,Entrées!K621/CE$2,"")</f>
        <v>1.433349259436216E-3</v>
      </c>
      <c r="CF594" s="11">
        <f t="shared" si="710"/>
        <v>7926</v>
      </c>
      <c r="CG594" s="11">
        <f t="shared" si="711"/>
        <v>4186</v>
      </c>
      <c r="CH594" s="52">
        <f t="shared" si="712"/>
        <v>0.27160101910413265</v>
      </c>
      <c r="CI594" s="52">
        <f t="shared" si="713"/>
        <v>9.6170382329218221E-2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-1499</v>
      </c>
      <c r="F595" s="28">
        <f ca="1">IF($D595&gt;$D$8,"",INDIRECT(ADDRESS(ROW(Entrées!$C$37)+($D595-1)*24+F$11,COLUMN(Entrées!$C$37)+($C595-1),4,TRUE,"Entrées")))</f>
        <v>-1375</v>
      </c>
      <c r="G595" s="28">
        <f ca="1">IF($D595&gt;$D$8,"",INDIRECT(ADDRESS(ROW(Entrées!$C$37)+($D595-1)*24+G$11,COLUMN(Entrées!$C$37)+($C595-1),4,TRUE,"Entrées")))</f>
        <v>-1375</v>
      </c>
      <c r="H595" s="28">
        <f ca="1">IF($D595&gt;$D$8,"",INDIRECT(ADDRESS(ROW(Entrées!$C$37)+($D595-1)*24+H$11,COLUMN(Entrées!$C$37)+($C595-1),4,TRUE,"Entrées")))</f>
        <v>-1373</v>
      </c>
      <c r="I595" s="28">
        <f ca="1">IF($D595&gt;$D$8,"",INDIRECT(ADDRESS(ROW(Entrées!$C$37)+($D595-1)*24+I$11,COLUMN(Entrées!$C$37)+($C595-1),4,TRUE,"Entrées")))</f>
        <v>-1373</v>
      </c>
      <c r="J595" s="28">
        <f ca="1">IF($D595&gt;$D$8,"",INDIRECT(ADDRESS(ROW(Entrées!$C$37)+($D595-1)*24+J$11,COLUMN(Entrées!$C$37)+($C595-1),4,TRUE,"Entrées")))</f>
        <v>-1375</v>
      </c>
      <c r="K595" s="28">
        <f ca="1">IF($D595&gt;$D$8,"",INDIRECT(ADDRESS(ROW(Entrées!$C$37)+($D595-1)*24+K$11,COLUMN(Entrées!$C$37)+($C595-1),4,TRUE,"Entrées")))</f>
        <v>-1366</v>
      </c>
      <c r="L595" s="28">
        <f ca="1">IF($D595&gt;$D$8,"",INDIRECT(ADDRESS(ROW(Entrées!$C$37)+($D595-1)*24+L$11,COLUMN(Entrées!$C$37)+($C595-1),4,TRUE,"Entrées")))</f>
        <v>-1082</v>
      </c>
      <c r="M595" s="28">
        <f ca="1">IF($D595&gt;$D$8,"",INDIRECT(ADDRESS(ROW(Entrées!$C$37)+($D595-1)*24+M$11,COLUMN(Entrées!$C$37)+($C595-1),4,TRUE,"Entrées")))</f>
        <v>-1439</v>
      </c>
      <c r="N595" s="28">
        <f ca="1">IF($D595&gt;$D$8,"",INDIRECT(ADDRESS(ROW(Entrées!$C$37)+($D595-1)*24+N$11,COLUMN(Entrées!$C$37)+($C595-1),4,TRUE,"Entrées")))</f>
        <v>-1496</v>
      </c>
      <c r="O595" s="28">
        <f ca="1">IF($D595&gt;$D$8,"",INDIRECT(ADDRESS(ROW(Entrées!$C$37)+($D595-1)*24+O$11,COLUMN(Entrées!$C$37)+($C595-1),4,TRUE,"Entrées")))</f>
        <v>-1499</v>
      </c>
      <c r="P595" s="28">
        <f ca="1">IF($D595&gt;$D$8,"",INDIRECT(ADDRESS(ROW(Entrées!$C$37)+($D595-1)*24+P$11,COLUMN(Entrées!$C$37)+($C595-1),4,TRUE,"Entrées")))</f>
        <v>-1499</v>
      </c>
      <c r="Q595" s="28">
        <f ca="1">IF($D595&gt;$D$8,"",INDIRECT(ADDRESS(ROW(Entrées!$C$37)+($D595-1)*24+Q$11,COLUMN(Entrées!$C$37)+($C595-1),4,TRUE,"Entrées")))</f>
        <v>-1499</v>
      </c>
      <c r="R595" s="28">
        <f ca="1">IF($D595&gt;$D$8,"",INDIRECT(ADDRESS(ROW(Entrées!$C$37)+($D595-1)*24+R$11,COLUMN(Entrées!$C$37)+($C595-1),4,TRUE,"Entrées")))</f>
        <v>-1499</v>
      </c>
      <c r="S595" s="28">
        <f ca="1">IF($D595&gt;$D$8,"",INDIRECT(ADDRESS(ROW(Entrées!$C$37)+($D595-1)*24+S$11,COLUMN(Entrées!$C$37)+($C595-1),4,TRUE,"Entrées")))</f>
        <v>-1499</v>
      </c>
      <c r="T595" s="28">
        <f ca="1">IF($D595&gt;$D$8,"",INDIRECT(ADDRESS(ROW(Entrées!$C$37)+($D595-1)*24+T$11,COLUMN(Entrées!$C$37)+($C595-1),4,TRUE,"Entrées")))</f>
        <v>-1499</v>
      </c>
      <c r="U595" s="28">
        <f ca="1">IF($D595&gt;$D$8,"",INDIRECT(ADDRESS(ROW(Entrées!$C$37)+($D595-1)*24+U$11,COLUMN(Entrées!$C$37)+($C595-1),4,TRUE,"Entrées")))</f>
        <v>-1499</v>
      </c>
      <c r="V595" s="28">
        <f ca="1">IF($D595&gt;$D$8,"",INDIRECT(ADDRESS(ROW(Entrées!$C$37)+($D595-1)*24+V$11,COLUMN(Entrées!$C$37)+($C595-1),4,TRUE,"Entrées")))</f>
        <v>-1498</v>
      </c>
      <c r="W595" s="28">
        <f ca="1">IF($D595&gt;$D$8,"",INDIRECT(ADDRESS(ROW(Entrées!$C$37)+($D595-1)*24+W$11,COLUMN(Entrées!$C$37)+($C595-1),4,TRUE,"Entrées")))</f>
        <v>-1499</v>
      </c>
      <c r="X595" s="28">
        <f ca="1">IF($D595&gt;$D$8,"",INDIRECT(ADDRESS(ROW(Entrées!$C$37)+($D595-1)*24+X$11,COLUMN(Entrées!$C$37)+($C595-1),4,TRUE,"Entrées")))</f>
        <v>-1499</v>
      </c>
      <c r="Y595" s="28">
        <f ca="1">IF($D595&gt;$D$8,"",INDIRECT(ADDRESS(ROW(Entrées!$C$37)+($D595-1)*24+Y$11,COLUMN(Entrées!$C$37)+($C595-1),4,TRUE,"Entrées")))</f>
        <v>-1499</v>
      </c>
      <c r="Z595" s="28">
        <f ca="1">IF($D595&gt;$D$8,"",INDIRECT(ADDRESS(ROW(Entrées!$C$37)+($D595-1)*24+Z$11,COLUMN(Entrées!$C$37)+($C595-1),4,TRUE,"Entrées")))</f>
        <v>-1499</v>
      </c>
      <c r="AA595" s="28">
        <f ca="1">IF($D595&gt;$D$8,"",INDIRECT(ADDRESS(ROW(Entrées!$C$37)+($D595-1)*24+AA$11,COLUMN(Entrées!$C$37)+($C595-1),4,TRUE,"Entrées")))</f>
        <v>-1499</v>
      </c>
      <c r="AB595" s="28">
        <f ca="1">IF($D595&gt;$D$8,"",INDIRECT(ADDRESS(ROW(Entrées!$C$37)+($D595-1)*24+AB$11,COLUMN(Entrées!$C$37)+($C595-1),4,TRUE,"Entrées")))</f>
        <v>-1499</v>
      </c>
      <c r="AC595" s="11"/>
      <c r="AD595" s="40">
        <f t="shared" ca="1" si="685"/>
        <v>-1447.4166666666667</v>
      </c>
      <c r="AE595" s="40">
        <f t="shared" ca="1" si="687"/>
        <v>-1082</v>
      </c>
      <c r="AF595" s="40">
        <f t="shared" ca="1" si="688"/>
        <v>-1499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49473.956989247294</v>
      </c>
      <c r="AK595" s="31">
        <f t="shared" ca="1" si="690"/>
        <v>49350.672043010745</v>
      </c>
      <c r="AL595" s="31">
        <f t="shared" ca="1" si="691"/>
        <v>49398.118279569891</v>
      </c>
      <c r="AM595" s="31">
        <f t="shared" ca="1" si="692"/>
        <v>347.55645161290329</v>
      </c>
      <c r="AN595" s="31">
        <f t="shared" ca="1" si="693"/>
        <v>2588.1444892473114</v>
      </c>
      <c r="AO595" s="31">
        <f t="shared" ca="1" si="694"/>
        <v>1503.5463709677417</v>
      </c>
      <c r="AP595" s="31">
        <f t="shared" ca="1" si="695"/>
        <v>41704.171370967742</v>
      </c>
      <c r="AQ595" s="31">
        <f t="shared" ca="1" si="696"/>
        <v>2152.7096774193546</v>
      </c>
      <c r="AR595" s="31">
        <f t="shared" ca="1" si="697"/>
        <v>402.56922043010746</v>
      </c>
      <c r="AS595" s="31">
        <f t="shared" ca="1" si="698"/>
        <v>6508.2741935483891</v>
      </c>
      <c r="AT595" s="31">
        <f t="shared" ca="1" si="699"/>
        <v>-813.07862903225805</v>
      </c>
      <c r="AU595" s="31">
        <f t="shared" ca="1" si="700"/>
        <v>663.5913978494624</v>
      </c>
      <c r="AV595" s="31">
        <f t="shared" ca="1" si="701"/>
        <v>-5583.5161290322567</v>
      </c>
      <c r="AW595" s="31">
        <f t="shared" ca="1" si="702"/>
        <v>65.047043010752674</v>
      </c>
      <c r="AX595" s="31">
        <f t="shared" ca="1" si="703"/>
        <v>1350.5215053763443</v>
      </c>
      <c r="AY595" s="31">
        <f t="shared" ca="1" si="704"/>
        <v>-1174.383064516129</v>
      </c>
      <c r="AZ595" s="31">
        <f t="shared" ca="1" si="705"/>
        <v>-997.34811827956992</v>
      </c>
      <c r="BA595" s="31">
        <f t="shared" ca="1" si="706"/>
        <v>-382.02016129032256</v>
      </c>
      <c r="BB595" s="31">
        <f t="shared" ca="1" si="707"/>
        <v>-2410.5497311827958</v>
      </c>
      <c r="BC595" s="31">
        <f t="shared" ca="1" si="708"/>
        <v>-1597.1438172043011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874</v>
      </c>
      <c r="BI595" s="32">
        <f>IF($BF595&gt;$Y$7,"",IF(AND($BF595=$Y$7,$BG595=23),"",Entrées!D623-Entrées!D622))</f>
        <v>412.5</v>
      </c>
      <c r="BJ595" s="32">
        <f>IF($BF595&gt;$Y$7,"",IF(AND($BF595=$Y$7,$BG595=23),"",Entrées!E623-Entrées!E622))</f>
        <v>750</v>
      </c>
      <c r="BK595" s="32">
        <f>IF($BF595&gt;$Y$7,"",IF(AND($BF595=$Y$7,$BG595=23),"",Entrées!F623-Entrées!F622))</f>
        <v>4</v>
      </c>
      <c r="BL595" s="32">
        <f>IF($BF595&gt;$Y$7,"",IF(AND($BF595=$Y$7,$BG595=23),"",Entrées!G623-Entrées!G622))</f>
        <v>-218.5</v>
      </c>
      <c r="BM595" s="32">
        <f>IF($BF595&gt;$Y$7,"",IF(AND($BF595=$Y$7,$BG595=23),"",Entrées!H623-Entrées!H622))</f>
        <v>30.5</v>
      </c>
      <c r="BN595" s="32">
        <f>IF($BF595&gt;$Y$7,"",IF(AND($BF595=$Y$7,$BG595=23),"",Entrées!I623-Entrées!I622))</f>
        <v>-167.5</v>
      </c>
      <c r="BO595" s="32">
        <f>IF($BF595&gt;$Y$7,"",IF(AND($BF595=$Y$7,$BG595=23),"",Entrées!J623-Entrées!J622))</f>
        <v>96.5</v>
      </c>
      <c r="BP595" s="32">
        <f>IF($BF595&gt;$Y$7,"",IF(AND($BF595=$Y$7,$BG595=23),"",Entrées!K623-Entrées!K622))</f>
        <v>350</v>
      </c>
      <c r="BQ595" s="32">
        <f>IF($BF595&gt;$Y$7,"",IF(AND($BF595=$Y$7,$BG595=23),"",Entrées!L623-Entrées!L622))</f>
        <v>68</v>
      </c>
      <c r="BR595" s="32">
        <f>IF($BF595&gt;$Y$7,"",IF(AND($BF595=$Y$7,$BG595=23),"",Entrées!M623-Entrées!M622))</f>
        <v>0</v>
      </c>
      <c r="BS595" s="32">
        <f>IF($BF595&gt;$Y$7,"",IF(AND($BF595=$Y$7,$BG595=23),"",Entrées!N623-Entrées!N622))</f>
        <v>-6.5</v>
      </c>
      <c r="BT595" s="32">
        <f>IF($BF595&gt;$Y$7,"",IF(AND($BF595=$Y$7,$BG595=23),"",Entrées!O623-Entrées!O622))</f>
        <v>718</v>
      </c>
      <c r="BU595" s="32">
        <f>IF($BF595&gt;$Y$7,"",IF(AND($BF595=$Y$7,$BG595=23),"",Entrées!P623-Entrées!P622))</f>
        <v>-3.5</v>
      </c>
      <c r="BV595" s="32">
        <f>IF($BF595&gt;$Y$7,"",IF(AND($BF595=$Y$7,$BG595=23),"",Entrées!Q623-Entrées!Q622))</f>
        <v>1083</v>
      </c>
      <c r="BW595" s="32">
        <f>IF($BF595&gt;$Y$7,"",IF(AND($BF595=$Y$7,$BG595=23),"",Entrées!R623-Entrées!R622))</f>
        <v>0</v>
      </c>
      <c r="BX595" s="32">
        <f>IF($BF595&gt;$Y$7,"",IF(AND($BF595=$Y$7,$BG595=23),"",Entrées!S623-Entrées!S622))</f>
        <v>-604</v>
      </c>
      <c r="BY595" s="32">
        <f>IF($BF595&gt;$Y$7,"",IF(AND($BF595=$Y$7,$BG595=23),"",Entrées!T623-Entrées!T622))</f>
        <v>-323</v>
      </c>
      <c r="BZ595" s="32">
        <f>IF($BF595&gt;$Y$7,"",IF(AND($BF595=$Y$7,$BG595=23),"",Entrées!U623-Entrées!U622))</f>
        <v>0</v>
      </c>
      <c r="CA595" s="32">
        <f>IF($BF595&gt;$Y$7,"",IF(AND($BF595=$Y$7,$BG595=23),"",Entrées!V623-Entrées!V622))</f>
        <v>256</v>
      </c>
      <c r="CD595" s="33">
        <f>IF($BF595&lt;=$Y$7,Entrées!J622/CD$2,"")</f>
        <v>0.47609134494070149</v>
      </c>
      <c r="CE595" s="33">
        <f>IF($BF595&lt;=$Y$7,Entrées!K622/CE$2,"")</f>
        <v>3.5355948399426664E-2</v>
      </c>
      <c r="CF595" s="11">
        <f t="shared" si="710"/>
        <v>7926</v>
      </c>
      <c r="CG595" s="11">
        <f t="shared" si="711"/>
        <v>4186</v>
      </c>
      <c r="CH595" s="52">
        <f t="shared" si="712"/>
        <v>0.27160101910413265</v>
      </c>
      <c r="CI595" s="52">
        <f t="shared" si="713"/>
        <v>9.6170382329218221E-2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-1123</v>
      </c>
      <c r="F596" s="28">
        <f ca="1">IF($D596&gt;$D$8,"",INDIRECT(ADDRESS(ROW(Entrées!$C$37)+($D596-1)*24+F$11,COLUMN(Entrées!$C$37)+($C596-1),4,TRUE,"Entrées")))</f>
        <v>-1099</v>
      </c>
      <c r="G596" s="28">
        <f ca="1">IF($D596&gt;$D$8,"",INDIRECT(ADDRESS(ROW(Entrées!$C$37)+($D596-1)*24+G$11,COLUMN(Entrées!$C$37)+($C596-1),4,TRUE,"Entrées")))</f>
        <v>-1148</v>
      </c>
      <c r="H596" s="28">
        <f ca="1">IF($D596&gt;$D$8,"",INDIRECT(ADDRESS(ROW(Entrées!$C$37)+($D596-1)*24+H$11,COLUMN(Entrées!$C$37)+($C596-1),4,TRUE,"Entrées")))</f>
        <v>-1198</v>
      </c>
      <c r="I596" s="28">
        <f ca="1">IF($D596&gt;$D$8,"",INDIRECT(ADDRESS(ROW(Entrées!$C$37)+($D596-1)*24+I$11,COLUMN(Entrées!$C$37)+($C596-1),4,TRUE,"Entrées")))</f>
        <v>-1247</v>
      </c>
      <c r="J596" s="28">
        <f ca="1">IF($D596&gt;$D$8,"",INDIRECT(ADDRESS(ROW(Entrées!$C$37)+($D596-1)*24+J$11,COLUMN(Entrées!$C$37)+($C596-1),4,TRUE,"Entrées")))</f>
        <v>-1222</v>
      </c>
      <c r="K596" s="28">
        <f ca="1">IF($D596&gt;$D$8,"",INDIRECT(ADDRESS(ROW(Entrées!$C$37)+($D596-1)*24+K$11,COLUMN(Entrées!$C$37)+($C596-1),4,TRUE,"Entrées")))</f>
        <v>-1311</v>
      </c>
      <c r="L596" s="28">
        <f ca="1">IF($D596&gt;$D$8,"",INDIRECT(ADDRESS(ROW(Entrées!$C$37)+($D596-1)*24+L$11,COLUMN(Entrées!$C$37)+($C596-1),4,TRUE,"Entrées")))</f>
        <v>-846</v>
      </c>
      <c r="M596" s="28">
        <f ca="1">IF($D596&gt;$D$8,"",INDIRECT(ADDRESS(ROW(Entrées!$C$37)+($D596-1)*24+M$11,COLUMN(Entrées!$C$37)+($C596-1),4,TRUE,"Entrées")))</f>
        <v>-1003</v>
      </c>
      <c r="N596" s="28">
        <f ca="1">IF($D596&gt;$D$8,"",INDIRECT(ADDRESS(ROW(Entrées!$C$37)+($D596-1)*24+N$11,COLUMN(Entrées!$C$37)+($C596-1),4,TRUE,"Entrées")))</f>
        <v>-1278</v>
      </c>
      <c r="O596" s="28">
        <f ca="1">IF($D596&gt;$D$8,"",INDIRECT(ADDRESS(ROW(Entrées!$C$37)+($D596-1)*24+O$11,COLUMN(Entrées!$C$37)+($C596-1),4,TRUE,"Entrées")))</f>
        <v>-1292</v>
      </c>
      <c r="P596" s="28">
        <f ca="1">IF($D596&gt;$D$8,"",INDIRECT(ADDRESS(ROW(Entrées!$C$37)+($D596-1)*24+P$11,COLUMN(Entrées!$C$37)+($C596-1),4,TRUE,"Entrées")))</f>
        <v>-1291</v>
      </c>
      <c r="Q596" s="28">
        <f ca="1">IF($D596&gt;$D$8,"",INDIRECT(ADDRESS(ROW(Entrées!$C$37)+($D596-1)*24+Q$11,COLUMN(Entrées!$C$37)+($C596-1),4,TRUE,"Entrées")))</f>
        <v>-1285</v>
      </c>
      <c r="R596" s="28">
        <f ca="1">IF($D596&gt;$D$8,"",INDIRECT(ADDRESS(ROW(Entrées!$C$37)+($D596-1)*24+R$11,COLUMN(Entrées!$C$37)+($C596-1),4,TRUE,"Entrées")))</f>
        <v>-1292</v>
      </c>
      <c r="S596" s="28">
        <f ca="1">IF($D596&gt;$D$8,"",INDIRECT(ADDRESS(ROW(Entrées!$C$37)+($D596-1)*24+S$11,COLUMN(Entrées!$C$37)+($C596-1),4,TRUE,"Entrées")))</f>
        <v>-1494</v>
      </c>
      <c r="T596" s="28">
        <f ca="1">IF($D596&gt;$D$8,"",INDIRECT(ADDRESS(ROW(Entrées!$C$37)+($D596-1)*24+T$11,COLUMN(Entrées!$C$37)+($C596-1),4,TRUE,"Entrées")))</f>
        <v>-1487</v>
      </c>
      <c r="U596" s="28">
        <f ca="1">IF($D596&gt;$D$8,"",INDIRECT(ADDRESS(ROW(Entrées!$C$37)+($D596-1)*24+U$11,COLUMN(Entrées!$C$37)+($C596-1),4,TRUE,"Entrées")))</f>
        <v>-1443</v>
      </c>
      <c r="V596" s="28">
        <f ca="1">IF($D596&gt;$D$8,"",INDIRECT(ADDRESS(ROW(Entrées!$C$37)+($D596-1)*24+V$11,COLUMN(Entrées!$C$37)+($C596-1),4,TRUE,"Entrées")))</f>
        <v>-1393</v>
      </c>
      <c r="W596" s="28">
        <f ca="1">IF($D596&gt;$D$8,"",INDIRECT(ADDRESS(ROW(Entrées!$C$37)+($D596-1)*24+W$11,COLUMN(Entrées!$C$37)+($C596-1),4,TRUE,"Entrées")))</f>
        <v>-1196</v>
      </c>
      <c r="X596" s="28">
        <f ca="1">IF($D596&gt;$D$8,"",INDIRECT(ADDRESS(ROW(Entrées!$C$37)+($D596-1)*24+X$11,COLUMN(Entrées!$C$37)+($C596-1),4,TRUE,"Entrées")))</f>
        <v>-1196</v>
      </c>
      <c r="Y596" s="28">
        <f ca="1">IF($D596&gt;$D$8,"",INDIRECT(ADDRESS(ROW(Entrées!$C$37)+($D596-1)*24+Y$11,COLUMN(Entrées!$C$37)+($C596-1),4,TRUE,"Entrées")))</f>
        <v>-1500</v>
      </c>
      <c r="Z596" s="28">
        <f ca="1">IF($D596&gt;$D$8,"",INDIRECT(ADDRESS(ROW(Entrées!$C$37)+($D596-1)*24+Z$11,COLUMN(Entrées!$C$37)+($C596-1),4,TRUE,"Entrées")))</f>
        <v>-1499</v>
      </c>
      <c r="AA596" s="28">
        <f ca="1">IF($D596&gt;$D$8,"",INDIRECT(ADDRESS(ROW(Entrées!$C$37)+($D596-1)*24+AA$11,COLUMN(Entrées!$C$37)+($C596-1),4,TRUE,"Entrées")))</f>
        <v>-1499</v>
      </c>
      <c r="AB596" s="28">
        <f ca="1">IF($D596&gt;$D$8,"",INDIRECT(ADDRESS(ROW(Entrées!$C$37)+($D596-1)*24+AB$11,COLUMN(Entrées!$C$37)+($C596-1),4,TRUE,"Entrées")))</f>
        <v>-1471</v>
      </c>
      <c r="AC596" s="11"/>
      <c r="AD596" s="40">
        <f t="shared" ca="1" si="685"/>
        <v>-1283.875</v>
      </c>
      <c r="AE596" s="40">
        <f t="shared" ca="1" si="687"/>
        <v>-846</v>
      </c>
      <c r="AF596" s="40">
        <f t="shared" ca="1" si="688"/>
        <v>-1500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49473.956989247294</v>
      </c>
      <c r="AK596" s="31">
        <f t="shared" ca="1" si="690"/>
        <v>49350.672043010745</v>
      </c>
      <c r="AL596" s="31">
        <f t="shared" ca="1" si="691"/>
        <v>49398.118279569891</v>
      </c>
      <c r="AM596" s="31">
        <f t="shared" ca="1" si="692"/>
        <v>347.55645161290329</v>
      </c>
      <c r="AN596" s="31">
        <f t="shared" ca="1" si="693"/>
        <v>2588.1444892473114</v>
      </c>
      <c r="AO596" s="31">
        <f t="shared" ca="1" si="694"/>
        <v>1503.5463709677417</v>
      </c>
      <c r="AP596" s="31">
        <f t="shared" ca="1" si="695"/>
        <v>41704.171370967742</v>
      </c>
      <c r="AQ596" s="31">
        <f t="shared" ca="1" si="696"/>
        <v>2152.7096774193546</v>
      </c>
      <c r="AR596" s="31">
        <f t="shared" ca="1" si="697"/>
        <v>402.56922043010746</v>
      </c>
      <c r="AS596" s="31">
        <f t="shared" ca="1" si="698"/>
        <v>6508.2741935483891</v>
      </c>
      <c r="AT596" s="31">
        <f t="shared" ca="1" si="699"/>
        <v>-813.07862903225805</v>
      </c>
      <c r="AU596" s="31">
        <f t="shared" ca="1" si="700"/>
        <v>663.5913978494624</v>
      </c>
      <c r="AV596" s="31">
        <f t="shared" ca="1" si="701"/>
        <v>-5583.5161290322567</v>
      </c>
      <c r="AW596" s="31">
        <f t="shared" ca="1" si="702"/>
        <v>65.047043010752674</v>
      </c>
      <c r="AX596" s="31">
        <f t="shared" ca="1" si="703"/>
        <v>1350.5215053763443</v>
      </c>
      <c r="AY596" s="31">
        <f t="shared" ca="1" si="704"/>
        <v>-1174.383064516129</v>
      </c>
      <c r="AZ596" s="31">
        <f t="shared" ca="1" si="705"/>
        <v>-997.34811827956992</v>
      </c>
      <c r="BA596" s="31">
        <f t="shared" ca="1" si="706"/>
        <v>-382.02016129032256</v>
      </c>
      <c r="BB596" s="31">
        <f t="shared" ca="1" si="707"/>
        <v>-2410.5497311827958</v>
      </c>
      <c r="BC596" s="31">
        <f t="shared" ca="1" si="708"/>
        <v>-1597.1438172043011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464</v>
      </c>
      <c r="BI596" s="32">
        <f>IF($BF596&gt;$Y$7,"",IF(AND($BF596=$Y$7,$BG596=23),"",Entrées!D624-Entrées!D623))</f>
        <v>175</v>
      </c>
      <c r="BJ596" s="32">
        <f>IF($BF596&gt;$Y$7,"",IF(AND($BF596=$Y$7,$BG596=23),"",Entrées!E624-Entrées!E623))</f>
        <v>512.5</v>
      </c>
      <c r="BK596" s="32">
        <f>IF($BF596&gt;$Y$7,"",IF(AND($BF596=$Y$7,$BG596=23),"",Entrées!F624-Entrées!F623))</f>
        <v>7</v>
      </c>
      <c r="BL596" s="32">
        <f>IF($BF596&gt;$Y$7,"",IF(AND($BF596=$Y$7,$BG596=23),"",Entrées!G624-Entrées!G623))</f>
        <v>-104</v>
      </c>
      <c r="BM596" s="32">
        <f>IF($BF596&gt;$Y$7,"",IF(AND($BF596=$Y$7,$BG596=23),"",Entrées!H624-Entrées!H623))</f>
        <v>20</v>
      </c>
      <c r="BN596" s="32">
        <f>IF($BF596&gt;$Y$7,"",IF(AND($BF596=$Y$7,$BG596=23),"",Entrées!I624-Entrées!I623))</f>
        <v>11</v>
      </c>
      <c r="BO596" s="32">
        <f>IF($BF596&gt;$Y$7,"",IF(AND($BF596=$Y$7,$BG596=23),"",Entrées!J624-Entrées!J623))</f>
        <v>-136.5</v>
      </c>
      <c r="BP596" s="32">
        <f>IF($BF596&gt;$Y$7,"",IF(AND($BF596=$Y$7,$BG596=23),"",Entrées!K624-Entrées!K623))</f>
        <v>343.5</v>
      </c>
      <c r="BQ596" s="32">
        <f>IF($BF596&gt;$Y$7,"",IF(AND($BF596=$Y$7,$BG596=23),"",Entrées!L624-Entrées!L623))</f>
        <v>42.5</v>
      </c>
      <c r="BR596" s="32">
        <f>IF($BF596&gt;$Y$7,"",IF(AND($BF596=$Y$7,$BG596=23),"",Entrées!M624-Entrées!M623))</f>
        <v>-7.5</v>
      </c>
      <c r="BS596" s="32">
        <f>IF($BF596&gt;$Y$7,"",IF(AND($BF596=$Y$7,$BG596=23),"",Entrées!N624-Entrées!N623))</f>
        <v>5.5</v>
      </c>
      <c r="BT596" s="32">
        <f>IF($BF596&gt;$Y$7,"",IF(AND($BF596=$Y$7,$BG596=23),"",Entrées!O624-Entrées!O623))</f>
        <v>282</v>
      </c>
      <c r="BU596" s="32">
        <f>IF($BF596&gt;$Y$7,"",IF(AND($BF596=$Y$7,$BG596=23),"",Entrées!P624-Entrées!P623))</f>
        <v>-1.5</v>
      </c>
      <c r="BV596" s="32">
        <f>IF($BF596&gt;$Y$7,"",IF(AND($BF596=$Y$7,$BG596=23),"",Entrées!Q624-Entrées!Q623))</f>
        <v>283</v>
      </c>
      <c r="BW596" s="32">
        <f>IF($BF596&gt;$Y$7,"",IF(AND($BF596=$Y$7,$BG596=23),"",Entrées!R624-Entrées!R623))</f>
        <v>0</v>
      </c>
      <c r="BX596" s="32">
        <f>IF($BF596&gt;$Y$7,"",IF(AND($BF596=$Y$7,$BG596=23),"",Entrées!S624-Entrées!S623))</f>
        <v>40</v>
      </c>
      <c r="BY596" s="32">
        <f>IF($BF596&gt;$Y$7,"",IF(AND($BF596=$Y$7,$BG596=23),"",Entrées!T624-Entrées!T623))</f>
        <v>-15</v>
      </c>
      <c r="BZ596" s="32">
        <f>IF($BF596&gt;$Y$7,"",IF(AND($BF596=$Y$7,$BG596=23),"",Entrées!U624-Entrées!U623))</f>
        <v>0</v>
      </c>
      <c r="CA596" s="32">
        <f>IF($BF596&gt;$Y$7,"",IF(AND($BF596=$Y$7,$BG596=23),"",Entrées!V624-Entrées!V623))</f>
        <v>-86</v>
      </c>
      <c r="CD596" s="33">
        <f>IF($BF596&lt;=$Y$7,Entrées!J623/CD$2,"")</f>
        <v>0.4882664647993944</v>
      </c>
      <c r="CE596" s="33">
        <f>IF($BF596&lt;=$Y$7,Entrées!K623/CE$2,"")</f>
        <v>0.11896798853320592</v>
      </c>
      <c r="CF596" s="11">
        <f t="shared" si="710"/>
        <v>7926</v>
      </c>
      <c r="CG596" s="11">
        <f t="shared" si="711"/>
        <v>4186</v>
      </c>
      <c r="CH596" s="52">
        <f t="shared" si="712"/>
        <v>0.27160101910413265</v>
      </c>
      <c r="CI596" s="52">
        <f t="shared" si="713"/>
        <v>9.6170382329218221E-2</v>
      </c>
    </row>
    <row r="597" spans="3:87">
      <c r="C597" s="11">
        <f t="shared" si="689"/>
        <v>16</v>
      </c>
      <c r="D597" s="27">
        <f t="shared" si="686"/>
        <v>31</v>
      </c>
      <c r="E597" s="28">
        <f ca="1">IF($D597&gt;$D$8,"",INDIRECT(ADDRESS(ROW(Entrées!$C$37)+($D597-1)*24+E$11,COLUMN(Entrées!$C$37)+($C597-1),4,TRUE,"Entrées")))</f>
        <v>-1490</v>
      </c>
      <c r="F597" s="28">
        <f ca="1">IF($D597&gt;$D$8,"",INDIRECT(ADDRESS(ROW(Entrées!$C$37)+($D597-1)*24+F$11,COLUMN(Entrées!$C$37)+($C597-1),4,TRUE,"Entrées")))</f>
        <v>-1500</v>
      </c>
      <c r="G597" s="28">
        <f ca="1">IF($D597&gt;$D$8,"",INDIRECT(ADDRESS(ROW(Entrées!$C$37)+($D597-1)*24+G$11,COLUMN(Entrées!$C$37)+($C597-1),4,TRUE,"Entrées")))</f>
        <v>-1500</v>
      </c>
      <c r="H597" s="28">
        <f ca="1">IF($D597&gt;$D$8,"",INDIRECT(ADDRESS(ROW(Entrées!$C$37)+($D597-1)*24+H$11,COLUMN(Entrées!$C$37)+($C597-1),4,TRUE,"Entrées")))</f>
        <v>-1500</v>
      </c>
      <c r="I597" s="28">
        <f ca="1">IF($D597&gt;$D$8,"",INDIRECT(ADDRESS(ROW(Entrées!$C$37)+($D597-1)*24+I$11,COLUMN(Entrées!$C$37)+($C597-1),4,TRUE,"Entrées")))</f>
        <v>-1500</v>
      </c>
      <c r="J597" s="28">
        <f ca="1">IF($D597&gt;$D$8,"",INDIRECT(ADDRESS(ROW(Entrées!$C$37)+($D597-1)*24+J$11,COLUMN(Entrées!$C$37)+($C597-1),4,TRUE,"Entrées")))</f>
        <v>-1500</v>
      </c>
      <c r="K597" s="28">
        <f ca="1">IF($D597&gt;$D$8,"",INDIRECT(ADDRESS(ROW(Entrées!$C$37)+($D597-1)*24+K$11,COLUMN(Entrées!$C$37)+($C597-1),4,TRUE,"Entrées")))</f>
        <v>-1241</v>
      </c>
      <c r="L597" s="28">
        <f ca="1">IF($D597&gt;$D$8,"",INDIRECT(ADDRESS(ROW(Entrées!$C$37)+($D597-1)*24+L$11,COLUMN(Entrées!$C$37)+($C597-1),4,TRUE,"Entrées")))</f>
        <v>-1500</v>
      </c>
      <c r="M597" s="28">
        <f ca="1">IF($D597&gt;$D$8,"",INDIRECT(ADDRESS(ROW(Entrées!$C$37)+($D597-1)*24+M$11,COLUMN(Entrées!$C$37)+($C597-1),4,TRUE,"Entrées")))</f>
        <v>-1439</v>
      </c>
      <c r="N597" s="28">
        <f ca="1">IF($D597&gt;$D$8,"",INDIRECT(ADDRESS(ROW(Entrées!$C$37)+($D597-1)*24+N$11,COLUMN(Entrées!$C$37)+($C597-1),4,TRUE,"Entrées")))</f>
        <v>-1459</v>
      </c>
      <c r="O597" s="28">
        <f ca="1">IF($D597&gt;$D$8,"",INDIRECT(ADDRESS(ROW(Entrées!$C$37)+($D597-1)*24+O$11,COLUMN(Entrées!$C$37)+($C597-1),4,TRUE,"Entrées")))</f>
        <v>-1499</v>
      </c>
      <c r="P597" s="28">
        <f ca="1">IF($D597&gt;$D$8,"",INDIRECT(ADDRESS(ROW(Entrées!$C$37)+($D597-1)*24+P$11,COLUMN(Entrées!$C$37)+($C597-1),4,TRUE,"Entrées")))</f>
        <v>-1499</v>
      </c>
      <c r="Q597" s="28">
        <f ca="1">IF($D597&gt;$D$8,"",INDIRECT(ADDRESS(ROW(Entrées!$C$37)+($D597-1)*24+Q$11,COLUMN(Entrées!$C$37)+($C597-1),4,TRUE,"Entrées")))</f>
        <v>-1500</v>
      </c>
      <c r="R597" s="28">
        <f ca="1">IF($D597&gt;$D$8,"",INDIRECT(ADDRESS(ROW(Entrées!$C$37)+($D597-1)*24+R$11,COLUMN(Entrées!$C$37)+($C597-1),4,TRUE,"Entrées")))</f>
        <v>-1500</v>
      </c>
      <c r="S597" s="28">
        <f ca="1">IF($D597&gt;$D$8,"",INDIRECT(ADDRESS(ROW(Entrées!$C$37)+($D597-1)*24+S$11,COLUMN(Entrées!$C$37)+($C597-1),4,TRUE,"Entrées")))</f>
        <v>-1500</v>
      </c>
      <c r="T597" s="28">
        <f ca="1">IF($D597&gt;$D$8,"",INDIRECT(ADDRESS(ROW(Entrées!$C$37)+($D597-1)*24+T$11,COLUMN(Entrées!$C$37)+($C597-1),4,TRUE,"Entrées")))</f>
        <v>-1500</v>
      </c>
      <c r="U597" s="28">
        <f ca="1">IF($D597&gt;$D$8,"",INDIRECT(ADDRESS(ROW(Entrées!$C$37)+($D597-1)*24+U$11,COLUMN(Entrées!$C$37)+($C597-1),4,TRUE,"Entrées")))</f>
        <v>-1500</v>
      </c>
      <c r="V597" s="28">
        <f ca="1">IF($D597&gt;$D$8,"",INDIRECT(ADDRESS(ROW(Entrées!$C$37)+($D597-1)*24+V$11,COLUMN(Entrées!$C$37)+($C597-1),4,TRUE,"Entrées")))</f>
        <v>-1492</v>
      </c>
      <c r="W597" s="28">
        <f ca="1">IF($D597&gt;$D$8,"",INDIRECT(ADDRESS(ROW(Entrées!$C$37)+($D597-1)*24+W$11,COLUMN(Entrées!$C$37)+($C597-1),4,TRUE,"Entrées")))</f>
        <v>-1500</v>
      </c>
      <c r="X597" s="28">
        <f ca="1">IF($D597&gt;$D$8,"",INDIRECT(ADDRESS(ROW(Entrées!$C$37)+($D597-1)*24+X$11,COLUMN(Entrées!$C$37)+($C597-1),4,TRUE,"Entrées")))</f>
        <v>-1500</v>
      </c>
      <c r="Y597" s="28">
        <f ca="1">IF($D597&gt;$D$8,"",INDIRECT(ADDRESS(ROW(Entrées!$C$37)+($D597-1)*24+Y$11,COLUMN(Entrées!$C$37)+($C597-1),4,TRUE,"Entrées")))</f>
        <v>-1500</v>
      </c>
      <c r="Z597" s="28">
        <f ca="1">IF($D597&gt;$D$8,"",INDIRECT(ADDRESS(ROW(Entrées!$C$37)+($D597-1)*24+Z$11,COLUMN(Entrées!$C$37)+($C597-1),4,TRUE,"Entrées")))</f>
        <v>-1500</v>
      </c>
      <c r="AA597" s="28">
        <f ca="1">IF($D597&gt;$D$8,"",INDIRECT(ADDRESS(ROW(Entrées!$C$37)+($D597-1)*24+AA$11,COLUMN(Entrées!$C$37)+($C597-1),4,TRUE,"Entrées")))</f>
        <v>-1500</v>
      </c>
      <c r="AB597" s="28">
        <f ca="1">IF($D597&gt;$D$8,"",INDIRECT(ADDRESS(ROW(Entrées!$C$37)+($D597-1)*24+AB$11,COLUMN(Entrées!$C$37)+($C597-1),4,TRUE,"Entrées")))</f>
        <v>-1500</v>
      </c>
      <c r="AC597" s="11"/>
      <c r="AD597" s="40">
        <f t="shared" ca="1" si="685"/>
        <v>-1484.125</v>
      </c>
      <c r="AE597" s="40">
        <f t="shared" ca="1" si="687"/>
        <v>-1241</v>
      </c>
      <c r="AF597" s="40">
        <f t="shared" ca="1" si="688"/>
        <v>-1500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49473.956989247294</v>
      </c>
      <c r="AK597" s="31">
        <f t="shared" ca="1" si="690"/>
        <v>49350.672043010745</v>
      </c>
      <c r="AL597" s="31">
        <f t="shared" ca="1" si="691"/>
        <v>49398.118279569891</v>
      </c>
      <c r="AM597" s="31">
        <f t="shared" ca="1" si="692"/>
        <v>347.55645161290329</v>
      </c>
      <c r="AN597" s="31">
        <f t="shared" ca="1" si="693"/>
        <v>2588.1444892473114</v>
      </c>
      <c r="AO597" s="31">
        <f t="shared" ca="1" si="694"/>
        <v>1503.5463709677417</v>
      </c>
      <c r="AP597" s="31">
        <f t="shared" ca="1" si="695"/>
        <v>41704.171370967742</v>
      </c>
      <c r="AQ597" s="31">
        <f t="shared" ca="1" si="696"/>
        <v>2152.7096774193546</v>
      </c>
      <c r="AR597" s="31">
        <f t="shared" ca="1" si="697"/>
        <v>402.56922043010746</v>
      </c>
      <c r="AS597" s="31">
        <f t="shared" ca="1" si="698"/>
        <v>6508.2741935483891</v>
      </c>
      <c r="AT597" s="31">
        <f t="shared" ca="1" si="699"/>
        <v>-813.07862903225805</v>
      </c>
      <c r="AU597" s="31">
        <f t="shared" ca="1" si="700"/>
        <v>663.5913978494624</v>
      </c>
      <c r="AV597" s="31">
        <f t="shared" ca="1" si="701"/>
        <v>-5583.5161290322567</v>
      </c>
      <c r="AW597" s="31">
        <f t="shared" ca="1" si="702"/>
        <v>65.047043010752674</v>
      </c>
      <c r="AX597" s="31">
        <f t="shared" ca="1" si="703"/>
        <v>1350.5215053763443</v>
      </c>
      <c r="AY597" s="31">
        <f t="shared" ca="1" si="704"/>
        <v>-1174.383064516129</v>
      </c>
      <c r="AZ597" s="31">
        <f t="shared" ca="1" si="705"/>
        <v>-997.34811827956992</v>
      </c>
      <c r="BA597" s="31">
        <f t="shared" ca="1" si="706"/>
        <v>-382.02016129032256</v>
      </c>
      <c r="BB597" s="31">
        <f t="shared" ca="1" si="707"/>
        <v>-2410.5497311827958</v>
      </c>
      <c r="BC597" s="31">
        <f t="shared" ca="1" si="708"/>
        <v>-1597.1438172043011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243</v>
      </c>
      <c r="BI597" s="32">
        <f>IF($BF597&gt;$Y$7,"",IF(AND($BF597=$Y$7,$BG597=23),"",Entrées!D625-Entrées!D624))</f>
        <v>137.5</v>
      </c>
      <c r="BJ597" s="32">
        <f>IF($BF597&gt;$Y$7,"",IF(AND($BF597=$Y$7,$BG597=23),"",Entrées!E625-Entrées!E624))</f>
        <v>400</v>
      </c>
      <c r="BK597" s="32">
        <f>IF($BF597&gt;$Y$7,"",IF(AND($BF597=$Y$7,$BG597=23),"",Entrées!F625-Entrées!F624))</f>
        <v>-3</v>
      </c>
      <c r="BL597" s="32">
        <f>IF($BF597&gt;$Y$7,"",IF(AND($BF597=$Y$7,$BG597=23),"",Entrées!G625-Entrées!G624))</f>
        <v>-17</v>
      </c>
      <c r="BM597" s="32">
        <f>IF($BF597&gt;$Y$7,"",IF(AND($BF597=$Y$7,$BG597=23),"",Entrées!H625-Entrées!H624))</f>
        <v>-4</v>
      </c>
      <c r="BN597" s="32">
        <f>IF($BF597&gt;$Y$7,"",IF(AND($BF597=$Y$7,$BG597=23),"",Entrées!I625-Entrées!I624))</f>
        <v>-57.5</v>
      </c>
      <c r="BO597" s="32">
        <f>IF($BF597&gt;$Y$7,"",IF(AND($BF597=$Y$7,$BG597=23),"",Entrées!J625-Entrées!J624))</f>
        <v>-218</v>
      </c>
      <c r="BP597" s="32">
        <f>IF($BF597&gt;$Y$7,"",IF(AND($BF597=$Y$7,$BG597=23),"",Entrées!K625-Entrées!K624))</f>
        <v>219.5</v>
      </c>
      <c r="BQ597" s="32">
        <f>IF($BF597&gt;$Y$7,"",IF(AND($BF597=$Y$7,$BG597=23),"",Entrées!L625-Entrées!L624))</f>
        <v>4.5</v>
      </c>
      <c r="BR597" s="32">
        <f>IF($BF597&gt;$Y$7,"",IF(AND($BF597=$Y$7,$BG597=23),"",Entrées!M625-Entrées!M624))</f>
        <v>-34</v>
      </c>
      <c r="BS597" s="32">
        <f>IF($BF597&gt;$Y$7,"",IF(AND($BF597=$Y$7,$BG597=23),"",Entrées!N625-Entrées!N624))</f>
        <v>-1.5</v>
      </c>
      <c r="BT597" s="32">
        <f>IF($BF597&gt;$Y$7,"",IF(AND($BF597=$Y$7,$BG597=23),"",Entrées!O625-Entrées!O624))</f>
        <v>353.5</v>
      </c>
      <c r="BU597" s="32">
        <f>IF($BF597&gt;$Y$7,"",IF(AND($BF597=$Y$7,$BG597=23),"",Entrées!P625-Entrées!P624))</f>
        <v>0</v>
      </c>
      <c r="BV597" s="32">
        <f>IF($BF597&gt;$Y$7,"",IF(AND($BF597=$Y$7,$BG597=23),"",Entrées!Q625-Entrées!Q624))</f>
        <v>-235</v>
      </c>
      <c r="BW597" s="32">
        <f>IF($BF597&gt;$Y$7,"",IF(AND($BF597=$Y$7,$BG597=23),"",Entrées!R625-Entrées!R624))</f>
        <v>0</v>
      </c>
      <c r="BX597" s="32">
        <f>IF($BF597&gt;$Y$7,"",IF(AND($BF597=$Y$7,$BG597=23),"",Entrées!S625-Entrées!S624))</f>
        <v>-37</v>
      </c>
      <c r="BY597" s="32">
        <f>IF($BF597&gt;$Y$7,"",IF(AND($BF597=$Y$7,$BG597=23),"",Entrées!T625-Entrées!T624))</f>
        <v>91</v>
      </c>
      <c r="BZ597" s="32">
        <f>IF($BF597&gt;$Y$7,"",IF(AND($BF597=$Y$7,$BG597=23),"",Entrées!U625-Entrées!U624))</f>
        <v>0</v>
      </c>
      <c r="CA597" s="32">
        <f>IF($BF597&gt;$Y$7,"",IF(AND($BF597=$Y$7,$BG597=23),"",Entrées!V625-Entrées!V624))</f>
        <v>492</v>
      </c>
      <c r="CD597" s="33">
        <f>IF($BF597&lt;=$Y$7,Entrées!J624/CD$2,"")</f>
        <v>0.47104466313398941</v>
      </c>
      <c r="CE597" s="33">
        <f>IF($BF597&lt;=$Y$7,Entrées!K624/CE$2,"")</f>
        <v>0.20102723363592928</v>
      </c>
      <c r="CF597" s="11">
        <f t="shared" si="710"/>
        <v>7926</v>
      </c>
      <c r="CG597" s="11">
        <f t="shared" si="711"/>
        <v>4186</v>
      </c>
      <c r="CH597" s="52">
        <f t="shared" si="712"/>
        <v>0.27160101910413265</v>
      </c>
      <c r="CI597" s="52">
        <f t="shared" si="713"/>
        <v>9.6170382329218221E-2</v>
      </c>
    </row>
    <row r="598" spans="3:87">
      <c r="C598" s="29" t="s">
        <v>93</v>
      </c>
      <c r="D598" s="29"/>
      <c r="E598" s="30">
        <f ca="1">SUM(E567:E597)/$D$8</f>
        <v>-1242.0322580645161</v>
      </c>
      <c r="F598" s="30">
        <f t="shared" ref="F598" ca="1" si="715">SUM(F567:F597)/$D$8</f>
        <v>-1174.2258064516129</v>
      </c>
      <c r="G598" s="30">
        <f t="shared" ref="G598" ca="1" si="716">SUM(G567:G597)/$D$8</f>
        <v>-1188.9032258064517</v>
      </c>
      <c r="H598" s="30">
        <f t="shared" ref="H598" ca="1" si="717">SUM(H567:H597)/$D$8</f>
        <v>-1218.9677419354839</v>
      </c>
      <c r="I598" s="30">
        <f t="shared" ref="I598" ca="1" si="718">SUM(I567:I597)/$D$8</f>
        <v>-1220.5483870967741</v>
      </c>
      <c r="J598" s="30">
        <f t="shared" ref="J598" ca="1" si="719">SUM(J567:J597)/$D$8</f>
        <v>-1216.8064516129032</v>
      </c>
      <c r="K598" s="30">
        <f t="shared" ref="K598" ca="1" si="720">SUM(K567:K597)/$D$8</f>
        <v>-811.87096774193549</v>
      </c>
      <c r="L598" s="30">
        <f t="shared" ref="L598" ca="1" si="721">SUM(L567:L597)/$D$8</f>
        <v>-761.77419354838707</v>
      </c>
      <c r="M598" s="30">
        <f t="shared" ref="M598" ca="1" si="722">SUM(M567:M597)/$D$8</f>
        <v>-924.9677419354839</v>
      </c>
      <c r="N598" s="30">
        <f t="shared" ref="N598" ca="1" si="723">SUM(N567:N597)/$D$8</f>
        <v>-1131.1290322580646</v>
      </c>
      <c r="O598" s="30">
        <f t="shared" ref="O598" ca="1" si="724">SUM(O567:O597)/$D$8</f>
        <v>-1170.6451612903227</v>
      </c>
      <c r="P598" s="30">
        <f t="shared" ref="P598" ca="1" si="725">SUM(P567:P597)/$D$8</f>
        <v>-1185.258064516129</v>
      </c>
      <c r="Q598" s="30">
        <f t="shared" ref="Q598" ca="1" si="726">SUM(Q567:Q597)/$D$8</f>
        <v>-1203.258064516129</v>
      </c>
      <c r="R598" s="30">
        <f t="shared" ref="R598" ca="1" si="727">SUM(R567:R597)/$D$8</f>
        <v>-1193.0322580645161</v>
      </c>
      <c r="S598" s="30">
        <f t="shared" ref="S598" ca="1" si="728">SUM(S567:S597)/$D$8</f>
        <v>-1153.2903225806451</v>
      </c>
      <c r="T598" s="30">
        <f t="shared" ref="T598" ca="1" si="729">SUM(T567:T597)/$D$8</f>
        <v>-1126.3225806451612</v>
      </c>
      <c r="U598" s="30">
        <f t="shared" ref="U598" ca="1" si="730">SUM(U567:U597)/$D$8</f>
        <v>-1156.3548387096773</v>
      </c>
      <c r="V598" s="30">
        <f t="shared" ref="V598" ca="1" si="731">SUM(V567:V597)/$D$8</f>
        <v>-1244.483870967742</v>
      </c>
      <c r="W598" s="30">
        <f t="shared" ref="W598" ca="1" si="732">SUM(W567:W597)/$D$8</f>
        <v>-1247.8709677419354</v>
      </c>
      <c r="X598" s="30">
        <f t="shared" ref="X598" ca="1" si="733">SUM(X567:X597)/$D$8</f>
        <v>-1299.6451612903227</v>
      </c>
      <c r="Y598" s="30">
        <f t="shared" ref="Y598" ca="1" si="734">SUM(Y567:Y597)/$D$8</f>
        <v>-1378.2903225806451</v>
      </c>
      <c r="Z598" s="30">
        <f t="shared" ref="Z598" ca="1" si="735">SUM(Z567:Z597)/$D$8</f>
        <v>-1354.516129032258</v>
      </c>
      <c r="AA598" s="30">
        <f t="shared" ref="AA598" ca="1" si="736">SUM(AA567:AA597)/$D$8</f>
        <v>-1332.4193548387098</v>
      </c>
      <c r="AB598" s="30">
        <f t="shared" ref="AB598" ca="1" si="737">SUM(AB567:AB597)/$D$8</f>
        <v>-1248.5806451612902</v>
      </c>
      <c r="AC598" s="41"/>
      <c r="AD598" s="42">
        <f ca="1">SUM(INDIRECT(A585):INDIRECT(A586))/$D$8</f>
        <v>-1174.383064516129</v>
      </c>
      <c r="AE598" s="42">
        <f ca="1">MAX(INDIRECT(A587):INDIRECT(A588))</f>
        <v>767</v>
      </c>
      <c r="AF598" s="42">
        <f ca="1">MIN(INDIRECT(A589):INDIRECT(A590))</f>
        <v>-2000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49473.956989247294</v>
      </c>
      <c r="AK598" s="31">
        <f t="shared" ca="1" si="690"/>
        <v>49350.672043010745</v>
      </c>
      <c r="AL598" s="31">
        <f t="shared" ca="1" si="691"/>
        <v>49398.118279569891</v>
      </c>
      <c r="AM598" s="31">
        <f t="shared" ca="1" si="692"/>
        <v>347.55645161290329</v>
      </c>
      <c r="AN598" s="31">
        <f t="shared" ca="1" si="693"/>
        <v>2588.1444892473114</v>
      </c>
      <c r="AO598" s="31">
        <f t="shared" ca="1" si="694"/>
        <v>1503.5463709677417</v>
      </c>
      <c r="AP598" s="31">
        <f t="shared" ca="1" si="695"/>
        <v>41704.171370967742</v>
      </c>
      <c r="AQ598" s="31">
        <f t="shared" ca="1" si="696"/>
        <v>2152.7096774193546</v>
      </c>
      <c r="AR598" s="31">
        <f t="shared" ca="1" si="697"/>
        <v>402.56922043010746</v>
      </c>
      <c r="AS598" s="31">
        <f t="shared" ca="1" si="698"/>
        <v>6508.2741935483891</v>
      </c>
      <c r="AT598" s="31">
        <f t="shared" ca="1" si="699"/>
        <v>-813.07862903225805</v>
      </c>
      <c r="AU598" s="31">
        <f t="shared" ca="1" si="700"/>
        <v>663.5913978494624</v>
      </c>
      <c r="AV598" s="31">
        <f t="shared" ca="1" si="701"/>
        <v>-5583.5161290322567</v>
      </c>
      <c r="AW598" s="31">
        <f t="shared" ca="1" si="702"/>
        <v>65.047043010752674</v>
      </c>
      <c r="AX598" s="31">
        <f t="shared" ca="1" si="703"/>
        <v>1350.5215053763443</v>
      </c>
      <c r="AY598" s="31">
        <f t="shared" ca="1" si="704"/>
        <v>-1174.383064516129</v>
      </c>
      <c r="AZ598" s="31">
        <f t="shared" ca="1" si="705"/>
        <v>-997.34811827956992</v>
      </c>
      <c r="BA598" s="31">
        <f t="shared" ca="1" si="706"/>
        <v>-382.02016129032256</v>
      </c>
      <c r="BB598" s="31">
        <f t="shared" ca="1" si="707"/>
        <v>-2410.5497311827958</v>
      </c>
      <c r="BC598" s="31">
        <f t="shared" ca="1" si="708"/>
        <v>-1597.1438172043011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-660</v>
      </c>
      <c r="BI598" s="32">
        <f>IF($BF598&gt;$Y$7,"",IF(AND($BF598=$Y$7,$BG598=23),"",Entrées!D626-Entrées!D625))</f>
        <v>-537.5</v>
      </c>
      <c r="BJ598" s="32">
        <f>IF($BF598&gt;$Y$7,"",IF(AND($BF598=$Y$7,$BG598=23),"",Entrées!E626-Entrées!E625))</f>
        <v>-637.5</v>
      </c>
      <c r="BK598" s="32">
        <f>IF($BF598&gt;$Y$7,"",IF(AND($BF598=$Y$7,$BG598=23),"",Entrées!F626-Entrées!F625))</f>
        <v>-0.5</v>
      </c>
      <c r="BL598" s="32">
        <f>IF($BF598&gt;$Y$7,"",IF(AND($BF598=$Y$7,$BG598=23),"",Entrées!G626-Entrées!G625))</f>
        <v>-173.5</v>
      </c>
      <c r="BM598" s="32">
        <f>IF($BF598&gt;$Y$7,"",IF(AND($BF598=$Y$7,$BG598=23),"",Entrées!H626-Entrées!H625))</f>
        <v>-34</v>
      </c>
      <c r="BN598" s="32">
        <f>IF($BF598&gt;$Y$7,"",IF(AND($BF598=$Y$7,$BG598=23),"",Entrées!I626-Entrées!I625))</f>
        <v>-85.5</v>
      </c>
      <c r="BO598" s="32">
        <f>IF($BF598&gt;$Y$7,"",IF(AND($BF598=$Y$7,$BG598=23),"",Entrées!J626-Entrées!J625))</f>
        <v>-184</v>
      </c>
      <c r="BP598" s="32">
        <f>IF($BF598&gt;$Y$7,"",IF(AND($BF598=$Y$7,$BG598=23),"",Entrées!K626-Entrées!K625))</f>
        <v>18.5</v>
      </c>
      <c r="BQ598" s="32">
        <f>IF($BF598&gt;$Y$7,"",IF(AND($BF598=$Y$7,$BG598=23),"",Entrées!L626-Entrées!L625))</f>
        <v>-464.5</v>
      </c>
      <c r="BR598" s="32">
        <f>IF($BF598&gt;$Y$7,"",IF(AND($BF598=$Y$7,$BG598=23),"",Entrées!M626-Entrées!M625))</f>
        <v>-9</v>
      </c>
      <c r="BS598" s="32">
        <f>IF($BF598&gt;$Y$7,"",IF(AND($BF598=$Y$7,$BG598=23),"",Entrées!N626-Entrées!N625))</f>
        <v>-9</v>
      </c>
      <c r="BT598" s="32">
        <f>IF($BF598&gt;$Y$7,"",IF(AND($BF598=$Y$7,$BG598=23),"",Entrées!O626-Entrées!O625))</f>
        <v>283</v>
      </c>
      <c r="BU598" s="32">
        <f>IF($BF598&gt;$Y$7,"",IF(AND($BF598=$Y$7,$BG598=23),"",Entrées!P626-Entrées!P625))</f>
        <v>-3</v>
      </c>
      <c r="BV598" s="32">
        <f>IF($BF598&gt;$Y$7,"",IF(AND($BF598=$Y$7,$BG598=23),"",Entrées!Q626-Entrées!Q625))</f>
        <v>204</v>
      </c>
      <c r="BW598" s="32">
        <f>IF($BF598&gt;$Y$7,"",IF(AND($BF598=$Y$7,$BG598=23),"",Entrées!R626-Entrées!R625))</f>
        <v>0</v>
      </c>
      <c r="BX598" s="32">
        <f>IF($BF598&gt;$Y$7,"",IF(AND($BF598=$Y$7,$BG598=23),"",Entrées!S626-Entrées!S625))</f>
        <v>172</v>
      </c>
      <c r="BY598" s="32">
        <f>IF($BF598&gt;$Y$7,"",IF(AND($BF598=$Y$7,$BG598=23),"",Entrées!T626-Entrées!T625))</f>
        <v>-91</v>
      </c>
      <c r="BZ598" s="32">
        <f>IF($BF598&gt;$Y$7,"",IF(AND($BF598=$Y$7,$BG598=23),"",Entrées!U626-Entrées!U625))</f>
        <v>0</v>
      </c>
      <c r="CA598" s="32">
        <f>IF($BF598&gt;$Y$7,"",IF(AND($BF598=$Y$7,$BG598=23),"",Entrées!V626-Entrées!V625))</f>
        <v>54</v>
      </c>
      <c r="CD598" s="33">
        <f>IF($BF598&lt;=$Y$7,Entrées!J625/CD$2,"")</f>
        <v>0.44354024728740854</v>
      </c>
      <c r="CE598" s="33">
        <f>IF($BF598&lt;=$Y$7,Entrées!K625/CE$2,"")</f>
        <v>0.25346392737697088</v>
      </c>
      <c r="CF598" s="11">
        <f t="shared" si="710"/>
        <v>7926</v>
      </c>
      <c r="CG598" s="11">
        <f t="shared" si="711"/>
        <v>4186</v>
      </c>
      <c r="CH598" s="52">
        <f t="shared" si="712"/>
        <v>0.27160101910413265</v>
      </c>
      <c r="CI598" s="52">
        <f t="shared" si="713"/>
        <v>9.6170382329218221E-2</v>
      </c>
    </row>
    <row r="599" spans="3:87">
      <c r="C599" s="29" t="s">
        <v>140</v>
      </c>
      <c r="D599" s="29"/>
      <c r="E599" s="30">
        <f ca="1">MAX(E567:E597)</f>
        <v>-495</v>
      </c>
      <c r="F599" s="30">
        <f t="shared" ref="F599:AB599" ca="1" si="738">MAX(F567:F597)</f>
        <v>-495</v>
      </c>
      <c r="G599" s="30">
        <f t="shared" ca="1" si="738"/>
        <v>-495</v>
      </c>
      <c r="H599" s="30">
        <f t="shared" ca="1" si="738"/>
        <v>-727</v>
      </c>
      <c r="I599" s="30">
        <f t="shared" ca="1" si="738"/>
        <v>-727</v>
      </c>
      <c r="J599" s="30">
        <f t="shared" ca="1" si="738"/>
        <v>-727</v>
      </c>
      <c r="K599" s="30">
        <f t="shared" ca="1" si="738"/>
        <v>767</v>
      </c>
      <c r="L599" s="30">
        <f t="shared" ca="1" si="738"/>
        <v>404</v>
      </c>
      <c r="M599" s="30">
        <f t="shared" ca="1" si="738"/>
        <v>138</v>
      </c>
      <c r="N599" s="30">
        <f t="shared" ca="1" si="738"/>
        <v>-268</v>
      </c>
      <c r="O599" s="30">
        <f t="shared" ca="1" si="738"/>
        <v>-402</v>
      </c>
      <c r="P599" s="30">
        <f t="shared" ca="1" si="738"/>
        <v>-411</v>
      </c>
      <c r="Q599" s="30">
        <f t="shared" ca="1" si="738"/>
        <v>-418</v>
      </c>
      <c r="R599" s="30">
        <f t="shared" ca="1" si="738"/>
        <v>-362</v>
      </c>
      <c r="S599" s="30">
        <f t="shared" ca="1" si="738"/>
        <v>-170</v>
      </c>
      <c r="T599" s="30">
        <f t="shared" ca="1" si="738"/>
        <v>-177</v>
      </c>
      <c r="U599" s="30">
        <f t="shared" ca="1" si="738"/>
        <v>-316</v>
      </c>
      <c r="V599" s="30">
        <f t="shared" ca="1" si="738"/>
        <v>-538</v>
      </c>
      <c r="W599" s="30">
        <f t="shared" ca="1" si="738"/>
        <v>-522</v>
      </c>
      <c r="X599" s="30">
        <f t="shared" ca="1" si="738"/>
        <v>-678</v>
      </c>
      <c r="Y599" s="30">
        <f t="shared" ca="1" si="738"/>
        <v>-999</v>
      </c>
      <c r="Z599" s="30">
        <f t="shared" ca="1" si="738"/>
        <v>-521</v>
      </c>
      <c r="AA599" s="30">
        <f t="shared" ca="1" si="738"/>
        <v>-286</v>
      </c>
      <c r="AB599" s="30">
        <f t="shared" ca="1" si="738"/>
        <v>-362</v>
      </c>
      <c r="AC599" s="41" t="s">
        <v>142</v>
      </c>
      <c r="AD599" s="42">
        <f ca="1">SUM(E598:AB598)/24</f>
        <v>-1174.383064516129</v>
      </c>
      <c r="AE599" s="42">
        <f ca="1">MAX(E599:AB599)</f>
        <v>767</v>
      </c>
      <c r="AF599" s="42">
        <f ca="1">MIN(E600:AB600)</f>
        <v>-2000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49473.956989247294</v>
      </c>
      <c r="AK599" s="31">
        <f t="shared" ca="1" si="690"/>
        <v>49350.672043010745</v>
      </c>
      <c r="AL599" s="31">
        <f t="shared" ca="1" si="691"/>
        <v>49398.118279569891</v>
      </c>
      <c r="AM599" s="31">
        <f t="shared" ca="1" si="692"/>
        <v>347.55645161290329</v>
      </c>
      <c r="AN599" s="31">
        <f t="shared" ca="1" si="693"/>
        <v>2588.1444892473114</v>
      </c>
      <c r="AO599" s="31">
        <f t="shared" ca="1" si="694"/>
        <v>1503.5463709677417</v>
      </c>
      <c r="AP599" s="31">
        <f t="shared" ca="1" si="695"/>
        <v>41704.171370967742</v>
      </c>
      <c r="AQ599" s="31">
        <f t="shared" ca="1" si="696"/>
        <v>2152.7096774193546</v>
      </c>
      <c r="AR599" s="31">
        <f t="shared" ca="1" si="697"/>
        <v>402.56922043010746</v>
      </c>
      <c r="AS599" s="31">
        <f t="shared" ca="1" si="698"/>
        <v>6508.2741935483891</v>
      </c>
      <c r="AT599" s="31">
        <f t="shared" ca="1" si="699"/>
        <v>-813.07862903225805</v>
      </c>
      <c r="AU599" s="31">
        <f t="shared" ca="1" si="700"/>
        <v>663.5913978494624</v>
      </c>
      <c r="AV599" s="31">
        <f t="shared" ca="1" si="701"/>
        <v>-5583.5161290322567</v>
      </c>
      <c r="AW599" s="31">
        <f t="shared" ca="1" si="702"/>
        <v>65.047043010752674</v>
      </c>
      <c r="AX599" s="31">
        <f t="shared" ca="1" si="703"/>
        <v>1350.5215053763443</v>
      </c>
      <c r="AY599" s="31">
        <f t="shared" ca="1" si="704"/>
        <v>-1174.383064516129</v>
      </c>
      <c r="AZ599" s="31">
        <f t="shared" ca="1" si="705"/>
        <v>-997.34811827956992</v>
      </c>
      <c r="BA599" s="31">
        <f t="shared" ca="1" si="706"/>
        <v>-382.02016129032256</v>
      </c>
      <c r="BB599" s="31">
        <f t="shared" ca="1" si="707"/>
        <v>-2410.5497311827958</v>
      </c>
      <c r="BC599" s="31">
        <f t="shared" ca="1" si="708"/>
        <v>-1597.1438172043011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-1269.5</v>
      </c>
      <c r="BI599" s="32">
        <f>IF($BF599&gt;$Y$7,"",IF(AND($BF599=$Y$7,$BG599=23),"",Entrées!D627-Entrées!D626))</f>
        <v>-1200</v>
      </c>
      <c r="BJ599" s="32">
        <f>IF($BF599&gt;$Y$7,"",IF(AND($BF599=$Y$7,$BG599=23),"",Entrées!E627-Entrées!E626))</f>
        <v>-1450</v>
      </c>
      <c r="BK599" s="32">
        <f>IF($BF599&gt;$Y$7,"",IF(AND($BF599=$Y$7,$BG599=23),"",Entrées!F627-Entrées!F626))</f>
        <v>0</v>
      </c>
      <c r="BL599" s="32">
        <f>IF($BF599&gt;$Y$7,"",IF(AND($BF599=$Y$7,$BG599=23),"",Entrées!G627-Entrées!G626))</f>
        <v>-100</v>
      </c>
      <c r="BM599" s="32">
        <f>IF($BF599&gt;$Y$7,"",IF(AND($BF599=$Y$7,$BG599=23),"",Entrées!H627-Entrées!H626))</f>
        <v>10</v>
      </c>
      <c r="BN599" s="32">
        <f>IF($BF599&gt;$Y$7,"",IF(AND($BF599=$Y$7,$BG599=23),"",Entrées!I627-Entrées!I626))</f>
        <v>-50.5</v>
      </c>
      <c r="BO599" s="32">
        <f>IF($BF599&gt;$Y$7,"",IF(AND($BF599=$Y$7,$BG599=23),"",Entrées!J627-Entrées!J626))</f>
        <v>-371.5</v>
      </c>
      <c r="BP599" s="32">
        <f>IF($BF599&gt;$Y$7,"",IF(AND($BF599=$Y$7,$BG599=23),"",Entrées!K627-Entrées!K626))</f>
        <v>-20</v>
      </c>
      <c r="BQ599" s="32">
        <f>IF($BF599&gt;$Y$7,"",IF(AND($BF599=$Y$7,$BG599=23),"",Entrées!L627-Entrées!L626))</f>
        <v>-896</v>
      </c>
      <c r="BR599" s="32">
        <f>IF($BF599&gt;$Y$7,"",IF(AND($BF599=$Y$7,$BG599=23),"",Entrées!M627-Entrées!M626))</f>
        <v>50.5</v>
      </c>
      <c r="BS599" s="32">
        <f>IF($BF599&gt;$Y$7,"",IF(AND($BF599=$Y$7,$BG599=23),"",Entrées!N627-Entrées!N626))</f>
        <v>5</v>
      </c>
      <c r="BT599" s="32">
        <f>IF($BF599&gt;$Y$7,"",IF(AND($BF599=$Y$7,$BG599=23),"",Entrées!O627-Entrées!O626))</f>
        <v>102.5</v>
      </c>
      <c r="BU599" s="32">
        <f>IF($BF599&gt;$Y$7,"",IF(AND($BF599=$Y$7,$BG599=23),"",Entrées!P627-Entrées!P626))</f>
        <v>-1</v>
      </c>
      <c r="BV599" s="32">
        <f>IF($BF599&gt;$Y$7,"",IF(AND($BF599=$Y$7,$BG599=23),"",Entrées!Q627-Entrées!Q626))</f>
        <v>-196</v>
      </c>
      <c r="BW599" s="32">
        <f>IF($BF599&gt;$Y$7,"",IF(AND($BF599=$Y$7,$BG599=23),"",Entrées!R627-Entrées!R626))</f>
        <v>0</v>
      </c>
      <c r="BX599" s="32">
        <f>IF($BF599&gt;$Y$7,"",IF(AND($BF599=$Y$7,$BG599=23),"",Entrées!S627-Entrées!S626))</f>
        <v>143</v>
      </c>
      <c r="BY599" s="32">
        <f>IF($BF599&gt;$Y$7,"",IF(AND($BF599=$Y$7,$BG599=23),"",Entrées!T627-Entrées!T626))</f>
        <v>75</v>
      </c>
      <c r="BZ599" s="32">
        <f>IF($BF599&gt;$Y$7,"",IF(AND($BF599=$Y$7,$BG599=23),"",Entrées!U627-Entrées!U626))</f>
        <v>0</v>
      </c>
      <c r="CA599" s="32">
        <f>IF($BF599&gt;$Y$7,"",IF(AND($BF599=$Y$7,$BG599=23),"",Entrées!V627-Entrées!V626))</f>
        <v>-23</v>
      </c>
      <c r="CD599" s="33">
        <f>IF($BF599&lt;=$Y$7,Entrées!J626/CD$2,"")</f>
        <v>0.42032551097653292</v>
      </c>
      <c r="CE599" s="33">
        <f>IF($BF599&lt;=$Y$7,Entrées!K626/CE$2,"")</f>
        <v>0.2578834209268992</v>
      </c>
      <c r="CF599" s="11">
        <f t="shared" si="710"/>
        <v>7926</v>
      </c>
      <c r="CG599" s="11">
        <f t="shared" si="711"/>
        <v>4186</v>
      </c>
      <c r="CH599" s="52">
        <f t="shared" si="712"/>
        <v>0.27160101910413265</v>
      </c>
      <c r="CI599" s="52">
        <f t="shared" si="713"/>
        <v>9.6170382329218221E-2</v>
      </c>
    </row>
    <row r="600" spans="3:87">
      <c r="C600" s="29" t="s">
        <v>141</v>
      </c>
      <c r="D600" s="29"/>
      <c r="E600" s="30">
        <f ca="1">MIN(E567:E597)</f>
        <v>-2000</v>
      </c>
      <c r="F600" s="30">
        <f t="shared" ref="F600:AB600" ca="1" si="739">MIN(F567:F597)</f>
        <v>-1852</v>
      </c>
      <c r="G600" s="30">
        <f t="shared" ca="1" si="739"/>
        <v>-1852</v>
      </c>
      <c r="H600" s="30">
        <f t="shared" ca="1" si="739"/>
        <v>-1851</v>
      </c>
      <c r="I600" s="30">
        <f t="shared" ca="1" si="739"/>
        <v>-1852</v>
      </c>
      <c r="J600" s="30">
        <f t="shared" ca="1" si="739"/>
        <v>-1852</v>
      </c>
      <c r="K600" s="30">
        <f t="shared" ca="1" si="739"/>
        <v>-1885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-2000</v>
      </c>
      <c r="P600" s="30">
        <f t="shared" ca="1" si="739"/>
        <v>-2000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-1174.383064516129</v>
      </c>
      <c r="AE600" s="42">
        <f ca="1">MAX(INDIRECT(ADDRESS(ROW($C$37),COLUMN($C$37)+($C566-1),4, TRUE,"Entrées")):INDIRECT(ADDRESS(ROW(INDIRECT($A$42)),COLUMN($C$37)+($C566-1),4,TRUE,"Entrées")))</f>
        <v>767</v>
      </c>
      <c r="AF600" s="42">
        <f ca="1">MIN(INDIRECT(ADDRESS(ROW($C$37),COLUMN($C$37)+($C566-1),4, TRUE,"Entrées")):INDIRECT(ADDRESS(ROW(INDIRECT($A$42)),COLUMN($C$37)+($C566-1),4,TRUE,"Entrées")))</f>
        <v>-2000</v>
      </c>
      <c r="AH600" s="11">
        <f>Entrées!A627</f>
        <v>25</v>
      </c>
      <c r="AI600" s="13">
        <f>Entrées!B627</f>
        <v>14</v>
      </c>
      <c r="AJ600" s="31">
        <f t="shared" ca="1" si="714"/>
        <v>49473.956989247294</v>
      </c>
      <c r="AK600" s="31">
        <f t="shared" ca="1" si="690"/>
        <v>49350.672043010745</v>
      </c>
      <c r="AL600" s="31">
        <f t="shared" ca="1" si="691"/>
        <v>49398.118279569891</v>
      </c>
      <c r="AM600" s="31">
        <f t="shared" ca="1" si="692"/>
        <v>347.55645161290329</v>
      </c>
      <c r="AN600" s="31">
        <f t="shared" ca="1" si="693"/>
        <v>2588.1444892473114</v>
      </c>
      <c r="AO600" s="31">
        <f t="shared" ca="1" si="694"/>
        <v>1503.5463709677417</v>
      </c>
      <c r="AP600" s="31">
        <f t="shared" ca="1" si="695"/>
        <v>41704.171370967742</v>
      </c>
      <c r="AQ600" s="31">
        <f t="shared" ca="1" si="696"/>
        <v>2152.7096774193546</v>
      </c>
      <c r="AR600" s="31">
        <f t="shared" ca="1" si="697"/>
        <v>402.56922043010746</v>
      </c>
      <c r="AS600" s="31">
        <f t="shared" ca="1" si="698"/>
        <v>6508.2741935483891</v>
      </c>
      <c r="AT600" s="31">
        <f t="shared" ca="1" si="699"/>
        <v>-813.07862903225805</v>
      </c>
      <c r="AU600" s="31">
        <f t="shared" ca="1" si="700"/>
        <v>663.5913978494624</v>
      </c>
      <c r="AV600" s="31">
        <f t="shared" ca="1" si="701"/>
        <v>-5583.5161290322567</v>
      </c>
      <c r="AW600" s="31">
        <f t="shared" ca="1" si="702"/>
        <v>65.047043010752674</v>
      </c>
      <c r="AX600" s="31">
        <f t="shared" ca="1" si="703"/>
        <v>1350.5215053763443</v>
      </c>
      <c r="AY600" s="31">
        <f t="shared" ca="1" si="704"/>
        <v>-1174.383064516129</v>
      </c>
      <c r="AZ600" s="31">
        <f t="shared" ca="1" si="705"/>
        <v>-997.34811827956992</v>
      </c>
      <c r="BA600" s="31">
        <f t="shared" ca="1" si="706"/>
        <v>-382.02016129032256</v>
      </c>
      <c r="BB600" s="31">
        <f t="shared" ca="1" si="707"/>
        <v>-2410.5497311827958</v>
      </c>
      <c r="BC600" s="31">
        <f t="shared" ca="1" si="708"/>
        <v>-1597.1438172043011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-1808.5</v>
      </c>
      <c r="BI600" s="32">
        <f>IF($BF600&gt;$Y$7,"",IF(AND($BF600=$Y$7,$BG600=23),"",Entrées!D628-Entrées!D627))</f>
        <v>-2275</v>
      </c>
      <c r="BJ600" s="32">
        <f>IF($BF600&gt;$Y$7,"",IF(AND($BF600=$Y$7,$BG600=23),"",Entrées!E628-Entrées!E627))</f>
        <v>-2300</v>
      </c>
      <c r="BK600" s="32">
        <f>IF($BF600&gt;$Y$7,"",IF(AND($BF600=$Y$7,$BG600=23),"",Entrées!F628-Entrées!F627))</f>
        <v>-1.5</v>
      </c>
      <c r="BL600" s="32">
        <f>IF($BF600&gt;$Y$7,"",IF(AND($BF600=$Y$7,$BG600=23),"",Entrées!G628-Entrées!G627))</f>
        <v>202.5</v>
      </c>
      <c r="BM600" s="32">
        <f>IF($BF600&gt;$Y$7,"",IF(AND($BF600=$Y$7,$BG600=23),"",Entrées!H628-Entrées!H627))</f>
        <v>-6.5</v>
      </c>
      <c r="BN600" s="32">
        <f>IF($BF600&gt;$Y$7,"",IF(AND($BF600=$Y$7,$BG600=23),"",Entrées!I628-Entrées!I627))</f>
        <v>-64.5</v>
      </c>
      <c r="BO600" s="32">
        <f>IF($BF600&gt;$Y$7,"",IF(AND($BF600=$Y$7,$BG600=23),"",Entrées!J628-Entrées!J627))</f>
        <v>-381</v>
      </c>
      <c r="BP600" s="32">
        <f>IF($BF600&gt;$Y$7,"",IF(AND($BF600=$Y$7,$BG600=23),"",Entrées!K628-Entrées!K627))</f>
        <v>-107.5</v>
      </c>
      <c r="BQ600" s="32">
        <f>IF($BF600&gt;$Y$7,"",IF(AND($BF600=$Y$7,$BG600=23),"",Entrées!L628-Entrées!L627))</f>
        <v>-1000.5</v>
      </c>
      <c r="BR600" s="32">
        <f>IF($BF600&gt;$Y$7,"",IF(AND($BF600=$Y$7,$BG600=23),"",Entrées!M628-Entrées!M627))</f>
        <v>0.5</v>
      </c>
      <c r="BS600" s="32">
        <f>IF($BF600&gt;$Y$7,"",IF(AND($BF600=$Y$7,$BG600=23),"",Entrées!N628-Entrées!N627))</f>
        <v>1</v>
      </c>
      <c r="BT600" s="32">
        <f>IF($BF600&gt;$Y$7,"",IF(AND($BF600=$Y$7,$BG600=23),"",Entrées!O628-Entrées!O627))</f>
        <v>-450.5</v>
      </c>
      <c r="BU600" s="32">
        <f>IF($BF600&gt;$Y$7,"",IF(AND($BF600=$Y$7,$BG600=23),"",Entrées!P628-Entrées!P627))</f>
        <v>4.5</v>
      </c>
      <c r="BV600" s="32">
        <f>IF($BF600&gt;$Y$7,"",IF(AND($BF600=$Y$7,$BG600=23),"",Entrées!Q628-Entrées!Q627))</f>
        <v>-250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11</v>
      </c>
      <c r="BY600" s="32">
        <f>IF($BF600&gt;$Y$7,"",IF(AND($BF600=$Y$7,$BG600=23),"",Entrées!T628-Entrées!T627))</f>
        <v>-75</v>
      </c>
      <c r="BZ600" s="32">
        <f>IF($BF600&gt;$Y$7,"",IF(AND($BF600=$Y$7,$BG600=23),"",Entrées!U628-Entrées!U627))</f>
        <v>0</v>
      </c>
      <c r="CA600" s="32">
        <f>IF($BF600&gt;$Y$7,"",IF(AND($BF600=$Y$7,$BG600=23),"",Entrées!V628-Entrées!V627))</f>
        <v>-461</v>
      </c>
      <c r="CD600" s="33">
        <f>IF($BF600&lt;=$Y$7,Entrées!J627/CD$2,"")</f>
        <v>0.37345445369669444</v>
      </c>
      <c r="CE600" s="33">
        <f>IF($BF600&lt;=$Y$7,Entrées!K627/CE$2,"")</f>
        <v>0.25310559006211181</v>
      </c>
      <c r="CF600" s="11">
        <f t="shared" si="710"/>
        <v>7926</v>
      </c>
      <c r="CG600" s="11">
        <f t="shared" si="711"/>
        <v>4186</v>
      </c>
      <c r="CH600" s="52">
        <f t="shared" si="712"/>
        <v>0.27160101910413265</v>
      </c>
      <c r="CI600" s="52">
        <f t="shared" si="713"/>
        <v>9.6170382329218221E-2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49473.956989247294</v>
      </c>
      <c r="AK601" s="31">
        <f t="shared" ca="1" si="690"/>
        <v>49350.672043010745</v>
      </c>
      <c r="AL601" s="31">
        <f t="shared" ca="1" si="691"/>
        <v>49398.118279569891</v>
      </c>
      <c r="AM601" s="31">
        <f t="shared" ca="1" si="692"/>
        <v>347.55645161290329</v>
      </c>
      <c r="AN601" s="31">
        <f t="shared" ca="1" si="693"/>
        <v>2588.1444892473114</v>
      </c>
      <c r="AO601" s="31">
        <f t="shared" ca="1" si="694"/>
        <v>1503.5463709677417</v>
      </c>
      <c r="AP601" s="31">
        <f t="shared" ca="1" si="695"/>
        <v>41704.171370967742</v>
      </c>
      <c r="AQ601" s="31">
        <f t="shared" ca="1" si="696"/>
        <v>2152.7096774193546</v>
      </c>
      <c r="AR601" s="31">
        <f t="shared" ca="1" si="697"/>
        <v>402.56922043010746</v>
      </c>
      <c r="AS601" s="31">
        <f t="shared" ca="1" si="698"/>
        <v>6508.2741935483891</v>
      </c>
      <c r="AT601" s="31">
        <f t="shared" ca="1" si="699"/>
        <v>-813.07862903225805</v>
      </c>
      <c r="AU601" s="31">
        <f t="shared" ca="1" si="700"/>
        <v>663.5913978494624</v>
      </c>
      <c r="AV601" s="31">
        <f t="shared" ca="1" si="701"/>
        <v>-5583.5161290322567</v>
      </c>
      <c r="AW601" s="31">
        <f t="shared" ca="1" si="702"/>
        <v>65.047043010752674</v>
      </c>
      <c r="AX601" s="31">
        <f t="shared" ca="1" si="703"/>
        <v>1350.5215053763443</v>
      </c>
      <c r="AY601" s="31">
        <f t="shared" ca="1" si="704"/>
        <v>-1174.383064516129</v>
      </c>
      <c r="AZ601" s="31">
        <f t="shared" ca="1" si="705"/>
        <v>-997.34811827956992</v>
      </c>
      <c r="BA601" s="31">
        <f t="shared" ca="1" si="706"/>
        <v>-382.02016129032256</v>
      </c>
      <c r="BB601" s="31">
        <f t="shared" ca="1" si="707"/>
        <v>-2410.5497311827958</v>
      </c>
      <c r="BC601" s="31">
        <f t="shared" ca="1" si="708"/>
        <v>-1597.1438172043011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-1628</v>
      </c>
      <c r="BI601" s="32">
        <f>IF($BF601&gt;$Y$7,"",IF(AND($BF601=$Y$7,$BG601=23),"",Entrées!D629-Entrées!D628))</f>
        <v>-1712.5</v>
      </c>
      <c r="BJ601" s="32">
        <f>IF($BF601&gt;$Y$7,"",IF(AND($BF601=$Y$7,$BG601=23),"",Entrées!E629-Entrées!E628))</f>
        <v>-1625</v>
      </c>
      <c r="BK601" s="32">
        <f>IF($BF601&gt;$Y$7,"",IF(AND($BF601=$Y$7,$BG601=23),"",Entrées!F629-Entrées!F628))</f>
        <v>2</v>
      </c>
      <c r="BL601" s="32">
        <f>IF($BF601&gt;$Y$7,"",IF(AND($BF601=$Y$7,$BG601=23),"",Entrées!G629-Entrées!G628))</f>
        <v>19.5</v>
      </c>
      <c r="BM601" s="32">
        <f>IF($BF601&gt;$Y$7,"",IF(AND($BF601=$Y$7,$BG601=23),"",Entrées!H629-Entrées!H628))</f>
        <v>-7.5</v>
      </c>
      <c r="BN601" s="32">
        <f>IF($BF601&gt;$Y$7,"",IF(AND($BF601=$Y$7,$BG601=23),"",Entrées!I629-Entrées!I628))</f>
        <v>-86</v>
      </c>
      <c r="BO601" s="32">
        <f>IF($BF601&gt;$Y$7,"",IF(AND($BF601=$Y$7,$BG601=23),"",Entrées!J629-Entrées!J628))</f>
        <v>-141</v>
      </c>
      <c r="BP601" s="32">
        <f>IF($BF601&gt;$Y$7,"",IF(AND($BF601=$Y$7,$BG601=23),"",Entrées!K629-Entrées!K628))</f>
        <v>-232.5</v>
      </c>
      <c r="BQ601" s="32">
        <f>IF($BF601&gt;$Y$7,"",IF(AND($BF601=$Y$7,$BG601=23),"",Entrées!L629-Entrées!L628))</f>
        <v>-494.5</v>
      </c>
      <c r="BR601" s="32">
        <f>IF($BF601&gt;$Y$7,"",IF(AND($BF601=$Y$7,$BG601=23),"",Entrées!M629-Entrées!M628))</f>
        <v>-180</v>
      </c>
      <c r="BS601" s="32">
        <f>IF($BF601&gt;$Y$7,"",IF(AND($BF601=$Y$7,$BG601=23),"",Entrées!N629-Entrées!N628))</f>
        <v>12.5</v>
      </c>
      <c r="BT601" s="32">
        <f>IF($BF601&gt;$Y$7,"",IF(AND($BF601=$Y$7,$BG601=23),"",Entrées!O629-Entrées!O628))</f>
        <v>-520</v>
      </c>
      <c r="BU601" s="32">
        <f>IF($BF601&gt;$Y$7,"",IF(AND($BF601=$Y$7,$BG601=23),"",Entrées!P629-Entrées!P628))</f>
        <v>1</v>
      </c>
      <c r="BV601" s="32">
        <f>IF($BF601&gt;$Y$7,"",IF(AND($BF601=$Y$7,$BG601=23),"",Entrées!Q629-Entrées!Q628))</f>
        <v>-350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-88</v>
      </c>
      <c r="BY601" s="32">
        <f>IF($BF601&gt;$Y$7,"",IF(AND($BF601=$Y$7,$BG601=23),"",Entrées!T629-Entrées!T628))</f>
        <v>0</v>
      </c>
      <c r="BZ601" s="32">
        <f>IF($BF601&gt;$Y$7,"",IF(AND($BF601=$Y$7,$BG601=23),"",Entrées!U629-Entrées!U628))</f>
        <v>0</v>
      </c>
      <c r="CA601" s="32">
        <f>IF($BF601&gt;$Y$7,"",IF(AND($BF601=$Y$7,$BG601=23),"",Entrées!V629-Entrées!V628))</f>
        <v>55</v>
      </c>
      <c r="CD601" s="33">
        <f>IF($BF601&lt;=$Y$7,Entrées!J628/CD$2,"")</f>
        <v>0.32538480948776177</v>
      </c>
      <c r="CE601" s="33">
        <f>IF($BF601&lt;=$Y$7,Entrées!K628/CE$2,"")</f>
        <v>0.22742474916387959</v>
      </c>
      <c r="CF601" s="11">
        <f t="shared" si="710"/>
        <v>7926</v>
      </c>
      <c r="CG601" s="11">
        <f t="shared" si="711"/>
        <v>4186</v>
      </c>
      <c r="CH601" s="52">
        <f t="shared" si="712"/>
        <v>0.27160101910413265</v>
      </c>
      <c r="CI601" s="52">
        <f t="shared" si="713"/>
        <v>9.6170382329218221E-2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49473.956989247294</v>
      </c>
      <c r="AK602" s="31">
        <f t="shared" ca="1" si="690"/>
        <v>49350.672043010745</v>
      </c>
      <c r="AL602" s="31">
        <f t="shared" ca="1" si="691"/>
        <v>49398.118279569891</v>
      </c>
      <c r="AM602" s="31">
        <f t="shared" ca="1" si="692"/>
        <v>347.55645161290329</v>
      </c>
      <c r="AN602" s="31">
        <f t="shared" ca="1" si="693"/>
        <v>2588.1444892473114</v>
      </c>
      <c r="AO602" s="31">
        <f t="shared" ca="1" si="694"/>
        <v>1503.5463709677417</v>
      </c>
      <c r="AP602" s="31">
        <f t="shared" ca="1" si="695"/>
        <v>41704.171370967742</v>
      </c>
      <c r="AQ602" s="31">
        <f t="shared" ca="1" si="696"/>
        <v>2152.7096774193546</v>
      </c>
      <c r="AR602" s="31">
        <f t="shared" ca="1" si="697"/>
        <v>402.56922043010746</v>
      </c>
      <c r="AS602" s="31">
        <f t="shared" ca="1" si="698"/>
        <v>6508.2741935483891</v>
      </c>
      <c r="AT602" s="31">
        <f t="shared" ca="1" si="699"/>
        <v>-813.07862903225805</v>
      </c>
      <c r="AU602" s="31">
        <f t="shared" ca="1" si="700"/>
        <v>663.5913978494624</v>
      </c>
      <c r="AV602" s="31">
        <f t="shared" ca="1" si="701"/>
        <v>-5583.5161290322567</v>
      </c>
      <c r="AW602" s="31">
        <f t="shared" ca="1" si="702"/>
        <v>65.047043010752674</v>
      </c>
      <c r="AX602" s="31">
        <f t="shared" ca="1" si="703"/>
        <v>1350.5215053763443</v>
      </c>
      <c r="AY602" s="31">
        <f t="shared" ca="1" si="704"/>
        <v>-1174.383064516129</v>
      </c>
      <c r="AZ602" s="31">
        <f t="shared" ca="1" si="705"/>
        <v>-997.34811827956992</v>
      </c>
      <c r="BA602" s="31">
        <f t="shared" ca="1" si="706"/>
        <v>-382.02016129032256</v>
      </c>
      <c r="BB602" s="31">
        <f t="shared" ca="1" si="707"/>
        <v>-2410.5497311827958</v>
      </c>
      <c r="BC602" s="31">
        <f t="shared" ca="1" si="708"/>
        <v>-1597.1438172043011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-890.5</v>
      </c>
      <c r="BI602" s="32">
        <f>IF($BF602&gt;$Y$7,"",IF(AND($BF602=$Y$7,$BG602=23),"",Entrées!D630-Entrées!D629))</f>
        <v>-812.5</v>
      </c>
      <c r="BJ602" s="32">
        <f>IF($BF602&gt;$Y$7,"",IF(AND($BF602=$Y$7,$BG602=23),"",Entrées!E630-Entrées!E629))</f>
        <v>-825</v>
      </c>
      <c r="BK602" s="32">
        <f>IF($BF602&gt;$Y$7,"",IF(AND($BF602=$Y$7,$BG602=23),"",Entrées!F630-Entrées!F629))</f>
        <v>-1.5</v>
      </c>
      <c r="BL602" s="32">
        <f>IF($BF602&gt;$Y$7,"",IF(AND($BF602=$Y$7,$BG602=23),"",Entrées!G630-Entrées!G629))</f>
        <v>39.5</v>
      </c>
      <c r="BM602" s="32">
        <f>IF($BF602&gt;$Y$7,"",IF(AND($BF602=$Y$7,$BG602=23),"",Entrées!H630-Entrées!H629))</f>
        <v>-6</v>
      </c>
      <c r="BN602" s="32">
        <f>IF($BF602&gt;$Y$7,"",IF(AND($BF602=$Y$7,$BG602=23),"",Entrées!I630-Entrées!I629))</f>
        <v>-402.5</v>
      </c>
      <c r="BO602" s="32">
        <f>IF($BF602&gt;$Y$7,"",IF(AND($BF602=$Y$7,$BG602=23),"",Entrées!J630-Entrées!J629))</f>
        <v>-122</v>
      </c>
      <c r="BP602" s="32">
        <f>IF($BF602&gt;$Y$7,"",IF(AND($BF602=$Y$7,$BG602=23),"",Entrées!K630-Entrées!K629))</f>
        <v>-295</v>
      </c>
      <c r="BQ602" s="32">
        <f>IF($BF602&gt;$Y$7,"",IF(AND($BF602=$Y$7,$BG602=23),"",Entrées!L630-Entrées!L629))</f>
        <v>-15.5</v>
      </c>
      <c r="BR602" s="32">
        <f>IF($BF602&gt;$Y$7,"",IF(AND($BF602=$Y$7,$BG602=23),"",Entrées!M630-Entrées!M629))</f>
        <v>179.5</v>
      </c>
      <c r="BS602" s="32">
        <f>IF($BF602&gt;$Y$7,"",IF(AND($BF602=$Y$7,$BG602=23),"",Entrées!N630-Entrées!N629))</f>
        <v>-1.5</v>
      </c>
      <c r="BT602" s="32">
        <f>IF($BF602&gt;$Y$7,"",IF(AND($BF602=$Y$7,$BG602=23),"",Entrées!O630-Entrées!O629))</f>
        <v>-265.5</v>
      </c>
      <c r="BU602" s="32">
        <f>IF($BF602&gt;$Y$7,"",IF(AND($BF602=$Y$7,$BG602=23),"",Entrées!P630-Entrées!P629))</f>
        <v>1</v>
      </c>
      <c r="BV602" s="32">
        <f>IF($BF602&gt;$Y$7,"",IF(AND($BF602=$Y$7,$BG602=23),"",Entrées!Q630-Entrées!Q629))</f>
        <v>194</v>
      </c>
      <c r="BW602" s="32">
        <f>IF($BF602&gt;$Y$7,"",IF(AND($BF602=$Y$7,$BG602=23),"",Entrées!R630-Entrées!R629))</f>
        <v>-373</v>
      </c>
      <c r="BX602" s="32">
        <f>IF($BF602&gt;$Y$7,"",IF(AND($BF602=$Y$7,$BG602=23),"",Entrées!S630-Entrées!S629))</f>
        <v>-194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214</v>
      </c>
      <c r="CD602" s="33">
        <f>IF($BF602&lt;=$Y$7,Entrées!J629/CD$2,"")</f>
        <v>0.30759525611910171</v>
      </c>
      <c r="CE602" s="33">
        <f>IF($BF602&lt;=$Y$7,Entrées!K629/CE$2,"")</f>
        <v>0.17188246536072624</v>
      </c>
      <c r="CF602" s="11">
        <f t="shared" si="710"/>
        <v>7926</v>
      </c>
      <c r="CG602" s="11">
        <f t="shared" si="711"/>
        <v>4186</v>
      </c>
      <c r="CH602" s="52">
        <f t="shared" si="712"/>
        <v>0.27160101910413265</v>
      </c>
      <c r="CI602" s="52">
        <f t="shared" si="713"/>
        <v>9.6170382329218221E-2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49473.956989247294</v>
      </c>
      <c r="AK603" s="31">
        <f t="shared" ca="1" si="690"/>
        <v>49350.672043010745</v>
      </c>
      <c r="AL603" s="31">
        <f t="shared" ca="1" si="691"/>
        <v>49398.118279569891</v>
      </c>
      <c r="AM603" s="31">
        <f t="shared" ca="1" si="692"/>
        <v>347.55645161290329</v>
      </c>
      <c r="AN603" s="31">
        <f t="shared" ca="1" si="693"/>
        <v>2588.1444892473114</v>
      </c>
      <c r="AO603" s="31">
        <f t="shared" ca="1" si="694"/>
        <v>1503.5463709677417</v>
      </c>
      <c r="AP603" s="31">
        <f t="shared" ca="1" si="695"/>
        <v>41704.171370967742</v>
      </c>
      <c r="AQ603" s="31">
        <f t="shared" ca="1" si="696"/>
        <v>2152.7096774193546</v>
      </c>
      <c r="AR603" s="31">
        <f t="shared" ca="1" si="697"/>
        <v>402.56922043010746</v>
      </c>
      <c r="AS603" s="31">
        <f t="shared" ca="1" si="698"/>
        <v>6508.2741935483891</v>
      </c>
      <c r="AT603" s="31">
        <f t="shared" ca="1" si="699"/>
        <v>-813.07862903225805</v>
      </c>
      <c r="AU603" s="31">
        <f t="shared" ca="1" si="700"/>
        <v>663.5913978494624</v>
      </c>
      <c r="AV603" s="31">
        <f t="shared" ca="1" si="701"/>
        <v>-5583.5161290322567</v>
      </c>
      <c r="AW603" s="31">
        <f t="shared" ca="1" si="702"/>
        <v>65.047043010752674</v>
      </c>
      <c r="AX603" s="31">
        <f t="shared" ca="1" si="703"/>
        <v>1350.5215053763443</v>
      </c>
      <c r="AY603" s="31">
        <f t="shared" ca="1" si="704"/>
        <v>-1174.383064516129</v>
      </c>
      <c r="AZ603" s="31">
        <f t="shared" ca="1" si="705"/>
        <v>-997.34811827956992</v>
      </c>
      <c r="BA603" s="31">
        <f t="shared" ca="1" si="706"/>
        <v>-382.02016129032256</v>
      </c>
      <c r="BB603" s="31">
        <f t="shared" ca="1" si="707"/>
        <v>-2410.5497311827958</v>
      </c>
      <c r="BC603" s="31">
        <f t="shared" ca="1" si="708"/>
        <v>-1597.1438172043011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1052</v>
      </c>
      <c r="BI603" s="32">
        <f>IF($BF603&gt;$Y$7,"",IF(AND($BF603=$Y$7,$BG603=23),"",Entrées!D631-Entrées!D630))</f>
        <v>2250</v>
      </c>
      <c r="BJ603" s="32">
        <f>IF($BF603&gt;$Y$7,"",IF(AND($BF603=$Y$7,$BG603=23),"",Entrées!E631-Entrées!E630))</f>
        <v>2075</v>
      </c>
      <c r="BK603" s="32">
        <f>IF($BF603&gt;$Y$7,"",IF(AND($BF603=$Y$7,$BG603=23),"",Entrées!F631-Entrées!F630))</f>
        <v>1</v>
      </c>
      <c r="BL603" s="32">
        <f>IF($BF603&gt;$Y$7,"",IF(AND($BF603=$Y$7,$BG603=23),"",Entrées!G631-Entrées!G630))</f>
        <v>-12.5</v>
      </c>
      <c r="BM603" s="32">
        <f>IF($BF603&gt;$Y$7,"",IF(AND($BF603=$Y$7,$BG603=23),"",Entrées!H631-Entrées!H630))</f>
        <v>-9</v>
      </c>
      <c r="BN603" s="32">
        <f>IF($BF603&gt;$Y$7,"",IF(AND($BF603=$Y$7,$BG603=23),"",Entrées!I631-Entrées!I630))</f>
        <v>220.5</v>
      </c>
      <c r="BO603" s="32">
        <f>IF($BF603&gt;$Y$7,"",IF(AND($BF603=$Y$7,$BG603=23),"",Entrées!J631-Entrées!J630))</f>
        <v>-23</v>
      </c>
      <c r="BP603" s="32">
        <f>IF($BF603&gt;$Y$7,"",IF(AND($BF603=$Y$7,$BG603=23),"",Entrées!K631-Entrées!K630))</f>
        <v>-317</v>
      </c>
      <c r="BQ603" s="32">
        <f>IF($BF603&gt;$Y$7,"",IF(AND($BF603=$Y$7,$BG603=23),"",Entrées!L631-Entrées!L630))</f>
        <v>880.5</v>
      </c>
      <c r="BR603" s="32">
        <f>IF($BF603&gt;$Y$7,"",IF(AND($BF603=$Y$7,$BG603=23),"",Entrées!M631-Entrées!M630))</f>
        <v>0</v>
      </c>
      <c r="BS603" s="32">
        <f>IF($BF603&gt;$Y$7,"",IF(AND($BF603=$Y$7,$BG603=23),"",Entrées!N631-Entrées!N630))</f>
        <v>2.5</v>
      </c>
      <c r="BT603" s="32">
        <f>IF($BF603&gt;$Y$7,"",IF(AND($BF603=$Y$7,$BG603=23),"",Entrées!O631-Entrées!O630))</f>
        <v>309.5</v>
      </c>
      <c r="BU603" s="32">
        <f>IF($BF603&gt;$Y$7,"",IF(AND($BF603=$Y$7,$BG603=23),"",Entrées!P631-Entrées!P630))</f>
        <v>-1</v>
      </c>
      <c r="BV603" s="32">
        <f>IF($BF603&gt;$Y$7,"",IF(AND($BF603=$Y$7,$BG603=23),"",Entrées!Q631-Entrées!Q630))</f>
        <v>345</v>
      </c>
      <c r="BW603" s="32">
        <f>IF($BF603&gt;$Y$7,"",IF(AND($BF603=$Y$7,$BG603=23),"",Entrées!R631-Entrées!R630))</f>
        <v>-27</v>
      </c>
      <c r="BX603" s="32">
        <f>IF($BF603&gt;$Y$7,"",IF(AND($BF603=$Y$7,$BG603=23),"",Entrées!S631-Entrées!S630))</f>
        <v>250</v>
      </c>
      <c r="BY603" s="32">
        <f>IF($BF603&gt;$Y$7,"",IF(AND($BF603=$Y$7,$BG603=23),"",Entrées!T631-Entrées!T630))</f>
        <v>329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-136</v>
      </c>
      <c r="CD603" s="33">
        <f>IF($BF603&lt;=$Y$7,Entrées!J630/CD$2,"")</f>
        <v>0.29220287660862981</v>
      </c>
      <c r="CE603" s="33">
        <f>IF($BF603&lt;=$Y$7,Entrées!K630/CE$2,"")</f>
        <v>0.10140946010511227</v>
      </c>
      <c r="CF603" s="11">
        <f t="shared" si="710"/>
        <v>7926</v>
      </c>
      <c r="CG603" s="11">
        <f t="shared" si="711"/>
        <v>4186</v>
      </c>
      <c r="CH603" s="52">
        <f t="shared" si="712"/>
        <v>0.27160101910413265</v>
      </c>
      <c r="CI603" s="52">
        <f t="shared" si="713"/>
        <v>9.6170382329218221E-2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-1713</v>
      </c>
      <c r="F604" s="28">
        <f ca="1">IF($D604&gt;$D$8,"",INDIRECT(ADDRESS(ROW(Entrées!$C$37)+($D604-1)*24+F$11,COLUMN(Entrées!$C$37)+($C604-1),4,TRUE,"Entrées")))</f>
        <v>-1935</v>
      </c>
      <c r="G604" s="28">
        <f ca="1">IF($D604&gt;$D$8,"",INDIRECT(ADDRESS(ROW(Entrées!$C$37)+($D604-1)*24+G$11,COLUMN(Entrées!$C$37)+($C604-1),4,TRUE,"Entrées")))</f>
        <v>-1931</v>
      </c>
      <c r="H604" s="28">
        <f ca="1">IF($D604&gt;$D$8,"",INDIRECT(ADDRESS(ROW(Entrées!$C$37)+($D604-1)*24+H$11,COLUMN(Entrées!$C$37)+($C604-1),4,TRUE,"Entrées")))</f>
        <v>-1875</v>
      </c>
      <c r="I604" s="28">
        <f ca="1">IF($D604&gt;$D$8,"",INDIRECT(ADDRESS(ROW(Entrées!$C$37)+($D604-1)*24+I$11,COLUMN(Entrées!$C$37)+($C604-1),4,TRUE,"Entrées")))</f>
        <v>-1883</v>
      </c>
      <c r="J604" s="28">
        <f ca="1">IF($D604&gt;$D$8,"",INDIRECT(ADDRESS(ROW(Entrées!$C$37)+($D604-1)*24+J$11,COLUMN(Entrées!$C$37)+($C604-1),4,TRUE,"Entrées")))</f>
        <v>-1462</v>
      </c>
      <c r="K604" s="28">
        <f ca="1">IF($D604&gt;$D$8,"",INDIRECT(ADDRESS(ROW(Entrées!$C$37)+($D604-1)*24+K$11,COLUMN(Entrées!$C$37)+($C604-1),4,TRUE,"Entrées")))</f>
        <v>-1660</v>
      </c>
      <c r="L604" s="28">
        <f ca="1">IF($D604&gt;$D$8,"",INDIRECT(ADDRESS(ROW(Entrées!$C$37)+($D604-1)*24+L$11,COLUMN(Entrées!$C$37)+($C604-1),4,TRUE,"Entrées")))</f>
        <v>-1691</v>
      </c>
      <c r="M604" s="28">
        <f ca="1">IF($D604&gt;$D$8,"",INDIRECT(ADDRESS(ROW(Entrées!$C$37)+($D604-1)*24+M$11,COLUMN(Entrées!$C$37)+($C604-1),4,TRUE,"Entrées")))</f>
        <v>-1806</v>
      </c>
      <c r="N604" s="28">
        <f ca="1">IF($D604&gt;$D$8,"",INDIRECT(ADDRESS(ROW(Entrées!$C$37)+($D604-1)*24+N$11,COLUMN(Entrées!$C$37)+($C604-1),4,TRUE,"Entrées")))</f>
        <v>-1514</v>
      </c>
      <c r="O604" s="28">
        <f ca="1">IF($D604&gt;$D$8,"",INDIRECT(ADDRESS(ROW(Entrées!$C$37)+($D604-1)*24+O$11,COLUMN(Entrées!$C$37)+($C604-1),4,TRUE,"Entrées")))</f>
        <v>-1206</v>
      </c>
      <c r="P604" s="28">
        <f ca="1">IF($D604&gt;$D$8,"",INDIRECT(ADDRESS(ROW(Entrées!$C$37)+($D604-1)*24+P$11,COLUMN(Entrées!$C$37)+($C604-1),4,TRUE,"Entrées")))</f>
        <v>-1393</v>
      </c>
      <c r="Q604" s="28">
        <f ca="1">IF($D604&gt;$D$8,"",INDIRECT(ADDRESS(ROW(Entrées!$C$37)+($D604-1)*24+Q$11,COLUMN(Entrées!$C$37)+($C604-1),4,TRUE,"Entrées")))</f>
        <v>-1382</v>
      </c>
      <c r="R604" s="28">
        <f ca="1">IF($D604&gt;$D$8,"",INDIRECT(ADDRESS(ROW(Entrées!$C$37)+($D604-1)*24+R$11,COLUMN(Entrées!$C$37)+($C604-1),4,TRUE,"Entrées")))</f>
        <v>-1193</v>
      </c>
      <c r="S604" s="28">
        <f ca="1">IF($D604&gt;$D$8,"",INDIRECT(ADDRESS(ROW(Entrées!$C$37)+($D604-1)*24+S$11,COLUMN(Entrées!$C$37)+($C604-1),4,TRUE,"Entrées")))</f>
        <v>-505</v>
      </c>
      <c r="T604" s="28">
        <f ca="1">IF($D604&gt;$D$8,"",INDIRECT(ADDRESS(ROW(Entrées!$C$37)+($D604-1)*24+T$11,COLUMN(Entrées!$C$37)+($C604-1),4,TRUE,"Entrées")))</f>
        <v>-523</v>
      </c>
      <c r="U604" s="28">
        <f ca="1">IF($D604&gt;$D$8,"",INDIRECT(ADDRESS(ROW(Entrées!$C$37)+($D604-1)*24+U$11,COLUMN(Entrées!$C$37)+($C604-1),4,TRUE,"Entrées")))</f>
        <v>-437</v>
      </c>
      <c r="V604" s="28">
        <f ca="1">IF($D604&gt;$D$8,"",INDIRECT(ADDRESS(ROW(Entrées!$C$37)+($D604-1)*24+V$11,COLUMN(Entrées!$C$37)+($C604-1),4,TRUE,"Entrées")))</f>
        <v>-1177</v>
      </c>
      <c r="W604" s="28">
        <f ca="1">IF($D604&gt;$D$8,"",INDIRECT(ADDRESS(ROW(Entrées!$C$37)+($D604-1)*24+W$11,COLUMN(Entrées!$C$37)+($C604-1),4,TRUE,"Entrées")))</f>
        <v>-1218</v>
      </c>
      <c r="X604" s="28">
        <f ca="1">IF($D604&gt;$D$8,"",INDIRECT(ADDRESS(ROW(Entrées!$C$37)+($D604-1)*24+X$11,COLUMN(Entrées!$C$37)+($C604-1),4,TRUE,"Entrées")))</f>
        <v>-1602</v>
      </c>
      <c r="Y604" s="28">
        <f ca="1">IF($D604&gt;$D$8,"",INDIRECT(ADDRESS(ROW(Entrées!$C$37)+($D604-1)*24+Y$11,COLUMN(Entrées!$C$37)+($C604-1),4,TRUE,"Entrées")))</f>
        <v>-1393</v>
      </c>
      <c r="Z604" s="28">
        <f ca="1">IF($D604&gt;$D$8,"",INDIRECT(ADDRESS(ROW(Entrées!$C$37)+($D604-1)*24+Z$11,COLUMN(Entrées!$C$37)+($C604-1),4,TRUE,"Entrées")))</f>
        <v>-1280</v>
      </c>
      <c r="AA604" s="28">
        <f ca="1">IF($D604&gt;$D$8,"",INDIRECT(ADDRESS(ROW(Entrées!$C$37)+($D604-1)*24+AA$11,COLUMN(Entrées!$C$37)+($C604-1),4,TRUE,"Entrées")))</f>
        <v>-1578</v>
      </c>
      <c r="AB604" s="28">
        <f ca="1">IF($D604&gt;$D$8,"",INDIRECT(ADDRESS(ROW(Entrées!$C$37)+($D604-1)*24+AB$11,COLUMN(Entrées!$C$37)+($C604-1),4,TRUE,"Entrées")))</f>
        <v>-1381</v>
      </c>
      <c r="AC604" s="11"/>
      <c r="AD604" s="40">
        <f t="shared" ref="AD604:AD634" ca="1" si="742">SUM(E604:AB604)/24</f>
        <v>-1405.75</v>
      </c>
      <c r="AE604" s="40">
        <f ca="1">MAX(E604:AB604)</f>
        <v>-437</v>
      </c>
      <c r="AF604" s="40">
        <f ca="1">MIN(E604:AB604)</f>
        <v>-1935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49473.956989247294</v>
      </c>
      <c r="AK604" s="31">
        <f t="shared" ca="1" si="690"/>
        <v>49350.672043010745</v>
      </c>
      <c r="AL604" s="31">
        <f t="shared" ca="1" si="691"/>
        <v>49398.118279569891</v>
      </c>
      <c r="AM604" s="31">
        <f t="shared" ca="1" si="692"/>
        <v>347.55645161290329</v>
      </c>
      <c r="AN604" s="31">
        <f t="shared" ca="1" si="693"/>
        <v>2588.1444892473114</v>
      </c>
      <c r="AO604" s="31">
        <f t="shared" ca="1" si="694"/>
        <v>1503.5463709677417</v>
      </c>
      <c r="AP604" s="31">
        <f t="shared" ca="1" si="695"/>
        <v>41704.171370967742</v>
      </c>
      <c r="AQ604" s="31">
        <f t="shared" ca="1" si="696"/>
        <v>2152.7096774193546</v>
      </c>
      <c r="AR604" s="31">
        <f t="shared" ca="1" si="697"/>
        <v>402.56922043010746</v>
      </c>
      <c r="AS604" s="31">
        <f t="shared" ca="1" si="698"/>
        <v>6508.2741935483891</v>
      </c>
      <c r="AT604" s="31">
        <f t="shared" ca="1" si="699"/>
        <v>-813.07862903225805</v>
      </c>
      <c r="AU604" s="31">
        <f t="shared" ca="1" si="700"/>
        <v>663.5913978494624</v>
      </c>
      <c r="AV604" s="31">
        <f t="shared" ca="1" si="701"/>
        <v>-5583.5161290322567</v>
      </c>
      <c r="AW604" s="31">
        <f t="shared" ca="1" si="702"/>
        <v>65.047043010752674</v>
      </c>
      <c r="AX604" s="31">
        <f t="shared" ca="1" si="703"/>
        <v>1350.5215053763443</v>
      </c>
      <c r="AY604" s="31">
        <f t="shared" ca="1" si="704"/>
        <v>-1174.383064516129</v>
      </c>
      <c r="AZ604" s="31">
        <f t="shared" ca="1" si="705"/>
        <v>-997.34811827956992</v>
      </c>
      <c r="BA604" s="31">
        <f t="shared" ca="1" si="706"/>
        <v>-382.02016129032256</v>
      </c>
      <c r="BB604" s="31">
        <f t="shared" ca="1" si="707"/>
        <v>-2410.5497311827958</v>
      </c>
      <c r="BC604" s="31">
        <f t="shared" ca="1" si="708"/>
        <v>-1597.1438172043011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4649.5</v>
      </c>
      <c r="BI604" s="32">
        <f>IF($BF604&gt;$Y$7,"",IF(AND($BF604=$Y$7,$BG604=23),"",Entrées!D632-Entrées!D631))</f>
        <v>3962.5</v>
      </c>
      <c r="BJ604" s="32">
        <f>IF($BF604&gt;$Y$7,"",IF(AND($BF604=$Y$7,$BG604=23),"",Entrées!E632-Entrées!E631))</f>
        <v>3700</v>
      </c>
      <c r="BK604" s="32">
        <f>IF($BF604&gt;$Y$7,"",IF(AND($BF604=$Y$7,$BG604=23),"",Entrées!F632-Entrées!F631))</f>
        <v>-1</v>
      </c>
      <c r="BL604" s="32">
        <f>IF($BF604&gt;$Y$7,"",IF(AND($BF604=$Y$7,$BG604=23),"",Entrées!G632-Entrées!G631))</f>
        <v>10.5</v>
      </c>
      <c r="BM604" s="32">
        <f>IF($BF604&gt;$Y$7,"",IF(AND($BF604=$Y$7,$BG604=23),"",Entrées!H632-Entrées!H631))</f>
        <v>-2</v>
      </c>
      <c r="BN604" s="32">
        <f>IF($BF604&gt;$Y$7,"",IF(AND($BF604=$Y$7,$BG604=23),"",Entrées!I632-Entrées!I631))</f>
        <v>28</v>
      </c>
      <c r="BO604" s="32">
        <f>IF($BF604&gt;$Y$7,"",IF(AND($BF604=$Y$7,$BG604=23),"",Entrées!J632-Entrées!J631))</f>
        <v>81.5</v>
      </c>
      <c r="BP604" s="32">
        <f>IF($BF604&gt;$Y$7,"",IF(AND($BF604=$Y$7,$BG604=23),"",Entrées!K632-Entrées!K631))</f>
        <v>-107</v>
      </c>
      <c r="BQ604" s="32">
        <f>IF($BF604&gt;$Y$7,"",IF(AND($BF604=$Y$7,$BG604=23),"",Entrées!L632-Entrées!L631))</f>
        <v>3687</v>
      </c>
      <c r="BR604" s="32">
        <f>IF($BF604&gt;$Y$7,"",IF(AND($BF604=$Y$7,$BG604=23),"",Entrées!M632-Entrées!M631))</f>
        <v>0</v>
      </c>
      <c r="BS604" s="32">
        <f>IF($BF604&gt;$Y$7,"",IF(AND($BF604=$Y$7,$BG604=23),"",Entrées!N632-Entrées!N631))</f>
        <v>8.5</v>
      </c>
      <c r="BT604" s="32">
        <f>IF($BF604&gt;$Y$7,"",IF(AND($BF604=$Y$7,$BG604=23),"",Entrées!O632-Entrées!O631))</f>
        <v>942.5</v>
      </c>
      <c r="BU604" s="32">
        <f>IF($BF604&gt;$Y$7,"",IF(AND($BF604=$Y$7,$BG604=23),"",Entrées!P632-Entrées!P631))</f>
        <v>-1.5</v>
      </c>
      <c r="BV604" s="32">
        <f>IF($BF604&gt;$Y$7,"",IF(AND($BF604=$Y$7,$BG604=23),"",Entrées!Q632-Entrées!Q631))</f>
        <v>-69</v>
      </c>
      <c r="BW604" s="32">
        <f>IF($BF604&gt;$Y$7,"",IF(AND($BF604=$Y$7,$BG604=23),"",Entrées!R632-Entrées!R631))</f>
        <v>-329</v>
      </c>
      <c r="BX604" s="32">
        <f>IF($BF604&gt;$Y$7,"",IF(AND($BF604=$Y$7,$BG604=23),"",Entrées!S632-Entrées!S631))</f>
        <v>111</v>
      </c>
      <c r="BY604" s="32">
        <f>IF($BF604&gt;$Y$7,"",IF(AND($BF604=$Y$7,$BG604=23),"",Entrées!T632-Entrées!T631))</f>
        <v>501</v>
      </c>
      <c r="BZ604" s="32">
        <f>IF($BF604&gt;$Y$7,"",IF(AND($BF604=$Y$7,$BG604=23),"",Entrées!U632-Entrées!U631))</f>
        <v>27</v>
      </c>
      <c r="CA604" s="32">
        <f>IF($BF604&gt;$Y$7,"",IF(AND($BF604=$Y$7,$BG604=23),"",Entrées!V632-Entrées!V631))</f>
        <v>709</v>
      </c>
      <c r="CD604" s="33">
        <f>IF($BF604&lt;=$Y$7,Entrées!J631/CD$2,"")</f>
        <v>0.28930103456977035</v>
      </c>
      <c r="CE604" s="33">
        <f>IF($BF604&lt;=$Y$7,Entrées!K631/CE$2,"")</f>
        <v>2.5680840898232204E-2</v>
      </c>
      <c r="CF604" s="11">
        <f t="shared" si="710"/>
        <v>7926</v>
      </c>
      <c r="CG604" s="11">
        <f t="shared" si="711"/>
        <v>4186</v>
      </c>
      <c r="CH604" s="52">
        <f t="shared" si="712"/>
        <v>0.27160101910413265</v>
      </c>
      <c r="CI604" s="52">
        <f t="shared" si="713"/>
        <v>9.6170382329218221E-2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-641</v>
      </c>
      <c r="F605" s="28">
        <f ca="1">IF($D605&gt;$D$8,"",INDIRECT(ADDRESS(ROW(Entrées!$C$37)+($D605-1)*24+F$11,COLUMN(Entrées!$C$37)+($C605-1),4,TRUE,"Entrées")))</f>
        <v>-987</v>
      </c>
      <c r="G605" s="28">
        <f ca="1">IF($D605&gt;$D$8,"",INDIRECT(ADDRESS(ROW(Entrées!$C$37)+($D605-1)*24+G$11,COLUMN(Entrées!$C$37)+($C605-1),4,TRUE,"Entrées")))</f>
        <v>-984</v>
      </c>
      <c r="H605" s="28">
        <f ca="1">IF($D605&gt;$D$8,"",INDIRECT(ADDRESS(ROW(Entrées!$C$37)+($D605-1)*24+H$11,COLUMN(Entrées!$C$37)+($C605-1),4,TRUE,"Entrées")))</f>
        <v>-971</v>
      </c>
      <c r="I605" s="28">
        <f ca="1">IF($D605&gt;$D$8,"",INDIRECT(ADDRESS(ROW(Entrées!$C$37)+($D605-1)*24+I$11,COLUMN(Entrées!$C$37)+($C605-1),4,TRUE,"Entrées")))</f>
        <v>-926</v>
      </c>
      <c r="J605" s="28">
        <f ca="1">IF($D605&gt;$D$8,"",INDIRECT(ADDRESS(ROW(Entrées!$C$37)+($D605-1)*24+J$11,COLUMN(Entrées!$C$37)+($C605-1),4,TRUE,"Entrées")))</f>
        <v>-756</v>
      </c>
      <c r="K605" s="28">
        <f ca="1">IF($D605&gt;$D$8,"",INDIRECT(ADDRESS(ROW(Entrées!$C$37)+($D605-1)*24+K$11,COLUMN(Entrées!$C$37)+($C605-1),4,TRUE,"Entrées")))</f>
        <v>-941</v>
      </c>
      <c r="L605" s="28">
        <f ca="1">IF($D605&gt;$D$8,"",INDIRECT(ADDRESS(ROW(Entrées!$C$37)+($D605-1)*24+L$11,COLUMN(Entrées!$C$37)+($C605-1),4,TRUE,"Entrées")))</f>
        <v>-655</v>
      </c>
      <c r="M605" s="28">
        <f ca="1">IF($D605&gt;$D$8,"",INDIRECT(ADDRESS(ROW(Entrées!$C$37)+($D605-1)*24+M$11,COLUMN(Entrées!$C$37)+($C605-1),4,TRUE,"Entrées")))</f>
        <v>-69</v>
      </c>
      <c r="N605" s="28">
        <f ca="1">IF($D605&gt;$D$8,"",INDIRECT(ADDRESS(ROW(Entrées!$C$37)+($D605-1)*24+N$11,COLUMN(Entrées!$C$37)+($C605-1),4,TRUE,"Entrées")))</f>
        <v>-114</v>
      </c>
      <c r="O605" s="28">
        <f ca="1">IF($D605&gt;$D$8,"",INDIRECT(ADDRESS(ROW(Entrées!$C$37)+($D605-1)*24+O$11,COLUMN(Entrées!$C$37)+($C605-1),4,TRUE,"Entrées")))</f>
        <v>49</v>
      </c>
      <c r="P605" s="28">
        <f ca="1">IF($D605&gt;$D$8,"",INDIRECT(ADDRESS(ROW(Entrées!$C$37)+($D605-1)*24+P$11,COLUMN(Entrées!$C$37)+($C605-1),4,TRUE,"Entrées")))</f>
        <v>607</v>
      </c>
      <c r="Q605" s="28">
        <f ca="1">IF($D605&gt;$D$8,"",INDIRECT(ADDRESS(ROW(Entrées!$C$37)+($D605-1)*24+Q$11,COLUMN(Entrées!$C$37)+($C605-1),4,TRUE,"Entrées")))</f>
        <v>779</v>
      </c>
      <c r="R605" s="28">
        <f ca="1">IF($D605&gt;$D$8,"",INDIRECT(ADDRESS(ROW(Entrées!$C$37)+($D605-1)*24+R$11,COLUMN(Entrées!$C$37)+($C605-1),4,TRUE,"Entrées")))</f>
        <v>401</v>
      </c>
      <c r="S605" s="28">
        <f ca="1">IF($D605&gt;$D$8,"",INDIRECT(ADDRESS(ROW(Entrées!$C$37)+($D605-1)*24+S$11,COLUMN(Entrées!$C$37)+($C605-1),4,TRUE,"Entrées")))</f>
        <v>1014</v>
      </c>
      <c r="T605" s="28">
        <f ca="1">IF($D605&gt;$D$8,"",INDIRECT(ADDRESS(ROW(Entrées!$C$37)+($D605-1)*24+T$11,COLUMN(Entrées!$C$37)+($C605-1),4,TRUE,"Entrées")))</f>
        <v>358</v>
      </c>
      <c r="U605" s="28">
        <f ca="1">IF($D605&gt;$D$8,"",INDIRECT(ADDRESS(ROW(Entrées!$C$37)+($D605-1)*24+U$11,COLUMN(Entrées!$C$37)+($C605-1),4,TRUE,"Entrées")))</f>
        <v>-56</v>
      </c>
      <c r="V605" s="28">
        <f ca="1">IF($D605&gt;$D$8,"",INDIRECT(ADDRESS(ROW(Entrées!$C$37)+($D605-1)*24+V$11,COLUMN(Entrées!$C$37)+($C605-1),4,TRUE,"Entrées")))</f>
        <v>-1335</v>
      </c>
      <c r="W605" s="28">
        <f ca="1">IF($D605&gt;$D$8,"",INDIRECT(ADDRESS(ROW(Entrées!$C$37)+($D605-1)*24+W$11,COLUMN(Entrées!$C$37)+($C605-1),4,TRUE,"Entrées")))</f>
        <v>-765</v>
      </c>
      <c r="X605" s="28">
        <f ca="1">IF($D605&gt;$D$8,"",INDIRECT(ADDRESS(ROW(Entrées!$C$37)+($D605-1)*24+X$11,COLUMN(Entrées!$C$37)+($C605-1),4,TRUE,"Entrées")))</f>
        <v>-401</v>
      </c>
      <c r="Y605" s="28">
        <f ca="1">IF($D605&gt;$D$8,"",INDIRECT(ADDRESS(ROW(Entrées!$C$37)+($D605-1)*24+Y$11,COLUMN(Entrées!$C$37)+($C605-1),4,TRUE,"Entrées")))</f>
        <v>-645</v>
      </c>
      <c r="Z605" s="28">
        <f ca="1">IF($D605&gt;$D$8,"",INDIRECT(ADDRESS(ROW(Entrées!$C$37)+($D605-1)*24+Z$11,COLUMN(Entrées!$C$37)+($C605-1),4,TRUE,"Entrées")))</f>
        <v>-1287</v>
      </c>
      <c r="AA605" s="28">
        <f ca="1">IF($D605&gt;$D$8,"",INDIRECT(ADDRESS(ROW(Entrées!$C$37)+($D605-1)*24+AA$11,COLUMN(Entrées!$C$37)+($C605-1),4,TRUE,"Entrées")))</f>
        <v>-1450</v>
      </c>
      <c r="AB605" s="28">
        <f ca="1">IF($D605&gt;$D$8,"",INDIRECT(ADDRESS(ROW(Entrées!$C$37)+($D605-1)*24+AB$11,COLUMN(Entrées!$C$37)+($C605-1),4,TRUE,"Entrées")))</f>
        <v>-1144</v>
      </c>
      <c r="AC605" s="11"/>
      <c r="AD605" s="40">
        <f t="shared" ca="1" si="742"/>
        <v>-454.95833333333331</v>
      </c>
      <c r="AE605" s="40">
        <f t="shared" ref="AE605:AE634" ca="1" si="744">MAX(E605:AB605)</f>
        <v>1014</v>
      </c>
      <c r="AF605" s="40">
        <f t="shared" ref="AF605:AF634" ca="1" si="745">MIN(E605:AB605)</f>
        <v>-1450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49473.956989247294</v>
      </c>
      <c r="AK605" s="31">
        <f t="shared" ca="1" si="690"/>
        <v>49350.672043010745</v>
      </c>
      <c r="AL605" s="31">
        <f t="shared" ca="1" si="691"/>
        <v>49398.118279569891</v>
      </c>
      <c r="AM605" s="31">
        <f t="shared" ca="1" si="692"/>
        <v>347.55645161290329</v>
      </c>
      <c r="AN605" s="31">
        <f t="shared" ca="1" si="693"/>
        <v>2588.1444892473114</v>
      </c>
      <c r="AO605" s="31">
        <f t="shared" ca="1" si="694"/>
        <v>1503.5463709677417</v>
      </c>
      <c r="AP605" s="31">
        <f t="shared" ca="1" si="695"/>
        <v>41704.171370967742</v>
      </c>
      <c r="AQ605" s="31">
        <f t="shared" ca="1" si="696"/>
        <v>2152.7096774193546</v>
      </c>
      <c r="AR605" s="31">
        <f t="shared" ca="1" si="697"/>
        <v>402.56922043010746</v>
      </c>
      <c r="AS605" s="31">
        <f t="shared" ca="1" si="698"/>
        <v>6508.2741935483891</v>
      </c>
      <c r="AT605" s="31">
        <f t="shared" ca="1" si="699"/>
        <v>-813.07862903225805</v>
      </c>
      <c r="AU605" s="31">
        <f t="shared" ca="1" si="700"/>
        <v>663.5913978494624</v>
      </c>
      <c r="AV605" s="31">
        <f t="shared" ca="1" si="701"/>
        <v>-5583.5161290322567</v>
      </c>
      <c r="AW605" s="31">
        <f t="shared" ca="1" si="702"/>
        <v>65.047043010752674</v>
      </c>
      <c r="AX605" s="31">
        <f t="shared" ca="1" si="703"/>
        <v>1350.5215053763443</v>
      </c>
      <c r="AY605" s="31">
        <f t="shared" ca="1" si="704"/>
        <v>-1174.383064516129</v>
      </c>
      <c r="AZ605" s="31">
        <f t="shared" ca="1" si="705"/>
        <v>-997.34811827956992</v>
      </c>
      <c r="BA605" s="31">
        <f t="shared" ca="1" si="706"/>
        <v>-382.02016129032256</v>
      </c>
      <c r="BB605" s="31">
        <f t="shared" ca="1" si="707"/>
        <v>-2410.5497311827958</v>
      </c>
      <c r="BC605" s="31">
        <f t="shared" ca="1" si="708"/>
        <v>-1597.1438172043011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-1966</v>
      </c>
      <c r="BI605" s="32">
        <f>IF($BF605&gt;$Y$7,"",IF(AND($BF605=$Y$7,$BG605=23),"",Entrées!D633-Entrées!D632))</f>
        <v>-2412.5</v>
      </c>
      <c r="BJ605" s="32">
        <f>IF($BF605&gt;$Y$7,"",IF(AND($BF605=$Y$7,$BG605=23),"",Entrées!E633-Entrées!E632))</f>
        <v>-2350</v>
      </c>
      <c r="BK605" s="32">
        <f>IF($BF605&gt;$Y$7,"",IF(AND($BF605=$Y$7,$BG605=23),"",Entrées!F633-Entrées!F632))</f>
        <v>0</v>
      </c>
      <c r="BL605" s="32">
        <f>IF($BF605&gt;$Y$7,"",IF(AND($BF605=$Y$7,$BG605=23),"",Entrées!G633-Entrées!G632))</f>
        <v>-167</v>
      </c>
      <c r="BM605" s="32">
        <f>IF($BF605&gt;$Y$7,"",IF(AND($BF605=$Y$7,$BG605=23),"",Entrées!H633-Entrées!H632))</f>
        <v>3</v>
      </c>
      <c r="BN605" s="32">
        <f>IF($BF605&gt;$Y$7,"",IF(AND($BF605=$Y$7,$BG605=23),"",Entrées!I633-Entrées!I632))</f>
        <v>0</v>
      </c>
      <c r="BO605" s="32">
        <f>IF($BF605&gt;$Y$7,"",IF(AND($BF605=$Y$7,$BG605=23),"",Entrées!J633-Entrées!J632))</f>
        <v>193</v>
      </c>
      <c r="BP605" s="32">
        <f>IF($BF605&gt;$Y$7,"",IF(AND($BF605=$Y$7,$BG605=23),"",Entrées!K633-Entrées!K632))</f>
        <v>-0.5</v>
      </c>
      <c r="BQ605" s="32">
        <f>IF($BF605&gt;$Y$7,"",IF(AND($BF605=$Y$7,$BG605=23),"",Entrées!L633-Entrées!L632))</f>
        <v>-1248</v>
      </c>
      <c r="BR605" s="32">
        <f>IF($BF605&gt;$Y$7,"",IF(AND($BF605=$Y$7,$BG605=23),"",Entrées!M633-Entrées!M632))</f>
        <v>0</v>
      </c>
      <c r="BS605" s="32">
        <f>IF($BF605&gt;$Y$7,"",IF(AND($BF605=$Y$7,$BG605=23),"",Entrées!N633-Entrées!N632))</f>
        <v>10</v>
      </c>
      <c r="BT605" s="32">
        <f>IF($BF605&gt;$Y$7,"",IF(AND($BF605=$Y$7,$BG605=23),"",Entrées!O633-Entrées!O632))</f>
        <v>-755.5</v>
      </c>
      <c r="BU605" s="32">
        <f>IF($BF605&gt;$Y$7,"",IF(AND($BF605=$Y$7,$BG605=23),"",Entrées!P633-Entrées!P632))</f>
        <v>-2</v>
      </c>
      <c r="BV605" s="32">
        <f>IF($BF605&gt;$Y$7,"",IF(AND($BF605=$Y$7,$BG605=23),"",Entrées!Q633-Entrées!Q632))</f>
        <v>29</v>
      </c>
      <c r="BW605" s="32">
        <f>IF($BF605&gt;$Y$7,"",IF(AND($BF605=$Y$7,$BG605=23),"",Entrées!R633-Entrées!R632))</f>
        <v>-20</v>
      </c>
      <c r="BX605" s="32">
        <f>IF($BF605&gt;$Y$7,"",IF(AND($BF605=$Y$7,$BG605=23),"",Entrées!S633-Entrées!S632))</f>
        <v>-354</v>
      </c>
      <c r="BY605" s="32">
        <f>IF($BF605&gt;$Y$7,"",IF(AND($BF605=$Y$7,$BG605=23),"",Entrées!T633-Entrées!T632))</f>
        <v>-644</v>
      </c>
      <c r="BZ605" s="32">
        <f>IF($BF605&gt;$Y$7,"",IF(AND($BF605=$Y$7,$BG605=23),"",Entrées!U633-Entrées!U632))</f>
        <v>23</v>
      </c>
      <c r="CA605" s="32">
        <f>IF($BF605&gt;$Y$7,"",IF(AND($BF605=$Y$7,$BG605=23),"",Entrées!V633-Entrées!V632))</f>
        <v>-999</v>
      </c>
      <c r="CD605" s="33">
        <f>IF($BF605&lt;=$Y$7,Entrées!J632/CD$2,"")</f>
        <v>0.29958364875094623</v>
      </c>
      <c r="CE605" s="33">
        <f>IF($BF605&lt;=$Y$7,Entrées!K632/CE$2,"")</f>
        <v>1.1944577161968466E-4</v>
      </c>
      <c r="CF605" s="11">
        <f t="shared" si="710"/>
        <v>7926</v>
      </c>
      <c r="CG605" s="11">
        <f t="shared" si="711"/>
        <v>4186</v>
      </c>
      <c r="CH605" s="52">
        <f t="shared" si="712"/>
        <v>0.27160101910413265</v>
      </c>
      <c r="CI605" s="52">
        <f t="shared" si="713"/>
        <v>9.6170382329218221E-2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-1117</v>
      </c>
      <c r="F606" s="28">
        <f ca="1">IF($D606&gt;$D$8,"",INDIRECT(ADDRESS(ROW(Entrées!$C$37)+($D606-1)*24+F$11,COLUMN(Entrées!$C$37)+($C606-1),4,TRUE,"Entrées")))</f>
        <v>-1581</v>
      </c>
      <c r="G606" s="28">
        <f ca="1">IF($D606&gt;$D$8,"",INDIRECT(ADDRESS(ROW(Entrées!$C$37)+($D606-1)*24+G$11,COLUMN(Entrées!$C$37)+($C606-1),4,TRUE,"Entrées")))</f>
        <v>-1371</v>
      </c>
      <c r="H606" s="28">
        <f ca="1">IF($D606&gt;$D$8,"",INDIRECT(ADDRESS(ROW(Entrées!$C$37)+($D606-1)*24+H$11,COLUMN(Entrées!$C$37)+($C606-1),4,TRUE,"Entrées")))</f>
        <v>-1165</v>
      </c>
      <c r="I606" s="28">
        <f ca="1">IF($D606&gt;$D$8,"",INDIRECT(ADDRESS(ROW(Entrées!$C$37)+($D606-1)*24+I$11,COLUMN(Entrées!$C$37)+($C606-1),4,TRUE,"Entrées")))</f>
        <v>-1244</v>
      </c>
      <c r="J606" s="28">
        <f ca="1">IF($D606&gt;$D$8,"",INDIRECT(ADDRESS(ROW(Entrées!$C$37)+($D606-1)*24+J$11,COLUMN(Entrées!$C$37)+($C606-1),4,TRUE,"Entrées")))</f>
        <v>-1383</v>
      </c>
      <c r="K606" s="28">
        <f ca="1">IF($D606&gt;$D$8,"",INDIRECT(ADDRESS(ROW(Entrées!$C$37)+($D606-1)*24+K$11,COLUMN(Entrées!$C$37)+($C606-1),4,TRUE,"Entrées")))</f>
        <v>-967</v>
      </c>
      <c r="L606" s="28">
        <f ca="1">IF($D606&gt;$D$8,"",INDIRECT(ADDRESS(ROW(Entrées!$C$37)+($D606-1)*24+L$11,COLUMN(Entrées!$C$37)+($C606-1),4,TRUE,"Entrées")))</f>
        <v>-1052</v>
      </c>
      <c r="M606" s="28">
        <f ca="1">IF($D606&gt;$D$8,"",INDIRECT(ADDRESS(ROW(Entrées!$C$37)+($D606-1)*24+M$11,COLUMN(Entrées!$C$37)+($C606-1),4,TRUE,"Entrées")))</f>
        <v>-1630</v>
      </c>
      <c r="N606" s="28">
        <f ca="1">IF($D606&gt;$D$8,"",INDIRECT(ADDRESS(ROW(Entrées!$C$37)+($D606-1)*24+N$11,COLUMN(Entrées!$C$37)+($C606-1),4,TRUE,"Entrées")))</f>
        <v>-1581</v>
      </c>
      <c r="O606" s="28">
        <f ca="1">IF($D606&gt;$D$8,"",INDIRECT(ADDRESS(ROW(Entrées!$C$37)+($D606-1)*24+O$11,COLUMN(Entrées!$C$37)+($C606-1),4,TRUE,"Entrées")))</f>
        <v>-1237</v>
      </c>
      <c r="P606" s="28">
        <f ca="1">IF($D606&gt;$D$8,"",INDIRECT(ADDRESS(ROW(Entrées!$C$37)+($D606-1)*24+P$11,COLUMN(Entrées!$C$37)+($C606-1),4,TRUE,"Entrées")))</f>
        <v>-407</v>
      </c>
      <c r="Q606" s="28">
        <f ca="1">IF($D606&gt;$D$8,"",INDIRECT(ADDRESS(ROW(Entrées!$C$37)+($D606-1)*24+Q$11,COLUMN(Entrées!$C$37)+($C606-1),4,TRUE,"Entrées")))</f>
        <v>-304</v>
      </c>
      <c r="R606" s="28">
        <f ca="1">IF($D606&gt;$D$8,"",INDIRECT(ADDRESS(ROW(Entrées!$C$37)+($D606-1)*24+R$11,COLUMN(Entrées!$C$37)+($C606-1),4,TRUE,"Entrées")))</f>
        <v>-120</v>
      </c>
      <c r="S606" s="28">
        <f ca="1">IF($D606&gt;$D$8,"",INDIRECT(ADDRESS(ROW(Entrées!$C$37)+($D606-1)*24+S$11,COLUMN(Entrées!$C$37)+($C606-1),4,TRUE,"Entrées")))</f>
        <v>-450</v>
      </c>
      <c r="T606" s="28">
        <f ca="1">IF($D606&gt;$D$8,"",INDIRECT(ADDRESS(ROW(Entrées!$C$37)+($D606-1)*24+T$11,COLUMN(Entrées!$C$37)+($C606-1),4,TRUE,"Entrées")))</f>
        <v>-598</v>
      </c>
      <c r="U606" s="28">
        <f ca="1">IF($D606&gt;$D$8,"",INDIRECT(ADDRESS(ROW(Entrées!$C$37)+($D606-1)*24+U$11,COLUMN(Entrées!$C$37)+($C606-1),4,TRUE,"Entrées")))</f>
        <v>-935</v>
      </c>
      <c r="V606" s="28">
        <f ca="1">IF($D606&gt;$D$8,"",INDIRECT(ADDRESS(ROW(Entrées!$C$37)+($D606-1)*24+V$11,COLUMN(Entrées!$C$37)+($C606-1),4,TRUE,"Entrées")))</f>
        <v>-1145</v>
      </c>
      <c r="W606" s="28">
        <f ca="1">IF($D606&gt;$D$8,"",INDIRECT(ADDRESS(ROW(Entrées!$C$37)+($D606-1)*24+W$11,COLUMN(Entrées!$C$37)+($C606-1),4,TRUE,"Entrées")))</f>
        <v>-423</v>
      </c>
      <c r="X606" s="28">
        <f ca="1">IF($D606&gt;$D$8,"",INDIRECT(ADDRESS(ROW(Entrées!$C$37)+($D606-1)*24+X$11,COLUMN(Entrées!$C$37)+($C606-1),4,TRUE,"Entrées")))</f>
        <v>-465</v>
      </c>
      <c r="Y606" s="28">
        <f ca="1">IF($D606&gt;$D$8,"",INDIRECT(ADDRESS(ROW(Entrées!$C$37)+($D606-1)*24+Y$11,COLUMN(Entrées!$C$37)+($C606-1),4,TRUE,"Entrées")))</f>
        <v>-431</v>
      </c>
      <c r="Z606" s="28">
        <f ca="1">IF($D606&gt;$D$8,"",INDIRECT(ADDRESS(ROW(Entrées!$C$37)+($D606-1)*24+Z$11,COLUMN(Entrées!$C$37)+($C606-1),4,TRUE,"Entrées")))</f>
        <v>-664</v>
      </c>
      <c r="AA606" s="28">
        <f ca="1">IF($D606&gt;$D$8,"",INDIRECT(ADDRESS(ROW(Entrées!$C$37)+($D606-1)*24+AA$11,COLUMN(Entrées!$C$37)+($C606-1),4,TRUE,"Entrées")))</f>
        <v>-123</v>
      </c>
      <c r="AB606" s="28">
        <f ca="1">IF($D606&gt;$D$8,"",INDIRECT(ADDRESS(ROW(Entrées!$C$37)+($D606-1)*24+AB$11,COLUMN(Entrées!$C$37)+($C606-1),4,TRUE,"Entrées")))</f>
        <v>225</v>
      </c>
      <c r="AC606" s="11"/>
      <c r="AD606" s="40">
        <f t="shared" ca="1" si="742"/>
        <v>-840.33333333333337</v>
      </c>
      <c r="AE606" s="40">
        <f t="shared" ca="1" si="744"/>
        <v>225</v>
      </c>
      <c r="AF606" s="40">
        <f t="shared" ca="1" si="745"/>
        <v>-1630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49473.956989247294</v>
      </c>
      <c r="AK606" s="31">
        <f t="shared" ca="1" si="690"/>
        <v>49350.672043010745</v>
      </c>
      <c r="AL606" s="31">
        <f t="shared" ca="1" si="691"/>
        <v>49398.118279569891</v>
      </c>
      <c r="AM606" s="31">
        <f t="shared" ca="1" si="692"/>
        <v>347.55645161290329</v>
      </c>
      <c r="AN606" s="31">
        <f t="shared" ca="1" si="693"/>
        <v>2588.1444892473114</v>
      </c>
      <c r="AO606" s="31">
        <f t="shared" ca="1" si="694"/>
        <v>1503.5463709677417</v>
      </c>
      <c r="AP606" s="31">
        <f t="shared" ca="1" si="695"/>
        <v>41704.171370967742</v>
      </c>
      <c r="AQ606" s="31">
        <f t="shared" ca="1" si="696"/>
        <v>2152.7096774193546</v>
      </c>
      <c r="AR606" s="31">
        <f t="shared" ca="1" si="697"/>
        <v>402.56922043010746</v>
      </c>
      <c r="AS606" s="31">
        <f t="shared" ca="1" si="698"/>
        <v>6508.2741935483891</v>
      </c>
      <c r="AT606" s="31">
        <f t="shared" ca="1" si="699"/>
        <v>-813.07862903225805</v>
      </c>
      <c r="AU606" s="31">
        <f t="shared" ca="1" si="700"/>
        <v>663.5913978494624</v>
      </c>
      <c r="AV606" s="31">
        <f t="shared" ca="1" si="701"/>
        <v>-5583.5161290322567</v>
      </c>
      <c r="AW606" s="31">
        <f t="shared" ca="1" si="702"/>
        <v>65.047043010752674</v>
      </c>
      <c r="AX606" s="31">
        <f t="shared" ca="1" si="703"/>
        <v>1350.5215053763443</v>
      </c>
      <c r="AY606" s="31">
        <f t="shared" ca="1" si="704"/>
        <v>-1174.383064516129</v>
      </c>
      <c r="AZ606" s="31">
        <f t="shared" ca="1" si="705"/>
        <v>-997.34811827956992</v>
      </c>
      <c r="BA606" s="31">
        <f t="shared" ca="1" si="706"/>
        <v>-382.02016129032256</v>
      </c>
      <c r="BB606" s="31">
        <f t="shared" ca="1" si="707"/>
        <v>-2410.5497311827958</v>
      </c>
      <c r="BC606" s="31">
        <f t="shared" ca="1" si="708"/>
        <v>-1597.1438172043011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-4043</v>
      </c>
      <c r="BI606" s="32">
        <f>IF($BF606&gt;$Y$7,"",IF(AND($BF606=$Y$7,$BG606=23),"",Entrées!D634-Entrées!D633))</f>
        <v>-3687.5</v>
      </c>
      <c r="BJ606" s="32">
        <f>IF($BF606&gt;$Y$7,"",IF(AND($BF606=$Y$7,$BG606=23),"",Entrées!E634-Entrées!E633))</f>
        <v>-3587.5</v>
      </c>
      <c r="BK606" s="32">
        <f>IF($BF606&gt;$Y$7,"",IF(AND($BF606=$Y$7,$BG606=23),"",Entrées!F634-Entrées!F633))</f>
        <v>0.5</v>
      </c>
      <c r="BL606" s="32">
        <f>IF($BF606&gt;$Y$7,"",IF(AND($BF606=$Y$7,$BG606=23),"",Entrées!G634-Entrées!G633))</f>
        <v>53.5</v>
      </c>
      <c r="BM606" s="32">
        <f>IF($BF606&gt;$Y$7,"",IF(AND($BF606=$Y$7,$BG606=23),"",Entrées!H634-Entrées!H633))</f>
        <v>-1.5</v>
      </c>
      <c r="BN606" s="32">
        <f>IF($BF606&gt;$Y$7,"",IF(AND($BF606=$Y$7,$BG606=23),"",Entrées!I634-Entrées!I633))</f>
        <v>-294</v>
      </c>
      <c r="BO606" s="32">
        <f>IF($BF606&gt;$Y$7,"",IF(AND($BF606=$Y$7,$BG606=23),"",Entrées!J634-Entrées!J633))</f>
        <v>-46</v>
      </c>
      <c r="BP606" s="32">
        <f>IF($BF606&gt;$Y$7,"",IF(AND($BF606=$Y$7,$BG606=23),"",Entrées!K634-Entrées!K633))</f>
        <v>0</v>
      </c>
      <c r="BQ606" s="32">
        <f>IF($BF606&gt;$Y$7,"",IF(AND($BF606=$Y$7,$BG606=23),"",Entrées!L634-Entrées!L633))</f>
        <v>-2580.5</v>
      </c>
      <c r="BR606" s="32">
        <f>IF($BF606&gt;$Y$7,"",IF(AND($BF606=$Y$7,$BG606=23),"",Entrées!M634-Entrées!M633))</f>
        <v>1</v>
      </c>
      <c r="BS606" s="32">
        <f>IF($BF606&gt;$Y$7,"",IF(AND($BF606=$Y$7,$BG606=23),"",Entrées!N634-Entrées!N633))</f>
        <v>-1</v>
      </c>
      <c r="BT606" s="32">
        <f>IF($BF606&gt;$Y$7,"",IF(AND($BF606=$Y$7,$BG606=23),"",Entrées!O634-Entrées!O633))</f>
        <v>-1174</v>
      </c>
      <c r="BU606" s="32">
        <f>IF($BF606&gt;$Y$7,"",IF(AND($BF606=$Y$7,$BG606=23),"",Entrées!P634-Entrées!P633))</f>
        <v>2.5</v>
      </c>
      <c r="BV606" s="32">
        <f>IF($BF606&gt;$Y$7,"",IF(AND($BF606=$Y$7,$BG606=23),"",Entrées!Q634-Entrées!Q633))</f>
        <v>-61</v>
      </c>
      <c r="BW606" s="32">
        <f>IF($BF606&gt;$Y$7,"",IF(AND($BF606=$Y$7,$BG606=23),"",Entrées!R634-Entrées!R633))</f>
        <v>-230</v>
      </c>
      <c r="BX606" s="32">
        <f>IF($BF606&gt;$Y$7,"",IF(AND($BF606=$Y$7,$BG606=23),"",Entrées!S634-Entrées!S633))</f>
        <v>62</v>
      </c>
      <c r="BY606" s="32">
        <f>IF($BF606&gt;$Y$7,"",IF(AND($BF606=$Y$7,$BG606=23),"",Entrées!T634-Entrées!T633))</f>
        <v>94</v>
      </c>
      <c r="BZ606" s="32">
        <f>IF($BF606&gt;$Y$7,"",IF(AND($BF606=$Y$7,$BG606=23),"",Entrées!U634-Entrées!U633))</f>
        <v>23</v>
      </c>
      <c r="CA606" s="32">
        <f>IF($BF606&gt;$Y$7,"",IF(AND($BF606=$Y$7,$BG606=23),"",Entrées!V634-Entrées!V633))</f>
        <v>-128</v>
      </c>
      <c r="CD606" s="33">
        <f>IF($BF606&lt;=$Y$7,Entrées!J633/CD$2,"")</f>
        <v>0.3239338884683321</v>
      </c>
      <c r="CE606" s="33">
        <f>IF($BF606&lt;=$Y$7,Entrées!K633/CE$2,"")</f>
        <v>0</v>
      </c>
      <c r="CF606" s="11">
        <f t="shared" si="710"/>
        <v>7926</v>
      </c>
      <c r="CG606" s="11">
        <f t="shared" si="711"/>
        <v>4186</v>
      </c>
      <c r="CH606" s="52">
        <f t="shared" si="712"/>
        <v>0.27160101910413265</v>
      </c>
      <c r="CI606" s="52">
        <f t="shared" si="713"/>
        <v>9.6170382329218221E-2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-385</v>
      </c>
      <c r="F607" s="28">
        <f ca="1">IF($D607&gt;$D$8,"",INDIRECT(ADDRESS(ROW(Entrées!$C$37)+($D607-1)*24+F$11,COLUMN(Entrées!$C$37)+($C607-1),4,TRUE,"Entrées")))</f>
        <v>-1108</v>
      </c>
      <c r="G607" s="28">
        <f ca="1">IF($D607&gt;$D$8,"",INDIRECT(ADDRESS(ROW(Entrées!$C$37)+($D607-1)*24+G$11,COLUMN(Entrées!$C$37)+($C607-1),4,TRUE,"Entrées")))</f>
        <v>-1460</v>
      </c>
      <c r="H607" s="28">
        <f ca="1">IF($D607&gt;$D$8,"",INDIRECT(ADDRESS(ROW(Entrées!$C$37)+($D607-1)*24+H$11,COLUMN(Entrées!$C$37)+($C607-1),4,TRUE,"Entrées")))</f>
        <v>-1363</v>
      </c>
      <c r="I607" s="28">
        <f ca="1">IF($D607&gt;$D$8,"",INDIRECT(ADDRESS(ROW(Entrées!$C$37)+($D607-1)*24+I$11,COLUMN(Entrées!$C$37)+($C607-1),4,TRUE,"Entrées")))</f>
        <v>-1431</v>
      </c>
      <c r="J607" s="28">
        <f ca="1">IF($D607&gt;$D$8,"",INDIRECT(ADDRESS(ROW(Entrées!$C$37)+($D607-1)*24+J$11,COLUMN(Entrées!$C$37)+($C607-1),4,TRUE,"Entrées")))</f>
        <v>-1606</v>
      </c>
      <c r="K607" s="28">
        <f ca="1">IF($D607&gt;$D$8,"",INDIRECT(ADDRESS(ROW(Entrées!$C$37)+($D607-1)*24+K$11,COLUMN(Entrées!$C$37)+($C607-1),4,TRUE,"Entrées")))</f>
        <v>-987</v>
      </c>
      <c r="L607" s="28">
        <f ca="1">IF($D607&gt;$D$8,"",INDIRECT(ADDRESS(ROW(Entrées!$C$37)+($D607-1)*24+L$11,COLUMN(Entrées!$C$37)+($C607-1),4,TRUE,"Entrées")))</f>
        <v>-210</v>
      </c>
      <c r="M607" s="28">
        <f ca="1">IF($D607&gt;$D$8,"",INDIRECT(ADDRESS(ROW(Entrées!$C$37)+($D607-1)*24+M$11,COLUMN(Entrées!$C$37)+($C607-1),4,TRUE,"Entrées")))</f>
        <v>-142</v>
      </c>
      <c r="N607" s="28">
        <f ca="1">IF($D607&gt;$D$8,"",INDIRECT(ADDRESS(ROW(Entrées!$C$37)+($D607-1)*24+N$11,COLUMN(Entrées!$C$37)+($C607-1),4,TRUE,"Entrées")))</f>
        <v>-244</v>
      </c>
      <c r="O607" s="28">
        <f ca="1">IF($D607&gt;$D$8,"",INDIRECT(ADDRESS(ROW(Entrées!$C$37)+($D607-1)*24+O$11,COLUMN(Entrées!$C$37)+($C607-1),4,TRUE,"Entrées")))</f>
        <v>-254</v>
      </c>
      <c r="P607" s="28">
        <f ca="1">IF($D607&gt;$D$8,"",INDIRECT(ADDRESS(ROW(Entrées!$C$37)+($D607-1)*24+P$11,COLUMN(Entrées!$C$37)+($C607-1),4,TRUE,"Entrées")))</f>
        <v>30</v>
      </c>
      <c r="Q607" s="28">
        <f ca="1">IF($D607&gt;$D$8,"",INDIRECT(ADDRESS(ROW(Entrées!$C$37)+($D607-1)*24+Q$11,COLUMN(Entrées!$C$37)+($C607-1),4,TRUE,"Entrées")))</f>
        <v>169</v>
      </c>
      <c r="R607" s="28">
        <f ca="1">IF($D607&gt;$D$8,"",INDIRECT(ADDRESS(ROW(Entrées!$C$37)+($D607-1)*24+R$11,COLUMN(Entrées!$C$37)+($C607-1),4,TRUE,"Entrées")))</f>
        <v>332</v>
      </c>
      <c r="S607" s="28">
        <f ca="1">IF($D607&gt;$D$8,"",INDIRECT(ADDRESS(ROW(Entrées!$C$37)+($D607-1)*24+S$11,COLUMN(Entrées!$C$37)+($C607-1),4,TRUE,"Entrées")))</f>
        <v>946</v>
      </c>
      <c r="T607" s="28">
        <f ca="1">IF($D607&gt;$D$8,"",INDIRECT(ADDRESS(ROW(Entrées!$C$37)+($D607-1)*24+T$11,COLUMN(Entrées!$C$37)+($C607-1),4,TRUE,"Entrées")))</f>
        <v>758</v>
      </c>
      <c r="U607" s="28">
        <f ca="1">IF($D607&gt;$D$8,"",INDIRECT(ADDRESS(ROW(Entrées!$C$37)+($D607-1)*24+U$11,COLUMN(Entrées!$C$37)+($C607-1),4,TRUE,"Entrées")))</f>
        <v>448</v>
      </c>
      <c r="V607" s="28">
        <f ca="1">IF($D607&gt;$D$8,"",INDIRECT(ADDRESS(ROW(Entrées!$C$37)+($D607-1)*24+V$11,COLUMN(Entrées!$C$37)+($C607-1),4,TRUE,"Entrées")))</f>
        <v>-78</v>
      </c>
      <c r="W607" s="28">
        <f ca="1">IF($D607&gt;$D$8,"",INDIRECT(ADDRESS(ROW(Entrées!$C$37)+($D607-1)*24+W$11,COLUMN(Entrées!$C$37)+($C607-1),4,TRUE,"Entrées")))</f>
        <v>-80</v>
      </c>
      <c r="X607" s="28">
        <f ca="1">IF($D607&gt;$D$8,"",INDIRECT(ADDRESS(ROW(Entrées!$C$37)+($D607-1)*24+X$11,COLUMN(Entrées!$C$37)+($C607-1),4,TRUE,"Entrées")))</f>
        <v>-55</v>
      </c>
      <c r="Y607" s="28">
        <f ca="1">IF($D607&gt;$D$8,"",INDIRECT(ADDRESS(ROW(Entrées!$C$37)+($D607-1)*24+Y$11,COLUMN(Entrées!$C$37)+($C607-1),4,TRUE,"Entrées")))</f>
        <v>-148</v>
      </c>
      <c r="Z607" s="28">
        <f ca="1">IF($D607&gt;$D$8,"",INDIRECT(ADDRESS(ROW(Entrées!$C$37)+($D607-1)*24+Z$11,COLUMN(Entrées!$C$37)+($C607-1),4,TRUE,"Entrées")))</f>
        <v>-327</v>
      </c>
      <c r="AA607" s="28">
        <f ca="1">IF($D607&gt;$D$8,"",INDIRECT(ADDRESS(ROW(Entrées!$C$37)+($D607-1)*24+AA$11,COLUMN(Entrées!$C$37)+($C607-1),4,TRUE,"Entrées")))</f>
        <v>-240</v>
      </c>
      <c r="AB607" s="28">
        <f ca="1">IF($D607&gt;$D$8,"",INDIRECT(ADDRESS(ROW(Entrées!$C$37)+($D607-1)*24+AB$11,COLUMN(Entrées!$C$37)+($C607-1),4,TRUE,"Entrées")))</f>
        <v>328</v>
      </c>
      <c r="AC607" s="11"/>
      <c r="AD607" s="40">
        <f t="shared" ca="1" si="742"/>
        <v>-296.125</v>
      </c>
      <c r="AE607" s="40">
        <f t="shared" ca="1" si="744"/>
        <v>946</v>
      </c>
      <c r="AF607" s="40">
        <f t="shared" ca="1" si="745"/>
        <v>-1606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49473.956989247294</v>
      </c>
      <c r="AK607" s="31">
        <f t="shared" ca="1" si="690"/>
        <v>49350.672043010745</v>
      </c>
      <c r="AL607" s="31">
        <f t="shared" ca="1" si="691"/>
        <v>49398.118279569891</v>
      </c>
      <c r="AM607" s="31">
        <f t="shared" ca="1" si="692"/>
        <v>347.55645161290329</v>
      </c>
      <c r="AN607" s="31">
        <f t="shared" ca="1" si="693"/>
        <v>2588.1444892473114</v>
      </c>
      <c r="AO607" s="31">
        <f t="shared" ca="1" si="694"/>
        <v>1503.5463709677417</v>
      </c>
      <c r="AP607" s="31">
        <f t="shared" ca="1" si="695"/>
        <v>41704.171370967742</v>
      </c>
      <c r="AQ607" s="31">
        <f t="shared" ca="1" si="696"/>
        <v>2152.7096774193546</v>
      </c>
      <c r="AR607" s="31">
        <f t="shared" ca="1" si="697"/>
        <v>402.56922043010746</v>
      </c>
      <c r="AS607" s="31">
        <f t="shared" ca="1" si="698"/>
        <v>6508.2741935483891</v>
      </c>
      <c r="AT607" s="31">
        <f t="shared" ca="1" si="699"/>
        <v>-813.07862903225805</v>
      </c>
      <c r="AU607" s="31">
        <f t="shared" ca="1" si="700"/>
        <v>663.5913978494624</v>
      </c>
      <c r="AV607" s="31">
        <f t="shared" ca="1" si="701"/>
        <v>-5583.5161290322567</v>
      </c>
      <c r="AW607" s="31">
        <f t="shared" ca="1" si="702"/>
        <v>65.047043010752674</v>
      </c>
      <c r="AX607" s="31">
        <f t="shared" ca="1" si="703"/>
        <v>1350.5215053763443</v>
      </c>
      <c r="AY607" s="31">
        <f t="shared" ca="1" si="704"/>
        <v>-1174.383064516129</v>
      </c>
      <c r="AZ607" s="31">
        <f t="shared" ca="1" si="705"/>
        <v>-997.34811827956992</v>
      </c>
      <c r="BA607" s="31">
        <f t="shared" ca="1" si="706"/>
        <v>-382.02016129032256</v>
      </c>
      <c r="BB607" s="31">
        <f t="shared" ca="1" si="707"/>
        <v>-2410.5497311827958</v>
      </c>
      <c r="BC607" s="31">
        <f t="shared" ca="1" si="708"/>
        <v>-1597.1438172043011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-2126.5</v>
      </c>
      <c r="BI607" s="32">
        <f>IF($BF607&gt;$Y$7,"",IF(AND($BF607=$Y$7,$BG607=23),"",Entrées!D635-Entrées!D634))</f>
        <v>-1075</v>
      </c>
      <c r="BJ607" s="32">
        <f>IF($BF607&gt;$Y$7,"",IF(AND($BF607=$Y$7,$BG607=23),"",Entrées!E635-Entrées!E634))</f>
        <v>-975</v>
      </c>
      <c r="BK607" s="32">
        <f>IF($BF607&gt;$Y$7,"",IF(AND($BF607=$Y$7,$BG607=23),"",Entrées!F635-Entrées!F634))</f>
        <v>-1</v>
      </c>
      <c r="BL607" s="32">
        <f>IF($BF607&gt;$Y$7,"",IF(AND($BF607=$Y$7,$BG607=23),"",Entrées!G635-Entrées!G634))</f>
        <v>109</v>
      </c>
      <c r="BM607" s="32">
        <f>IF($BF607&gt;$Y$7,"",IF(AND($BF607=$Y$7,$BG607=23),"",Entrées!H635-Entrées!H634))</f>
        <v>-7</v>
      </c>
      <c r="BN607" s="32">
        <f>IF($BF607&gt;$Y$7,"",IF(AND($BF607=$Y$7,$BG607=23),"",Entrées!I635-Entrées!I634))</f>
        <v>-583</v>
      </c>
      <c r="BO607" s="32">
        <f>IF($BF607&gt;$Y$7,"",IF(AND($BF607=$Y$7,$BG607=23),"",Entrées!J635-Entrées!J634))</f>
        <v>-119.5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-1312.5</v>
      </c>
      <c r="BR607" s="32">
        <f>IF($BF607&gt;$Y$7,"",IF(AND($BF607=$Y$7,$BG607=23),"",Entrées!M635-Entrées!M634))</f>
        <v>-362.5</v>
      </c>
      <c r="BS607" s="32">
        <f>IF($BF607&gt;$Y$7,"",IF(AND($BF607=$Y$7,$BG607=23),"",Entrées!N635-Entrées!N634))</f>
        <v>1.5</v>
      </c>
      <c r="BT607" s="32">
        <f>IF($BF607&gt;$Y$7,"",IF(AND($BF607=$Y$7,$BG607=23),"",Entrées!O635-Entrées!O634))</f>
        <v>147.5</v>
      </c>
      <c r="BU607" s="32">
        <f>IF($BF607&gt;$Y$7,"",IF(AND($BF607=$Y$7,$BG607=23),"",Entrées!P635-Entrées!P634))</f>
        <v>3.5</v>
      </c>
      <c r="BV607" s="32">
        <f>IF($BF607&gt;$Y$7,"",IF(AND($BF607=$Y$7,$BG607=23),"",Entrées!Q635-Entrées!Q634))</f>
        <v>172</v>
      </c>
      <c r="BW607" s="32">
        <f>IF($BF607&gt;$Y$7,"",IF(AND($BF607=$Y$7,$BG607=23),"",Entrées!R635-Entrées!R634))</f>
        <v>122</v>
      </c>
      <c r="BX607" s="32">
        <f>IF($BF607&gt;$Y$7,"",IF(AND($BF607=$Y$7,$BG607=23),"",Entrées!S635-Entrées!S634))</f>
        <v>-37</v>
      </c>
      <c r="BY607" s="32">
        <f>IF($BF607&gt;$Y$7,"",IF(AND($BF607=$Y$7,$BG607=23),"",Entrées!T635-Entrées!T634))</f>
        <v>262</v>
      </c>
      <c r="BZ607" s="32">
        <f>IF($BF607&gt;$Y$7,"",IF(AND($BF607=$Y$7,$BG607=23),"",Entrées!U635-Entrées!U634))</f>
        <v>-73</v>
      </c>
      <c r="CA607" s="32">
        <f>IF($BF607&gt;$Y$7,"",IF(AND($BF607=$Y$7,$BG607=23),"",Entrées!V635-Entrées!V634))</f>
        <v>-223</v>
      </c>
      <c r="CD607" s="33">
        <f>IF($BF607&lt;=$Y$7,Entrées!J634/CD$2,"")</f>
        <v>0.31813020439061318</v>
      </c>
      <c r="CE607" s="33">
        <f>IF($BF607&lt;=$Y$7,Entrées!K634/CE$2,"")</f>
        <v>0</v>
      </c>
      <c r="CF607" s="11">
        <f t="shared" si="710"/>
        <v>7926</v>
      </c>
      <c r="CG607" s="11">
        <f t="shared" si="711"/>
        <v>4186</v>
      </c>
      <c r="CH607" s="52">
        <f t="shared" si="712"/>
        <v>0.27160101910413265</v>
      </c>
      <c r="CI607" s="52">
        <f t="shared" si="713"/>
        <v>9.6170382329218221E-2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-1017</v>
      </c>
      <c r="F608" s="28">
        <f ca="1">IF($D608&gt;$D$8,"",INDIRECT(ADDRESS(ROW(Entrées!$C$37)+($D608-1)*24+F$11,COLUMN(Entrées!$C$37)+($C608-1),4,TRUE,"Entrées")))</f>
        <v>-1474</v>
      </c>
      <c r="G608" s="28">
        <f ca="1">IF($D608&gt;$D$8,"",INDIRECT(ADDRESS(ROW(Entrées!$C$37)+($D608-1)*24+G$11,COLUMN(Entrées!$C$37)+($C608-1),4,TRUE,"Entrées")))</f>
        <v>-1611</v>
      </c>
      <c r="H608" s="28">
        <f ca="1">IF($D608&gt;$D$8,"",INDIRECT(ADDRESS(ROW(Entrées!$C$37)+($D608-1)*24+H$11,COLUMN(Entrées!$C$37)+($C608-1),4,TRUE,"Entrées")))</f>
        <v>-1625</v>
      </c>
      <c r="I608" s="28">
        <f ca="1">IF($D608&gt;$D$8,"",INDIRECT(ADDRESS(ROW(Entrées!$C$37)+($D608-1)*24+I$11,COLUMN(Entrées!$C$37)+($C608-1),4,TRUE,"Entrées")))</f>
        <v>-1664</v>
      </c>
      <c r="J608" s="28">
        <f ca="1">IF($D608&gt;$D$8,"",INDIRECT(ADDRESS(ROW(Entrées!$C$37)+($D608-1)*24+J$11,COLUMN(Entrées!$C$37)+($C608-1),4,TRUE,"Entrées")))</f>
        <v>-1722</v>
      </c>
      <c r="K608" s="28">
        <f ca="1">IF($D608&gt;$D$8,"",INDIRECT(ADDRESS(ROW(Entrées!$C$37)+($D608-1)*24+K$11,COLUMN(Entrées!$C$37)+($C608-1),4,TRUE,"Entrées")))</f>
        <v>-1394</v>
      </c>
      <c r="L608" s="28">
        <f ca="1">IF($D608&gt;$D$8,"",INDIRECT(ADDRESS(ROW(Entrées!$C$37)+($D608-1)*24+L$11,COLUMN(Entrées!$C$37)+($C608-1),4,TRUE,"Entrées")))</f>
        <v>-1311</v>
      </c>
      <c r="M608" s="28">
        <f ca="1">IF($D608&gt;$D$8,"",INDIRECT(ADDRESS(ROW(Entrées!$C$37)+($D608-1)*24+M$11,COLUMN(Entrées!$C$37)+($C608-1),4,TRUE,"Entrées")))</f>
        <v>-1487</v>
      </c>
      <c r="N608" s="28">
        <f ca="1">IF($D608&gt;$D$8,"",INDIRECT(ADDRESS(ROW(Entrées!$C$37)+($D608-1)*24+N$11,COLUMN(Entrées!$C$37)+($C608-1),4,TRUE,"Entrées")))</f>
        <v>-1811</v>
      </c>
      <c r="O608" s="28">
        <f ca="1">IF($D608&gt;$D$8,"",INDIRECT(ADDRESS(ROW(Entrées!$C$37)+($D608-1)*24+O$11,COLUMN(Entrées!$C$37)+($C608-1),4,TRUE,"Entrées")))</f>
        <v>-1736</v>
      </c>
      <c r="P608" s="28">
        <f ca="1">IF($D608&gt;$D$8,"",INDIRECT(ADDRESS(ROW(Entrées!$C$37)+($D608-1)*24+P$11,COLUMN(Entrées!$C$37)+($C608-1),4,TRUE,"Entrées")))</f>
        <v>-1869</v>
      </c>
      <c r="Q608" s="28">
        <f ca="1">IF($D608&gt;$D$8,"",INDIRECT(ADDRESS(ROW(Entrées!$C$37)+($D608-1)*24+Q$11,COLUMN(Entrées!$C$37)+($C608-1),4,TRUE,"Entrées")))</f>
        <v>-1620</v>
      </c>
      <c r="R608" s="28">
        <f ca="1">IF($D608&gt;$D$8,"",INDIRECT(ADDRESS(ROW(Entrées!$C$37)+($D608-1)*24+R$11,COLUMN(Entrées!$C$37)+($C608-1),4,TRUE,"Entrées")))</f>
        <v>-1621</v>
      </c>
      <c r="S608" s="28">
        <f ca="1">IF($D608&gt;$D$8,"",INDIRECT(ADDRESS(ROW(Entrées!$C$37)+($D608-1)*24+S$11,COLUMN(Entrées!$C$37)+($C608-1),4,TRUE,"Entrées")))</f>
        <v>-1683</v>
      </c>
      <c r="T608" s="28">
        <f ca="1">IF($D608&gt;$D$8,"",INDIRECT(ADDRESS(ROW(Entrées!$C$37)+($D608-1)*24+T$11,COLUMN(Entrées!$C$37)+($C608-1),4,TRUE,"Entrées")))</f>
        <v>-1600</v>
      </c>
      <c r="U608" s="28">
        <f ca="1">IF($D608&gt;$D$8,"",INDIRECT(ADDRESS(ROW(Entrées!$C$37)+($D608-1)*24+U$11,COLUMN(Entrées!$C$37)+($C608-1),4,TRUE,"Entrées")))</f>
        <v>-1695</v>
      </c>
      <c r="V608" s="28">
        <f ca="1">IF($D608&gt;$D$8,"",INDIRECT(ADDRESS(ROW(Entrées!$C$37)+($D608-1)*24+V$11,COLUMN(Entrées!$C$37)+($C608-1),4,TRUE,"Entrées")))</f>
        <v>-1928</v>
      </c>
      <c r="W608" s="28">
        <f ca="1">IF($D608&gt;$D$8,"",INDIRECT(ADDRESS(ROW(Entrées!$C$37)+($D608-1)*24+W$11,COLUMN(Entrées!$C$37)+($C608-1),4,TRUE,"Entrées")))</f>
        <v>-2208</v>
      </c>
      <c r="X608" s="28">
        <f ca="1">IF($D608&gt;$D$8,"",INDIRECT(ADDRESS(ROW(Entrées!$C$37)+($D608-1)*24+X$11,COLUMN(Entrées!$C$37)+($C608-1),4,TRUE,"Entrées")))</f>
        <v>-1858</v>
      </c>
      <c r="Y608" s="28">
        <f ca="1">IF($D608&gt;$D$8,"",INDIRECT(ADDRESS(ROW(Entrées!$C$37)+($D608-1)*24+Y$11,COLUMN(Entrées!$C$37)+($C608-1),4,TRUE,"Entrées")))</f>
        <v>-2204</v>
      </c>
      <c r="Z608" s="28">
        <f ca="1">IF($D608&gt;$D$8,"",INDIRECT(ADDRESS(ROW(Entrées!$C$37)+($D608-1)*24+Z$11,COLUMN(Entrées!$C$37)+($C608-1),4,TRUE,"Entrées")))</f>
        <v>-2049</v>
      </c>
      <c r="AA608" s="28">
        <f ca="1">IF($D608&gt;$D$8,"",INDIRECT(ADDRESS(ROW(Entrées!$C$37)+($D608-1)*24+AA$11,COLUMN(Entrées!$C$37)+($C608-1),4,TRUE,"Entrées")))</f>
        <v>-1961</v>
      </c>
      <c r="AB608" s="28">
        <f ca="1">IF($D608&gt;$D$8,"",INDIRECT(ADDRESS(ROW(Entrées!$C$37)+($D608-1)*24+AB$11,COLUMN(Entrées!$C$37)+($C608-1),4,TRUE,"Entrées")))</f>
        <v>-1813</v>
      </c>
      <c r="AC608" s="11"/>
      <c r="AD608" s="40">
        <f t="shared" ca="1" si="742"/>
        <v>-1706.7083333333333</v>
      </c>
      <c r="AE608" s="40">
        <f t="shared" ca="1" si="744"/>
        <v>-1017</v>
      </c>
      <c r="AF608" s="40">
        <f t="shared" ca="1" si="745"/>
        <v>-2208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49473.956989247294</v>
      </c>
      <c r="AK608" s="31">
        <f t="shared" ca="1" si="690"/>
        <v>49350.672043010745</v>
      </c>
      <c r="AL608" s="31">
        <f t="shared" ca="1" si="691"/>
        <v>49398.118279569891</v>
      </c>
      <c r="AM608" s="31">
        <f t="shared" ca="1" si="692"/>
        <v>347.55645161290329</v>
      </c>
      <c r="AN608" s="31">
        <f t="shared" ca="1" si="693"/>
        <v>2588.1444892473114</v>
      </c>
      <c r="AO608" s="31">
        <f t="shared" ca="1" si="694"/>
        <v>1503.5463709677417</v>
      </c>
      <c r="AP608" s="31">
        <f t="shared" ca="1" si="695"/>
        <v>41704.171370967742</v>
      </c>
      <c r="AQ608" s="31">
        <f t="shared" ca="1" si="696"/>
        <v>2152.7096774193546</v>
      </c>
      <c r="AR608" s="31">
        <f t="shared" ca="1" si="697"/>
        <v>402.56922043010746</v>
      </c>
      <c r="AS608" s="31">
        <f t="shared" ca="1" si="698"/>
        <v>6508.2741935483891</v>
      </c>
      <c r="AT608" s="31">
        <f t="shared" ca="1" si="699"/>
        <v>-813.07862903225805</v>
      </c>
      <c r="AU608" s="31">
        <f t="shared" ca="1" si="700"/>
        <v>663.5913978494624</v>
      </c>
      <c r="AV608" s="31">
        <f t="shared" ca="1" si="701"/>
        <v>-5583.5161290322567</v>
      </c>
      <c r="AW608" s="31">
        <f t="shared" ca="1" si="702"/>
        <v>65.047043010752674</v>
      </c>
      <c r="AX608" s="31">
        <f t="shared" ca="1" si="703"/>
        <v>1350.5215053763443</v>
      </c>
      <c r="AY608" s="31">
        <f t="shared" ca="1" si="704"/>
        <v>-1174.383064516129</v>
      </c>
      <c r="AZ608" s="31">
        <f t="shared" ca="1" si="705"/>
        <v>-997.34811827956992</v>
      </c>
      <c r="BA608" s="31">
        <f t="shared" ca="1" si="706"/>
        <v>-382.02016129032256</v>
      </c>
      <c r="BB608" s="31">
        <f t="shared" ca="1" si="707"/>
        <v>-2410.5497311827958</v>
      </c>
      <c r="BC608" s="31">
        <f t="shared" ca="1" si="708"/>
        <v>-1597.1438172043011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2212</v>
      </c>
      <c r="BI608" s="32">
        <f>IF($BF608&gt;$Y$7,"",IF(AND($BF608=$Y$7,$BG608=23),"",Entrées!D636-Entrées!D635))</f>
        <v>1287.5</v>
      </c>
      <c r="BJ608" s="32">
        <f>IF($BF608&gt;$Y$7,"",IF(AND($BF608=$Y$7,$BG608=23),"",Entrées!E636-Entrées!E635))</f>
        <v>1412.5</v>
      </c>
      <c r="BK608" s="32">
        <f>IF($BF608&gt;$Y$7,"",IF(AND($BF608=$Y$7,$BG608=23),"",Entrées!F636-Entrées!F635))</f>
        <v>0.5</v>
      </c>
      <c r="BL608" s="32">
        <f>IF($BF608&gt;$Y$7,"",IF(AND($BF608=$Y$7,$BG608=23),"",Entrées!G636-Entrées!G635))</f>
        <v>-30.5</v>
      </c>
      <c r="BM608" s="32">
        <f>IF($BF608&gt;$Y$7,"",IF(AND($BF608=$Y$7,$BG608=23),"",Entrées!H636-Entrées!H635))</f>
        <v>0</v>
      </c>
      <c r="BN608" s="32">
        <f>IF($BF608&gt;$Y$7,"",IF(AND($BF608=$Y$7,$BG608=23),"",Entrées!I636-Entrées!I635))</f>
        <v>133</v>
      </c>
      <c r="BO608" s="32">
        <f>IF($BF608&gt;$Y$7,"",IF(AND($BF608=$Y$7,$BG608=23),"",Entrées!J636-Entrées!J635))</f>
        <v>-51.5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1004</v>
      </c>
      <c r="BR608" s="32">
        <f>IF($BF608&gt;$Y$7,"",IF(AND($BF608=$Y$7,$BG608=23),"",Entrées!M636-Entrées!M635))</f>
        <v>361.5</v>
      </c>
      <c r="BS608" s="32">
        <f>IF($BF608&gt;$Y$7,"",IF(AND($BF608=$Y$7,$BG608=23),"",Entrées!N636-Entrées!N635))</f>
        <v>-2</v>
      </c>
      <c r="BT608" s="32">
        <f>IF($BF608&gt;$Y$7,"",IF(AND($BF608=$Y$7,$BG608=23),"",Entrées!O636-Entrées!O635))</f>
        <v>797</v>
      </c>
      <c r="BU608" s="32">
        <f>IF($BF608&gt;$Y$7,"",IF(AND($BF608=$Y$7,$BG608=23),"",Entrées!P636-Entrées!P635))</f>
        <v>-1.5</v>
      </c>
      <c r="BV608" s="32">
        <f>IF($BF608&gt;$Y$7,"",IF(AND($BF608=$Y$7,$BG608=23),"",Entrées!Q636-Entrées!Q635))</f>
        <v>-105</v>
      </c>
      <c r="BW608" s="32">
        <f>IF($BF608&gt;$Y$7,"",IF(AND($BF608=$Y$7,$BG608=23),"",Entrées!R636-Entrées!R635))</f>
        <v>217</v>
      </c>
      <c r="BX608" s="32">
        <f>IF($BF608&gt;$Y$7,"",IF(AND($BF608=$Y$7,$BG608=23),"",Entrées!S636-Entrées!S635))</f>
        <v>276</v>
      </c>
      <c r="BY608" s="32">
        <f>IF($BF608&gt;$Y$7,"",IF(AND($BF608=$Y$7,$BG608=23),"",Entrées!T636-Entrées!T635))</f>
        <v>-195</v>
      </c>
      <c r="BZ608" s="32">
        <f>IF($BF608&gt;$Y$7,"",IF(AND($BF608=$Y$7,$BG608=23),"",Entrées!U636-Entrées!U635))</f>
        <v>155</v>
      </c>
      <c r="CA608" s="32">
        <f>IF($BF608&gt;$Y$7,"",IF(AND($BF608=$Y$7,$BG608=23),"",Entrées!V636-Entrées!V635))</f>
        <v>427</v>
      </c>
      <c r="CD608" s="33">
        <f>IF($BF608&lt;=$Y$7,Entrées!J635/CD$2,"")</f>
        <v>0.30305324249306081</v>
      </c>
      <c r="CE608" s="33">
        <f>IF($BF608&lt;=$Y$7,Entrées!K635/CE$2,"")</f>
        <v>0</v>
      </c>
      <c r="CF608" s="11">
        <f t="shared" si="710"/>
        <v>7926</v>
      </c>
      <c r="CG608" s="11">
        <f t="shared" si="711"/>
        <v>4186</v>
      </c>
      <c r="CH608" s="52">
        <f t="shared" si="712"/>
        <v>0.27160101910413265</v>
      </c>
      <c r="CI608" s="52">
        <f t="shared" si="713"/>
        <v>9.6170382329218221E-2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-1473</v>
      </c>
      <c r="F609" s="28">
        <f ca="1">IF($D609&gt;$D$8,"",INDIRECT(ADDRESS(ROW(Entrées!$C$37)+($D609-1)*24+F$11,COLUMN(Entrées!$C$37)+($C609-1),4,TRUE,"Entrées")))</f>
        <v>-1286</v>
      </c>
      <c r="G609" s="28">
        <f ca="1">IF($D609&gt;$D$8,"",INDIRECT(ADDRESS(ROW(Entrées!$C$37)+($D609-1)*24+G$11,COLUMN(Entrées!$C$37)+($C609-1),4,TRUE,"Entrées")))</f>
        <v>-1825</v>
      </c>
      <c r="H609" s="28">
        <f ca="1">IF($D609&gt;$D$8,"",INDIRECT(ADDRESS(ROW(Entrées!$C$37)+($D609-1)*24+H$11,COLUMN(Entrées!$C$37)+($C609-1),4,TRUE,"Entrées")))</f>
        <v>-2058</v>
      </c>
      <c r="I609" s="28">
        <f ca="1">IF($D609&gt;$D$8,"",INDIRECT(ADDRESS(ROW(Entrées!$C$37)+($D609-1)*24+I$11,COLUMN(Entrées!$C$37)+($C609-1),4,TRUE,"Entrées")))</f>
        <v>-1953</v>
      </c>
      <c r="J609" s="28">
        <f ca="1">IF($D609&gt;$D$8,"",INDIRECT(ADDRESS(ROW(Entrées!$C$37)+($D609-1)*24+J$11,COLUMN(Entrées!$C$37)+($C609-1),4,TRUE,"Entrées")))</f>
        <v>-1852</v>
      </c>
      <c r="K609" s="28">
        <f ca="1">IF($D609&gt;$D$8,"",INDIRECT(ADDRESS(ROW(Entrées!$C$37)+($D609-1)*24+K$11,COLUMN(Entrées!$C$37)+($C609-1),4,TRUE,"Entrées")))</f>
        <v>-1956</v>
      </c>
      <c r="L609" s="28">
        <f ca="1">IF($D609&gt;$D$8,"",INDIRECT(ADDRESS(ROW(Entrées!$C$37)+($D609-1)*24+L$11,COLUMN(Entrées!$C$37)+($C609-1),4,TRUE,"Entrées")))</f>
        <v>-1830</v>
      </c>
      <c r="M609" s="28">
        <f ca="1">IF($D609&gt;$D$8,"",INDIRECT(ADDRESS(ROW(Entrées!$C$37)+($D609-1)*24+M$11,COLUMN(Entrées!$C$37)+($C609-1),4,TRUE,"Entrées")))</f>
        <v>-1375</v>
      </c>
      <c r="N609" s="28">
        <f ca="1">IF($D609&gt;$D$8,"",INDIRECT(ADDRESS(ROW(Entrées!$C$37)+($D609-1)*24+N$11,COLUMN(Entrées!$C$37)+($C609-1),4,TRUE,"Entrées")))</f>
        <v>-1479</v>
      </c>
      <c r="O609" s="28">
        <f ca="1">IF($D609&gt;$D$8,"",INDIRECT(ADDRESS(ROW(Entrées!$C$37)+($D609-1)*24+O$11,COLUMN(Entrées!$C$37)+($C609-1),4,TRUE,"Entrées")))</f>
        <v>-1499</v>
      </c>
      <c r="P609" s="28">
        <f ca="1">IF($D609&gt;$D$8,"",INDIRECT(ADDRESS(ROW(Entrées!$C$37)+($D609-1)*24+P$11,COLUMN(Entrées!$C$37)+($C609-1),4,TRUE,"Entrées")))</f>
        <v>-1556</v>
      </c>
      <c r="Q609" s="28">
        <f ca="1">IF($D609&gt;$D$8,"",INDIRECT(ADDRESS(ROW(Entrées!$C$37)+($D609-1)*24+Q$11,COLUMN(Entrées!$C$37)+($C609-1),4,TRUE,"Entrées")))</f>
        <v>-1477</v>
      </c>
      <c r="R609" s="28">
        <f ca="1">IF($D609&gt;$D$8,"",INDIRECT(ADDRESS(ROW(Entrées!$C$37)+($D609-1)*24+R$11,COLUMN(Entrées!$C$37)+($C609-1),4,TRUE,"Entrées")))</f>
        <v>-1272</v>
      </c>
      <c r="S609" s="28">
        <f ca="1">IF($D609&gt;$D$8,"",INDIRECT(ADDRESS(ROW(Entrées!$C$37)+($D609-1)*24+S$11,COLUMN(Entrées!$C$37)+($C609-1),4,TRUE,"Entrées")))</f>
        <v>-1183</v>
      </c>
      <c r="T609" s="28">
        <f ca="1">IF($D609&gt;$D$8,"",INDIRECT(ADDRESS(ROW(Entrées!$C$37)+($D609-1)*24+T$11,COLUMN(Entrées!$C$37)+($C609-1),4,TRUE,"Entrées")))</f>
        <v>-1090</v>
      </c>
      <c r="U609" s="28">
        <f ca="1">IF($D609&gt;$D$8,"",INDIRECT(ADDRESS(ROW(Entrées!$C$37)+($D609-1)*24+U$11,COLUMN(Entrées!$C$37)+($C609-1),4,TRUE,"Entrées")))</f>
        <v>-1386</v>
      </c>
      <c r="V609" s="28">
        <f ca="1">IF($D609&gt;$D$8,"",INDIRECT(ADDRESS(ROW(Entrées!$C$37)+($D609-1)*24+V$11,COLUMN(Entrées!$C$37)+($C609-1),4,TRUE,"Entrées")))</f>
        <v>-1481</v>
      </c>
      <c r="W609" s="28">
        <f ca="1">IF($D609&gt;$D$8,"",INDIRECT(ADDRESS(ROW(Entrées!$C$37)+($D609-1)*24+W$11,COLUMN(Entrées!$C$37)+($C609-1),4,TRUE,"Entrées")))</f>
        <v>-1176</v>
      </c>
      <c r="X609" s="28">
        <f ca="1">IF($D609&gt;$D$8,"",INDIRECT(ADDRESS(ROW(Entrées!$C$37)+($D609-1)*24+X$11,COLUMN(Entrées!$C$37)+($C609-1),4,TRUE,"Entrées")))</f>
        <v>-1679</v>
      </c>
      <c r="Y609" s="28">
        <f ca="1">IF($D609&gt;$D$8,"",INDIRECT(ADDRESS(ROW(Entrées!$C$37)+($D609-1)*24+Y$11,COLUMN(Entrées!$C$37)+($C609-1),4,TRUE,"Entrées")))</f>
        <v>-1706</v>
      </c>
      <c r="Z609" s="28">
        <f ca="1">IF($D609&gt;$D$8,"",INDIRECT(ADDRESS(ROW(Entrées!$C$37)+($D609-1)*24+Z$11,COLUMN(Entrées!$C$37)+($C609-1),4,TRUE,"Entrées")))</f>
        <v>-1790</v>
      </c>
      <c r="AA609" s="28">
        <f ca="1">IF($D609&gt;$D$8,"",INDIRECT(ADDRESS(ROW(Entrées!$C$37)+($D609-1)*24+AA$11,COLUMN(Entrées!$C$37)+($C609-1),4,TRUE,"Entrées")))</f>
        <v>-1758</v>
      </c>
      <c r="AB609" s="28">
        <f ca="1">IF($D609&gt;$D$8,"",INDIRECT(ADDRESS(ROW(Entrées!$C$37)+($D609-1)*24+AB$11,COLUMN(Entrées!$C$37)+($C609-1),4,TRUE,"Entrées")))</f>
        <v>-1636</v>
      </c>
      <c r="AC609" s="11"/>
      <c r="AD609" s="40">
        <f t="shared" ca="1" si="742"/>
        <v>-1574</v>
      </c>
      <c r="AE609" s="40">
        <f t="shared" ca="1" si="744"/>
        <v>-1090</v>
      </c>
      <c r="AF609" s="40">
        <f t="shared" ca="1" si="745"/>
        <v>-2058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49473.956989247294</v>
      </c>
      <c r="AK609" s="31">
        <f t="shared" ca="1" si="690"/>
        <v>49350.672043010745</v>
      </c>
      <c r="AL609" s="31">
        <f t="shared" ca="1" si="691"/>
        <v>49398.118279569891</v>
      </c>
      <c r="AM609" s="31">
        <f t="shared" ca="1" si="692"/>
        <v>347.55645161290329</v>
      </c>
      <c r="AN609" s="31">
        <f t="shared" ca="1" si="693"/>
        <v>2588.1444892473114</v>
      </c>
      <c r="AO609" s="31">
        <f t="shared" ca="1" si="694"/>
        <v>1503.5463709677417</v>
      </c>
      <c r="AP609" s="31">
        <f t="shared" ca="1" si="695"/>
        <v>41704.171370967742</v>
      </c>
      <c r="AQ609" s="31">
        <f t="shared" ca="1" si="696"/>
        <v>2152.7096774193546</v>
      </c>
      <c r="AR609" s="31">
        <f t="shared" ca="1" si="697"/>
        <v>402.56922043010746</v>
      </c>
      <c r="AS609" s="31">
        <f t="shared" ca="1" si="698"/>
        <v>6508.2741935483891</v>
      </c>
      <c r="AT609" s="31">
        <f t="shared" ca="1" si="699"/>
        <v>-813.07862903225805</v>
      </c>
      <c r="AU609" s="31">
        <f t="shared" ca="1" si="700"/>
        <v>663.5913978494624</v>
      </c>
      <c r="AV609" s="31">
        <f t="shared" ca="1" si="701"/>
        <v>-5583.5161290322567</v>
      </c>
      <c r="AW609" s="31">
        <f t="shared" ca="1" si="702"/>
        <v>65.047043010752674</v>
      </c>
      <c r="AX609" s="31">
        <f t="shared" ca="1" si="703"/>
        <v>1350.5215053763443</v>
      </c>
      <c r="AY609" s="31">
        <f t="shared" ca="1" si="704"/>
        <v>-1174.383064516129</v>
      </c>
      <c r="AZ609" s="31">
        <f t="shared" ca="1" si="705"/>
        <v>-997.34811827956992</v>
      </c>
      <c r="BA609" s="31">
        <f t="shared" ca="1" si="706"/>
        <v>-382.02016129032256</v>
      </c>
      <c r="BB609" s="31">
        <f t="shared" ca="1" si="707"/>
        <v>-2410.5497311827958</v>
      </c>
      <c r="BC609" s="31">
        <f t="shared" ca="1" si="708"/>
        <v>-1597.1438172043011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-2176</v>
      </c>
      <c r="BI609" s="32">
        <f>IF($BF609&gt;$Y$7,"",IF(AND($BF609=$Y$7,$BG609=23),"",Entrées!D637-Entrées!D636))</f>
        <v>-2850</v>
      </c>
      <c r="BJ609" s="32">
        <f>IF($BF609&gt;$Y$7,"",IF(AND($BF609=$Y$7,$BG609=23),"",Entrées!E637-Entrées!E636))</f>
        <v>-3187.5</v>
      </c>
      <c r="BK609" s="32">
        <f>IF($BF609&gt;$Y$7,"",IF(AND($BF609=$Y$7,$BG609=23),"",Entrées!F637-Entrées!F636))</f>
        <v>0.5</v>
      </c>
      <c r="BL609" s="32">
        <f>IF($BF609&gt;$Y$7,"",IF(AND($BF609=$Y$7,$BG609=23),"",Entrées!G637-Entrées!G636))</f>
        <v>-685.5</v>
      </c>
      <c r="BM609" s="32">
        <f>IF($BF609&gt;$Y$7,"",IF(AND($BF609=$Y$7,$BG609=23),"",Entrées!H637-Entrées!H636))</f>
        <v>5</v>
      </c>
      <c r="BN609" s="32">
        <f>IF($BF609&gt;$Y$7,"",IF(AND($BF609=$Y$7,$BG609=23),"",Entrées!I637-Entrées!I636))</f>
        <v>128</v>
      </c>
      <c r="BO609" s="32">
        <f>IF($BF609&gt;$Y$7,"",IF(AND($BF609=$Y$7,$BG609=23),"",Entrées!J637-Entrées!J636))</f>
        <v>10.5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-1268.5</v>
      </c>
      <c r="BR609" s="32">
        <f>IF($BF609&gt;$Y$7,"",IF(AND($BF609=$Y$7,$BG609=23),"",Entrées!M637-Entrées!M636))</f>
        <v>-73</v>
      </c>
      <c r="BS609" s="32">
        <f>IF($BF609&gt;$Y$7,"",IF(AND($BF609=$Y$7,$BG609=23),"",Entrées!N637-Entrées!N636))</f>
        <v>2.5</v>
      </c>
      <c r="BT609" s="32">
        <f>IF($BF609&gt;$Y$7,"",IF(AND($BF609=$Y$7,$BG609=23),"",Entrées!O637-Entrées!O636))</f>
        <v>-295.5</v>
      </c>
      <c r="BU609" s="32">
        <f>IF($BF609&gt;$Y$7,"",IF(AND($BF609=$Y$7,$BG609=23),"",Entrées!P637-Entrées!P636))</f>
        <v>-11</v>
      </c>
      <c r="BV609" s="32">
        <f>IF($BF609&gt;$Y$7,"",IF(AND($BF609=$Y$7,$BG609=23),"",Entrées!Q637-Entrées!Q636))</f>
        <v>-596</v>
      </c>
      <c r="BW609" s="32">
        <f>IF($BF609&gt;$Y$7,"",IF(AND($BF609=$Y$7,$BG609=23),"",Entrées!R637-Entrées!R636))</f>
        <v>-56</v>
      </c>
      <c r="BX609" s="32">
        <f>IF($BF609&gt;$Y$7,"",IF(AND($BF609=$Y$7,$BG609=23),"",Entrées!S637-Entrées!S636))</f>
        <v>421</v>
      </c>
      <c r="BY609" s="32">
        <f>IF($BF609&gt;$Y$7,"",IF(AND($BF609=$Y$7,$BG609=23),"",Entrées!T637-Entrées!T636))</f>
        <v>-447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-370</v>
      </c>
      <c r="CD609" s="33">
        <f>IF($BF609&lt;=$Y$7,Entrées!J636/CD$2,"")</f>
        <v>0.296555639666919</v>
      </c>
      <c r="CE609" s="33">
        <f>IF($BF609&lt;=$Y$7,Entrées!K636/CE$2,"")</f>
        <v>0</v>
      </c>
      <c r="CF609" s="11">
        <f t="shared" si="710"/>
        <v>7926</v>
      </c>
      <c r="CG609" s="11">
        <f t="shared" si="711"/>
        <v>4186</v>
      </c>
      <c r="CH609" s="52">
        <f t="shared" si="712"/>
        <v>0.27160101910413265</v>
      </c>
      <c r="CI609" s="52">
        <f t="shared" si="713"/>
        <v>9.6170382329218221E-2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-1325</v>
      </c>
      <c r="F610" s="28">
        <f ca="1">IF($D610&gt;$D$8,"",INDIRECT(ADDRESS(ROW(Entrées!$C$37)+($D610-1)*24+F$11,COLUMN(Entrées!$C$37)+($C610-1),4,TRUE,"Entrées")))</f>
        <v>-1927</v>
      </c>
      <c r="G610" s="28">
        <f ca="1">IF($D610&gt;$D$8,"",INDIRECT(ADDRESS(ROW(Entrées!$C$37)+($D610-1)*24+G$11,COLUMN(Entrées!$C$37)+($C610-1),4,TRUE,"Entrées")))</f>
        <v>-1804</v>
      </c>
      <c r="H610" s="28">
        <f ca="1">IF($D610&gt;$D$8,"",INDIRECT(ADDRESS(ROW(Entrées!$C$37)+($D610-1)*24+H$11,COLUMN(Entrées!$C$37)+($C610-1),4,TRUE,"Entrées")))</f>
        <v>-1819</v>
      </c>
      <c r="I610" s="28">
        <f ca="1">IF($D610&gt;$D$8,"",INDIRECT(ADDRESS(ROW(Entrées!$C$37)+($D610-1)*24+I$11,COLUMN(Entrées!$C$37)+($C610-1),4,TRUE,"Entrées")))</f>
        <v>-1674</v>
      </c>
      <c r="J610" s="28">
        <f ca="1">IF($D610&gt;$D$8,"",INDIRECT(ADDRESS(ROW(Entrées!$C$37)+($D610-1)*24+J$11,COLUMN(Entrées!$C$37)+($C610-1),4,TRUE,"Entrées")))</f>
        <v>-1179</v>
      </c>
      <c r="K610" s="28">
        <f ca="1">IF($D610&gt;$D$8,"",INDIRECT(ADDRESS(ROW(Entrées!$C$37)+($D610-1)*24+K$11,COLUMN(Entrées!$C$37)+($C610-1),4,TRUE,"Entrées")))</f>
        <v>-1090</v>
      </c>
      <c r="L610" s="28">
        <f ca="1">IF($D610&gt;$D$8,"",INDIRECT(ADDRESS(ROW(Entrées!$C$37)+($D610-1)*24+L$11,COLUMN(Entrées!$C$37)+($C610-1),4,TRUE,"Entrées")))</f>
        <v>-694</v>
      </c>
      <c r="M610" s="28">
        <f ca="1">IF($D610&gt;$D$8,"",INDIRECT(ADDRESS(ROW(Entrées!$C$37)+($D610-1)*24+M$11,COLUMN(Entrées!$C$37)+($C610-1),4,TRUE,"Entrées")))</f>
        <v>319</v>
      </c>
      <c r="N610" s="28">
        <f ca="1">IF($D610&gt;$D$8,"",INDIRECT(ADDRESS(ROW(Entrées!$C$37)+($D610-1)*24+N$11,COLUMN(Entrées!$C$37)+($C610-1),4,TRUE,"Entrées")))</f>
        <v>394</v>
      </c>
      <c r="O610" s="28">
        <f ca="1">IF($D610&gt;$D$8,"",INDIRECT(ADDRESS(ROW(Entrées!$C$37)+($D610-1)*24+O$11,COLUMN(Entrées!$C$37)+($C610-1),4,TRUE,"Entrées")))</f>
        <v>411</v>
      </c>
      <c r="P610" s="28">
        <f ca="1">IF($D610&gt;$D$8,"",INDIRECT(ADDRESS(ROW(Entrées!$C$37)+($D610-1)*24+P$11,COLUMN(Entrées!$C$37)+($C610-1),4,TRUE,"Entrées")))</f>
        <v>628</v>
      </c>
      <c r="Q610" s="28">
        <f ca="1">IF($D610&gt;$D$8,"",INDIRECT(ADDRESS(ROW(Entrées!$C$37)+($D610-1)*24+Q$11,COLUMN(Entrées!$C$37)+($C610-1),4,TRUE,"Entrées")))</f>
        <v>686</v>
      </c>
      <c r="R610" s="28">
        <f ca="1">IF($D610&gt;$D$8,"",INDIRECT(ADDRESS(ROW(Entrées!$C$37)+($D610-1)*24+R$11,COLUMN(Entrées!$C$37)+($C610-1),4,TRUE,"Entrées")))</f>
        <v>736</v>
      </c>
      <c r="S610" s="28">
        <f ca="1">IF($D610&gt;$D$8,"",INDIRECT(ADDRESS(ROW(Entrées!$C$37)+($D610-1)*24+S$11,COLUMN(Entrées!$C$37)+($C610-1),4,TRUE,"Entrées")))</f>
        <v>906</v>
      </c>
      <c r="T610" s="28">
        <f ca="1">IF($D610&gt;$D$8,"",INDIRECT(ADDRESS(ROW(Entrées!$C$37)+($D610-1)*24+T$11,COLUMN(Entrées!$C$37)+($C610-1),4,TRUE,"Entrées")))</f>
        <v>690</v>
      </c>
      <c r="U610" s="28">
        <f ca="1">IF($D610&gt;$D$8,"",INDIRECT(ADDRESS(ROW(Entrées!$C$37)+($D610-1)*24+U$11,COLUMN(Entrées!$C$37)+($C610-1),4,TRUE,"Entrées")))</f>
        <v>710</v>
      </c>
      <c r="V610" s="28">
        <f ca="1">IF($D610&gt;$D$8,"",INDIRECT(ADDRESS(ROW(Entrées!$C$37)+($D610-1)*24+V$11,COLUMN(Entrées!$C$37)+($C610-1),4,TRUE,"Entrées")))</f>
        <v>450</v>
      </c>
      <c r="W610" s="28">
        <f ca="1">IF($D610&gt;$D$8,"",INDIRECT(ADDRESS(ROW(Entrées!$C$37)+($D610-1)*24+W$11,COLUMN(Entrées!$C$37)+($C610-1),4,TRUE,"Entrées")))</f>
        <v>645</v>
      </c>
      <c r="X610" s="28">
        <f ca="1">IF($D610&gt;$D$8,"",INDIRECT(ADDRESS(ROW(Entrées!$C$37)+($D610-1)*24+X$11,COLUMN(Entrées!$C$37)+($C610-1),4,TRUE,"Entrées")))</f>
        <v>344</v>
      </c>
      <c r="Y610" s="28">
        <f ca="1">IF($D610&gt;$D$8,"",INDIRECT(ADDRESS(ROW(Entrées!$C$37)+($D610-1)*24+Y$11,COLUMN(Entrées!$C$37)+($C610-1),4,TRUE,"Entrées")))</f>
        <v>-197</v>
      </c>
      <c r="Z610" s="28">
        <f ca="1">IF($D610&gt;$D$8,"",INDIRECT(ADDRESS(ROW(Entrées!$C$37)+($D610-1)*24+Z$11,COLUMN(Entrées!$C$37)+($C610-1),4,TRUE,"Entrées")))</f>
        <v>-289</v>
      </c>
      <c r="AA610" s="28">
        <f ca="1">IF($D610&gt;$D$8,"",INDIRECT(ADDRESS(ROW(Entrées!$C$37)+($D610-1)*24+AA$11,COLUMN(Entrées!$C$37)+($C610-1),4,TRUE,"Entrées")))</f>
        <v>87</v>
      </c>
      <c r="AB610" s="28">
        <f ca="1">IF($D610&gt;$D$8,"",INDIRECT(ADDRESS(ROW(Entrées!$C$37)+($D610-1)*24+AB$11,COLUMN(Entrées!$C$37)+($C610-1),4,TRUE,"Entrées")))</f>
        <v>-1121</v>
      </c>
      <c r="AC610" s="11"/>
      <c r="AD610" s="40">
        <f t="shared" ca="1" si="742"/>
        <v>-254.70833333333334</v>
      </c>
      <c r="AE610" s="40">
        <f t="shared" ca="1" si="744"/>
        <v>906</v>
      </c>
      <c r="AF610" s="40">
        <f t="shared" ca="1" si="745"/>
        <v>-1927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49473.956989247294</v>
      </c>
      <c r="AK610" s="31">
        <f t="shared" ca="1" si="690"/>
        <v>49350.672043010745</v>
      </c>
      <c r="AL610" s="31">
        <f t="shared" ca="1" si="691"/>
        <v>49398.118279569891</v>
      </c>
      <c r="AM610" s="31">
        <f t="shared" ca="1" si="692"/>
        <v>347.55645161290329</v>
      </c>
      <c r="AN610" s="31">
        <f t="shared" ca="1" si="693"/>
        <v>2588.1444892473114</v>
      </c>
      <c r="AO610" s="31">
        <f t="shared" ca="1" si="694"/>
        <v>1503.5463709677417</v>
      </c>
      <c r="AP610" s="31">
        <f t="shared" ca="1" si="695"/>
        <v>41704.171370967742</v>
      </c>
      <c r="AQ610" s="31">
        <f t="shared" ca="1" si="696"/>
        <v>2152.7096774193546</v>
      </c>
      <c r="AR610" s="31">
        <f t="shared" ca="1" si="697"/>
        <v>402.56922043010746</v>
      </c>
      <c r="AS610" s="31">
        <f t="shared" ca="1" si="698"/>
        <v>6508.2741935483891</v>
      </c>
      <c r="AT610" s="31">
        <f t="shared" ca="1" si="699"/>
        <v>-813.07862903225805</v>
      </c>
      <c r="AU610" s="31">
        <f t="shared" ca="1" si="700"/>
        <v>663.5913978494624</v>
      </c>
      <c r="AV610" s="31">
        <f t="shared" ca="1" si="701"/>
        <v>-5583.5161290322567</v>
      </c>
      <c r="AW610" s="31">
        <f t="shared" ca="1" si="702"/>
        <v>65.047043010752674</v>
      </c>
      <c r="AX610" s="31">
        <f t="shared" ca="1" si="703"/>
        <v>1350.5215053763443</v>
      </c>
      <c r="AY610" s="31">
        <f t="shared" ca="1" si="704"/>
        <v>-1174.383064516129</v>
      </c>
      <c r="AZ610" s="31">
        <f t="shared" ca="1" si="705"/>
        <v>-997.34811827956992</v>
      </c>
      <c r="BA610" s="31">
        <f t="shared" ca="1" si="706"/>
        <v>-382.02016129032256</v>
      </c>
      <c r="BB610" s="31">
        <f t="shared" ca="1" si="707"/>
        <v>-2410.5497311827958</v>
      </c>
      <c r="BC610" s="31">
        <f t="shared" ca="1" si="708"/>
        <v>-1597.1438172043011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-4486.5</v>
      </c>
      <c r="BI610" s="32">
        <f>IF($BF610&gt;$Y$7,"",IF(AND($BF610=$Y$7,$BG610=23),"",Entrées!D638-Entrées!D637))</f>
        <v>-3150</v>
      </c>
      <c r="BJ610" s="32">
        <f>IF($BF610&gt;$Y$7,"",IF(AND($BF610=$Y$7,$BG610=23),"",Entrées!E638-Entrées!E637))</f>
        <v>-2937.5</v>
      </c>
      <c r="BK610" s="32">
        <f>IF($BF610&gt;$Y$7,"",IF(AND($BF610=$Y$7,$BG610=23),"",Entrées!F638-Entrées!F637))</f>
        <v>0</v>
      </c>
      <c r="BL610" s="32">
        <f>IF($BF610&gt;$Y$7,"",IF(AND($BF610=$Y$7,$BG610=23),"",Entrées!G638-Entrées!G637))</f>
        <v>-578.5</v>
      </c>
      <c r="BM610" s="32">
        <f>IF($BF610&gt;$Y$7,"",IF(AND($BF610=$Y$7,$BG610=23),"",Entrées!H638-Entrées!H637))</f>
        <v>2.5</v>
      </c>
      <c r="BN610" s="32">
        <f>IF($BF610&gt;$Y$7,"",IF(AND($BF610=$Y$7,$BG610=23),"",Entrées!I638-Entrées!I637))</f>
        <v>-536</v>
      </c>
      <c r="BO610" s="32">
        <f>IF($BF610&gt;$Y$7,"",IF(AND($BF610=$Y$7,$BG610=23),"",Entrées!J638-Entrées!J637))</f>
        <v>151.5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-1028</v>
      </c>
      <c r="BR610" s="32">
        <f>IF($BF610&gt;$Y$7,"",IF(AND($BF610=$Y$7,$BG610=23),"",Entrées!M638-Entrées!M637))</f>
        <v>-1141.5</v>
      </c>
      <c r="BS610" s="32">
        <f>IF($BF610&gt;$Y$7,"",IF(AND($BF610=$Y$7,$BG610=23),"",Entrées!N638-Entrées!N637))</f>
        <v>-63</v>
      </c>
      <c r="BT610" s="32">
        <f>IF($BF610&gt;$Y$7,"",IF(AND($BF610=$Y$7,$BG610=23),"",Entrées!O638-Entrées!O637))</f>
        <v>-1293.5</v>
      </c>
      <c r="BU610" s="32">
        <f>IF($BF610&gt;$Y$7,"",IF(AND($BF610=$Y$7,$BG610=23),"",Entrées!P638-Entrées!P637))</f>
        <v>-8.5</v>
      </c>
      <c r="BV610" s="32">
        <f>IF($BF610&gt;$Y$7,"",IF(AND($BF610=$Y$7,$BG610=23),"",Entrées!Q638-Entrées!Q637))</f>
        <v>-1594</v>
      </c>
      <c r="BW610" s="32">
        <f>IF($BF610&gt;$Y$7,"",IF(AND($BF610=$Y$7,$BG610=23),"",Entrées!R638-Entrées!R637))</f>
        <v>272</v>
      </c>
      <c r="BX610" s="32">
        <f>IF($BF610&gt;$Y$7,"",IF(AND($BF610=$Y$7,$BG610=23),"",Entrées!S638-Entrées!S637))</f>
        <v>471</v>
      </c>
      <c r="BY610" s="32">
        <f>IF($BF610&gt;$Y$7,"",IF(AND($BF610=$Y$7,$BG610=23),"",Entrées!T638-Entrées!T637))</f>
        <v>0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-254</v>
      </c>
      <c r="CD610" s="33">
        <f>IF($BF610&lt;=$Y$7,Entrées!J637/CD$2,"")</f>
        <v>0.29788039364118091</v>
      </c>
      <c r="CE610" s="33">
        <f>IF($BF610&lt;=$Y$7,Entrées!K637/CE$2,"")</f>
        <v>0</v>
      </c>
      <c r="CF610" s="11">
        <f t="shared" si="710"/>
        <v>7926</v>
      </c>
      <c r="CG610" s="11">
        <f t="shared" si="711"/>
        <v>4186</v>
      </c>
      <c r="CH610" s="52">
        <f t="shared" si="712"/>
        <v>0.27160101910413265</v>
      </c>
      <c r="CI610" s="52">
        <f t="shared" si="713"/>
        <v>9.6170382329218221E-2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-1669</v>
      </c>
      <c r="F611" s="28">
        <f ca="1">IF($D611&gt;$D$8,"",INDIRECT(ADDRESS(ROW(Entrées!$C$37)+($D611-1)*24+F$11,COLUMN(Entrées!$C$37)+($C611-1),4,TRUE,"Entrées")))</f>
        <v>-1398</v>
      </c>
      <c r="G611" s="28">
        <f ca="1">IF($D611&gt;$D$8,"",INDIRECT(ADDRESS(ROW(Entrées!$C$37)+($D611-1)*24+G$11,COLUMN(Entrées!$C$37)+($C611-1),4,TRUE,"Entrées")))</f>
        <v>-1991</v>
      </c>
      <c r="H611" s="28">
        <f ca="1">IF($D611&gt;$D$8,"",INDIRECT(ADDRESS(ROW(Entrées!$C$37)+($D611-1)*24+H$11,COLUMN(Entrées!$C$37)+($C611-1),4,TRUE,"Entrées")))</f>
        <v>-2345</v>
      </c>
      <c r="I611" s="28">
        <f ca="1">IF($D611&gt;$D$8,"",INDIRECT(ADDRESS(ROW(Entrées!$C$37)+($D611-1)*24+I$11,COLUMN(Entrées!$C$37)+($C611-1),4,TRUE,"Entrées")))</f>
        <v>-2370</v>
      </c>
      <c r="J611" s="28">
        <f ca="1">IF($D611&gt;$D$8,"",INDIRECT(ADDRESS(ROW(Entrées!$C$37)+($D611-1)*24+J$11,COLUMN(Entrées!$C$37)+($C611-1),4,TRUE,"Entrées")))</f>
        <v>-1032</v>
      </c>
      <c r="K611" s="28">
        <f ca="1">IF($D611&gt;$D$8,"",INDIRECT(ADDRESS(ROW(Entrées!$C$37)+($D611-1)*24+K$11,COLUMN(Entrées!$C$37)+($C611-1),4,TRUE,"Entrées")))</f>
        <v>-997</v>
      </c>
      <c r="L611" s="28">
        <f ca="1">IF($D611&gt;$D$8,"",INDIRECT(ADDRESS(ROW(Entrées!$C$37)+($D611-1)*24+L$11,COLUMN(Entrées!$C$37)+($C611-1),4,TRUE,"Entrées")))</f>
        <v>-736</v>
      </c>
      <c r="M611" s="28">
        <f ca="1">IF($D611&gt;$D$8,"",INDIRECT(ADDRESS(ROW(Entrées!$C$37)+($D611-1)*24+M$11,COLUMN(Entrées!$C$37)+($C611-1),4,TRUE,"Entrées")))</f>
        <v>-142</v>
      </c>
      <c r="N611" s="28">
        <f ca="1">IF($D611&gt;$D$8,"",INDIRECT(ADDRESS(ROW(Entrées!$C$37)+($D611-1)*24+N$11,COLUMN(Entrées!$C$37)+($C611-1),4,TRUE,"Entrées")))</f>
        <v>-304</v>
      </c>
      <c r="O611" s="28">
        <f ca="1">IF($D611&gt;$D$8,"",INDIRECT(ADDRESS(ROW(Entrées!$C$37)+($D611-1)*24+O$11,COLUMN(Entrées!$C$37)+($C611-1),4,TRUE,"Entrées")))</f>
        <v>-144</v>
      </c>
      <c r="P611" s="28">
        <f ca="1">IF($D611&gt;$D$8,"",INDIRECT(ADDRESS(ROW(Entrées!$C$37)+($D611-1)*24+P$11,COLUMN(Entrées!$C$37)+($C611-1),4,TRUE,"Entrées")))</f>
        <v>-107</v>
      </c>
      <c r="Q611" s="28">
        <f ca="1">IF($D611&gt;$D$8,"",INDIRECT(ADDRESS(ROW(Entrées!$C$37)+($D611-1)*24+Q$11,COLUMN(Entrées!$C$37)+($C611-1),4,TRUE,"Entrées")))</f>
        <v>507</v>
      </c>
      <c r="R611" s="28">
        <f ca="1">IF($D611&gt;$D$8,"",INDIRECT(ADDRESS(ROW(Entrées!$C$37)+($D611-1)*24+R$11,COLUMN(Entrées!$C$37)+($C611-1),4,TRUE,"Entrées")))</f>
        <v>544</v>
      </c>
      <c r="S611" s="28">
        <f ca="1">IF($D611&gt;$D$8,"",INDIRECT(ADDRESS(ROW(Entrées!$C$37)+($D611-1)*24+S$11,COLUMN(Entrées!$C$37)+($C611-1),4,TRUE,"Entrées")))</f>
        <v>359</v>
      </c>
      <c r="T611" s="28">
        <f ca="1">IF($D611&gt;$D$8,"",INDIRECT(ADDRESS(ROW(Entrées!$C$37)+($D611-1)*24+T$11,COLUMN(Entrées!$C$37)+($C611-1),4,TRUE,"Entrées")))</f>
        <v>100</v>
      </c>
      <c r="U611" s="28">
        <f ca="1">IF($D611&gt;$D$8,"",INDIRECT(ADDRESS(ROW(Entrées!$C$37)+($D611-1)*24+U$11,COLUMN(Entrées!$C$37)+($C611-1),4,TRUE,"Entrées")))</f>
        <v>-212</v>
      </c>
      <c r="V611" s="28">
        <f ca="1">IF($D611&gt;$D$8,"",INDIRECT(ADDRESS(ROW(Entrées!$C$37)+($D611-1)*24+V$11,COLUMN(Entrées!$C$37)+($C611-1),4,TRUE,"Entrées")))</f>
        <v>-484</v>
      </c>
      <c r="W611" s="28">
        <f ca="1">IF($D611&gt;$D$8,"",INDIRECT(ADDRESS(ROW(Entrées!$C$37)+($D611-1)*24+W$11,COLUMN(Entrées!$C$37)+($C611-1),4,TRUE,"Entrées")))</f>
        <v>-433</v>
      </c>
      <c r="X611" s="28">
        <f ca="1">IF($D611&gt;$D$8,"",INDIRECT(ADDRESS(ROW(Entrées!$C$37)+($D611-1)*24+X$11,COLUMN(Entrées!$C$37)+($C611-1),4,TRUE,"Entrées")))</f>
        <v>-510</v>
      </c>
      <c r="Y611" s="28">
        <f ca="1">IF($D611&gt;$D$8,"",INDIRECT(ADDRESS(ROW(Entrées!$C$37)+($D611-1)*24+Y$11,COLUMN(Entrées!$C$37)+($C611-1),4,TRUE,"Entrées")))</f>
        <v>-558</v>
      </c>
      <c r="Z611" s="28">
        <f ca="1">IF($D611&gt;$D$8,"",INDIRECT(ADDRESS(ROW(Entrées!$C$37)+($D611-1)*24+Z$11,COLUMN(Entrées!$C$37)+($C611-1),4,TRUE,"Entrées")))</f>
        <v>-920</v>
      </c>
      <c r="AA611" s="28">
        <f ca="1">IF($D611&gt;$D$8,"",INDIRECT(ADDRESS(ROW(Entrées!$C$37)+($D611-1)*24+AA$11,COLUMN(Entrées!$C$37)+($C611-1),4,TRUE,"Entrées")))</f>
        <v>-1052</v>
      </c>
      <c r="AB611" s="28">
        <f ca="1">IF($D611&gt;$D$8,"",INDIRECT(ADDRESS(ROW(Entrées!$C$37)+($D611-1)*24+AB$11,COLUMN(Entrées!$C$37)+($C611-1),4,TRUE,"Entrées")))</f>
        <v>-906</v>
      </c>
      <c r="AC611" s="11"/>
      <c r="AD611" s="40">
        <f t="shared" ca="1" si="742"/>
        <v>-700</v>
      </c>
      <c r="AE611" s="40">
        <f t="shared" ca="1" si="744"/>
        <v>544</v>
      </c>
      <c r="AF611" s="40">
        <f t="shared" ca="1" si="745"/>
        <v>-2370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49473.956989247294</v>
      </c>
      <c r="AK611" s="31">
        <f t="shared" ca="1" si="690"/>
        <v>49350.672043010745</v>
      </c>
      <c r="AL611" s="31">
        <f t="shared" ca="1" si="691"/>
        <v>49398.118279569891</v>
      </c>
      <c r="AM611" s="31">
        <f t="shared" ca="1" si="692"/>
        <v>347.55645161290329</v>
      </c>
      <c r="AN611" s="31">
        <f t="shared" ca="1" si="693"/>
        <v>2588.1444892473114</v>
      </c>
      <c r="AO611" s="31">
        <f t="shared" ca="1" si="694"/>
        <v>1503.5463709677417</v>
      </c>
      <c r="AP611" s="31">
        <f t="shared" ca="1" si="695"/>
        <v>41704.171370967742</v>
      </c>
      <c r="AQ611" s="31">
        <f t="shared" ca="1" si="696"/>
        <v>2152.7096774193546</v>
      </c>
      <c r="AR611" s="31">
        <f t="shared" ca="1" si="697"/>
        <v>402.56922043010746</v>
      </c>
      <c r="AS611" s="31">
        <f t="shared" ca="1" si="698"/>
        <v>6508.2741935483891</v>
      </c>
      <c r="AT611" s="31">
        <f t="shared" ca="1" si="699"/>
        <v>-813.07862903225805</v>
      </c>
      <c r="AU611" s="31">
        <f t="shared" ca="1" si="700"/>
        <v>663.5913978494624</v>
      </c>
      <c r="AV611" s="31">
        <f t="shared" ca="1" si="701"/>
        <v>-5583.5161290322567</v>
      </c>
      <c r="AW611" s="31">
        <f t="shared" ca="1" si="702"/>
        <v>65.047043010752674</v>
      </c>
      <c r="AX611" s="31">
        <f t="shared" ca="1" si="703"/>
        <v>1350.5215053763443</v>
      </c>
      <c r="AY611" s="31">
        <f t="shared" ca="1" si="704"/>
        <v>-1174.383064516129</v>
      </c>
      <c r="AZ611" s="31">
        <f t="shared" ca="1" si="705"/>
        <v>-997.34811827956992</v>
      </c>
      <c r="BA611" s="31">
        <f t="shared" ca="1" si="706"/>
        <v>-382.02016129032256</v>
      </c>
      <c r="BB611" s="31">
        <f t="shared" ca="1" si="707"/>
        <v>-2410.5497311827958</v>
      </c>
      <c r="BC611" s="31">
        <f t="shared" ca="1" si="708"/>
        <v>-1597.1438172043011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-1430.5</v>
      </c>
      <c r="BI611" s="32">
        <f>IF($BF611&gt;$Y$7,"",IF(AND($BF611=$Y$7,$BG611=23),"",Entrées!D639-Entrées!D638))</f>
        <v>-1812.5</v>
      </c>
      <c r="BJ611" s="32">
        <f>IF($BF611&gt;$Y$7,"",IF(AND($BF611=$Y$7,$BG611=23),"",Entrées!E639-Entrées!E638))</f>
        <v>-2137.5</v>
      </c>
      <c r="BK611" s="32">
        <f>IF($BF611&gt;$Y$7,"",IF(AND($BF611=$Y$7,$BG611=23),"",Entrées!F639-Entrées!F638))</f>
        <v>-1</v>
      </c>
      <c r="BL611" s="32">
        <f>IF($BF611&gt;$Y$7,"",IF(AND($BF611=$Y$7,$BG611=23),"",Entrées!G639-Entrées!G638))</f>
        <v>0</v>
      </c>
      <c r="BM611" s="32">
        <f>IF($BF611&gt;$Y$7,"",IF(AND($BF611=$Y$7,$BG611=23),"",Entrées!H639-Entrées!H638))</f>
        <v>0</v>
      </c>
      <c r="BN611" s="32">
        <f>IF($BF611&gt;$Y$7,"",IF(AND($BF611=$Y$7,$BG611=23),"",Entrées!I639-Entrées!I638))</f>
        <v>463</v>
      </c>
      <c r="BO611" s="32">
        <f>IF($BF611&gt;$Y$7,"",IF(AND($BF611=$Y$7,$BG611=23),"",Entrées!J639-Entrées!J638))</f>
        <v>10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-241.5</v>
      </c>
      <c r="BR611" s="32">
        <f>IF($BF611&gt;$Y$7,"",IF(AND($BF611=$Y$7,$BG611=23),"",Entrées!M639-Entrées!M638))</f>
        <v>-144</v>
      </c>
      <c r="BS611" s="32">
        <f>IF($BF611&gt;$Y$7,"",IF(AND($BF611=$Y$7,$BG611=23),"",Entrées!N639-Entrées!N638))</f>
        <v>2</v>
      </c>
      <c r="BT611" s="32">
        <f>IF($BF611&gt;$Y$7,"",IF(AND($BF611=$Y$7,$BG611=23),"",Entrées!O639-Entrées!O638))</f>
        <v>-1519</v>
      </c>
      <c r="BU611" s="32">
        <f>IF($BF611&gt;$Y$7,"",IF(AND($BF611=$Y$7,$BG611=23),"",Entrées!P639-Entrées!P638))</f>
        <v>-0.5</v>
      </c>
      <c r="BV611" s="32">
        <f>IF($BF611&gt;$Y$7,"",IF(AND($BF611=$Y$7,$BG611=23),"",Entrées!Q639-Entrées!Q638))</f>
        <v>-1926</v>
      </c>
      <c r="BW611" s="32">
        <f>IF($BF611&gt;$Y$7,"",IF(AND($BF611=$Y$7,$BG611=23),"",Entrées!R639-Entrées!R638))</f>
        <v>-49</v>
      </c>
      <c r="BX611" s="32">
        <f>IF($BF611&gt;$Y$7,"",IF(AND($BF611=$Y$7,$BG611=23),"",Entrées!S639-Entrées!S638))</f>
        <v>269</v>
      </c>
      <c r="BY611" s="32">
        <f>IF($BF611&gt;$Y$7,"",IF(AND($BF611=$Y$7,$BG611=23),"",Entrées!T639-Entrées!T638))</f>
        <v>200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-318</v>
      </c>
      <c r="CD611" s="33">
        <f>IF($BF611&lt;=$Y$7,Entrées!J638/CD$2,"")</f>
        <v>0.31699470098410293</v>
      </c>
      <c r="CE611" s="33">
        <f>IF($BF611&lt;=$Y$7,Entrées!K638/CE$2,"")</f>
        <v>0</v>
      </c>
      <c r="CF611" s="11">
        <f t="shared" si="710"/>
        <v>7926</v>
      </c>
      <c r="CG611" s="11">
        <f t="shared" si="711"/>
        <v>4186</v>
      </c>
      <c r="CH611" s="52">
        <f t="shared" si="712"/>
        <v>0.27160101910413265</v>
      </c>
      <c r="CI611" s="52">
        <f t="shared" si="713"/>
        <v>9.6170382329218221E-2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-1161</v>
      </c>
      <c r="F612" s="28">
        <f ca="1">IF($D612&gt;$D$8,"",INDIRECT(ADDRESS(ROW(Entrées!$C$37)+($D612-1)*24+F$11,COLUMN(Entrées!$C$37)+($C612-1),4,TRUE,"Entrées")))</f>
        <v>-1264</v>
      </c>
      <c r="G612" s="28">
        <f ca="1">IF($D612&gt;$D$8,"",INDIRECT(ADDRESS(ROW(Entrées!$C$37)+($D612-1)*24+G$11,COLUMN(Entrées!$C$37)+($C612-1),4,TRUE,"Entrées")))</f>
        <v>-2027</v>
      </c>
      <c r="H612" s="28">
        <f ca="1">IF($D612&gt;$D$8,"",INDIRECT(ADDRESS(ROW(Entrées!$C$37)+($D612-1)*24+H$11,COLUMN(Entrées!$C$37)+($C612-1),4,TRUE,"Entrées")))</f>
        <v>-2155</v>
      </c>
      <c r="I612" s="28">
        <f ca="1">IF($D612&gt;$D$8,"",INDIRECT(ADDRESS(ROW(Entrées!$C$37)+($D612-1)*24+I$11,COLUMN(Entrées!$C$37)+($C612-1),4,TRUE,"Entrées")))</f>
        <v>-2060</v>
      </c>
      <c r="J612" s="28">
        <f ca="1">IF($D612&gt;$D$8,"",INDIRECT(ADDRESS(ROW(Entrées!$C$37)+($D612-1)*24+J$11,COLUMN(Entrées!$C$37)+($C612-1),4,TRUE,"Entrées")))</f>
        <v>-1418</v>
      </c>
      <c r="K612" s="28">
        <f ca="1">IF($D612&gt;$D$8,"",INDIRECT(ADDRESS(ROW(Entrées!$C$37)+($D612-1)*24+K$11,COLUMN(Entrées!$C$37)+($C612-1),4,TRUE,"Entrées")))</f>
        <v>-1022</v>
      </c>
      <c r="L612" s="28">
        <f ca="1">IF($D612&gt;$D$8,"",INDIRECT(ADDRESS(ROW(Entrées!$C$37)+($D612-1)*24+L$11,COLUMN(Entrées!$C$37)+($C612-1),4,TRUE,"Entrées")))</f>
        <v>-990</v>
      </c>
      <c r="M612" s="28">
        <f ca="1">IF($D612&gt;$D$8,"",INDIRECT(ADDRESS(ROW(Entrées!$C$37)+($D612-1)*24+M$11,COLUMN(Entrées!$C$37)+($C612-1),4,TRUE,"Entrées")))</f>
        <v>-215</v>
      </c>
      <c r="N612" s="28">
        <f ca="1">IF($D612&gt;$D$8,"",INDIRECT(ADDRESS(ROW(Entrées!$C$37)+($D612-1)*24+N$11,COLUMN(Entrées!$C$37)+($C612-1),4,TRUE,"Entrées")))</f>
        <v>-459</v>
      </c>
      <c r="O612" s="28">
        <f ca="1">IF($D612&gt;$D$8,"",INDIRECT(ADDRESS(ROW(Entrées!$C$37)+($D612-1)*24+O$11,COLUMN(Entrées!$C$37)+($C612-1),4,TRUE,"Entrées")))</f>
        <v>-669</v>
      </c>
      <c r="P612" s="28">
        <f ca="1">IF($D612&gt;$D$8,"",INDIRECT(ADDRESS(ROW(Entrées!$C$37)+($D612-1)*24+P$11,COLUMN(Entrées!$C$37)+($C612-1),4,TRUE,"Entrées")))</f>
        <v>-596</v>
      </c>
      <c r="Q612" s="28">
        <f ca="1">IF($D612&gt;$D$8,"",INDIRECT(ADDRESS(ROW(Entrées!$C$37)+($D612-1)*24+Q$11,COLUMN(Entrées!$C$37)+($C612-1),4,TRUE,"Entrées")))</f>
        <v>-138</v>
      </c>
      <c r="R612" s="28">
        <f ca="1">IF($D612&gt;$D$8,"",INDIRECT(ADDRESS(ROW(Entrées!$C$37)+($D612-1)*24+R$11,COLUMN(Entrées!$C$37)+($C612-1),4,TRUE,"Entrées")))</f>
        <v>142</v>
      </c>
      <c r="S612" s="28">
        <f ca="1">IF($D612&gt;$D$8,"",INDIRECT(ADDRESS(ROW(Entrées!$C$37)+($D612-1)*24+S$11,COLUMN(Entrées!$C$37)+($C612-1),4,TRUE,"Entrées")))</f>
        <v>517</v>
      </c>
      <c r="T612" s="28">
        <f ca="1">IF($D612&gt;$D$8,"",INDIRECT(ADDRESS(ROW(Entrées!$C$37)+($D612-1)*24+T$11,COLUMN(Entrées!$C$37)+($C612-1),4,TRUE,"Entrées")))</f>
        <v>445</v>
      </c>
      <c r="U612" s="28">
        <f ca="1">IF($D612&gt;$D$8,"",INDIRECT(ADDRESS(ROW(Entrées!$C$37)+($D612-1)*24+U$11,COLUMN(Entrées!$C$37)+($C612-1),4,TRUE,"Entrées")))</f>
        <v>299</v>
      </c>
      <c r="V612" s="28">
        <f ca="1">IF($D612&gt;$D$8,"",INDIRECT(ADDRESS(ROW(Entrées!$C$37)+($D612-1)*24+V$11,COLUMN(Entrées!$C$37)+($C612-1),4,TRUE,"Entrées")))</f>
        <v>58</v>
      </c>
      <c r="W612" s="28">
        <f ca="1">IF($D612&gt;$D$8,"",INDIRECT(ADDRESS(ROW(Entrées!$C$37)+($D612-1)*24+W$11,COLUMN(Entrées!$C$37)+($C612-1),4,TRUE,"Entrées")))</f>
        <v>360</v>
      </c>
      <c r="X612" s="28">
        <f ca="1">IF($D612&gt;$D$8,"",INDIRECT(ADDRESS(ROW(Entrées!$C$37)+($D612-1)*24+X$11,COLUMN(Entrées!$C$37)+($C612-1),4,TRUE,"Entrées")))</f>
        <v>279</v>
      </c>
      <c r="Y612" s="28">
        <f ca="1">IF($D612&gt;$D$8,"",INDIRECT(ADDRESS(ROW(Entrées!$C$37)+($D612-1)*24+Y$11,COLUMN(Entrées!$C$37)+($C612-1),4,TRUE,"Entrées")))</f>
        <v>352</v>
      </c>
      <c r="Z612" s="28">
        <f ca="1">IF($D612&gt;$D$8,"",INDIRECT(ADDRESS(ROW(Entrées!$C$37)+($D612-1)*24+Z$11,COLUMN(Entrées!$C$37)+($C612-1),4,TRUE,"Entrées")))</f>
        <v>225</v>
      </c>
      <c r="AA612" s="28">
        <f ca="1">IF($D612&gt;$D$8,"",INDIRECT(ADDRESS(ROW(Entrées!$C$37)+($D612-1)*24+AA$11,COLUMN(Entrées!$C$37)+($C612-1),4,TRUE,"Entrées")))</f>
        <v>785</v>
      </c>
      <c r="AB612" s="28">
        <f ca="1">IF($D612&gt;$D$8,"",INDIRECT(ADDRESS(ROW(Entrées!$C$37)+($D612-1)*24+AB$11,COLUMN(Entrées!$C$37)+($C612-1),4,TRUE,"Entrées")))</f>
        <v>-537</v>
      </c>
      <c r="AC612" s="11"/>
      <c r="AD612" s="40">
        <f t="shared" ca="1" si="742"/>
        <v>-468.70833333333331</v>
      </c>
      <c r="AE612" s="40">
        <f t="shared" ca="1" si="744"/>
        <v>785</v>
      </c>
      <c r="AF612" s="40">
        <f t="shared" ca="1" si="745"/>
        <v>-2155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49473.956989247294</v>
      </c>
      <c r="AK612" s="31">
        <f t="shared" ca="1" si="690"/>
        <v>49350.672043010745</v>
      </c>
      <c r="AL612" s="31">
        <f t="shared" ca="1" si="691"/>
        <v>49398.118279569891</v>
      </c>
      <c r="AM612" s="31">
        <f t="shared" ca="1" si="692"/>
        <v>347.55645161290329</v>
      </c>
      <c r="AN612" s="31">
        <f t="shared" ca="1" si="693"/>
        <v>2588.1444892473114</v>
      </c>
      <c r="AO612" s="31">
        <f t="shared" ca="1" si="694"/>
        <v>1503.5463709677417</v>
      </c>
      <c r="AP612" s="31">
        <f t="shared" ca="1" si="695"/>
        <v>41704.171370967742</v>
      </c>
      <c r="AQ612" s="31">
        <f t="shared" ca="1" si="696"/>
        <v>2152.7096774193546</v>
      </c>
      <c r="AR612" s="31">
        <f t="shared" ca="1" si="697"/>
        <v>402.56922043010746</v>
      </c>
      <c r="AS612" s="31">
        <f t="shared" ca="1" si="698"/>
        <v>6508.2741935483891</v>
      </c>
      <c r="AT612" s="31">
        <f t="shared" ca="1" si="699"/>
        <v>-813.07862903225805</v>
      </c>
      <c r="AU612" s="31">
        <f t="shared" ca="1" si="700"/>
        <v>663.5913978494624</v>
      </c>
      <c r="AV612" s="31">
        <f t="shared" ca="1" si="701"/>
        <v>-5583.5161290322567</v>
      </c>
      <c r="AW612" s="31">
        <f t="shared" ca="1" si="702"/>
        <v>65.047043010752674</v>
      </c>
      <c r="AX612" s="31">
        <f t="shared" ca="1" si="703"/>
        <v>1350.5215053763443</v>
      </c>
      <c r="AY612" s="31">
        <f t="shared" ca="1" si="704"/>
        <v>-1174.383064516129</v>
      </c>
      <c r="AZ612" s="31">
        <f t="shared" ca="1" si="705"/>
        <v>-997.34811827956992</v>
      </c>
      <c r="BA612" s="31">
        <f t="shared" ca="1" si="706"/>
        <v>-382.02016129032256</v>
      </c>
      <c r="BB612" s="31">
        <f t="shared" ca="1" si="707"/>
        <v>-2410.5497311827958</v>
      </c>
      <c r="BC612" s="31">
        <f t="shared" ca="1" si="708"/>
        <v>-1597.1438172043011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-3107</v>
      </c>
      <c r="BI612" s="32">
        <f>IF($BF612&gt;$Y$7,"",IF(AND($BF612=$Y$7,$BG612=23),"",Entrées!D640-Entrées!D639))</f>
        <v>-3112.5</v>
      </c>
      <c r="BJ612" s="32">
        <f>IF($BF612&gt;$Y$7,"",IF(AND($BF612=$Y$7,$BG612=23),"",Entrées!E640-Entrées!E639))</f>
        <v>-3200</v>
      </c>
      <c r="BK612" s="32">
        <f>IF($BF612&gt;$Y$7,"",IF(AND($BF612=$Y$7,$BG612=23),"",Entrées!F640-Entrées!F639))</f>
        <v>-1</v>
      </c>
      <c r="BL612" s="32">
        <f>IF($BF612&gt;$Y$7,"",IF(AND($BF612=$Y$7,$BG612=23),"",Entrées!G640-Entrées!G639))</f>
        <v>0</v>
      </c>
      <c r="BM612" s="32">
        <f>IF($BF612&gt;$Y$7,"",IF(AND($BF612=$Y$7,$BG612=23),"",Entrées!H640-Entrées!H639))</f>
        <v>0</v>
      </c>
      <c r="BN612" s="32">
        <f>IF($BF612&gt;$Y$7,"",IF(AND($BF612=$Y$7,$BG612=23),"",Entrées!I640-Entrées!I639))</f>
        <v>-268.5</v>
      </c>
      <c r="BO612" s="32">
        <f>IF($BF612&gt;$Y$7,"",IF(AND($BF612=$Y$7,$BG612=23),"",Entrées!J640-Entrées!J639))</f>
        <v>-48.5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-341</v>
      </c>
      <c r="BR612" s="32">
        <f>IF($BF612&gt;$Y$7,"",IF(AND($BF612=$Y$7,$BG612=23),"",Entrées!M640-Entrées!M639))</f>
        <v>-953.5</v>
      </c>
      <c r="BS612" s="32">
        <f>IF($BF612&gt;$Y$7,"",IF(AND($BF612=$Y$7,$BG612=23),"",Entrées!N640-Entrées!N639))</f>
        <v>-3</v>
      </c>
      <c r="BT612" s="32">
        <f>IF($BF612&gt;$Y$7,"",IF(AND($BF612=$Y$7,$BG612=23),"",Entrées!O640-Entrées!O639))</f>
        <v>-1492.5</v>
      </c>
      <c r="BU612" s="32">
        <f>IF($BF612&gt;$Y$7,"",IF(AND($BF612=$Y$7,$BG612=23),"",Entrées!P640-Entrées!P639))</f>
        <v>0.5</v>
      </c>
      <c r="BV612" s="32">
        <f>IF($BF612&gt;$Y$7,"",IF(AND($BF612=$Y$7,$BG612=23),"",Entrées!Q640-Entrées!Q639))</f>
        <v>-66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-709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0</v>
      </c>
      <c r="CA612" s="32">
        <f>IF($BF612&gt;$Y$7,"",IF(AND($BF612=$Y$7,$BG612=23),"",Entrées!V640-Entrées!V639))</f>
        <v>-581</v>
      </c>
      <c r="CD612" s="33">
        <f>IF($BF612&lt;=$Y$7,Entrées!J639/CD$2,"")</f>
        <v>0.31825637143578095</v>
      </c>
      <c r="CE612" s="33">
        <f>IF($BF612&lt;=$Y$7,Entrées!K639/CE$2,"")</f>
        <v>0</v>
      </c>
      <c r="CF612" s="11">
        <f t="shared" si="710"/>
        <v>7926</v>
      </c>
      <c r="CG612" s="11">
        <f t="shared" si="711"/>
        <v>4186</v>
      </c>
      <c r="CH612" s="52">
        <f t="shared" si="712"/>
        <v>0.27160101910413265</v>
      </c>
      <c r="CI612" s="52">
        <f t="shared" si="713"/>
        <v>9.6170382329218221E-2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-1292</v>
      </c>
      <c r="F613" s="28">
        <f ca="1">IF($D613&gt;$D$8,"",INDIRECT(ADDRESS(ROW(Entrées!$C$37)+($D613-1)*24+F$11,COLUMN(Entrées!$C$37)+($C613-1),4,TRUE,"Entrées")))</f>
        <v>-1881</v>
      </c>
      <c r="G613" s="28">
        <f ca="1">IF($D613&gt;$D$8,"",INDIRECT(ADDRESS(ROW(Entrées!$C$37)+($D613-1)*24+G$11,COLUMN(Entrées!$C$37)+($C613-1),4,TRUE,"Entrées")))</f>
        <v>-1626</v>
      </c>
      <c r="H613" s="28">
        <f ca="1">IF($D613&gt;$D$8,"",INDIRECT(ADDRESS(ROW(Entrées!$C$37)+($D613-1)*24+H$11,COLUMN(Entrées!$C$37)+($C613-1),4,TRUE,"Entrées")))</f>
        <v>-1660</v>
      </c>
      <c r="I613" s="28">
        <f ca="1">IF($D613&gt;$D$8,"",INDIRECT(ADDRESS(ROW(Entrées!$C$37)+($D613-1)*24+I$11,COLUMN(Entrées!$C$37)+($C613-1),4,TRUE,"Entrées")))</f>
        <v>-1694</v>
      </c>
      <c r="J613" s="28">
        <f ca="1">IF($D613&gt;$D$8,"",INDIRECT(ADDRESS(ROW(Entrées!$C$37)+($D613-1)*24+J$11,COLUMN(Entrées!$C$37)+($C613-1),4,TRUE,"Entrées")))</f>
        <v>-1326</v>
      </c>
      <c r="K613" s="28">
        <f ca="1">IF($D613&gt;$D$8,"",INDIRECT(ADDRESS(ROW(Entrées!$C$37)+($D613-1)*24+K$11,COLUMN(Entrées!$C$37)+($C613-1),4,TRUE,"Entrées")))</f>
        <v>-1214</v>
      </c>
      <c r="L613" s="28">
        <f ca="1">IF($D613&gt;$D$8,"",INDIRECT(ADDRESS(ROW(Entrées!$C$37)+($D613-1)*24+L$11,COLUMN(Entrées!$C$37)+($C613-1),4,TRUE,"Entrées")))</f>
        <v>-681</v>
      </c>
      <c r="M613" s="28">
        <f ca="1">IF($D613&gt;$D$8,"",INDIRECT(ADDRESS(ROW(Entrées!$C$37)+($D613-1)*24+M$11,COLUMN(Entrées!$C$37)+($C613-1),4,TRUE,"Entrées")))</f>
        <v>290</v>
      </c>
      <c r="N613" s="28">
        <f ca="1">IF($D613&gt;$D$8,"",INDIRECT(ADDRESS(ROW(Entrées!$C$37)+($D613-1)*24+N$11,COLUMN(Entrées!$C$37)+($C613-1),4,TRUE,"Entrées")))</f>
        <v>82</v>
      </c>
      <c r="O613" s="28">
        <f ca="1">IF($D613&gt;$D$8,"",INDIRECT(ADDRESS(ROW(Entrées!$C$37)+($D613-1)*24+O$11,COLUMN(Entrées!$C$37)+($C613-1),4,TRUE,"Entrées")))</f>
        <v>-4</v>
      </c>
      <c r="P613" s="28">
        <f ca="1">IF($D613&gt;$D$8,"",INDIRECT(ADDRESS(ROW(Entrées!$C$37)+($D613-1)*24+P$11,COLUMN(Entrées!$C$37)+($C613-1),4,TRUE,"Entrées")))</f>
        <v>230</v>
      </c>
      <c r="Q613" s="28">
        <f ca="1">IF($D613&gt;$D$8,"",INDIRECT(ADDRESS(ROW(Entrées!$C$37)+($D613-1)*24+Q$11,COLUMN(Entrées!$C$37)+($C613-1),4,TRUE,"Entrées")))</f>
        <v>453</v>
      </c>
      <c r="R613" s="28">
        <f ca="1">IF($D613&gt;$D$8,"",INDIRECT(ADDRESS(ROW(Entrées!$C$37)+($D613-1)*24+R$11,COLUMN(Entrées!$C$37)+($C613-1),4,TRUE,"Entrées")))</f>
        <v>442</v>
      </c>
      <c r="S613" s="28">
        <f ca="1">IF($D613&gt;$D$8,"",INDIRECT(ADDRESS(ROW(Entrées!$C$37)+($D613-1)*24+S$11,COLUMN(Entrées!$C$37)+($C613-1),4,TRUE,"Entrées")))</f>
        <v>373</v>
      </c>
      <c r="T613" s="28">
        <f ca="1">IF($D613&gt;$D$8,"",INDIRECT(ADDRESS(ROW(Entrées!$C$37)+($D613-1)*24+T$11,COLUMN(Entrées!$C$37)+($C613-1),4,TRUE,"Entrées")))</f>
        <v>75</v>
      </c>
      <c r="U613" s="28">
        <f ca="1">IF($D613&gt;$D$8,"",INDIRECT(ADDRESS(ROW(Entrées!$C$37)+($D613-1)*24+U$11,COLUMN(Entrées!$C$37)+($C613-1),4,TRUE,"Entrées")))</f>
        <v>-36</v>
      </c>
      <c r="V613" s="28">
        <f ca="1">IF($D613&gt;$D$8,"",INDIRECT(ADDRESS(ROW(Entrées!$C$37)+($D613-1)*24+V$11,COLUMN(Entrées!$C$37)+($C613-1),4,TRUE,"Entrées")))</f>
        <v>-274</v>
      </c>
      <c r="W613" s="28">
        <f ca="1">IF($D613&gt;$D$8,"",INDIRECT(ADDRESS(ROW(Entrées!$C$37)+($D613-1)*24+W$11,COLUMN(Entrées!$C$37)+($C613-1),4,TRUE,"Entrées")))</f>
        <v>210</v>
      </c>
      <c r="X613" s="28">
        <f ca="1">IF($D613&gt;$D$8,"",INDIRECT(ADDRESS(ROW(Entrées!$C$37)+($D613-1)*24+X$11,COLUMN(Entrées!$C$37)+($C613-1),4,TRUE,"Entrées")))</f>
        <v>179</v>
      </c>
      <c r="Y613" s="28">
        <f ca="1">IF($D613&gt;$D$8,"",INDIRECT(ADDRESS(ROW(Entrées!$C$37)+($D613-1)*24+Y$11,COLUMN(Entrées!$C$37)+($C613-1),4,TRUE,"Entrées")))</f>
        <v>-378</v>
      </c>
      <c r="Z613" s="28">
        <f ca="1">IF($D613&gt;$D$8,"",INDIRECT(ADDRESS(ROW(Entrées!$C$37)+($D613-1)*24+Z$11,COLUMN(Entrées!$C$37)+($C613-1),4,TRUE,"Entrées")))</f>
        <v>-790</v>
      </c>
      <c r="AA613" s="28">
        <f ca="1">IF($D613&gt;$D$8,"",INDIRECT(ADDRESS(ROW(Entrées!$C$37)+($D613-1)*24+AA$11,COLUMN(Entrées!$C$37)+($C613-1),4,TRUE,"Entrées")))</f>
        <v>-1153</v>
      </c>
      <c r="AB613" s="28">
        <f ca="1">IF($D613&gt;$D$8,"",INDIRECT(ADDRESS(ROW(Entrées!$C$37)+($D613-1)*24+AB$11,COLUMN(Entrées!$C$37)+($C613-1),4,TRUE,"Entrées")))</f>
        <v>-175</v>
      </c>
      <c r="AC613" s="11"/>
      <c r="AD613" s="40">
        <f t="shared" ca="1" si="742"/>
        <v>-493.75</v>
      </c>
      <c r="AE613" s="40">
        <f t="shared" ca="1" si="744"/>
        <v>453</v>
      </c>
      <c r="AF613" s="40">
        <f t="shared" ca="1" si="745"/>
        <v>-1881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49473.956989247294</v>
      </c>
      <c r="AK613" s="31">
        <f t="shared" ca="1" si="690"/>
        <v>49350.672043010745</v>
      </c>
      <c r="AL613" s="31">
        <f t="shared" ca="1" si="691"/>
        <v>49398.118279569891</v>
      </c>
      <c r="AM613" s="31">
        <f t="shared" ca="1" si="692"/>
        <v>347.55645161290329</v>
      </c>
      <c r="AN613" s="31">
        <f t="shared" ca="1" si="693"/>
        <v>2588.1444892473114</v>
      </c>
      <c r="AO613" s="31">
        <f t="shared" ca="1" si="694"/>
        <v>1503.5463709677417</v>
      </c>
      <c r="AP613" s="31">
        <f t="shared" ca="1" si="695"/>
        <v>41704.171370967742</v>
      </c>
      <c r="AQ613" s="31">
        <f t="shared" ca="1" si="696"/>
        <v>2152.7096774193546</v>
      </c>
      <c r="AR613" s="31">
        <f t="shared" ca="1" si="697"/>
        <v>402.56922043010746</v>
      </c>
      <c r="AS613" s="31">
        <f t="shared" ca="1" si="698"/>
        <v>6508.2741935483891</v>
      </c>
      <c r="AT613" s="31">
        <f t="shared" ca="1" si="699"/>
        <v>-813.07862903225805</v>
      </c>
      <c r="AU613" s="31">
        <f t="shared" ca="1" si="700"/>
        <v>663.5913978494624</v>
      </c>
      <c r="AV613" s="31">
        <f t="shared" ca="1" si="701"/>
        <v>-5583.5161290322567</v>
      </c>
      <c r="AW613" s="31">
        <f t="shared" ca="1" si="702"/>
        <v>65.047043010752674</v>
      </c>
      <c r="AX613" s="31">
        <f t="shared" ca="1" si="703"/>
        <v>1350.5215053763443</v>
      </c>
      <c r="AY613" s="31">
        <f t="shared" ca="1" si="704"/>
        <v>-1174.383064516129</v>
      </c>
      <c r="AZ613" s="31">
        <f t="shared" ca="1" si="705"/>
        <v>-997.34811827956992</v>
      </c>
      <c r="BA613" s="31">
        <f t="shared" ca="1" si="706"/>
        <v>-382.02016129032256</v>
      </c>
      <c r="BB613" s="31">
        <f t="shared" ca="1" si="707"/>
        <v>-2410.5497311827958</v>
      </c>
      <c r="BC613" s="31">
        <f t="shared" ca="1" si="708"/>
        <v>-1597.1438172043011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-1788</v>
      </c>
      <c r="BI613" s="32">
        <f>IF($BF613&gt;$Y$7,"",IF(AND($BF613=$Y$7,$BG613=23),"",Entrées!D641-Entrées!D640))</f>
        <v>-1975</v>
      </c>
      <c r="BJ613" s="32">
        <f>IF($BF613&gt;$Y$7,"",IF(AND($BF613=$Y$7,$BG613=23),"",Entrées!E641-Entrées!E640))</f>
        <v>-1625</v>
      </c>
      <c r="BK613" s="32">
        <f>IF($BF613&gt;$Y$7,"",IF(AND($BF613=$Y$7,$BG613=23),"",Entrées!F641-Entrées!F640))</f>
        <v>0.5</v>
      </c>
      <c r="BL613" s="32">
        <f>IF($BF613&gt;$Y$7,"",IF(AND($BF613=$Y$7,$BG613=23),"",Entrées!G641-Entrées!G640))</f>
        <v>0</v>
      </c>
      <c r="BM613" s="32">
        <f>IF($BF613&gt;$Y$7,"",IF(AND($BF613=$Y$7,$BG613=23),"",Entrées!H641-Entrées!H640))</f>
        <v>0</v>
      </c>
      <c r="BN613" s="32">
        <f>IF($BF613&gt;$Y$7,"",IF(AND($BF613=$Y$7,$BG613=23),"",Entrées!I641-Entrées!I640))</f>
        <v>-806</v>
      </c>
      <c r="BO613" s="32">
        <f>IF($BF613&gt;$Y$7,"",IF(AND($BF613=$Y$7,$BG613=23),"",Entrées!J641-Entrées!J640))</f>
        <v>86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-54</v>
      </c>
      <c r="BR613" s="32">
        <f>IF($BF613&gt;$Y$7,"",IF(AND($BF613=$Y$7,$BG613=23),"",Entrées!M641-Entrées!M640))</f>
        <v>-613</v>
      </c>
      <c r="BS613" s="32">
        <f>IF($BF613&gt;$Y$7,"",IF(AND($BF613=$Y$7,$BG613=23),"",Entrées!N641-Entrées!N640))</f>
        <v>5.5</v>
      </c>
      <c r="BT613" s="32">
        <f>IF($BF613&gt;$Y$7,"",IF(AND($BF613=$Y$7,$BG613=23),"",Entrées!O641-Entrées!O640))</f>
        <v>-407</v>
      </c>
      <c r="BU613" s="32">
        <f>IF($BF613&gt;$Y$7,"",IF(AND($BF613=$Y$7,$BG613=23),"",Entrées!P641-Entrées!P640))</f>
        <v>1</v>
      </c>
      <c r="BV613" s="32">
        <f>IF($BF613&gt;$Y$7,"",IF(AND($BF613=$Y$7,$BG613=23),"",Entrées!Q641-Entrées!Q640))</f>
        <v>12</v>
      </c>
      <c r="BW613" s="32">
        <f>IF($BF613&gt;$Y$7,"",IF(AND($BF613=$Y$7,$BG613=23),"",Entrées!R641-Entrées!R640))</f>
        <v>-25</v>
      </c>
      <c r="BX613" s="32">
        <f>IF($BF613&gt;$Y$7,"",IF(AND($BF613=$Y$7,$BG613=23),"",Entrées!S641-Entrées!S640))</f>
        <v>98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0</v>
      </c>
      <c r="CD613" s="33">
        <f>IF($BF613&lt;=$Y$7,Entrées!J640/CD$2,"")</f>
        <v>0.31213726974514255</v>
      </c>
      <c r="CE613" s="33">
        <f>IF($BF613&lt;=$Y$7,Entrées!K640/CE$2,"")</f>
        <v>0</v>
      </c>
      <c r="CF613" s="11">
        <f t="shared" si="710"/>
        <v>7926</v>
      </c>
      <c r="CG613" s="11">
        <f t="shared" si="711"/>
        <v>4186</v>
      </c>
      <c r="CH613" s="52">
        <f t="shared" si="712"/>
        <v>0.27160101910413265</v>
      </c>
      <c r="CI613" s="52">
        <f t="shared" si="713"/>
        <v>9.6170382329218221E-2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-408</v>
      </c>
      <c r="F614" s="28">
        <f ca="1">IF($D614&gt;$D$8,"",INDIRECT(ADDRESS(ROW(Entrées!$C$37)+($D614-1)*24+F$11,COLUMN(Entrées!$C$37)+($C614-1),4,TRUE,"Entrées")))</f>
        <v>-1243</v>
      </c>
      <c r="G614" s="28">
        <f ca="1">IF($D614&gt;$D$8,"",INDIRECT(ADDRESS(ROW(Entrées!$C$37)+($D614-1)*24+G$11,COLUMN(Entrées!$C$37)+($C614-1),4,TRUE,"Entrées")))</f>
        <v>-1000</v>
      </c>
      <c r="H614" s="28">
        <f ca="1">IF($D614&gt;$D$8,"",INDIRECT(ADDRESS(ROW(Entrées!$C$37)+($D614-1)*24+H$11,COLUMN(Entrées!$C$37)+($C614-1),4,TRUE,"Entrées")))</f>
        <v>-2135</v>
      </c>
      <c r="I614" s="28">
        <f ca="1">IF($D614&gt;$D$8,"",INDIRECT(ADDRESS(ROW(Entrées!$C$37)+($D614-1)*24+I$11,COLUMN(Entrées!$C$37)+($C614-1),4,TRUE,"Entrées")))</f>
        <v>-2116</v>
      </c>
      <c r="J614" s="28">
        <f ca="1">IF($D614&gt;$D$8,"",INDIRECT(ADDRESS(ROW(Entrées!$C$37)+($D614-1)*24+J$11,COLUMN(Entrées!$C$37)+($C614-1),4,TRUE,"Entrées")))</f>
        <v>-867</v>
      </c>
      <c r="K614" s="28">
        <f ca="1">IF($D614&gt;$D$8,"",INDIRECT(ADDRESS(ROW(Entrées!$C$37)+($D614-1)*24+K$11,COLUMN(Entrées!$C$37)+($C614-1),4,TRUE,"Entrées")))</f>
        <v>-175</v>
      </c>
      <c r="L614" s="28">
        <f ca="1">IF($D614&gt;$D$8,"",INDIRECT(ADDRESS(ROW(Entrées!$C$37)+($D614-1)*24+L$11,COLUMN(Entrées!$C$37)+($C614-1),4,TRUE,"Entrées")))</f>
        <v>7</v>
      </c>
      <c r="M614" s="28">
        <f ca="1">IF($D614&gt;$D$8,"",INDIRECT(ADDRESS(ROW(Entrées!$C$37)+($D614-1)*24+M$11,COLUMN(Entrées!$C$37)+($C614-1),4,TRUE,"Entrées")))</f>
        <v>453</v>
      </c>
      <c r="N614" s="28">
        <f ca="1">IF($D614&gt;$D$8,"",INDIRECT(ADDRESS(ROW(Entrées!$C$37)+($D614-1)*24+N$11,COLUMN(Entrées!$C$37)+($C614-1),4,TRUE,"Entrées")))</f>
        <v>330</v>
      </c>
      <c r="O614" s="28">
        <f ca="1">IF($D614&gt;$D$8,"",INDIRECT(ADDRESS(ROW(Entrées!$C$37)+($D614-1)*24+O$11,COLUMN(Entrées!$C$37)+($C614-1),4,TRUE,"Entrées")))</f>
        <v>2</v>
      </c>
      <c r="P614" s="28">
        <f ca="1">IF($D614&gt;$D$8,"",INDIRECT(ADDRESS(ROW(Entrées!$C$37)+($D614-1)*24+P$11,COLUMN(Entrées!$C$37)+($C614-1),4,TRUE,"Entrées")))</f>
        <v>-135</v>
      </c>
      <c r="Q614" s="28">
        <f ca="1">IF($D614&gt;$D$8,"",INDIRECT(ADDRESS(ROW(Entrées!$C$37)+($D614-1)*24+Q$11,COLUMN(Entrées!$C$37)+($C614-1),4,TRUE,"Entrées")))</f>
        <v>-170</v>
      </c>
      <c r="R614" s="28">
        <f ca="1">IF($D614&gt;$D$8,"",INDIRECT(ADDRESS(ROW(Entrées!$C$37)+($D614-1)*24+R$11,COLUMN(Entrées!$C$37)+($C614-1),4,TRUE,"Entrées")))</f>
        <v>26</v>
      </c>
      <c r="S614" s="28">
        <f ca="1">IF($D614&gt;$D$8,"",INDIRECT(ADDRESS(ROW(Entrées!$C$37)+($D614-1)*24+S$11,COLUMN(Entrées!$C$37)+($C614-1),4,TRUE,"Entrées")))</f>
        <v>2</v>
      </c>
      <c r="T614" s="28">
        <f ca="1">IF($D614&gt;$D$8,"",INDIRECT(ADDRESS(ROW(Entrées!$C$37)+($D614-1)*24+T$11,COLUMN(Entrées!$C$37)+($C614-1),4,TRUE,"Entrées")))</f>
        <v>-137</v>
      </c>
      <c r="U614" s="28">
        <f ca="1">IF($D614&gt;$D$8,"",INDIRECT(ADDRESS(ROW(Entrées!$C$37)+($D614-1)*24+U$11,COLUMN(Entrées!$C$37)+($C614-1),4,TRUE,"Entrées")))</f>
        <v>-149</v>
      </c>
      <c r="V614" s="28">
        <f ca="1">IF($D614&gt;$D$8,"",INDIRECT(ADDRESS(ROW(Entrées!$C$37)+($D614-1)*24+V$11,COLUMN(Entrées!$C$37)+($C614-1),4,TRUE,"Entrées")))</f>
        <v>-356</v>
      </c>
      <c r="W614" s="28">
        <f ca="1">IF($D614&gt;$D$8,"",INDIRECT(ADDRESS(ROW(Entrées!$C$37)+($D614-1)*24+W$11,COLUMN(Entrées!$C$37)+($C614-1),4,TRUE,"Entrées")))</f>
        <v>167</v>
      </c>
      <c r="X614" s="28">
        <f ca="1">IF($D614&gt;$D$8,"",INDIRECT(ADDRESS(ROW(Entrées!$C$37)+($D614-1)*24+X$11,COLUMN(Entrées!$C$37)+($C614-1),4,TRUE,"Entrées")))</f>
        <v>695</v>
      </c>
      <c r="Y614" s="28">
        <f ca="1">IF($D614&gt;$D$8,"",INDIRECT(ADDRESS(ROW(Entrées!$C$37)+($D614-1)*24+Y$11,COLUMN(Entrées!$C$37)+($C614-1),4,TRUE,"Entrées")))</f>
        <v>81</v>
      </c>
      <c r="Z614" s="28">
        <f ca="1">IF($D614&gt;$D$8,"",INDIRECT(ADDRESS(ROW(Entrées!$C$37)+($D614-1)*24+Z$11,COLUMN(Entrées!$C$37)+($C614-1),4,TRUE,"Entrées")))</f>
        <v>-74</v>
      </c>
      <c r="AA614" s="28">
        <f ca="1">IF($D614&gt;$D$8,"",INDIRECT(ADDRESS(ROW(Entrées!$C$37)+($D614-1)*24+AA$11,COLUMN(Entrées!$C$37)+($C614-1),4,TRUE,"Entrées")))</f>
        <v>-52</v>
      </c>
      <c r="AB614" s="28">
        <f ca="1">IF($D614&gt;$D$8,"",INDIRECT(ADDRESS(ROW(Entrées!$C$37)+($D614-1)*24+AB$11,COLUMN(Entrées!$C$37)+($C614-1),4,TRUE,"Entrées")))</f>
        <v>120</v>
      </c>
      <c r="AC614" s="11"/>
      <c r="AD614" s="40">
        <f t="shared" ca="1" si="742"/>
        <v>-297.25</v>
      </c>
      <c r="AE614" s="40">
        <f t="shared" ca="1" si="744"/>
        <v>695</v>
      </c>
      <c r="AF614" s="40">
        <f t="shared" ca="1" si="745"/>
        <v>-2135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49473.956989247294</v>
      </c>
      <c r="AK614" s="31">
        <f t="shared" ca="1" si="690"/>
        <v>49350.672043010745</v>
      </c>
      <c r="AL614" s="31">
        <f t="shared" ca="1" si="691"/>
        <v>49398.118279569891</v>
      </c>
      <c r="AM614" s="31">
        <f t="shared" ca="1" si="692"/>
        <v>347.55645161290329</v>
      </c>
      <c r="AN614" s="31">
        <f t="shared" ca="1" si="693"/>
        <v>2588.1444892473114</v>
      </c>
      <c r="AO614" s="31">
        <f t="shared" ca="1" si="694"/>
        <v>1503.5463709677417</v>
      </c>
      <c r="AP614" s="31">
        <f t="shared" ca="1" si="695"/>
        <v>41704.171370967742</v>
      </c>
      <c r="AQ614" s="31">
        <f t="shared" ca="1" si="696"/>
        <v>2152.7096774193546</v>
      </c>
      <c r="AR614" s="31">
        <f t="shared" ca="1" si="697"/>
        <v>402.56922043010746</v>
      </c>
      <c r="AS614" s="31">
        <f t="shared" ca="1" si="698"/>
        <v>6508.2741935483891</v>
      </c>
      <c r="AT614" s="31">
        <f t="shared" ca="1" si="699"/>
        <v>-813.07862903225805</v>
      </c>
      <c r="AU614" s="31">
        <f t="shared" ca="1" si="700"/>
        <v>663.5913978494624</v>
      </c>
      <c r="AV614" s="31">
        <f t="shared" ca="1" si="701"/>
        <v>-5583.5161290322567</v>
      </c>
      <c r="AW614" s="31">
        <f t="shared" ca="1" si="702"/>
        <v>65.047043010752674</v>
      </c>
      <c r="AX614" s="31">
        <f t="shared" ca="1" si="703"/>
        <v>1350.5215053763443</v>
      </c>
      <c r="AY614" s="31">
        <f t="shared" ca="1" si="704"/>
        <v>-1174.383064516129</v>
      </c>
      <c r="AZ614" s="31">
        <f t="shared" ca="1" si="705"/>
        <v>-997.34811827956992</v>
      </c>
      <c r="BA614" s="31">
        <f t="shared" ca="1" si="706"/>
        <v>-382.02016129032256</v>
      </c>
      <c r="BB614" s="31">
        <f t="shared" ca="1" si="707"/>
        <v>-2410.5497311827958</v>
      </c>
      <c r="BC614" s="31">
        <f t="shared" ca="1" si="708"/>
        <v>-1597.1438172043011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-226.5</v>
      </c>
      <c r="BI614" s="32">
        <f>IF($BF614&gt;$Y$7,"",IF(AND($BF614=$Y$7,$BG614=23),"",Entrées!D642-Entrées!D641))</f>
        <v>450</v>
      </c>
      <c r="BJ614" s="32">
        <f>IF($BF614&gt;$Y$7,"",IF(AND($BF614=$Y$7,$BG614=23),"",Entrées!E642-Entrées!E641))</f>
        <v>162.5</v>
      </c>
      <c r="BK614" s="32">
        <f>IF($BF614&gt;$Y$7,"",IF(AND($BF614=$Y$7,$BG614=23),"",Entrées!F642-Entrées!F641))</f>
        <v>0.5</v>
      </c>
      <c r="BL614" s="32">
        <f>IF($BF614&gt;$Y$7,"",IF(AND($BF614=$Y$7,$BG614=23),"",Entrées!G642-Entrées!G641))</f>
        <v>0</v>
      </c>
      <c r="BM614" s="32">
        <f>IF($BF614&gt;$Y$7,"",IF(AND($BF614=$Y$7,$BG614=23),"",Entrées!H642-Entrées!H641))</f>
        <v>0.5</v>
      </c>
      <c r="BN614" s="32">
        <f>IF($BF614&gt;$Y$7,"",IF(AND($BF614=$Y$7,$BG614=23),"",Entrées!I642-Entrées!I641))</f>
        <v>-457</v>
      </c>
      <c r="BO614" s="32">
        <f>IF($BF614&gt;$Y$7,"",IF(AND($BF614=$Y$7,$BG614=23),"",Entrées!J642-Entrées!J641))</f>
        <v>38.5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89.5</v>
      </c>
      <c r="BR614" s="32">
        <f>IF($BF614&gt;$Y$7,"",IF(AND($BF614=$Y$7,$BG614=23),"",Entrées!M642-Entrées!M641))</f>
        <v>74.5</v>
      </c>
      <c r="BS614" s="32">
        <f>IF($BF614&gt;$Y$7,"",IF(AND($BF614=$Y$7,$BG614=23),"",Entrées!N642-Entrées!N641))</f>
        <v>11</v>
      </c>
      <c r="BT614" s="32">
        <f>IF($BF614&gt;$Y$7,"",IF(AND($BF614=$Y$7,$BG614=23),"",Entrées!O642-Entrées!O641))</f>
        <v>16</v>
      </c>
      <c r="BU614" s="32">
        <f>IF($BF614&gt;$Y$7,"",IF(AND($BF614=$Y$7,$BG614=23),"",Entrées!P642-Entrées!P641))</f>
        <v>0</v>
      </c>
      <c r="BV614" s="32">
        <f>IF($BF614&gt;$Y$7,"",IF(AND($BF614=$Y$7,$BG614=23),"",Entrées!Q642-Entrées!Q641))</f>
        <v>100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-4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0</v>
      </c>
      <c r="CD614" s="33">
        <f>IF($BF614&lt;=$Y$7,Entrées!J641/CD$2,"")</f>
        <v>0.32298763562957356</v>
      </c>
      <c r="CE614" s="33">
        <f>IF($BF614&lt;=$Y$7,Entrées!K641/CE$2,"")</f>
        <v>0</v>
      </c>
      <c r="CF614" s="11">
        <f t="shared" si="710"/>
        <v>7926</v>
      </c>
      <c r="CG614" s="11">
        <f t="shared" si="711"/>
        <v>4186</v>
      </c>
      <c r="CH614" s="52">
        <f t="shared" si="712"/>
        <v>0.27160101910413265</v>
      </c>
      <c r="CI614" s="52">
        <f t="shared" si="713"/>
        <v>9.6170382329218221E-2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-1118</v>
      </c>
      <c r="F615" s="28">
        <f ca="1">IF($D615&gt;$D$8,"",INDIRECT(ADDRESS(ROW(Entrées!$C$37)+($D615-1)*24+F$11,COLUMN(Entrées!$C$37)+($C615-1),4,TRUE,"Entrées")))</f>
        <v>-1204</v>
      </c>
      <c r="G615" s="28">
        <f ca="1">IF($D615&gt;$D$8,"",INDIRECT(ADDRESS(ROW(Entrées!$C$37)+($D615-1)*24+G$11,COLUMN(Entrées!$C$37)+($C615-1),4,TRUE,"Entrées")))</f>
        <v>-1084</v>
      </c>
      <c r="H615" s="28">
        <f ca="1">IF($D615&gt;$D$8,"",INDIRECT(ADDRESS(ROW(Entrées!$C$37)+($D615-1)*24+H$11,COLUMN(Entrées!$C$37)+($C615-1),4,TRUE,"Entrées")))</f>
        <v>-2230</v>
      </c>
      <c r="I615" s="28">
        <f ca="1">IF($D615&gt;$D$8,"",INDIRECT(ADDRESS(ROW(Entrées!$C$37)+($D615-1)*24+I$11,COLUMN(Entrées!$C$37)+($C615-1),4,TRUE,"Entrées")))</f>
        <v>-2212</v>
      </c>
      <c r="J615" s="28">
        <f ca="1">IF($D615&gt;$D$8,"",INDIRECT(ADDRESS(ROW(Entrées!$C$37)+($D615-1)*24+J$11,COLUMN(Entrées!$C$37)+($C615-1),4,TRUE,"Entrées")))</f>
        <v>-1467</v>
      </c>
      <c r="K615" s="28">
        <f ca="1">IF($D615&gt;$D$8,"",INDIRECT(ADDRESS(ROW(Entrées!$C$37)+($D615-1)*24+K$11,COLUMN(Entrées!$C$37)+($C615-1),4,TRUE,"Entrées")))</f>
        <v>-1361</v>
      </c>
      <c r="L615" s="28">
        <f ca="1">IF($D615&gt;$D$8,"",INDIRECT(ADDRESS(ROW(Entrées!$C$37)+($D615-1)*24+L$11,COLUMN(Entrées!$C$37)+($C615-1),4,TRUE,"Entrées")))</f>
        <v>-1148</v>
      </c>
      <c r="M615" s="28">
        <f ca="1">IF($D615&gt;$D$8,"",INDIRECT(ADDRESS(ROW(Entrées!$C$37)+($D615-1)*24+M$11,COLUMN(Entrées!$C$37)+($C615-1),4,TRUE,"Entrées")))</f>
        <v>-1427</v>
      </c>
      <c r="N615" s="28">
        <f ca="1">IF($D615&gt;$D$8,"",INDIRECT(ADDRESS(ROW(Entrées!$C$37)+($D615-1)*24+N$11,COLUMN(Entrées!$C$37)+($C615-1),4,TRUE,"Entrées")))</f>
        <v>-1195</v>
      </c>
      <c r="O615" s="28">
        <f ca="1">IF($D615&gt;$D$8,"",INDIRECT(ADDRESS(ROW(Entrées!$C$37)+($D615-1)*24+O$11,COLUMN(Entrées!$C$37)+($C615-1),4,TRUE,"Entrées")))</f>
        <v>-1530</v>
      </c>
      <c r="P615" s="28">
        <f ca="1">IF($D615&gt;$D$8,"",INDIRECT(ADDRESS(ROW(Entrées!$C$37)+($D615-1)*24+P$11,COLUMN(Entrées!$C$37)+($C615-1),4,TRUE,"Entrées")))</f>
        <v>-1548</v>
      </c>
      <c r="Q615" s="28">
        <f ca="1">IF($D615&gt;$D$8,"",INDIRECT(ADDRESS(ROW(Entrées!$C$37)+($D615-1)*24+Q$11,COLUMN(Entrées!$C$37)+($C615-1),4,TRUE,"Entrées")))</f>
        <v>-1147</v>
      </c>
      <c r="R615" s="28">
        <f ca="1">IF($D615&gt;$D$8,"",INDIRECT(ADDRESS(ROW(Entrées!$C$37)+($D615-1)*24+R$11,COLUMN(Entrées!$C$37)+($C615-1),4,TRUE,"Entrées")))</f>
        <v>-845</v>
      </c>
      <c r="S615" s="28">
        <f ca="1">IF($D615&gt;$D$8,"",INDIRECT(ADDRESS(ROW(Entrées!$C$37)+($D615-1)*24+S$11,COLUMN(Entrées!$C$37)+($C615-1),4,TRUE,"Entrées")))</f>
        <v>-406</v>
      </c>
      <c r="T615" s="28">
        <f ca="1">IF($D615&gt;$D$8,"",INDIRECT(ADDRESS(ROW(Entrées!$C$37)+($D615-1)*24+T$11,COLUMN(Entrées!$C$37)+($C615-1),4,TRUE,"Entrées")))</f>
        <v>-1188</v>
      </c>
      <c r="U615" s="28">
        <f ca="1">IF($D615&gt;$D$8,"",INDIRECT(ADDRESS(ROW(Entrées!$C$37)+($D615-1)*24+U$11,COLUMN(Entrées!$C$37)+($C615-1),4,TRUE,"Entrées")))</f>
        <v>-1576</v>
      </c>
      <c r="V615" s="28">
        <f ca="1">IF($D615&gt;$D$8,"",INDIRECT(ADDRESS(ROW(Entrées!$C$37)+($D615-1)*24+V$11,COLUMN(Entrées!$C$37)+($C615-1),4,TRUE,"Entrées")))</f>
        <v>-1943</v>
      </c>
      <c r="W615" s="28">
        <f ca="1">IF($D615&gt;$D$8,"",INDIRECT(ADDRESS(ROW(Entrées!$C$37)+($D615-1)*24+W$11,COLUMN(Entrées!$C$37)+($C615-1),4,TRUE,"Entrées")))</f>
        <v>-1817</v>
      </c>
      <c r="X615" s="28">
        <f ca="1">IF($D615&gt;$D$8,"",INDIRECT(ADDRESS(ROW(Entrées!$C$37)+($D615-1)*24+X$11,COLUMN(Entrées!$C$37)+($C615-1),4,TRUE,"Entrées")))</f>
        <v>-1544</v>
      </c>
      <c r="Y615" s="28">
        <f ca="1">IF($D615&gt;$D$8,"",INDIRECT(ADDRESS(ROW(Entrées!$C$37)+($D615-1)*24+Y$11,COLUMN(Entrées!$C$37)+($C615-1),4,TRUE,"Entrées")))</f>
        <v>-874</v>
      </c>
      <c r="Z615" s="28">
        <f ca="1">IF($D615&gt;$D$8,"",INDIRECT(ADDRESS(ROW(Entrées!$C$37)+($D615-1)*24+Z$11,COLUMN(Entrées!$C$37)+($C615-1),4,TRUE,"Entrées")))</f>
        <v>-1041</v>
      </c>
      <c r="AA615" s="28">
        <f ca="1">IF($D615&gt;$D$8,"",INDIRECT(ADDRESS(ROW(Entrées!$C$37)+($D615-1)*24+AA$11,COLUMN(Entrées!$C$37)+($C615-1),4,TRUE,"Entrées")))</f>
        <v>-295</v>
      </c>
      <c r="AB615" s="28">
        <f ca="1">IF($D615&gt;$D$8,"",INDIRECT(ADDRESS(ROW(Entrées!$C$37)+($D615-1)*24+AB$11,COLUMN(Entrées!$C$37)+($C615-1),4,TRUE,"Entrées")))</f>
        <v>-116</v>
      </c>
      <c r="AC615" s="11"/>
      <c r="AD615" s="40">
        <f t="shared" ca="1" si="742"/>
        <v>-1263.1666666666667</v>
      </c>
      <c r="AE615" s="40">
        <f t="shared" ca="1" si="744"/>
        <v>-116</v>
      </c>
      <c r="AF615" s="40">
        <f t="shared" ca="1" si="745"/>
        <v>-2230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49473.956989247294</v>
      </c>
      <c r="AK615" s="31">
        <f t="shared" ca="1" si="690"/>
        <v>49350.672043010745</v>
      </c>
      <c r="AL615" s="31">
        <f t="shared" ca="1" si="691"/>
        <v>49398.118279569891</v>
      </c>
      <c r="AM615" s="31">
        <f t="shared" ca="1" si="692"/>
        <v>347.55645161290329</v>
      </c>
      <c r="AN615" s="31">
        <f t="shared" ca="1" si="693"/>
        <v>2588.1444892473114</v>
      </c>
      <c r="AO615" s="31">
        <f t="shared" ca="1" si="694"/>
        <v>1503.5463709677417</v>
      </c>
      <c r="AP615" s="31">
        <f t="shared" ca="1" si="695"/>
        <v>41704.171370967742</v>
      </c>
      <c r="AQ615" s="31">
        <f t="shared" ca="1" si="696"/>
        <v>2152.7096774193546</v>
      </c>
      <c r="AR615" s="31">
        <f t="shared" ca="1" si="697"/>
        <v>402.56922043010746</v>
      </c>
      <c r="AS615" s="31">
        <f t="shared" ca="1" si="698"/>
        <v>6508.2741935483891</v>
      </c>
      <c r="AT615" s="31">
        <f t="shared" ca="1" si="699"/>
        <v>-813.07862903225805</v>
      </c>
      <c r="AU615" s="31">
        <f t="shared" ca="1" si="700"/>
        <v>663.5913978494624</v>
      </c>
      <c r="AV615" s="31">
        <f t="shared" ca="1" si="701"/>
        <v>-5583.5161290322567</v>
      </c>
      <c r="AW615" s="31">
        <f t="shared" ca="1" si="702"/>
        <v>65.047043010752674</v>
      </c>
      <c r="AX615" s="31">
        <f t="shared" ca="1" si="703"/>
        <v>1350.5215053763443</v>
      </c>
      <c r="AY615" s="31">
        <f t="shared" ca="1" si="704"/>
        <v>-1174.383064516129</v>
      </c>
      <c r="AZ615" s="31">
        <f t="shared" ca="1" si="705"/>
        <v>-997.34811827956992</v>
      </c>
      <c r="BA615" s="31">
        <f t="shared" ca="1" si="706"/>
        <v>-382.02016129032256</v>
      </c>
      <c r="BB615" s="31">
        <f t="shared" ca="1" si="707"/>
        <v>-2410.5497311827958</v>
      </c>
      <c r="BC615" s="31">
        <f t="shared" ca="1" si="708"/>
        <v>-1597.1438172043011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1233.5</v>
      </c>
      <c r="BI615" s="32">
        <f>IF($BF615&gt;$Y$7,"",IF(AND($BF615=$Y$7,$BG615=23),"",Entrées!D643-Entrées!D642))</f>
        <v>1062.5</v>
      </c>
      <c r="BJ615" s="32">
        <f>IF($BF615&gt;$Y$7,"",IF(AND($BF615=$Y$7,$BG615=23),"",Entrées!E643-Entrées!E642))</f>
        <v>1712.5</v>
      </c>
      <c r="BK615" s="32">
        <f>IF($BF615&gt;$Y$7,"",IF(AND($BF615=$Y$7,$BG615=23),"",Entrées!F643-Entrées!F642))</f>
        <v>-0.5</v>
      </c>
      <c r="BL615" s="32">
        <f>IF($BF615&gt;$Y$7,"",IF(AND($BF615=$Y$7,$BG615=23),"",Entrées!G643-Entrées!G642))</f>
        <v>0</v>
      </c>
      <c r="BM615" s="32">
        <f>IF($BF615&gt;$Y$7,"",IF(AND($BF615=$Y$7,$BG615=23),"",Entrées!H643-Entrées!H642))</f>
        <v>-1.5</v>
      </c>
      <c r="BN615" s="32">
        <f>IF($BF615&gt;$Y$7,"",IF(AND($BF615=$Y$7,$BG615=23),"",Entrées!I643-Entrées!I642))</f>
        <v>725</v>
      </c>
      <c r="BO615" s="32">
        <f>IF($BF615&gt;$Y$7,"",IF(AND($BF615=$Y$7,$BG615=23),"",Entrées!J643-Entrées!J642))</f>
        <v>193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196.5</v>
      </c>
      <c r="BR615" s="32">
        <f>IF($BF615&gt;$Y$7,"",IF(AND($BF615=$Y$7,$BG615=23),"",Entrées!M643-Entrées!M642))</f>
        <v>72.5</v>
      </c>
      <c r="BS615" s="32">
        <f>IF($BF615&gt;$Y$7,"",IF(AND($BF615=$Y$7,$BG615=23),"",Entrées!N643-Entrées!N642))</f>
        <v>2.5</v>
      </c>
      <c r="BT615" s="32">
        <f>IF($BF615&gt;$Y$7,"",IF(AND($BF615=$Y$7,$BG615=23),"",Entrées!O643-Entrées!O642))</f>
        <v>46.5</v>
      </c>
      <c r="BU615" s="32">
        <f>IF($BF615&gt;$Y$7,"",IF(AND($BF615=$Y$7,$BG615=23),"",Entrées!P643-Entrées!P642))</f>
        <v>-0.5</v>
      </c>
      <c r="BV615" s="32">
        <f>IF($BF615&gt;$Y$7,"",IF(AND($BF615=$Y$7,$BG615=23),"",Entrées!Q643-Entrées!Q642))</f>
        <v>-75</v>
      </c>
      <c r="BW615" s="32">
        <f>IF($BF615&gt;$Y$7,"",IF(AND($BF615=$Y$7,$BG615=23),"",Entrées!R643-Entrées!R642))</f>
        <v>-198</v>
      </c>
      <c r="BX615" s="32">
        <f>IF($BF615&gt;$Y$7,"",IF(AND($BF615=$Y$7,$BG615=23),"",Entrées!S643-Entrées!S642))</f>
        <v>-162</v>
      </c>
      <c r="BY615" s="32">
        <f>IF($BF615&gt;$Y$7,"",IF(AND($BF615=$Y$7,$BG615=23),"",Entrées!T643-Entrées!T642))</f>
        <v>0</v>
      </c>
      <c r="BZ615" s="32">
        <f>IF($BF615&gt;$Y$7,"",IF(AND($BF615=$Y$7,$BG615=23),"",Entrées!U643-Entrées!U642))</f>
        <v>0</v>
      </c>
      <c r="CA615" s="32">
        <f>IF($BF615&gt;$Y$7,"",IF(AND($BF615=$Y$7,$BG615=23),"",Entrées!V643-Entrées!V642))</f>
        <v>227</v>
      </c>
      <c r="CD615" s="33">
        <f>IF($BF615&lt;=$Y$7,Entrées!J642/CD$2,"")</f>
        <v>0.32784506686853393</v>
      </c>
      <c r="CE615" s="33">
        <f>IF($BF615&lt;=$Y$7,Entrées!K642/CE$2,"")</f>
        <v>0</v>
      </c>
      <c r="CF615" s="11">
        <f t="shared" si="710"/>
        <v>7926</v>
      </c>
      <c r="CG615" s="11">
        <f t="shared" si="711"/>
        <v>4186</v>
      </c>
      <c r="CH615" s="52">
        <f t="shared" si="712"/>
        <v>0.27160101910413265</v>
      </c>
      <c r="CI615" s="52">
        <f t="shared" si="713"/>
        <v>9.6170382329218221E-2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-643</v>
      </c>
      <c r="F616" s="28">
        <f ca="1">IF($D616&gt;$D$8,"",INDIRECT(ADDRESS(ROW(Entrées!$C$37)+($D616-1)*24+F$11,COLUMN(Entrées!$C$37)+($C616-1),4,TRUE,"Entrées")))</f>
        <v>-224</v>
      </c>
      <c r="G616" s="28">
        <f ca="1">IF($D616&gt;$D$8,"",INDIRECT(ADDRESS(ROW(Entrées!$C$37)+($D616-1)*24+G$11,COLUMN(Entrées!$C$37)+($C616-1),4,TRUE,"Entrées")))</f>
        <v>-321</v>
      </c>
      <c r="H616" s="28">
        <f ca="1">IF($D616&gt;$D$8,"",INDIRECT(ADDRESS(ROW(Entrées!$C$37)+($D616-1)*24+H$11,COLUMN(Entrées!$C$37)+($C616-1),4,TRUE,"Entrées")))</f>
        <v>-1385</v>
      </c>
      <c r="I616" s="28">
        <f ca="1">IF($D616&gt;$D$8,"",INDIRECT(ADDRESS(ROW(Entrées!$C$37)+($D616-1)*24+I$11,COLUMN(Entrées!$C$37)+($C616-1),4,TRUE,"Entrées")))</f>
        <v>-1308</v>
      </c>
      <c r="J616" s="28">
        <f ca="1">IF($D616&gt;$D$8,"",INDIRECT(ADDRESS(ROW(Entrées!$C$37)+($D616-1)*24+J$11,COLUMN(Entrées!$C$37)+($C616-1),4,TRUE,"Entrées")))</f>
        <v>-1382</v>
      </c>
      <c r="K616" s="28">
        <f ca="1">IF($D616&gt;$D$8,"",INDIRECT(ADDRESS(ROW(Entrées!$C$37)+($D616-1)*24+K$11,COLUMN(Entrées!$C$37)+($C616-1),4,TRUE,"Entrées")))</f>
        <v>-1329</v>
      </c>
      <c r="L616" s="28">
        <f ca="1">IF($D616&gt;$D$8,"",INDIRECT(ADDRESS(ROW(Entrées!$C$37)+($D616-1)*24+L$11,COLUMN(Entrées!$C$37)+($C616-1),4,TRUE,"Entrées")))</f>
        <v>-536</v>
      </c>
      <c r="M616" s="28">
        <f ca="1">IF($D616&gt;$D$8,"",INDIRECT(ADDRESS(ROW(Entrées!$C$37)+($D616-1)*24+M$11,COLUMN(Entrées!$C$37)+($C616-1),4,TRUE,"Entrées")))</f>
        <v>-373</v>
      </c>
      <c r="N616" s="28">
        <f ca="1">IF($D616&gt;$D$8,"",INDIRECT(ADDRESS(ROW(Entrées!$C$37)+($D616-1)*24+N$11,COLUMN(Entrées!$C$37)+($C616-1),4,TRUE,"Entrées")))</f>
        <v>-662</v>
      </c>
      <c r="O616" s="28">
        <f ca="1">IF($D616&gt;$D$8,"",INDIRECT(ADDRESS(ROW(Entrées!$C$37)+($D616-1)*24+O$11,COLUMN(Entrées!$C$37)+($C616-1),4,TRUE,"Entrées")))</f>
        <v>-468</v>
      </c>
      <c r="P616" s="28">
        <f ca="1">IF($D616&gt;$D$8,"",INDIRECT(ADDRESS(ROW(Entrées!$C$37)+($D616-1)*24+P$11,COLUMN(Entrées!$C$37)+($C616-1),4,TRUE,"Entrées")))</f>
        <v>-478</v>
      </c>
      <c r="Q616" s="28">
        <f ca="1">IF($D616&gt;$D$8,"",INDIRECT(ADDRESS(ROW(Entrées!$C$37)+($D616-1)*24+Q$11,COLUMN(Entrées!$C$37)+($C616-1),4,TRUE,"Entrées")))</f>
        <v>-733</v>
      </c>
      <c r="R616" s="28">
        <f ca="1">IF($D616&gt;$D$8,"",INDIRECT(ADDRESS(ROW(Entrées!$C$37)+($D616-1)*24+R$11,COLUMN(Entrées!$C$37)+($C616-1),4,TRUE,"Entrées")))</f>
        <v>-1926</v>
      </c>
      <c r="S616" s="28">
        <f ca="1">IF($D616&gt;$D$8,"",INDIRECT(ADDRESS(ROW(Entrées!$C$37)+($D616-1)*24+S$11,COLUMN(Entrées!$C$37)+($C616-1),4,TRUE,"Entrées")))</f>
        <v>-1726</v>
      </c>
      <c r="T616" s="28">
        <f ca="1">IF($D616&gt;$D$8,"",INDIRECT(ADDRESS(ROW(Entrées!$C$37)+($D616-1)*24+T$11,COLUMN(Entrées!$C$37)+($C616-1),4,TRUE,"Entrées")))</f>
        <v>-1549</v>
      </c>
      <c r="U616" s="28">
        <f ca="1">IF($D616&gt;$D$8,"",INDIRECT(ADDRESS(ROW(Entrées!$C$37)+($D616-1)*24+U$11,COLUMN(Entrées!$C$37)+($C616-1),4,TRUE,"Entrées")))</f>
        <v>-1501</v>
      </c>
      <c r="V616" s="28">
        <f ca="1">IF($D616&gt;$D$8,"",INDIRECT(ADDRESS(ROW(Entrées!$C$37)+($D616-1)*24+V$11,COLUMN(Entrées!$C$37)+($C616-1),4,TRUE,"Entrées")))</f>
        <v>-1103</v>
      </c>
      <c r="W616" s="28">
        <f ca="1">IF($D616&gt;$D$8,"",INDIRECT(ADDRESS(ROW(Entrées!$C$37)+($D616-1)*24+W$11,COLUMN(Entrées!$C$37)+($C616-1),4,TRUE,"Entrées")))</f>
        <v>-1513</v>
      </c>
      <c r="X616" s="28">
        <f ca="1">IF($D616&gt;$D$8,"",INDIRECT(ADDRESS(ROW(Entrées!$C$37)+($D616-1)*24+X$11,COLUMN(Entrées!$C$37)+($C616-1),4,TRUE,"Entrées")))</f>
        <v>-1201</v>
      </c>
      <c r="Y616" s="28">
        <f ca="1">IF($D616&gt;$D$8,"",INDIRECT(ADDRESS(ROW(Entrées!$C$37)+($D616-1)*24+Y$11,COLUMN(Entrées!$C$37)+($C616-1),4,TRUE,"Entrées")))</f>
        <v>-928</v>
      </c>
      <c r="Z616" s="28">
        <f ca="1">IF($D616&gt;$D$8,"",INDIRECT(ADDRESS(ROW(Entrées!$C$37)+($D616-1)*24+Z$11,COLUMN(Entrées!$C$37)+($C616-1),4,TRUE,"Entrées")))</f>
        <v>-979</v>
      </c>
      <c r="AA616" s="28">
        <f ca="1">IF($D616&gt;$D$8,"",INDIRECT(ADDRESS(ROW(Entrées!$C$37)+($D616-1)*24+AA$11,COLUMN(Entrées!$C$37)+($C616-1),4,TRUE,"Entrées")))</f>
        <v>-912</v>
      </c>
      <c r="AB616" s="28">
        <f ca="1">IF($D616&gt;$D$8,"",INDIRECT(ADDRESS(ROW(Entrées!$C$37)+($D616-1)*24+AB$11,COLUMN(Entrées!$C$37)+($C616-1),4,TRUE,"Entrées")))</f>
        <v>-180</v>
      </c>
      <c r="AC616" s="11"/>
      <c r="AD616" s="40">
        <f t="shared" ca="1" si="742"/>
        <v>-973.33333333333337</v>
      </c>
      <c r="AE616" s="40">
        <f t="shared" ca="1" si="744"/>
        <v>-180</v>
      </c>
      <c r="AF616" s="40">
        <f t="shared" ca="1" si="745"/>
        <v>-1926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49473.956989247294</v>
      </c>
      <c r="AK616" s="31">
        <f t="shared" ca="1" si="690"/>
        <v>49350.672043010745</v>
      </c>
      <c r="AL616" s="31">
        <f t="shared" ca="1" si="691"/>
        <v>49398.118279569891</v>
      </c>
      <c r="AM616" s="31">
        <f t="shared" ca="1" si="692"/>
        <v>347.55645161290329</v>
      </c>
      <c r="AN616" s="31">
        <f t="shared" ca="1" si="693"/>
        <v>2588.1444892473114</v>
      </c>
      <c r="AO616" s="31">
        <f t="shared" ca="1" si="694"/>
        <v>1503.5463709677417</v>
      </c>
      <c r="AP616" s="31">
        <f t="shared" ca="1" si="695"/>
        <v>41704.171370967742</v>
      </c>
      <c r="AQ616" s="31">
        <f t="shared" ca="1" si="696"/>
        <v>2152.7096774193546</v>
      </c>
      <c r="AR616" s="31">
        <f t="shared" ca="1" si="697"/>
        <v>402.56922043010746</v>
      </c>
      <c r="AS616" s="31">
        <f t="shared" ca="1" si="698"/>
        <v>6508.2741935483891</v>
      </c>
      <c r="AT616" s="31">
        <f t="shared" ca="1" si="699"/>
        <v>-813.07862903225805</v>
      </c>
      <c r="AU616" s="31">
        <f t="shared" ca="1" si="700"/>
        <v>663.5913978494624</v>
      </c>
      <c r="AV616" s="31">
        <f t="shared" ca="1" si="701"/>
        <v>-5583.5161290322567</v>
      </c>
      <c r="AW616" s="31">
        <f t="shared" ca="1" si="702"/>
        <v>65.047043010752674</v>
      </c>
      <c r="AX616" s="31">
        <f t="shared" ca="1" si="703"/>
        <v>1350.5215053763443</v>
      </c>
      <c r="AY616" s="31">
        <f t="shared" ca="1" si="704"/>
        <v>-1174.383064516129</v>
      </c>
      <c r="AZ616" s="31">
        <f t="shared" ca="1" si="705"/>
        <v>-997.34811827956992</v>
      </c>
      <c r="BA616" s="31">
        <f t="shared" ca="1" si="706"/>
        <v>-382.02016129032256</v>
      </c>
      <c r="BB616" s="31">
        <f t="shared" ca="1" si="707"/>
        <v>-2410.5497311827958</v>
      </c>
      <c r="BC616" s="31">
        <f t="shared" ca="1" si="708"/>
        <v>-1597.1438172043011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2361</v>
      </c>
      <c r="BI616" s="32">
        <f>IF($BF616&gt;$Y$7,"",IF(AND($BF616=$Y$7,$BG616=23),"",Entrées!D644-Entrées!D643))</f>
        <v>1675</v>
      </c>
      <c r="BJ616" s="32">
        <f>IF($BF616&gt;$Y$7,"",IF(AND($BF616=$Y$7,$BG616=23),"",Entrées!E644-Entrées!E643))</f>
        <v>2200</v>
      </c>
      <c r="BK616" s="32">
        <f>IF($BF616&gt;$Y$7,"",IF(AND($BF616=$Y$7,$BG616=23),"",Entrées!F644-Entrées!F643))</f>
        <v>0.5</v>
      </c>
      <c r="BL616" s="32">
        <f>IF($BF616&gt;$Y$7,"",IF(AND($BF616=$Y$7,$BG616=23),"",Entrées!G644-Entrées!G643))</f>
        <v>0</v>
      </c>
      <c r="BM616" s="32">
        <f>IF($BF616&gt;$Y$7,"",IF(AND($BF616=$Y$7,$BG616=23),"",Entrées!H644-Entrées!H643))</f>
        <v>0</v>
      </c>
      <c r="BN616" s="32">
        <f>IF($BF616&gt;$Y$7,"",IF(AND($BF616=$Y$7,$BG616=23),"",Entrées!I644-Entrées!I643))</f>
        <v>731.5</v>
      </c>
      <c r="BO616" s="32">
        <f>IF($BF616&gt;$Y$7,"",IF(AND($BF616=$Y$7,$BG616=23),"",Entrées!J644-Entrées!J643))</f>
        <v>251</v>
      </c>
      <c r="BP616" s="32">
        <f>IF($BF616&gt;$Y$7,"",IF(AND($BF616=$Y$7,$BG616=23),"",Entrées!K644-Entrées!K643))</f>
        <v>0</v>
      </c>
      <c r="BQ616" s="32">
        <f>IF($BF616&gt;$Y$7,"",IF(AND($BF616=$Y$7,$BG616=23),"",Entrées!L644-Entrées!L643))</f>
        <v>61</v>
      </c>
      <c r="BR616" s="32">
        <f>IF($BF616&gt;$Y$7,"",IF(AND($BF616=$Y$7,$BG616=23),"",Entrées!M644-Entrées!M643))</f>
        <v>576.5</v>
      </c>
      <c r="BS616" s="32">
        <f>IF($BF616&gt;$Y$7,"",IF(AND($BF616=$Y$7,$BG616=23),"",Entrées!N644-Entrées!N643))</f>
        <v>-3</v>
      </c>
      <c r="BT616" s="32">
        <f>IF($BF616&gt;$Y$7,"",IF(AND($BF616=$Y$7,$BG616=23),"",Entrées!O644-Entrées!O643))</f>
        <v>743.5</v>
      </c>
      <c r="BU616" s="32">
        <f>IF($BF616&gt;$Y$7,"",IF(AND($BF616=$Y$7,$BG616=23),"",Entrées!P644-Entrées!P643))</f>
        <v>-0.5</v>
      </c>
      <c r="BV616" s="32">
        <f>IF($BF616&gt;$Y$7,"",IF(AND($BF616=$Y$7,$BG616=23),"",Entrées!Q644-Entrées!Q643))</f>
        <v>617</v>
      </c>
      <c r="BW616" s="32">
        <f>IF($BF616&gt;$Y$7,"",IF(AND($BF616=$Y$7,$BG616=23),"",Entrées!R644-Entrées!R643))</f>
        <v>202</v>
      </c>
      <c r="BX616" s="32">
        <f>IF($BF616&gt;$Y$7,"",IF(AND($BF616=$Y$7,$BG616=23),"",Entrées!S644-Entrées!S643))</f>
        <v>300</v>
      </c>
      <c r="BY616" s="32">
        <f>IF($BF616&gt;$Y$7,"",IF(AND($BF616=$Y$7,$BG616=23),"",Entrées!T644-Entrées!T643))</f>
        <v>0</v>
      </c>
      <c r="BZ616" s="32">
        <f>IF($BF616&gt;$Y$7,"",IF(AND($BF616=$Y$7,$BG616=23),"",Entrées!U644-Entrées!U643))</f>
        <v>-155</v>
      </c>
      <c r="CA616" s="32">
        <f>IF($BF616&gt;$Y$7,"",IF(AND($BF616=$Y$7,$BG616=23),"",Entrées!V644-Entrées!V643))</f>
        <v>234</v>
      </c>
      <c r="CD616" s="33">
        <f>IF($BF616&lt;=$Y$7,Entrées!J643/CD$2,"")</f>
        <v>0.35219530658591974</v>
      </c>
      <c r="CE616" s="33">
        <f>IF($BF616&lt;=$Y$7,Entrées!K643/CE$2,"")</f>
        <v>0</v>
      </c>
      <c r="CF616" s="11">
        <f t="shared" si="710"/>
        <v>7926</v>
      </c>
      <c r="CG616" s="11">
        <f t="shared" si="711"/>
        <v>4186</v>
      </c>
      <c r="CH616" s="52">
        <f t="shared" si="712"/>
        <v>0.27160101910413265</v>
      </c>
      <c r="CI616" s="52">
        <f t="shared" si="713"/>
        <v>9.6170382329218221E-2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-487</v>
      </c>
      <c r="F617" s="28">
        <f ca="1">IF($D617&gt;$D$8,"",INDIRECT(ADDRESS(ROW(Entrées!$C$37)+($D617-1)*24+F$11,COLUMN(Entrées!$C$37)+($C617-1),4,TRUE,"Entrées")))</f>
        <v>-274</v>
      </c>
      <c r="G617" s="28">
        <f ca="1">IF($D617&gt;$D$8,"",INDIRECT(ADDRESS(ROW(Entrées!$C$37)+($D617-1)*24+G$11,COLUMN(Entrées!$C$37)+($C617-1),4,TRUE,"Entrées")))</f>
        <v>-140</v>
      </c>
      <c r="H617" s="28">
        <f ca="1">IF($D617&gt;$D$8,"",INDIRECT(ADDRESS(ROW(Entrées!$C$37)+($D617-1)*24+H$11,COLUMN(Entrées!$C$37)+($C617-1),4,TRUE,"Entrées")))</f>
        <v>-792</v>
      </c>
      <c r="I617" s="28">
        <f ca="1">IF($D617&gt;$D$8,"",INDIRECT(ADDRESS(ROW(Entrées!$C$37)+($D617-1)*24+I$11,COLUMN(Entrées!$C$37)+($C617-1),4,TRUE,"Entrées")))</f>
        <v>-958</v>
      </c>
      <c r="J617" s="28">
        <f ca="1">IF($D617&gt;$D$8,"",INDIRECT(ADDRESS(ROW(Entrées!$C$37)+($D617-1)*24+J$11,COLUMN(Entrées!$C$37)+($C617-1),4,TRUE,"Entrées")))</f>
        <v>-967</v>
      </c>
      <c r="K617" s="28">
        <f ca="1">IF($D617&gt;$D$8,"",INDIRECT(ADDRESS(ROW(Entrées!$C$37)+($D617-1)*24+K$11,COLUMN(Entrées!$C$37)+($C617-1),4,TRUE,"Entrées")))</f>
        <v>-217</v>
      </c>
      <c r="L617" s="28">
        <f ca="1">IF($D617&gt;$D$8,"",INDIRECT(ADDRESS(ROW(Entrées!$C$37)+($D617-1)*24+L$11,COLUMN(Entrées!$C$37)+($C617-1),4,TRUE,"Entrées")))</f>
        <v>639</v>
      </c>
      <c r="M617" s="28">
        <f ca="1">IF($D617&gt;$D$8,"",INDIRECT(ADDRESS(ROW(Entrées!$C$37)+($D617-1)*24+M$11,COLUMN(Entrées!$C$37)+($C617-1),4,TRUE,"Entrées")))</f>
        <v>966</v>
      </c>
      <c r="N617" s="28">
        <f ca="1">IF($D617&gt;$D$8,"",INDIRECT(ADDRESS(ROW(Entrées!$C$37)+($D617-1)*24+N$11,COLUMN(Entrées!$C$37)+($C617-1),4,TRUE,"Entrées")))</f>
        <v>878</v>
      </c>
      <c r="O617" s="28">
        <f ca="1">IF($D617&gt;$D$8,"",INDIRECT(ADDRESS(ROW(Entrées!$C$37)+($D617-1)*24+O$11,COLUMN(Entrées!$C$37)+($C617-1),4,TRUE,"Entrées")))</f>
        <v>962</v>
      </c>
      <c r="P617" s="28">
        <f ca="1">IF($D617&gt;$D$8,"",INDIRECT(ADDRESS(ROW(Entrées!$C$37)+($D617-1)*24+P$11,COLUMN(Entrées!$C$37)+($C617-1),4,TRUE,"Entrées")))</f>
        <v>571</v>
      </c>
      <c r="Q617" s="28">
        <f ca="1">IF($D617&gt;$D$8,"",INDIRECT(ADDRESS(ROW(Entrées!$C$37)+($D617-1)*24+Q$11,COLUMN(Entrées!$C$37)+($C617-1),4,TRUE,"Entrées")))</f>
        <v>823</v>
      </c>
      <c r="R617" s="28">
        <f ca="1">IF($D617&gt;$D$8,"",INDIRECT(ADDRESS(ROW(Entrées!$C$37)+($D617-1)*24+R$11,COLUMN(Entrées!$C$37)+($C617-1),4,TRUE,"Entrées")))</f>
        <v>642</v>
      </c>
      <c r="S617" s="28">
        <f ca="1">IF($D617&gt;$D$8,"",INDIRECT(ADDRESS(ROW(Entrées!$C$37)+($D617-1)*24+S$11,COLUMN(Entrées!$C$37)+($C617-1),4,TRUE,"Entrées")))</f>
        <v>684</v>
      </c>
      <c r="T617" s="28">
        <f ca="1">IF($D617&gt;$D$8,"",INDIRECT(ADDRESS(ROW(Entrées!$C$37)+($D617-1)*24+T$11,COLUMN(Entrées!$C$37)+($C617-1),4,TRUE,"Entrées")))</f>
        <v>637</v>
      </c>
      <c r="U617" s="28">
        <f ca="1">IF($D617&gt;$D$8,"",INDIRECT(ADDRESS(ROW(Entrées!$C$37)+($D617-1)*24+U$11,COLUMN(Entrées!$C$37)+($C617-1),4,TRUE,"Entrées")))</f>
        <v>378</v>
      </c>
      <c r="V617" s="28">
        <f ca="1">IF($D617&gt;$D$8,"",INDIRECT(ADDRESS(ROW(Entrées!$C$37)+($D617-1)*24+V$11,COLUMN(Entrées!$C$37)+($C617-1),4,TRUE,"Entrées")))</f>
        <v>-69</v>
      </c>
      <c r="W617" s="28">
        <f ca="1">IF($D617&gt;$D$8,"",INDIRECT(ADDRESS(ROW(Entrées!$C$37)+($D617-1)*24+W$11,COLUMN(Entrées!$C$37)+($C617-1),4,TRUE,"Entrées")))</f>
        <v>34</v>
      </c>
      <c r="X617" s="28">
        <f ca="1">IF($D617&gt;$D$8,"",INDIRECT(ADDRESS(ROW(Entrées!$C$37)+($D617-1)*24+X$11,COLUMN(Entrées!$C$37)+($C617-1),4,TRUE,"Entrées")))</f>
        <v>-34</v>
      </c>
      <c r="Y617" s="28">
        <f ca="1">IF($D617&gt;$D$8,"",INDIRECT(ADDRESS(ROW(Entrées!$C$37)+($D617-1)*24+Y$11,COLUMN(Entrées!$C$37)+($C617-1),4,TRUE,"Entrées")))</f>
        <v>-84</v>
      </c>
      <c r="Z617" s="28">
        <f ca="1">IF($D617&gt;$D$8,"",INDIRECT(ADDRESS(ROW(Entrées!$C$37)+($D617-1)*24+Z$11,COLUMN(Entrées!$C$37)+($C617-1),4,TRUE,"Entrées")))</f>
        <v>-700</v>
      </c>
      <c r="AA617" s="28">
        <f ca="1">IF($D617&gt;$D$8,"",INDIRECT(ADDRESS(ROW(Entrées!$C$37)+($D617-1)*24+AA$11,COLUMN(Entrées!$C$37)+($C617-1),4,TRUE,"Entrées")))</f>
        <v>76</v>
      </c>
      <c r="AB617" s="28">
        <f ca="1">IF($D617&gt;$D$8,"",INDIRECT(ADDRESS(ROW(Entrées!$C$37)+($D617-1)*24+AB$11,COLUMN(Entrées!$C$37)+($C617-1),4,TRUE,"Entrées")))</f>
        <v>-417</v>
      </c>
      <c r="AC617" s="11"/>
      <c r="AD617" s="40">
        <f t="shared" ca="1" si="742"/>
        <v>89.625</v>
      </c>
      <c r="AE617" s="40">
        <f t="shared" ca="1" si="744"/>
        <v>966</v>
      </c>
      <c r="AF617" s="40">
        <f t="shared" ca="1" si="745"/>
        <v>-967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49473.956989247294</v>
      </c>
      <c r="AK617" s="31">
        <f t="shared" ca="1" si="690"/>
        <v>49350.672043010745</v>
      </c>
      <c r="AL617" s="31">
        <f t="shared" ca="1" si="691"/>
        <v>49398.118279569891</v>
      </c>
      <c r="AM617" s="31">
        <f t="shared" ca="1" si="692"/>
        <v>347.55645161290329</v>
      </c>
      <c r="AN617" s="31">
        <f t="shared" ca="1" si="693"/>
        <v>2588.1444892473114</v>
      </c>
      <c r="AO617" s="31">
        <f t="shared" ca="1" si="694"/>
        <v>1503.5463709677417</v>
      </c>
      <c r="AP617" s="31">
        <f t="shared" ca="1" si="695"/>
        <v>41704.171370967742</v>
      </c>
      <c r="AQ617" s="31">
        <f t="shared" ca="1" si="696"/>
        <v>2152.7096774193546</v>
      </c>
      <c r="AR617" s="31">
        <f t="shared" ca="1" si="697"/>
        <v>402.56922043010746</v>
      </c>
      <c r="AS617" s="31">
        <f t="shared" ca="1" si="698"/>
        <v>6508.2741935483891</v>
      </c>
      <c r="AT617" s="31">
        <f t="shared" ca="1" si="699"/>
        <v>-813.07862903225805</v>
      </c>
      <c r="AU617" s="31">
        <f t="shared" ca="1" si="700"/>
        <v>663.5913978494624</v>
      </c>
      <c r="AV617" s="31">
        <f t="shared" ca="1" si="701"/>
        <v>-5583.5161290322567</v>
      </c>
      <c r="AW617" s="31">
        <f t="shared" ca="1" si="702"/>
        <v>65.047043010752674</v>
      </c>
      <c r="AX617" s="31">
        <f t="shared" ca="1" si="703"/>
        <v>1350.5215053763443</v>
      </c>
      <c r="AY617" s="31">
        <f t="shared" ca="1" si="704"/>
        <v>-1174.383064516129</v>
      </c>
      <c r="AZ617" s="31">
        <f t="shared" ca="1" si="705"/>
        <v>-997.34811827956992</v>
      </c>
      <c r="BA617" s="31">
        <f t="shared" ca="1" si="706"/>
        <v>-382.02016129032256</v>
      </c>
      <c r="BB617" s="31">
        <f t="shared" ca="1" si="707"/>
        <v>-2410.5497311827958</v>
      </c>
      <c r="BC617" s="31">
        <f t="shared" ca="1" si="708"/>
        <v>-1597.1438172043011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2255</v>
      </c>
      <c r="BI617" s="32">
        <f>IF($BF617&gt;$Y$7,"",IF(AND($BF617=$Y$7,$BG617=23),"",Entrées!D645-Entrées!D644))</f>
        <v>2975</v>
      </c>
      <c r="BJ617" s="32">
        <f>IF($BF617&gt;$Y$7,"",IF(AND($BF617=$Y$7,$BG617=23),"",Entrées!E645-Entrées!E644))</f>
        <v>2175</v>
      </c>
      <c r="BK617" s="32">
        <f>IF($BF617&gt;$Y$7,"",IF(AND($BF617=$Y$7,$BG617=23),"",Entrées!F645-Entrées!F644))</f>
        <v>0</v>
      </c>
      <c r="BL617" s="32">
        <f>IF($BF617&gt;$Y$7,"",IF(AND($BF617=$Y$7,$BG617=23),"",Entrées!G645-Entrées!G644))</f>
        <v>0</v>
      </c>
      <c r="BM617" s="32">
        <f>IF($BF617&gt;$Y$7,"",IF(AND($BF617=$Y$7,$BG617=23),"",Entrées!H645-Entrées!H644))</f>
        <v>0</v>
      </c>
      <c r="BN617" s="32">
        <f>IF($BF617&gt;$Y$7,"",IF(AND($BF617=$Y$7,$BG617=23),"",Entrées!I645-Entrées!I644))</f>
        <v>92.5</v>
      </c>
      <c r="BO617" s="32">
        <f>IF($BF617&gt;$Y$7,"",IF(AND($BF617=$Y$7,$BG617=23),"",Entrées!J645-Entrées!J644))</f>
        <v>13</v>
      </c>
      <c r="BP617" s="32">
        <f>IF($BF617&gt;$Y$7,"",IF(AND($BF617=$Y$7,$BG617=23),"",Entrées!K645-Entrées!K644))</f>
        <v>7</v>
      </c>
      <c r="BQ617" s="32">
        <f>IF($BF617&gt;$Y$7,"",IF(AND($BF617=$Y$7,$BG617=23),"",Entrées!L645-Entrées!L644))</f>
        <v>273</v>
      </c>
      <c r="BR617" s="32">
        <f>IF($BF617&gt;$Y$7,"",IF(AND($BF617=$Y$7,$BG617=23),"",Entrées!M645-Entrées!M644))</f>
        <v>769.5</v>
      </c>
      <c r="BS617" s="32">
        <f>IF($BF617&gt;$Y$7,"",IF(AND($BF617=$Y$7,$BG617=23),"",Entrées!N645-Entrées!N644))</f>
        <v>-9</v>
      </c>
      <c r="BT617" s="32">
        <f>IF($BF617&gt;$Y$7,"",IF(AND($BF617=$Y$7,$BG617=23),"",Entrées!O645-Entrées!O644))</f>
        <v>1108.5</v>
      </c>
      <c r="BU617" s="32">
        <f>IF($BF617&gt;$Y$7,"",IF(AND($BF617=$Y$7,$BG617=23),"",Entrées!P645-Entrées!P644))</f>
        <v>-1</v>
      </c>
      <c r="BV617" s="32">
        <f>IF($BF617&gt;$Y$7,"",IF(AND($BF617=$Y$7,$BG617=23),"",Entrées!Q645-Entrées!Q644))</f>
        <v>1496</v>
      </c>
      <c r="BW617" s="32">
        <f>IF($BF617&gt;$Y$7,"",IF(AND($BF617=$Y$7,$BG617=23),"",Entrées!R645-Entrées!R644))</f>
        <v>3</v>
      </c>
      <c r="BX617" s="32">
        <f>IF($BF617&gt;$Y$7,"",IF(AND($BF617=$Y$7,$BG617=23),"",Entrées!S645-Entrées!S644))</f>
        <v>-60</v>
      </c>
      <c r="BY617" s="32">
        <f>IF($BF617&gt;$Y$7,"",IF(AND($BF617=$Y$7,$BG617=23),"",Entrées!T645-Entrées!T644))</f>
        <v>-200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213</v>
      </c>
      <c r="CD617" s="33">
        <f>IF($BF617&lt;=$Y$7,Entrées!J644/CD$2,"")</f>
        <v>0.38386323492303809</v>
      </c>
      <c r="CE617" s="33">
        <f>IF($BF617&lt;=$Y$7,Entrées!K644/CE$2,"")</f>
        <v>0</v>
      </c>
      <c r="CF617" s="11">
        <f t="shared" si="710"/>
        <v>7926</v>
      </c>
      <c r="CG617" s="11">
        <f t="shared" si="711"/>
        <v>4186</v>
      </c>
      <c r="CH617" s="52">
        <f t="shared" si="712"/>
        <v>0.27160101910413265</v>
      </c>
      <c r="CI617" s="52">
        <f t="shared" si="713"/>
        <v>9.6170382329218221E-2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-427</v>
      </c>
      <c r="F618" s="28">
        <f ca="1">IF($D618&gt;$D$8,"",INDIRECT(ADDRESS(ROW(Entrées!$C$37)+($D618-1)*24+F$11,COLUMN(Entrées!$C$37)+($C618-1),4,TRUE,"Entrées")))</f>
        <v>-867</v>
      </c>
      <c r="G618" s="28">
        <f ca="1">IF($D618&gt;$D$8,"",INDIRECT(ADDRESS(ROW(Entrées!$C$37)+($D618-1)*24+G$11,COLUMN(Entrées!$C$37)+($C618-1),4,TRUE,"Entrées")))</f>
        <v>-821</v>
      </c>
      <c r="H618" s="28">
        <f ca="1">IF($D618&gt;$D$8,"",INDIRECT(ADDRESS(ROW(Entrées!$C$37)+($D618-1)*24+H$11,COLUMN(Entrées!$C$37)+($C618-1),4,TRUE,"Entrées")))</f>
        <v>-1341</v>
      </c>
      <c r="I618" s="28">
        <f ca="1">IF($D618&gt;$D$8,"",INDIRECT(ADDRESS(ROW(Entrées!$C$37)+($D618-1)*24+I$11,COLUMN(Entrées!$C$37)+($C618-1),4,TRUE,"Entrées")))</f>
        <v>-1426</v>
      </c>
      <c r="J618" s="28">
        <f ca="1">IF($D618&gt;$D$8,"",INDIRECT(ADDRESS(ROW(Entrées!$C$37)+($D618-1)*24+J$11,COLUMN(Entrées!$C$37)+($C618-1),4,TRUE,"Entrées")))</f>
        <v>-1110</v>
      </c>
      <c r="K618" s="28">
        <f ca="1">IF($D618&gt;$D$8,"",INDIRECT(ADDRESS(ROW(Entrées!$C$37)+($D618-1)*24+K$11,COLUMN(Entrées!$C$37)+($C618-1),4,TRUE,"Entrées")))</f>
        <v>-212</v>
      </c>
      <c r="L618" s="28">
        <f ca="1">IF($D618&gt;$D$8,"",INDIRECT(ADDRESS(ROW(Entrées!$C$37)+($D618-1)*24+L$11,COLUMN(Entrées!$C$37)+($C618-1),4,TRUE,"Entrées")))</f>
        <v>117</v>
      </c>
      <c r="M618" s="28">
        <f ca="1">IF($D618&gt;$D$8,"",INDIRECT(ADDRESS(ROW(Entrées!$C$37)+($D618-1)*24+M$11,COLUMN(Entrées!$C$37)+($C618-1),4,TRUE,"Entrées")))</f>
        <v>75</v>
      </c>
      <c r="N618" s="28">
        <f ca="1">IF($D618&gt;$D$8,"",INDIRECT(ADDRESS(ROW(Entrées!$C$37)+($D618-1)*24+N$11,COLUMN(Entrées!$C$37)+($C618-1),4,TRUE,"Entrées")))</f>
        <v>-140</v>
      </c>
      <c r="O618" s="28">
        <f ca="1">IF($D618&gt;$D$8,"",INDIRECT(ADDRESS(ROW(Entrées!$C$37)+($D618-1)*24+O$11,COLUMN(Entrées!$C$37)+($C618-1),4,TRUE,"Entrées")))</f>
        <v>-328</v>
      </c>
      <c r="P618" s="28">
        <f ca="1">IF($D618&gt;$D$8,"",INDIRECT(ADDRESS(ROW(Entrées!$C$37)+($D618-1)*24+P$11,COLUMN(Entrées!$C$37)+($C618-1),4,TRUE,"Entrées")))</f>
        <v>39</v>
      </c>
      <c r="Q618" s="28">
        <f ca="1">IF($D618&gt;$D$8,"",INDIRECT(ADDRESS(ROW(Entrées!$C$37)+($D618-1)*24+Q$11,COLUMN(Entrées!$C$37)+($C618-1),4,TRUE,"Entrées")))</f>
        <v>389</v>
      </c>
      <c r="R618" s="28">
        <f ca="1">IF($D618&gt;$D$8,"",INDIRECT(ADDRESS(ROW(Entrées!$C$37)+($D618-1)*24+R$11,COLUMN(Entrées!$C$37)+($C618-1),4,TRUE,"Entrées")))</f>
        <v>480</v>
      </c>
      <c r="S618" s="28">
        <f ca="1">IF($D618&gt;$D$8,"",INDIRECT(ADDRESS(ROW(Entrées!$C$37)+($D618-1)*24+S$11,COLUMN(Entrées!$C$37)+($C618-1),4,TRUE,"Entrées")))</f>
        <v>431</v>
      </c>
      <c r="T618" s="28">
        <f ca="1">IF($D618&gt;$D$8,"",INDIRECT(ADDRESS(ROW(Entrées!$C$37)+($D618-1)*24+T$11,COLUMN(Entrées!$C$37)+($C618-1),4,TRUE,"Entrées")))</f>
        <v>279</v>
      </c>
      <c r="U618" s="28">
        <f ca="1">IF($D618&gt;$D$8,"",INDIRECT(ADDRESS(ROW(Entrées!$C$37)+($D618-1)*24+U$11,COLUMN(Entrées!$C$37)+($C618-1),4,TRUE,"Entrées")))</f>
        <v>116</v>
      </c>
      <c r="V618" s="28">
        <f ca="1">IF($D618&gt;$D$8,"",INDIRECT(ADDRESS(ROW(Entrées!$C$37)+($D618-1)*24+V$11,COLUMN(Entrées!$C$37)+($C618-1),4,TRUE,"Entrées")))</f>
        <v>-155</v>
      </c>
      <c r="W618" s="28">
        <f ca="1">IF($D618&gt;$D$8,"",INDIRECT(ADDRESS(ROW(Entrées!$C$37)+($D618-1)*24+W$11,COLUMN(Entrées!$C$37)+($C618-1),4,TRUE,"Entrées")))</f>
        <v>195</v>
      </c>
      <c r="X618" s="28">
        <f ca="1">IF($D618&gt;$D$8,"",INDIRECT(ADDRESS(ROW(Entrées!$C$37)+($D618-1)*24+X$11,COLUMN(Entrées!$C$37)+($C618-1),4,TRUE,"Entrées")))</f>
        <v>-104</v>
      </c>
      <c r="Y618" s="28">
        <f ca="1">IF($D618&gt;$D$8,"",INDIRECT(ADDRESS(ROW(Entrées!$C$37)+($D618-1)*24+Y$11,COLUMN(Entrées!$C$37)+($C618-1),4,TRUE,"Entrées")))</f>
        <v>131</v>
      </c>
      <c r="Z618" s="28">
        <f ca="1">IF($D618&gt;$D$8,"",INDIRECT(ADDRESS(ROW(Entrées!$C$37)+($D618-1)*24+Z$11,COLUMN(Entrées!$C$37)+($C618-1),4,TRUE,"Entrées")))</f>
        <v>66</v>
      </c>
      <c r="AA618" s="28">
        <f ca="1">IF($D618&gt;$D$8,"",INDIRECT(ADDRESS(ROW(Entrées!$C$37)+($D618-1)*24+AA$11,COLUMN(Entrées!$C$37)+($C618-1),4,TRUE,"Entrées")))</f>
        <v>-195</v>
      </c>
      <c r="AB618" s="28">
        <f ca="1">IF($D618&gt;$D$8,"",INDIRECT(ADDRESS(ROW(Entrées!$C$37)+($D618-1)*24+AB$11,COLUMN(Entrées!$C$37)+($C618-1),4,TRUE,"Entrées")))</f>
        <v>-1452</v>
      </c>
      <c r="AC618" s="11"/>
      <c r="AD618" s="40">
        <f t="shared" ca="1" si="742"/>
        <v>-260.83333333333331</v>
      </c>
      <c r="AE618" s="40">
        <f t="shared" ca="1" si="744"/>
        <v>480</v>
      </c>
      <c r="AF618" s="40">
        <f t="shared" ca="1" si="745"/>
        <v>-1452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49473.956989247294</v>
      </c>
      <c r="AK618" s="31">
        <f t="shared" ca="1" si="690"/>
        <v>49350.672043010745</v>
      </c>
      <c r="AL618" s="31">
        <f t="shared" ca="1" si="691"/>
        <v>49398.118279569891</v>
      </c>
      <c r="AM618" s="31">
        <f t="shared" ca="1" si="692"/>
        <v>347.55645161290329</v>
      </c>
      <c r="AN618" s="31">
        <f t="shared" ca="1" si="693"/>
        <v>2588.1444892473114</v>
      </c>
      <c r="AO618" s="31">
        <f t="shared" ca="1" si="694"/>
        <v>1503.5463709677417</v>
      </c>
      <c r="AP618" s="31">
        <f t="shared" ca="1" si="695"/>
        <v>41704.171370967742</v>
      </c>
      <c r="AQ618" s="31">
        <f t="shared" ca="1" si="696"/>
        <v>2152.7096774193546</v>
      </c>
      <c r="AR618" s="31">
        <f t="shared" ca="1" si="697"/>
        <v>402.56922043010746</v>
      </c>
      <c r="AS618" s="31">
        <f t="shared" ca="1" si="698"/>
        <v>6508.2741935483891</v>
      </c>
      <c r="AT618" s="31">
        <f t="shared" ca="1" si="699"/>
        <v>-813.07862903225805</v>
      </c>
      <c r="AU618" s="31">
        <f t="shared" ca="1" si="700"/>
        <v>663.5913978494624</v>
      </c>
      <c r="AV618" s="31">
        <f t="shared" ca="1" si="701"/>
        <v>-5583.5161290322567</v>
      </c>
      <c r="AW618" s="31">
        <f t="shared" ca="1" si="702"/>
        <v>65.047043010752674</v>
      </c>
      <c r="AX618" s="31">
        <f t="shared" ca="1" si="703"/>
        <v>1350.5215053763443</v>
      </c>
      <c r="AY618" s="31">
        <f t="shared" ca="1" si="704"/>
        <v>-1174.383064516129</v>
      </c>
      <c r="AZ618" s="31">
        <f t="shared" ca="1" si="705"/>
        <v>-997.34811827956992</v>
      </c>
      <c r="BA618" s="31">
        <f t="shared" ca="1" si="706"/>
        <v>-382.02016129032256</v>
      </c>
      <c r="BB618" s="31">
        <f t="shared" ca="1" si="707"/>
        <v>-2410.5497311827958</v>
      </c>
      <c r="BC618" s="31">
        <f t="shared" ca="1" si="708"/>
        <v>-1597.1438172043011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2052.5</v>
      </c>
      <c r="BI618" s="32">
        <f>IF($BF618&gt;$Y$7,"",IF(AND($BF618=$Y$7,$BG618=23),"",Entrées!D646-Entrées!D645))</f>
        <v>2175</v>
      </c>
      <c r="BJ618" s="32">
        <f>IF($BF618&gt;$Y$7,"",IF(AND($BF618=$Y$7,$BG618=23),"",Entrées!E646-Entrées!E645))</f>
        <v>2037.5</v>
      </c>
      <c r="BK618" s="32">
        <f>IF($BF618&gt;$Y$7,"",IF(AND($BF618=$Y$7,$BG618=23),"",Entrées!F646-Entrées!F645))</f>
        <v>0.5</v>
      </c>
      <c r="BL618" s="32">
        <f>IF($BF618&gt;$Y$7,"",IF(AND($BF618=$Y$7,$BG618=23),"",Entrées!G646-Entrées!G645))</f>
        <v>0</v>
      </c>
      <c r="BM618" s="32">
        <f>IF($BF618&gt;$Y$7,"",IF(AND($BF618=$Y$7,$BG618=23),"",Entrées!H646-Entrées!H645))</f>
        <v>0.5</v>
      </c>
      <c r="BN618" s="32">
        <f>IF($BF618&gt;$Y$7,"",IF(AND($BF618=$Y$7,$BG618=23),"",Entrées!I646-Entrées!I645))</f>
        <v>-311</v>
      </c>
      <c r="BO618" s="32">
        <f>IF($BF618&gt;$Y$7,"",IF(AND($BF618=$Y$7,$BG618=23),"",Entrées!J646-Entrées!J645))</f>
        <v>79</v>
      </c>
      <c r="BP618" s="32">
        <f>IF($BF618&gt;$Y$7,"",IF(AND($BF618=$Y$7,$BG618=23),"",Entrées!K646-Entrées!K645))</f>
        <v>164</v>
      </c>
      <c r="BQ618" s="32">
        <f>IF($BF618&gt;$Y$7,"",IF(AND($BF618=$Y$7,$BG618=23),"",Entrées!L646-Entrées!L645))</f>
        <v>142.5</v>
      </c>
      <c r="BR618" s="32">
        <f>IF($BF618&gt;$Y$7,"",IF(AND($BF618=$Y$7,$BG618=23),"",Entrées!M646-Entrées!M645))</f>
        <v>935</v>
      </c>
      <c r="BS618" s="32">
        <f>IF($BF618&gt;$Y$7,"",IF(AND($BF618=$Y$7,$BG618=23),"",Entrées!N646-Entrées!N645))</f>
        <v>-1.5</v>
      </c>
      <c r="BT618" s="32">
        <f>IF($BF618&gt;$Y$7,"",IF(AND($BF618=$Y$7,$BG618=23),"",Entrées!O646-Entrées!O645))</f>
        <v>1043.5</v>
      </c>
      <c r="BU618" s="32">
        <f>IF($BF618&gt;$Y$7,"",IF(AND($BF618=$Y$7,$BG618=23),"",Entrées!P646-Entrées!P645))</f>
        <v>0</v>
      </c>
      <c r="BV618" s="32">
        <f>IF($BF618&gt;$Y$7,"",IF(AND($BF618=$Y$7,$BG618=23),"",Entrées!Q646-Entrées!Q645))</f>
        <v>616</v>
      </c>
      <c r="BW618" s="32">
        <f>IF($BF618&gt;$Y$7,"",IF(AND($BF618=$Y$7,$BG618=23),"",Entrées!R646-Entrées!R645))</f>
        <v>0</v>
      </c>
      <c r="BX618" s="32">
        <f>IF($BF618&gt;$Y$7,"",IF(AND($BF618=$Y$7,$BG618=23),"",Entrées!S646-Entrées!S645))</f>
        <v>-364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0</v>
      </c>
      <c r="CA618" s="32">
        <f>IF($BF618&gt;$Y$7,"",IF(AND($BF618=$Y$7,$BG618=23),"",Entrées!V646-Entrées!V645))</f>
        <v>440</v>
      </c>
      <c r="CD618" s="33">
        <f>IF($BF618&lt;=$Y$7,Entrées!J645/CD$2,"")</f>
        <v>0.38550340651021953</v>
      </c>
      <c r="CE618" s="33">
        <f>IF($BF618&lt;=$Y$7,Entrées!K645/CE$2,"")</f>
        <v>1.6722408026755853E-3</v>
      </c>
      <c r="CF618" s="11">
        <f t="shared" si="710"/>
        <v>7926</v>
      </c>
      <c r="CG618" s="11">
        <f t="shared" si="711"/>
        <v>4186</v>
      </c>
      <c r="CH618" s="52">
        <f t="shared" si="712"/>
        <v>0.27160101910413265</v>
      </c>
      <c r="CI618" s="52">
        <f t="shared" si="713"/>
        <v>9.6170382329218221E-2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-570</v>
      </c>
      <c r="F619" s="28">
        <f ca="1">IF($D619&gt;$D$8,"",INDIRECT(ADDRESS(ROW(Entrées!$C$37)+($D619-1)*24+F$11,COLUMN(Entrées!$C$37)+($C619-1),4,TRUE,"Entrées")))</f>
        <v>-1235</v>
      </c>
      <c r="G619" s="28">
        <f ca="1">IF($D619&gt;$D$8,"",INDIRECT(ADDRESS(ROW(Entrées!$C$37)+($D619-1)*24+G$11,COLUMN(Entrées!$C$37)+($C619-1),4,TRUE,"Entrées")))</f>
        <v>-1726</v>
      </c>
      <c r="H619" s="28">
        <f ca="1">IF($D619&gt;$D$8,"",INDIRECT(ADDRESS(ROW(Entrées!$C$37)+($D619-1)*24+H$11,COLUMN(Entrées!$C$37)+($C619-1),4,TRUE,"Entrées")))</f>
        <v>-1810</v>
      </c>
      <c r="I619" s="28">
        <f ca="1">IF($D619&gt;$D$8,"",INDIRECT(ADDRESS(ROW(Entrées!$C$37)+($D619-1)*24+I$11,COLUMN(Entrées!$C$37)+($C619-1),4,TRUE,"Entrées")))</f>
        <v>-1828</v>
      </c>
      <c r="J619" s="28">
        <f ca="1">IF($D619&gt;$D$8,"",INDIRECT(ADDRESS(ROW(Entrées!$C$37)+($D619-1)*24+J$11,COLUMN(Entrées!$C$37)+($C619-1),4,TRUE,"Entrées")))</f>
        <v>-1843</v>
      </c>
      <c r="K619" s="28">
        <f ca="1">IF($D619&gt;$D$8,"",INDIRECT(ADDRESS(ROW(Entrées!$C$37)+($D619-1)*24+K$11,COLUMN(Entrées!$C$37)+($C619-1),4,TRUE,"Entrées")))</f>
        <v>-887</v>
      </c>
      <c r="L619" s="28">
        <f ca="1">IF($D619&gt;$D$8,"",INDIRECT(ADDRESS(ROW(Entrées!$C$37)+($D619-1)*24+L$11,COLUMN(Entrées!$C$37)+($C619-1),4,TRUE,"Entrées")))</f>
        <v>-438</v>
      </c>
      <c r="M619" s="28">
        <f ca="1">IF($D619&gt;$D$8,"",INDIRECT(ADDRESS(ROW(Entrées!$C$37)+($D619-1)*24+M$11,COLUMN(Entrées!$C$37)+($C619-1),4,TRUE,"Entrées")))</f>
        <v>-398</v>
      </c>
      <c r="N619" s="28">
        <f ca="1">IF($D619&gt;$D$8,"",INDIRECT(ADDRESS(ROW(Entrées!$C$37)+($D619-1)*24+N$11,COLUMN(Entrées!$C$37)+($C619-1),4,TRUE,"Entrées")))</f>
        <v>-130</v>
      </c>
      <c r="O619" s="28">
        <f ca="1">IF($D619&gt;$D$8,"",INDIRECT(ADDRESS(ROW(Entrées!$C$37)+($D619-1)*24+O$11,COLUMN(Entrées!$C$37)+($C619-1),4,TRUE,"Entrées")))</f>
        <v>-230</v>
      </c>
      <c r="P619" s="28">
        <f ca="1">IF($D619&gt;$D$8,"",INDIRECT(ADDRESS(ROW(Entrées!$C$37)+($D619-1)*24+P$11,COLUMN(Entrées!$C$37)+($C619-1),4,TRUE,"Entrées")))</f>
        <v>-59</v>
      </c>
      <c r="Q619" s="28">
        <f ca="1">IF($D619&gt;$D$8,"",INDIRECT(ADDRESS(ROW(Entrées!$C$37)+($D619-1)*24+Q$11,COLUMN(Entrées!$C$37)+($C619-1),4,TRUE,"Entrées")))</f>
        <v>-1</v>
      </c>
      <c r="R619" s="28">
        <f ca="1">IF($D619&gt;$D$8,"",INDIRECT(ADDRESS(ROW(Entrées!$C$37)+($D619-1)*24+R$11,COLUMN(Entrées!$C$37)+($C619-1),4,TRUE,"Entrées")))</f>
        <v>-89</v>
      </c>
      <c r="S619" s="28">
        <f ca="1">IF($D619&gt;$D$8,"",INDIRECT(ADDRESS(ROW(Entrées!$C$37)+($D619-1)*24+S$11,COLUMN(Entrées!$C$37)+($C619-1),4,TRUE,"Entrées")))</f>
        <v>12</v>
      </c>
      <c r="T619" s="28">
        <f ca="1">IF($D619&gt;$D$8,"",INDIRECT(ADDRESS(ROW(Entrées!$C$37)+($D619-1)*24+T$11,COLUMN(Entrées!$C$37)+($C619-1),4,TRUE,"Entrées")))</f>
        <v>59</v>
      </c>
      <c r="U619" s="28">
        <f ca="1">IF($D619&gt;$D$8,"",INDIRECT(ADDRESS(ROW(Entrées!$C$37)+($D619-1)*24+U$11,COLUMN(Entrées!$C$37)+($C619-1),4,TRUE,"Entrées")))</f>
        <v>84</v>
      </c>
      <c r="V619" s="28">
        <f ca="1">IF($D619&gt;$D$8,"",INDIRECT(ADDRESS(ROW(Entrées!$C$37)+($D619-1)*24+V$11,COLUMN(Entrées!$C$37)+($C619-1),4,TRUE,"Entrées")))</f>
        <v>54</v>
      </c>
      <c r="W619" s="28">
        <f ca="1">IF($D619&gt;$D$8,"",INDIRECT(ADDRESS(ROW(Entrées!$C$37)+($D619-1)*24+W$11,COLUMN(Entrées!$C$37)+($C619-1),4,TRUE,"Entrées")))</f>
        <v>531</v>
      </c>
      <c r="X619" s="28">
        <f ca="1">IF($D619&gt;$D$8,"",INDIRECT(ADDRESS(ROW(Entrées!$C$37)+($D619-1)*24+X$11,COLUMN(Entrées!$C$37)+($C619-1),4,TRUE,"Entrées")))</f>
        <v>618</v>
      </c>
      <c r="Y619" s="28">
        <f ca="1">IF($D619&gt;$D$8,"",INDIRECT(ADDRESS(ROW(Entrées!$C$37)+($D619-1)*24+Y$11,COLUMN(Entrées!$C$37)+($C619-1),4,TRUE,"Entrées")))</f>
        <v>802</v>
      </c>
      <c r="Z619" s="28">
        <f ca="1">IF($D619&gt;$D$8,"",INDIRECT(ADDRESS(ROW(Entrées!$C$37)+($D619-1)*24+Z$11,COLUMN(Entrées!$C$37)+($C619-1),4,TRUE,"Entrées")))</f>
        <v>179</v>
      </c>
      <c r="AA619" s="28">
        <f ca="1">IF($D619&gt;$D$8,"",INDIRECT(ADDRESS(ROW(Entrées!$C$37)+($D619-1)*24+AA$11,COLUMN(Entrées!$C$37)+($C619-1),4,TRUE,"Entrées")))</f>
        <v>219</v>
      </c>
      <c r="AB619" s="28">
        <f ca="1">IF($D619&gt;$D$8,"",INDIRECT(ADDRESS(ROW(Entrées!$C$37)+($D619-1)*24+AB$11,COLUMN(Entrées!$C$37)+($C619-1),4,TRUE,"Entrées")))</f>
        <v>-128</v>
      </c>
      <c r="AC619" s="11"/>
      <c r="AD619" s="40">
        <f t="shared" ca="1" si="742"/>
        <v>-367.25</v>
      </c>
      <c r="AE619" s="40">
        <f t="shared" ca="1" si="744"/>
        <v>802</v>
      </c>
      <c r="AF619" s="40">
        <f t="shared" ca="1" si="745"/>
        <v>-1843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49473.956989247294</v>
      </c>
      <c r="AK619" s="31">
        <f t="shared" ca="1" si="690"/>
        <v>49350.672043010745</v>
      </c>
      <c r="AL619" s="31">
        <f t="shared" ca="1" si="691"/>
        <v>49398.118279569891</v>
      </c>
      <c r="AM619" s="31">
        <f t="shared" ca="1" si="692"/>
        <v>347.55645161290329</v>
      </c>
      <c r="AN619" s="31">
        <f t="shared" ca="1" si="693"/>
        <v>2588.1444892473114</v>
      </c>
      <c r="AO619" s="31">
        <f t="shared" ca="1" si="694"/>
        <v>1503.5463709677417</v>
      </c>
      <c r="AP619" s="31">
        <f t="shared" ca="1" si="695"/>
        <v>41704.171370967742</v>
      </c>
      <c r="AQ619" s="31">
        <f t="shared" ca="1" si="696"/>
        <v>2152.7096774193546</v>
      </c>
      <c r="AR619" s="31">
        <f t="shared" ca="1" si="697"/>
        <v>402.56922043010746</v>
      </c>
      <c r="AS619" s="31">
        <f t="shared" ca="1" si="698"/>
        <v>6508.2741935483891</v>
      </c>
      <c r="AT619" s="31">
        <f t="shared" ca="1" si="699"/>
        <v>-813.07862903225805</v>
      </c>
      <c r="AU619" s="31">
        <f t="shared" ca="1" si="700"/>
        <v>663.5913978494624</v>
      </c>
      <c r="AV619" s="31">
        <f t="shared" ca="1" si="701"/>
        <v>-5583.5161290322567</v>
      </c>
      <c r="AW619" s="31">
        <f t="shared" ca="1" si="702"/>
        <v>65.047043010752674</v>
      </c>
      <c r="AX619" s="31">
        <f t="shared" ca="1" si="703"/>
        <v>1350.5215053763443</v>
      </c>
      <c r="AY619" s="31">
        <f t="shared" ca="1" si="704"/>
        <v>-1174.383064516129</v>
      </c>
      <c r="AZ619" s="31">
        <f t="shared" ca="1" si="705"/>
        <v>-997.34811827956992</v>
      </c>
      <c r="BA619" s="31">
        <f t="shared" ca="1" si="706"/>
        <v>-382.02016129032256</v>
      </c>
      <c r="BB619" s="31">
        <f t="shared" ca="1" si="707"/>
        <v>-2410.5497311827958</v>
      </c>
      <c r="BC619" s="31">
        <f t="shared" ca="1" si="708"/>
        <v>-1597.1438172043011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1671.5</v>
      </c>
      <c r="BI619" s="32">
        <f>IF($BF619&gt;$Y$7,"",IF(AND($BF619=$Y$7,$BG619=23),"",Entrées!D647-Entrées!D646))</f>
        <v>1437.5</v>
      </c>
      <c r="BJ619" s="32">
        <f>IF($BF619&gt;$Y$7,"",IF(AND($BF619=$Y$7,$BG619=23),"",Entrées!E647-Entrées!E646))</f>
        <v>1112.5</v>
      </c>
      <c r="BK619" s="32">
        <f>IF($BF619&gt;$Y$7,"",IF(AND($BF619=$Y$7,$BG619=23),"",Entrées!F647-Entrées!F646))</f>
        <v>0.5</v>
      </c>
      <c r="BL619" s="32">
        <f>IF($BF619&gt;$Y$7,"",IF(AND($BF619=$Y$7,$BG619=23),"",Entrées!G647-Entrées!G646))</f>
        <v>0</v>
      </c>
      <c r="BM619" s="32">
        <f>IF($BF619&gt;$Y$7,"",IF(AND($BF619=$Y$7,$BG619=23),"",Entrées!H647-Entrées!H646))</f>
        <v>0.5</v>
      </c>
      <c r="BN619" s="32">
        <f>IF($BF619&gt;$Y$7,"",IF(AND($BF619=$Y$7,$BG619=23),"",Entrées!I647-Entrées!I646))</f>
        <v>388.5</v>
      </c>
      <c r="BO619" s="32">
        <f>IF($BF619&gt;$Y$7,"",IF(AND($BF619=$Y$7,$BG619=23),"",Entrées!J647-Entrées!J646))</f>
        <v>-77</v>
      </c>
      <c r="BP619" s="32">
        <f>IF($BF619&gt;$Y$7,"",IF(AND($BF619=$Y$7,$BG619=23),"",Entrées!K647-Entrées!K646))</f>
        <v>488.5</v>
      </c>
      <c r="BQ619" s="32">
        <f>IF($BF619&gt;$Y$7,"",IF(AND($BF619=$Y$7,$BG619=23),"",Entrées!L647-Entrées!L646))</f>
        <v>928</v>
      </c>
      <c r="BR619" s="32">
        <f>IF($BF619&gt;$Y$7,"",IF(AND($BF619=$Y$7,$BG619=23),"",Entrées!M647-Entrées!M646))</f>
        <v>298</v>
      </c>
      <c r="BS619" s="32">
        <f>IF($BF619&gt;$Y$7,"",IF(AND($BF619=$Y$7,$BG619=23),"",Entrées!N647-Entrées!N646))</f>
        <v>-4.5</v>
      </c>
      <c r="BT619" s="32">
        <f>IF($BF619&gt;$Y$7,"",IF(AND($BF619=$Y$7,$BG619=23),"",Entrées!O647-Entrées!O646))</f>
        <v>-351</v>
      </c>
      <c r="BU619" s="32">
        <f>IF($BF619&gt;$Y$7,"",IF(AND($BF619=$Y$7,$BG619=23),"",Entrées!P647-Entrées!P646))</f>
        <v>-1</v>
      </c>
      <c r="BV619" s="32">
        <f>IF($BF619&gt;$Y$7,"",IF(AND($BF619=$Y$7,$BG619=23),"",Entrées!Q647-Entrées!Q646))</f>
        <v>-1150</v>
      </c>
      <c r="BW619" s="32">
        <f>IF($BF619&gt;$Y$7,"",IF(AND($BF619=$Y$7,$BG619=23),"",Entrées!R647-Entrées!R646))</f>
        <v>0</v>
      </c>
      <c r="BX619" s="32">
        <f>IF($BF619&gt;$Y$7,"",IF(AND($BF619=$Y$7,$BG619=23),"",Entrées!S647-Entrées!S646))</f>
        <v>47</v>
      </c>
      <c r="BY619" s="32">
        <f>IF($BF619&gt;$Y$7,"",IF(AND($BF619=$Y$7,$BG619=23),"",Entrées!T647-Entrées!T646))</f>
        <v>59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-141</v>
      </c>
      <c r="CD619" s="33">
        <f>IF($BF619&lt;=$Y$7,Entrées!J646/CD$2,"")</f>
        <v>0.39547060307847592</v>
      </c>
      <c r="CE619" s="33">
        <f>IF($BF619&lt;=$Y$7,Entrées!K646/CE$2,"")</f>
        <v>4.0850453893932152E-2</v>
      </c>
      <c r="CF619" s="11">
        <f t="shared" si="710"/>
        <v>7926</v>
      </c>
      <c r="CG619" s="11">
        <f t="shared" si="711"/>
        <v>4186</v>
      </c>
      <c r="CH619" s="52">
        <f t="shared" si="712"/>
        <v>0.27160101910413265</v>
      </c>
      <c r="CI619" s="52">
        <f t="shared" si="713"/>
        <v>9.6170382329218221E-2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-397</v>
      </c>
      <c r="F620" s="28">
        <f ca="1">IF($D620&gt;$D$8,"",INDIRECT(ADDRESS(ROW(Entrées!$C$37)+($D620-1)*24+F$11,COLUMN(Entrées!$C$37)+($C620-1),4,TRUE,"Entrées")))</f>
        <v>-1437</v>
      </c>
      <c r="G620" s="28">
        <f ca="1">IF($D620&gt;$D$8,"",INDIRECT(ADDRESS(ROW(Entrées!$C$37)+($D620-1)*24+G$11,COLUMN(Entrées!$C$37)+($C620-1),4,TRUE,"Entrées")))</f>
        <v>-1193</v>
      </c>
      <c r="H620" s="28">
        <f ca="1">IF($D620&gt;$D$8,"",INDIRECT(ADDRESS(ROW(Entrées!$C$37)+($D620-1)*24+H$11,COLUMN(Entrées!$C$37)+($C620-1),4,TRUE,"Entrées")))</f>
        <v>-1070</v>
      </c>
      <c r="I620" s="28">
        <f ca="1">IF($D620&gt;$D$8,"",INDIRECT(ADDRESS(ROW(Entrées!$C$37)+($D620-1)*24+I$11,COLUMN(Entrées!$C$37)+($C620-1),4,TRUE,"Entrées")))</f>
        <v>-1066</v>
      </c>
      <c r="J620" s="28">
        <f ca="1">IF($D620&gt;$D$8,"",INDIRECT(ADDRESS(ROW(Entrées!$C$37)+($D620-1)*24+J$11,COLUMN(Entrées!$C$37)+($C620-1),4,TRUE,"Entrées")))</f>
        <v>-1144</v>
      </c>
      <c r="K620" s="28">
        <f ca="1">IF($D620&gt;$D$8,"",INDIRECT(ADDRESS(ROW(Entrées!$C$37)+($D620-1)*24+K$11,COLUMN(Entrées!$C$37)+($C620-1),4,TRUE,"Entrées")))</f>
        <v>-362</v>
      </c>
      <c r="L620" s="28">
        <f ca="1">IF($D620&gt;$D$8,"",INDIRECT(ADDRESS(ROW(Entrées!$C$37)+($D620-1)*24+L$11,COLUMN(Entrées!$C$37)+($C620-1),4,TRUE,"Entrées")))</f>
        <v>415</v>
      </c>
      <c r="M620" s="28">
        <f ca="1">IF($D620&gt;$D$8,"",INDIRECT(ADDRESS(ROW(Entrées!$C$37)+($D620-1)*24+M$11,COLUMN(Entrées!$C$37)+($C620-1),4,TRUE,"Entrées")))</f>
        <v>473</v>
      </c>
      <c r="N620" s="28">
        <f ca="1">IF($D620&gt;$D$8,"",INDIRECT(ADDRESS(ROW(Entrées!$C$37)+($D620-1)*24+N$11,COLUMN(Entrées!$C$37)+($C620-1),4,TRUE,"Entrées")))</f>
        <v>691</v>
      </c>
      <c r="O620" s="28">
        <f ca="1">IF($D620&gt;$D$8,"",INDIRECT(ADDRESS(ROW(Entrées!$C$37)+($D620-1)*24+O$11,COLUMN(Entrées!$C$37)+($C620-1),4,TRUE,"Entrées")))</f>
        <v>672</v>
      </c>
      <c r="P620" s="28">
        <f ca="1">IF($D620&gt;$D$8,"",INDIRECT(ADDRESS(ROW(Entrées!$C$37)+($D620-1)*24+P$11,COLUMN(Entrées!$C$37)+($C620-1),4,TRUE,"Entrées")))</f>
        <v>860</v>
      </c>
      <c r="Q620" s="28">
        <f ca="1">IF($D620&gt;$D$8,"",INDIRECT(ADDRESS(ROW(Entrées!$C$37)+($D620-1)*24+Q$11,COLUMN(Entrées!$C$37)+($C620-1),4,TRUE,"Entrées")))</f>
        <v>891</v>
      </c>
      <c r="R620" s="28">
        <f ca="1">IF($D620&gt;$D$8,"",INDIRECT(ADDRESS(ROW(Entrées!$C$37)+($D620-1)*24+R$11,COLUMN(Entrées!$C$37)+($C620-1),4,TRUE,"Entrées")))</f>
        <v>841</v>
      </c>
      <c r="S620" s="28">
        <f ca="1">IF($D620&gt;$D$8,"",INDIRECT(ADDRESS(ROW(Entrées!$C$37)+($D620-1)*24+S$11,COLUMN(Entrées!$C$37)+($C620-1),4,TRUE,"Entrées")))</f>
        <v>951</v>
      </c>
      <c r="T620" s="28">
        <f ca="1">IF($D620&gt;$D$8,"",INDIRECT(ADDRESS(ROW(Entrées!$C$37)+($D620-1)*24+T$11,COLUMN(Entrées!$C$37)+($C620-1),4,TRUE,"Entrées")))</f>
        <v>737</v>
      </c>
      <c r="U620" s="28">
        <f ca="1">IF($D620&gt;$D$8,"",INDIRECT(ADDRESS(ROW(Entrées!$C$37)+($D620-1)*24+U$11,COLUMN(Entrées!$C$37)+($C620-1),4,TRUE,"Entrées")))</f>
        <v>447</v>
      </c>
      <c r="V620" s="28">
        <f ca="1">IF($D620&gt;$D$8,"",INDIRECT(ADDRESS(ROW(Entrées!$C$37)+($D620-1)*24+V$11,COLUMN(Entrées!$C$37)+($C620-1),4,TRUE,"Entrées")))</f>
        <v>-171</v>
      </c>
      <c r="W620" s="28">
        <f ca="1">IF($D620&gt;$D$8,"",INDIRECT(ADDRESS(ROW(Entrées!$C$37)+($D620-1)*24+W$11,COLUMN(Entrées!$C$37)+($C620-1),4,TRUE,"Entrées")))</f>
        <v>201</v>
      </c>
      <c r="X620" s="28">
        <f ca="1">IF($D620&gt;$D$8,"",INDIRECT(ADDRESS(ROW(Entrées!$C$37)+($D620-1)*24+X$11,COLUMN(Entrées!$C$37)+($C620-1),4,TRUE,"Entrées")))</f>
        <v>257</v>
      </c>
      <c r="Y620" s="28">
        <f ca="1">IF($D620&gt;$D$8,"",INDIRECT(ADDRESS(ROW(Entrées!$C$37)+($D620-1)*24+Y$11,COLUMN(Entrées!$C$37)+($C620-1),4,TRUE,"Entrées")))</f>
        <v>465</v>
      </c>
      <c r="Z620" s="28">
        <f ca="1">IF($D620&gt;$D$8,"",INDIRECT(ADDRESS(ROW(Entrées!$C$37)+($D620-1)*24+Z$11,COLUMN(Entrées!$C$37)+($C620-1),4,TRUE,"Entrées")))</f>
        <v>-12</v>
      </c>
      <c r="AA620" s="28">
        <f ca="1">IF($D620&gt;$D$8,"",INDIRECT(ADDRESS(ROW(Entrées!$C$37)+($D620-1)*24+AA$11,COLUMN(Entrées!$C$37)+($C620-1),4,TRUE,"Entrées")))</f>
        <v>143</v>
      </c>
      <c r="AB620" s="28">
        <f ca="1">IF($D620&gt;$D$8,"",INDIRECT(ADDRESS(ROW(Entrées!$C$37)+($D620-1)*24+AB$11,COLUMN(Entrées!$C$37)+($C620-1),4,TRUE,"Entrées")))</f>
        <v>183</v>
      </c>
      <c r="AC620" s="11"/>
      <c r="AD620" s="40">
        <f t="shared" ca="1" si="742"/>
        <v>57.291666666666664</v>
      </c>
      <c r="AE620" s="40">
        <f t="shared" ca="1" si="744"/>
        <v>951</v>
      </c>
      <c r="AF620" s="40">
        <f t="shared" ca="1" si="745"/>
        <v>-1437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49473.956989247294</v>
      </c>
      <c r="AK620" s="31">
        <f t="shared" ca="1" si="690"/>
        <v>49350.672043010745</v>
      </c>
      <c r="AL620" s="31">
        <f t="shared" ca="1" si="691"/>
        <v>49398.118279569891</v>
      </c>
      <c r="AM620" s="31">
        <f t="shared" ca="1" si="692"/>
        <v>347.55645161290329</v>
      </c>
      <c r="AN620" s="31">
        <f t="shared" ca="1" si="693"/>
        <v>2588.1444892473114</v>
      </c>
      <c r="AO620" s="31">
        <f t="shared" ca="1" si="694"/>
        <v>1503.5463709677417</v>
      </c>
      <c r="AP620" s="31">
        <f t="shared" ca="1" si="695"/>
        <v>41704.171370967742</v>
      </c>
      <c r="AQ620" s="31">
        <f t="shared" ca="1" si="696"/>
        <v>2152.7096774193546</v>
      </c>
      <c r="AR620" s="31">
        <f t="shared" ca="1" si="697"/>
        <v>402.56922043010746</v>
      </c>
      <c r="AS620" s="31">
        <f t="shared" ca="1" si="698"/>
        <v>6508.2741935483891</v>
      </c>
      <c r="AT620" s="31">
        <f t="shared" ca="1" si="699"/>
        <v>-813.07862903225805</v>
      </c>
      <c r="AU620" s="31">
        <f t="shared" ca="1" si="700"/>
        <v>663.5913978494624</v>
      </c>
      <c r="AV620" s="31">
        <f t="shared" ca="1" si="701"/>
        <v>-5583.5161290322567</v>
      </c>
      <c r="AW620" s="31">
        <f t="shared" ca="1" si="702"/>
        <v>65.047043010752674</v>
      </c>
      <c r="AX620" s="31">
        <f t="shared" ca="1" si="703"/>
        <v>1350.5215053763443</v>
      </c>
      <c r="AY620" s="31">
        <f t="shared" ca="1" si="704"/>
        <v>-1174.383064516129</v>
      </c>
      <c r="AZ620" s="31">
        <f t="shared" ca="1" si="705"/>
        <v>-997.34811827956992</v>
      </c>
      <c r="BA620" s="31">
        <f t="shared" ca="1" si="706"/>
        <v>-382.02016129032256</v>
      </c>
      <c r="BB620" s="31">
        <f t="shared" ca="1" si="707"/>
        <v>-2410.5497311827958</v>
      </c>
      <c r="BC620" s="31">
        <f t="shared" ca="1" si="708"/>
        <v>-1597.1438172043011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728</v>
      </c>
      <c r="BI620" s="32">
        <f>IF($BF620&gt;$Y$7,"",IF(AND($BF620=$Y$7,$BG620=23),"",Entrées!D648-Entrées!D647))</f>
        <v>662.5</v>
      </c>
      <c r="BJ620" s="32">
        <f>IF($BF620&gt;$Y$7,"",IF(AND($BF620=$Y$7,$BG620=23),"",Entrées!E648-Entrées!E647))</f>
        <v>887.5</v>
      </c>
      <c r="BK620" s="32">
        <f>IF($BF620&gt;$Y$7,"",IF(AND($BF620=$Y$7,$BG620=23),"",Entrées!F648-Entrées!F647))</f>
        <v>-0.5</v>
      </c>
      <c r="BL620" s="32">
        <f>IF($BF620&gt;$Y$7,"",IF(AND($BF620=$Y$7,$BG620=23),"",Entrées!G648-Entrées!G647))</f>
        <v>0</v>
      </c>
      <c r="BM620" s="32">
        <f>IF($BF620&gt;$Y$7,"",IF(AND($BF620=$Y$7,$BG620=23),"",Entrées!H648-Entrées!H647))</f>
        <v>8.5</v>
      </c>
      <c r="BN620" s="32">
        <f>IF($BF620&gt;$Y$7,"",IF(AND($BF620=$Y$7,$BG620=23),"",Entrées!I648-Entrées!I647))</f>
        <v>52.5</v>
      </c>
      <c r="BO620" s="32">
        <f>IF($BF620&gt;$Y$7,"",IF(AND($BF620=$Y$7,$BG620=23),"",Entrées!J648-Entrées!J647))</f>
        <v>-26</v>
      </c>
      <c r="BP620" s="32">
        <f>IF($BF620&gt;$Y$7,"",IF(AND($BF620=$Y$7,$BG620=23),"",Entrées!K648-Entrées!K647))</f>
        <v>525.5</v>
      </c>
      <c r="BQ620" s="32">
        <f>IF($BF620&gt;$Y$7,"",IF(AND($BF620=$Y$7,$BG620=23),"",Entrées!L648-Entrées!L647))</f>
        <v>480</v>
      </c>
      <c r="BR620" s="32">
        <f>IF($BF620&gt;$Y$7,"",IF(AND($BF620=$Y$7,$BG620=23),"",Entrées!M648-Entrées!M647))</f>
        <v>162</v>
      </c>
      <c r="BS620" s="32">
        <f>IF($BF620&gt;$Y$7,"",IF(AND($BF620=$Y$7,$BG620=23),"",Entrées!N648-Entrées!N647))</f>
        <v>-1</v>
      </c>
      <c r="BT620" s="32">
        <f>IF($BF620&gt;$Y$7,"",IF(AND($BF620=$Y$7,$BG620=23),"",Entrées!O648-Entrées!O647))</f>
        <v>-473</v>
      </c>
      <c r="BU620" s="32">
        <f>IF($BF620&gt;$Y$7,"",IF(AND($BF620=$Y$7,$BG620=23),"",Entrées!P648-Entrées!P647))</f>
        <v>0</v>
      </c>
      <c r="BV620" s="32">
        <f>IF($BF620&gt;$Y$7,"",IF(AND($BF620=$Y$7,$BG620=23),"",Entrées!Q648-Entrées!Q647))</f>
        <v>226</v>
      </c>
      <c r="BW620" s="32">
        <f>IF($BF620&gt;$Y$7,"",IF(AND($BF620=$Y$7,$BG620=23),"",Entrées!R648-Entrées!R647))</f>
        <v>0</v>
      </c>
      <c r="BX620" s="32">
        <f>IF($BF620&gt;$Y$7,"",IF(AND($BF620=$Y$7,$BG620=23),"",Entrées!S648-Entrées!S647))</f>
        <v>53</v>
      </c>
      <c r="BY620" s="32">
        <f>IF($BF620&gt;$Y$7,"",IF(AND($BF620=$Y$7,$BG620=23),"",Entrées!T648-Entrées!T647))</f>
        <v>-59</v>
      </c>
      <c r="BZ620" s="32">
        <f>IF($BF620&gt;$Y$7,"",IF(AND($BF620=$Y$7,$BG620=23),"",Entrées!U648-Entrées!U647))</f>
        <v>0</v>
      </c>
      <c r="CA620" s="32">
        <f>IF($BF620&gt;$Y$7,"",IF(AND($BF620=$Y$7,$BG620=23),"",Entrées!V648-Entrées!V647))</f>
        <v>-81</v>
      </c>
      <c r="CD620" s="33">
        <f>IF($BF620&lt;=$Y$7,Entrées!J647/CD$2,"")</f>
        <v>0.38575574060055512</v>
      </c>
      <c r="CE620" s="33">
        <f>IF($BF620&lt;=$Y$7,Entrées!K647/CE$2,"")</f>
        <v>0.15754897276636406</v>
      </c>
      <c r="CF620" s="11">
        <f t="shared" si="710"/>
        <v>7926</v>
      </c>
      <c r="CG620" s="11">
        <f t="shared" si="711"/>
        <v>4186</v>
      </c>
      <c r="CH620" s="52">
        <f t="shared" si="712"/>
        <v>0.27160101910413265</v>
      </c>
      <c r="CI620" s="52">
        <f t="shared" si="713"/>
        <v>9.6170382329218221E-2</v>
      </c>
    </row>
    <row r="621" spans="1:87">
      <c r="A621" s="11">
        <f>A620+$Y$7-1</f>
        <v>634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-816</v>
      </c>
      <c r="F621" s="28">
        <f ca="1">IF($D621&gt;$D$8,"",INDIRECT(ADDRESS(ROW(Entrées!$C$37)+($D621-1)*24+F$11,COLUMN(Entrées!$C$37)+($C621-1),4,TRUE,"Entrées")))</f>
        <v>-1203</v>
      </c>
      <c r="G621" s="28">
        <f ca="1">IF($D621&gt;$D$8,"",INDIRECT(ADDRESS(ROW(Entrées!$C$37)+($D621-1)*24+G$11,COLUMN(Entrées!$C$37)+($C621-1),4,TRUE,"Entrées")))</f>
        <v>-1627</v>
      </c>
      <c r="H621" s="28">
        <f ca="1">IF($D621&gt;$D$8,"",INDIRECT(ADDRESS(ROW(Entrées!$C$37)+($D621-1)*24+H$11,COLUMN(Entrées!$C$37)+($C621-1),4,TRUE,"Entrées")))</f>
        <v>-1787</v>
      </c>
      <c r="I621" s="28">
        <f ca="1">IF($D621&gt;$D$8,"",INDIRECT(ADDRESS(ROW(Entrées!$C$37)+($D621-1)*24+I$11,COLUMN(Entrées!$C$37)+($C621-1),4,TRUE,"Entrées")))</f>
        <v>-1840</v>
      </c>
      <c r="J621" s="28">
        <f ca="1">IF($D621&gt;$D$8,"",INDIRECT(ADDRESS(ROW(Entrées!$C$37)+($D621-1)*24+J$11,COLUMN(Entrées!$C$37)+($C621-1),4,TRUE,"Entrées")))</f>
        <v>-2141</v>
      </c>
      <c r="K621" s="28">
        <f ca="1">IF($D621&gt;$D$8,"",INDIRECT(ADDRESS(ROW(Entrées!$C$37)+($D621-1)*24+K$11,COLUMN(Entrées!$C$37)+($C621-1),4,TRUE,"Entrées")))</f>
        <v>-506</v>
      </c>
      <c r="L621" s="28">
        <f ca="1">IF($D621&gt;$D$8,"",INDIRECT(ADDRESS(ROW(Entrées!$C$37)+($D621-1)*24+L$11,COLUMN(Entrées!$C$37)+($C621-1),4,TRUE,"Entrées")))</f>
        <v>-282</v>
      </c>
      <c r="M621" s="28">
        <f ca="1">IF($D621&gt;$D$8,"",INDIRECT(ADDRESS(ROW(Entrées!$C$37)+($D621-1)*24+M$11,COLUMN(Entrées!$C$37)+($C621-1),4,TRUE,"Entrées")))</f>
        <v>-263</v>
      </c>
      <c r="N621" s="28">
        <f ca="1">IF($D621&gt;$D$8,"",INDIRECT(ADDRESS(ROW(Entrées!$C$37)+($D621-1)*24+N$11,COLUMN(Entrées!$C$37)+($C621-1),4,TRUE,"Entrées")))</f>
        <v>-768</v>
      </c>
      <c r="O621" s="28">
        <f ca="1">IF($D621&gt;$D$8,"",INDIRECT(ADDRESS(ROW(Entrées!$C$37)+($D621-1)*24+O$11,COLUMN(Entrées!$C$37)+($C621-1),4,TRUE,"Entrées")))</f>
        <v>-1425</v>
      </c>
      <c r="P621" s="28">
        <f ca="1">IF($D621&gt;$D$8,"",INDIRECT(ADDRESS(ROW(Entrées!$C$37)+($D621-1)*24+P$11,COLUMN(Entrées!$C$37)+($C621-1),4,TRUE,"Entrées")))</f>
        <v>-1563</v>
      </c>
      <c r="Q621" s="28">
        <f ca="1">IF($D621&gt;$D$8,"",INDIRECT(ADDRESS(ROW(Entrées!$C$37)+($D621-1)*24+Q$11,COLUMN(Entrées!$C$37)+($C621-1),4,TRUE,"Entrées")))</f>
        <v>-1048</v>
      </c>
      <c r="R621" s="28">
        <f ca="1">IF($D621&gt;$D$8,"",INDIRECT(ADDRESS(ROW(Entrées!$C$37)+($D621-1)*24+R$11,COLUMN(Entrées!$C$37)+($C621-1),4,TRUE,"Entrées")))</f>
        <v>-1486</v>
      </c>
      <c r="S621" s="28">
        <f ca="1">IF($D621&gt;$D$8,"",INDIRECT(ADDRESS(ROW(Entrées!$C$37)+($D621-1)*24+S$11,COLUMN(Entrées!$C$37)+($C621-1),4,TRUE,"Entrées")))</f>
        <v>-1338</v>
      </c>
      <c r="T621" s="28">
        <f ca="1">IF($D621&gt;$D$8,"",INDIRECT(ADDRESS(ROW(Entrées!$C$37)+($D621-1)*24+T$11,COLUMN(Entrées!$C$37)+($C621-1),4,TRUE,"Entrées")))</f>
        <v>-1360</v>
      </c>
      <c r="U621" s="28">
        <f ca="1">IF($D621&gt;$D$8,"",INDIRECT(ADDRESS(ROW(Entrées!$C$37)+($D621-1)*24+U$11,COLUMN(Entrées!$C$37)+($C621-1),4,TRUE,"Entrées")))</f>
        <v>-1990</v>
      </c>
      <c r="V621" s="28">
        <f ca="1">IF($D621&gt;$D$8,"",INDIRECT(ADDRESS(ROW(Entrées!$C$37)+($D621-1)*24+V$11,COLUMN(Entrées!$C$37)+($C621-1),4,TRUE,"Entrées")))</f>
        <v>-1647</v>
      </c>
      <c r="W621" s="28">
        <f ca="1">IF($D621&gt;$D$8,"",INDIRECT(ADDRESS(ROW(Entrées!$C$37)+($D621-1)*24+W$11,COLUMN(Entrées!$C$37)+($C621-1),4,TRUE,"Entrées")))</f>
        <v>-1233</v>
      </c>
      <c r="X621" s="28">
        <f ca="1">IF($D621&gt;$D$8,"",INDIRECT(ADDRESS(ROW(Entrées!$C$37)+($D621-1)*24+X$11,COLUMN(Entrées!$C$37)+($C621-1),4,TRUE,"Entrées")))</f>
        <v>-451</v>
      </c>
      <c r="Y621" s="28">
        <f ca="1">IF($D621&gt;$D$8,"",INDIRECT(ADDRESS(ROW(Entrées!$C$37)+($D621-1)*24+Y$11,COLUMN(Entrées!$C$37)+($C621-1),4,TRUE,"Entrées")))</f>
        <v>-774</v>
      </c>
      <c r="Z621" s="28">
        <f ca="1">IF($D621&gt;$D$8,"",INDIRECT(ADDRESS(ROW(Entrées!$C$37)+($D621-1)*24+Z$11,COLUMN(Entrées!$C$37)+($C621-1),4,TRUE,"Entrées")))</f>
        <v>-1444</v>
      </c>
      <c r="AA621" s="28">
        <f ca="1">IF($D621&gt;$D$8,"",INDIRECT(ADDRESS(ROW(Entrées!$C$37)+($D621-1)*24+AA$11,COLUMN(Entrées!$C$37)+($C621-1),4,TRUE,"Entrées")))</f>
        <v>-1556</v>
      </c>
      <c r="AB621" s="28">
        <f ca="1">IF($D621&gt;$D$8,"",INDIRECT(ADDRESS(ROW(Entrées!$C$37)+($D621-1)*24+AB$11,COLUMN(Entrées!$C$37)+($C621-1),4,TRUE,"Entrées")))</f>
        <v>-965</v>
      </c>
      <c r="AC621" s="11"/>
      <c r="AD621" s="40">
        <f t="shared" ca="1" si="742"/>
        <v>-1229.7083333333333</v>
      </c>
      <c r="AE621" s="40">
        <f t="shared" ca="1" si="744"/>
        <v>-263</v>
      </c>
      <c r="AF621" s="40">
        <f t="shared" ca="1" si="745"/>
        <v>-2141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49473.956989247294</v>
      </c>
      <c r="AK621" s="31">
        <f t="shared" ca="1" si="690"/>
        <v>49350.672043010745</v>
      </c>
      <c r="AL621" s="31">
        <f t="shared" ca="1" si="691"/>
        <v>49398.118279569891</v>
      </c>
      <c r="AM621" s="31">
        <f t="shared" ca="1" si="692"/>
        <v>347.55645161290329</v>
      </c>
      <c r="AN621" s="31">
        <f t="shared" ca="1" si="693"/>
        <v>2588.1444892473114</v>
      </c>
      <c r="AO621" s="31">
        <f t="shared" ca="1" si="694"/>
        <v>1503.5463709677417</v>
      </c>
      <c r="AP621" s="31">
        <f t="shared" ca="1" si="695"/>
        <v>41704.171370967742</v>
      </c>
      <c r="AQ621" s="31">
        <f t="shared" ca="1" si="696"/>
        <v>2152.7096774193546</v>
      </c>
      <c r="AR621" s="31">
        <f t="shared" ca="1" si="697"/>
        <v>402.56922043010746</v>
      </c>
      <c r="AS621" s="31">
        <f t="shared" ca="1" si="698"/>
        <v>6508.2741935483891</v>
      </c>
      <c r="AT621" s="31">
        <f t="shared" ca="1" si="699"/>
        <v>-813.07862903225805</v>
      </c>
      <c r="AU621" s="31">
        <f t="shared" ca="1" si="700"/>
        <v>663.5913978494624</v>
      </c>
      <c r="AV621" s="31">
        <f t="shared" ca="1" si="701"/>
        <v>-5583.5161290322567</v>
      </c>
      <c r="AW621" s="31">
        <f t="shared" ca="1" si="702"/>
        <v>65.047043010752674</v>
      </c>
      <c r="AX621" s="31">
        <f t="shared" ca="1" si="703"/>
        <v>1350.5215053763443</v>
      </c>
      <c r="AY621" s="31">
        <f t="shared" ca="1" si="704"/>
        <v>-1174.383064516129</v>
      </c>
      <c r="AZ621" s="31">
        <f t="shared" ca="1" si="705"/>
        <v>-997.34811827956992</v>
      </c>
      <c r="BA621" s="31">
        <f t="shared" ca="1" si="706"/>
        <v>-382.02016129032256</v>
      </c>
      <c r="BB621" s="31">
        <f t="shared" ca="1" si="707"/>
        <v>-2410.5497311827958</v>
      </c>
      <c r="BC621" s="31">
        <f t="shared" ca="1" si="708"/>
        <v>-1597.1438172043011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1174</v>
      </c>
      <c r="BI621" s="32">
        <f>IF($BF621&gt;$Y$7,"",IF(AND($BF621=$Y$7,$BG621=23),"",Entrées!D649-Entrées!D648))</f>
        <v>1475</v>
      </c>
      <c r="BJ621" s="32">
        <f>IF($BF621&gt;$Y$7,"",IF(AND($BF621=$Y$7,$BG621=23),"",Entrées!E649-Entrées!E648))</f>
        <v>1362.5</v>
      </c>
      <c r="BK621" s="32">
        <f>IF($BF621&gt;$Y$7,"",IF(AND($BF621=$Y$7,$BG621=23),"",Entrées!F649-Entrées!F648))</f>
        <v>0</v>
      </c>
      <c r="BL621" s="32">
        <f>IF($BF621&gt;$Y$7,"",IF(AND($BF621=$Y$7,$BG621=23),"",Entrées!G649-Entrées!G648))</f>
        <v>0</v>
      </c>
      <c r="BM621" s="32">
        <f>IF($BF621&gt;$Y$7,"",IF(AND($BF621=$Y$7,$BG621=23),"",Entrées!H649-Entrées!H648))</f>
        <v>8</v>
      </c>
      <c r="BN621" s="32">
        <f>IF($BF621&gt;$Y$7,"",IF(AND($BF621=$Y$7,$BG621=23),"",Entrées!I649-Entrées!I648))</f>
        <v>-124.5</v>
      </c>
      <c r="BO621" s="32">
        <f>IF($BF621&gt;$Y$7,"",IF(AND($BF621=$Y$7,$BG621=23),"",Entrées!J649-Entrées!J648))</f>
        <v>110.5</v>
      </c>
      <c r="BP621" s="32">
        <f>IF($BF621&gt;$Y$7,"",IF(AND($BF621=$Y$7,$BG621=23),"",Entrées!K649-Entrées!K648))</f>
        <v>351</v>
      </c>
      <c r="BQ621" s="32">
        <f>IF($BF621&gt;$Y$7,"",IF(AND($BF621=$Y$7,$BG621=23),"",Entrées!L649-Entrées!L648))</f>
        <v>106.5</v>
      </c>
      <c r="BR621" s="32">
        <f>IF($BF621&gt;$Y$7,"",IF(AND($BF621=$Y$7,$BG621=23),"",Entrées!M649-Entrées!M648))</f>
        <v>-31</v>
      </c>
      <c r="BS621" s="32">
        <f>IF($BF621&gt;$Y$7,"",IF(AND($BF621=$Y$7,$BG621=23),"",Entrées!N649-Entrées!N648))</f>
        <v>12</v>
      </c>
      <c r="BT621" s="32">
        <f>IF($BF621&gt;$Y$7,"",IF(AND($BF621=$Y$7,$BG621=23),"",Entrées!O649-Entrées!O648))</f>
        <v>741.5</v>
      </c>
      <c r="BU621" s="32">
        <f>IF($BF621&gt;$Y$7,"",IF(AND($BF621=$Y$7,$BG621=23),"",Entrées!P649-Entrées!P648))</f>
        <v>0</v>
      </c>
      <c r="BV621" s="32">
        <f>IF($BF621&gt;$Y$7,"",IF(AND($BF621=$Y$7,$BG621=23),"",Entrées!Q649-Entrées!Q648))</f>
        <v>510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232</v>
      </c>
      <c r="BY621" s="32">
        <f>IF($BF621&gt;$Y$7,"",IF(AND($BF621=$Y$7,$BG621=23),"",Entrées!T649-Entrées!T648))</f>
        <v>0</v>
      </c>
      <c r="BZ621" s="32">
        <f>IF($BF621&gt;$Y$7,"",IF(AND($BF621=$Y$7,$BG621=23),"",Entrées!U649-Entrées!U648))</f>
        <v>62</v>
      </c>
      <c r="CA621" s="32">
        <f>IF($BF621&gt;$Y$7,"",IF(AND($BF621=$Y$7,$BG621=23),"",Entrées!V649-Entrées!V648))</f>
        <v>414</v>
      </c>
      <c r="CD621" s="33">
        <f>IF($BF621&lt;=$Y$7,Entrées!J648/CD$2,"")</f>
        <v>0.3824753974261923</v>
      </c>
      <c r="CE621" s="33">
        <f>IF($BF621&lt;=$Y$7,Entrées!K648/CE$2,"")</f>
        <v>0.28308647873865267</v>
      </c>
      <c r="CF621" s="11">
        <f t="shared" si="710"/>
        <v>7926</v>
      </c>
      <c r="CG621" s="11">
        <f t="shared" si="711"/>
        <v>4186</v>
      </c>
      <c r="CH621" s="52">
        <f t="shared" si="712"/>
        <v>0.27160101910413265</v>
      </c>
      <c r="CI621" s="52">
        <f t="shared" si="713"/>
        <v>9.6170382329218221E-2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-1159</v>
      </c>
      <c r="F622" s="28">
        <f ca="1">IF($D622&gt;$D$8,"",INDIRECT(ADDRESS(ROW(Entrées!$C$37)+($D622-1)*24+F$11,COLUMN(Entrées!$C$37)+($C622-1),4,TRUE,"Entrées")))</f>
        <v>-711</v>
      </c>
      <c r="G622" s="28">
        <f ca="1">IF($D622&gt;$D$8,"",INDIRECT(ADDRESS(ROW(Entrées!$C$37)+($D622-1)*24+G$11,COLUMN(Entrées!$C$37)+($C622-1),4,TRUE,"Entrées")))</f>
        <v>-1321</v>
      </c>
      <c r="H622" s="28">
        <f ca="1">IF($D622&gt;$D$8,"",INDIRECT(ADDRESS(ROW(Entrées!$C$37)+($D622-1)*24+H$11,COLUMN(Entrées!$C$37)+($C622-1),4,TRUE,"Entrées")))</f>
        <v>-1342</v>
      </c>
      <c r="I622" s="28">
        <f ca="1">IF($D622&gt;$D$8,"",INDIRECT(ADDRESS(ROW(Entrées!$C$37)+($D622-1)*24+I$11,COLUMN(Entrées!$C$37)+($C622-1),4,TRUE,"Entrées")))</f>
        <v>-1357</v>
      </c>
      <c r="J622" s="28">
        <f ca="1">IF($D622&gt;$D$8,"",INDIRECT(ADDRESS(ROW(Entrées!$C$37)+($D622-1)*24+J$11,COLUMN(Entrées!$C$37)+($C622-1),4,TRUE,"Entrées")))</f>
        <v>-1325</v>
      </c>
      <c r="K622" s="28">
        <f ca="1">IF($D622&gt;$D$8,"",INDIRECT(ADDRESS(ROW(Entrées!$C$37)+($D622-1)*24+K$11,COLUMN(Entrées!$C$37)+($C622-1),4,TRUE,"Entrées")))</f>
        <v>-712</v>
      </c>
      <c r="L622" s="28">
        <f ca="1">IF($D622&gt;$D$8,"",INDIRECT(ADDRESS(ROW(Entrées!$C$37)+($D622-1)*24+L$11,COLUMN(Entrées!$C$37)+($C622-1),4,TRUE,"Entrées")))</f>
        <v>-998</v>
      </c>
      <c r="M622" s="28">
        <f ca="1">IF($D622&gt;$D$8,"",INDIRECT(ADDRESS(ROW(Entrées!$C$37)+($D622-1)*24+M$11,COLUMN(Entrées!$C$37)+($C622-1),4,TRUE,"Entrées")))</f>
        <v>-442</v>
      </c>
      <c r="N622" s="28">
        <f ca="1">IF($D622&gt;$D$8,"",INDIRECT(ADDRESS(ROW(Entrées!$C$37)+($D622-1)*24+N$11,COLUMN(Entrées!$C$37)+($C622-1),4,TRUE,"Entrées")))</f>
        <v>-1622</v>
      </c>
      <c r="O622" s="28">
        <f ca="1">IF($D622&gt;$D$8,"",INDIRECT(ADDRESS(ROW(Entrées!$C$37)+($D622-1)*24+O$11,COLUMN(Entrées!$C$37)+($C622-1),4,TRUE,"Entrées")))</f>
        <v>-1704</v>
      </c>
      <c r="P622" s="28">
        <f ca="1">IF($D622&gt;$D$8,"",INDIRECT(ADDRESS(ROW(Entrées!$C$37)+($D622-1)*24+P$11,COLUMN(Entrées!$C$37)+($C622-1),4,TRUE,"Entrées")))</f>
        <v>-1476</v>
      </c>
      <c r="Q622" s="28">
        <f ca="1">IF($D622&gt;$D$8,"",INDIRECT(ADDRESS(ROW(Entrées!$C$37)+($D622-1)*24+Q$11,COLUMN(Entrées!$C$37)+($C622-1),4,TRUE,"Entrées")))</f>
        <v>-1360</v>
      </c>
      <c r="R622" s="28">
        <f ca="1">IF($D622&gt;$D$8,"",INDIRECT(ADDRESS(ROW(Entrées!$C$37)+($D622-1)*24+R$11,COLUMN(Entrées!$C$37)+($C622-1),4,TRUE,"Entrées")))</f>
        <v>-1592</v>
      </c>
      <c r="S622" s="28">
        <f ca="1">IF($D622&gt;$D$8,"",INDIRECT(ADDRESS(ROW(Entrées!$C$37)+($D622-1)*24+S$11,COLUMN(Entrées!$C$37)+($C622-1),4,TRUE,"Entrées")))</f>
        <v>-1558</v>
      </c>
      <c r="T622" s="28">
        <f ca="1">IF($D622&gt;$D$8,"",INDIRECT(ADDRESS(ROW(Entrées!$C$37)+($D622-1)*24+T$11,COLUMN(Entrées!$C$37)+($C622-1),4,TRUE,"Entrées")))</f>
        <v>-1461</v>
      </c>
      <c r="U622" s="28">
        <f ca="1">IF($D622&gt;$D$8,"",INDIRECT(ADDRESS(ROW(Entrées!$C$37)+($D622-1)*24+U$11,COLUMN(Entrées!$C$37)+($C622-1),4,TRUE,"Entrées")))</f>
        <v>-1420</v>
      </c>
      <c r="V622" s="28">
        <f ca="1">IF($D622&gt;$D$8,"",INDIRECT(ADDRESS(ROW(Entrées!$C$37)+($D622-1)*24+V$11,COLUMN(Entrées!$C$37)+($C622-1),4,TRUE,"Entrées")))</f>
        <v>-1594</v>
      </c>
      <c r="W622" s="28">
        <f ca="1">IF($D622&gt;$D$8,"",INDIRECT(ADDRESS(ROW(Entrées!$C$37)+($D622-1)*24+W$11,COLUMN(Entrées!$C$37)+($C622-1),4,TRUE,"Entrées")))</f>
        <v>-1216</v>
      </c>
      <c r="X622" s="28">
        <f ca="1">IF($D622&gt;$D$8,"",INDIRECT(ADDRESS(ROW(Entrées!$C$37)+($D622-1)*24+X$11,COLUMN(Entrées!$C$37)+($C622-1),4,TRUE,"Entrées")))</f>
        <v>-1344</v>
      </c>
      <c r="Y622" s="28">
        <f ca="1">IF($D622&gt;$D$8,"",INDIRECT(ADDRESS(ROW(Entrées!$C$37)+($D622-1)*24+Y$11,COLUMN(Entrées!$C$37)+($C622-1),4,TRUE,"Entrées")))</f>
        <v>-1533</v>
      </c>
      <c r="Z622" s="28">
        <f ca="1">IF($D622&gt;$D$8,"",INDIRECT(ADDRESS(ROW(Entrées!$C$37)+($D622-1)*24+Z$11,COLUMN(Entrées!$C$37)+($C622-1),4,TRUE,"Entrées")))</f>
        <v>-1587</v>
      </c>
      <c r="AA622" s="28">
        <f ca="1">IF($D622&gt;$D$8,"",INDIRECT(ADDRESS(ROW(Entrées!$C$37)+($D622-1)*24+AA$11,COLUMN(Entrées!$C$37)+($C622-1),4,TRUE,"Entrées")))</f>
        <v>-1569</v>
      </c>
      <c r="AB622" s="28">
        <f ca="1">IF($D622&gt;$D$8,"",INDIRECT(ADDRESS(ROW(Entrées!$C$37)+($D622-1)*24+AB$11,COLUMN(Entrées!$C$37)+($C622-1),4,TRUE,"Entrées")))</f>
        <v>-1386</v>
      </c>
      <c r="AC622" s="11"/>
      <c r="AD622" s="40">
        <f t="shared" ca="1" si="742"/>
        <v>-1324.5416666666667</v>
      </c>
      <c r="AE622" s="40">
        <f t="shared" ca="1" si="744"/>
        <v>-442</v>
      </c>
      <c r="AF622" s="40">
        <f t="shared" ca="1" si="745"/>
        <v>-1704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49473.956989247294</v>
      </c>
      <c r="AK622" s="31">
        <f t="shared" ca="1" si="690"/>
        <v>49350.672043010745</v>
      </c>
      <c r="AL622" s="31">
        <f t="shared" ca="1" si="691"/>
        <v>49398.118279569891</v>
      </c>
      <c r="AM622" s="31">
        <f t="shared" ca="1" si="692"/>
        <v>347.55645161290329</v>
      </c>
      <c r="AN622" s="31">
        <f t="shared" ca="1" si="693"/>
        <v>2588.1444892473114</v>
      </c>
      <c r="AO622" s="31">
        <f t="shared" ca="1" si="694"/>
        <v>1503.5463709677417</v>
      </c>
      <c r="AP622" s="31">
        <f t="shared" ca="1" si="695"/>
        <v>41704.171370967742</v>
      </c>
      <c r="AQ622" s="31">
        <f t="shared" ca="1" si="696"/>
        <v>2152.7096774193546</v>
      </c>
      <c r="AR622" s="31">
        <f t="shared" ca="1" si="697"/>
        <v>402.56922043010746</v>
      </c>
      <c r="AS622" s="31">
        <f t="shared" ca="1" si="698"/>
        <v>6508.2741935483891</v>
      </c>
      <c r="AT622" s="31">
        <f t="shared" ca="1" si="699"/>
        <v>-813.07862903225805</v>
      </c>
      <c r="AU622" s="31">
        <f t="shared" ca="1" si="700"/>
        <v>663.5913978494624</v>
      </c>
      <c r="AV622" s="31">
        <f t="shared" ca="1" si="701"/>
        <v>-5583.5161290322567</v>
      </c>
      <c r="AW622" s="31">
        <f t="shared" ca="1" si="702"/>
        <v>65.047043010752674</v>
      </c>
      <c r="AX622" s="31">
        <f t="shared" ca="1" si="703"/>
        <v>1350.5215053763443</v>
      </c>
      <c r="AY622" s="31">
        <f t="shared" ca="1" si="704"/>
        <v>-1174.383064516129</v>
      </c>
      <c r="AZ622" s="31">
        <f t="shared" ca="1" si="705"/>
        <v>-997.34811827956992</v>
      </c>
      <c r="BA622" s="31">
        <f t="shared" ca="1" si="706"/>
        <v>-382.02016129032256</v>
      </c>
      <c r="BB622" s="31">
        <f t="shared" ca="1" si="707"/>
        <v>-2410.5497311827958</v>
      </c>
      <c r="BC622" s="31">
        <f t="shared" ca="1" si="708"/>
        <v>-1597.1438172043011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42.5</v>
      </c>
      <c r="BI622" s="32">
        <f>IF($BF622&gt;$Y$7,"",IF(AND($BF622=$Y$7,$BG622=23),"",Entrées!D650-Entrées!D649))</f>
        <v>-337.5</v>
      </c>
      <c r="BJ622" s="32">
        <f>IF($BF622&gt;$Y$7,"",IF(AND($BF622=$Y$7,$BG622=23),"",Entrées!E650-Entrées!E649))</f>
        <v>-475</v>
      </c>
      <c r="BK622" s="32">
        <f>IF($BF622&gt;$Y$7,"",IF(AND($BF622=$Y$7,$BG622=23),"",Entrées!F650-Entrées!F649))</f>
        <v>0</v>
      </c>
      <c r="BL622" s="32">
        <f>IF($BF622&gt;$Y$7,"",IF(AND($BF622=$Y$7,$BG622=23),"",Entrées!G650-Entrées!G649))</f>
        <v>0</v>
      </c>
      <c r="BM622" s="32">
        <f>IF($BF622&gt;$Y$7,"",IF(AND($BF622=$Y$7,$BG622=23),"",Entrées!H650-Entrées!H649))</f>
        <v>-3</v>
      </c>
      <c r="BN622" s="32">
        <f>IF($BF622&gt;$Y$7,"",IF(AND($BF622=$Y$7,$BG622=23),"",Entrées!I650-Entrées!I649))</f>
        <v>-448</v>
      </c>
      <c r="BO622" s="32">
        <f>IF($BF622&gt;$Y$7,"",IF(AND($BF622=$Y$7,$BG622=23),"",Entrées!J650-Entrées!J649))</f>
        <v>307</v>
      </c>
      <c r="BP622" s="32">
        <f>IF($BF622&gt;$Y$7,"",IF(AND($BF622=$Y$7,$BG622=23),"",Entrées!K650-Entrées!K649))</f>
        <v>177</v>
      </c>
      <c r="BQ622" s="32">
        <f>IF($BF622&gt;$Y$7,"",IF(AND($BF622=$Y$7,$BG622=23),"",Entrées!L650-Entrées!L649))</f>
        <v>-134</v>
      </c>
      <c r="BR622" s="32">
        <f>IF($BF622&gt;$Y$7,"",IF(AND($BF622=$Y$7,$BG622=23),"",Entrées!M650-Entrées!M649))</f>
        <v>-279</v>
      </c>
      <c r="BS622" s="32">
        <f>IF($BF622&gt;$Y$7,"",IF(AND($BF622=$Y$7,$BG622=23),"",Entrées!N650-Entrées!N649))</f>
        <v>1.5</v>
      </c>
      <c r="BT622" s="32">
        <f>IF($BF622&gt;$Y$7,"",IF(AND($BF622=$Y$7,$BG622=23),"",Entrées!O650-Entrées!O649))</f>
        <v>422</v>
      </c>
      <c r="BU622" s="32">
        <f>IF($BF622&gt;$Y$7,"",IF(AND($BF622=$Y$7,$BG622=23),"",Entrées!P650-Entrées!P649))</f>
        <v>0</v>
      </c>
      <c r="BV622" s="32">
        <f>IF($BF622&gt;$Y$7,"",IF(AND($BF622=$Y$7,$BG622=23),"",Entrées!Q650-Entrées!Q649))</f>
        <v>-783</v>
      </c>
      <c r="BW622" s="32">
        <f>IF($BF622&gt;$Y$7,"",IF(AND($BF622=$Y$7,$BG622=23),"",Entrées!R650-Entrées!R649))</f>
        <v>0</v>
      </c>
      <c r="BX622" s="32">
        <f>IF($BF622&gt;$Y$7,"",IF(AND($BF622=$Y$7,$BG622=23),"",Entrées!S650-Entrées!S649))</f>
        <v>176</v>
      </c>
      <c r="BY622" s="32">
        <f>IF($BF622&gt;$Y$7,"",IF(AND($BF622=$Y$7,$BG622=23),"",Entrées!T650-Entrées!T649))</f>
        <v>0</v>
      </c>
      <c r="BZ622" s="32">
        <f>IF($BF622&gt;$Y$7,"",IF(AND($BF622=$Y$7,$BG622=23),"",Entrées!U650-Entrées!U649))</f>
        <v>97</v>
      </c>
      <c r="CA622" s="32">
        <f>IF($BF622&gt;$Y$7,"",IF(AND($BF622=$Y$7,$BG622=23),"",Entrées!V650-Entrées!V649))</f>
        <v>368</v>
      </c>
      <c r="CD622" s="33">
        <f>IF($BF622&lt;=$Y$7,Entrées!J649/CD$2,"")</f>
        <v>0.39641685591723441</v>
      </c>
      <c r="CE622" s="33">
        <f>IF($BF622&lt;=$Y$7,Entrées!K649/CE$2,"")</f>
        <v>0.36693741041567129</v>
      </c>
      <c r="CF622" s="11">
        <f t="shared" si="710"/>
        <v>7926</v>
      </c>
      <c r="CG622" s="11">
        <f t="shared" si="711"/>
        <v>4186</v>
      </c>
      <c r="CH622" s="52">
        <f t="shared" si="712"/>
        <v>0.27160101910413265</v>
      </c>
      <c r="CI622" s="52">
        <f t="shared" si="713"/>
        <v>9.6170382329218221E-2</v>
      </c>
    </row>
    <row r="623" spans="1:87">
      <c r="A623" s="11" t="str">
        <f>"AD"&amp;A621</f>
        <v>AD634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-759</v>
      </c>
      <c r="F623" s="28">
        <f ca="1">IF($D623&gt;$D$8,"",INDIRECT(ADDRESS(ROW(Entrées!$C$37)+($D623-1)*24+F$11,COLUMN(Entrées!$C$37)+($C623-1),4,TRUE,"Entrées")))</f>
        <v>-827</v>
      </c>
      <c r="G623" s="28">
        <f ca="1">IF($D623&gt;$D$8,"",INDIRECT(ADDRESS(ROW(Entrées!$C$37)+($D623-1)*24+G$11,COLUMN(Entrées!$C$37)+($C623-1),4,TRUE,"Entrées")))</f>
        <v>-690</v>
      </c>
      <c r="H623" s="28">
        <f ca="1">IF($D623&gt;$D$8,"",INDIRECT(ADDRESS(ROW(Entrées!$C$37)+($D623-1)*24+H$11,COLUMN(Entrées!$C$37)+($C623-1),4,TRUE,"Entrées")))</f>
        <v>-1373</v>
      </c>
      <c r="I623" s="28">
        <f ca="1">IF($D623&gt;$D$8,"",INDIRECT(ADDRESS(ROW(Entrées!$C$37)+($D623-1)*24+I$11,COLUMN(Entrées!$C$37)+($C623-1),4,TRUE,"Entrées")))</f>
        <v>-1343</v>
      </c>
      <c r="J623" s="28">
        <f ca="1">IF($D623&gt;$D$8,"",INDIRECT(ADDRESS(ROW(Entrées!$C$37)+($D623-1)*24+J$11,COLUMN(Entrées!$C$37)+($C623-1),4,TRUE,"Entrées")))</f>
        <v>-1296</v>
      </c>
      <c r="K623" s="28">
        <f ca="1">IF($D623&gt;$D$8,"",INDIRECT(ADDRESS(ROW(Entrées!$C$37)+($D623-1)*24+K$11,COLUMN(Entrées!$C$37)+($C623-1),4,TRUE,"Entrées")))</f>
        <v>-1342</v>
      </c>
      <c r="L623" s="28">
        <f ca="1">IF($D623&gt;$D$8,"",INDIRECT(ADDRESS(ROW(Entrées!$C$37)+($D623-1)*24+L$11,COLUMN(Entrées!$C$37)+($C623-1),4,TRUE,"Entrées")))</f>
        <v>-699</v>
      </c>
      <c r="M623" s="28">
        <f ca="1">IF($D623&gt;$D$8,"",INDIRECT(ADDRESS(ROW(Entrées!$C$37)+($D623-1)*24+M$11,COLUMN(Entrées!$C$37)+($C623-1),4,TRUE,"Entrées")))</f>
        <v>-771</v>
      </c>
      <c r="N623" s="28">
        <f ca="1">IF($D623&gt;$D$8,"",INDIRECT(ADDRESS(ROW(Entrées!$C$37)+($D623-1)*24+N$11,COLUMN(Entrées!$C$37)+($C623-1),4,TRUE,"Entrées")))</f>
        <v>-1029</v>
      </c>
      <c r="O623" s="28">
        <f ca="1">IF($D623&gt;$D$8,"",INDIRECT(ADDRESS(ROW(Entrées!$C$37)+($D623-1)*24+O$11,COLUMN(Entrées!$C$37)+($C623-1),4,TRUE,"Entrées")))</f>
        <v>-1307</v>
      </c>
      <c r="P623" s="28">
        <f ca="1">IF($D623&gt;$D$8,"",INDIRECT(ADDRESS(ROW(Entrées!$C$37)+($D623-1)*24+P$11,COLUMN(Entrées!$C$37)+($C623-1),4,TRUE,"Entrées")))</f>
        <v>-1256</v>
      </c>
      <c r="Q623" s="28">
        <f ca="1">IF($D623&gt;$D$8,"",INDIRECT(ADDRESS(ROW(Entrées!$C$37)+($D623-1)*24+Q$11,COLUMN(Entrées!$C$37)+($C623-1),4,TRUE,"Entrées")))</f>
        <v>-1400</v>
      </c>
      <c r="R623" s="28">
        <f ca="1">IF($D623&gt;$D$8,"",INDIRECT(ADDRESS(ROW(Entrées!$C$37)+($D623-1)*24+R$11,COLUMN(Entrées!$C$37)+($C623-1),4,TRUE,"Entrées")))</f>
        <v>-1282</v>
      </c>
      <c r="S623" s="28">
        <f ca="1">IF($D623&gt;$D$8,"",INDIRECT(ADDRESS(ROW(Entrées!$C$37)+($D623-1)*24+S$11,COLUMN(Entrées!$C$37)+($C623-1),4,TRUE,"Entrées")))</f>
        <v>-1095</v>
      </c>
      <c r="T623" s="28">
        <f ca="1">IF($D623&gt;$D$8,"",INDIRECT(ADDRESS(ROW(Entrées!$C$37)+($D623-1)*24+T$11,COLUMN(Entrées!$C$37)+($C623-1),4,TRUE,"Entrées")))</f>
        <v>-1643</v>
      </c>
      <c r="U623" s="28">
        <f ca="1">IF($D623&gt;$D$8,"",INDIRECT(ADDRESS(ROW(Entrées!$C$37)+($D623-1)*24+U$11,COLUMN(Entrées!$C$37)+($C623-1),4,TRUE,"Entrées")))</f>
        <v>-1758</v>
      </c>
      <c r="V623" s="28">
        <f ca="1">IF($D623&gt;$D$8,"",INDIRECT(ADDRESS(ROW(Entrées!$C$37)+($D623-1)*24+V$11,COLUMN(Entrées!$C$37)+($C623-1),4,TRUE,"Entrées")))</f>
        <v>-1662</v>
      </c>
      <c r="W623" s="28">
        <f ca="1">IF($D623&gt;$D$8,"",INDIRECT(ADDRESS(ROW(Entrées!$C$37)+($D623-1)*24+W$11,COLUMN(Entrées!$C$37)+($C623-1),4,TRUE,"Entrées")))</f>
        <v>-1768</v>
      </c>
      <c r="X623" s="28">
        <f ca="1">IF($D623&gt;$D$8,"",INDIRECT(ADDRESS(ROW(Entrées!$C$37)+($D623-1)*24+X$11,COLUMN(Entrées!$C$37)+($C623-1),4,TRUE,"Entrées")))</f>
        <v>-1403</v>
      </c>
      <c r="Y623" s="28">
        <f ca="1">IF($D623&gt;$D$8,"",INDIRECT(ADDRESS(ROW(Entrées!$C$37)+($D623-1)*24+Y$11,COLUMN(Entrées!$C$37)+($C623-1),4,TRUE,"Entrées")))</f>
        <v>-1332</v>
      </c>
      <c r="Z623" s="28">
        <f ca="1">IF($D623&gt;$D$8,"",INDIRECT(ADDRESS(ROW(Entrées!$C$37)+($D623-1)*24+Z$11,COLUMN(Entrées!$C$37)+($C623-1),4,TRUE,"Entrées")))</f>
        <v>-1861</v>
      </c>
      <c r="AA623" s="28">
        <f ca="1">IF($D623&gt;$D$8,"",INDIRECT(ADDRESS(ROW(Entrées!$C$37)+($D623-1)*24+AA$11,COLUMN(Entrées!$C$37)+($C623-1),4,TRUE,"Entrées")))</f>
        <v>-1576</v>
      </c>
      <c r="AB623" s="28">
        <f ca="1">IF($D623&gt;$D$8,"",INDIRECT(ADDRESS(ROW(Entrées!$C$37)+($D623-1)*24+AB$11,COLUMN(Entrées!$C$37)+($C623-1),4,TRUE,"Entrées")))</f>
        <v>-1257</v>
      </c>
      <c r="AC623" s="11"/>
      <c r="AD623" s="40">
        <f t="shared" ca="1" si="742"/>
        <v>-1280.375</v>
      </c>
      <c r="AE623" s="40">
        <f t="shared" ca="1" si="744"/>
        <v>-690</v>
      </c>
      <c r="AF623" s="40">
        <f t="shared" ca="1" si="745"/>
        <v>-1861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49473.956989247294</v>
      </c>
      <c r="AK623" s="31">
        <f t="shared" ca="1" si="690"/>
        <v>49350.672043010745</v>
      </c>
      <c r="AL623" s="31">
        <f t="shared" ca="1" si="691"/>
        <v>49398.118279569891</v>
      </c>
      <c r="AM623" s="31">
        <f t="shared" ca="1" si="692"/>
        <v>347.55645161290329</v>
      </c>
      <c r="AN623" s="31">
        <f t="shared" ca="1" si="693"/>
        <v>2588.1444892473114</v>
      </c>
      <c r="AO623" s="31">
        <f t="shared" ca="1" si="694"/>
        <v>1503.5463709677417</v>
      </c>
      <c r="AP623" s="31">
        <f t="shared" ca="1" si="695"/>
        <v>41704.171370967742</v>
      </c>
      <c r="AQ623" s="31">
        <f t="shared" ca="1" si="696"/>
        <v>2152.7096774193546</v>
      </c>
      <c r="AR623" s="31">
        <f t="shared" ca="1" si="697"/>
        <v>402.56922043010746</v>
      </c>
      <c r="AS623" s="31">
        <f t="shared" ca="1" si="698"/>
        <v>6508.2741935483891</v>
      </c>
      <c r="AT623" s="31">
        <f t="shared" ca="1" si="699"/>
        <v>-813.07862903225805</v>
      </c>
      <c r="AU623" s="31">
        <f t="shared" ca="1" si="700"/>
        <v>663.5913978494624</v>
      </c>
      <c r="AV623" s="31">
        <f t="shared" ca="1" si="701"/>
        <v>-5583.5161290322567</v>
      </c>
      <c r="AW623" s="31">
        <f t="shared" ca="1" si="702"/>
        <v>65.047043010752674</v>
      </c>
      <c r="AX623" s="31">
        <f t="shared" ca="1" si="703"/>
        <v>1350.5215053763443</v>
      </c>
      <c r="AY623" s="31">
        <f t="shared" ca="1" si="704"/>
        <v>-1174.383064516129</v>
      </c>
      <c r="AZ623" s="31">
        <f t="shared" ca="1" si="705"/>
        <v>-997.34811827956992</v>
      </c>
      <c r="BA623" s="31">
        <f t="shared" ca="1" si="706"/>
        <v>-382.02016129032256</v>
      </c>
      <c r="BB623" s="31">
        <f t="shared" ca="1" si="707"/>
        <v>-2410.5497311827958</v>
      </c>
      <c r="BC623" s="31">
        <f t="shared" ca="1" si="708"/>
        <v>-1597.1438172043011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-2278</v>
      </c>
      <c r="BI623" s="32">
        <f>IF($BF623&gt;$Y$7,"",IF(AND($BF623=$Y$7,$BG623=23),"",Entrées!D651-Entrées!D650))</f>
        <v>-2137.5</v>
      </c>
      <c r="BJ623" s="32">
        <f>IF($BF623&gt;$Y$7,"",IF(AND($BF623=$Y$7,$BG623=23),"",Entrées!E651-Entrées!E650))</f>
        <v>-2250</v>
      </c>
      <c r="BK623" s="32">
        <f>IF($BF623&gt;$Y$7,"",IF(AND($BF623=$Y$7,$BG623=23),"",Entrées!F651-Entrées!F650))</f>
        <v>0</v>
      </c>
      <c r="BL623" s="32">
        <f>IF($BF623&gt;$Y$7,"",IF(AND($BF623=$Y$7,$BG623=23),"",Entrées!G651-Entrées!G650))</f>
        <v>0</v>
      </c>
      <c r="BM623" s="32">
        <f>IF($BF623&gt;$Y$7,"",IF(AND($BF623=$Y$7,$BG623=23),"",Entrées!H651-Entrées!H650))</f>
        <v>-2.5</v>
      </c>
      <c r="BN623" s="32">
        <f>IF($BF623&gt;$Y$7,"",IF(AND($BF623=$Y$7,$BG623=23),"",Entrées!I651-Entrées!I650))</f>
        <v>-804</v>
      </c>
      <c r="BO623" s="32">
        <f>IF($BF623&gt;$Y$7,"",IF(AND($BF623=$Y$7,$BG623=23),"",Entrées!J651-Entrées!J650))</f>
        <v>224.5</v>
      </c>
      <c r="BP623" s="32">
        <f>IF($BF623&gt;$Y$7,"",IF(AND($BF623=$Y$7,$BG623=23),"",Entrées!K651-Entrées!K650))</f>
        <v>-54</v>
      </c>
      <c r="BQ623" s="32">
        <f>IF($BF623&gt;$Y$7,"",IF(AND($BF623=$Y$7,$BG623=23),"",Entrées!L651-Entrées!L650))</f>
        <v>-1224</v>
      </c>
      <c r="BR623" s="32">
        <f>IF($BF623&gt;$Y$7,"",IF(AND($BF623=$Y$7,$BG623=23),"",Entrées!M651-Entrées!M650))</f>
        <v>-13.5</v>
      </c>
      <c r="BS623" s="32">
        <f>IF($BF623&gt;$Y$7,"",IF(AND($BF623=$Y$7,$BG623=23),"",Entrées!N651-Entrées!N650))</f>
        <v>0</v>
      </c>
      <c r="BT623" s="32">
        <f>IF($BF623&gt;$Y$7,"",IF(AND($BF623=$Y$7,$BG623=23),"",Entrées!O651-Entrées!O650))</f>
        <v>-405.5</v>
      </c>
      <c r="BU623" s="32">
        <f>IF($BF623&gt;$Y$7,"",IF(AND($BF623=$Y$7,$BG623=23),"",Entrées!P651-Entrées!P650))</f>
        <v>0</v>
      </c>
      <c r="BV623" s="32">
        <f>IF($BF623&gt;$Y$7,"",IF(AND($BF623=$Y$7,$BG623=23),"",Entrées!Q651-Entrées!Q650))</f>
        <v>289</v>
      </c>
      <c r="BW623" s="32">
        <f>IF($BF623&gt;$Y$7,"",IF(AND($BF623=$Y$7,$BG623=23),"",Entrées!R651-Entrées!R650))</f>
        <v>0</v>
      </c>
      <c r="BX623" s="32">
        <f>IF($BF623&gt;$Y$7,"",IF(AND($BF623=$Y$7,$BG623=23),"",Entrées!S651-Entrées!S650))</f>
        <v>-42</v>
      </c>
      <c r="BY623" s="32">
        <f>IF($BF623&gt;$Y$7,"",IF(AND($BF623=$Y$7,$BG623=23),"",Entrées!T651-Entrées!T650))</f>
        <v>0</v>
      </c>
      <c r="BZ623" s="32">
        <f>IF($BF623&gt;$Y$7,"",IF(AND($BF623=$Y$7,$BG623=23),"",Entrées!U651-Entrées!U650))</f>
        <v>-66</v>
      </c>
      <c r="CA623" s="32">
        <f>IF($BF623&gt;$Y$7,"",IF(AND($BF623=$Y$7,$BG623=23),"",Entrées!V651-Entrées!V650))</f>
        <v>-605</v>
      </c>
      <c r="CD623" s="33">
        <f>IF($BF623&lt;=$Y$7,Entrées!J650/CD$2,"")</f>
        <v>0.4351501387837497</v>
      </c>
      <c r="CE623" s="33">
        <f>IF($BF623&lt;=$Y$7,Entrées!K650/CE$2,"")</f>
        <v>0.40922121356903968</v>
      </c>
      <c r="CF623" s="11">
        <f t="shared" si="710"/>
        <v>7926</v>
      </c>
      <c r="CG623" s="11">
        <f t="shared" si="711"/>
        <v>4186</v>
      </c>
      <c r="CH623" s="52">
        <f t="shared" si="712"/>
        <v>0.27160101910413265</v>
      </c>
      <c r="CI623" s="52">
        <f t="shared" si="713"/>
        <v>9.6170382329218221E-2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-823</v>
      </c>
      <c r="F624" s="28">
        <f ca="1">IF($D624&gt;$D$8,"",INDIRECT(ADDRESS(ROW(Entrées!$C$37)+($D624-1)*24+F$11,COLUMN(Entrées!$C$37)+($C624-1),4,TRUE,"Entrées")))</f>
        <v>-1504</v>
      </c>
      <c r="G624" s="28">
        <f ca="1">IF($D624&gt;$D$8,"",INDIRECT(ADDRESS(ROW(Entrées!$C$37)+($D624-1)*24+G$11,COLUMN(Entrées!$C$37)+($C624-1),4,TRUE,"Entrées")))</f>
        <v>-1343</v>
      </c>
      <c r="H624" s="28">
        <f ca="1">IF($D624&gt;$D$8,"",INDIRECT(ADDRESS(ROW(Entrées!$C$37)+($D624-1)*24+H$11,COLUMN(Entrées!$C$37)+($C624-1),4,TRUE,"Entrées")))</f>
        <v>-1248</v>
      </c>
      <c r="I624" s="28">
        <f ca="1">IF($D624&gt;$D$8,"",INDIRECT(ADDRESS(ROW(Entrées!$C$37)+($D624-1)*24+I$11,COLUMN(Entrées!$C$37)+($C624-1),4,TRUE,"Entrées")))</f>
        <v>-1340</v>
      </c>
      <c r="J624" s="28">
        <f ca="1">IF($D624&gt;$D$8,"",INDIRECT(ADDRESS(ROW(Entrées!$C$37)+($D624-1)*24+J$11,COLUMN(Entrées!$C$37)+($C624-1),4,TRUE,"Entrées")))</f>
        <v>-1155</v>
      </c>
      <c r="K624" s="28">
        <f ca="1">IF($D624&gt;$D$8,"",INDIRECT(ADDRESS(ROW(Entrées!$C$37)+($D624-1)*24+K$11,COLUMN(Entrées!$C$37)+($C624-1),4,TRUE,"Entrées")))</f>
        <v>-368</v>
      </c>
      <c r="L624" s="28">
        <f ca="1">IF($D624&gt;$D$8,"",INDIRECT(ADDRESS(ROW(Entrées!$C$37)+($D624-1)*24+L$11,COLUMN(Entrées!$C$37)+($C624-1),4,TRUE,"Entrées")))</f>
        <v>-398</v>
      </c>
      <c r="M624" s="28">
        <f ca="1">IF($D624&gt;$D$8,"",INDIRECT(ADDRESS(ROW(Entrées!$C$37)+($D624-1)*24+M$11,COLUMN(Entrées!$C$37)+($C624-1),4,TRUE,"Entrées")))</f>
        <v>58</v>
      </c>
      <c r="N624" s="28">
        <f ca="1">IF($D624&gt;$D$8,"",INDIRECT(ADDRESS(ROW(Entrées!$C$37)+($D624-1)*24+N$11,COLUMN(Entrées!$C$37)+($C624-1),4,TRUE,"Entrées")))</f>
        <v>-528</v>
      </c>
      <c r="O624" s="28">
        <f ca="1">IF($D624&gt;$D$8,"",INDIRECT(ADDRESS(ROW(Entrées!$C$37)+($D624-1)*24+O$11,COLUMN(Entrées!$C$37)+($C624-1),4,TRUE,"Entrées")))</f>
        <v>-779</v>
      </c>
      <c r="P624" s="28">
        <f ca="1">IF($D624&gt;$D$8,"",INDIRECT(ADDRESS(ROW(Entrées!$C$37)+($D624-1)*24+P$11,COLUMN(Entrées!$C$37)+($C624-1),4,TRUE,"Entrées")))</f>
        <v>-912</v>
      </c>
      <c r="Q624" s="28">
        <f ca="1">IF($D624&gt;$D$8,"",INDIRECT(ADDRESS(ROW(Entrées!$C$37)+($D624-1)*24+Q$11,COLUMN(Entrées!$C$37)+($C624-1),4,TRUE,"Entrées")))</f>
        <v>-483</v>
      </c>
      <c r="R624" s="28">
        <f ca="1">IF($D624&gt;$D$8,"",INDIRECT(ADDRESS(ROW(Entrées!$C$37)+($D624-1)*24+R$11,COLUMN(Entrées!$C$37)+($C624-1),4,TRUE,"Entrées")))</f>
        <v>-1057</v>
      </c>
      <c r="S624" s="28">
        <f ca="1">IF($D624&gt;$D$8,"",INDIRECT(ADDRESS(ROW(Entrées!$C$37)+($D624-1)*24+S$11,COLUMN(Entrées!$C$37)+($C624-1),4,TRUE,"Entrées")))</f>
        <v>-1504</v>
      </c>
      <c r="T624" s="28">
        <f ca="1">IF($D624&gt;$D$8,"",INDIRECT(ADDRESS(ROW(Entrées!$C$37)+($D624-1)*24+T$11,COLUMN(Entrées!$C$37)+($C624-1),4,TRUE,"Entrées")))</f>
        <v>-1251</v>
      </c>
      <c r="U624" s="28">
        <f ca="1">IF($D624&gt;$D$8,"",INDIRECT(ADDRESS(ROW(Entrées!$C$37)+($D624-1)*24+U$11,COLUMN(Entrées!$C$37)+($C624-1),4,TRUE,"Entrées")))</f>
        <v>-1367</v>
      </c>
      <c r="V624" s="28">
        <f ca="1">IF($D624&gt;$D$8,"",INDIRECT(ADDRESS(ROW(Entrées!$C$37)+($D624-1)*24+V$11,COLUMN(Entrées!$C$37)+($C624-1),4,TRUE,"Entrées")))</f>
        <v>-1791</v>
      </c>
      <c r="W624" s="28">
        <f ca="1">IF($D624&gt;$D$8,"",INDIRECT(ADDRESS(ROW(Entrées!$C$37)+($D624-1)*24+W$11,COLUMN(Entrées!$C$37)+($C624-1),4,TRUE,"Entrées")))</f>
        <v>-1658</v>
      </c>
      <c r="X624" s="28">
        <f ca="1">IF($D624&gt;$D$8,"",INDIRECT(ADDRESS(ROW(Entrées!$C$37)+($D624-1)*24+X$11,COLUMN(Entrées!$C$37)+($C624-1),4,TRUE,"Entrées")))</f>
        <v>-1194</v>
      </c>
      <c r="Y624" s="28">
        <f ca="1">IF($D624&gt;$D$8,"",INDIRECT(ADDRESS(ROW(Entrées!$C$37)+($D624-1)*24+Y$11,COLUMN(Entrées!$C$37)+($C624-1),4,TRUE,"Entrées")))</f>
        <v>-553</v>
      </c>
      <c r="Z624" s="28">
        <f ca="1">IF($D624&gt;$D$8,"",INDIRECT(ADDRESS(ROW(Entrées!$C$37)+($D624-1)*24+Z$11,COLUMN(Entrées!$C$37)+($C624-1),4,TRUE,"Entrées")))</f>
        <v>-1425</v>
      </c>
      <c r="AA624" s="28">
        <f ca="1">IF($D624&gt;$D$8,"",INDIRECT(ADDRESS(ROW(Entrées!$C$37)+($D624-1)*24+AA$11,COLUMN(Entrées!$C$37)+($C624-1),4,TRUE,"Entrées")))</f>
        <v>-1619</v>
      </c>
      <c r="AB624" s="28">
        <f ca="1">IF($D624&gt;$D$8,"",INDIRECT(ADDRESS(ROW(Entrées!$C$37)+($D624-1)*24+AB$11,COLUMN(Entrées!$C$37)+($C624-1),4,TRUE,"Entrées")))</f>
        <v>-1495</v>
      </c>
      <c r="AC624" s="11"/>
      <c r="AD624" s="40">
        <f t="shared" ca="1" si="742"/>
        <v>-1072.375</v>
      </c>
      <c r="AE624" s="40">
        <f t="shared" ca="1" si="744"/>
        <v>58</v>
      </c>
      <c r="AF624" s="40">
        <f t="shared" ca="1" si="745"/>
        <v>-1791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49473.956989247294</v>
      </c>
      <c r="AK624" s="31">
        <f t="shared" ca="1" si="690"/>
        <v>49350.672043010745</v>
      </c>
      <c r="AL624" s="31">
        <f t="shared" ca="1" si="691"/>
        <v>49398.118279569891</v>
      </c>
      <c r="AM624" s="31">
        <f t="shared" ca="1" si="692"/>
        <v>347.55645161290329</v>
      </c>
      <c r="AN624" s="31">
        <f t="shared" ca="1" si="693"/>
        <v>2588.1444892473114</v>
      </c>
      <c r="AO624" s="31">
        <f t="shared" ca="1" si="694"/>
        <v>1503.5463709677417</v>
      </c>
      <c r="AP624" s="31">
        <f t="shared" ca="1" si="695"/>
        <v>41704.171370967742</v>
      </c>
      <c r="AQ624" s="31">
        <f t="shared" ca="1" si="696"/>
        <v>2152.7096774193546</v>
      </c>
      <c r="AR624" s="31">
        <f t="shared" ca="1" si="697"/>
        <v>402.56922043010746</v>
      </c>
      <c r="AS624" s="31">
        <f t="shared" ca="1" si="698"/>
        <v>6508.2741935483891</v>
      </c>
      <c r="AT624" s="31">
        <f t="shared" ca="1" si="699"/>
        <v>-813.07862903225805</v>
      </c>
      <c r="AU624" s="31">
        <f t="shared" ca="1" si="700"/>
        <v>663.5913978494624</v>
      </c>
      <c r="AV624" s="31">
        <f t="shared" ca="1" si="701"/>
        <v>-5583.5161290322567</v>
      </c>
      <c r="AW624" s="31">
        <f t="shared" ca="1" si="702"/>
        <v>65.047043010752674</v>
      </c>
      <c r="AX624" s="31">
        <f t="shared" ca="1" si="703"/>
        <v>1350.5215053763443</v>
      </c>
      <c r="AY624" s="31">
        <f t="shared" ca="1" si="704"/>
        <v>-1174.383064516129</v>
      </c>
      <c r="AZ624" s="31">
        <f t="shared" ca="1" si="705"/>
        <v>-997.34811827956992</v>
      </c>
      <c r="BA624" s="31">
        <f t="shared" ca="1" si="706"/>
        <v>-382.02016129032256</v>
      </c>
      <c r="BB624" s="31">
        <f t="shared" ca="1" si="707"/>
        <v>-2410.5497311827958</v>
      </c>
      <c r="BC624" s="31">
        <f t="shared" ca="1" si="708"/>
        <v>-1597.1438172043011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-1939</v>
      </c>
      <c r="BI624" s="32">
        <f>IF($BF624&gt;$Y$7,"",IF(AND($BF624=$Y$7,$BG624=23),"",Entrées!D652-Entrées!D651))</f>
        <v>-2237.5</v>
      </c>
      <c r="BJ624" s="32">
        <f>IF($BF624&gt;$Y$7,"",IF(AND($BF624=$Y$7,$BG624=23),"",Entrées!E652-Entrées!E651))</f>
        <v>-2000</v>
      </c>
      <c r="BK624" s="32">
        <f>IF($BF624&gt;$Y$7,"",IF(AND($BF624=$Y$7,$BG624=23),"",Entrées!F652-Entrées!F651))</f>
        <v>0</v>
      </c>
      <c r="BL624" s="32">
        <f>IF($BF624&gt;$Y$7,"",IF(AND($BF624=$Y$7,$BG624=23),"",Entrées!G652-Entrées!G651))</f>
        <v>0</v>
      </c>
      <c r="BM624" s="32">
        <f>IF($BF624&gt;$Y$7,"",IF(AND($BF624=$Y$7,$BG624=23),"",Entrées!H652-Entrées!H651))</f>
        <v>-8</v>
      </c>
      <c r="BN624" s="32">
        <f>IF($BF624&gt;$Y$7,"",IF(AND($BF624=$Y$7,$BG624=23),"",Entrées!I652-Entrées!I651))</f>
        <v>-233</v>
      </c>
      <c r="BO624" s="32">
        <f>IF($BF624&gt;$Y$7,"",IF(AND($BF624=$Y$7,$BG624=23),"",Entrées!J652-Entrées!J651))</f>
        <v>84.5</v>
      </c>
      <c r="BP624" s="32">
        <f>IF($BF624&gt;$Y$7,"",IF(AND($BF624=$Y$7,$BG624=23),"",Entrées!K652-Entrées!K651))</f>
        <v>-228</v>
      </c>
      <c r="BQ624" s="32">
        <f>IF($BF624&gt;$Y$7,"",IF(AND($BF624=$Y$7,$BG624=23),"",Entrées!L652-Entrées!L651))</f>
        <v>-589</v>
      </c>
      <c r="BR624" s="32">
        <f>IF($BF624&gt;$Y$7,"",IF(AND($BF624=$Y$7,$BG624=23),"",Entrées!M652-Entrées!M651))</f>
        <v>-394.5</v>
      </c>
      <c r="BS624" s="32">
        <f>IF($BF624&gt;$Y$7,"",IF(AND($BF624=$Y$7,$BG624=23),"",Entrées!N652-Entrées!N651))</f>
        <v>7.5</v>
      </c>
      <c r="BT624" s="32">
        <f>IF($BF624&gt;$Y$7,"",IF(AND($BF624=$Y$7,$BG624=23),"",Entrées!O652-Entrées!O651))</f>
        <v>-578</v>
      </c>
      <c r="BU624" s="32">
        <f>IF($BF624&gt;$Y$7,"",IF(AND($BF624=$Y$7,$BG624=23),"",Entrées!P652-Entrées!P651))</f>
        <v>1</v>
      </c>
      <c r="BV624" s="32">
        <f>IF($BF624&gt;$Y$7,"",IF(AND($BF624=$Y$7,$BG624=23),"",Entrées!Q652-Entrées!Q651))</f>
        <v>-52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-173</v>
      </c>
      <c r="BY624" s="32">
        <f>IF($BF624&gt;$Y$7,"",IF(AND($BF624=$Y$7,$BG624=23),"",Entrées!T652-Entrées!T651))</f>
        <v>0</v>
      </c>
      <c r="BZ624" s="32">
        <f>IF($BF624&gt;$Y$7,"",IF(AND($BF624=$Y$7,$BG624=23),"",Entrées!U652-Entrées!U651))</f>
        <v>-93</v>
      </c>
      <c r="CA624" s="32">
        <f>IF($BF624&gt;$Y$7,"",IF(AND($BF624=$Y$7,$BG624=23),"",Entrées!V652-Entrées!V651))</f>
        <v>-551</v>
      </c>
      <c r="CD624" s="33">
        <f>IF($BF624&lt;=$Y$7,Entrées!J651/CD$2,"")</f>
        <v>0.46347464042392128</v>
      </c>
      <c r="CE624" s="33">
        <f>IF($BF624&lt;=$Y$7,Entrées!K651/CE$2,"")</f>
        <v>0.39632107023411373</v>
      </c>
      <c r="CF624" s="11">
        <f t="shared" si="710"/>
        <v>7926</v>
      </c>
      <c r="CG624" s="11">
        <f t="shared" si="711"/>
        <v>4186</v>
      </c>
      <c r="CH624" s="52">
        <f t="shared" si="712"/>
        <v>0.27160101910413265</v>
      </c>
      <c r="CI624" s="52">
        <f t="shared" si="713"/>
        <v>9.6170382329218221E-2</v>
      </c>
    </row>
    <row r="625" spans="1:87">
      <c r="A625" s="11" t="str">
        <f>"AE"&amp;A621</f>
        <v>AE634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-797</v>
      </c>
      <c r="F625" s="28">
        <f ca="1">IF($D625&gt;$D$8,"",INDIRECT(ADDRESS(ROW(Entrées!$C$37)+($D625-1)*24+F$11,COLUMN(Entrées!$C$37)+($C625-1),4,TRUE,"Entrées")))</f>
        <v>-991</v>
      </c>
      <c r="G625" s="28">
        <f ca="1">IF($D625&gt;$D$8,"",INDIRECT(ADDRESS(ROW(Entrées!$C$37)+($D625-1)*24+G$11,COLUMN(Entrées!$C$37)+($C625-1),4,TRUE,"Entrées")))</f>
        <v>-1283</v>
      </c>
      <c r="H625" s="28">
        <f ca="1">IF($D625&gt;$D$8,"",INDIRECT(ADDRESS(ROW(Entrées!$C$37)+($D625-1)*24+H$11,COLUMN(Entrées!$C$37)+($C625-1),4,TRUE,"Entrées")))</f>
        <v>-1184</v>
      </c>
      <c r="I625" s="28">
        <f ca="1">IF($D625&gt;$D$8,"",INDIRECT(ADDRESS(ROW(Entrées!$C$37)+($D625-1)*24+I$11,COLUMN(Entrées!$C$37)+($C625-1),4,TRUE,"Entrées")))</f>
        <v>-1206</v>
      </c>
      <c r="J625" s="28">
        <f ca="1">IF($D625&gt;$D$8,"",INDIRECT(ADDRESS(ROW(Entrées!$C$37)+($D625-1)*24+J$11,COLUMN(Entrées!$C$37)+($C625-1),4,TRUE,"Entrées")))</f>
        <v>-1504</v>
      </c>
      <c r="K625" s="28">
        <f ca="1">IF($D625&gt;$D$8,"",INDIRECT(ADDRESS(ROW(Entrées!$C$37)+($D625-1)*24+K$11,COLUMN(Entrées!$C$37)+($C625-1),4,TRUE,"Entrées")))</f>
        <v>-1255</v>
      </c>
      <c r="L625" s="28">
        <f ca="1">IF($D625&gt;$D$8,"",INDIRECT(ADDRESS(ROW(Entrées!$C$37)+($D625-1)*24+L$11,COLUMN(Entrées!$C$37)+($C625-1),4,TRUE,"Entrées")))</f>
        <v>-1334</v>
      </c>
      <c r="M625" s="28">
        <f ca="1">IF($D625&gt;$D$8,"",INDIRECT(ADDRESS(ROW(Entrées!$C$37)+($D625-1)*24+M$11,COLUMN(Entrées!$C$37)+($C625-1),4,TRUE,"Entrées")))</f>
        <v>-1326</v>
      </c>
      <c r="N625" s="28">
        <f ca="1">IF($D625&gt;$D$8,"",INDIRECT(ADDRESS(ROW(Entrées!$C$37)+($D625-1)*24+N$11,COLUMN(Entrées!$C$37)+($C625-1),4,TRUE,"Entrées")))</f>
        <v>-1726</v>
      </c>
      <c r="O625" s="28">
        <f ca="1">IF($D625&gt;$D$8,"",INDIRECT(ADDRESS(ROW(Entrées!$C$37)+($D625-1)*24+O$11,COLUMN(Entrées!$C$37)+($C625-1),4,TRUE,"Entrées")))</f>
        <v>-1821</v>
      </c>
      <c r="P625" s="28">
        <f ca="1">IF($D625&gt;$D$8,"",INDIRECT(ADDRESS(ROW(Entrées!$C$37)+($D625-1)*24+P$11,COLUMN(Entrées!$C$37)+($C625-1),4,TRUE,"Entrées")))</f>
        <v>-1618</v>
      </c>
      <c r="Q625" s="28">
        <f ca="1">IF($D625&gt;$D$8,"",INDIRECT(ADDRESS(ROW(Entrées!$C$37)+($D625-1)*24+Q$11,COLUMN(Entrées!$C$37)+($C625-1),4,TRUE,"Entrées")))</f>
        <v>-1163</v>
      </c>
      <c r="R625" s="28">
        <f ca="1">IF($D625&gt;$D$8,"",INDIRECT(ADDRESS(ROW(Entrées!$C$37)+($D625-1)*24+R$11,COLUMN(Entrées!$C$37)+($C625-1),4,TRUE,"Entrées")))</f>
        <v>-1092</v>
      </c>
      <c r="S625" s="28">
        <f ca="1">IF($D625&gt;$D$8,"",INDIRECT(ADDRESS(ROW(Entrées!$C$37)+($D625-1)*24+S$11,COLUMN(Entrées!$C$37)+($C625-1),4,TRUE,"Entrées")))</f>
        <v>-1266</v>
      </c>
      <c r="T625" s="28">
        <f ca="1">IF($D625&gt;$D$8,"",INDIRECT(ADDRESS(ROW(Entrées!$C$37)+($D625-1)*24+T$11,COLUMN(Entrées!$C$37)+($C625-1),4,TRUE,"Entrées")))</f>
        <v>-1443</v>
      </c>
      <c r="U625" s="28">
        <f ca="1">IF($D625&gt;$D$8,"",INDIRECT(ADDRESS(ROW(Entrées!$C$37)+($D625-1)*24+U$11,COLUMN(Entrées!$C$37)+($C625-1),4,TRUE,"Entrées")))</f>
        <v>-1620</v>
      </c>
      <c r="V625" s="28">
        <f ca="1">IF($D625&gt;$D$8,"",INDIRECT(ADDRESS(ROW(Entrées!$C$37)+($D625-1)*24+V$11,COLUMN(Entrées!$C$37)+($C625-1),4,TRUE,"Entrées")))</f>
        <v>-2061</v>
      </c>
      <c r="W625" s="28">
        <f ca="1">IF($D625&gt;$D$8,"",INDIRECT(ADDRESS(ROW(Entrées!$C$37)+($D625-1)*24+W$11,COLUMN(Entrées!$C$37)+($C625-1),4,TRUE,"Entrées")))</f>
        <v>-1678</v>
      </c>
      <c r="X625" s="28">
        <f ca="1">IF($D625&gt;$D$8,"",INDIRECT(ADDRESS(ROW(Entrées!$C$37)+($D625-1)*24+X$11,COLUMN(Entrées!$C$37)+($C625-1),4,TRUE,"Entrées")))</f>
        <v>-1757</v>
      </c>
      <c r="Y625" s="28">
        <f ca="1">IF($D625&gt;$D$8,"",INDIRECT(ADDRESS(ROW(Entrées!$C$37)+($D625-1)*24+Y$11,COLUMN(Entrées!$C$37)+($C625-1),4,TRUE,"Entrées")))</f>
        <v>-1446</v>
      </c>
      <c r="Z625" s="28">
        <f ca="1">IF($D625&gt;$D$8,"",INDIRECT(ADDRESS(ROW(Entrées!$C$37)+($D625-1)*24+Z$11,COLUMN(Entrées!$C$37)+($C625-1),4,TRUE,"Entrées")))</f>
        <v>-1542</v>
      </c>
      <c r="AA625" s="28">
        <f ca="1">IF($D625&gt;$D$8,"",INDIRECT(ADDRESS(ROW(Entrées!$C$37)+($D625-1)*24+AA$11,COLUMN(Entrées!$C$37)+($C625-1),4,TRUE,"Entrées")))</f>
        <v>-1722</v>
      </c>
      <c r="AB625" s="28">
        <f ca="1">IF($D625&gt;$D$8,"",INDIRECT(ADDRESS(ROW(Entrées!$C$37)+($D625-1)*24+AB$11,COLUMN(Entrées!$C$37)+($C625-1),4,TRUE,"Entrées")))</f>
        <v>-1350</v>
      </c>
      <c r="AC625" s="11"/>
      <c r="AD625" s="40">
        <f t="shared" ca="1" si="742"/>
        <v>-1424.375</v>
      </c>
      <c r="AE625" s="40">
        <f t="shared" ca="1" si="744"/>
        <v>-797</v>
      </c>
      <c r="AF625" s="40">
        <f t="shared" ca="1" si="745"/>
        <v>-2061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49473.956989247294</v>
      </c>
      <c r="AK625" s="31">
        <f t="shared" ca="1" si="690"/>
        <v>49350.672043010745</v>
      </c>
      <c r="AL625" s="31">
        <f t="shared" ca="1" si="691"/>
        <v>49398.118279569891</v>
      </c>
      <c r="AM625" s="31">
        <f t="shared" ca="1" si="692"/>
        <v>347.55645161290329</v>
      </c>
      <c r="AN625" s="31">
        <f t="shared" ca="1" si="693"/>
        <v>2588.1444892473114</v>
      </c>
      <c r="AO625" s="31">
        <f t="shared" ca="1" si="694"/>
        <v>1503.5463709677417</v>
      </c>
      <c r="AP625" s="31">
        <f t="shared" ca="1" si="695"/>
        <v>41704.171370967742</v>
      </c>
      <c r="AQ625" s="31">
        <f t="shared" ca="1" si="696"/>
        <v>2152.7096774193546</v>
      </c>
      <c r="AR625" s="31">
        <f t="shared" ca="1" si="697"/>
        <v>402.56922043010746</v>
      </c>
      <c r="AS625" s="31">
        <f t="shared" ca="1" si="698"/>
        <v>6508.2741935483891</v>
      </c>
      <c r="AT625" s="31">
        <f t="shared" ca="1" si="699"/>
        <v>-813.07862903225805</v>
      </c>
      <c r="AU625" s="31">
        <f t="shared" ca="1" si="700"/>
        <v>663.5913978494624</v>
      </c>
      <c r="AV625" s="31">
        <f t="shared" ca="1" si="701"/>
        <v>-5583.5161290322567</v>
      </c>
      <c r="AW625" s="31">
        <f t="shared" ca="1" si="702"/>
        <v>65.047043010752674</v>
      </c>
      <c r="AX625" s="31">
        <f t="shared" ca="1" si="703"/>
        <v>1350.5215053763443</v>
      </c>
      <c r="AY625" s="31">
        <f t="shared" ca="1" si="704"/>
        <v>-1174.383064516129</v>
      </c>
      <c r="AZ625" s="31">
        <f t="shared" ca="1" si="705"/>
        <v>-997.34811827956992</v>
      </c>
      <c r="BA625" s="31">
        <f t="shared" ca="1" si="706"/>
        <v>-382.02016129032256</v>
      </c>
      <c r="BB625" s="31">
        <f t="shared" ca="1" si="707"/>
        <v>-2410.5497311827958</v>
      </c>
      <c r="BC625" s="31">
        <f t="shared" ca="1" si="708"/>
        <v>-1597.1438172043011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-1479</v>
      </c>
      <c r="BI625" s="32">
        <f>IF($BF625&gt;$Y$7,"",IF(AND($BF625=$Y$7,$BG625=23),"",Entrées!D653-Entrées!D652))</f>
        <v>-1400</v>
      </c>
      <c r="BJ625" s="32">
        <f>IF($BF625&gt;$Y$7,"",IF(AND($BF625=$Y$7,$BG625=23),"",Entrées!E653-Entrées!E652))</f>
        <v>-1200</v>
      </c>
      <c r="BK625" s="32">
        <f>IF($BF625&gt;$Y$7,"",IF(AND($BF625=$Y$7,$BG625=23),"",Entrées!F653-Entrées!F652))</f>
        <v>-0.5</v>
      </c>
      <c r="BL625" s="32">
        <f>IF($BF625&gt;$Y$7,"",IF(AND($BF625=$Y$7,$BG625=23),"",Entrées!G653-Entrées!G652))</f>
        <v>0</v>
      </c>
      <c r="BM625" s="32">
        <f>IF($BF625&gt;$Y$7,"",IF(AND($BF625=$Y$7,$BG625=23),"",Entrées!H653-Entrées!H652))</f>
        <v>1</v>
      </c>
      <c r="BN625" s="32">
        <f>IF($BF625&gt;$Y$7,"",IF(AND($BF625=$Y$7,$BG625=23),"",Entrées!I653-Entrées!I652))</f>
        <v>17.5</v>
      </c>
      <c r="BO625" s="32">
        <f>IF($BF625&gt;$Y$7,"",IF(AND($BF625=$Y$7,$BG625=23),"",Entrées!J653-Entrées!J652))</f>
        <v>-47.5</v>
      </c>
      <c r="BP625" s="32">
        <f>IF($BF625&gt;$Y$7,"",IF(AND($BF625=$Y$7,$BG625=23),"",Entrées!K653-Entrées!K652))</f>
        <v>-413</v>
      </c>
      <c r="BQ625" s="32">
        <f>IF($BF625&gt;$Y$7,"",IF(AND($BF625=$Y$7,$BG625=23),"",Entrées!L653-Entrées!L652))</f>
        <v>25</v>
      </c>
      <c r="BR625" s="32">
        <f>IF($BF625&gt;$Y$7,"",IF(AND($BF625=$Y$7,$BG625=23),"",Entrées!M653-Entrées!M652))</f>
        <v>-170</v>
      </c>
      <c r="BS625" s="32">
        <f>IF($BF625&gt;$Y$7,"",IF(AND($BF625=$Y$7,$BG625=23),"",Entrées!N653-Entrées!N652))</f>
        <v>3</v>
      </c>
      <c r="BT625" s="32">
        <f>IF($BF625&gt;$Y$7,"",IF(AND($BF625=$Y$7,$BG625=23),"",Entrées!O653-Entrées!O652))</f>
        <v>-894.5</v>
      </c>
      <c r="BU625" s="32">
        <f>IF($BF625&gt;$Y$7,"",IF(AND($BF625=$Y$7,$BG625=23),"",Entrées!P653-Entrées!P652))</f>
        <v>0</v>
      </c>
      <c r="BV625" s="32">
        <f>IF($BF625&gt;$Y$7,"",IF(AND($BF625=$Y$7,$BG625=23),"",Entrées!Q653-Entrées!Q652))</f>
        <v>-935</v>
      </c>
      <c r="BW625" s="32">
        <f>IF($BF625&gt;$Y$7,"",IF(AND($BF625=$Y$7,$BG625=23),"",Entrées!R653-Entrées!R652))</f>
        <v>0</v>
      </c>
      <c r="BX625" s="32">
        <f>IF($BF625&gt;$Y$7,"",IF(AND($BF625=$Y$7,$BG625=23),"",Entrées!S653-Entrées!S652))</f>
        <v>177</v>
      </c>
      <c r="BY625" s="32">
        <f>IF($BF625&gt;$Y$7,"",IF(AND($BF625=$Y$7,$BG625=23),"",Entrées!T653-Entrées!T652))</f>
        <v>120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-66</v>
      </c>
      <c r="CD625" s="33">
        <f>IF($BF625&lt;=$Y$7,Entrées!J652/CD$2,"")</f>
        <v>0.47413575574060057</v>
      </c>
      <c r="CE625" s="33">
        <f>IF($BF625&lt;=$Y$7,Entrées!K652/CE$2,"")</f>
        <v>0.34185379837553753</v>
      </c>
      <c r="CF625" s="11">
        <f t="shared" si="710"/>
        <v>7926</v>
      </c>
      <c r="CG625" s="11">
        <f t="shared" si="711"/>
        <v>4186</v>
      </c>
      <c r="CH625" s="52">
        <f t="shared" si="712"/>
        <v>0.27160101910413265</v>
      </c>
      <c r="CI625" s="52">
        <f t="shared" si="713"/>
        <v>9.6170382329218221E-2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-1084</v>
      </c>
      <c r="F626" s="28">
        <f ca="1">IF($D626&gt;$D$8,"",INDIRECT(ADDRESS(ROW(Entrées!$C$37)+($D626-1)*24+F$11,COLUMN(Entrées!$C$37)+($C626-1),4,TRUE,"Entrées")))</f>
        <v>-1540</v>
      </c>
      <c r="G626" s="28">
        <f ca="1">IF($D626&gt;$D$8,"",INDIRECT(ADDRESS(ROW(Entrées!$C$37)+($D626-1)*24+G$11,COLUMN(Entrées!$C$37)+($C626-1),4,TRUE,"Entrées")))</f>
        <v>-1440</v>
      </c>
      <c r="H626" s="28">
        <f ca="1">IF($D626&gt;$D$8,"",INDIRECT(ADDRESS(ROW(Entrées!$C$37)+($D626-1)*24+H$11,COLUMN(Entrées!$C$37)+($C626-1),4,TRUE,"Entrées")))</f>
        <v>-1370</v>
      </c>
      <c r="I626" s="28">
        <f ca="1">IF($D626&gt;$D$8,"",INDIRECT(ADDRESS(ROW(Entrées!$C$37)+($D626-1)*24+I$11,COLUMN(Entrées!$C$37)+($C626-1),4,TRUE,"Entrées")))</f>
        <v>-1424</v>
      </c>
      <c r="J626" s="28">
        <f ca="1">IF($D626&gt;$D$8,"",INDIRECT(ADDRESS(ROW(Entrées!$C$37)+($D626-1)*24+J$11,COLUMN(Entrées!$C$37)+($C626-1),4,TRUE,"Entrées")))</f>
        <v>-1734</v>
      </c>
      <c r="K626" s="28">
        <f ca="1">IF($D626&gt;$D$8,"",INDIRECT(ADDRESS(ROW(Entrées!$C$37)+($D626-1)*24+K$11,COLUMN(Entrées!$C$37)+($C626-1),4,TRUE,"Entrées")))</f>
        <v>-1356</v>
      </c>
      <c r="L626" s="28">
        <f ca="1">IF($D626&gt;$D$8,"",INDIRECT(ADDRESS(ROW(Entrées!$C$37)+($D626-1)*24+L$11,COLUMN(Entrées!$C$37)+($C626-1),4,TRUE,"Entrées")))</f>
        <v>-2010</v>
      </c>
      <c r="M626" s="28">
        <f ca="1">IF($D626&gt;$D$8,"",INDIRECT(ADDRESS(ROW(Entrées!$C$37)+($D626-1)*24+M$11,COLUMN(Entrées!$C$37)+($C626-1),4,TRUE,"Entrées")))</f>
        <v>-1323</v>
      </c>
      <c r="N626" s="28">
        <f ca="1">IF($D626&gt;$D$8,"",INDIRECT(ADDRESS(ROW(Entrées!$C$37)+($D626-1)*24+N$11,COLUMN(Entrées!$C$37)+($C626-1),4,TRUE,"Entrées")))</f>
        <v>-1500</v>
      </c>
      <c r="O626" s="28">
        <f ca="1">IF($D626&gt;$D$8,"",INDIRECT(ADDRESS(ROW(Entrées!$C$37)+($D626-1)*24+O$11,COLUMN(Entrées!$C$37)+($C626-1),4,TRUE,"Entrées")))</f>
        <v>-1721</v>
      </c>
      <c r="P626" s="28">
        <f ca="1">IF($D626&gt;$D$8,"",INDIRECT(ADDRESS(ROW(Entrées!$C$37)+($D626-1)*24+P$11,COLUMN(Entrées!$C$37)+($C626-1),4,TRUE,"Entrées")))</f>
        <v>-1546</v>
      </c>
      <c r="Q626" s="28">
        <f ca="1">IF($D626&gt;$D$8,"",INDIRECT(ADDRESS(ROW(Entrées!$C$37)+($D626-1)*24+Q$11,COLUMN(Entrées!$C$37)+($C626-1),4,TRUE,"Entrées")))</f>
        <v>-1070</v>
      </c>
      <c r="R626" s="28">
        <f ca="1">IF($D626&gt;$D$8,"",INDIRECT(ADDRESS(ROW(Entrées!$C$37)+($D626-1)*24+R$11,COLUMN(Entrées!$C$37)+($C626-1),4,TRUE,"Entrées")))</f>
        <v>-1095</v>
      </c>
      <c r="S626" s="28">
        <f ca="1">IF($D626&gt;$D$8,"",INDIRECT(ADDRESS(ROW(Entrées!$C$37)+($D626-1)*24+S$11,COLUMN(Entrées!$C$37)+($C626-1),4,TRUE,"Entrées")))</f>
        <v>-1031</v>
      </c>
      <c r="T626" s="28">
        <f ca="1">IF($D626&gt;$D$8,"",INDIRECT(ADDRESS(ROW(Entrées!$C$37)+($D626-1)*24+T$11,COLUMN(Entrées!$C$37)+($C626-1),4,TRUE,"Entrées")))</f>
        <v>-1383</v>
      </c>
      <c r="U626" s="28">
        <f ca="1">IF($D626&gt;$D$8,"",INDIRECT(ADDRESS(ROW(Entrées!$C$37)+($D626-1)*24+U$11,COLUMN(Entrées!$C$37)+($C626-1),4,TRUE,"Entrées")))</f>
        <v>-1765</v>
      </c>
      <c r="V626" s="28">
        <f ca="1">IF($D626&gt;$D$8,"",INDIRECT(ADDRESS(ROW(Entrées!$C$37)+($D626-1)*24+V$11,COLUMN(Entrées!$C$37)+($C626-1),4,TRUE,"Entrées")))</f>
        <v>-2077</v>
      </c>
      <c r="W626" s="28">
        <f ca="1">IF($D626&gt;$D$8,"",INDIRECT(ADDRESS(ROW(Entrées!$C$37)+($D626-1)*24+W$11,COLUMN(Entrées!$C$37)+($C626-1),4,TRUE,"Entrées")))</f>
        <v>-1459</v>
      </c>
      <c r="X626" s="28">
        <f ca="1">IF($D626&gt;$D$8,"",INDIRECT(ADDRESS(ROW(Entrées!$C$37)+($D626-1)*24+X$11,COLUMN(Entrées!$C$37)+($C626-1),4,TRUE,"Entrées")))</f>
        <v>-1755</v>
      </c>
      <c r="Y626" s="28">
        <f ca="1">IF($D626&gt;$D$8,"",INDIRECT(ADDRESS(ROW(Entrées!$C$37)+($D626-1)*24+Y$11,COLUMN(Entrées!$C$37)+($C626-1),4,TRUE,"Entrées")))</f>
        <v>-1429</v>
      </c>
      <c r="Z626" s="28">
        <f ca="1">IF($D626&gt;$D$8,"",INDIRECT(ADDRESS(ROW(Entrées!$C$37)+($D626-1)*24+Z$11,COLUMN(Entrées!$C$37)+($C626-1),4,TRUE,"Entrées")))</f>
        <v>-1624</v>
      </c>
      <c r="AA626" s="28">
        <f ca="1">IF($D626&gt;$D$8,"",INDIRECT(ADDRESS(ROW(Entrées!$C$37)+($D626-1)*24+AA$11,COLUMN(Entrées!$C$37)+($C626-1),4,TRUE,"Entrées")))</f>
        <v>-1761</v>
      </c>
      <c r="AB626" s="28">
        <f ca="1">IF($D626&gt;$D$8,"",INDIRECT(ADDRESS(ROW(Entrées!$C$37)+($D626-1)*24+AB$11,COLUMN(Entrées!$C$37)+($C626-1),4,TRUE,"Entrées")))</f>
        <v>-1784</v>
      </c>
      <c r="AC626" s="11"/>
      <c r="AD626" s="40">
        <f t="shared" ca="1" si="742"/>
        <v>-1511.7083333333333</v>
      </c>
      <c r="AE626" s="40">
        <f t="shared" ca="1" si="744"/>
        <v>-1031</v>
      </c>
      <c r="AF626" s="40">
        <f t="shared" ca="1" si="745"/>
        <v>-2077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49473.956989247294</v>
      </c>
      <c r="AK626" s="31">
        <f t="shared" ca="1" si="690"/>
        <v>49350.672043010745</v>
      </c>
      <c r="AL626" s="31">
        <f t="shared" ca="1" si="691"/>
        <v>49398.118279569891</v>
      </c>
      <c r="AM626" s="31">
        <f t="shared" ca="1" si="692"/>
        <v>347.55645161290329</v>
      </c>
      <c r="AN626" s="31">
        <f t="shared" ca="1" si="693"/>
        <v>2588.1444892473114</v>
      </c>
      <c r="AO626" s="31">
        <f t="shared" ca="1" si="694"/>
        <v>1503.5463709677417</v>
      </c>
      <c r="AP626" s="31">
        <f t="shared" ca="1" si="695"/>
        <v>41704.171370967742</v>
      </c>
      <c r="AQ626" s="31">
        <f t="shared" ca="1" si="696"/>
        <v>2152.7096774193546</v>
      </c>
      <c r="AR626" s="31">
        <f t="shared" ca="1" si="697"/>
        <v>402.56922043010746</v>
      </c>
      <c r="AS626" s="31">
        <f t="shared" ca="1" si="698"/>
        <v>6508.2741935483891</v>
      </c>
      <c r="AT626" s="31">
        <f t="shared" ca="1" si="699"/>
        <v>-813.07862903225805</v>
      </c>
      <c r="AU626" s="31">
        <f t="shared" ca="1" si="700"/>
        <v>663.5913978494624</v>
      </c>
      <c r="AV626" s="31">
        <f t="shared" ca="1" si="701"/>
        <v>-5583.5161290322567</v>
      </c>
      <c r="AW626" s="31">
        <f t="shared" ca="1" si="702"/>
        <v>65.047043010752674</v>
      </c>
      <c r="AX626" s="31">
        <f t="shared" ca="1" si="703"/>
        <v>1350.5215053763443</v>
      </c>
      <c r="AY626" s="31">
        <f t="shared" ca="1" si="704"/>
        <v>-1174.383064516129</v>
      </c>
      <c r="AZ626" s="31">
        <f t="shared" ca="1" si="705"/>
        <v>-997.34811827956992</v>
      </c>
      <c r="BA626" s="31">
        <f t="shared" ca="1" si="706"/>
        <v>-382.02016129032256</v>
      </c>
      <c r="BB626" s="31">
        <f t="shared" ca="1" si="707"/>
        <v>-2410.5497311827958</v>
      </c>
      <c r="BC626" s="31">
        <f t="shared" ca="1" si="708"/>
        <v>-1597.1438172043011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-564.5</v>
      </c>
      <c r="BI626" s="32">
        <f>IF($BF626&gt;$Y$7,"",IF(AND($BF626=$Y$7,$BG626=23),"",Entrées!D654-Entrées!D653))</f>
        <v>-500</v>
      </c>
      <c r="BJ626" s="32">
        <f>IF($BF626&gt;$Y$7,"",IF(AND($BF626=$Y$7,$BG626=23),"",Entrées!E654-Entrées!E653))</f>
        <v>-362.5</v>
      </c>
      <c r="BK626" s="32">
        <f>IF($BF626&gt;$Y$7,"",IF(AND($BF626=$Y$7,$BG626=23),"",Entrées!F654-Entrées!F653))</f>
        <v>0.5</v>
      </c>
      <c r="BL626" s="32">
        <f>IF($BF626&gt;$Y$7,"",IF(AND($BF626=$Y$7,$BG626=23),"",Entrées!G654-Entrées!G653))</f>
        <v>0</v>
      </c>
      <c r="BM626" s="32">
        <f>IF($BF626&gt;$Y$7,"",IF(AND($BF626=$Y$7,$BG626=23),"",Entrées!H654-Entrées!H653))</f>
        <v>-4</v>
      </c>
      <c r="BN626" s="32">
        <f>IF($BF626&gt;$Y$7,"",IF(AND($BF626=$Y$7,$BG626=23),"",Entrées!I654-Entrées!I653))</f>
        <v>54.5</v>
      </c>
      <c r="BO626" s="32">
        <f>IF($BF626&gt;$Y$7,"",IF(AND($BF626=$Y$7,$BG626=23),"",Entrées!J654-Entrées!J653))</f>
        <v>-156.5</v>
      </c>
      <c r="BP626" s="32">
        <f>IF($BF626&gt;$Y$7,"",IF(AND($BF626=$Y$7,$BG626=23),"",Entrées!K654-Entrées!K653))</f>
        <v>-483</v>
      </c>
      <c r="BQ626" s="32">
        <f>IF($BF626&gt;$Y$7,"",IF(AND($BF626=$Y$7,$BG626=23),"",Entrées!L654-Entrées!L653))</f>
        <v>285</v>
      </c>
      <c r="BR626" s="32">
        <f>IF($BF626&gt;$Y$7,"",IF(AND($BF626=$Y$7,$BG626=23),"",Entrées!M654-Entrées!M653))</f>
        <v>598</v>
      </c>
      <c r="BS626" s="32">
        <f>IF($BF626&gt;$Y$7,"",IF(AND($BF626=$Y$7,$BG626=23),"",Entrées!N654-Entrées!N653))</f>
        <v>-4.5</v>
      </c>
      <c r="BT626" s="32">
        <f>IF($BF626&gt;$Y$7,"",IF(AND($BF626=$Y$7,$BG626=23),"",Entrées!O654-Entrées!O653))</f>
        <v>-854</v>
      </c>
      <c r="BU626" s="32">
        <f>IF($BF626&gt;$Y$7,"",IF(AND($BF626=$Y$7,$BG626=23),"",Entrées!P654-Entrées!P653))</f>
        <v>0</v>
      </c>
      <c r="BV626" s="32">
        <f>IF($BF626&gt;$Y$7,"",IF(AND($BF626=$Y$7,$BG626=23),"",Entrées!Q654-Entrées!Q653))</f>
        <v>-884</v>
      </c>
      <c r="BW626" s="32">
        <f>IF($BF626&gt;$Y$7,"",IF(AND($BF626=$Y$7,$BG626=23),"",Entrées!R654-Entrées!R653))</f>
        <v>0</v>
      </c>
      <c r="BX626" s="32">
        <f>IF($BF626&gt;$Y$7,"",IF(AND($BF626=$Y$7,$BG626=23),"",Entrées!S654-Entrées!S653))</f>
        <v>-390</v>
      </c>
      <c r="BY626" s="32">
        <f>IF($BF626&gt;$Y$7,"",IF(AND($BF626=$Y$7,$BG626=23),"",Entrées!T654-Entrées!T653))</f>
        <v>427</v>
      </c>
      <c r="BZ626" s="32">
        <f>IF($BF626&gt;$Y$7,"",IF(AND($BF626=$Y$7,$BG626=23),"",Entrées!U654-Entrées!U653))</f>
        <v>0</v>
      </c>
      <c r="CA626" s="32">
        <f>IF($BF626&gt;$Y$7,"",IF(AND($BF626=$Y$7,$BG626=23),"",Entrées!V654-Entrées!V653))</f>
        <v>-452</v>
      </c>
      <c r="CD626" s="33">
        <f>IF($BF626&lt;=$Y$7,Entrées!J653/CD$2,"")</f>
        <v>0.46814282109512995</v>
      </c>
      <c r="CE626" s="33">
        <f>IF($BF626&lt;=$Y$7,Entrées!K653/CE$2,"")</f>
        <v>0.24319159101767798</v>
      </c>
      <c r="CF626" s="11">
        <f t="shared" si="710"/>
        <v>7926</v>
      </c>
      <c r="CG626" s="11">
        <f t="shared" si="711"/>
        <v>4186</v>
      </c>
      <c r="CH626" s="52">
        <f t="shared" si="712"/>
        <v>0.27160101910413265</v>
      </c>
      <c r="CI626" s="52">
        <f t="shared" si="713"/>
        <v>9.6170382329218221E-2</v>
      </c>
    </row>
    <row r="627" spans="1:87">
      <c r="A627" s="11" t="str">
        <f>"AF"&amp;A621</f>
        <v>AF634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-1523</v>
      </c>
      <c r="F627" s="28">
        <f ca="1">IF($D627&gt;$D$8,"",INDIRECT(ADDRESS(ROW(Entrées!$C$37)+($D627-1)*24+F$11,COLUMN(Entrées!$C$37)+($C627-1),4,TRUE,"Entrées")))</f>
        <v>-2072</v>
      </c>
      <c r="G627" s="28">
        <f ca="1">IF($D627&gt;$D$8,"",INDIRECT(ADDRESS(ROW(Entrées!$C$37)+($D627-1)*24+G$11,COLUMN(Entrées!$C$37)+($C627-1),4,TRUE,"Entrées")))</f>
        <v>-2112</v>
      </c>
      <c r="H627" s="28">
        <f ca="1">IF($D627&gt;$D$8,"",INDIRECT(ADDRESS(ROW(Entrées!$C$37)+($D627-1)*24+H$11,COLUMN(Entrées!$C$37)+($C627-1),4,TRUE,"Entrées")))</f>
        <v>-2077</v>
      </c>
      <c r="I627" s="28">
        <f ca="1">IF($D627&gt;$D$8,"",INDIRECT(ADDRESS(ROW(Entrées!$C$37)+($D627-1)*24+I$11,COLUMN(Entrées!$C$37)+($C627-1),4,TRUE,"Entrées")))</f>
        <v>-2175</v>
      </c>
      <c r="J627" s="28">
        <f ca="1">IF($D627&gt;$D$8,"",INDIRECT(ADDRESS(ROW(Entrées!$C$37)+($D627-1)*24+J$11,COLUMN(Entrées!$C$37)+($C627-1),4,TRUE,"Entrées")))</f>
        <v>-2175</v>
      </c>
      <c r="K627" s="28">
        <f ca="1">IF($D627&gt;$D$8,"",INDIRECT(ADDRESS(ROW(Entrées!$C$37)+($D627-1)*24+K$11,COLUMN(Entrées!$C$37)+($C627-1),4,TRUE,"Entrées")))</f>
        <v>-2150</v>
      </c>
      <c r="L627" s="28">
        <f ca="1">IF($D627&gt;$D$8,"",INDIRECT(ADDRESS(ROW(Entrées!$C$37)+($D627-1)*24+L$11,COLUMN(Entrées!$C$37)+($C627-1),4,TRUE,"Entrées")))</f>
        <v>-2165</v>
      </c>
      <c r="M627" s="28">
        <f ca="1">IF($D627&gt;$D$8,"",INDIRECT(ADDRESS(ROW(Entrées!$C$37)+($D627-1)*24+M$11,COLUMN(Entrées!$C$37)+($C627-1),4,TRUE,"Entrées")))</f>
        <v>-1549</v>
      </c>
      <c r="N627" s="28">
        <f ca="1">IF($D627&gt;$D$8,"",INDIRECT(ADDRESS(ROW(Entrées!$C$37)+($D627-1)*24+N$11,COLUMN(Entrées!$C$37)+($C627-1),4,TRUE,"Entrées")))</f>
        <v>-2070</v>
      </c>
      <c r="O627" s="28">
        <f ca="1">IF($D627&gt;$D$8,"",INDIRECT(ADDRESS(ROW(Entrées!$C$37)+($D627-1)*24+O$11,COLUMN(Entrées!$C$37)+($C627-1),4,TRUE,"Entrées")))</f>
        <v>-2190</v>
      </c>
      <c r="P627" s="28">
        <f ca="1">IF($D627&gt;$D$8,"",INDIRECT(ADDRESS(ROW(Entrées!$C$37)+($D627-1)*24+P$11,COLUMN(Entrées!$C$37)+($C627-1),4,TRUE,"Entrées")))</f>
        <v>-2220</v>
      </c>
      <c r="Q627" s="28">
        <f ca="1">IF($D627&gt;$D$8,"",INDIRECT(ADDRESS(ROW(Entrées!$C$37)+($D627-1)*24+Q$11,COLUMN(Entrées!$C$37)+($C627-1),4,TRUE,"Entrées")))</f>
        <v>-2055</v>
      </c>
      <c r="R627" s="28">
        <f ca="1">IF($D627&gt;$D$8,"",INDIRECT(ADDRESS(ROW(Entrées!$C$37)+($D627-1)*24+R$11,COLUMN(Entrées!$C$37)+($C627-1),4,TRUE,"Entrées")))</f>
        <v>-2092</v>
      </c>
      <c r="S627" s="28">
        <f ca="1">IF($D627&gt;$D$8,"",INDIRECT(ADDRESS(ROW(Entrées!$C$37)+($D627-1)*24+S$11,COLUMN(Entrées!$C$37)+($C627-1),4,TRUE,"Entrées")))</f>
        <v>-2220</v>
      </c>
      <c r="T627" s="28">
        <f ca="1">IF($D627&gt;$D$8,"",INDIRECT(ADDRESS(ROW(Entrées!$C$37)+($D627-1)*24+T$11,COLUMN(Entrées!$C$37)+($C627-1),4,TRUE,"Entrées")))</f>
        <v>-2273</v>
      </c>
      <c r="U627" s="28">
        <f ca="1">IF($D627&gt;$D$8,"",INDIRECT(ADDRESS(ROW(Entrées!$C$37)+($D627-1)*24+U$11,COLUMN(Entrées!$C$37)+($C627-1),4,TRUE,"Entrées")))</f>
        <v>-2278</v>
      </c>
      <c r="V627" s="28">
        <f ca="1">IF($D627&gt;$D$8,"",INDIRECT(ADDRESS(ROW(Entrées!$C$37)+($D627-1)*24+V$11,COLUMN(Entrées!$C$37)+($C627-1),4,TRUE,"Entrées")))</f>
        <v>-2326</v>
      </c>
      <c r="W627" s="28">
        <f ca="1">IF($D627&gt;$D$8,"",INDIRECT(ADDRESS(ROW(Entrées!$C$37)+($D627-1)*24+W$11,COLUMN(Entrées!$C$37)+($C627-1),4,TRUE,"Entrées")))</f>
        <v>-2156</v>
      </c>
      <c r="X627" s="28">
        <f ca="1">IF($D627&gt;$D$8,"",INDIRECT(ADDRESS(ROW(Entrées!$C$37)+($D627-1)*24+X$11,COLUMN(Entrées!$C$37)+($C627-1),4,TRUE,"Entrées")))</f>
        <v>-1884</v>
      </c>
      <c r="Y627" s="28">
        <f ca="1">IF($D627&gt;$D$8,"",INDIRECT(ADDRESS(ROW(Entrées!$C$37)+($D627-1)*24+Y$11,COLUMN(Entrées!$C$37)+($C627-1),4,TRUE,"Entrées")))</f>
        <v>-2134</v>
      </c>
      <c r="Z627" s="28">
        <f ca="1">IF($D627&gt;$D$8,"",INDIRECT(ADDRESS(ROW(Entrées!$C$37)+($D627-1)*24+Z$11,COLUMN(Entrées!$C$37)+($C627-1),4,TRUE,"Entrées")))</f>
        <v>-2187</v>
      </c>
      <c r="AA627" s="28">
        <f ca="1">IF($D627&gt;$D$8,"",INDIRECT(ADDRESS(ROW(Entrées!$C$37)+($D627-1)*24+AA$11,COLUMN(Entrées!$C$37)+($C627-1),4,TRUE,"Entrées")))</f>
        <v>-2201</v>
      </c>
      <c r="AB627" s="28">
        <f ca="1">IF($D627&gt;$D$8,"",INDIRECT(ADDRESS(ROW(Entrées!$C$37)+($D627-1)*24+AB$11,COLUMN(Entrées!$C$37)+($C627-1),4,TRUE,"Entrées")))</f>
        <v>-2150</v>
      </c>
      <c r="AC627" s="11"/>
      <c r="AD627" s="40">
        <f t="shared" ca="1" si="742"/>
        <v>-2101.4166666666665</v>
      </c>
      <c r="AE627" s="40">
        <f t="shared" ca="1" si="744"/>
        <v>-1523</v>
      </c>
      <c r="AF627" s="40">
        <f t="shared" ca="1" si="745"/>
        <v>-2326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49473.956989247294</v>
      </c>
      <c r="AK627" s="31">
        <f t="shared" ca="1" si="690"/>
        <v>49350.672043010745</v>
      </c>
      <c r="AL627" s="31">
        <f t="shared" ca="1" si="691"/>
        <v>49398.118279569891</v>
      </c>
      <c r="AM627" s="31">
        <f t="shared" ca="1" si="692"/>
        <v>347.55645161290329</v>
      </c>
      <c r="AN627" s="31">
        <f t="shared" ca="1" si="693"/>
        <v>2588.1444892473114</v>
      </c>
      <c r="AO627" s="31">
        <f t="shared" ca="1" si="694"/>
        <v>1503.5463709677417</v>
      </c>
      <c r="AP627" s="31">
        <f t="shared" ca="1" si="695"/>
        <v>41704.171370967742</v>
      </c>
      <c r="AQ627" s="31">
        <f t="shared" ca="1" si="696"/>
        <v>2152.7096774193546</v>
      </c>
      <c r="AR627" s="31">
        <f t="shared" ca="1" si="697"/>
        <v>402.56922043010746</v>
      </c>
      <c r="AS627" s="31">
        <f t="shared" ca="1" si="698"/>
        <v>6508.2741935483891</v>
      </c>
      <c r="AT627" s="31">
        <f t="shared" ca="1" si="699"/>
        <v>-813.07862903225805</v>
      </c>
      <c r="AU627" s="31">
        <f t="shared" ca="1" si="700"/>
        <v>663.5913978494624</v>
      </c>
      <c r="AV627" s="31">
        <f t="shared" ca="1" si="701"/>
        <v>-5583.5161290322567</v>
      </c>
      <c r="AW627" s="31">
        <f t="shared" ca="1" si="702"/>
        <v>65.047043010752674</v>
      </c>
      <c r="AX627" s="31">
        <f t="shared" ca="1" si="703"/>
        <v>1350.5215053763443</v>
      </c>
      <c r="AY627" s="31">
        <f t="shared" ca="1" si="704"/>
        <v>-1174.383064516129</v>
      </c>
      <c r="AZ627" s="31">
        <f t="shared" ca="1" si="705"/>
        <v>-997.34811827956992</v>
      </c>
      <c r="BA627" s="31">
        <f t="shared" ca="1" si="706"/>
        <v>-382.02016129032256</v>
      </c>
      <c r="BB627" s="31">
        <f t="shared" ca="1" si="707"/>
        <v>-2410.5497311827958</v>
      </c>
      <c r="BC627" s="31">
        <f t="shared" ca="1" si="708"/>
        <v>-1597.1438172043011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1615</v>
      </c>
      <c r="BI627" s="32">
        <f>IF($BF627&gt;$Y$7,"",IF(AND($BF627=$Y$7,$BG627=23),"",Entrées!D655-Entrées!D654))</f>
        <v>2487.5</v>
      </c>
      <c r="BJ627" s="32">
        <f>IF($BF627&gt;$Y$7,"",IF(AND($BF627=$Y$7,$BG627=23),"",Entrées!E655-Entrées!E654))</f>
        <v>2587.5</v>
      </c>
      <c r="BK627" s="32">
        <f>IF($BF627&gt;$Y$7,"",IF(AND($BF627=$Y$7,$BG627=23),"",Entrées!F655-Entrées!F654))</f>
        <v>1.5</v>
      </c>
      <c r="BL627" s="32">
        <f>IF($BF627&gt;$Y$7,"",IF(AND($BF627=$Y$7,$BG627=23),"",Entrées!G655-Entrées!G654))</f>
        <v>0</v>
      </c>
      <c r="BM627" s="32">
        <f>IF($BF627&gt;$Y$7,"",IF(AND($BF627=$Y$7,$BG627=23),"",Entrées!H655-Entrées!H654))</f>
        <v>-2.5</v>
      </c>
      <c r="BN627" s="32">
        <f>IF($BF627&gt;$Y$7,"",IF(AND($BF627=$Y$7,$BG627=23),"",Entrées!I655-Entrées!I654))</f>
        <v>934.5</v>
      </c>
      <c r="BO627" s="32">
        <f>IF($BF627&gt;$Y$7,"",IF(AND($BF627=$Y$7,$BG627=23),"",Entrées!J655-Entrées!J654))</f>
        <v>-207.5</v>
      </c>
      <c r="BP627" s="32">
        <f>IF($BF627&gt;$Y$7,"",IF(AND($BF627=$Y$7,$BG627=23),"",Entrées!K655-Entrées!K654))</f>
        <v>-417.5</v>
      </c>
      <c r="BQ627" s="32">
        <f>IF($BF627&gt;$Y$7,"",IF(AND($BF627=$Y$7,$BG627=23),"",Entrées!L655-Entrées!L654))</f>
        <v>1251</v>
      </c>
      <c r="BR627" s="32">
        <f>IF($BF627&gt;$Y$7,"",IF(AND($BF627=$Y$7,$BG627=23),"",Entrées!M655-Entrées!M654))</f>
        <v>312</v>
      </c>
      <c r="BS627" s="32">
        <f>IF($BF627&gt;$Y$7,"",IF(AND($BF627=$Y$7,$BG627=23),"",Entrées!N655-Entrées!N654))</f>
        <v>10.5</v>
      </c>
      <c r="BT627" s="32">
        <f>IF($BF627&gt;$Y$7,"",IF(AND($BF627=$Y$7,$BG627=23),"",Entrées!O655-Entrées!O654))</f>
        <v>-267.5</v>
      </c>
      <c r="BU627" s="32">
        <f>IF($BF627&gt;$Y$7,"",IF(AND($BF627=$Y$7,$BG627=23),"",Entrées!P655-Entrées!P654))</f>
        <v>-0.5</v>
      </c>
      <c r="BV627" s="32">
        <f>IF($BF627&gt;$Y$7,"",IF(AND($BF627=$Y$7,$BG627=23),"",Entrées!Q655-Entrées!Q654))</f>
        <v>0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185</v>
      </c>
      <c r="BY627" s="32">
        <f>IF($BF627&gt;$Y$7,"",IF(AND($BF627=$Y$7,$BG627=23),"",Entrées!T655-Entrées!T654))</f>
        <v>396</v>
      </c>
      <c r="BZ627" s="32">
        <f>IF($BF627&gt;$Y$7,"",IF(AND($BF627=$Y$7,$BG627=23),"",Entrées!U655-Entrées!U654))</f>
        <v>0</v>
      </c>
      <c r="CA627" s="32">
        <f>IF($BF627&gt;$Y$7,"",IF(AND($BF627=$Y$7,$BG627=23),"",Entrées!V655-Entrées!V654))</f>
        <v>0</v>
      </c>
      <c r="CD627" s="33">
        <f>IF($BF627&lt;=$Y$7,Entrées!J654/CD$2,"")</f>
        <v>0.44839767852636891</v>
      </c>
      <c r="CE627" s="33">
        <f>IF($BF627&lt;=$Y$7,Entrées!K654/CE$2,"")</f>
        <v>0.12780697563306259</v>
      </c>
      <c r="CF627" s="11">
        <f t="shared" si="710"/>
        <v>7926</v>
      </c>
      <c r="CG627" s="11">
        <f t="shared" si="711"/>
        <v>4186</v>
      </c>
      <c r="CH627" s="52">
        <f t="shared" si="712"/>
        <v>0.27160101910413265</v>
      </c>
      <c r="CI627" s="52">
        <f t="shared" si="713"/>
        <v>9.6170382329218221E-2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-1659</v>
      </c>
      <c r="F628" s="28">
        <f ca="1">IF($D628&gt;$D$8,"",INDIRECT(ADDRESS(ROW(Entrées!$C$37)+($D628-1)*24+F$11,COLUMN(Entrées!$C$37)+($C628-1),4,TRUE,"Entrées")))</f>
        <v>-2150</v>
      </c>
      <c r="G628" s="28">
        <f ca="1">IF($D628&gt;$D$8,"",INDIRECT(ADDRESS(ROW(Entrées!$C$37)+($D628-1)*24+G$11,COLUMN(Entrées!$C$37)+($C628-1),4,TRUE,"Entrées")))</f>
        <v>-1918</v>
      </c>
      <c r="H628" s="28">
        <f ca="1">IF($D628&gt;$D$8,"",INDIRECT(ADDRESS(ROW(Entrées!$C$37)+($D628-1)*24+H$11,COLUMN(Entrées!$C$37)+($C628-1),4,TRUE,"Entrées")))</f>
        <v>-1754</v>
      </c>
      <c r="I628" s="28">
        <f ca="1">IF($D628&gt;$D$8,"",INDIRECT(ADDRESS(ROW(Entrées!$C$37)+($D628-1)*24+I$11,COLUMN(Entrées!$C$37)+($C628-1),4,TRUE,"Entrées")))</f>
        <v>-1780</v>
      </c>
      <c r="J628" s="28">
        <f ca="1">IF($D628&gt;$D$8,"",INDIRECT(ADDRESS(ROW(Entrées!$C$37)+($D628-1)*24+J$11,COLUMN(Entrées!$C$37)+($C628-1),4,TRUE,"Entrées")))</f>
        <v>-1725</v>
      </c>
      <c r="K628" s="28">
        <f ca="1">IF($D628&gt;$D$8,"",INDIRECT(ADDRESS(ROW(Entrées!$C$37)+($D628-1)*24+K$11,COLUMN(Entrées!$C$37)+($C628-1),4,TRUE,"Entrées")))</f>
        <v>-1963</v>
      </c>
      <c r="L628" s="28">
        <f ca="1">IF($D628&gt;$D$8,"",INDIRECT(ADDRESS(ROW(Entrées!$C$37)+($D628-1)*24+L$11,COLUMN(Entrées!$C$37)+($C628-1),4,TRUE,"Entrées")))</f>
        <v>-1600</v>
      </c>
      <c r="M628" s="28">
        <f ca="1">IF($D628&gt;$D$8,"",INDIRECT(ADDRESS(ROW(Entrées!$C$37)+($D628-1)*24+M$11,COLUMN(Entrées!$C$37)+($C628-1),4,TRUE,"Entrées")))</f>
        <v>-1362</v>
      </c>
      <c r="N628" s="28">
        <f ca="1">IF($D628&gt;$D$8,"",INDIRECT(ADDRESS(ROW(Entrées!$C$37)+($D628-1)*24+N$11,COLUMN(Entrées!$C$37)+($C628-1),4,TRUE,"Entrées")))</f>
        <v>-1625</v>
      </c>
      <c r="O628" s="28">
        <f ca="1">IF($D628&gt;$D$8,"",INDIRECT(ADDRESS(ROW(Entrées!$C$37)+($D628-1)*24+O$11,COLUMN(Entrées!$C$37)+($C628-1),4,TRUE,"Entrées")))</f>
        <v>-2229</v>
      </c>
      <c r="P628" s="28">
        <f ca="1">IF($D628&gt;$D$8,"",INDIRECT(ADDRESS(ROW(Entrées!$C$37)+($D628-1)*24+P$11,COLUMN(Entrées!$C$37)+($C628-1),4,TRUE,"Entrées")))</f>
        <v>-2189</v>
      </c>
      <c r="Q628" s="28">
        <f ca="1">IF($D628&gt;$D$8,"",INDIRECT(ADDRESS(ROW(Entrées!$C$37)+($D628-1)*24+Q$11,COLUMN(Entrées!$C$37)+($C628-1),4,TRUE,"Entrées")))</f>
        <v>-2226</v>
      </c>
      <c r="R628" s="28">
        <f ca="1">IF($D628&gt;$D$8,"",INDIRECT(ADDRESS(ROW(Entrées!$C$37)+($D628-1)*24+R$11,COLUMN(Entrées!$C$37)+($C628-1),4,TRUE,"Entrées")))</f>
        <v>-2054</v>
      </c>
      <c r="S628" s="28">
        <f ca="1">IF($D628&gt;$D$8,"",INDIRECT(ADDRESS(ROW(Entrées!$C$37)+($D628-1)*24+S$11,COLUMN(Entrées!$C$37)+($C628-1),4,TRUE,"Entrées")))</f>
        <v>-1911</v>
      </c>
      <c r="T628" s="28">
        <f ca="1">IF($D628&gt;$D$8,"",INDIRECT(ADDRESS(ROW(Entrées!$C$37)+($D628-1)*24+T$11,COLUMN(Entrées!$C$37)+($C628-1),4,TRUE,"Entrées")))</f>
        <v>-1900</v>
      </c>
      <c r="U628" s="28">
        <f ca="1">IF($D628&gt;$D$8,"",INDIRECT(ADDRESS(ROW(Entrées!$C$37)+($D628-1)*24+U$11,COLUMN(Entrées!$C$37)+($C628-1),4,TRUE,"Entrées")))</f>
        <v>-1988</v>
      </c>
      <c r="V628" s="28">
        <f ca="1">IF($D628&gt;$D$8,"",INDIRECT(ADDRESS(ROW(Entrées!$C$37)+($D628-1)*24+V$11,COLUMN(Entrées!$C$37)+($C628-1),4,TRUE,"Entrées")))</f>
        <v>-2182</v>
      </c>
      <c r="W628" s="28">
        <f ca="1">IF($D628&gt;$D$8,"",INDIRECT(ADDRESS(ROW(Entrées!$C$37)+($D628-1)*24+W$11,COLUMN(Entrées!$C$37)+($C628-1),4,TRUE,"Entrées")))</f>
        <v>-1932</v>
      </c>
      <c r="X628" s="28">
        <f ca="1">IF($D628&gt;$D$8,"",INDIRECT(ADDRESS(ROW(Entrées!$C$37)+($D628-1)*24+X$11,COLUMN(Entrées!$C$37)+($C628-1),4,TRUE,"Entrées")))</f>
        <v>-1821</v>
      </c>
      <c r="Y628" s="28">
        <f ca="1">IF($D628&gt;$D$8,"",INDIRECT(ADDRESS(ROW(Entrées!$C$37)+($D628-1)*24+Y$11,COLUMN(Entrées!$C$37)+($C628-1),4,TRUE,"Entrées")))</f>
        <v>-2175</v>
      </c>
      <c r="Z628" s="28">
        <f ca="1">IF($D628&gt;$D$8,"",INDIRECT(ADDRESS(ROW(Entrées!$C$37)+($D628-1)*24+Z$11,COLUMN(Entrées!$C$37)+($C628-1),4,TRUE,"Entrées")))</f>
        <v>-2113</v>
      </c>
      <c r="AA628" s="28">
        <f ca="1">IF($D628&gt;$D$8,"",INDIRECT(ADDRESS(ROW(Entrées!$C$37)+($D628-1)*24+AA$11,COLUMN(Entrées!$C$37)+($C628-1),4,TRUE,"Entrées")))</f>
        <v>-2150</v>
      </c>
      <c r="AB628" s="28">
        <f ca="1">IF($D628&gt;$D$8,"",INDIRECT(ADDRESS(ROW(Entrées!$C$37)+($D628-1)*24+AB$11,COLUMN(Entrées!$C$37)+($C628-1),4,TRUE,"Entrées")))</f>
        <v>-1874</v>
      </c>
      <c r="AC628" s="11"/>
      <c r="AD628" s="40">
        <f t="shared" ca="1" si="742"/>
        <v>-1928.3333333333333</v>
      </c>
      <c r="AE628" s="40">
        <f t="shared" ca="1" si="744"/>
        <v>-1362</v>
      </c>
      <c r="AF628" s="40">
        <f t="shared" ca="1" si="745"/>
        <v>-2229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49473.956989247294</v>
      </c>
      <c r="AK628" s="31">
        <f t="shared" ca="1" si="690"/>
        <v>49350.672043010745</v>
      </c>
      <c r="AL628" s="31">
        <f t="shared" ca="1" si="691"/>
        <v>49398.118279569891</v>
      </c>
      <c r="AM628" s="31">
        <f t="shared" ca="1" si="692"/>
        <v>347.55645161290329</v>
      </c>
      <c r="AN628" s="31">
        <f t="shared" ca="1" si="693"/>
        <v>2588.1444892473114</v>
      </c>
      <c r="AO628" s="31">
        <f t="shared" ca="1" si="694"/>
        <v>1503.5463709677417</v>
      </c>
      <c r="AP628" s="31">
        <f t="shared" ca="1" si="695"/>
        <v>41704.171370967742</v>
      </c>
      <c r="AQ628" s="31">
        <f t="shared" ca="1" si="696"/>
        <v>2152.7096774193546</v>
      </c>
      <c r="AR628" s="31">
        <f t="shared" ca="1" si="697"/>
        <v>402.56922043010746</v>
      </c>
      <c r="AS628" s="31">
        <f t="shared" ca="1" si="698"/>
        <v>6508.2741935483891</v>
      </c>
      <c r="AT628" s="31">
        <f t="shared" ca="1" si="699"/>
        <v>-813.07862903225805</v>
      </c>
      <c r="AU628" s="31">
        <f t="shared" ca="1" si="700"/>
        <v>663.5913978494624</v>
      </c>
      <c r="AV628" s="31">
        <f t="shared" ca="1" si="701"/>
        <v>-5583.5161290322567</v>
      </c>
      <c r="AW628" s="31">
        <f t="shared" ca="1" si="702"/>
        <v>65.047043010752674</v>
      </c>
      <c r="AX628" s="31">
        <f t="shared" ca="1" si="703"/>
        <v>1350.5215053763443</v>
      </c>
      <c r="AY628" s="31">
        <f t="shared" ca="1" si="704"/>
        <v>-1174.383064516129</v>
      </c>
      <c r="AZ628" s="31">
        <f t="shared" ca="1" si="705"/>
        <v>-997.34811827956992</v>
      </c>
      <c r="BA628" s="31">
        <f t="shared" ca="1" si="706"/>
        <v>-382.02016129032256</v>
      </c>
      <c r="BB628" s="31">
        <f t="shared" ca="1" si="707"/>
        <v>-2410.5497311827958</v>
      </c>
      <c r="BC628" s="31">
        <f t="shared" ca="1" si="708"/>
        <v>-1597.1438172043011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5232</v>
      </c>
      <c r="BI628" s="32">
        <f>IF($BF628&gt;$Y$7,"",IF(AND($BF628=$Y$7,$BG628=23),"",Entrées!D656-Entrées!D655))</f>
        <v>4400</v>
      </c>
      <c r="BJ628" s="32">
        <f>IF($BF628&gt;$Y$7,"",IF(AND($BF628=$Y$7,$BG628=23),"",Entrées!E656-Entrées!E655))</f>
        <v>4487.5</v>
      </c>
      <c r="BK628" s="32">
        <f>IF($BF628&gt;$Y$7,"",IF(AND($BF628=$Y$7,$BG628=23),"",Entrées!F656-Entrées!F655))</f>
        <v>-1</v>
      </c>
      <c r="BL628" s="32">
        <f>IF($BF628&gt;$Y$7,"",IF(AND($BF628=$Y$7,$BG628=23),"",Entrées!G656-Entrées!G655))</f>
        <v>0</v>
      </c>
      <c r="BM628" s="32">
        <f>IF($BF628&gt;$Y$7,"",IF(AND($BF628=$Y$7,$BG628=23),"",Entrées!H656-Entrées!H655))</f>
        <v>1</v>
      </c>
      <c r="BN628" s="32">
        <f>IF($BF628&gt;$Y$7,"",IF(AND($BF628=$Y$7,$BG628=23),"",Entrées!I656-Entrées!I655))</f>
        <v>1237</v>
      </c>
      <c r="BO628" s="32">
        <f>IF($BF628&gt;$Y$7,"",IF(AND($BF628=$Y$7,$BG628=23),"",Entrées!J656-Entrées!J655))</f>
        <v>126.5</v>
      </c>
      <c r="BP628" s="32">
        <f>IF($BF628&gt;$Y$7,"",IF(AND($BF628=$Y$7,$BG628=23),"",Entrées!K656-Entrées!K655))</f>
        <v>-116.5</v>
      </c>
      <c r="BQ628" s="32">
        <f>IF($BF628&gt;$Y$7,"",IF(AND($BF628=$Y$7,$BG628=23),"",Entrées!L656-Entrées!L655))</f>
        <v>3026.5</v>
      </c>
      <c r="BR628" s="32">
        <f>IF($BF628&gt;$Y$7,"",IF(AND($BF628=$Y$7,$BG628=23),"",Entrées!M656-Entrées!M655))</f>
        <v>15</v>
      </c>
      <c r="BS628" s="32">
        <f>IF($BF628&gt;$Y$7,"",IF(AND($BF628=$Y$7,$BG628=23),"",Entrées!N656-Entrées!N655))</f>
        <v>-1.5</v>
      </c>
      <c r="BT628" s="32">
        <f>IF($BF628&gt;$Y$7,"",IF(AND($BF628=$Y$7,$BG628=23),"",Entrées!O656-Entrées!O655))</f>
        <v>944.5</v>
      </c>
      <c r="BU628" s="32">
        <f>IF($BF628&gt;$Y$7,"",IF(AND($BF628=$Y$7,$BG628=23),"",Entrées!P656-Entrées!P655))</f>
        <v>-1.5</v>
      </c>
      <c r="BV628" s="32">
        <f>IF($BF628&gt;$Y$7,"",IF(AND($BF628=$Y$7,$BG628=23),"",Entrées!Q656-Entrées!Q655))</f>
        <v>717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-161</v>
      </c>
      <c r="BY628" s="32">
        <f>IF($BF628&gt;$Y$7,"",IF(AND($BF628=$Y$7,$BG628=23),"",Entrées!T656-Entrées!T655))</f>
        <v>-180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697</v>
      </c>
      <c r="CD628" s="33">
        <f>IF($BF628&lt;=$Y$7,Entrées!J655/CD$2,"")</f>
        <v>0.42221801665404995</v>
      </c>
      <c r="CE628" s="33">
        <f>IF($BF628&lt;=$Y$7,Entrées!K655/CE$2,"")</f>
        <v>2.8069756330625896E-2</v>
      </c>
      <c r="CF628" s="11">
        <f t="shared" si="710"/>
        <v>7926</v>
      </c>
      <c r="CG628" s="11">
        <f t="shared" si="711"/>
        <v>4186</v>
      </c>
      <c r="CH628" s="52">
        <f t="shared" si="712"/>
        <v>0.27160101910413265</v>
      </c>
      <c r="CI628" s="52">
        <f t="shared" si="713"/>
        <v>9.6170382329218221E-2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-1453</v>
      </c>
      <c r="F629" s="28">
        <f ca="1">IF($D629&gt;$D$8,"",INDIRECT(ADDRESS(ROW(Entrées!$C$37)+($D629-1)*24+F$11,COLUMN(Entrées!$C$37)+($C629-1),4,TRUE,"Entrées")))</f>
        <v>-982</v>
      </c>
      <c r="G629" s="28">
        <f ca="1">IF($D629&gt;$D$8,"",INDIRECT(ADDRESS(ROW(Entrées!$C$37)+($D629-1)*24+G$11,COLUMN(Entrées!$C$37)+($C629-1),4,TRUE,"Entrées")))</f>
        <v>-713</v>
      </c>
      <c r="H629" s="28">
        <f ca="1">IF($D629&gt;$D$8,"",INDIRECT(ADDRESS(ROW(Entrées!$C$37)+($D629-1)*24+H$11,COLUMN(Entrées!$C$37)+($C629-1),4,TRUE,"Entrées")))</f>
        <v>-1422</v>
      </c>
      <c r="I629" s="28">
        <f ca="1">IF($D629&gt;$D$8,"",INDIRECT(ADDRESS(ROW(Entrées!$C$37)+($D629-1)*24+I$11,COLUMN(Entrées!$C$37)+($C629-1),4,TRUE,"Entrées")))</f>
        <v>-1324</v>
      </c>
      <c r="J629" s="28">
        <f ca="1">IF($D629&gt;$D$8,"",INDIRECT(ADDRESS(ROW(Entrées!$C$37)+($D629-1)*24+J$11,COLUMN(Entrées!$C$37)+($C629-1),4,TRUE,"Entrées")))</f>
        <v>-1328</v>
      </c>
      <c r="K629" s="28">
        <f ca="1">IF($D629&gt;$D$8,"",INDIRECT(ADDRESS(ROW(Entrées!$C$37)+($D629-1)*24+K$11,COLUMN(Entrées!$C$37)+($C629-1),4,TRUE,"Entrées")))</f>
        <v>-1490</v>
      </c>
      <c r="L629" s="28">
        <f ca="1">IF($D629&gt;$D$8,"",INDIRECT(ADDRESS(ROW(Entrées!$C$37)+($D629-1)*24+L$11,COLUMN(Entrées!$C$37)+($C629-1),4,TRUE,"Entrées")))</f>
        <v>-1190</v>
      </c>
      <c r="M629" s="28">
        <f ca="1">IF($D629&gt;$D$8,"",INDIRECT(ADDRESS(ROW(Entrées!$C$37)+($D629-1)*24+M$11,COLUMN(Entrées!$C$37)+($C629-1),4,TRUE,"Entrées")))</f>
        <v>-1250</v>
      </c>
      <c r="N629" s="28">
        <f ca="1">IF($D629&gt;$D$8,"",INDIRECT(ADDRESS(ROW(Entrées!$C$37)+($D629-1)*24+N$11,COLUMN(Entrées!$C$37)+($C629-1),4,TRUE,"Entrées")))</f>
        <v>-1614</v>
      </c>
      <c r="O629" s="28">
        <f ca="1">IF($D629&gt;$D$8,"",INDIRECT(ADDRESS(ROW(Entrées!$C$37)+($D629-1)*24+O$11,COLUMN(Entrées!$C$37)+($C629-1),4,TRUE,"Entrées")))</f>
        <v>-1567</v>
      </c>
      <c r="P629" s="28">
        <f ca="1">IF($D629&gt;$D$8,"",INDIRECT(ADDRESS(ROW(Entrées!$C$37)+($D629-1)*24+P$11,COLUMN(Entrées!$C$37)+($C629-1),4,TRUE,"Entrées")))</f>
        <v>-1514</v>
      </c>
      <c r="Q629" s="28">
        <f ca="1">IF($D629&gt;$D$8,"",INDIRECT(ADDRESS(ROW(Entrées!$C$37)+($D629-1)*24+Q$11,COLUMN(Entrées!$C$37)+($C629-1),4,TRUE,"Entrées")))</f>
        <v>-1282</v>
      </c>
      <c r="R629" s="28">
        <f ca="1">IF($D629&gt;$D$8,"",INDIRECT(ADDRESS(ROW(Entrées!$C$37)+($D629-1)*24+R$11,COLUMN(Entrées!$C$37)+($C629-1),4,TRUE,"Entrées")))</f>
        <v>-1106</v>
      </c>
      <c r="S629" s="28">
        <f ca="1">IF($D629&gt;$D$8,"",INDIRECT(ADDRESS(ROW(Entrées!$C$37)+($D629-1)*24+S$11,COLUMN(Entrées!$C$37)+($C629-1),4,TRUE,"Entrées")))</f>
        <v>-1148</v>
      </c>
      <c r="T629" s="28">
        <f ca="1">IF($D629&gt;$D$8,"",INDIRECT(ADDRESS(ROW(Entrées!$C$37)+($D629-1)*24+T$11,COLUMN(Entrées!$C$37)+($C629-1),4,TRUE,"Entrées")))</f>
        <v>-1321</v>
      </c>
      <c r="U629" s="28">
        <f ca="1">IF($D629&gt;$D$8,"",INDIRECT(ADDRESS(ROW(Entrées!$C$37)+($D629-1)*24+U$11,COLUMN(Entrées!$C$37)+($C629-1),4,TRUE,"Entrées")))</f>
        <v>-1144</v>
      </c>
      <c r="V629" s="28">
        <f ca="1">IF($D629&gt;$D$8,"",INDIRECT(ADDRESS(ROW(Entrées!$C$37)+($D629-1)*24+V$11,COLUMN(Entrées!$C$37)+($C629-1),4,TRUE,"Entrées")))</f>
        <v>-1534</v>
      </c>
      <c r="W629" s="28">
        <f ca="1">IF($D629&gt;$D$8,"",INDIRECT(ADDRESS(ROW(Entrées!$C$37)+($D629-1)*24+W$11,COLUMN(Entrées!$C$37)+($C629-1),4,TRUE,"Entrées")))</f>
        <v>-1349</v>
      </c>
      <c r="X629" s="28">
        <f ca="1">IF($D629&gt;$D$8,"",INDIRECT(ADDRESS(ROW(Entrées!$C$37)+($D629-1)*24+X$11,COLUMN(Entrées!$C$37)+($C629-1),4,TRUE,"Entrées")))</f>
        <v>-1510</v>
      </c>
      <c r="Y629" s="28">
        <f ca="1">IF($D629&gt;$D$8,"",INDIRECT(ADDRESS(ROW(Entrées!$C$37)+($D629-1)*24+Y$11,COLUMN(Entrées!$C$37)+($C629-1),4,TRUE,"Entrées")))</f>
        <v>-1304</v>
      </c>
      <c r="Z629" s="28">
        <f ca="1">IF($D629&gt;$D$8,"",INDIRECT(ADDRESS(ROW(Entrées!$C$37)+($D629-1)*24+Z$11,COLUMN(Entrées!$C$37)+($C629-1),4,TRUE,"Entrées")))</f>
        <v>-1749</v>
      </c>
      <c r="AA629" s="28">
        <f ca="1">IF($D629&gt;$D$8,"",INDIRECT(ADDRESS(ROW(Entrées!$C$37)+($D629-1)*24+AA$11,COLUMN(Entrées!$C$37)+($C629-1),4,TRUE,"Entrées")))</f>
        <v>-1753</v>
      </c>
      <c r="AB629" s="28">
        <f ca="1">IF($D629&gt;$D$8,"",INDIRECT(ADDRESS(ROW(Entrées!$C$37)+($D629-1)*24+AB$11,COLUMN(Entrées!$C$37)+($C629-1),4,TRUE,"Entrées")))</f>
        <v>-1374</v>
      </c>
      <c r="AC629" s="11"/>
      <c r="AD629" s="40">
        <f t="shared" ca="1" si="742"/>
        <v>-1350.875</v>
      </c>
      <c r="AE629" s="40">
        <f t="shared" ca="1" si="744"/>
        <v>-713</v>
      </c>
      <c r="AF629" s="40">
        <f t="shared" ca="1" si="745"/>
        <v>-1753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49473.956989247294</v>
      </c>
      <c r="AK629" s="31">
        <f t="shared" ca="1" si="690"/>
        <v>49350.672043010745</v>
      </c>
      <c r="AL629" s="31">
        <f t="shared" ca="1" si="691"/>
        <v>49398.118279569891</v>
      </c>
      <c r="AM629" s="31">
        <f t="shared" ca="1" si="692"/>
        <v>347.55645161290329</v>
      </c>
      <c r="AN629" s="31">
        <f t="shared" ca="1" si="693"/>
        <v>2588.1444892473114</v>
      </c>
      <c r="AO629" s="31">
        <f t="shared" ca="1" si="694"/>
        <v>1503.5463709677417</v>
      </c>
      <c r="AP629" s="31">
        <f t="shared" ca="1" si="695"/>
        <v>41704.171370967742</v>
      </c>
      <c r="AQ629" s="31">
        <f t="shared" ca="1" si="696"/>
        <v>2152.7096774193546</v>
      </c>
      <c r="AR629" s="31">
        <f t="shared" ca="1" si="697"/>
        <v>402.56922043010746</v>
      </c>
      <c r="AS629" s="31">
        <f t="shared" ca="1" si="698"/>
        <v>6508.2741935483891</v>
      </c>
      <c r="AT629" s="31">
        <f t="shared" ca="1" si="699"/>
        <v>-813.07862903225805</v>
      </c>
      <c r="AU629" s="31">
        <f t="shared" ca="1" si="700"/>
        <v>663.5913978494624</v>
      </c>
      <c r="AV629" s="31">
        <f t="shared" ca="1" si="701"/>
        <v>-5583.5161290322567</v>
      </c>
      <c r="AW629" s="31">
        <f t="shared" ca="1" si="702"/>
        <v>65.047043010752674</v>
      </c>
      <c r="AX629" s="31">
        <f t="shared" ca="1" si="703"/>
        <v>1350.5215053763443</v>
      </c>
      <c r="AY629" s="31">
        <f t="shared" ca="1" si="704"/>
        <v>-1174.383064516129</v>
      </c>
      <c r="AZ629" s="31">
        <f t="shared" ca="1" si="705"/>
        <v>-997.34811827956992</v>
      </c>
      <c r="BA629" s="31">
        <f t="shared" ca="1" si="706"/>
        <v>-382.02016129032256</v>
      </c>
      <c r="BB629" s="31">
        <f t="shared" ca="1" si="707"/>
        <v>-2410.5497311827958</v>
      </c>
      <c r="BC629" s="31">
        <f t="shared" ca="1" si="708"/>
        <v>-1597.1438172043011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-935</v>
      </c>
      <c r="BI629" s="32">
        <f>IF($BF629&gt;$Y$7,"",IF(AND($BF629=$Y$7,$BG629=23),"",Entrées!D657-Entrées!D656))</f>
        <v>-1450</v>
      </c>
      <c r="BJ629" s="32">
        <f>IF($BF629&gt;$Y$7,"",IF(AND($BF629=$Y$7,$BG629=23),"",Entrées!E657-Entrées!E656))</f>
        <v>-1450</v>
      </c>
      <c r="BK629" s="32">
        <f>IF($BF629&gt;$Y$7,"",IF(AND($BF629=$Y$7,$BG629=23),"",Entrées!F657-Entrées!F656))</f>
        <v>-1.5</v>
      </c>
      <c r="BL629" s="32">
        <f>IF($BF629&gt;$Y$7,"",IF(AND($BF629=$Y$7,$BG629=23),"",Entrées!G657-Entrées!G656))</f>
        <v>0</v>
      </c>
      <c r="BM629" s="32">
        <f>IF($BF629&gt;$Y$7,"",IF(AND($BF629=$Y$7,$BG629=23),"",Entrées!H657-Entrées!H656))</f>
        <v>0</v>
      </c>
      <c r="BN629" s="32">
        <f>IF($BF629&gt;$Y$7,"",IF(AND($BF629=$Y$7,$BG629=23),"",Entrées!I657-Entrées!I656))</f>
        <v>-176.5</v>
      </c>
      <c r="BO629" s="32">
        <f>IF($BF629&gt;$Y$7,"",IF(AND($BF629=$Y$7,$BG629=23),"",Entrées!J657-Entrées!J656))</f>
        <v>364.5</v>
      </c>
      <c r="BP629" s="32">
        <f>IF($BF629&gt;$Y$7,"",IF(AND($BF629=$Y$7,$BG629=23),"",Entrées!K657-Entrées!K656))</f>
        <v>-1</v>
      </c>
      <c r="BQ629" s="32">
        <f>IF($BF629&gt;$Y$7,"",IF(AND($BF629=$Y$7,$BG629=23),"",Entrées!L657-Entrées!L656))</f>
        <v>-980.5</v>
      </c>
      <c r="BR629" s="32">
        <f>IF($BF629&gt;$Y$7,"",IF(AND($BF629=$Y$7,$BG629=23),"",Entrées!M657-Entrées!M656))</f>
        <v>0</v>
      </c>
      <c r="BS629" s="32">
        <f>IF($BF629&gt;$Y$7,"",IF(AND($BF629=$Y$7,$BG629=23),"",Entrées!N657-Entrées!N656))</f>
        <v>0</v>
      </c>
      <c r="BT629" s="32">
        <f>IF($BF629&gt;$Y$7,"",IF(AND($BF629=$Y$7,$BG629=23),"",Entrées!O657-Entrées!O656))</f>
        <v>-140</v>
      </c>
      <c r="BU629" s="32">
        <f>IF($BF629&gt;$Y$7,"",IF(AND($BF629=$Y$7,$BG629=23),"",Entrées!P657-Entrées!P656))</f>
        <v>0.5</v>
      </c>
      <c r="BV629" s="32">
        <f>IF($BF629&gt;$Y$7,"",IF(AND($BF629=$Y$7,$BG629=23),"",Entrées!Q657-Entrées!Q656))</f>
        <v>-485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206</v>
      </c>
      <c r="BY629" s="32">
        <f>IF($BF629&gt;$Y$7,"",IF(AND($BF629=$Y$7,$BG629=23),"",Entrées!T657-Entrées!T656))</f>
        <v>-497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-420</v>
      </c>
      <c r="CD629" s="33">
        <f>IF($BF629&lt;=$Y$7,Entrées!J656/CD$2,"")</f>
        <v>0.43817814786777692</v>
      </c>
      <c r="CE629" s="33">
        <f>IF($BF629&lt;=$Y$7,Entrées!K656/CE$2,"")</f>
        <v>2.3889154323936931E-4</v>
      </c>
      <c r="CF629" s="11">
        <f t="shared" si="710"/>
        <v>7926</v>
      </c>
      <c r="CG629" s="11">
        <f t="shared" si="711"/>
        <v>4186</v>
      </c>
      <c r="CH629" s="52">
        <f t="shared" si="712"/>
        <v>0.27160101910413265</v>
      </c>
      <c r="CI629" s="52">
        <f t="shared" si="713"/>
        <v>9.6170382329218221E-2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-792</v>
      </c>
      <c r="F630" s="28">
        <f ca="1">IF($D630&gt;$D$8,"",INDIRECT(ADDRESS(ROW(Entrées!$C$37)+($D630-1)*24+F$11,COLUMN(Entrées!$C$37)+($C630-1),4,TRUE,"Entrées")))</f>
        <v>-53</v>
      </c>
      <c r="G630" s="28">
        <f ca="1">IF($D630&gt;$D$8,"",INDIRECT(ADDRESS(ROW(Entrées!$C$37)+($D630-1)*24+G$11,COLUMN(Entrées!$C$37)+($C630-1),4,TRUE,"Entrées")))</f>
        <v>-693</v>
      </c>
      <c r="H630" s="28">
        <f ca="1">IF($D630&gt;$D$8,"",INDIRECT(ADDRESS(ROW(Entrées!$C$37)+($D630-1)*24+H$11,COLUMN(Entrées!$C$37)+($C630-1),4,TRUE,"Entrées")))</f>
        <v>-374</v>
      </c>
      <c r="I630" s="28">
        <f ca="1">IF($D630&gt;$D$8,"",INDIRECT(ADDRESS(ROW(Entrées!$C$37)+($D630-1)*24+I$11,COLUMN(Entrées!$C$37)+($C630-1),4,TRUE,"Entrées")))</f>
        <v>-381</v>
      </c>
      <c r="J630" s="28">
        <f ca="1">IF($D630&gt;$D$8,"",INDIRECT(ADDRESS(ROW(Entrées!$C$37)+($D630-1)*24+J$11,COLUMN(Entrées!$C$37)+($C630-1),4,TRUE,"Entrées")))</f>
        <v>-351</v>
      </c>
      <c r="K630" s="28">
        <f ca="1">IF($D630&gt;$D$8,"",INDIRECT(ADDRESS(ROW(Entrées!$C$37)+($D630-1)*24+K$11,COLUMN(Entrées!$C$37)+($C630-1),4,TRUE,"Entrées")))</f>
        <v>-595</v>
      </c>
      <c r="L630" s="28">
        <f ca="1">IF($D630&gt;$D$8,"",INDIRECT(ADDRESS(ROW(Entrées!$C$37)+($D630-1)*24+L$11,COLUMN(Entrées!$C$37)+($C630-1),4,TRUE,"Entrées")))</f>
        <v>-36</v>
      </c>
      <c r="M630" s="28">
        <f ca="1">IF($D630&gt;$D$8,"",INDIRECT(ADDRESS(ROW(Entrées!$C$37)+($D630-1)*24+M$11,COLUMN(Entrées!$C$37)+($C630-1),4,TRUE,"Entrées")))</f>
        <v>-251</v>
      </c>
      <c r="N630" s="28">
        <f ca="1">IF($D630&gt;$D$8,"",INDIRECT(ADDRESS(ROW(Entrées!$C$37)+($D630-1)*24+N$11,COLUMN(Entrées!$C$37)+($C630-1),4,TRUE,"Entrées")))</f>
        <v>-290</v>
      </c>
      <c r="O630" s="28">
        <f ca="1">IF($D630&gt;$D$8,"",INDIRECT(ADDRESS(ROW(Entrées!$C$37)+($D630-1)*24+O$11,COLUMN(Entrées!$C$37)+($C630-1),4,TRUE,"Entrées")))</f>
        <v>-634</v>
      </c>
      <c r="P630" s="28">
        <f ca="1">IF($D630&gt;$D$8,"",INDIRECT(ADDRESS(ROW(Entrées!$C$37)+($D630-1)*24+P$11,COLUMN(Entrées!$C$37)+($C630-1),4,TRUE,"Entrées")))</f>
        <v>-794</v>
      </c>
      <c r="Q630" s="28">
        <f ca="1">IF($D630&gt;$D$8,"",INDIRECT(ADDRESS(ROW(Entrées!$C$37)+($D630-1)*24+Q$11,COLUMN(Entrées!$C$37)+($C630-1),4,TRUE,"Entrées")))</f>
        <v>-872</v>
      </c>
      <c r="R630" s="28">
        <f ca="1">IF($D630&gt;$D$8,"",INDIRECT(ADDRESS(ROW(Entrées!$C$37)+($D630-1)*24+R$11,COLUMN(Entrées!$C$37)+($C630-1),4,TRUE,"Entrées")))</f>
        <v>-1504</v>
      </c>
      <c r="S630" s="28">
        <f ca="1">IF($D630&gt;$D$8,"",INDIRECT(ADDRESS(ROW(Entrées!$C$37)+($D630-1)*24+S$11,COLUMN(Entrées!$C$37)+($C630-1),4,TRUE,"Entrées")))</f>
        <v>-1304</v>
      </c>
      <c r="T630" s="28">
        <f ca="1">IF($D630&gt;$D$8,"",INDIRECT(ADDRESS(ROW(Entrées!$C$37)+($D630-1)*24+T$11,COLUMN(Entrées!$C$37)+($C630-1),4,TRUE,"Entrées")))</f>
        <v>-1016</v>
      </c>
      <c r="U630" s="28">
        <f ca="1">IF($D630&gt;$D$8,"",INDIRECT(ADDRESS(ROW(Entrées!$C$37)+($D630-1)*24+U$11,COLUMN(Entrées!$C$37)+($C630-1),4,TRUE,"Entrées")))</f>
        <v>-646</v>
      </c>
      <c r="V630" s="28">
        <f ca="1">IF($D630&gt;$D$8,"",INDIRECT(ADDRESS(ROW(Entrées!$C$37)+($D630-1)*24+V$11,COLUMN(Entrées!$C$37)+($C630-1),4,TRUE,"Entrées")))</f>
        <v>-1384</v>
      </c>
      <c r="W630" s="28">
        <f ca="1">IF($D630&gt;$D$8,"",INDIRECT(ADDRESS(ROW(Entrées!$C$37)+($D630-1)*24+W$11,COLUMN(Entrées!$C$37)+($C630-1),4,TRUE,"Entrées")))</f>
        <v>-1339</v>
      </c>
      <c r="X630" s="28">
        <f ca="1">IF($D630&gt;$D$8,"",INDIRECT(ADDRESS(ROW(Entrées!$C$37)+($D630-1)*24+X$11,COLUMN(Entrées!$C$37)+($C630-1),4,TRUE,"Entrées")))</f>
        <v>-1149</v>
      </c>
      <c r="Y630" s="28">
        <f ca="1">IF($D630&gt;$D$8,"",INDIRECT(ADDRESS(ROW(Entrées!$C$37)+($D630-1)*24+Y$11,COLUMN(Entrées!$C$37)+($C630-1),4,TRUE,"Entrées")))</f>
        <v>-1066</v>
      </c>
      <c r="Z630" s="28">
        <f ca="1">IF($D630&gt;$D$8,"",INDIRECT(ADDRESS(ROW(Entrées!$C$37)+($D630-1)*24+Z$11,COLUMN(Entrées!$C$37)+($C630-1),4,TRUE,"Entrées")))</f>
        <v>-1300</v>
      </c>
      <c r="AA630" s="28">
        <f ca="1">IF($D630&gt;$D$8,"",INDIRECT(ADDRESS(ROW(Entrées!$C$37)+($D630-1)*24+AA$11,COLUMN(Entrées!$C$37)+($C630-1),4,TRUE,"Entrées")))</f>
        <v>-761</v>
      </c>
      <c r="AB630" s="28">
        <f ca="1">IF($D630&gt;$D$8,"",INDIRECT(ADDRESS(ROW(Entrées!$C$37)+($D630-1)*24+AB$11,COLUMN(Entrées!$C$37)+($C630-1),4,TRUE,"Entrées")))</f>
        <v>-910</v>
      </c>
      <c r="AC630" s="11"/>
      <c r="AD630" s="40">
        <f t="shared" ca="1" si="742"/>
        <v>-770.625</v>
      </c>
      <c r="AE630" s="40">
        <f t="shared" ca="1" si="744"/>
        <v>-36</v>
      </c>
      <c r="AF630" s="40">
        <f t="shared" ca="1" si="745"/>
        <v>-1504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49473.956989247294</v>
      </c>
      <c r="AK630" s="31">
        <f t="shared" ca="1" si="690"/>
        <v>49350.672043010745</v>
      </c>
      <c r="AL630" s="31">
        <f t="shared" ca="1" si="691"/>
        <v>49398.118279569891</v>
      </c>
      <c r="AM630" s="31">
        <f t="shared" ca="1" si="692"/>
        <v>347.55645161290329</v>
      </c>
      <c r="AN630" s="31">
        <f t="shared" ca="1" si="693"/>
        <v>2588.1444892473114</v>
      </c>
      <c r="AO630" s="31">
        <f t="shared" ca="1" si="694"/>
        <v>1503.5463709677417</v>
      </c>
      <c r="AP630" s="31">
        <f t="shared" ca="1" si="695"/>
        <v>41704.171370967742</v>
      </c>
      <c r="AQ630" s="31">
        <f t="shared" ca="1" si="696"/>
        <v>2152.7096774193546</v>
      </c>
      <c r="AR630" s="31">
        <f t="shared" ca="1" si="697"/>
        <v>402.56922043010746</v>
      </c>
      <c r="AS630" s="31">
        <f t="shared" ca="1" si="698"/>
        <v>6508.2741935483891</v>
      </c>
      <c r="AT630" s="31">
        <f t="shared" ca="1" si="699"/>
        <v>-813.07862903225805</v>
      </c>
      <c r="AU630" s="31">
        <f t="shared" ca="1" si="700"/>
        <v>663.5913978494624</v>
      </c>
      <c r="AV630" s="31">
        <f t="shared" ca="1" si="701"/>
        <v>-5583.5161290322567</v>
      </c>
      <c r="AW630" s="31">
        <f t="shared" ca="1" si="702"/>
        <v>65.047043010752674</v>
      </c>
      <c r="AX630" s="31">
        <f t="shared" ca="1" si="703"/>
        <v>1350.5215053763443</v>
      </c>
      <c r="AY630" s="31">
        <f t="shared" ca="1" si="704"/>
        <v>-1174.383064516129</v>
      </c>
      <c r="AZ630" s="31">
        <f t="shared" ca="1" si="705"/>
        <v>-997.34811827956992</v>
      </c>
      <c r="BA630" s="31">
        <f t="shared" ca="1" si="706"/>
        <v>-382.02016129032256</v>
      </c>
      <c r="BB630" s="31">
        <f t="shared" ca="1" si="707"/>
        <v>-2410.5497311827958</v>
      </c>
      <c r="BC630" s="31">
        <f t="shared" ca="1" si="708"/>
        <v>-1597.1438172043011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-3011</v>
      </c>
      <c r="BI630" s="32">
        <f>IF($BF630&gt;$Y$7,"",IF(AND($BF630=$Y$7,$BG630=23),"",Entrées!D658-Entrées!D657))</f>
        <v>-2912.5</v>
      </c>
      <c r="BJ630" s="32">
        <f>IF($BF630&gt;$Y$7,"",IF(AND($BF630=$Y$7,$BG630=23),"",Entrées!E658-Entrées!E657))</f>
        <v>-2850</v>
      </c>
      <c r="BK630" s="32">
        <f>IF($BF630&gt;$Y$7,"",IF(AND($BF630=$Y$7,$BG630=23),"",Entrées!F658-Entrées!F657))</f>
        <v>0.5</v>
      </c>
      <c r="BL630" s="32">
        <f>IF($BF630&gt;$Y$7,"",IF(AND($BF630=$Y$7,$BG630=23),"",Entrées!G658-Entrées!G657))</f>
        <v>0</v>
      </c>
      <c r="BM630" s="32">
        <f>IF($BF630&gt;$Y$7,"",IF(AND($BF630=$Y$7,$BG630=23),"",Entrées!H658-Entrées!H657))</f>
        <v>-0.5</v>
      </c>
      <c r="BN630" s="32">
        <f>IF($BF630&gt;$Y$7,"",IF(AND($BF630=$Y$7,$BG630=23),"",Entrées!I658-Entrées!I657))</f>
        <v>-374</v>
      </c>
      <c r="BO630" s="32">
        <f>IF($BF630&gt;$Y$7,"",IF(AND($BF630=$Y$7,$BG630=23),"",Entrées!J658-Entrées!J657))</f>
        <v>333</v>
      </c>
      <c r="BP630" s="32">
        <f>IF($BF630&gt;$Y$7,"",IF(AND($BF630=$Y$7,$BG630=23),"",Entrées!K658-Entrées!K657))</f>
        <v>0</v>
      </c>
      <c r="BQ630" s="32">
        <f>IF($BF630&gt;$Y$7,"",IF(AND($BF630=$Y$7,$BG630=23),"",Entrées!L658-Entrées!L657))</f>
        <v>-1691.5</v>
      </c>
      <c r="BR630" s="32">
        <f>IF($BF630&gt;$Y$7,"",IF(AND($BF630=$Y$7,$BG630=23),"",Entrées!M658-Entrées!M657))</f>
        <v>0.5</v>
      </c>
      <c r="BS630" s="32">
        <f>IF($BF630&gt;$Y$7,"",IF(AND($BF630=$Y$7,$BG630=23),"",Entrées!N658-Entrées!N657))</f>
        <v>0</v>
      </c>
      <c r="BT630" s="32">
        <f>IF($BF630&gt;$Y$7,"",IF(AND($BF630=$Y$7,$BG630=23),"",Entrées!O658-Entrées!O657))</f>
        <v>-1278.5</v>
      </c>
      <c r="BU630" s="32">
        <f>IF($BF630&gt;$Y$7,"",IF(AND($BF630=$Y$7,$BG630=23),"",Entrées!P658-Entrées!P657))</f>
        <v>0.5</v>
      </c>
      <c r="BV630" s="32">
        <f>IF($BF630&gt;$Y$7,"",IF(AND($BF630=$Y$7,$BG630=23),"",Entrées!Q658-Entrées!Q657))</f>
        <v>-93</v>
      </c>
      <c r="BW630" s="32">
        <f>IF($BF630&gt;$Y$7,"",IF(AND($BF630=$Y$7,$BG630=23),"",Entrées!R658-Entrées!R657))</f>
        <v>0</v>
      </c>
      <c r="BX630" s="32">
        <f>IF($BF630&gt;$Y$7,"",IF(AND($BF630=$Y$7,$BG630=23),"",Entrées!S658-Entrées!S657))</f>
        <v>-445</v>
      </c>
      <c r="BY630" s="32">
        <f>IF($BF630&gt;$Y$7,"",IF(AND($BF630=$Y$7,$BG630=23),"",Entrées!T658-Entrées!T657))</f>
        <v>-266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-89</v>
      </c>
      <c r="CD630" s="33">
        <f>IF($BF630&lt;=$Y$7,Entrées!J657/CD$2,"")</f>
        <v>0.48416603583144086</v>
      </c>
      <c r="CE630" s="33">
        <f>IF($BF630&lt;=$Y$7,Entrées!K657/CE$2,"")</f>
        <v>0</v>
      </c>
      <c r="CF630" s="11">
        <f t="shared" si="710"/>
        <v>7926</v>
      </c>
      <c r="CG630" s="11">
        <f t="shared" si="711"/>
        <v>4186</v>
      </c>
      <c r="CH630" s="52">
        <f t="shared" si="712"/>
        <v>0.27160101910413265</v>
      </c>
      <c r="CI630" s="52">
        <f t="shared" si="713"/>
        <v>9.6170382329218221E-2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-815</v>
      </c>
      <c r="F631" s="28">
        <f ca="1">IF($D631&gt;$D$8,"",INDIRECT(ADDRESS(ROW(Entrées!$C$37)+($D631-1)*24+F$11,COLUMN(Entrées!$C$37)+($C631-1),4,TRUE,"Entrées")))</f>
        <v>-629</v>
      </c>
      <c r="G631" s="28">
        <f ca="1">IF($D631&gt;$D$8,"",INDIRECT(ADDRESS(ROW(Entrées!$C$37)+($D631-1)*24+G$11,COLUMN(Entrées!$C$37)+($C631-1),4,TRUE,"Entrées")))</f>
        <v>-650</v>
      </c>
      <c r="H631" s="28">
        <f ca="1">IF($D631&gt;$D$8,"",INDIRECT(ADDRESS(ROW(Entrées!$C$37)+($D631-1)*24+H$11,COLUMN(Entrées!$C$37)+($C631-1),4,TRUE,"Entrées")))</f>
        <v>-545</v>
      </c>
      <c r="I631" s="28">
        <f ca="1">IF($D631&gt;$D$8,"",INDIRECT(ADDRESS(ROW(Entrées!$C$37)+($D631-1)*24+I$11,COLUMN(Entrées!$C$37)+($C631-1),4,TRUE,"Entrées")))</f>
        <v>-869</v>
      </c>
      <c r="J631" s="28">
        <f ca="1">IF($D631&gt;$D$8,"",INDIRECT(ADDRESS(ROW(Entrées!$C$37)+($D631-1)*24+J$11,COLUMN(Entrées!$C$37)+($C631-1),4,TRUE,"Entrées")))</f>
        <v>-1211</v>
      </c>
      <c r="K631" s="28">
        <f ca="1">IF($D631&gt;$D$8,"",INDIRECT(ADDRESS(ROW(Entrées!$C$37)+($D631-1)*24+K$11,COLUMN(Entrées!$C$37)+($C631-1),4,TRUE,"Entrées")))</f>
        <v>-1166</v>
      </c>
      <c r="L631" s="28">
        <f ca="1">IF($D631&gt;$D$8,"",INDIRECT(ADDRESS(ROW(Entrées!$C$37)+($D631-1)*24+L$11,COLUMN(Entrées!$C$37)+($C631-1),4,TRUE,"Entrées")))</f>
        <v>-1758</v>
      </c>
      <c r="M631" s="28">
        <f ca="1">IF($D631&gt;$D$8,"",INDIRECT(ADDRESS(ROW(Entrées!$C$37)+($D631-1)*24+M$11,COLUMN(Entrées!$C$37)+($C631-1),4,TRUE,"Entrées")))</f>
        <v>-1962</v>
      </c>
      <c r="N631" s="28">
        <f ca="1">IF($D631&gt;$D$8,"",INDIRECT(ADDRESS(ROW(Entrées!$C$37)+($D631-1)*24+N$11,COLUMN(Entrées!$C$37)+($C631-1),4,TRUE,"Entrées")))</f>
        <v>-2170</v>
      </c>
      <c r="O631" s="28">
        <f ca="1">IF($D631&gt;$D$8,"",INDIRECT(ADDRESS(ROW(Entrées!$C$37)+($D631-1)*24+O$11,COLUMN(Entrées!$C$37)+($C631-1),4,TRUE,"Entrées")))</f>
        <v>-2187</v>
      </c>
      <c r="P631" s="28">
        <f ca="1">IF($D631&gt;$D$8,"",INDIRECT(ADDRESS(ROW(Entrées!$C$37)+($D631-1)*24+P$11,COLUMN(Entrées!$C$37)+($C631-1),4,TRUE,"Entrées")))</f>
        <v>-2207</v>
      </c>
      <c r="Q631" s="28">
        <f ca="1">IF($D631&gt;$D$8,"",INDIRECT(ADDRESS(ROW(Entrées!$C$37)+($D631-1)*24+Q$11,COLUMN(Entrées!$C$37)+($C631-1),4,TRUE,"Entrées")))</f>
        <v>-1903</v>
      </c>
      <c r="R631" s="28">
        <f ca="1">IF($D631&gt;$D$8,"",INDIRECT(ADDRESS(ROW(Entrées!$C$37)+($D631-1)*24+R$11,COLUMN(Entrées!$C$37)+($C631-1),4,TRUE,"Entrées")))</f>
        <v>-1878</v>
      </c>
      <c r="S631" s="28">
        <f ca="1">IF($D631&gt;$D$8,"",INDIRECT(ADDRESS(ROW(Entrées!$C$37)+($D631-1)*24+S$11,COLUMN(Entrées!$C$37)+($C631-1),4,TRUE,"Entrées")))</f>
        <v>-1906</v>
      </c>
      <c r="T631" s="28">
        <f ca="1">IF($D631&gt;$D$8,"",INDIRECT(ADDRESS(ROW(Entrées!$C$37)+($D631-1)*24+T$11,COLUMN(Entrées!$C$37)+($C631-1),4,TRUE,"Entrées")))</f>
        <v>-1906</v>
      </c>
      <c r="U631" s="28">
        <f ca="1">IF($D631&gt;$D$8,"",INDIRECT(ADDRESS(ROW(Entrées!$C$37)+($D631-1)*24+U$11,COLUMN(Entrées!$C$37)+($C631-1),4,TRUE,"Entrées")))</f>
        <v>-2022</v>
      </c>
      <c r="V631" s="28">
        <f ca="1">IF($D631&gt;$D$8,"",INDIRECT(ADDRESS(ROW(Entrées!$C$37)+($D631-1)*24+V$11,COLUMN(Entrées!$C$37)+($C631-1),4,TRUE,"Entrées")))</f>
        <v>-2256</v>
      </c>
      <c r="W631" s="28">
        <f ca="1">IF($D631&gt;$D$8,"",INDIRECT(ADDRESS(ROW(Entrées!$C$37)+($D631-1)*24+W$11,COLUMN(Entrées!$C$37)+($C631-1),4,TRUE,"Entrées")))</f>
        <v>-2317</v>
      </c>
      <c r="X631" s="28">
        <f ca="1">IF($D631&gt;$D$8,"",INDIRECT(ADDRESS(ROW(Entrées!$C$37)+($D631-1)*24+X$11,COLUMN(Entrées!$C$37)+($C631-1),4,TRUE,"Entrées")))</f>
        <v>-1807</v>
      </c>
      <c r="Y631" s="28">
        <f ca="1">IF($D631&gt;$D$8,"",INDIRECT(ADDRESS(ROW(Entrées!$C$37)+($D631-1)*24+Y$11,COLUMN(Entrées!$C$37)+($C631-1),4,TRUE,"Entrées")))</f>
        <v>-1381</v>
      </c>
      <c r="Z631" s="28">
        <f ca="1">IF($D631&gt;$D$8,"",INDIRECT(ADDRESS(ROW(Entrées!$C$37)+($D631-1)*24+Z$11,COLUMN(Entrées!$C$37)+($C631-1),4,TRUE,"Entrées")))</f>
        <v>-1605</v>
      </c>
      <c r="AA631" s="28">
        <f ca="1">IF($D631&gt;$D$8,"",INDIRECT(ADDRESS(ROW(Entrées!$C$37)+($D631-1)*24+AA$11,COLUMN(Entrées!$C$37)+($C631-1),4,TRUE,"Entrées")))</f>
        <v>-1615</v>
      </c>
      <c r="AB631" s="28">
        <f ca="1">IF($D631&gt;$D$8,"",INDIRECT(ADDRESS(ROW(Entrées!$C$37)+($D631-1)*24+AB$11,COLUMN(Entrées!$C$37)+($C631-1),4,TRUE,"Entrées")))</f>
        <v>-1236</v>
      </c>
      <c r="AC631" s="11"/>
      <c r="AD631" s="40">
        <f t="shared" ca="1" si="742"/>
        <v>-1583.375</v>
      </c>
      <c r="AE631" s="40">
        <f t="shared" ca="1" si="744"/>
        <v>-545</v>
      </c>
      <c r="AF631" s="40">
        <f t="shared" ca="1" si="745"/>
        <v>-2317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49473.956989247294</v>
      </c>
      <c r="AK631" s="31">
        <f t="shared" ca="1" si="690"/>
        <v>49350.672043010745</v>
      </c>
      <c r="AL631" s="31">
        <f t="shared" ca="1" si="691"/>
        <v>49398.118279569891</v>
      </c>
      <c r="AM631" s="31">
        <f t="shared" ca="1" si="692"/>
        <v>347.55645161290329</v>
      </c>
      <c r="AN631" s="31">
        <f t="shared" ca="1" si="693"/>
        <v>2588.1444892473114</v>
      </c>
      <c r="AO631" s="31">
        <f t="shared" ca="1" si="694"/>
        <v>1503.5463709677417</v>
      </c>
      <c r="AP631" s="31">
        <f t="shared" ca="1" si="695"/>
        <v>41704.171370967742</v>
      </c>
      <c r="AQ631" s="31">
        <f t="shared" ca="1" si="696"/>
        <v>2152.7096774193546</v>
      </c>
      <c r="AR631" s="31">
        <f t="shared" ca="1" si="697"/>
        <v>402.56922043010746</v>
      </c>
      <c r="AS631" s="31">
        <f t="shared" ca="1" si="698"/>
        <v>6508.2741935483891</v>
      </c>
      <c r="AT631" s="31">
        <f t="shared" ca="1" si="699"/>
        <v>-813.07862903225805</v>
      </c>
      <c r="AU631" s="31">
        <f t="shared" ca="1" si="700"/>
        <v>663.5913978494624</v>
      </c>
      <c r="AV631" s="31">
        <f t="shared" ca="1" si="701"/>
        <v>-5583.5161290322567</v>
      </c>
      <c r="AW631" s="31">
        <f t="shared" ca="1" si="702"/>
        <v>65.047043010752674</v>
      </c>
      <c r="AX631" s="31">
        <f t="shared" ca="1" si="703"/>
        <v>1350.5215053763443</v>
      </c>
      <c r="AY631" s="31">
        <f t="shared" ca="1" si="704"/>
        <v>-1174.383064516129</v>
      </c>
      <c r="AZ631" s="31">
        <f t="shared" ca="1" si="705"/>
        <v>-997.34811827956992</v>
      </c>
      <c r="BA631" s="31">
        <f t="shared" ca="1" si="706"/>
        <v>-382.02016129032256</v>
      </c>
      <c r="BB631" s="31">
        <f t="shared" ca="1" si="707"/>
        <v>-2410.5497311827958</v>
      </c>
      <c r="BC631" s="31">
        <f t="shared" ca="1" si="708"/>
        <v>-1597.1438172043011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-1239</v>
      </c>
      <c r="BI631" s="32">
        <f>IF($BF631&gt;$Y$7,"",IF(AND($BF631=$Y$7,$BG631=23),"",Entrées!D659-Entrées!D658))</f>
        <v>-275</v>
      </c>
      <c r="BJ631" s="32">
        <f>IF($BF631&gt;$Y$7,"",IF(AND($BF631=$Y$7,$BG631=23),"",Entrées!E659-Entrées!E658))</f>
        <v>-237.5</v>
      </c>
      <c r="BK631" s="32">
        <f>IF($BF631&gt;$Y$7,"",IF(AND($BF631=$Y$7,$BG631=23),"",Entrées!F659-Entrées!F658))</f>
        <v>0.5</v>
      </c>
      <c r="BL631" s="32">
        <f>IF($BF631&gt;$Y$7,"",IF(AND($BF631=$Y$7,$BG631=23),"",Entrées!G659-Entrées!G658))</f>
        <v>0</v>
      </c>
      <c r="BM631" s="32">
        <f>IF($BF631&gt;$Y$7,"",IF(AND($BF631=$Y$7,$BG631=23),"",Entrées!H659-Entrées!H658))</f>
        <v>1.5</v>
      </c>
      <c r="BN631" s="32">
        <f>IF($BF631&gt;$Y$7,"",IF(AND($BF631=$Y$7,$BG631=23),"",Entrées!I659-Entrées!I658))</f>
        <v>-595.5</v>
      </c>
      <c r="BO631" s="32">
        <f>IF($BF631&gt;$Y$7,"",IF(AND($BF631=$Y$7,$BG631=23),"",Entrées!J659-Entrées!J658))</f>
        <v>141.5</v>
      </c>
      <c r="BP631" s="32">
        <f>IF($BF631&gt;$Y$7,"",IF(AND($BF631=$Y$7,$BG631=23),"",Entrées!K659-Entrées!K658))</f>
        <v>0</v>
      </c>
      <c r="BQ631" s="32">
        <f>IF($BF631&gt;$Y$7,"",IF(AND($BF631=$Y$7,$BG631=23),"",Entrées!L659-Entrées!L658))</f>
        <v>-1290.5</v>
      </c>
      <c r="BR631" s="32">
        <f>IF($BF631&gt;$Y$7,"",IF(AND($BF631=$Y$7,$BG631=23),"",Entrées!M659-Entrées!M658))</f>
        <v>-17.5</v>
      </c>
      <c r="BS631" s="32">
        <f>IF($BF631&gt;$Y$7,"",IF(AND($BF631=$Y$7,$BG631=23),"",Entrées!N659-Entrées!N658))</f>
        <v>-13.5</v>
      </c>
      <c r="BT631" s="32">
        <f>IF($BF631&gt;$Y$7,"",IF(AND($BF631=$Y$7,$BG631=23),"",Entrées!O659-Entrées!O658))</f>
        <v>535</v>
      </c>
      <c r="BU631" s="32">
        <f>IF($BF631&gt;$Y$7,"",IF(AND($BF631=$Y$7,$BG631=23),"",Entrées!P659-Entrées!P658))</f>
        <v>0</v>
      </c>
      <c r="BV631" s="32">
        <f>IF($BF631&gt;$Y$7,"",IF(AND($BF631=$Y$7,$BG631=23),"",Entrées!Q659-Entrées!Q658))</f>
        <v>1152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-4</v>
      </c>
      <c r="BY631" s="32">
        <f>IF($BF631&gt;$Y$7,"",IF(AND($BF631=$Y$7,$BG631=23),"",Entrées!T659-Entrées!T658))</f>
        <v>66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384</v>
      </c>
      <c r="CD631" s="33">
        <f>IF($BF631&lt;=$Y$7,Entrées!J658/CD$2,"")</f>
        <v>0.5261796618723189</v>
      </c>
      <c r="CE631" s="33">
        <f>IF($BF631&lt;=$Y$7,Entrées!K658/CE$2,"")</f>
        <v>0</v>
      </c>
      <c r="CF631" s="11">
        <f t="shared" si="710"/>
        <v>7926</v>
      </c>
      <c r="CG631" s="11">
        <f t="shared" si="711"/>
        <v>4186</v>
      </c>
      <c r="CH631" s="52">
        <f t="shared" si="712"/>
        <v>0.27160101910413265</v>
      </c>
      <c r="CI631" s="52">
        <f t="shared" si="713"/>
        <v>9.6170382329218221E-2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-798</v>
      </c>
      <c r="F632" s="28">
        <f ca="1">IF($D632&gt;$D$8,"",INDIRECT(ADDRESS(ROW(Entrées!$C$37)+($D632-1)*24+F$11,COLUMN(Entrées!$C$37)+($C632-1),4,TRUE,"Entrées")))</f>
        <v>-1424</v>
      </c>
      <c r="G632" s="28">
        <f ca="1">IF($D632&gt;$D$8,"",INDIRECT(ADDRESS(ROW(Entrées!$C$37)+($D632-1)*24+G$11,COLUMN(Entrées!$C$37)+($C632-1),4,TRUE,"Entrées")))</f>
        <v>-1350</v>
      </c>
      <c r="H632" s="28">
        <f ca="1">IF($D632&gt;$D$8,"",INDIRECT(ADDRESS(ROW(Entrées!$C$37)+($D632-1)*24+H$11,COLUMN(Entrées!$C$37)+($C632-1),4,TRUE,"Entrées")))</f>
        <v>-1459</v>
      </c>
      <c r="I632" s="28">
        <f ca="1">IF($D632&gt;$D$8,"",INDIRECT(ADDRESS(ROW(Entrées!$C$37)+($D632-1)*24+I$11,COLUMN(Entrées!$C$37)+($C632-1),4,TRUE,"Entrées")))</f>
        <v>-1466</v>
      </c>
      <c r="J632" s="28">
        <f ca="1">IF($D632&gt;$D$8,"",INDIRECT(ADDRESS(ROW(Entrées!$C$37)+($D632-1)*24+J$11,COLUMN(Entrées!$C$37)+($C632-1),4,TRUE,"Entrées")))</f>
        <v>-1798</v>
      </c>
      <c r="K632" s="28">
        <f ca="1">IF($D632&gt;$D$8,"",INDIRECT(ADDRESS(ROW(Entrées!$C$37)+($D632-1)*24+K$11,COLUMN(Entrées!$C$37)+($C632-1),4,TRUE,"Entrées")))</f>
        <v>-1330</v>
      </c>
      <c r="L632" s="28">
        <f ca="1">IF($D632&gt;$D$8,"",INDIRECT(ADDRESS(ROW(Entrées!$C$37)+($D632-1)*24+L$11,COLUMN(Entrées!$C$37)+($C632-1),4,TRUE,"Entrées")))</f>
        <v>-1594</v>
      </c>
      <c r="M632" s="28">
        <f ca="1">IF($D632&gt;$D$8,"",INDIRECT(ADDRESS(ROW(Entrées!$C$37)+($D632-1)*24+M$11,COLUMN(Entrées!$C$37)+($C632-1),4,TRUE,"Entrées")))</f>
        <v>-1146</v>
      </c>
      <c r="N632" s="28">
        <f ca="1">IF($D632&gt;$D$8,"",INDIRECT(ADDRESS(ROW(Entrées!$C$37)+($D632-1)*24+N$11,COLUMN(Entrées!$C$37)+($C632-1),4,TRUE,"Entrées")))</f>
        <v>-1284</v>
      </c>
      <c r="O632" s="28">
        <f ca="1">IF($D632&gt;$D$8,"",INDIRECT(ADDRESS(ROW(Entrées!$C$37)+($D632-1)*24+O$11,COLUMN(Entrées!$C$37)+($C632-1),4,TRUE,"Entrées")))</f>
        <v>-976</v>
      </c>
      <c r="P632" s="28">
        <f ca="1">IF($D632&gt;$D$8,"",INDIRECT(ADDRESS(ROW(Entrées!$C$37)+($D632-1)*24+P$11,COLUMN(Entrées!$C$37)+($C632-1),4,TRUE,"Entrées")))</f>
        <v>-971</v>
      </c>
      <c r="Q632" s="28">
        <f ca="1">IF($D632&gt;$D$8,"",INDIRECT(ADDRESS(ROW(Entrées!$C$37)+($D632-1)*24+Q$11,COLUMN(Entrées!$C$37)+($C632-1),4,TRUE,"Entrées")))</f>
        <v>-690</v>
      </c>
      <c r="R632" s="28">
        <f ca="1">IF($D632&gt;$D$8,"",INDIRECT(ADDRESS(ROW(Entrées!$C$37)+($D632-1)*24+R$11,COLUMN(Entrées!$C$37)+($C632-1),4,TRUE,"Entrées")))</f>
        <v>-818</v>
      </c>
      <c r="S632" s="28">
        <f ca="1">IF($D632&gt;$D$8,"",INDIRECT(ADDRESS(ROW(Entrées!$C$37)+($D632-1)*24+S$11,COLUMN(Entrées!$C$37)+($C632-1),4,TRUE,"Entrées")))</f>
        <v>-1320</v>
      </c>
      <c r="T632" s="28">
        <f ca="1">IF($D632&gt;$D$8,"",INDIRECT(ADDRESS(ROW(Entrées!$C$37)+($D632-1)*24+T$11,COLUMN(Entrées!$C$37)+($C632-1),4,TRUE,"Entrées")))</f>
        <v>-1458</v>
      </c>
      <c r="U632" s="28">
        <f ca="1">IF($D632&gt;$D$8,"",INDIRECT(ADDRESS(ROW(Entrées!$C$37)+($D632-1)*24+U$11,COLUMN(Entrées!$C$37)+($C632-1),4,TRUE,"Entrées")))</f>
        <v>-1787</v>
      </c>
      <c r="V632" s="28">
        <f ca="1">IF($D632&gt;$D$8,"",INDIRECT(ADDRESS(ROW(Entrées!$C$37)+($D632-1)*24+V$11,COLUMN(Entrées!$C$37)+($C632-1),4,TRUE,"Entrées")))</f>
        <v>-2140</v>
      </c>
      <c r="W632" s="28">
        <f ca="1">IF($D632&gt;$D$8,"",INDIRECT(ADDRESS(ROW(Entrées!$C$37)+($D632-1)*24+W$11,COLUMN(Entrées!$C$37)+($C632-1),4,TRUE,"Entrées")))</f>
        <v>-1902</v>
      </c>
      <c r="X632" s="28">
        <f ca="1">IF($D632&gt;$D$8,"",INDIRECT(ADDRESS(ROW(Entrées!$C$37)+($D632-1)*24+X$11,COLUMN(Entrées!$C$37)+($C632-1),4,TRUE,"Entrées")))</f>
        <v>-1272</v>
      </c>
      <c r="Y632" s="28">
        <f ca="1">IF($D632&gt;$D$8,"",INDIRECT(ADDRESS(ROW(Entrées!$C$37)+($D632-1)*24+Y$11,COLUMN(Entrées!$C$37)+($C632-1),4,TRUE,"Entrées")))</f>
        <v>-1320</v>
      </c>
      <c r="Z632" s="28">
        <f ca="1">IF($D632&gt;$D$8,"",INDIRECT(ADDRESS(ROW(Entrées!$C$37)+($D632-1)*24+Z$11,COLUMN(Entrées!$C$37)+($C632-1),4,TRUE,"Entrées")))</f>
        <v>-1432</v>
      </c>
      <c r="AA632" s="28">
        <f ca="1">IF($D632&gt;$D$8,"",INDIRECT(ADDRESS(ROW(Entrées!$C$37)+($D632-1)*24+AA$11,COLUMN(Entrées!$C$37)+($C632-1),4,TRUE,"Entrées")))</f>
        <v>-1092</v>
      </c>
      <c r="AB632" s="28">
        <f ca="1">IF($D632&gt;$D$8,"",INDIRECT(ADDRESS(ROW(Entrées!$C$37)+($D632-1)*24+AB$11,COLUMN(Entrées!$C$37)+($C632-1),4,TRUE,"Entrées")))</f>
        <v>-1362</v>
      </c>
      <c r="AC632" s="11"/>
      <c r="AD632" s="40">
        <f t="shared" ca="1" si="742"/>
        <v>-1341.2083333333333</v>
      </c>
      <c r="AE632" s="40">
        <f t="shared" ca="1" si="744"/>
        <v>-690</v>
      </c>
      <c r="AF632" s="40">
        <f t="shared" ca="1" si="745"/>
        <v>-2140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49473.956989247294</v>
      </c>
      <c r="AK632" s="31">
        <f t="shared" ca="1" si="690"/>
        <v>49350.672043010745</v>
      </c>
      <c r="AL632" s="31">
        <f t="shared" ca="1" si="691"/>
        <v>49398.118279569891</v>
      </c>
      <c r="AM632" s="31">
        <f t="shared" ca="1" si="692"/>
        <v>347.55645161290329</v>
      </c>
      <c r="AN632" s="31">
        <f t="shared" ca="1" si="693"/>
        <v>2588.1444892473114</v>
      </c>
      <c r="AO632" s="31">
        <f t="shared" ca="1" si="694"/>
        <v>1503.5463709677417</v>
      </c>
      <c r="AP632" s="31">
        <f t="shared" ca="1" si="695"/>
        <v>41704.171370967742</v>
      </c>
      <c r="AQ632" s="31">
        <f t="shared" ca="1" si="696"/>
        <v>2152.7096774193546</v>
      </c>
      <c r="AR632" s="31">
        <f t="shared" ca="1" si="697"/>
        <v>402.56922043010746</v>
      </c>
      <c r="AS632" s="31">
        <f t="shared" ca="1" si="698"/>
        <v>6508.2741935483891</v>
      </c>
      <c r="AT632" s="31">
        <f t="shared" ca="1" si="699"/>
        <v>-813.07862903225805</v>
      </c>
      <c r="AU632" s="31">
        <f t="shared" ca="1" si="700"/>
        <v>663.5913978494624</v>
      </c>
      <c r="AV632" s="31">
        <f t="shared" ca="1" si="701"/>
        <v>-5583.5161290322567</v>
      </c>
      <c r="AW632" s="31">
        <f t="shared" ca="1" si="702"/>
        <v>65.047043010752674</v>
      </c>
      <c r="AX632" s="31">
        <f t="shared" ca="1" si="703"/>
        <v>1350.5215053763443</v>
      </c>
      <c r="AY632" s="31">
        <f t="shared" ca="1" si="704"/>
        <v>-1174.383064516129</v>
      </c>
      <c r="AZ632" s="31">
        <f t="shared" ca="1" si="705"/>
        <v>-997.34811827956992</v>
      </c>
      <c r="BA632" s="31">
        <f t="shared" ca="1" si="706"/>
        <v>-382.02016129032256</v>
      </c>
      <c r="BB632" s="31">
        <f t="shared" ca="1" si="707"/>
        <v>-2410.5497311827958</v>
      </c>
      <c r="BC632" s="31">
        <f t="shared" ca="1" si="708"/>
        <v>-1597.1438172043011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2958.5</v>
      </c>
      <c r="BI632" s="32">
        <f>IF($BF632&gt;$Y$7,"",IF(AND($BF632=$Y$7,$BG632=23),"",Entrées!D660-Entrées!D659))</f>
        <v>2125</v>
      </c>
      <c r="BJ632" s="32">
        <f>IF($BF632&gt;$Y$7,"",IF(AND($BF632=$Y$7,$BG632=23),"",Entrées!E660-Entrées!E659))</f>
        <v>2037.5</v>
      </c>
      <c r="BK632" s="32">
        <f>IF($BF632&gt;$Y$7,"",IF(AND($BF632=$Y$7,$BG632=23),"",Entrées!F660-Entrées!F659))</f>
        <v>-0.5</v>
      </c>
      <c r="BL632" s="32">
        <f>IF($BF632&gt;$Y$7,"",IF(AND($BF632=$Y$7,$BG632=23),"",Entrées!G660-Entrées!G659))</f>
        <v>0</v>
      </c>
      <c r="BM632" s="32">
        <f>IF($BF632&gt;$Y$7,"",IF(AND($BF632=$Y$7,$BG632=23),"",Entrées!H660-Entrées!H659))</f>
        <v>0</v>
      </c>
      <c r="BN632" s="32">
        <f>IF($BF632&gt;$Y$7,"",IF(AND($BF632=$Y$7,$BG632=23),"",Entrées!I660-Entrées!I659))</f>
        <v>164</v>
      </c>
      <c r="BO632" s="32">
        <f>IF($BF632&gt;$Y$7,"",IF(AND($BF632=$Y$7,$BG632=23),"",Entrées!J660-Entrées!J659))</f>
        <v>226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837</v>
      </c>
      <c r="BR632" s="32">
        <f>IF($BF632&gt;$Y$7,"",IF(AND($BF632=$Y$7,$BG632=23),"",Entrées!M660-Entrées!M659))</f>
        <v>-210.5</v>
      </c>
      <c r="BS632" s="32">
        <f>IF($BF632&gt;$Y$7,"",IF(AND($BF632=$Y$7,$BG632=23),"",Entrées!N660-Entrées!N659))</f>
        <v>2</v>
      </c>
      <c r="BT632" s="32">
        <f>IF($BF632&gt;$Y$7,"",IF(AND($BF632=$Y$7,$BG632=23),"",Entrées!O660-Entrées!O659))</f>
        <v>1940</v>
      </c>
      <c r="BU632" s="32">
        <f>IF($BF632&gt;$Y$7,"",IF(AND($BF632=$Y$7,$BG632=23),"",Entrées!P660-Entrées!P659))</f>
        <v>0</v>
      </c>
      <c r="BV632" s="32">
        <f>IF($BF632&gt;$Y$7,"",IF(AND($BF632=$Y$7,$BG632=23),"",Entrées!Q660-Entrées!Q659))</f>
        <v>961</v>
      </c>
      <c r="BW632" s="32">
        <f>IF($BF632&gt;$Y$7,"",IF(AND($BF632=$Y$7,$BG632=23),"",Entrées!R660-Entrées!R659))</f>
        <v>0</v>
      </c>
      <c r="BX632" s="32">
        <f>IF($BF632&gt;$Y$7,"",IF(AND($BF632=$Y$7,$BG632=23),"",Entrées!S660-Entrées!S659))</f>
        <v>379</v>
      </c>
      <c r="BY632" s="32">
        <f>IF($BF632&gt;$Y$7,"",IF(AND($BF632=$Y$7,$BG632=23),"",Entrées!T660-Entrées!T659))</f>
        <v>-66</v>
      </c>
      <c r="BZ632" s="32">
        <f>IF($BF632&gt;$Y$7,"",IF(AND($BF632=$Y$7,$BG632=23),"",Entrées!U660-Entrées!U659))</f>
        <v>155</v>
      </c>
      <c r="CA632" s="32">
        <f>IF($BF632&gt;$Y$7,"",IF(AND($BF632=$Y$7,$BG632=23),"",Entrées!V660-Entrées!V659))</f>
        <v>531</v>
      </c>
      <c r="CD632" s="33">
        <f>IF($BF632&lt;=$Y$7,Entrées!J659/CD$2,"")</f>
        <v>0.54403229876356296</v>
      </c>
      <c r="CE632" s="33">
        <f>IF($BF632&lt;=$Y$7,Entrées!K659/CE$2,"")</f>
        <v>0</v>
      </c>
      <c r="CF632" s="11">
        <f t="shared" si="710"/>
        <v>7926</v>
      </c>
      <c r="CG632" s="11">
        <f t="shared" si="711"/>
        <v>4186</v>
      </c>
      <c r="CH632" s="52">
        <f t="shared" si="712"/>
        <v>0.27160101910413265</v>
      </c>
      <c r="CI632" s="52">
        <f t="shared" si="713"/>
        <v>9.6170382329218221E-2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-1388</v>
      </c>
      <c r="F633" s="28">
        <f ca="1">IF($D633&gt;$D$8,"",INDIRECT(ADDRESS(ROW(Entrées!$C$37)+($D633-1)*24+F$11,COLUMN(Entrées!$C$37)+($C633-1),4,TRUE,"Entrées")))</f>
        <v>-1611</v>
      </c>
      <c r="G633" s="28">
        <f ca="1">IF($D633&gt;$D$8,"",INDIRECT(ADDRESS(ROW(Entrées!$C$37)+($D633-1)*24+G$11,COLUMN(Entrées!$C$37)+($C633-1),4,TRUE,"Entrées")))</f>
        <v>-2113</v>
      </c>
      <c r="H633" s="28">
        <f ca="1">IF($D633&gt;$D$8,"",INDIRECT(ADDRESS(ROW(Entrées!$C$37)+($D633-1)*24+H$11,COLUMN(Entrées!$C$37)+($C633-1),4,TRUE,"Entrées")))</f>
        <v>-2179</v>
      </c>
      <c r="I633" s="28">
        <f ca="1">IF($D633&gt;$D$8,"",INDIRECT(ADDRESS(ROW(Entrées!$C$37)+($D633-1)*24+I$11,COLUMN(Entrées!$C$37)+($C633-1),4,TRUE,"Entrées")))</f>
        <v>-2184</v>
      </c>
      <c r="J633" s="28">
        <f ca="1">IF($D633&gt;$D$8,"",INDIRECT(ADDRESS(ROW(Entrées!$C$37)+($D633-1)*24+J$11,COLUMN(Entrées!$C$37)+($C633-1),4,TRUE,"Entrées")))</f>
        <v>-2321</v>
      </c>
      <c r="K633" s="28">
        <f ca="1">IF($D633&gt;$D$8,"",INDIRECT(ADDRESS(ROW(Entrées!$C$37)+($D633-1)*24+K$11,COLUMN(Entrées!$C$37)+($C633-1),4,TRUE,"Entrées")))</f>
        <v>-2393</v>
      </c>
      <c r="L633" s="28">
        <f ca="1">IF($D633&gt;$D$8,"",INDIRECT(ADDRESS(ROW(Entrées!$C$37)+($D633-1)*24+L$11,COLUMN(Entrées!$C$37)+($C633-1),4,TRUE,"Entrées")))</f>
        <v>-2400</v>
      </c>
      <c r="M633" s="28">
        <f ca="1">IF($D633&gt;$D$8,"",INDIRECT(ADDRESS(ROW(Entrées!$C$37)+($D633-1)*24+M$11,COLUMN(Entrées!$C$37)+($C633-1),4,TRUE,"Entrées")))</f>
        <v>-1627</v>
      </c>
      <c r="N633" s="28">
        <f ca="1">IF($D633&gt;$D$8,"",INDIRECT(ADDRESS(ROW(Entrées!$C$37)+($D633-1)*24+N$11,COLUMN(Entrées!$C$37)+($C633-1),4,TRUE,"Entrées")))</f>
        <v>-1419</v>
      </c>
      <c r="O633" s="28">
        <f ca="1">IF($D633&gt;$D$8,"",INDIRECT(ADDRESS(ROW(Entrées!$C$37)+($D633-1)*24+O$11,COLUMN(Entrées!$C$37)+($C633-1),4,TRUE,"Entrées")))</f>
        <v>-1588</v>
      </c>
      <c r="P633" s="28">
        <f ca="1">IF($D633&gt;$D$8,"",INDIRECT(ADDRESS(ROW(Entrées!$C$37)+($D633-1)*24+P$11,COLUMN(Entrées!$C$37)+($C633-1),4,TRUE,"Entrées")))</f>
        <v>-1321</v>
      </c>
      <c r="Q633" s="28">
        <f ca="1">IF($D633&gt;$D$8,"",INDIRECT(ADDRESS(ROW(Entrées!$C$37)+($D633-1)*24+Q$11,COLUMN(Entrées!$C$37)+($C633-1),4,TRUE,"Entrées")))</f>
        <v>-1399</v>
      </c>
      <c r="R633" s="28">
        <f ca="1">IF($D633&gt;$D$8,"",INDIRECT(ADDRESS(ROW(Entrées!$C$37)+($D633-1)*24+R$11,COLUMN(Entrées!$C$37)+($C633-1),4,TRUE,"Entrées")))</f>
        <v>-1698</v>
      </c>
      <c r="S633" s="28">
        <f ca="1">IF($D633&gt;$D$8,"",INDIRECT(ADDRESS(ROW(Entrées!$C$37)+($D633-1)*24+S$11,COLUMN(Entrées!$C$37)+($C633-1),4,TRUE,"Entrées")))</f>
        <v>-1680</v>
      </c>
      <c r="T633" s="28">
        <f ca="1">IF($D633&gt;$D$8,"",INDIRECT(ADDRESS(ROW(Entrées!$C$37)+($D633-1)*24+T$11,COLUMN(Entrées!$C$37)+($C633-1),4,TRUE,"Entrées")))</f>
        <v>-2024</v>
      </c>
      <c r="U633" s="28">
        <f ca="1">IF($D633&gt;$D$8,"",INDIRECT(ADDRESS(ROW(Entrées!$C$37)+($D633-1)*24+U$11,COLUMN(Entrées!$C$37)+($C633-1),4,TRUE,"Entrées")))</f>
        <v>-1954</v>
      </c>
      <c r="V633" s="28">
        <f ca="1">IF($D633&gt;$D$8,"",INDIRECT(ADDRESS(ROW(Entrées!$C$37)+($D633-1)*24+V$11,COLUMN(Entrées!$C$37)+($C633-1),4,TRUE,"Entrées")))</f>
        <v>-1618</v>
      </c>
      <c r="W633" s="28">
        <f ca="1">IF($D633&gt;$D$8,"",INDIRECT(ADDRESS(ROW(Entrées!$C$37)+($D633-1)*24+W$11,COLUMN(Entrées!$C$37)+($C633-1),4,TRUE,"Entrées")))</f>
        <v>-1508</v>
      </c>
      <c r="X633" s="28">
        <f ca="1">IF($D633&gt;$D$8,"",INDIRECT(ADDRESS(ROW(Entrées!$C$37)+($D633-1)*24+X$11,COLUMN(Entrées!$C$37)+($C633-1),4,TRUE,"Entrées")))</f>
        <v>-885</v>
      </c>
      <c r="Y633" s="28">
        <f ca="1">IF($D633&gt;$D$8,"",INDIRECT(ADDRESS(ROW(Entrées!$C$37)+($D633-1)*24+Y$11,COLUMN(Entrées!$C$37)+($C633-1),4,TRUE,"Entrées")))</f>
        <v>-1065</v>
      </c>
      <c r="Z633" s="28">
        <f ca="1">IF($D633&gt;$D$8,"",INDIRECT(ADDRESS(ROW(Entrées!$C$37)+($D633-1)*24+Z$11,COLUMN(Entrées!$C$37)+($C633-1),4,TRUE,"Entrées")))</f>
        <v>-1653</v>
      </c>
      <c r="AA633" s="28">
        <f ca="1">IF($D633&gt;$D$8,"",INDIRECT(ADDRESS(ROW(Entrées!$C$37)+($D633-1)*24+AA$11,COLUMN(Entrées!$C$37)+($C633-1),4,TRUE,"Entrées")))</f>
        <v>-1920</v>
      </c>
      <c r="AB633" s="28">
        <f ca="1">IF($D633&gt;$D$8,"",INDIRECT(ADDRESS(ROW(Entrées!$C$37)+($D633-1)*24+AB$11,COLUMN(Entrées!$C$37)+($C633-1),4,TRUE,"Entrées")))</f>
        <v>-1825</v>
      </c>
      <c r="AC633" s="11"/>
      <c r="AD633" s="40">
        <f t="shared" ca="1" si="742"/>
        <v>-1740.5416666666667</v>
      </c>
      <c r="AE633" s="40">
        <f t="shared" ca="1" si="744"/>
        <v>-885</v>
      </c>
      <c r="AF633" s="40">
        <f t="shared" ca="1" si="745"/>
        <v>-2400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49473.956989247294</v>
      </c>
      <c r="AK633" s="31">
        <f t="shared" ca="1" si="690"/>
        <v>49350.672043010745</v>
      </c>
      <c r="AL633" s="31">
        <f t="shared" ca="1" si="691"/>
        <v>49398.118279569891</v>
      </c>
      <c r="AM633" s="31">
        <f t="shared" ca="1" si="692"/>
        <v>347.55645161290329</v>
      </c>
      <c r="AN633" s="31">
        <f t="shared" ca="1" si="693"/>
        <v>2588.1444892473114</v>
      </c>
      <c r="AO633" s="31">
        <f t="shared" ca="1" si="694"/>
        <v>1503.5463709677417</v>
      </c>
      <c r="AP633" s="31">
        <f t="shared" ca="1" si="695"/>
        <v>41704.171370967742</v>
      </c>
      <c r="AQ633" s="31">
        <f t="shared" ca="1" si="696"/>
        <v>2152.7096774193546</v>
      </c>
      <c r="AR633" s="31">
        <f t="shared" ca="1" si="697"/>
        <v>402.56922043010746</v>
      </c>
      <c r="AS633" s="31">
        <f t="shared" ca="1" si="698"/>
        <v>6508.2741935483891</v>
      </c>
      <c r="AT633" s="31">
        <f t="shared" ca="1" si="699"/>
        <v>-813.07862903225805</v>
      </c>
      <c r="AU633" s="31">
        <f t="shared" ca="1" si="700"/>
        <v>663.5913978494624</v>
      </c>
      <c r="AV633" s="31">
        <f t="shared" ca="1" si="701"/>
        <v>-5583.5161290322567</v>
      </c>
      <c r="AW633" s="31">
        <f t="shared" ca="1" si="702"/>
        <v>65.047043010752674</v>
      </c>
      <c r="AX633" s="31">
        <f t="shared" ca="1" si="703"/>
        <v>1350.5215053763443</v>
      </c>
      <c r="AY633" s="31">
        <f t="shared" ca="1" si="704"/>
        <v>-1174.383064516129</v>
      </c>
      <c r="AZ633" s="31">
        <f t="shared" ca="1" si="705"/>
        <v>-997.34811827956992</v>
      </c>
      <c r="BA633" s="31">
        <f t="shared" ca="1" si="706"/>
        <v>-382.02016129032256</v>
      </c>
      <c r="BB633" s="31">
        <f t="shared" ca="1" si="707"/>
        <v>-2410.5497311827958</v>
      </c>
      <c r="BC633" s="31">
        <f t="shared" ca="1" si="708"/>
        <v>-1597.1438172043011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-1272.5</v>
      </c>
      <c r="BI633" s="32">
        <f>IF($BF633&gt;$Y$7,"",IF(AND($BF633=$Y$7,$BG633=23),"",Entrées!D661-Entrées!D660))</f>
        <v>-2175</v>
      </c>
      <c r="BJ633" s="32">
        <f>IF($BF633&gt;$Y$7,"",IF(AND($BF633=$Y$7,$BG633=23),"",Entrées!E661-Entrées!E660))</f>
        <v>-2250</v>
      </c>
      <c r="BK633" s="32">
        <f>IF($BF633&gt;$Y$7,"",IF(AND($BF633=$Y$7,$BG633=23),"",Entrées!F661-Entrées!F660))</f>
        <v>0</v>
      </c>
      <c r="BL633" s="32">
        <f>IF($BF633&gt;$Y$7,"",IF(AND($BF633=$Y$7,$BG633=23),"",Entrées!G661-Entrées!G660))</f>
        <v>0</v>
      </c>
      <c r="BM633" s="32">
        <f>IF($BF633&gt;$Y$7,"",IF(AND($BF633=$Y$7,$BG633=23),"",Entrées!H661-Entrées!H660))</f>
        <v>0.5</v>
      </c>
      <c r="BN633" s="32">
        <f>IF($BF633&gt;$Y$7,"",IF(AND($BF633=$Y$7,$BG633=23),"",Entrées!I661-Entrées!I660))</f>
        <v>-444.5</v>
      </c>
      <c r="BO633" s="32">
        <f>IF($BF633&gt;$Y$7,"",IF(AND($BF633=$Y$7,$BG633=23),"",Entrées!J661-Entrées!J660))</f>
        <v>215.5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-1028.5</v>
      </c>
      <c r="BR633" s="32">
        <f>IF($BF633&gt;$Y$7,"",IF(AND($BF633=$Y$7,$BG633=23),"",Entrées!M661-Entrées!M660))</f>
        <v>-475.5</v>
      </c>
      <c r="BS633" s="32">
        <f>IF($BF633&gt;$Y$7,"",IF(AND($BF633=$Y$7,$BG633=23),"",Entrées!N661-Entrées!N660))</f>
        <v>4</v>
      </c>
      <c r="BT633" s="32">
        <f>IF($BF633&gt;$Y$7,"",IF(AND($BF633=$Y$7,$BG633=23),"",Entrées!O661-Entrées!O660))</f>
        <v>456</v>
      </c>
      <c r="BU633" s="32">
        <f>IF($BF633&gt;$Y$7,"",IF(AND($BF633=$Y$7,$BG633=23),"",Entrées!P661-Entrées!P660))</f>
        <v>1</v>
      </c>
      <c r="BV633" s="32">
        <f>IF($BF633&gt;$Y$7,"",IF(AND($BF633=$Y$7,$BG633=23),"",Entrées!Q661-Entrées!Q660))</f>
        <v>-1307</v>
      </c>
      <c r="BW633" s="32">
        <f>IF($BF633&gt;$Y$7,"",IF(AND($BF633=$Y$7,$BG633=23),"",Entrées!R661-Entrées!R660))</f>
        <v>431</v>
      </c>
      <c r="BX633" s="32">
        <f>IF($BF633&gt;$Y$7,"",IF(AND($BF633=$Y$7,$BG633=23),"",Entrées!S661-Entrées!S660))</f>
        <v>582</v>
      </c>
      <c r="BY633" s="32">
        <f>IF($BF633&gt;$Y$7,"",IF(AND($BF633=$Y$7,$BG633=23),"",Entrées!T661-Entrées!T660))</f>
        <v>0</v>
      </c>
      <c r="BZ633" s="32">
        <f>IF($BF633&gt;$Y$7,"",IF(AND($BF633=$Y$7,$BG633=23),"",Entrées!U661-Entrées!U660))</f>
        <v>0</v>
      </c>
      <c r="CA633" s="32">
        <f>IF($BF633&gt;$Y$7,"",IF(AND($BF633=$Y$7,$BG633=23),"",Entrées!V661-Entrées!V660))</f>
        <v>-263</v>
      </c>
      <c r="CD633" s="33">
        <f>IF($BF633&lt;=$Y$7,Entrées!J660/CD$2,"")</f>
        <v>0.57254605097148625</v>
      </c>
      <c r="CE633" s="33">
        <f>IF($BF633&lt;=$Y$7,Entrées!K660/CE$2,"")</f>
        <v>0</v>
      </c>
      <c r="CF633" s="11">
        <f t="shared" si="710"/>
        <v>7926</v>
      </c>
      <c r="CG633" s="11">
        <f t="shared" si="711"/>
        <v>4186</v>
      </c>
      <c r="CH633" s="52">
        <f t="shared" si="712"/>
        <v>0.27160101910413265</v>
      </c>
      <c r="CI633" s="52">
        <f t="shared" si="713"/>
        <v>9.6170382329218221E-2</v>
      </c>
    </row>
    <row r="634" spans="1:87">
      <c r="C634" s="11">
        <f t="shared" si="746"/>
        <v>17</v>
      </c>
      <c r="D634" s="27">
        <f t="shared" si="743"/>
        <v>31</v>
      </c>
      <c r="E634" s="28">
        <f ca="1">IF($D634&gt;$D$8,"",INDIRECT(ADDRESS(ROW(Entrées!$C$37)+($D634-1)*24+E$11,COLUMN(Entrées!$C$37)+($C634-1),4,TRUE,"Entrées")))</f>
        <v>-267</v>
      </c>
      <c r="F634" s="28">
        <f ca="1">IF($D634&gt;$D$8,"",INDIRECT(ADDRESS(ROW(Entrées!$C$37)+($D634-1)*24+F$11,COLUMN(Entrées!$C$37)+($C634-1),4,TRUE,"Entrées")))</f>
        <v>-904</v>
      </c>
      <c r="G634" s="28">
        <f ca="1">IF($D634&gt;$D$8,"",INDIRECT(ADDRESS(ROW(Entrées!$C$37)+($D634-1)*24+G$11,COLUMN(Entrées!$C$37)+($C634-1),4,TRUE,"Entrées")))</f>
        <v>-1146</v>
      </c>
      <c r="H634" s="28">
        <f ca="1">IF($D634&gt;$D$8,"",INDIRECT(ADDRESS(ROW(Entrées!$C$37)+($D634-1)*24+H$11,COLUMN(Entrées!$C$37)+($C634-1),4,TRUE,"Entrées")))</f>
        <v>-1563</v>
      </c>
      <c r="I634" s="28">
        <f ca="1">IF($D634&gt;$D$8,"",INDIRECT(ADDRESS(ROW(Entrées!$C$37)+($D634-1)*24+I$11,COLUMN(Entrées!$C$37)+($C634-1),4,TRUE,"Entrées")))</f>
        <v>-1287</v>
      </c>
      <c r="J634" s="28">
        <f ca="1">IF($D634&gt;$D$8,"",INDIRECT(ADDRESS(ROW(Entrées!$C$37)+($D634-1)*24+J$11,COLUMN(Entrées!$C$37)+($C634-1),4,TRUE,"Entrées")))</f>
        <v>-387</v>
      </c>
      <c r="K634" s="28">
        <f ca="1">IF($D634&gt;$D$8,"",INDIRECT(ADDRESS(ROW(Entrées!$C$37)+($D634-1)*24+K$11,COLUMN(Entrées!$C$37)+($C634-1),4,TRUE,"Entrées")))</f>
        <v>-98</v>
      </c>
      <c r="L634" s="28">
        <f ca="1">IF($D634&gt;$D$8,"",INDIRECT(ADDRESS(ROW(Entrées!$C$37)+($D634-1)*24+L$11,COLUMN(Entrées!$C$37)+($C634-1),4,TRUE,"Entrées")))</f>
        <v>-823</v>
      </c>
      <c r="M634" s="28">
        <f ca="1">IF($D634&gt;$D$8,"",INDIRECT(ADDRESS(ROW(Entrées!$C$37)+($D634-1)*24+M$11,COLUMN(Entrées!$C$37)+($C634-1),4,TRUE,"Entrées")))</f>
        <v>46</v>
      </c>
      <c r="N634" s="28">
        <f ca="1">IF($D634&gt;$D$8,"",INDIRECT(ADDRESS(ROW(Entrées!$C$37)+($D634-1)*24+N$11,COLUMN(Entrées!$C$37)+($C634-1),4,TRUE,"Entrées")))</f>
        <v>-745</v>
      </c>
      <c r="O634" s="28">
        <f ca="1">IF($D634&gt;$D$8,"",INDIRECT(ADDRESS(ROW(Entrées!$C$37)+($D634-1)*24+O$11,COLUMN(Entrées!$C$37)+($C634-1),4,TRUE,"Entrées")))</f>
        <v>-1126</v>
      </c>
      <c r="P634" s="28">
        <f ca="1">IF($D634&gt;$D$8,"",INDIRECT(ADDRESS(ROW(Entrées!$C$37)+($D634-1)*24+P$11,COLUMN(Entrées!$C$37)+($C634-1),4,TRUE,"Entrées")))</f>
        <v>-1258</v>
      </c>
      <c r="Q634" s="28">
        <f ca="1">IF($D634&gt;$D$8,"",INDIRECT(ADDRESS(ROW(Entrées!$C$37)+($D634-1)*24+Q$11,COLUMN(Entrées!$C$37)+($C634-1),4,TRUE,"Entrées")))</f>
        <v>-1187</v>
      </c>
      <c r="R634" s="28">
        <f ca="1">IF($D634&gt;$D$8,"",INDIRECT(ADDRESS(ROW(Entrées!$C$37)+($D634-1)*24+R$11,COLUMN(Entrées!$C$37)+($C634-1),4,TRUE,"Entrées")))</f>
        <v>-1101</v>
      </c>
      <c r="S634" s="28">
        <f ca="1">IF($D634&gt;$D$8,"",INDIRECT(ADDRESS(ROW(Entrées!$C$37)+($D634-1)*24+S$11,COLUMN(Entrées!$C$37)+($C634-1),4,TRUE,"Entrées")))</f>
        <v>-1084</v>
      </c>
      <c r="T634" s="28">
        <f ca="1">IF($D634&gt;$D$8,"",INDIRECT(ADDRESS(ROW(Entrées!$C$37)+($D634-1)*24+T$11,COLUMN(Entrées!$C$37)+($C634-1),4,TRUE,"Entrées")))</f>
        <v>-1055</v>
      </c>
      <c r="U634" s="28">
        <f ca="1">IF($D634&gt;$D$8,"",INDIRECT(ADDRESS(ROW(Entrées!$C$37)+($D634-1)*24+U$11,COLUMN(Entrées!$C$37)+($C634-1),4,TRUE,"Entrées")))</f>
        <v>-1457</v>
      </c>
      <c r="V634" s="28">
        <f ca="1">IF($D634&gt;$D$8,"",INDIRECT(ADDRESS(ROW(Entrées!$C$37)+($D634-1)*24+V$11,COLUMN(Entrées!$C$37)+($C634-1),4,TRUE,"Entrées")))</f>
        <v>-1683</v>
      </c>
      <c r="W634" s="28">
        <f ca="1">IF($D634&gt;$D$8,"",INDIRECT(ADDRESS(ROW(Entrées!$C$37)+($D634-1)*24+W$11,COLUMN(Entrées!$C$37)+($C634-1),4,TRUE,"Entrées")))</f>
        <v>-1074</v>
      </c>
      <c r="X634" s="28">
        <f ca="1">IF($D634&gt;$D$8,"",INDIRECT(ADDRESS(ROW(Entrées!$C$37)+($D634-1)*24+X$11,COLUMN(Entrées!$C$37)+($C634-1),4,TRUE,"Entrées")))</f>
        <v>-402</v>
      </c>
      <c r="Y634" s="28">
        <f ca="1">IF($D634&gt;$D$8,"",INDIRECT(ADDRESS(ROW(Entrées!$C$37)+($D634-1)*24+Y$11,COLUMN(Entrées!$C$37)+($C634-1),4,TRUE,"Entrées")))</f>
        <v>-1100</v>
      </c>
      <c r="Z634" s="28">
        <f ca="1">IF($D634&gt;$D$8,"",INDIRECT(ADDRESS(ROW(Entrées!$C$37)+($D634-1)*24+Z$11,COLUMN(Entrées!$C$37)+($C634-1),4,TRUE,"Entrées")))</f>
        <v>-1697</v>
      </c>
      <c r="AA634" s="28">
        <f ca="1">IF($D634&gt;$D$8,"",INDIRECT(ADDRESS(ROW(Entrées!$C$37)+($D634-1)*24+AA$11,COLUMN(Entrées!$C$37)+($C634-1),4,TRUE,"Entrées")))</f>
        <v>-1911</v>
      </c>
      <c r="AB634" s="28">
        <f ca="1">IF($D634&gt;$D$8,"",INDIRECT(ADDRESS(ROW(Entrées!$C$37)+($D634-1)*24+AB$11,COLUMN(Entrées!$C$37)+($C634-1),4,TRUE,"Entrées")))</f>
        <v>-1852</v>
      </c>
      <c r="AC634" s="11"/>
      <c r="AD634" s="40">
        <f t="shared" ca="1" si="742"/>
        <v>-1048.375</v>
      </c>
      <c r="AE634" s="40">
        <f t="shared" ca="1" si="744"/>
        <v>46</v>
      </c>
      <c r="AF634" s="40">
        <f t="shared" ca="1" si="745"/>
        <v>-1911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49473.956989247294</v>
      </c>
      <c r="AK634" s="31">
        <f t="shared" ca="1" si="690"/>
        <v>49350.672043010745</v>
      </c>
      <c r="AL634" s="31">
        <f t="shared" ca="1" si="691"/>
        <v>49398.118279569891</v>
      </c>
      <c r="AM634" s="31">
        <f t="shared" ca="1" si="692"/>
        <v>347.55645161290329</v>
      </c>
      <c r="AN634" s="31">
        <f t="shared" ca="1" si="693"/>
        <v>2588.1444892473114</v>
      </c>
      <c r="AO634" s="31">
        <f t="shared" ca="1" si="694"/>
        <v>1503.5463709677417</v>
      </c>
      <c r="AP634" s="31">
        <f t="shared" ca="1" si="695"/>
        <v>41704.171370967742</v>
      </c>
      <c r="AQ634" s="31">
        <f t="shared" ca="1" si="696"/>
        <v>2152.7096774193546</v>
      </c>
      <c r="AR634" s="31">
        <f t="shared" ca="1" si="697"/>
        <v>402.56922043010746</v>
      </c>
      <c r="AS634" s="31">
        <f t="shared" ca="1" si="698"/>
        <v>6508.2741935483891</v>
      </c>
      <c r="AT634" s="31">
        <f t="shared" ca="1" si="699"/>
        <v>-813.07862903225805</v>
      </c>
      <c r="AU634" s="31">
        <f t="shared" ca="1" si="700"/>
        <v>663.5913978494624</v>
      </c>
      <c r="AV634" s="31">
        <f t="shared" ca="1" si="701"/>
        <v>-5583.5161290322567</v>
      </c>
      <c r="AW634" s="31">
        <f t="shared" ca="1" si="702"/>
        <v>65.047043010752674</v>
      </c>
      <c r="AX634" s="31">
        <f t="shared" ca="1" si="703"/>
        <v>1350.5215053763443</v>
      </c>
      <c r="AY634" s="31">
        <f t="shared" ca="1" si="704"/>
        <v>-1174.383064516129</v>
      </c>
      <c r="AZ634" s="31">
        <f t="shared" ca="1" si="705"/>
        <v>-997.34811827956992</v>
      </c>
      <c r="BA634" s="31">
        <f t="shared" ca="1" si="706"/>
        <v>-382.02016129032256</v>
      </c>
      <c r="BB634" s="31">
        <f t="shared" ca="1" si="707"/>
        <v>-2410.5497311827958</v>
      </c>
      <c r="BC634" s="31">
        <f t="shared" ca="1" si="708"/>
        <v>-1597.1438172043011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-4086</v>
      </c>
      <c r="BI634" s="32">
        <f>IF($BF634&gt;$Y$7,"",IF(AND($BF634=$Y$7,$BG634=23),"",Entrées!D662-Entrées!D661))</f>
        <v>-5250</v>
      </c>
      <c r="BJ634" s="32">
        <f>IF($BF634&gt;$Y$7,"",IF(AND($BF634=$Y$7,$BG634=23),"",Entrées!E662-Entrées!E661))</f>
        <v>-5050</v>
      </c>
      <c r="BK634" s="32">
        <f>IF($BF634&gt;$Y$7,"",IF(AND($BF634=$Y$7,$BG634=23),"",Entrées!F662-Entrées!F661))</f>
        <v>-0.5</v>
      </c>
      <c r="BL634" s="32">
        <f>IF($BF634&gt;$Y$7,"",IF(AND($BF634=$Y$7,$BG634=23),"",Entrées!G662-Entrées!G661))</f>
        <v>0</v>
      </c>
      <c r="BM634" s="32">
        <f>IF($BF634&gt;$Y$7,"",IF(AND($BF634=$Y$7,$BG634=23),"",Entrées!H662-Entrées!H661))</f>
        <v>0.5</v>
      </c>
      <c r="BN634" s="32">
        <f>IF($BF634&gt;$Y$7,"",IF(AND($BF634=$Y$7,$BG634=23),"",Entrées!I662-Entrées!I661))</f>
        <v>-1550.5</v>
      </c>
      <c r="BO634" s="32">
        <f>IF($BF634&gt;$Y$7,"",IF(AND($BF634=$Y$7,$BG634=23),"",Entrées!J662-Entrées!J661))</f>
        <v>84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-695.5</v>
      </c>
      <c r="BR634" s="32">
        <f>IF($BF634&gt;$Y$7,"",IF(AND($BF634=$Y$7,$BG634=23),"",Entrées!M662-Entrées!M661))</f>
        <v>-1961</v>
      </c>
      <c r="BS634" s="32">
        <f>IF($BF634&gt;$Y$7,"",IF(AND($BF634=$Y$7,$BG634=23),"",Entrées!N662-Entrées!N661))</f>
        <v>3</v>
      </c>
      <c r="BT634" s="32">
        <f>IF($BF634&gt;$Y$7,"",IF(AND($BF634=$Y$7,$BG634=23),"",Entrées!O662-Entrées!O661))</f>
        <v>34</v>
      </c>
      <c r="BU634" s="32">
        <f>IF($BF634&gt;$Y$7,"",IF(AND($BF634=$Y$7,$BG634=23),"",Entrées!P662-Entrées!P661))</f>
        <v>1.5</v>
      </c>
      <c r="BV634" s="32">
        <f>IF($BF634&gt;$Y$7,"",IF(AND($BF634=$Y$7,$BG634=23),"",Entrées!Q662-Entrées!Q661))</f>
        <v>330</v>
      </c>
      <c r="BW634" s="32">
        <f>IF($BF634&gt;$Y$7,"",IF(AND($BF634=$Y$7,$BG634=23),"",Entrées!R662-Entrées!R661))</f>
        <v>0</v>
      </c>
      <c r="BX634" s="32">
        <f>IF($BF634&gt;$Y$7,"",IF(AND($BF634=$Y$7,$BG634=23),"",Entrées!S662-Entrées!S661))</f>
        <v>739</v>
      </c>
      <c r="BY634" s="32">
        <f>IF($BF634&gt;$Y$7,"",IF(AND($BF634=$Y$7,$BG634=23),"",Entrées!T662-Entrées!T661))</f>
        <v>200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-11</v>
      </c>
      <c r="CD634" s="33">
        <f>IF($BF634&lt;=$Y$7,Entrées!J661/CD$2,"")</f>
        <v>0.59973504920514764</v>
      </c>
      <c r="CE634" s="33">
        <f>IF($BF634&lt;=$Y$7,Entrées!K661/CE$2,"")</f>
        <v>0</v>
      </c>
      <c r="CF634" s="11">
        <f t="shared" si="710"/>
        <v>7926</v>
      </c>
      <c r="CG634" s="11">
        <f t="shared" si="711"/>
        <v>4186</v>
      </c>
      <c r="CH634" s="52">
        <f t="shared" si="712"/>
        <v>0.27160101910413265</v>
      </c>
      <c r="CI634" s="52">
        <f t="shared" si="713"/>
        <v>9.6170382329218221E-2</v>
      </c>
    </row>
    <row r="635" spans="1:87">
      <c r="C635" s="29" t="s">
        <v>93</v>
      </c>
      <c r="D635" s="29"/>
      <c r="E635" s="30">
        <f ca="1">SUM(E604:E634)/$D$8</f>
        <v>-966.9677419354839</v>
      </c>
      <c r="F635" s="30">
        <f t="shared" ref="F635" ca="1" si="747">SUM(F604:F634)/$D$8</f>
        <v>-1223.4193548387098</v>
      </c>
      <c r="G635" s="30">
        <f t="shared" ref="G635" ca="1" si="748">SUM(G604:G634)/$D$8</f>
        <v>-1332.7096774193549</v>
      </c>
      <c r="H635" s="30">
        <f t="shared" ref="H635" ca="1" si="749">SUM(H604:H634)/$D$8</f>
        <v>-1531.483870967742</v>
      </c>
      <c r="I635" s="30">
        <f t="shared" ref="I635" ca="1" si="750">SUM(I604:I634)/$D$8</f>
        <v>-1541.5806451612902</v>
      </c>
      <c r="J635" s="30">
        <f t="shared" ref="J635" ca="1" si="751">SUM(J604:J634)/$D$8</f>
        <v>-1386.0322580645161</v>
      </c>
      <c r="K635" s="30">
        <f t="shared" ref="K635" ca="1" si="752">SUM(K604:K634)/$D$8</f>
        <v>-1080.483870967742</v>
      </c>
      <c r="L635" s="30">
        <f t="shared" ref="L635" ca="1" si="753">SUM(L604:L634)/$D$8</f>
        <v>-905.83870967741939</v>
      </c>
      <c r="M635" s="30">
        <f t="shared" ref="M635" ca="1" si="754">SUM(M604:M634)/$D$8</f>
        <v>-634.06451612903231</v>
      </c>
      <c r="N635" s="30">
        <f t="shared" ref="N635" ca="1" si="755">SUM(N604:N634)/$D$8</f>
        <v>-827.35483870967744</v>
      </c>
      <c r="O635" s="30">
        <f t="shared" ref="O635" ca="1" si="756">SUM(O604:O634)/$D$8</f>
        <v>-918.16129032258061</v>
      </c>
      <c r="P635" s="30">
        <f t="shared" ref="P635" ca="1" si="757">SUM(P604:P634)/$D$8</f>
        <v>-839.61290322580646</v>
      </c>
      <c r="Q635" s="30">
        <f t="shared" ref="Q635" ca="1" si="758">SUM(Q604:Q634)/$D$8</f>
        <v>-658.48387096774195</v>
      </c>
      <c r="R635" s="30">
        <f t="shared" ref="R635" ca="1" si="759">SUM(R604:R634)/$D$8</f>
        <v>-720.48387096774195</v>
      </c>
      <c r="S635" s="30">
        <f t="shared" ref="S635" ca="1" si="760">SUM(S604:S634)/$D$8</f>
        <v>-649.12903225806451</v>
      </c>
      <c r="T635" s="30">
        <f t="shared" ref="T635" ca="1" si="761">SUM(T604:T634)/$D$8</f>
        <v>-775.51612903225805</v>
      </c>
      <c r="U635" s="30">
        <f t="shared" ref="U635" ca="1" si="762">SUM(U604:U634)/$D$8</f>
        <v>-925.70967741935488</v>
      </c>
      <c r="V635" s="30">
        <f t="shared" ref="V635" ca="1" si="763">SUM(V604:V634)/$D$8</f>
        <v>-1196.516129032258</v>
      </c>
      <c r="W635" s="30">
        <f t="shared" ref="W635" ca="1" si="764">SUM(W604:W634)/$D$8</f>
        <v>-963.83870967741939</v>
      </c>
      <c r="X635" s="30">
        <f t="shared" ref="X635" ca="1" si="765">SUM(X604:X634)/$D$8</f>
        <v>-829.51612903225805</v>
      </c>
      <c r="Y635" s="30">
        <f t="shared" ref="Y635" ca="1" si="766">SUM(Y604:Y634)/$D$8</f>
        <v>-849.25806451612902</v>
      </c>
      <c r="Z635" s="30">
        <f t="shared" ref="Z635" ca="1" si="767">SUM(Z604:Z634)/$D$8</f>
        <v>-1127.4516129032259</v>
      </c>
      <c r="AA635" s="30">
        <f t="shared" ref="AA635" ca="1" si="768">SUM(AA604:AA634)/$D$8</f>
        <v>-1053.7096774193549</v>
      </c>
      <c r="AB635" s="30">
        <f t="shared" ref="AB635" ca="1" si="769">SUM(AB604:AB634)/$D$8</f>
        <v>-999.0322580645161</v>
      </c>
      <c r="AC635" s="41"/>
      <c r="AD635" s="42">
        <f ca="1">SUM(INDIRECT(A622):INDIRECT(A623))/$D$8</f>
        <v>-997.34811827956992</v>
      </c>
      <c r="AE635" s="42">
        <f ca="1">MAX(INDIRECT(A624):INDIRECT(A625))</f>
        <v>1014</v>
      </c>
      <c r="AF635" s="42">
        <f ca="1">MIN(INDIRECT(A626):INDIRECT(A627))</f>
        <v>-2400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49473.956989247294</v>
      </c>
      <c r="AK635" s="31">
        <f t="shared" ca="1" si="690"/>
        <v>49350.672043010745</v>
      </c>
      <c r="AL635" s="31">
        <f t="shared" ca="1" si="691"/>
        <v>49398.118279569891</v>
      </c>
      <c r="AM635" s="31">
        <f t="shared" ca="1" si="692"/>
        <v>347.55645161290329</v>
      </c>
      <c r="AN635" s="31">
        <f t="shared" ca="1" si="693"/>
        <v>2588.1444892473114</v>
      </c>
      <c r="AO635" s="31">
        <f t="shared" ca="1" si="694"/>
        <v>1503.5463709677417</v>
      </c>
      <c r="AP635" s="31">
        <f t="shared" ca="1" si="695"/>
        <v>41704.171370967742</v>
      </c>
      <c r="AQ635" s="31">
        <f t="shared" ca="1" si="696"/>
        <v>2152.7096774193546</v>
      </c>
      <c r="AR635" s="31">
        <f t="shared" ca="1" si="697"/>
        <v>402.56922043010746</v>
      </c>
      <c r="AS635" s="31">
        <f t="shared" ca="1" si="698"/>
        <v>6508.2741935483891</v>
      </c>
      <c r="AT635" s="31">
        <f t="shared" ca="1" si="699"/>
        <v>-813.07862903225805</v>
      </c>
      <c r="AU635" s="31">
        <f t="shared" ca="1" si="700"/>
        <v>663.5913978494624</v>
      </c>
      <c r="AV635" s="31">
        <f t="shared" ca="1" si="701"/>
        <v>-5583.5161290322567</v>
      </c>
      <c r="AW635" s="31">
        <f t="shared" ca="1" si="702"/>
        <v>65.047043010752674</v>
      </c>
      <c r="AX635" s="31">
        <f t="shared" ca="1" si="703"/>
        <v>1350.5215053763443</v>
      </c>
      <c r="AY635" s="31">
        <f t="shared" ca="1" si="704"/>
        <v>-1174.383064516129</v>
      </c>
      <c r="AZ635" s="31">
        <f t="shared" ca="1" si="705"/>
        <v>-997.34811827956992</v>
      </c>
      <c r="BA635" s="31">
        <f t="shared" ca="1" si="706"/>
        <v>-382.02016129032256</v>
      </c>
      <c r="BB635" s="31">
        <f t="shared" ca="1" si="707"/>
        <v>-2410.5497311827958</v>
      </c>
      <c r="BC635" s="31">
        <f t="shared" ca="1" si="708"/>
        <v>-1597.1438172043011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-3314</v>
      </c>
      <c r="BI635" s="32">
        <f>IF($BF635&gt;$Y$7,"",IF(AND($BF635=$Y$7,$BG635=23),"",Entrées!D663-Entrées!D662))</f>
        <v>-2300</v>
      </c>
      <c r="BJ635" s="32">
        <f>IF($BF635&gt;$Y$7,"",IF(AND($BF635=$Y$7,$BG635=23),"",Entrées!E663-Entrées!E662))</f>
        <v>-2337.5</v>
      </c>
      <c r="BK635" s="32">
        <f>IF($BF635&gt;$Y$7,"",IF(AND($BF635=$Y$7,$BG635=23),"",Entrées!F663-Entrées!F662))</f>
        <v>0</v>
      </c>
      <c r="BL635" s="32">
        <f>IF($BF635&gt;$Y$7,"",IF(AND($BF635=$Y$7,$BG635=23),"",Entrées!G663-Entrées!G662))</f>
        <v>0</v>
      </c>
      <c r="BM635" s="32">
        <f>IF($BF635&gt;$Y$7,"",IF(AND($BF635=$Y$7,$BG635=23),"",Entrées!H663-Entrées!H662))</f>
        <v>-1.5</v>
      </c>
      <c r="BN635" s="32">
        <f>IF($BF635&gt;$Y$7,"",IF(AND($BF635=$Y$7,$BG635=23),"",Entrées!I663-Entrées!I662))</f>
        <v>-4617.5</v>
      </c>
      <c r="BO635" s="32">
        <f>IF($BF635&gt;$Y$7,"",IF(AND($BF635=$Y$7,$BG635=23),"",Entrées!J663-Entrées!J662))</f>
        <v>334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-251</v>
      </c>
      <c r="BR635" s="32">
        <f>IF($BF635&gt;$Y$7,"",IF(AND($BF635=$Y$7,$BG635=23),"",Entrées!M663-Entrées!M662))</f>
        <v>-443.5</v>
      </c>
      <c r="BS635" s="32">
        <f>IF($BF635&gt;$Y$7,"",IF(AND($BF635=$Y$7,$BG635=23),"",Entrées!N663-Entrées!N662))</f>
        <v>-2.5</v>
      </c>
      <c r="BT635" s="32">
        <f>IF($BF635&gt;$Y$7,"",IF(AND($BF635=$Y$7,$BG635=23),"",Entrées!O663-Entrées!O662))</f>
        <v>1667.5</v>
      </c>
      <c r="BU635" s="32">
        <f>IF($BF635&gt;$Y$7,"",IF(AND($BF635=$Y$7,$BG635=23),"",Entrées!P663-Entrées!P662))</f>
        <v>1.5</v>
      </c>
      <c r="BV635" s="32">
        <f>IF($BF635&gt;$Y$7,"",IF(AND($BF635=$Y$7,$BG635=23),"",Entrées!Q663-Entrées!Q662))</f>
        <v>1024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-640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370</v>
      </c>
      <c r="CA635" s="32">
        <f>IF($BF635&gt;$Y$7,"",IF(AND($BF635=$Y$7,$BG635=23),"",Entrées!V663-Entrées!V662))</f>
        <v>94</v>
      </c>
      <c r="CD635" s="33">
        <f>IF($BF635&lt;=$Y$7,Entrées!J662/CD$2,"")</f>
        <v>0.61033308099924299</v>
      </c>
      <c r="CE635" s="33">
        <f>IF($BF635&lt;=$Y$7,Entrées!K662/CE$2,"")</f>
        <v>0</v>
      </c>
      <c r="CF635" s="11">
        <f t="shared" si="710"/>
        <v>7926</v>
      </c>
      <c r="CG635" s="11">
        <f t="shared" si="711"/>
        <v>4186</v>
      </c>
      <c r="CH635" s="52">
        <f t="shared" si="712"/>
        <v>0.27160101910413265</v>
      </c>
      <c r="CI635" s="52">
        <f t="shared" si="713"/>
        <v>9.6170382329218221E-2</v>
      </c>
    </row>
    <row r="636" spans="1:87">
      <c r="C636" s="29" t="s">
        <v>140</v>
      </c>
      <c r="D636" s="29"/>
      <c r="E636" s="30">
        <f ca="1">MAX(E604:E634)</f>
        <v>-267</v>
      </c>
      <c r="F636" s="30">
        <f t="shared" ref="F636:AB636" ca="1" si="770">MAX(F604:F634)</f>
        <v>-53</v>
      </c>
      <c r="G636" s="30">
        <f t="shared" ca="1" si="770"/>
        <v>-140</v>
      </c>
      <c r="H636" s="30">
        <f t="shared" ca="1" si="770"/>
        <v>-374</v>
      </c>
      <c r="I636" s="30">
        <f t="shared" ca="1" si="770"/>
        <v>-381</v>
      </c>
      <c r="J636" s="30">
        <f t="shared" ca="1" si="770"/>
        <v>-351</v>
      </c>
      <c r="K636" s="30">
        <f t="shared" ca="1" si="770"/>
        <v>-98</v>
      </c>
      <c r="L636" s="30">
        <f t="shared" ca="1" si="770"/>
        <v>639</v>
      </c>
      <c r="M636" s="30">
        <f t="shared" ca="1" si="770"/>
        <v>966</v>
      </c>
      <c r="N636" s="30">
        <f t="shared" ca="1" si="770"/>
        <v>878</v>
      </c>
      <c r="O636" s="30">
        <f t="shared" ca="1" si="770"/>
        <v>962</v>
      </c>
      <c r="P636" s="30">
        <f t="shared" ca="1" si="770"/>
        <v>860</v>
      </c>
      <c r="Q636" s="30">
        <f t="shared" ca="1" si="770"/>
        <v>891</v>
      </c>
      <c r="R636" s="30">
        <f t="shared" ca="1" si="770"/>
        <v>841</v>
      </c>
      <c r="S636" s="30">
        <f t="shared" ca="1" si="770"/>
        <v>1014</v>
      </c>
      <c r="T636" s="30">
        <f t="shared" ca="1" si="770"/>
        <v>758</v>
      </c>
      <c r="U636" s="30">
        <f t="shared" ca="1" si="770"/>
        <v>710</v>
      </c>
      <c r="V636" s="30">
        <f t="shared" ca="1" si="770"/>
        <v>450</v>
      </c>
      <c r="W636" s="30">
        <f t="shared" ca="1" si="770"/>
        <v>645</v>
      </c>
      <c r="X636" s="30">
        <f t="shared" ca="1" si="770"/>
        <v>695</v>
      </c>
      <c r="Y636" s="30">
        <f t="shared" ca="1" si="770"/>
        <v>802</v>
      </c>
      <c r="Z636" s="30">
        <f t="shared" ca="1" si="770"/>
        <v>225</v>
      </c>
      <c r="AA636" s="30">
        <f t="shared" ca="1" si="770"/>
        <v>785</v>
      </c>
      <c r="AB636" s="30">
        <f t="shared" ca="1" si="770"/>
        <v>328</v>
      </c>
      <c r="AC636" s="41" t="s">
        <v>142</v>
      </c>
      <c r="AD636" s="42">
        <f ca="1">SUM(E635:AB635)/24</f>
        <v>-997.34811827956992</v>
      </c>
      <c r="AE636" s="42">
        <f ca="1">MAX(E636:AB636)</f>
        <v>1014</v>
      </c>
      <c r="AF636" s="42">
        <f ca="1">MIN(E637:AB637)</f>
        <v>-2400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49473.956989247294</v>
      </c>
      <c r="AK636" s="31">
        <f t="shared" ca="1" si="690"/>
        <v>49350.672043010745</v>
      </c>
      <c r="AL636" s="31">
        <f t="shared" ca="1" si="691"/>
        <v>49398.118279569891</v>
      </c>
      <c r="AM636" s="31">
        <f t="shared" ca="1" si="692"/>
        <v>347.55645161290329</v>
      </c>
      <c r="AN636" s="31">
        <f t="shared" ca="1" si="693"/>
        <v>2588.1444892473114</v>
      </c>
      <c r="AO636" s="31">
        <f t="shared" ca="1" si="694"/>
        <v>1503.5463709677417</v>
      </c>
      <c r="AP636" s="31">
        <f t="shared" ca="1" si="695"/>
        <v>41704.171370967742</v>
      </c>
      <c r="AQ636" s="31">
        <f t="shared" ca="1" si="696"/>
        <v>2152.7096774193546</v>
      </c>
      <c r="AR636" s="31">
        <f t="shared" ca="1" si="697"/>
        <v>402.56922043010746</v>
      </c>
      <c r="AS636" s="31">
        <f t="shared" ca="1" si="698"/>
        <v>6508.2741935483891</v>
      </c>
      <c r="AT636" s="31">
        <f t="shared" ca="1" si="699"/>
        <v>-813.07862903225805</v>
      </c>
      <c r="AU636" s="31">
        <f t="shared" ca="1" si="700"/>
        <v>663.5913978494624</v>
      </c>
      <c r="AV636" s="31">
        <f t="shared" ca="1" si="701"/>
        <v>-5583.5161290322567</v>
      </c>
      <c r="AW636" s="31">
        <f t="shared" ca="1" si="702"/>
        <v>65.047043010752674</v>
      </c>
      <c r="AX636" s="31">
        <f t="shared" ca="1" si="703"/>
        <v>1350.5215053763443</v>
      </c>
      <c r="AY636" s="31">
        <f t="shared" ca="1" si="704"/>
        <v>-1174.383064516129</v>
      </c>
      <c r="AZ636" s="31">
        <f t="shared" ca="1" si="705"/>
        <v>-997.34811827956992</v>
      </c>
      <c r="BA636" s="31">
        <f t="shared" ca="1" si="706"/>
        <v>-382.02016129032256</v>
      </c>
      <c r="BB636" s="31">
        <f t="shared" ca="1" si="707"/>
        <v>-2410.5497311827958</v>
      </c>
      <c r="BC636" s="31">
        <f t="shared" ca="1" si="708"/>
        <v>-1597.1438172043011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-3343</v>
      </c>
      <c r="BI636" s="32">
        <f>IF($BF636&gt;$Y$7,"",IF(AND($BF636=$Y$7,$BG636=23),"",Entrées!D664-Entrées!D663))</f>
        <v>-1575</v>
      </c>
      <c r="BJ636" s="32">
        <f>IF($BF636&gt;$Y$7,"",IF(AND($BF636=$Y$7,$BG636=23),"",Entrées!E664-Entrées!E663))</f>
        <v>-1787.5</v>
      </c>
      <c r="BK636" s="32">
        <f>IF($BF636&gt;$Y$7,"",IF(AND($BF636=$Y$7,$BG636=23),"",Entrées!F664-Entrées!F663))</f>
        <v>0.5</v>
      </c>
      <c r="BL636" s="32">
        <f>IF($BF636&gt;$Y$7,"",IF(AND($BF636=$Y$7,$BG636=23),"",Entrées!G664-Entrées!G663))</f>
        <v>0</v>
      </c>
      <c r="BM636" s="32">
        <f>IF($BF636&gt;$Y$7,"",IF(AND($BF636=$Y$7,$BG636=23),"",Entrées!H664-Entrées!H663))</f>
        <v>-2</v>
      </c>
      <c r="BN636" s="32">
        <f>IF($BF636&gt;$Y$7,"",IF(AND($BF636=$Y$7,$BG636=23),"",Entrées!I664-Entrées!I663))</f>
        <v>-3431.5</v>
      </c>
      <c r="BO636" s="32">
        <f>IF($BF636&gt;$Y$7,"",IF(AND($BF636=$Y$7,$BG636=23),"",Entrées!J664-Entrées!J663))</f>
        <v>156.5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-73.5</v>
      </c>
      <c r="BR636" s="32">
        <f>IF($BF636&gt;$Y$7,"",IF(AND($BF636=$Y$7,$BG636=23),"",Entrées!M664-Entrées!M663))</f>
        <v>15</v>
      </c>
      <c r="BS636" s="32">
        <f>IF($BF636&gt;$Y$7,"",IF(AND($BF636=$Y$7,$BG636=23),"",Entrées!N664-Entrées!N663))</f>
        <v>13.5</v>
      </c>
      <c r="BT636" s="32">
        <f>IF($BF636&gt;$Y$7,"",IF(AND($BF636=$Y$7,$BG636=23),"",Entrées!O664-Entrées!O663))</f>
        <v>-21</v>
      </c>
      <c r="BU636" s="32">
        <f>IF($BF636&gt;$Y$7,"",IF(AND($BF636=$Y$7,$BG636=23),"",Entrées!P664-Entrées!P663))</f>
        <v>2</v>
      </c>
      <c r="BV636" s="32">
        <f>IF($BF636&gt;$Y$7,"",IF(AND($BF636=$Y$7,$BG636=23),"",Entrées!Q664-Entrées!Q663))</f>
        <v>-1186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319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13</v>
      </c>
      <c r="CA636" s="32">
        <f>IF($BF636&gt;$Y$7,"",IF(AND($BF636=$Y$7,$BG636=23),"",Entrées!V664-Entrées!V663))</f>
        <v>91</v>
      </c>
      <c r="CD636" s="33">
        <f>IF($BF636&lt;=$Y$7,Entrées!J663/CD$2,"")</f>
        <v>0.65247287408528887</v>
      </c>
      <c r="CE636" s="33">
        <f>IF($BF636&lt;=$Y$7,Entrées!K663/CE$2,"")</f>
        <v>0</v>
      </c>
      <c r="CF636" s="11">
        <f t="shared" si="710"/>
        <v>7926</v>
      </c>
      <c r="CG636" s="11">
        <f t="shared" si="711"/>
        <v>4186</v>
      </c>
      <c r="CH636" s="52">
        <f t="shared" si="712"/>
        <v>0.27160101910413265</v>
      </c>
      <c r="CI636" s="52">
        <f t="shared" si="713"/>
        <v>9.6170382329218221E-2</v>
      </c>
    </row>
    <row r="637" spans="1:87">
      <c r="C637" s="29" t="s">
        <v>141</v>
      </c>
      <c r="D637" s="29"/>
      <c r="E637" s="30">
        <f ca="1">MIN(E604:E634)</f>
        <v>-1713</v>
      </c>
      <c r="F637" s="30">
        <f t="shared" ref="F637:AB637" ca="1" si="771">MIN(F604:F634)</f>
        <v>-2150</v>
      </c>
      <c r="G637" s="30">
        <f t="shared" ca="1" si="771"/>
        <v>-2113</v>
      </c>
      <c r="H637" s="30">
        <f t="shared" ca="1" si="771"/>
        <v>-2345</v>
      </c>
      <c r="I637" s="30">
        <f t="shared" ca="1" si="771"/>
        <v>-2370</v>
      </c>
      <c r="J637" s="30">
        <f t="shared" ca="1" si="771"/>
        <v>-2321</v>
      </c>
      <c r="K637" s="30">
        <f t="shared" ca="1" si="771"/>
        <v>-2393</v>
      </c>
      <c r="L637" s="30">
        <f t="shared" ca="1" si="771"/>
        <v>-2400</v>
      </c>
      <c r="M637" s="30">
        <f t="shared" ca="1" si="771"/>
        <v>-1962</v>
      </c>
      <c r="N637" s="30">
        <f t="shared" ca="1" si="771"/>
        <v>-2170</v>
      </c>
      <c r="O637" s="30">
        <f t="shared" ca="1" si="771"/>
        <v>-2229</v>
      </c>
      <c r="P637" s="30">
        <f t="shared" ca="1" si="771"/>
        <v>-2220</v>
      </c>
      <c r="Q637" s="30">
        <f t="shared" ca="1" si="771"/>
        <v>-2226</v>
      </c>
      <c r="R637" s="30">
        <f t="shared" ca="1" si="771"/>
        <v>-2092</v>
      </c>
      <c r="S637" s="30">
        <f t="shared" ca="1" si="771"/>
        <v>-2220</v>
      </c>
      <c r="T637" s="30">
        <f t="shared" ca="1" si="771"/>
        <v>-2273</v>
      </c>
      <c r="U637" s="30">
        <f t="shared" ca="1" si="771"/>
        <v>-2278</v>
      </c>
      <c r="V637" s="30">
        <f t="shared" ca="1" si="771"/>
        <v>-2326</v>
      </c>
      <c r="W637" s="30">
        <f t="shared" ca="1" si="771"/>
        <v>-2317</v>
      </c>
      <c r="X637" s="30">
        <f t="shared" ca="1" si="771"/>
        <v>-1884</v>
      </c>
      <c r="Y637" s="30">
        <f t="shared" ca="1" si="771"/>
        <v>-2204</v>
      </c>
      <c r="Z637" s="30">
        <f t="shared" ca="1" si="771"/>
        <v>-2187</v>
      </c>
      <c r="AA637" s="30">
        <f t="shared" ca="1" si="771"/>
        <v>-2201</v>
      </c>
      <c r="AB637" s="30">
        <f t="shared" ca="1" si="771"/>
        <v>-2150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-997.34811827956992</v>
      </c>
      <c r="AE637" s="42">
        <f ca="1">MAX(INDIRECT(ADDRESS(ROW($C$37),COLUMN($C$37)+($C603-1),4, TRUE,"Entrées")):INDIRECT(ADDRESS(ROW(INDIRECT($A$42)),COLUMN($C$37)+($C603-1),4,TRUE,"Entrées")))</f>
        <v>1014</v>
      </c>
      <c r="AF637" s="42">
        <f ca="1">MIN(INDIRECT(ADDRESS(ROW($C$37),COLUMN($C$37)+($C603-1),4, TRUE,"Entrées")):INDIRECT(ADDRESS(ROW(INDIRECT($A$42)),COLUMN($C$37)+($C603-1),4,TRUE,"Entrées")))</f>
        <v>-2400</v>
      </c>
      <c r="AH637" s="11">
        <f>Entrées!A664</f>
        <v>27</v>
      </c>
      <c r="AI637" s="13">
        <f>Entrées!B664</f>
        <v>3</v>
      </c>
      <c r="AJ637" s="31">
        <f t="shared" ca="1" si="714"/>
        <v>49473.956989247294</v>
      </c>
      <c r="AK637" s="31">
        <f t="shared" ca="1" si="690"/>
        <v>49350.672043010745</v>
      </c>
      <c r="AL637" s="31">
        <f t="shared" ca="1" si="691"/>
        <v>49398.118279569891</v>
      </c>
      <c r="AM637" s="31">
        <f t="shared" ca="1" si="692"/>
        <v>347.55645161290329</v>
      </c>
      <c r="AN637" s="31">
        <f t="shared" ca="1" si="693"/>
        <v>2588.1444892473114</v>
      </c>
      <c r="AO637" s="31">
        <f t="shared" ca="1" si="694"/>
        <v>1503.5463709677417</v>
      </c>
      <c r="AP637" s="31">
        <f t="shared" ca="1" si="695"/>
        <v>41704.171370967742</v>
      </c>
      <c r="AQ637" s="31">
        <f t="shared" ca="1" si="696"/>
        <v>2152.7096774193546</v>
      </c>
      <c r="AR637" s="31">
        <f t="shared" ca="1" si="697"/>
        <v>402.56922043010746</v>
      </c>
      <c r="AS637" s="31">
        <f t="shared" ca="1" si="698"/>
        <v>6508.2741935483891</v>
      </c>
      <c r="AT637" s="31">
        <f t="shared" ca="1" si="699"/>
        <v>-813.07862903225805</v>
      </c>
      <c r="AU637" s="31">
        <f t="shared" ca="1" si="700"/>
        <v>663.5913978494624</v>
      </c>
      <c r="AV637" s="31">
        <f t="shared" ca="1" si="701"/>
        <v>-5583.5161290322567</v>
      </c>
      <c r="AW637" s="31">
        <f t="shared" ca="1" si="702"/>
        <v>65.047043010752674</v>
      </c>
      <c r="AX637" s="31">
        <f t="shared" ca="1" si="703"/>
        <v>1350.5215053763443</v>
      </c>
      <c r="AY637" s="31">
        <f t="shared" ca="1" si="704"/>
        <v>-1174.383064516129</v>
      </c>
      <c r="AZ637" s="31">
        <f t="shared" ca="1" si="705"/>
        <v>-997.34811827956992</v>
      </c>
      <c r="BA637" s="31">
        <f t="shared" ca="1" si="706"/>
        <v>-382.02016129032256</v>
      </c>
      <c r="BB637" s="31">
        <f t="shared" ca="1" si="707"/>
        <v>-2410.5497311827958</v>
      </c>
      <c r="BC637" s="31">
        <f t="shared" ca="1" si="708"/>
        <v>-1597.1438172043011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-882.5</v>
      </c>
      <c r="BI637" s="32">
        <f>IF($BF637&gt;$Y$7,"",IF(AND($BF637=$Y$7,$BG637=23),"",Entrées!D665-Entrées!D664))</f>
        <v>-1587.5</v>
      </c>
      <c r="BJ637" s="32">
        <f>IF($BF637&gt;$Y$7,"",IF(AND($BF637=$Y$7,$BG637=23),"",Entrées!E665-Entrées!E664))</f>
        <v>-1550</v>
      </c>
      <c r="BK637" s="32">
        <f>IF($BF637&gt;$Y$7,"",IF(AND($BF637=$Y$7,$BG637=23),"",Entrées!F665-Entrées!F664))</f>
        <v>-1</v>
      </c>
      <c r="BL637" s="32">
        <f>IF($BF637&gt;$Y$7,"",IF(AND($BF637=$Y$7,$BG637=23),"",Entrées!G665-Entrées!G664))</f>
        <v>0</v>
      </c>
      <c r="BM637" s="32">
        <f>IF($BF637&gt;$Y$7,"",IF(AND($BF637=$Y$7,$BG637=23),"",Entrées!H665-Entrées!H664))</f>
        <v>1</v>
      </c>
      <c r="BN637" s="32">
        <f>IF($BF637&gt;$Y$7,"",IF(AND($BF637=$Y$7,$BG637=23),"",Entrées!I665-Entrées!I664))</f>
        <v>-518</v>
      </c>
      <c r="BO637" s="32">
        <f>IF($BF637&gt;$Y$7,"",IF(AND($BF637=$Y$7,$BG637=23),"",Entrées!J665-Entrées!J664))</f>
        <v>62.5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-29.5</v>
      </c>
      <c r="BR637" s="32">
        <f>IF($BF637&gt;$Y$7,"",IF(AND($BF637=$Y$7,$BG637=23),"",Entrées!M665-Entrées!M664))</f>
        <v>12.5</v>
      </c>
      <c r="BS637" s="32">
        <f>IF($BF637&gt;$Y$7,"",IF(AND($BF637=$Y$7,$BG637=23),"",Entrées!N665-Entrées!N664))</f>
        <v>-0.5</v>
      </c>
      <c r="BT637" s="32">
        <f>IF($BF637&gt;$Y$7,"",IF(AND($BF637=$Y$7,$BG637=23),"",Entrées!O665-Entrées!O664))</f>
        <v>-409.5</v>
      </c>
      <c r="BU637" s="32">
        <f>IF($BF637&gt;$Y$7,"",IF(AND($BF637=$Y$7,$BG637=23),"",Entrées!P665-Entrées!P664))</f>
        <v>0</v>
      </c>
      <c r="BV637" s="32">
        <f>IF($BF637&gt;$Y$7,"",IF(AND($BF637=$Y$7,$BG637=23),"",Entrées!Q665-Entrées!Q664))</f>
        <v>275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-7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17</v>
      </c>
      <c r="CA637" s="32">
        <f>IF($BF637&gt;$Y$7,"",IF(AND($BF637=$Y$7,$BG637=23),"",Entrées!V665-Entrées!V664))</f>
        <v>-87</v>
      </c>
      <c r="CD637" s="33">
        <f>IF($BF637&lt;=$Y$7,Entrées!J664/CD$2,"")</f>
        <v>0.67221801665405001</v>
      </c>
      <c r="CE637" s="33">
        <f>IF($BF637&lt;=$Y$7,Entrées!K664/CE$2,"")</f>
        <v>0</v>
      </c>
      <c r="CF637" s="11">
        <f t="shared" si="710"/>
        <v>7926</v>
      </c>
      <c r="CG637" s="11">
        <f t="shared" si="711"/>
        <v>4186</v>
      </c>
      <c r="CH637" s="52">
        <f t="shared" si="712"/>
        <v>0.27160101910413265</v>
      </c>
      <c r="CI637" s="52">
        <f t="shared" si="713"/>
        <v>9.6170382329218221E-2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49473.956989247294</v>
      </c>
      <c r="AK638" s="31">
        <f t="shared" ca="1" si="690"/>
        <v>49350.672043010745</v>
      </c>
      <c r="AL638" s="31">
        <f t="shared" ca="1" si="691"/>
        <v>49398.118279569891</v>
      </c>
      <c r="AM638" s="31">
        <f t="shared" ca="1" si="692"/>
        <v>347.55645161290329</v>
      </c>
      <c r="AN638" s="31">
        <f t="shared" ca="1" si="693"/>
        <v>2588.1444892473114</v>
      </c>
      <c r="AO638" s="31">
        <f t="shared" ca="1" si="694"/>
        <v>1503.5463709677417</v>
      </c>
      <c r="AP638" s="31">
        <f t="shared" ca="1" si="695"/>
        <v>41704.171370967742</v>
      </c>
      <c r="AQ638" s="31">
        <f t="shared" ca="1" si="696"/>
        <v>2152.7096774193546</v>
      </c>
      <c r="AR638" s="31">
        <f t="shared" ca="1" si="697"/>
        <v>402.56922043010746</v>
      </c>
      <c r="AS638" s="31">
        <f t="shared" ca="1" si="698"/>
        <v>6508.2741935483891</v>
      </c>
      <c r="AT638" s="31">
        <f t="shared" ca="1" si="699"/>
        <v>-813.07862903225805</v>
      </c>
      <c r="AU638" s="31">
        <f t="shared" ca="1" si="700"/>
        <v>663.5913978494624</v>
      </c>
      <c r="AV638" s="31">
        <f t="shared" ca="1" si="701"/>
        <v>-5583.5161290322567</v>
      </c>
      <c r="AW638" s="31">
        <f t="shared" ca="1" si="702"/>
        <v>65.047043010752674</v>
      </c>
      <c r="AX638" s="31">
        <f t="shared" ca="1" si="703"/>
        <v>1350.5215053763443</v>
      </c>
      <c r="AY638" s="31">
        <f t="shared" ca="1" si="704"/>
        <v>-1174.383064516129</v>
      </c>
      <c r="AZ638" s="31">
        <f t="shared" ca="1" si="705"/>
        <v>-997.34811827956992</v>
      </c>
      <c r="BA638" s="31">
        <f t="shared" ca="1" si="706"/>
        <v>-382.02016129032256</v>
      </c>
      <c r="BB638" s="31">
        <f t="shared" ca="1" si="707"/>
        <v>-2410.5497311827958</v>
      </c>
      <c r="BC638" s="31">
        <f t="shared" ca="1" si="708"/>
        <v>-1597.1438172043011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285.5</v>
      </c>
      <c r="BI638" s="32">
        <f>IF($BF638&gt;$Y$7,"",IF(AND($BF638=$Y$7,$BG638=23),"",Entrées!D666-Entrées!D665))</f>
        <v>200</v>
      </c>
      <c r="BJ638" s="32">
        <f>IF($BF638&gt;$Y$7,"",IF(AND($BF638=$Y$7,$BG638=23),"",Entrées!E666-Entrées!E665))</f>
        <v>487.5</v>
      </c>
      <c r="BK638" s="32">
        <f>IF($BF638&gt;$Y$7,"",IF(AND($BF638=$Y$7,$BG638=23),"",Entrées!F666-Entrées!F665))</f>
        <v>0.5</v>
      </c>
      <c r="BL638" s="32">
        <f>IF($BF638&gt;$Y$7,"",IF(AND($BF638=$Y$7,$BG638=23),"",Entrées!G666-Entrées!G665))</f>
        <v>0</v>
      </c>
      <c r="BM638" s="32">
        <f>IF($BF638&gt;$Y$7,"",IF(AND($BF638=$Y$7,$BG638=23),"",Entrées!H666-Entrées!H665))</f>
        <v>0</v>
      </c>
      <c r="BN638" s="32">
        <f>IF($BF638&gt;$Y$7,"",IF(AND($BF638=$Y$7,$BG638=23),"",Entrées!I666-Entrées!I665))</f>
        <v>-43</v>
      </c>
      <c r="BO638" s="32">
        <f>IF($BF638&gt;$Y$7,"",IF(AND($BF638=$Y$7,$BG638=23),"",Entrées!J666-Entrées!J665))</f>
        <v>113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-20</v>
      </c>
      <c r="BR638" s="32">
        <f>IF($BF638&gt;$Y$7,"",IF(AND($BF638=$Y$7,$BG638=23),"",Entrées!M666-Entrées!M665))</f>
        <v>12</v>
      </c>
      <c r="BS638" s="32">
        <f>IF($BF638&gt;$Y$7,"",IF(AND($BF638=$Y$7,$BG638=23),"",Entrées!N666-Entrées!N665))</f>
        <v>-6.5</v>
      </c>
      <c r="BT638" s="32">
        <f>IF($BF638&gt;$Y$7,"",IF(AND($BF638=$Y$7,$BG638=23),"",Entrées!O666-Entrées!O665))</f>
        <v>229</v>
      </c>
      <c r="BU638" s="32">
        <f>IF($BF638&gt;$Y$7,"",IF(AND($BF638=$Y$7,$BG638=23),"",Entrées!P666-Entrées!P665))</f>
        <v>0</v>
      </c>
      <c r="BV638" s="32">
        <f>IF($BF638&gt;$Y$7,"",IF(AND($BF638=$Y$7,$BG638=23),"",Entrées!Q666-Entrées!Q665))</f>
        <v>335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30</v>
      </c>
      <c r="BY638" s="32">
        <f>IF($BF638&gt;$Y$7,"",IF(AND($BF638=$Y$7,$BG638=23),"",Entrées!T666-Entrées!T665))</f>
        <v>0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-166</v>
      </c>
      <c r="CD638" s="33">
        <f>IF($BF638&lt;=$Y$7,Entrées!J665/CD$2,"")</f>
        <v>0.68010345697703756</v>
      </c>
      <c r="CE638" s="33">
        <f>IF($BF638&lt;=$Y$7,Entrées!K665/CE$2,"")</f>
        <v>0</v>
      </c>
      <c r="CF638" s="11">
        <f t="shared" si="710"/>
        <v>7926</v>
      </c>
      <c r="CG638" s="11">
        <f t="shared" si="711"/>
        <v>4186</v>
      </c>
      <c r="CH638" s="52">
        <f t="shared" si="712"/>
        <v>0.27160101910413265</v>
      </c>
      <c r="CI638" s="52">
        <f t="shared" si="713"/>
        <v>9.6170382329218221E-2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49473.956989247294</v>
      </c>
      <c r="AK639" s="31">
        <f t="shared" ca="1" si="690"/>
        <v>49350.672043010745</v>
      </c>
      <c r="AL639" s="31">
        <f t="shared" ca="1" si="691"/>
        <v>49398.118279569891</v>
      </c>
      <c r="AM639" s="31">
        <f t="shared" ca="1" si="692"/>
        <v>347.55645161290329</v>
      </c>
      <c r="AN639" s="31">
        <f t="shared" ca="1" si="693"/>
        <v>2588.1444892473114</v>
      </c>
      <c r="AO639" s="31">
        <f t="shared" ca="1" si="694"/>
        <v>1503.5463709677417</v>
      </c>
      <c r="AP639" s="31">
        <f t="shared" ca="1" si="695"/>
        <v>41704.171370967742</v>
      </c>
      <c r="AQ639" s="31">
        <f t="shared" ca="1" si="696"/>
        <v>2152.7096774193546</v>
      </c>
      <c r="AR639" s="31">
        <f t="shared" ca="1" si="697"/>
        <v>402.56922043010746</v>
      </c>
      <c r="AS639" s="31">
        <f t="shared" ca="1" si="698"/>
        <v>6508.2741935483891</v>
      </c>
      <c r="AT639" s="31">
        <f t="shared" ca="1" si="699"/>
        <v>-813.07862903225805</v>
      </c>
      <c r="AU639" s="31">
        <f t="shared" ca="1" si="700"/>
        <v>663.5913978494624</v>
      </c>
      <c r="AV639" s="31">
        <f t="shared" ca="1" si="701"/>
        <v>-5583.5161290322567</v>
      </c>
      <c r="AW639" s="31">
        <f t="shared" ca="1" si="702"/>
        <v>65.047043010752674</v>
      </c>
      <c r="AX639" s="31">
        <f t="shared" ca="1" si="703"/>
        <v>1350.5215053763443</v>
      </c>
      <c r="AY639" s="31">
        <f t="shared" ca="1" si="704"/>
        <v>-1174.383064516129</v>
      </c>
      <c r="AZ639" s="31">
        <f t="shared" ca="1" si="705"/>
        <v>-997.34811827956992</v>
      </c>
      <c r="BA639" s="31">
        <f t="shared" ca="1" si="706"/>
        <v>-382.02016129032256</v>
      </c>
      <c r="BB639" s="31">
        <f t="shared" ca="1" si="707"/>
        <v>-2410.5497311827958</v>
      </c>
      <c r="BC639" s="31">
        <f t="shared" ca="1" si="708"/>
        <v>-1597.1438172043011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1062</v>
      </c>
      <c r="BI639" s="32">
        <f>IF($BF639&gt;$Y$7,"",IF(AND($BF639=$Y$7,$BG639=23),"",Entrées!D667-Entrées!D666))</f>
        <v>1075</v>
      </c>
      <c r="BJ639" s="32">
        <f>IF($BF639&gt;$Y$7,"",IF(AND($BF639=$Y$7,$BG639=23),"",Entrées!E667-Entrées!E666))</f>
        <v>1362.5</v>
      </c>
      <c r="BK639" s="32">
        <f>IF($BF639&gt;$Y$7,"",IF(AND($BF639=$Y$7,$BG639=23),"",Entrées!F667-Entrées!F666))</f>
        <v>0</v>
      </c>
      <c r="BL639" s="32">
        <f>IF($BF639&gt;$Y$7,"",IF(AND($BF639=$Y$7,$BG639=23),"",Entrées!G667-Entrées!G666))</f>
        <v>0</v>
      </c>
      <c r="BM639" s="32">
        <f>IF($BF639&gt;$Y$7,"",IF(AND($BF639=$Y$7,$BG639=23),"",Entrées!H667-Entrées!H666))</f>
        <v>0.5</v>
      </c>
      <c r="BN639" s="32">
        <f>IF($BF639&gt;$Y$7,"",IF(AND($BF639=$Y$7,$BG639=23),"",Entrées!I667-Entrées!I666))</f>
        <v>182.5</v>
      </c>
      <c r="BO639" s="32">
        <f>IF($BF639&gt;$Y$7,"",IF(AND($BF639=$Y$7,$BG639=23),"",Entrées!J667-Entrées!J666))</f>
        <v>74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149</v>
      </c>
      <c r="BR639" s="32">
        <f>IF($BF639&gt;$Y$7,"",IF(AND($BF639=$Y$7,$BG639=23),"",Entrées!M667-Entrées!M666))</f>
        <v>17.5</v>
      </c>
      <c r="BS639" s="32">
        <f>IF($BF639&gt;$Y$7,"",IF(AND($BF639=$Y$7,$BG639=23),"",Entrées!N667-Entrées!N666))</f>
        <v>-3</v>
      </c>
      <c r="BT639" s="32">
        <f>IF($BF639&gt;$Y$7,"",IF(AND($BF639=$Y$7,$BG639=23),"",Entrées!O667-Entrées!O666))</f>
        <v>642</v>
      </c>
      <c r="BU639" s="32">
        <f>IF($BF639&gt;$Y$7,"",IF(AND($BF639=$Y$7,$BG639=23),"",Entrées!P667-Entrées!P666))</f>
        <v>0</v>
      </c>
      <c r="BV639" s="32">
        <f>IF($BF639&gt;$Y$7,"",IF(AND($BF639=$Y$7,$BG639=23),"",Entrées!Q667-Entrées!Q666))</f>
        <v>1140</v>
      </c>
      <c r="BW639" s="32">
        <f>IF($BF639&gt;$Y$7,"",IF(AND($BF639=$Y$7,$BG639=23),"",Entrées!R667-Entrées!R666))</f>
        <v>0</v>
      </c>
      <c r="BX639" s="32">
        <f>IF($BF639&gt;$Y$7,"",IF(AND($BF639=$Y$7,$BG639=23),"",Entrées!S667-Entrées!S666))</f>
        <v>-244</v>
      </c>
      <c r="BY639" s="32">
        <f>IF($BF639&gt;$Y$7,"",IF(AND($BF639=$Y$7,$BG639=23),"",Entrées!T667-Entrées!T666))</f>
        <v>0</v>
      </c>
      <c r="BZ639" s="32">
        <f>IF($BF639&gt;$Y$7,"",IF(AND($BF639=$Y$7,$BG639=23),"",Entrées!U667-Entrées!U666))</f>
        <v>-30</v>
      </c>
      <c r="CA639" s="32">
        <f>IF($BF639&gt;$Y$7,"",IF(AND($BF639=$Y$7,$BG639=23),"",Entrées!V667-Entrées!V666))</f>
        <v>418</v>
      </c>
      <c r="CD639" s="33">
        <f>IF($BF639&lt;=$Y$7,Entrées!J666/CD$2,"")</f>
        <v>0.6943603330809992</v>
      </c>
      <c r="CE639" s="33">
        <f>IF($BF639&lt;=$Y$7,Entrées!K666/CE$2,"")</f>
        <v>0</v>
      </c>
      <c r="CF639" s="11">
        <f t="shared" si="710"/>
        <v>7926</v>
      </c>
      <c r="CG639" s="11">
        <f t="shared" si="711"/>
        <v>4186</v>
      </c>
      <c r="CH639" s="52">
        <f t="shared" si="712"/>
        <v>0.27160101910413265</v>
      </c>
      <c r="CI639" s="52">
        <f t="shared" si="713"/>
        <v>9.6170382329218221E-2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49473.956989247294</v>
      </c>
      <c r="AK640" s="31">
        <f t="shared" ca="1" si="690"/>
        <v>49350.672043010745</v>
      </c>
      <c r="AL640" s="31">
        <f t="shared" ca="1" si="691"/>
        <v>49398.118279569891</v>
      </c>
      <c r="AM640" s="31">
        <f t="shared" ca="1" si="692"/>
        <v>347.55645161290329</v>
      </c>
      <c r="AN640" s="31">
        <f t="shared" ca="1" si="693"/>
        <v>2588.1444892473114</v>
      </c>
      <c r="AO640" s="31">
        <f t="shared" ca="1" si="694"/>
        <v>1503.5463709677417</v>
      </c>
      <c r="AP640" s="31">
        <f t="shared" ca="1" si="695"/>
        <v>41704.171370967742</v>
      </c>
      <c r="AQ640" s="31">
        <f t="shared" ca="1" si="696"/>
        <v>2152.7096774193546</v>
      </c>
      <c r="AR640" s="31">
        <f t="shared" ca="1" si="697"/>
        <v>402.56922043010746</v>
      </c>
      <c r="AS640" s="31">
        <f t="shared" ca="1" si="698"/>
        <v>6508.2741935483891</v>
      </c>
      <c r="AT640" s="31">
        <f t="shared" ca="1" si="699"/>
        <v>-813.07862903225805</v>
      </c>
      <c r="AU640" s="31">
        <f t="shared" ca="1" si="700"/>
        <v>663.5913978494624</v>
      </c>
      <c r="AV640" s="31">
        <f t="shared" ca="1" si="701"/>
        <v>-5583.5161290322567</v>
      </c>
      <c r="AW640" s="31">
        <f t="shared" ca="1" si="702"/>
        <v>65.047043010752674</v>
      </c>
      <c r="AX640" s="31">
        <f t="shared" ca="1" si="703"/>
        <v>1350.5215053763443</v>
      </c>
      <c r="AY640" s="31">
        <f t="shared" ca="1" si="704"/>
        <v>-1174.383064516129</v>
      </c>
      <c r="AZ640" s="31">
        <f t="shared" ca="1" si="705"/>
        <v>-997.34811827956992</v>
      </c>
      <c r="BA640" s="31">
        <f t="shared" ca="1" si="706"/>
        <v>-382.02016129032256</v>
      </c>
      <c r="BB640" s="31">
        <f t="shared" ca="1" si="707"/>
        <v>-2410.5497311827958</v>
      </c>
      <c r="BC640" s="31">
        <f t="shared" ca="1" si="708"/>
        <v>-1597.1438172043011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1303.5</v>
      </c>
      <c r="BI640" s="32">
        <f>IF($BF640&gt;$Y$7,"",IF(AND($BF640=$Y$7,$BG640=23),"",Entrées!D668-Entrées!D667))</f>
        <v>912.5</v>
      </c>
      <c r="BJ640" s="32">
        <f>IF($BF640&gt;$Y$7,"",IF(AND($BF640=$Y$7,$BG640=23),"",Entrées!E668-Entrées!E667))</f>
        <v>1200</v>
      </c>
      <c r="BK640" s="32">
        <f>IF($BF640&gt;$Y$7,"",IF(AND($BF640=$Y$7,$BG640=23),"",Entrées!F668-Entrées!F667))</f>
        <v>0.5</v>
      </c>
      <c r="BL640" s="32">
        <f>IF($BF640&gt;$Y$7,"",IF(AND($BF640=$Y$7,$BG640=23),"",Entrées!G668-Entrées!G667))</f>
        <v>0</v>
      </c>
      <c r="BM640" s="32">
        <f>IF($BF640&gt;$Y$7,"",IF(AND($BF640=$Y$7,$BG640=23),"",Entrées!H668-Entrées!H667))</f>
        <v>-1</v>
      </c>
      <c r="BN640" s="32">
        <f>IF($BF640&gt;$Y$7,"",IF(AND($BF640=$Y$7,$BG640=23),"",Entrées!I668-Entrées!I667))</f>
        <v>683.5</v>
      </c>
      <c r="BO640" s="32">
        <f>IF($BF640&gt;$Y$7,"",IF(AND($BF640=$Y$7,$BG640=23),"",Entrées!J668-Entrées!J667))</f>
        <v>24.5</v>
      </c>
      <c r="BP640" s="32">
        <f>IF($BF640&gt;$Y$7,"",IF(AND($BF640=$Y$7,$BG640=23),"",Entrées!K668-Entrées!K667))</f>
        <v>1</v>
      </c>
      <c r="BQ640" s="32">
        <f>IF($BF640&gt;$Y$7,"",IF(AND($BF640=$Y$7,$BG640=23),"",Entrées!L668-Entrées!L667))</f>
        <v>49.5</v>
      </c>
      <c r="BR640" s="32">
        <f>IF($BF640&gt;$Y$7,"",IF(AND($BF640=$Y$7,$BG640=23),"",Entrées!M668-Entrées!M667))</f>
        <v>601</v>
      </c>
      <c r="BS640" s="32">
        <f>IF($BF640&gt;$Y$7,"",IF(AND($BF640=$Y$7,$BG640=23),"",Entrées!N668-Entrées!N667))</f>
        <v>-6.5</v>
      </c>
      <c r="BT640" s="32">
        <f>IF($BF640&gt;$Y$7,"",IF(AND($BF640=$Y$7,$BG640=23),"",Entrées!O668-Entrées!O667))</f>
        <v>-49.5</v>
      </c>
      <c r="BU640" s="32">
        <f>IF($BF640&gt;$Y$7,"",IF(AND($BF640=$Y$7,$BG640=23),"",Entrées!P668-Entrées!P667))</f>
        <v>-1</v>
      </c>
      <c r="BV640" s="32">
        <f>IF($BF640&gt;$Y$7,"",IF(AND($BF640=$Y$7,$BG640=23),"",Entrées!Q668-Entrées!Q667))</f>
        <v>-1929</v>
      </c>
      <c r="BW640" s="32">
        <f>IF($BF640&gt;$Y$7,"",IF(AND($BF640=$Y$7,$BG640=23),"",Entrées!R668-Entrées!R667))</f>
        <v>0</v>
      </c>
      <c r="BX640" s="32">
        <f>IF($BF640&gt;$Y$7,"",IF(AND($BF640=$Y$7,$BG640=23),"",Entrées!S668-Entrées!S667))</f>
        <v>559</v>
      </c>
      <c r="BY640" s="32">
        <f>IF($BF640&gt;$Y$7,"",IF(AND($BF640=$Y$7,$BG640=23),"",Entrées!T668-Entrées!T667))</f>
        <v>0</v>
      </c>
      <c r="BZ640" s="32">
        <f>IF($BF640&gt;$Y$7,"",IF(AND($BF640=$Y$7,$BG640=23),"",Entrées!U668-Entrées!U667))</f>
        <v>21</v>
      </c>
      <c r="CA640" s="32">
        <f>IF($BF640&gt;$Y$7,"",IF(AND($BF640=$Y$7,$BG640=23),"",Entrées!V668-Entrées!V667))</f>
        <v>99</v>
      </c>
      <c r="CD640" s="33">
        <f>IF($BF640&lt;=$Y$7,Entrées!J667/CD$2,"")</f>
        <v>0.70369669442341665</v>
      </c>
      <c r="CE640" s="33">
        <f>IF($BF640&lt;=$Y$7,Entrées!K667/CE$2,"")</f>
        <v>0</v>
      </c>
      <c r="CF640" s="11">
        <f t="shared" si="710"/>
        <v>7926</v>
      </c>
      <c r="CG640" s="11">
        <f t="shared" si="711"/>
        <v>4186</v>
      </c>
      <c r="CH640" s="52">
        <f t="shared" si="712"/>
        <v>0.27160101910413265</v>
      </c>
      <c r="CI640" s="52">
        <f t="shared" si="713"/>
        <v>9.6170382329218221E-2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-1000</v>
      </c>
      <c r="F641" s="28">
        <f ca="1">IF($D641&gt;$D$8,"",INDIRECT(ADDRESS(ROW(Entrées!$C$37)+($D641-1)*24+F$11,COLUMN(Entrées!$C$37)+($C641-1),4,TRUE,"Entrées")))</f>
        <v>-1200</v>
      </c>
      <c r="G641" s="28">
        <f ca="1">IF($D641&gt;$D$8,"",INDIRECT(ADDRESS(ROW(Entrées!$C$37)+($D641-1)*24+G$11,COLUMN(Entrées!$C$37)+($C641-1),4,TRUE,"Entrées")))</f>
        <v>-529</v>
      </c>
      <c r="H641" s="28">
        <f ca="1">IF($D641&gt;$D$8,"",INDIRECT(ADDRESS(ROW(Entrées!$C$37)+($D641-1)*24+H$11,COLUMN(Entrées!$C$37)+($C641-1),4,TRUE,"Entrées")))</f>
        <v>-292</v>
      </c>
      <c r="I641" s="28">
        <f ca="1">IF($D641&gt;$D$8,"",INDIRECT(ADDRESS(ROW(Entrées!$C$37)+($D641-1)*24+I$11,COLUMN(Entrées!$C$37)+($C641-1),4,TRUE,"Entrées")))</f>
        <v>451</v>
      </c>
      <c r="J641" s="28">
        <f ca="1">IF($D641&gt;$D$8,"",INDIRECT(ADDRESS(ROW(Entrées!$C$37)+($D641-1)*24+J$11,COLUMN(Entrées!$C$37)+($C641-1),4,TRUE,"Entrées")))</f>
        <v>733</v>
      </c>
      <c r="K641" s="28">
        <f ca="1">IF($D641&gt;$D$8,"",INDIRECT(ADDRESS(ROW(Entrées!$C$37)+($D641-1)*24+K$11,COLUMN(Entrées!$C$37)+($C641-1),4,TRUE,"Entrées")))</f>
        <v>1100</v>
      </c>
      <c r="L641" s="28">
        <f ca="1">IF($D641&gt;$D$8,"",INDIRECT(ADDRESS(ROW(Entrées!$C$37)+($D641-1)*24+L$11,COLUMN(Entrées!$C$37)+($C641-1),4,TRUE,"Entrées")))</f>
        <v>1000</v>
      </c>
      <c r="M641" s="28">
        <f ca="1">IF($D641&gt;$D$8,"",INDIRECT(ADDRESS(ROW(Entrées!$C$37)+($D641-1)*24+M$11,COLUMN(Entrées!$C$37)+($C641-1),4,TRUE,"Entrées")))</f>
        <v>1000</v>
      </c>
      <c r="N641" s="28">
        <f ca="1">IF($D641&gt;$D$8,"",INDIRECT(ADDRESS(ROW(Entrées!$C$37)+($D641-1)*24+N$11,COLUMN(Entrées!$C$37)+($C641-1),4,TRUE,"Entrées")))</f>
        <v>892</v>
      </c>
      <c r="O641" s="28">
        <f ca="1">IF($D641&gt;$D$8,"",INDIRECT(ADDRESS(ROW(Entrées!$C$37)+($D641-1)*24+O$11,COLUMN(Entrées!$C$37)+($C641-1),4,TRUE,"Entrées")))</f>
        <v>561</v>
      </c>
      <c r="P641" s="28">
        <f ca="1">IF($D641&gt;$D$8,"",INDIRECT(ADDRESS(ROW(Entrées!$C$37)+($D641-1)*24+P$11,COLUMN(Entrées!$C$37)+($C641-1),4,TRUE,"Entrées")))</f>
        <v>55</v>
      </c>
      <c r="Q641" s="28">
        <f ca="1">IF($D641&gt;$D$8,"",INDIRECT(ADDRESS(ROW(Entrées!$C$37)+($D641-1)*24+Q$11,COLUMN(Entrées!$C$37)+($C641-1),4,TRUE,"Entrées")))</f>
        <v>-714</v>
      </c>
      <c r="R641" s="28">
        <f ca="1">IF($D641&gt;$D$8,"",INDIRECT(ADDRESS(ROW(Entrées!$C$37)+($D641-1)*24+R$11,COLUMN(Entrées!$C$37)+($C641-1),4,TRUE,"Entrées")))</f>
        <v>-493</v>
      </c>
      <c r="S641" s="28">
        <f ca="1">IF($D641&gt;$D$8,"",INDIRECT(ADDRESS(ROW(Entrées!$C$37)+($D641-1)*24+S$11,COLUMN(Entrées!$C$37)+($C641-1),4,TRUE,"Entrées")))</f>
        <v>238</v>
      </c>
      <c r="T641" s="28">
        <f ca="1">IF($D641&gt;$D$8,"",INDIRECT(ADDRESS(ROW(Entrées!$C$37)+($D641-1)*24+T$11,COLUMN(Entrées!$C$37)+($C641-1),4,TRUE,"Entrées")))</f>
        <v>-706</v>
      </c>
      <c r="U641" s="28">
        <f ca="1">IF($D641&gt;$D$8,"",INDIRECT(ADDRESS(ROW(Entrées!$C$37)+($D641-1)*24+U$11,COLUMN(Entrées!$C$37)+($C641-1),4,TRUE,"Entrées")))</f>
        <v>-1000</v>
      </c>
      <c r="V641" s="28">
        <f ca="1">IF($D641&gt;$D$8,"",INDIRECT(ADDRESS(ROW(Entrées!$C$37)+($D641-1)*24+V$11,COLUMN(Entrées!$C$37)+($C641-1),4,TRUE,"Entrées")))</f>
        <v>-1000</v>
      </c>
      <c r="W641" s="28">
        <f ca="1">IF($D641&gt;$D$8,"",INDIRECT(ADDRESS(ROW(Entrées!$C$37)+($D641-1)*24+W$11,COLUMN(Entrées!$C$37)+($C641-1),4,TRUE,"Entrées")))</f>
        <v>376</v>
      </c>
      <c r="X641" s="28">
        <f ca="1">IF($D641&gt;$D$8,"",INDIRECT(ADDRESS(ROW(Entrées!$C$37)+($D641-1)*24+X$11,COLUMN(Entrées!$C$37)+($C641-1),4,TRUE,"Entrées")))</f>
        <v>1000</v>
      </c>
      <c r="Y641" s="28">
        <f ca="1">IF($D641&gt;$D$8,"",INDIRECT(ADDRESS(ROW(Entrées!$C$37)+($D641-1)*24+Y$11,COLUMN(Entrées!$C$37)+($C641-1),4,TRUE,"Entrées")))</f>
        <v>-999</v>
      </c>
      <c r="Z641" s="28">
        <f ca="1">IF($D641&gt;$D$8,"",INDIRECT(ADDRESS(ROW(Entrées!$C$37)+($D641-1)*24+Z$11,COLUMN(Entrées!$C$37)+($C641-1),4,TRUE,"Entrées")))</f>
        <v>-1000</v>
      </c>
      <c r="AA641" s="28">
        <f ca="1">IF($D641&gt;$D$8,"",INDIRECT(ADDRESS(ROW(Entrées!$C$37)+($D641-1)*24+AA$11,COLUMN(Entrées!$C$37)+($C641-1),4,TRUE,"Entrées")))</f>
        <v>-1000</v>
      </c>
      <c r="AB641" s="28">
        <f ca="1">IF($D641&gt;$D$8,"",INDIRECT(ADDRESS(ROW(Entrées!$C$37)+($D641-1)*24+AB$11,COLUMN(Entrées!$C$37)+($C641-1),4,TRUE,"Entrées")))</f>
        <v>-1000</v>
      </c>
      <c r="AC641" s="11"/>
      <c r="AD641" s="40">
        <f t="shared" ref="AD641:AD671" ca="1" si="773">SUM(E641:AB641)/24</f>
        <v>-146.95833333333334</v>
      </c>
      <c r="AE641" s="40">
        <f ca="1">MAX(E641:AB641)</f>
        <v>1100</v>
      </c>
      <c r="AF641" s="40">
        <f ca="1">MIN(E641:AB641)</f>
        <v>-1200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49473.956989247294</v>
      </c>
      <c r="AK641" s="31">
        <f t="shared" ca="1" si="690"/>
        <v>49350.672043010745</v>
      </c>
      <c r="AL641" s="31">
        <f t="shared" ca="1" si="691"/>
        <v>49398.118279569891</v>
      </c>
      <c r="AM641" s="31">
        <f t="shared" ca="1" si="692"/>
        <v>347.55645161290329</v>
      </c>
      <c r="AN641" s="31">
        <f t="shared" ca="1" si="693"/>
        <v>2588.1444892473114</v>
      </c>
      <c r="AO641" s="31">
        <f t="shared" ca="1" si="694"/>
        <v>1503.5463709677417</v>
      </c>
      <c r="AP641" s="31">
        <f t="shared" ca="1" si="695"/>
        <v>41704.171370967742</v>
      </c>
      <c r="AQ641" s="31">
        <f t="shared" ca="1" si="696"/>
        <v>2152.7096774193546</v>
      </c>
      <c r="AR641" s="31">
        <f t="shared" ca="1" si="697"/>
        <v>402.56922043010746</v>
      </c>
      <c r="AS641" s="31">
        <f t="shared" ca="1" si="698"/>
        <v>6508.2741935483891</v>
      </c>
      <c r="AT641" s="31">
        <f t="shared" ca="1" si="699"/>
        <v>-813.07862903225805</v>
      </c>
      <c r="AU641" s="31">
        <f t="shared" ca="1" si="700"/>
        <v>663.5913978494624</v>
      </c>
      <c r="AV641" s="31">
        <f t="shared" ca="1" si="701"/>
        <v>-5583.5161290322567</v>
      </c>
      <c r="AW641" s="31">
        <f t="shared" ca="1" si="702"/>
        <v>65.047043010752674</v>
      </c>
      <c r="AX641" s="31">
        <f t="shared" ca="1" si="703"/>
        <v>1350.5215053763443</v>
      </c>
      <c r="AY641" s="31">
        <f t="shared" ca="1" si="704"/>
        <v>-1174.383064516129</v>
      </c>
      <c r="AZ641" s="31">
        <f t="shared" ca="1" si="705"/>
        <v>-997.34811827956992</v>
      </c>
      <c r="BA641" s="31">
        <f t="shared" ca="1" si="706"/>
        <v>-382.02016129032256</v>
      </c>
      <c r="BB641" s="31">
        <f t="shared" ca="1" si="707"/>
        <v>-2410.5497311827958</v>
      </c>
      <c r="BC641" s="31">
        <f t="shared" ca="1" si="708"/>
        <v>-1597.1438172043011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1420</v>
      </c>
      <c r="BI641" s="32">
        <f>IF($BF641&gt;$Y$7,"",IF(AND($BF641=$Y$7,$BG641=23),"",Entrées!D669-Entrées!D668))</f>
        <v>1850</v>
      </c>
      <c r="BJ641" s="32">
        <f>IF($BF641&gt;$Y$7,"",IF(AND($BF641=$Y$7,$BG641=23),"",Entrées!E669-Entrées!E668))</f>
        <v>1675</v>
      </c>
      <c r="BK641" s="32">
        <f>IF($BF641&gt;$Y$7,"",IF(AND($BF641=$Y$7,$BG641=23),"",Entrées!F669-Entrées!F668))</f>
        <v>-0.5</v>
      </c>
      <c r="BL641" s="32">
        <f>IF($BF641&gt;$Y$7,"",IF(AND($BF641=$Y$7,$BG641=23),"",Entrées!G669-Entrées!G668))</f>
        <v>0</v>
      </c>
      <c r="BM641" s="32">
        <f>IF($BF641&gt;$Y$7,"",IF(AND($BF641=$Y$7,$BG641=23),"",Entrées!H669-Entrées!H668))</f>
        <v>0</v>
      </c>
      <c r="BN641" s="32">
        <f>IF($BF641&gt;$Y$7,"",IF(AND($BF641=$Y$7,$BG641=23),"",Entrées!I669-Entrées!I668))</f>
        <v>1998.5</v>
      </c>
      <c r="BO641" s="32">
        <f>IF($BF641&gt;$Y$7,"",IF(AND($BF641=$Y$7,$BG641=23),"",Entrées!J669-Entrées!J668))</f>
        <v>87.5</v>
      </c>
      <c r="BP641" s="32">
        <f>IF($BF641&gt;$Y$7,"",IF(AND($BF641=$Y$7,$BG641=23),"",Entrées!K669-Entrées!K668))</f>
        <v>129</v>
      </c>
      <c r="BQ641" s="32">
        <f>IF($BF641&gt;$Y$7,"",IF(AND($BF641=$Y$7,$BG641=23),"",Entrées!L669-Entrées!L668))</f>
        <v>202</v>
      </c>
      <c r="BR641" s="32">
        <f>IF($BF641&gt;$Y$7,"",IF(AND($BF641=$Y$7,$BG641=23),"",Entrées!M669-Entrées!M668))</f>
        <v>602.5</v>
      </c>
      <c r="BS641" s="32">
        <f>IF($BF641&gt;$Y$7,"",IF(AND($BF641=$Y$7,$BG641=23),"",Entrées!N669-Entrées!N668))</f>
        <v>-10.5</v>
      </c>
      <c r="BT641" s="32">
        <f>IF($BF641&gt;$Y$7,"",IF(AND($BF641=$Y$7,$BG641=23),"",Entrées!O669-Entrées!O668))</f>
        <v>-1588.5</v>
      </c>
      <c r="BU641" s="32">
        <f>IF($BF641&gt;$Y$7,"",IF(AND($BF641=$Y$7,$BG641=23),"",Entrées!P669-Entrées!P668))</f>
        <v>-1.5</v>
      </c>
      <c r="BV641" s="32">
        <f>IF($BF641&gt;$Y$7,"",IF(AND($BF641=$Y$7,$BG641=23),"",Entrées!Q669-Entrées!Q668))</f>
        <v>-934</v>
      </c>
      <c r="BW641" s="32">
        <f>IF($BF641&gt;$Y$7,"",IF(AND($BF641=$Y$7,$BG641=23),"",Entrées!R669-Entrées!R668))</f>
        <v>0</v>
      </c>
      <c r="BX641" s="32">
        <f>IF($BF641&gt;$Y$7,"",IF(AND($BF641=$Y$7,$BG641=23),"",Entrées!S669-Entrées!S668))</f>
        <v>-215</v>
      </c>
      <c r="BY641" s="32">
        <f>IF($BF641&gt;$Y$7,"",IF(AND($BF641=$Y$7,$BG641=23),"",Entrées!T669-Entrées!T668))</f>
        <v>0</v>
      </c>
      <c r="BZ641" s="32">
        <f>IF($BF641&gt;$Y$7,"",IF(AND($BF641=$Y$7,$BG641=23),"",Entrées!U669-Entrées!U668))</f>
        <v>-391</v>
      </c>
      <c r="CA641" s="32">
        <f>IF($BF641&gt;$Y$7,"",IF(AND($BF641=$Y$7,$BG641=23),"",Entrées!V669-Entrées!V668))</f>
        <v>-44</v>
      </c>
      <c r="CD641" s="33">
        <f>IF($BF641&lt;=$Y$7,Entrées!J668/CD$2,"")</f>
        <v>0.70678778703002776</v>
      </c>
      <c r="CE641" s="33">
        <f>IF($BF641&lt;=$Y$7,Entrées!K668/CE$2,"")</f>
        <v>2.3889154323936931E-4</v>
      </c>
      <c r="CF641" s="11">
        <f t="shared" si="710"/>
        <v>7926</v>
      </c>
      <c r="CG641" s="11">
        <f t="shared" si="711"/>
        <v>4186</v>
      </c>
      <c r="CH641" s="52">
        <f t="shared" si="712"/>
        <v>0.27160101910413265</v>
      </c>
      <c r="CI641" s="52">
        <f t="shared" si="713"/>
        <v>9.6170382329218221E-2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-1000</v>
      </c>
      <c r="F642" s="28">
        <f ca="1">IF($D642&gt;$D$8,"",INDIRECT(ADDRESS(ROW(Entrées!$C$37)+($D642-1)*24+F$11,COLUMN(Entrées!$C$37)+($C642-1),4,TRUE,"Entrées")))</f>
        <v>-1200</v>
      </c>
      <c r="G642" s="28">
        <f ca="1">IF($D642&gt;$D$8,"",INDIRECT(ADDRESS(ROW(Entrées!$C$37)+($D642-1)*24+G$11,COLUMN(Entrées!$C$37)+($C642-1),4,TRUE,"Entrées")))</f>
        <v>-1200</v>
      </c>
      <c r="H642" s="28">
        <f ca="1">IF($D642&gt;$D$8,"",INDIRECT(ADDRESS(ROW(Entrées!$C$37)+($D642-1)*24+H$11,COLUMN(Entrées!$C$37)+($C642-1),4,TRUE,"Entrées")))</f>
        <v>-1200</v>
      </c>
      <c r="I642" s="28">
        <f ca="1">IF($D642&gt;$D$8,"",INDIRECT(ADDRESS(ROW(Entrées!$C$37)+($D642-1)*24+I$11,COLUMN(Entrées!$C$37)+($C642-1),4,TRUE,"Entrées")))</f>
        <v>-1200</v>
      </c>
      <c r="J642" s="28">
        <f ca="1">IF($D642&gt;$D$8,"",INDIRECT(ADDRESS(ROW(Entrées!$C$37)+($D642-1)*24+J$11,COLUMN(Entrées!$C$37)+($C642-1),4,TRUE,"Entrées")))</f>
        <v>-1200</v>
      </c>
      <c r="K642" s="28">
        <f ca="1">IF($D642&gt;$D$8,"",INDIRECT(ADDRESS(ROW(Entrées!$C$37)+($D642-1)*24+K$11,COLUMN(Entrées!$C$37)+($C642-1),4,TRUE,"Entrées")))</f>
        <v>-1200</v>
      </c>
      <c r="L642" s="28">
        <f ca="1">IF($D642&gt;$D$8,"",INDIRECT(ADDRESS(ROW(Entrées!$C$37)+($D642-1)*24+L$11,COLUMN(Entrées!$C$37)+($C642-1),4,TRUE,"Entrées")))</f>
        <v>-1000</v>
      </c>
      <c r="M642" s="28">
        <f ca="1">IF($D642&gt;$D$8,"",INDIRECT(ADDRESS(ROW(Entrées!$C$37)+($D642-1)*24+M$11,COLUMN(Entrées!$C$37)+($C642-1),4,TRUE,"Entrées")))</f>
        <v>-1000</v>
      </c>
      <c r="N642" s="28">
        <f ca="1">IF($D642&gt;$D$8,"",INDIRECT(ADDRESS(ROW(Entrées!$C$37)+($D642-1)*24+N$11,COLUMN(Entrées!$C$37)+($C642-1),4,TRUE,"Entrées")))</f>
        <v>-1000</v>
      </c>
      <c r="O642" s="28">
        <f ca="1">IF($D642&gt;$D$8,"",INDIRECT(ADDRESS(ROW(Entrées!$C$37)+($D642-1)*24+O$11,COLUMN(Entrées!$C$37)+($C642-1),4,TRUE,"Entrées")))</f>
        <v>-993</v>
      </c>
      <c r="P642" s="28">
        <f ca="1">IF($D642&gt;$D$8,"",INDIRECT(ADDRESS(ROW(Entrées!$C$37)+($D642-1)*24+P$11,COLUMN(Entrées!$C$37)+($C642-1),4,TRUE,"Entrées")))</f>
        <v>-1000</v>
      </c>
      <c r="Q642" s="28">
        <f ca="1">IF($D642&gt;$D$8,"",INDIRECT(ADDRESS(ROW(Entrées!$C$37)+($D642-1)*24+Q$11,COLUMN(Entrées!$C$37)+($C642-1),4,TRUE,"Entrées")))</f>
        <v>-1000</v>
      </c>
      <c r="R642" s="28">
        <f ca="1">IF($D642&gt;$D$8,"",INDIRECT(ADDRESS(ROW(Entrées!$C$37)+($D642-1)*24+R$11,COLUMN(Entrées!$C$37)+($C642-1),4,TRUE,"Entrées")))</f>
        <v>-1000</v>
      </c>
      <c r="S642" s="28">
        <f ca="1">IF($D642&gt;$D$8,"",INDIRECT(ADDRESS(ROW(Entrées!$C$37)+($D642-1)*24+S$11,COLUMN(Entrées!$C$37)+($C642-1),4,TRUE,"Entrées")))</f>
        <v>-1000</v>
      </c>
      <c r="T642" s="28">
        <f ca="1">IF($D642&gt;$D$8,"",INDIRECT(ADDRESS(ROW(Entrées!$C$37)+($D642-1)*24+T$11,COLUMN(Entrées!$C$37)+($C642-1),4,TRUE,"Entrées")))</f>
        <v>-1000</v>
      </c>
      <c r="U642" s="28">
        <f ca="1">IF($D642&gt;$D$8,"",INDIRECT(ADDRESS(ROW(Entrées!$C$37)+($D642-1)*24+U$11,COLUMN(Entrées!$C$37)+($C642-1),4,TRUE,"Entrées")))</f>
        <v>-1000</v>
      </c>
      <c r="V642" s="28">
        <f ca="1">IF($D642&gt;$D$8,"",INDIRECT(ADDRESS(ROW(Entrées!$C$37)+($D642-1)*24+V$11,COLUMN(Entrées!$C$37)+($C642-1),4,TRUE,"Entrées")))</f>
        <v>-1000</v>
      </c>
      <c r="W642" s="28">
        <f ca="1">IF($D642&gt;$D$8,"",INDIRECT(ADDRESS(ROW(Entrées!$C$37)+($D642-1)*24+W$11,COLUMN(Entrées!$C$37)+($C642-1),4,TRUE,"Entrées")))</f>
        <v>-1000</v>
      </c>
      <c r="X642" s="28">
        <f ca="1">IF($D642&gt;$D$8,"",INDIRECT(ADDRESS(ROW(Entrées!$C$37)+($D642-1)*24+X$11,COLUMN(Entrées!$C$37)+($C642-1),4,TRUE,"Entrées")))</f>
        <v>-998</v>
      </c>
      <c r="Y642" s="28">
        <f ca="1">IF($D642&gt;$D$8,"",INDIRECT(ADDRESS(ROW(Entrées!$C$37)+($D642-1)*24+Y$11,COLUMN(Entrées!$C$37)+($C642-1),4,TRUE,"Entrées")))</f>
        <v>-1000</v>
      </c>
      <c r="Z642" s="28">
        <f ca="1">IF($D642&gt;$D$8,"",INDIRECT(ADDRESS(ROW(Entrées!$C$37)+($D642-1)*24+Z$11,COLUMN(Entrées!$C$37)+($C642-1),4,TRUE,"Entrées")))</f>
        <v>-1000</v>
      </c>
      <c r="AA642" s="28">
        <f ca="1">IF($D642&gt;$D$8,"",INDIRECT(ADDRESS(ROW(Entrées!$C$37)+($D642-1)*24+AA$11,COLUMN(Entrées!$C$37)+($C642-1),4,TRUE,"Entrées")))</f>
        <v>-1000</v>
      </c>
      <c r="AB642" s="28">
        <f ca="1">IF($D642&gt;$D$8,"",INDIRECT(ADDRESS(ROW(Entrées!$C$37)+($D642-1)*24+AB$11,COLUMN(Entrées!$C$37)+($C642-1),4,TRUE,"Entrées")))</f>
        <v>-999</v>
      </c>
      <c r="AC642" s="11"/>
      <c r="AD642" s="40">
        <f t="shared" ca="1" si="773"/>
        <v>-1049.5833333333333</v>
      </c>
      <c r="AE642" s="40">
        <f t="shared" ref="AE642:AE671" ca="1" si="775">MAX(E642:AB642)</f>
        <v>-993</v>
      </c>
      <c r="AF642" s="40">
        <f t="shared" ref="AF642:AF671" ca="1" si="776">MIN(E642:AB642)</f>
        <v>-1200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49473.956989247294</v>
      </c>
      <c r="AK642" s="31">
        <f t="shared" ca="1" si="690"/>
        <v>49350.672043010745</v>
      </c>
      <c r="AL642" s="31">
        <f t="shared" ca="1" si="691"/>
        <v>49398.118279569891</v>
      </c>
      <c r="AM642" s="31">
        <f t="shared" ca="1" si="692"/>
        <v>347.55645161290329</v>
      </c>
      <c r="AN642" s="31">
        <f t="shared" ca="1" si="693"/>
        <v>2588.1444892473114</v>
      </c>
      <c r="AO642" s="31">
        <f t="shared" ca="1" si="694"/>
        <v>1503.5463709677417</v>
      </c>
      <c r="AP642" s="31">
        <f t="shared" ca="1" si="695"/>
        <v>41704.171370967742</v>
      </c>
      <c r="AQ642" s="31">
        <f t="shared" ca="1" si="696"/>
        <v>2152.7096774193546</v>
      </c>
      <c r="AR642" s="31">
        <f t="shared" ca="1" si="697"/>
        <v>402.56922043010746</v>
      </c>
      <c r="AS642" s="31">
        <f t="shared" ca="1" si="698"/>
        <v>6508.2741935483891</v>
      </c>
      <c r="AT642" s="31">
        <f t="shared" ca="1" si="699"/>
        <v>-813.07862903225805</v>
      </c>
      <c r="AU642" s="31">
        <f t="shared" ca="1" si="700"/>
        <v>663.5913978494624</v>
      </c>
      <c r="AV642" s="31">
        <f t="shared" ca="1" si="701"/>
        <v>-5583.5161290322567</v>
      </c>
      <c r="AW642" s="31">
        <f t="shared" ca="1" si="702"/>
        <v>65.047043010752674</v>
      </c>
      <c r="AX642" s="31">
        <f t="shared" ca="1" si="703"/>
        <v>1350.5215053763443</v>
      </c>
      <c r="AY642" s="31">
        <f t="shared" ca="1" si="704"/>
        <v>-1174.383064516129</v>
      </c>
      <c r="AZ642" s="31">
        <f t="shared" ca="1" si="705"/>
        <v>-997.34811827956992</v>
      </c>
      <c r="BA642" s="31">
        <f t="shared" ca="1" si="706"/>
        <v>-382.02016129032256</v>
      </c>
      <c r="BB642" s="31">
        <f t="shared" ca="1" si="707"/>
        <v>-2410.5497311827958</v>
      </c>
      <c r="BC642" s="31">
        <f t="shared" ca="1" si="708"/>
        <v>-1597.1438172043011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3119.5</v>
      </c>
      <c r="BI642" s="32">
        <f>IF($BF642&gt;$Y$7,"",IF(AND($BF642=$Y$7,$BG642=23),"",Entrées!D670-Entrées!D669))</f>
        <v>2375</v>
      </c>
      <c r="BJ642" s="32">
        <f>IF($BF642&gt;$Y$7,"",IF(AND($BF642=$Y$7,$BG642=23),"",Entrées!E670-Entrées!E669))</f>
        <v>3012.5</v>
      </c>
      <c r="BK642" s="32">
        <f>IF($BF642&gt;$Y$7,"",IF(AND($BF642=$Y$7,$BG642=23),"",Entrées!F670-Entrées!F669))</f>
        <v>0.5</v>
      </c>
      <c r="BL642" s="32">
        <f>IF($BF642&gt;$Y$7,"",IF(AND($BF642=$Y$7,$BG642=23),"",Entrées!G670-Entrées!G669))</f>
        <v>0</v>
      </c>
      <c r="BM642" s="32">
        <f>IF($BF642&gt;$Y$7,"",IF(AND($BF642=$Y$7,$BG642=23),"",Entrées!H670-Entrées!H669))</f>
        <v>1</v>
      </c>
      <c r="BN642" s="32">
        <f>IF($BF642&gt;$Y$7,"",IF(AND($BF642=$Y$7,$BG642=23),"",Entrées!I670-Entrées!I669))</f>
        <v>3057</v>
      </c>
      <c r="BO642" s="32">
        <f>IF($BF642&gt;$Y$7,"",IF(AND($BF642=$Y$7,$BG642=23),"",Entrées!J670-Entrées!J669))</f>
        <v>73.5</v>
      </c>
      <c r="BP642" s="32">
        <f>IF($BF642&gt;$Y$7,"",IF(AND($BF642=$Y$7,$BG642=23),"",Entrées!K670-Entrées!K669))</f>
        <v>394</v>
      </c>
      <c r="BQ642" s="32">
        <f>IF($BF642&gt;$Y$7,"",IF(AND($BF642=$Y$7,$BG642=23),"",Entrées!L670-Entrées!L669))</f>
        <v>150.5</v>
      </c>
      <c r="BR642" s="32">
        <f>IF($BF642&gt;$Y$7,"",IF(AND($BF642=$Y$7,$BG642=23),"",Entrées!M670-Entrées!M669))</f>
        <v>-635</v>
      </c>
      <c r="BS642" s="32">
        <f>IF($BF642&gt;$Y$7,"",IF(AND($BF642=$Y$7,$BG642=23),"",Entrées!N670-Entrées!N669))</f>
        <v>4</v>
      </c>
      <c r="BT642" s="32">
        <f>IF($BF642&gt;$Y$7,"",IF(AND($BF642=$Y$7,$BG642=23),"",Entrées!O670-Entrées!O669))</f>
        <v>74.5</v>
      </c>
      <c r="BU642" s="32">
        <f>IF($BF642&gt;$Y$7,"",IF(AND($BF642=$Y$7,$BG642=23),"",Entrées!P670-Entrées!P669))</f>
        <v>-1.5</v>
      </c>
      <c r="BV642" s="32">
        <f>IF($BF642&gt;$Y$7,"",IF(AND($BF642=$Y$7,$BG642=23),"",Entrées!Q670-Entrées!Q669))</f>
        <v>1483</v>
      </c>
      <c r="BW642" s="32">
        <f>IF($BF642&gt;$Y$7,"",IF(AND($BF642=$Y$7,$BG642=23),"",Entrées!R670-Entrées!R669))</f>
        <v>-439</v>
      </c>
      <c r="BX642" s="32">
        <f>IF($BF642&gt;$Y$7,"",IF(AND($BF642=$Y$7,$BG642=23),"",Entrées!S670-Entrées!S669))</f>
        <v>-39</v>
      </c>
      <c r="BY642" s="32">
        <f>IF($BF642&gt;$Y$7,"",IF(AND($BF642=$Y$7,$BG642=23),"",Entrées!T670-Entrées!T669))</f>
        <v>0</v>
      </c>
      <c r="BZ642" s="32">
        <f>IF($BF642&gt;$Y$7,"",IF(AND($BF642=$Y$7,$BG642=23),"",Entrées!U670-Entrées!U669))</f>
        <v>5</v>
      </c>
      <c r="CA642" s="32">
        <f>IF($BF642&gt;$Y$7,"",IF(AND($BF642=$Y$7,$BG642=23),"",Entrées!V670-Entrées!V669))</f>
        <v>74</v>
      </c>
      <c r="CD642" s="33">
        <f>IF($BF642&lt;=$Y$7,Entrées!J669/CD$2,"")</f>
        <v>0.71782740348221041</v>
      </c>
      <c r="CE642" s="33">
        <f>IF($BF642&lt;=$Y$7,Entrées!K669/CE$2,"")</f>
        <v>3.1055900621118012E-2</v>
      </c>
      <c r="CF642" s="11">
        <f t="shared" si="710"/>
        <v>7926</v>
      </c>
      <c r="CG642" s="11">
        <f t="shared" si="711"/>
        <v>4186</v>
      </c>
      <c r="CH642" s="52">
        <f t="shared" si="712"/>
        <v>0.27160101910413265</v>
      </c>
      <c r="CI642" s="52">
        <f t="shared" si="713"/>
        <v>9.6170382329218221E-2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-741</v>
      </c>
      <c r="F643" s="28">
        <f ca="1">IF($D643&gt;$D$8,"",INDIRECT(ADDRESS(ROW(Entrées!$C$37)+($D643-1)*24+F$11,COLUMN(Entrées!$C$37)+($C643-1),4,TRUE,"Entrées")))</f>
        <v>-1181</v>
      </c>
      <c r="G643" s="28">
        <f ca="1">IF($D643&gt;$D$8,"",INDIRECT(ADDRESS(ROW(Entrées!$C$37)+($D643-1)*24+G$11,COLUMN(Entrées!$C$37)+($C643-1),4,TRUE,"Entrées")))</f>
        <v>-943</v>
      </c>
      <c r="H643" s="28">
        <f ca="1">IF($D643&gt;$D$8,"",INDIRECT(ADDRESS(ROW(Entrées!$C$37)+($D643-1)*24+H$11,COLUMN(Entrées!$C$37)+($C643-1),4,TRUE,"Entrées")))</f>
        <v>-873</v>
      </c>
      <c r="I643" s="28">
        <f ca="1">IF($D643&gt;$D$8,"",INDIRECT(ADDRESS(ROW(Entrées!$C$37)+($D643-1)*24+I$11,COLUMN(Entrées!$C$37)+($C643-1),4,TRUE,"Entrées")))</f>
        <v>-80</v>
      </c>
      <c r="J643" s="28">
        <f ca="1">IF($D643&gt;$D$8,"",INDIRECT(ADDRESS(ROW(Entrées!$C$37)+($D643-1)*24+J$11,COLUMN(Entrées!$C$37)+($C643-1),4,TRUE,"Entrées")))</f>
        <v>136</v>
      </c>
      <c r="K643" s="28">
        <f ca="1">IF($D643&gt;$D$8,"",INDIRECT(ADDRESS(ROW(Entrées!$C$37)+($D643-1)*24+K$11,COLUMN(Entrées!$C$37)+($C643-1),4,TRUE,"Entrées")))</f>
        <v>151</v>
      </c>
      <c r="L643" s="28">
        <f ca="1">IF($D643&gt;$D$8,"",INDIRECT(ADDRESS(ROW(Entrées!$C$37)+($D643-1)*24+L$11,COLUMN(Entrées!$C$37)+($C643-1),4,TRUE,"Entrées")))</f>
        <v>645</v>
      </c>
      <c r="M643" s="28">
        <f ca="1">IF($D643&gt;$D$8,"",INDIRECT(ADDRESS(ROW(Entrées!$C$37)+($D643-1)*24+M$11,COLUMN(Entrées!$C$37)+($C643-1),4,TRUE,"Entrées")))</f>
        <v>554</v>
      </c>
      <c r="N643" s="28">
        <f ca="1">IF($D643&gt;$D$8,"",INDIRECT(ADDRESS(ROW(Entrées!$C$37)+($D643-1)*24+N$11,COLUMN(Entrées!$C$37)+($C643-1),4,TRUE,"Entrées")))</f>
        <v>-220</v>
      </c>
      <c r="O643" s="28">
        <f ca="1">IF($D643&gt;$D$8,"",INDIRECT(ADDRESS(ROW(Entrées!$C$37)+($D643-1)*24+O$11,COLUMN(Entrées!$C$37)+($C643-1),4,TRUE,"Entrées")))</f>
        <v>-218</v>
      </c>
      <c r="P643" s="28">
        <f ca="1">IF($D643&gt;$D$8,"",INDIRECT(ADDRESS(ROW(Entrées!$C$37)+($D643-1)*24+P$11,COLUMN(Entrées!$C$37)+($C643-1),4,TRUE,"Entrées")))</f>
        <v>294</v>
      </c>
      <c r="Q643" s="28">
        <f ca="1">IF($D643&gt;$D$8,"",INDIRECT(ADDRESS(ROW(Entrées!$C$37)+($D643-1)*24+Q$11,COLUMN(Entrées!$C$37)+($C643-1),4,TRUE,"Entrées")))</f>
        <v>178</v>
      </c>
      <c r="R643" s="28">
        <f ca="1">IF($D643&gt;$D$8,"",INDIRECT(ADDRESS(ROW(Entrées!$C$37)+($D643-1)*24+R$11,COLUMN(Entrées!$C$37)+($C643-1),4,TRUE,"Entrées")))</f>
        <v>222</v>
      </c>
      <c r="S643" s="28">
        <f ca="1">IF($D643&gt;$D$8,"",INDIRECT(ADDRESS(ROW(Entrées!$C$37)+($D643-1)*24+S$11,COLUMN(Entrées!$C$37)+($C643-1),4,TRUE,"Entrées")))</f>
        <v>536</v>
      </c>
      <c r="T643" s="28">
        <f ca="1">IF($D643&gt;$D$8,"",INDIRECT(ADDRESS(ROW(Entrées!$C$37)+($D643-1)*24+T$11,COLUMN(Entrées!$C$37)+($C643-1),4,TRUE,"Entrées")))</f>
        <v>924</v>
      </c>
      <c r="U643" s="28">
        <f ca="1">IF($D643&gt;$D$8,"",INDIRECT(ADDRESS(ROW(Entrées!$C$37)+($D643-1)*24+U$11,COLUMN(Entrées!$C$37)+($C643-1),4,TRUE,"Entrées")))</f>
        <v>611</v>
      </c>
      <c r="V643" s="28">
        <f ca="1">IF($D643&gt;$D$8,"",INDIRECT(ADDRESS(ROW(Entrées!$C$37)+($D643-1)*24+V$11,COLUMN(Entrées!$C$37)+($C643-1),4,TRUE,"Entrées")))</f>
        <v>185</v>
      </c>
      <c r="W643" s="28">
        <f ca="1">IF($D643&gt;$D$8,"",INDIRECT(ADDRESS(ROW(Entrées!$C$37)+($D643-1)*24+W$11,COLUMN(Entrées!$C$37)+($C643-1),4,TRUE,"Entrées")))</f>
        <v>378</v>
      </c>
      <c r="X643" s="28">
        <f ca="1">IF($D643&gt;$D$8,"",INDIRECT(ADDRESS(ROW(Entrées!$C$37)+($D643-1)*24+X$11,COLUMN(Entrées!$C$37)+($C643-1),4,TRUE,"Entrées")))</f>
        <v>721</v>
      </c>
      <c r="Y643" s="28">
        <f ca="1">IF($D643&gt;$D$8,"",INDIRECT(ADDRESS(ROW(Entrées!$C$37)+($D643-1)*24+Y$11,COLUMN(Entrées!$C$37)+($C643-1),4,TRUE,"Entrées")))</f>
        <v>-386</v>
      </c>
      <c r="Z643" s="28">
        <f ca="1">IF($D643&gt;$D$8,"",INDIRECT(ADDRESS(ROW(Entrées!$C$37)+($D643-1)*24+Z$11,COLUMN(Entrées!$C$37)+($C643-1),4,TRUE,"Entrées")))</f>
        <v>-373</v>
      </c>
      <c r="AA643" s="28">
        <f ca="1">IF($D643&gt;$D$8,"",INDIRECT(ADDRESS(ROW(Entrées!$C$37)+($D643-1)*24+AA$11,COLUMN(Entrées!$C$37)+($C643-1),4,TRUE,"Entrées")))</f>
        <v>-488</v>
      </c>
      <c r="AB643" s="28">
        <f ca="1">IF($D643&gt;$D$8,"",INDIRECT(ADDRESS(ROW(Entrées!$C$37)+($D643-1)*24+AB$11,COLUMN(Entrées!$C$37)+($C643-1),4,TRUE,"Entrées")))</f>
        <v>-584</v>
      </c>
      <c r="AC643" s="11"/>
      <c r="AD643" s="40">
        <f t="shared" ca="1" si="773"/>
        <v>-23</v>
      </c>
      <c r="AE643" s="40">
        <f t="shared" ca="1" si="775"/>
        <v>924</v>
      </c>
      <c r="AF643" s="40">
        <f t="shared" ca="1" si="776"/>
        <v>-1181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49473.956989247294</v>
      </c>
      <c r="AK643" s="31">
        <f t="shared" ca="1" si="690"/>
        <v>49350.672043010745</v>
      </c>
      <c r="AL643" s="31">
        <f t="shared" ca="1" si="691"/>
        <v>49398.118279569891</v>
      </c>
      <c r="AM643" s="31">
        <f t="shared" ca="1" si="692"/>
        <v>347.55645161290329</v>
      </c>
      <c r="AN643" s="31">
        <f t="shared" ca="1" si="693"/>
        <v>2588.1444892473114</v>
      </c>
      <c r="AO643" s="31">
        <f t="shared" ca="1" si="694"/>
        <v>1503.5463709677417</v>
      </c>
      <c r="AP643" s="31">
        <f t="shared" ca="1" si="695"/>
        <v>41704.171370967742</v>
      </c>
      <c r="AQ643" s="31">
        <f t="shared" ca="1" si="696"/>
        <v>2152.7096774193546</v>
      </c>
      <c r="AR643" s="31">
        <f t="shared" ca="1" si="697"/>
        <v>402.56922043010746</v>
      </c>
      <c r="AS643" s="31">
        <f t="shared" ca="1" si="698"/>
        <v>6508.2741935483891</v>
      </c>
      <c r="AT643" s="31">
        <f t="shared" ca="1" si="699"/>
        <v>-813.07862903225805</v>
      </c>
      <c r="AU643" s="31">
        <f t="shared" ca="1" si="700"/>
        <v>663.5913978494624</v>
      </c>
      <c r="AV643" s="31">
        <f t="shared" ca="1" si="701"/>
        <v>-5583.5161290322567</v>
      </c>
      <c r="AW643" s="31">
        <f t="shared" ca="1" si="702"/>
        <v>65.047043010752674</v>
      </c>
      <c r="AX643" s="31">
        <f t="shared" ca="1" si="703"/>
        <v>1350.5215053763443</v>
      </c>
      <c r="AY643" s="31">
        <f t="shared" ca="1" si="704"/>
        <v>-1174.383064516129</v>
      </c>
      <c r="AZ643" s="31">
        <f t="shared" ca="1" si="705"/>
        <v>-997.34811827956992</v>
      </c>
      <c r="BA643" s="31">
        <f t="shared" ca="1" si="706"/>
        <v>-382.02016129032256</v>
      </c>
      <c r="BB643" s="31">
        <f t="shared" ca="1" si="707"/>
        <v>-2410.5497311827958</v>
      </c>
      <c r="BC643" s="31">
        <f t="shared" ca="1" si="708"/>
        <v>-1597.1438172043011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2005</v>
      </c>
      <c r="BI643" s="32">
        <f>IF($BF643&gt;$Y$7,"",IF(AND($BF643=$Y$7,$BG643=23),"",Entrées!D671-Entrées!D670))</f>
        <v>1375</v>
      </c>
      <c r="BJ643" s="32">
        <f>IF($BF643&gt;$Y$7,"",IF(AND($BF643=$Y$7,$BG643=23),"",Entrées!E671-Entrées!E670))</f>
        <v>1925</v>
      </c>
      <c r="BK643" s="32">
        <f>IF($BF643&gt;$Y$7,"",IF(AND($BF643=$Y$7,$BG643=23),"",Entrées!F671-Entrées!F670))</f>
        <v>-0.5</v>
      </c>
      <c r="BL643" s="32">
        <f>IF($BF643&gt;$Y$7,"",IF(AND($BF643=$Y$7,$BG643=23),"",Entrées!G671-Entrées!G670))</f>
        <v>0</v>
      </c>
      <c r="BM643" s="32">
        <f>IF($BF643&gt;$Y$7,"",IF(AND($BF643=$Y$7,$BG643=23),"",Entrées!H671-Entrées!H670))</f>
        <v>-0.5</v>
      </c>
      <c r="BN643" s="32">
        <f>IF($BF643&gt;$Y$7,"",IF(AND($BF643=$Y$7,$BG643=23),"",Entrées!I671-Entrées!I670))</f>
        <v>1056.5</v>
      </c>
      <c r="BO643" s="32">
        <f>IF($BF643&gt;$Y$7,"",IF(AND($BF643=$Y$7,$BG643=23),"",Entrées!J671-Entrées!J670))</f>
        <v>103</v>
      </c>
      <c r="BP643" s="32">
        <f>IF($BF643&gt;$Y$7,"",IF(AND($BF643=$Y$7,$BG643=23),"",Entrées!K671-Entrées!K670))</f>
        <v>435.5</v>
      </c>
      <c r="BQ643" s="32">
        <f>IF($BF643&gt;$Y$7,"",IF(AND($BF643=$Y$7,$BG643=23),"",Entrées!L671-Entrées!L670))</f>
        <v>-165</v>
      </c>
      <c r="BR643" s="32">
        <f>IF($BF643&gt;$Y$7,"",IF(AND($BF643=$Y$7,$BG643=23),"",Entrées!M671-Entrées!M670))</f>
        <v>-76.5</v>
      </c>
      <c r="BS643" s="32">
        <f>IF($BF643&gt;$Y$7,"",IF(AND($BF643=$Y$7,$BG643=23),"",Entrées!N671-Entrées!N670))</f>
        <v>-19</v>
      </c>
      <c r="BT643" s="32">
        <f>IF($BF643&gt;$Y$7,"",IF(AND($BF643=$Y$7,$BG643=23),"",Entrées!O671-Entrées!O670))</f>
        <v>670.5</v>
      </c>
      <c r="BU643" s="32">
        <f>IF($BF643&gt;$Y$7,"",IF(AND($BF643=$Y$7,$BG643=23),"",Entrées!P671-Entrées!P670))</f>
        <v>0</v>
      </c>
      <c r="BV643" s="32">
        <f>IF($BF643&gt;$Y$7,"",IF(AND($BF643=$Y$7,$BG643=23),"",Entrées!Q671-Entrées!Q670))</f>
        <v>1010</v>
      </c>
      <c r="BW643" s="32">
        <f>IF($BF643&gt;$Y$7,"",IF(AND($BF643=$Y$7,$BG643=23),"",Entrées!R671-Entrées!R670))</f>
        <v>0</v>
      </c>
      <c r="BX643" s="32">
        <f>IF($BF643&gt;$Y$7,"",IF(AND($BF643=$Y$7,$BG643=23),"",Entrées!S671-Entrées!S670))</f>
        <v>-344</v>
      </c>
      <c r="BY643" s="32">
        <f>IF($BF643&gt;$Y$7,"",IF(AND($BF643=$Y$7,$BG643=23),"",Entrées!T671-Entrées!T670))</f>
        <v>0</v>
      </c>
      <c r="BZ643" s="32">
        <f>IF($BF643&gt;$Y$7,"",IF(AND($BF643=$Y$7,$BG643=23),"",Entrées!U671-Entrées!U670))</f>
        <v>9</v>
      </c>
      <c r="CA643" s="32">
        <f>IF($BF643&gt;$Y$7,"",IF(AND($BF643=$Y$7,$BG643=23),"",Entrées!V671-Entrées!V670))</f>
        <v>159</v>
      </c>
      <c r="CD643" s="33">
        <f>IF($BF643&lt;=$Y$7,Entrées!J670/CD$2,"")</f>
        <v>0.72710068130204386</v>
      </c>
      <c r="CE643" s="33">
        <f>IF($BF643&lt;=$Y$7,Entrées!K670/CE$2,"")</f>
        <v>0.12517916865742953</v>
      </c>
      <c r="CF643" s="11">
        <f t="shared" si="710"/>
        <v>7926</v>
      </c>
      <c r="CG643" s="11">
        <f t="shared" si="711"/>
        <v>4186</v>
      </c>
      <c r="CH643" s="52">
        <f t="shared" si="712"/>
        <v>0.27160101910413265</v>
      </c>
      <c r="CI643" s="52">
        <f t="shared" si="713"/>
        <v>9.6170382329218221E-2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-1000</v>
      </c>
      <c r="F644" s="28">
        <f ca="1">IF($D644&gt;$D$8,"",INDIRECT(ADDRESS(ROW(Entrées!$C$37)+($D644-1)*24+F$11,COLUMN(Entrées!$C$37)+($C644-1),4,TRUE,"Entrées")))</f>
        <v>-1200</v>
      </c>
      <c r="G644" s="28">
        <f ca="1">IF($D644&gt;$D$8,"",INDIRECT(ADDRESS(ROW(Entrées!$C$37)+($D644-1)*24+G$11,COLUMN(Entrées!$C$37)+($C644-1),4,TRUE,"Entrées")))</f>
        <v>-1200</v>
      </c>
      <c r="H644" s="28">
        <f ca="1">IF($D644&gt;$D$8,"",INDIRECT(ADDRESS(ROW(Entrées!$C$37)+($D644-1)*24+H$11,COLUMN(Entrées!$C$37)+($C644-1),4,TRUE,"Entrées")))</f>
        <v>-1200</v>
      </c>
      <c r="I644" s="28">
        <f ca="1">IF($D644&gt;$D$8,"",INDIRECT(ADDRESS(ROW(Entrées!$C$37)+($D644-1)*24+I$11,COLUMN(Entrées!$C$37)+($C644-1),4,TRUE,"Entrées")))</f>
        <v>-1200</v>
      </c>
      <c r="J644" s="28">
        <f ca="1">IF($D644&gt;$D$8,"",INDIRECT(ADDRESS(ROW(Entrées!$C$37)+($D644-1)*24+J$11,COLUMN(Entrées!$C$37)+($C644-1),4,TRUE,"Entrées")))</f>
        <v>-1200</v>
      </c>
      <c r="K644" s="28">
        <f ca="1">IF($D644&gt;$D$8,"",INDIRECT(ADDRESS(ROW(Entrées!$C$37)+($D644-1)*24+K$11,COLUMN(Entrées!$C$37)+($C644-1),4,TRUE,"Entrées")))</f>
        <v>-1200</v>
      </c>
      <c r="L644" s="28">
        <f ca="1">IF($D644&gt;$D$8,"",INDIRECT(ADDRESS(ROW(Entrées!$C$37)+($D644-1)*24+L$11,COLUMN(Entrées!$C$37)+($C644-1),4,TRUE,"Entrées")))</f>
        <v>-927</v>
      </c>
      <c r="M644" s="28">
        <f ca="1">IF($D644&gt;$D$8,"",INDIRECT(ADDRESS(ROW(Entrées!$C$37)+($D644-1)*24+M$11,COLUMN(Entrées!$C$37)+($C644-1),4,TRUE,"Entrées")))</f>
        <v>-964</v>
      </c>
      <c r="N644" s="28">
        <f ca="1">IF($D644&gt;$D$8,"",INDIRECT(ADDRESS(ROW(Entrées!$C$37)+($D644-1)*24+N$11,COLUMN(Entrées!$C$37)+($C644-1),4,TRUE,"Entrées")))</f>
        <v>-850</v>
      </c>
      <c r="O644" s="28">
        <f ca="1">IF($D644&gt;$D$8,"",INDIRECT(ADDRESS(ROW(Entrées!$C$37)+($D644-1)*24+O$11,COLUMN(Entrées!$C$37)+($C644-1),4,TRUE,"Entrées")))</f>
        <v>-912</v>
      </c>
      <c r="P644" s="28">
        <f ca="1">IF($D644&gt;$D$8,"",INDIRECT(ADDRESS(ROW(Entrées!$C$37)+($D644-1)*24+P$11,COLUMN(Entrées!$C$37)+($C644-1),4,TRUE,"Entrées")))</f>
        <v>-814</v>
      </c>
      <c r="Q644" s="28">
        <f ca="1">IF($D644&gt;$D$8,"",INDIRECT(ADDRESS(ROW(Entrées!$C$37)+($D644-1)*24+Q$11,COLUMN(Entrées!$C$37)+($C644-1),4,TRUE,"Entrées")))</f>
        <v>-900</v>
      </c>
      <c r="R644" s="28">
        <f ca="1">IF($D644&gt;$D$8,"",INDIRECT(ADDRESS(ROW(Entrées!$C$37)+($D644-1)*24+R$11,COLUMN(Entrées!$C$37)+($C644-1),4,TRUE,"Entrées")))</f>
        <v>-896</v>
      </c>
      <c r="S644" s="28">
        <f ca="1">IF($D644&gt;$D$8,"",INDIRECT(ADDRESS(ROW(Entrées!$C$37)+($D644-1)*24+S$11,COLUMN(Entrées!$C$37)+($C644-1),4,TRUE,"Entrées")))</f>
        <v>-824</v>
      </c>
      <c r="T644" s="28">
        <f ca="1">IF($D644&gt;$D$8,"",INDIRECT(ADDRESS(ROW(Entrées!$C$37)+($D644-1)*24+T$11,COLUMN(Entrées!$C$37)+($C644-1),4,TRUE,"Entrées")))</f>
        <v>-786</v>
      </c>
      <c r="U644" s="28">
        <f ca="1">IF($D644&gt;$D$8,"",INDIRECT(ADDRESS(ROW(Entrées!$C$37)+($D644-1)*24+U$11,COLUMN(Entrées!$C$37)+($C644-1),4,TRUE,"Entrées")))</f>
        <v>-798</v>
      </c>
      <c r="V644" s="28">
        <f ca="1">IF($D644&gt;$D$8,"",INDIRECT(ADDRESS(ROW(Entrées!$C$37)+($D644-1)*24+V$11,COLUMN(Entrées!$C$37)+($C644-1),4,TRUE,"Entrées")))</f>
        <v>-625</v>
      </c>
      <c r="W644" s="28">
        <f ca="1">IF($D644&gt;$D$8,"",INDIRECT(ADDRESS(ROW(Entrées!$C$37)+($D644-1)*24+W$11,COLUMN(Entrées!$C$37)+($C644-1),4,TRUE,"Entrées")))</f>
        <v>-479</v>
      </c>
      <c r="X644" s="28">
        <f ca="1">IF($D644&gt;$D$8,"",INDIRECT(ADDRESS(ROW(Entrées!$C$37)+($D644-1)*24+X$11,COLUMN(Entrées!$C$37)+($C644-1),4,TRUE,"Entrées")))</f>
        <v>-307</v>
      </c>
      <c r="Y644" s="28">
        <f ca="1">IF($D644&gt;$D$8,"",INDIRECT(ADDRESS(ROW(Entrées!$C$37)+($D644-1)*24+Y$11,COLUMN(Entrées!$C$37)+($C644-1),4,TRUE,"Entrées")))</f>
        <v>-1000</v>
      </c>
      <c r="Z644" s="28">
        <f ca="1">IF($D644&gt;$D$8,"",INDIRECT(ADDRESS(ROW(Entrées!$C$37)+($D644-1)*24+Z$11,COLUMN(Entrées!$C$37)+($C644-1),4,TRUE,"Entrées")))</f>
        <v>-1000</v>
      </c>
      <c r="AA644" s="28">
        <f ca="1">IF($D644&gt;$D$8,"",INDIRECT(ADDRESS(ROW(Entrées!$C$37)+($D644-1)*24+AA$11,COLUMN(Entrées!$C$37)+($C644-1),4,TRUE,"Entrées")))</f>
        <v>-948</v>
      </c>
      <c r="AB644" s="28">
        <f ca="1">IF($D644&gt;$D$8,"",INDIRECT(ADDRESS(ROW(Entrées!$C$37)+($D644-1)*24+AB$11,COLUMN(Entrées!$C$37)+($C644-1),4,TRUE,"Entrées")))</f>
        <v>-1000</v>
      </c>
      <c r="AC644" s="11"/>
      <c r="AD644" s="40">
        <f t="shared" ca="1" si="773"/>
        <v>-926.25</v>
      </c>
      <c r="AE644" s="40">
        <f t="shared" ca="1" si="775"/>
        <v>-307</v>
      </c>
      <c r="AF644" s="40">
        <f t="shared" ca="1" si="776"/>
        <v>-1200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49473.956989247294</v>
      </c>
      <c r="AK644" s="31">
        <f t="shared" ca="1" si="690"/>
        <v>49350.672043010745</v>
      </c>
      <c r="AL644" s="31">
        <f t="shared" ca="1" si="691"/>
        <v>49398.118279569891</v>
      </c>
      <c r="AM644" s="31">
        <f t="shared" ca="1" si="692"/>
        <v>347.55645161290329</v>
      </c>
      <c r="AN644" s="31">
        <f t="shared" ca="1" si="693"/>
        <v>2588.1444892473114</v>
      </c>
      <c r="AO644" s="31">
        <f t="shared" ca="1" si="694"/>
        <v>1503.5463709677417</v>
      </c>
      <c r="AP644" s="31">
        <f t="shared" ca="1" si="695"/>
        <v>41704.171370967742</v>
      </c>
      <c r="AQ644" s="31">
        <f t="shared" ca="1" si="696"/>
        <v>2152.7096774193546</v>
      </c>
      <c r="AR644" s="31">
        <f t="shared" ca="1" si="697"/>
        <v>402.56922043010746</v>
      </c>
      <c r="AS644" s="31">
        <f t="shared" ca="1" si="698"/>
        <v>6508.2741935483891</v>
      </c>
      <c r="AT644" s="31">
        <f t="shared" ca="1" si="699"/>
        <v>-813.07862903225805</v>
      </c>
      <c r="AU644" s="31">
        <f t="shared" ca="1" si="700"/>
        <v>663.5913978494624</v>
      </c>
      <c r="AV644" s="31">
        <f t="shared" ca="1" si="701"/>
        <v>-5583.5161290322567</v>
      </c>
      <c r="AW644" s="31">
        <f t="shared" ca="1" si="702"/>
        <v>65.047043010752674</v>
      </c>
      <c r="AX644" s="31">
        <f t="shared" ca="1" si="703"/>
        <v>1350.5215053763443</v>
      </c>
      <c r="AY644" s="31">
        <f t="shared" ca="1" si="704"/>
        <v>-1174.383064516129</v>
      </c>
      <c r="AZ644" s="31">
        <f t="shared" ca="1" si="705"/>
        <v>-997.34811827956992</v>
      </c>
      <c r="BA644" s="31">
        <f t="shared" ca="1" si="706"/>
        <v>-382.02016129032256</v>
      </c>
      <c r="BB644" s="31">
        <f t="shared" ca="1" si="707"/>
        <v>-2410.5497311827958</v>
      </c>
      <c r="BC644" s="31">
        <f t="shared" ca="1" si="708"/>
        <v>-1597.1438172043011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1171.5</v>
      </c>
      <c r="BI644" s="32">
        <f>IF($BF644&gt;$Y$7,"",IF(AND($BF644=$Y$7,$BG644=23),"",Entrées!D672-Entrées!D671))</f>
        <v>1487.5</v>
      </c>
      <c r="BJ644" s="32">
        <f>IF($BF644&gt;$Y$7,"",IF(AND($BF644=$Y$7,$BG644=23),"",Entrées!E672-Entrées!E671))</f>
        <v>1175</v>
      </c>
      <c r="BK644" s="32">
        <f>IF($BF644&gt;$Y$7,"",IF(AND($BF644=$Y$7,$BG644=23),"",Entrées!F672-Entrées!F671))</f>
        <v>0</v>
      </c>
      <c r="BL644" s="32">
        <f>IF($BF644&gt;$Y$7,"",IF(AND($BF644=$Y$7,$BG644=23),"",Entrées!G672-Entrées!G671))</f>
        <v>0</v>
      </c>
      <c r="BM644" s="32">
        <f>IF($BF644&gt;$Y$7,"",IF(AND($BF644=$Y$7,$BG644=23),"",Entrées!H672-Entrées!H671))</f>
        <v>-2</v>
      </c>
      <c r="BN644" s="32">
        <f>IF($BF644&gt;$Y$7,"",IF(AND($BF644=$Y$7,$BG644=23),"",Entrées!I672-Entrées!I671))</f>
        <v>-207</v>
      </c>
      <c r="BO644" s="32">
        <f>IF($BF644&gt;$Y$7,"",IF(AND($BF644=$Y$7,$BG644=23),"",Entrées!J672-Entrées!J671))</f>
        <v>123.5</v>
      </c>
      <c r="BP644" s="32">
        <f>IF($BF644&gt;$Y$7,"",IF(AND($BF644=$Y$7,$BG644=23),"",Entrées!K672-Entrées!K671))</f>
        <v>325.5</v>
      </c>
      <c r="BQ644" s="32">
        <f>IF($BF644&gt;$Y$7,"",IF(AND($BF644=$Y$7,$BG644=23),"",Entrées!L672-Entrées!L671))</f>
        <v>73</v>
      </c>
      <c r="BR644" s="32">
        <f>IF($BF644&gt;$Y$7,"",IF(AND($BF644=$Y$7,$BG644=23),"",Entrées!M672-Entrées!M671))</f>
        <v>-5.5</v>
      </c>
      <c r="BS644" s="32">
        <f>IF($BF644&gt;$Y$7,"",IF(AND($BF644=$Y$7,$BG644=23),"",Entrées!N672-Entrées!N671))</f>
        <v>11.5</v>
      </c>
      <c r="BT644" s="32">
        <f>IF($BF644&gt;$Y$7,"",IF(AND($BF644=$Y$7,$BG644=23),"",Entrées!O672-Entrées!O671))</f>
        <v>853</v>
      </c>
      <c r="BU644" s="32">
        <f>IF($BF644&gt;$Y$7,"",IF(AND($BF644=$Y$7,$BG644=23),"",Entrées!P672-Entrées!P671))</f>
        <v>0</v>
      </c>
      <c r="BV644" s="32">
        <f>IF($BF644&gt;$Y$7,"",IF(AND($BF644=$Y$7,$BG644=23),"",Entrées!Q672-Entrées!Q671))</f>
        <v>507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-160</v>
      </c>
      <c r="BY644" s="32">
        <f>IF($BF644&gt;$Y$7,"",IF(AND($BF644=$Y$7,$BG644=23),"",Entrées!T672-Entrées!T671))</f>
        <v>0</v>
      </c>
      <c r="BZ644" s="32">
        <f>IF($BF644&gt;$Y$7,"",IF(AND($BF644=$Y$7,$BG644=23),"",Entrées!U672-Entrées!U671))</f>
        <v>179</v>
      </c>
      <c r="CA644" s="32">
        <f>IF($BF644&gt;$Y$7,"",IF(AND($BF644=$Y$7,$BG644=23),"",Entrées!V672-Entrées!V671))</f>
        <v>535</v>
      </c>
      <c r="CD644" s="33">
        <f>IF($BF644&lt;=$Y$7,Entrées!J671/CD$2,"")</f>
        <v>0.74009588695432749</v>
      </c>
      <c r="CE644" s="33">
        <f>IF($BF644&lt;=$Y$7,Entrées!K671/CE$2,"")</f>
        <v>0.22921643573817488</v>
      </c>
      <c r="CF644" s="11">
        <f t="shared" si="710"/>
        <v>7926</v>
      </c>
      <c r="CG644" s="11">
        <f t="shared" si="711"/>
        <v>4186</v>
      </c>
      <c r="CH644" s="52">
        <f t="shared" si="712"/>
        <v>0.27160101910413265</v>
      </c>
      <c r="CI644" s="52">
        <f t="shared" si="713"/>
        <v>9.6170382329218221E-2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-1000</v>
      </c>
      <c r="F645" s="28">
        <f ca="1">IF($D645&gt;$D$8,"",INDIRECT(ADDRESS(ROW(Entrées!$C$37)+($D645-1)*24+F$11,COLUMN(Entrées!$C$37)+($C645-1),4,TRUE,"Entrées")))</f>
        <v>-1000</v>
      </c>
      <c r="G645" s="28">
        <f ca="1">IF($D645&gt;$D$8,"",INDIRECT(ADDRESS(ROW(Entrées!$C$37)+($D645-1)*24+G$11,COLUMN(Entrées!$C$37)+($C645-1),4,TRUE,"Entrées")))</f>
        <v>-1200</v>
      </c>
      <c r="H645" s="28">
        <f ca="1">IF($D645&gt;$D$8,"",INDIRECT(ADDRESS(ROW(Entrées!$C$37)+($D645-1)*24+H$11,COLUMN(Entrées!$C$37)+($C645-1),4,TRUE,"Entrées")))</f>
        <v>-1200</v>
      </c>
      <c r="I645" s="28">
        <f ca="1">IF($D645&gt;$D$8,"",INDIRECT(ADDRESS(ROW(Entrées!$C$37)+($D645-1)*24+I$11,COLUMN(Entrées!$C$37)+($C645-1),4,TRUE,"Entrées")))</f>
        <v>-1200</v>
      </c>
      <c r="J645" s="28">
        <f ca="1">IF($D645&gt;$D$8,"",INDIRECT(ADDRESS(ROW(Entrées!$C$37)+($D645-1)*24+J$11,COLUMN(Entrées!$C$37)+($C645-1),4,TRUE,"Entrées")))</f>
        <v>-1200</v>
      </c>
      <c r="K645" s="28">
        <f ca="1">IF($D645&gt;$D$8,"",INDIRECT(ADDRESS(ROW(Entrées!$C$37)+($D645-1)*24+K$11,COLUMN(Entrées!$C$37)+($C645-1),4,TRUE,"Entrées")))</f>
        <v>-1200</v>
      </c>
      <c r="L645" s="28">
        <f ca="1">IF($D645&gt;$D$8,"",INDIRECT(ADDRESS(ROW(Entrées!$C$37)+($D645-1)*24+L$11,COLUMN(Entrées!$C$37)+($C645-1),4,TRUE,"Entrées")))</f>
        <v>-1200</v>
      </c>
      <c r="M645" s="28">
        <f ca="1">IF($D645&gt;$D$8,"",INDIRECT(ADDRESS(ROW(Entrées!$C$37)+($D645-1)*24+M$11,COLUMN(Entrées!$C$37)+($C645-1),4,TRUE,"Entrées")))</f>
        <v>-1000</v>
      </c>
      <c r="N645" s="28">
        <f ca="1">IF($D645&gt;$D$8,"",INDIRECT(ADDRESS(ROW(Entrées!$C$37)+($D645-1)*24+N$11,COLUMN(Entrées!$C$37)+($C645-1),4,TRUE,"Entrées")))</f>
        <v>-1000</v>
      </c>
      <c r="O645" s="28">
        <f ca="1">IF($D645&gt;$D$8,"",INDIRECT(ADDRESS(ROW(Entrées!$C$37)+($D645-1)*24+O$11,COLUMN(Entrées!$C$37)+($C645-1),4,TRUE,"Entrées")))</f>
        <v>-1000</v>
      </c>
      <c r="P645" s="28">
        <f ca="1">IF($D645&gt;$D$8,"",INDIRECT(ADDRESS(ROW(Entrées!$C$37)+($D645-1)*24+P$11,COLUMN(Entrées!$C$37)+($C645-1),4,TRUE,"Entrées")))</f>
        <v>-984</v>
      </c>
      <c r="Q645" s="28">
        <f ca="1">IF($D645&gt;$D$8,"",INDIRECT(ADDRESS(ROW(Entrées!$C$37)+($D645-1)*24+Q$11,COLUMN(Entrées!$C$37)+($C645-1),4,TRUE,"Entrées")))</f>
        <v>-994</v>
      </c>
      <c r="R645" s="28">
        <f ca="1">IF($D645&gt;$D$8,"",INDIRECT(ADDRESS(ROW(Entrées!$C$37)+($D645-1)*24+R$11,COLUMN(Entrées!$C$37)+($C645-1),4,TRUE,"Entrées")))</f>
        <v>-1000</v>
      </c>
      <c r="S645" s="28">
        <f ca="1">IF($D645&gt;$D$8,"",INDIRECT(ADDRESS(ROW(Entrées!$C$37)+($D645-1)*24+S$11,COLUMN(Entrées!$C$37)+($C645-1),4,TRUE,"Entrées")))</f>
        <v>-1000</v>
      </c>
      <c r="T645" s="28">
        <f ca="1">IF($D645&gt;$D$8,"",INDIRECT(ADDRESS(ROW(Entrées!$C$37)+($D645-1)*24+T$11,COLUMN(Entrées!$C$37)+($C645-1),4,TRUE,"Entrées")))</f>
        <v>-1000</v>
      </c>
      <c r="U645" s="28">
        <f ca="1">IF($D645&gt;$D$8,"",INDIRECT(ADDRESS(ROW(Entrées!$C$37)+($D645-1)*24+U$11,COLUMN(Entrées!$C$37)+($C645-1),4,TRUE,"Entrées")))</f>
        <v>-1000</v>
      </c>
      <c r="V645" s="28">
        <f ca="1">IF($D645&gt;$D$8,"",INDIRECT(ADDRESS(ROW(Entrées!$C$37)+($D645-1)*24+V$11,COLUMN(Entrées!$C$37)+($C645-1),4,TRUE,"Entrées")))</f>
        <v>-1000</v>
      </c>
      <c r="W645" s="28">
        <f ca="1">IF($D645&gt;$D$8,"",INDIRECT(ADDRESS(ROW(Entrées!$C$37)+($D645-1)*24+W$11,COLUMN(Entrées!$C$37)+($C645-1),4,TRUE,"Entrées")))</f>
        <v>-1000</v>
      </c>
      <c r="X645" s="28">
        <f ca="1">IF($D645&gt;$D$8,"",INDIRECT(ADDRESS(ROW(Entrées!$C$37)+($D645-1)*24+X$11,COLUMN(Entrées!$C$37)+($C645-1),4,TRUE,"Entrées")))</f>
        <v>-483</v>
      </c>
      <c r="Y645" s="28">
        <f ca="1">IF($D645&gt;$D$8,"",INDIRECT(ADDRESS(ROW(Entrées!$C$37)+($D645-1)*24+Y$11,COLUMN(Entrées!$C$37)+($C645-1),4,TRUE,"Entrées")))</f>
        <v>-1000</v>
      </c>
      <c r="Z645" s="28">
        <f ca="1">IF($D645&gt;$D$8,"",INDIRECT(ADDRESS(ROW(Entrées!$C$37)+($D645-1)*24+Z$11,COLUMN(Entrées!$C$37)+($C645-1),4,TRUE,"Entrées")))</f>
        <v>-1000</v>
      </c>
      <c r="AA645" s="28">
        <f ca="1">IF($D645&gt;$D$8,"",INDIRECT(ADDRESS(ROW(Entrées!$C$37)+($D645-1)*24+AA$11,COLUMN(Entrées!$C$37)+($C645-1),4,TRUE,"Entrées")))</f>
        <v>-1000</v>
      </c>
      <c r="AB645" s="28">
        <f ca="1">IF($D645&gt;$D$8,"",INDIRECT(ADDRESS(ROW(Entrées!$C$37)+($D645-1)*24+AB$11,COLUMN(Entrées!$C$37)+($C645-1),4,TRUE,"Entrées")))</f>
        <v>-763</v>
      </c>
      <c r="AC645" s="11"/>
      <c r="AD645" s="40">
        <f t="shared" ca="1" si="773"/>
        <v>-1017.6666666666666</v>
      </c>
      <c r="AE645" s="40">
        <f t="shared" ca="1" si="775"/>
        <v>-483</v>
      </c>
      <c r="AF645" s="40">
        <f t="shared" ca="1" si="776"/>
        <v>-1200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49473.956989247294</v>
      </c>
      <c r="AK645" s="31">
        <f t="shared" ca="1" si="690"/>
        <v>49350.672043010745</v>
      </c>
      <c r="AL645" s="31">
        <f t="shared" ca="1" si="691"/>
        <v>49398.118279569891</v>
      </c>
      <c r="AM645" s="31">
        <f t="shared" ca="1" si="692"/>
        <v>347.55645161290329</v>
      </c>
      <c r="AN645" s="31">
        <f t="shared" ca="1" si="693"/>
        <v>2588.1444892473114</v>
      </c>
      <c r="AO645" s="31">
        <f t="shared" ca="1" si="694"/>
        <v>1503.5463709677417</v>
      </c>
      <c r="AP645" s="31">
        <f t="shared" ca="1" si="695"/>
        <v>41704.171370967742</v>
      </c>
      <c r="AQ645" s="31">
        <f t="shared" ca="1" si="696"/>
        <v>2152.7096774193546</v>
      </c>
      <c r="AR645" s="31">
        <f t="shared" ca="1" si="697"/>
        <v>402.56922043010746</v>
      </c>
      <c r="AS645" s="31">
        <f t="shared" ca="1" si="698"/>
        <v>6508.2741935483891</v>
      </c>
      <c r="AT645" s="31">
        <f t="shared" ca="1" si="699"/>
        <v>-813.07862903225805</v>
      </c>
      <c r="AU645" s="31">
        <f t="shared" ca="1" si="700"/>
        <v>663.5913978494624</v>
      </c>
      <c r="AV645" s="31">
        <f t="shared" ca="1" si="701"/>
        <v>-5583.5161290322567</v>
      </c>
      <c r="AW645" s="31">
        <f t="shared" ca="1" si="702"/>
        <v>65.047043010752674</v>
      </c>
      <c r="AX645" s="31">
        <f t="shared" ca="1" si="703"/>
        <v>1350.5215053763443</v>
      </c>
      <c r="AY645" s="31">
        <f t="shared" ca="1" si="704"/>
        <v>-1174.383064516129</v>
      </c>
      <c r="AZ645" s="31">
        <f t="shared" ca="1" si="705"/>
        <v>-997.34811827956992</v>
      </c>
      <c r="BA645" s="31">
        <f t="shared" ca="1" si="706"/>
        <v>-382.02016129032256</v>
      </c>
      <c r="BB645" s="31">
        <f t="shared" ca="1" si="707"/>
        <v>-2410.5497311827958</v>
      </c>
      <c r="BC645" s="31">
        <f t="shared" ca="1" si="708"/>
        <v>-1597.1438172043011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1523</v>
      </c>
      <c r="BI645" s="32">
        <f>IF($BF645&gt;$Y$7,"",IF(AND($BF645=$Y$7,$BG645=23),"",Entrées!D673-Entrées!D672))</f>
        <v>1850</v>
      </c>
      <c r="BJ645" s="32">
        <f>IF($BF645&gt;$Y$7,"",IF(AND($BF645=$Y$7,$BG645=23),"",Entrées!E673-Entrées!E672))</f>
        <v>1575</v>
      </c>
      <c r="BK645" s="32">
        <f>IF($BF645&gt;$Y$7,"",IF(AND($BF645=$Y$7,$BG645=23),"",Entrées!F673-Entrées!F672))</f>
        <v>0</v>
      </c>
      <c r="BL645" s="32">
        <f>IF($BF645&gt;$Y$7,"",IF(AND($BF645=$Y$7,$BG645=23),"",Entrées!G673-Entrées!G672))</f>
        <v>0</v>
      </c>
      <c r="BM645" s="32">
        <f>IF($BF645&gt;$Y$7,"",IF(AND($BF645=$Y$7,$BG645=23),"",Entrées!H673-Entrées!H672))</f>
        <v>-0.5</v>
      </c>
      <c r="BN645" s="32">
        <f>IF($BF645&gt;$Y$7,"",IF(AND($BF645=$Y$7,$BG645=23),"",Entrées!I673-Entrées!I672))</f>
        <v>-39</v>
      </c>
      <c r="BO645" s="32">
        <f>IF($BF645&gt;$Y$7,"",IF(AND($BF645=$Y$7,$BG645=23),"",Entrées!J673-Entrées!J672))</f>
        <v>7.5</v>
      </c>
      <c r="BP645" s="32">
        <f>IF($BF645&gt;$Y$7,"",IF(AND($BF645=$Y$7,$BG645=23),"",Entrées!K673-Entrées!K672))</f>
        <v>180</v>
      </c>
      <c r="BQ645" s="32">
        <f>IF($BF645&gt;$Y$7,"",IF(AND($BF645=$Y$7,$BG645=23),"",Entrées!L673-Entrées!L672))</f>
        <v>314.5</v>
      </c>
      <c r="BR645" s="32">
        <f>IF($BF645&gt;$Y$7,"",IF(AND($BF645=$Y$7,$BG645=23),"",Entrées!M673-Entrées!M672))</f>
        <v>454.5</v>
      </c>
      <c r="BS645" s="32">
        <f>IF($BF645&gt;$Y$7,"",IF(AND($BF645=$Y$7,$BG645=23),"",Entrées!N673-Entrées!N672))</f>
        <v>1</v>
      </c>
      <c r="BT645" s="32">
        <f>IF($BF645&gt;$Y$7,"",IF(AND($BF645=$Y$7,$BG645=23),"",Entrées!O673-Entrées!O672))</f>
        <v>606</v>
      </c>
      <c r="BU645" s="32">
        <f>IF($BF645&gt;$Y$7,"",IF(AND($BF645=$Y$7,$BG645=23),"",Entrées!P673-Entrées!P672))</f>
        <v>-0.5</v>
      </c>
      <c r="BV645" s="32">
        <f>IF($BF645&gt;$Y$7,"",IF(AND($BF645=$Y$7,$BG645=23),"",Entrées!Q673-Entrées!Q672))</f>
        <v>0</v>
      </c>
      <c r="BW645" s="32">
        <f>IF($BF645&gt;$Y$7,"",IF(AND($BF645=$Y$7,$BG645=23),"",Entrées!R673-Entrées!R672))</f>
        <v>0</v>
      </c>
      <c r="BX645" s="32">
        <f>IF($BF645&gt;$Y$7,"",IF(AND($BF645=$Y$7,$BG645=23),"",Entrées!S673-Entrées!S672))</f>
        <v>-78</v>
      </c>
      <c r="BY645" s="32">
        <f>IF($BF645&gt;$Y$7,"",IF(AND($BF645=$Y$7,$BG645=23),"",Entrées!T673-Entrées!T672))</f>
        <v>0</v>
      </c>
      <c r="BZ645" s="32">
        <f>IF($BF645&gt;$Y$7,"",IF(AND($BF645=$Y$7,$BG645=23),"",Entrées!U673-Entrées!U672))</f>
        <v>-63</v>
      </c>
      <c r="CA645" s="32">
        <f>IF($BF645&gt;$Y$7,"",IF(AND($BF645=$Y$7,$BG645=23),"",Entrées!V673-Entrées!V672))</f>
        <v>-273</v>
      </c>
      <c r="CD645" s="33">
        <f>IF($BF645&lt;=$Y$7,Entrées!J672/CD$2,"")</f>
        <v>0.75567751703255115</v>
      </c>
      <c r="CE645" s="33">
        <f>IF($BF645&lt;=$Y$7,Entrées!K672/CE$2,"")</f>
        <v>0.30697563306258957</v>
      </c>
      <c r="CF645" s="11">
        <f t="shared" si="710"/>
        <v>7926</v>
      </c>
      <c r="CG645" s="11">
        <f t="shared" si="711"/>
        <v>4186</v>
      </c>
      <c r="CH645" s="52">
        <f t="shared" si="712"/>
        <v>0.27160101910413265</v>
      </c>
      <c r="CI645" s="52">
        <f t="shared" si="713"/>
        <v>9.6170382329218221E-2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-1000</v>
      </c>
      <c r="F646" s="28">
        <f ca="1">IF($D646&gt;$D$8,"",INDIRECT(ADDRESS(ROW(Entrées!$C$37)+($D646-1)*24+F$11,COLUMN(Entrées!$C$37)+($C646-1),4,TRUE,"Entrées")))</f>
        <v>-1200</v>
      </c>
      <c r="G646" s="28">
        <f ca="1">IF($D646&gt;$D$8,"",INDIRECT(ADDRESS(ROW(Entrées!$C$37)+($D646-1)*24+G$11,COLUMN(Entrées!$C$37)+($C646-1),4,TRUE,"Entrées")))</f>
        <v>-1200</v>
      </c>
      <c r="H646" s="28">
        <f ca="1">IF($D646&gt;$D$8,"",INDIRECT(ADDRESS(ROW(Entrées!$C$37)+($D646-1)*24+H$11,COLUMN(Entrées!$C$37)+($C646-1),4,TRUE,"Entrées")))</f>
        <v>-1200</v>
      </c>
      <c r="I646" s="28">
        <f ca="1">IF($D646&gt;$D$8,"",INDIRECT(ADDRESS(ROW(Entrées!$C$37)+($D646-1)*24+I$11,COLUMN(Entrées!$C$37)+($C646-1),4,TRUE,"Entrées")))</f>
        <v>-1084</v>
      </c>
      <c r="J646" s="28">
        <f ca="1">IF($D646&gt;$D$8,"",INDIRECT(ADDRESS(ROW(Entrées!$C$37)+($D646-1)*24+J$11,COLUMN(Entrées!$C$37)+($C646-1),4,TRUE,"Entrées")))</f>
        <v>-1118</v>
      </c>
      <c r="K646" s="28">
        <f ca="1">IF($D646&gt;$D$8,"",INDIRECT(ADDRESS(ROW(Entrées!$C$37)+($D646-1)*24+K$11,COLUMN(Entrées!$C$37)+($C646-1),4,TRUE,"Entrées")))</f>
        <v>-425</v>
      </c>
      <c r="L646" s="28">
        <f ca="1">IF($D646&gt;$D$8,"",INDIRECT(ADDRESS(ROW(Entrées!$C$37)+($D646-1)*24+L$11,COLUMN(Entrées!$C$37)+($C646-1),4,TRUE,"Entrées")))</f>
        <v>-404</v>
      </c>
      <c r="M646" s="28">
        <f ca="1">IF($D646&gt;$D$8,"",INDIRECT(ADDRESS(ROW(Entrées!$C$37)+($D646-1)*24+M$11,COLUMN(Entrées!$C$37)+($C646-1),4,TRUE,"Entrées")))</f>
        <v>-265</v>
      </c>
      <c r="N646" s="28">
        <f ca="1">IF($D646&gt;$D$8,"",INDIRECT(ADDRESS(ROW(Entrées!$C$37)+($D646-1)*24+N$11,COLUMN(Entrées!$C$37)+($C646-1),4,TRUE,"Entrées")))</f>
        <v>-523</v>
      </c>
      <c r="O646" s="28">
        <f ca="1">IF($D646&gt;$D$8,"",INDIRECT(ADDRESS(ROW(Entrées!$C$37)+($D646-1)*24+O$11,COLUMN(Entrées!$C$37)+($C646-1),4,TRUE,"Entrées")))</f>
        <v>-906</v>
      </c>
      <c r="P646" s="28">
        <f ca="1">IF($D646&gt;$D$8,"",INDIRECT(ADDRESS(ROW(Entrées!$C$37)+($D646-1)*24+P$11,COLUMN(Entrées!$C$37)+($C646-1),4,TRUE,"Entrées")))</f>
        <v>-995</v>
      </c>
      <c r="Q646" s="28">
        <f ca="1">IF($D646&gt;$D$8,"",INDIRECT(ADDRESS(ROW(Entrées!$C$37)+($D646-1)*24+Q$11,COLUMN(Entrées!$C$37)+($C646-1),4,TRUE,"Entrées")))</f>
        <v>-1100</v>
      </c>
      <c r="R646" s="28">
        <f ca="1">IF($D646&gt;$D$8,"",INDIRECT(ADDRESS(ROW(Entrées!$C$37)+($D646-1)*24+R$11,COLUMN(Entrées!$C$37)+($C646-1),4,TRUE,"Entrées")))</f>
        <v>-1200</v>
      </c>
      <c r="S646" s="28">
        <f ca="1">IF($D646&gt;$D$8,"",INDIRECT(ADDRESS(ROW(Entrées!$C$37)+($D646-1)*24+S$11,COLUMN(Entrées!$C$37)+($C646-1),4,TRUE,"Entrées")))</f>
        <v>-1200</v>
      </c>
      <c r="T646" s="28">
        <f ca="1">IF($D646&gt;$D$8,"",INDIRECT(ADDRESS(ROW(Entrées!$C$37)+($D646-1)*24+T$11,COLUMN(Entrées!$C$37)+($C646-1),4,TRUE,"Entrées")))</f>
        <v>-725</v>
      </c>
      <c r="U646" s="28">
        <f ca="1">IF($D646&gt;$D$8,"",INDIRECT(ADDRESS(ROW(Entrées!$C$37)+($D646-1)*24+U$11,COLUMN(Entrées!$C$37)+($C646-1),4,TRUE,"Entrées")))</f>
        <v>-483</v>
      </c>
      <c r="V646" s="28">
        <f ca="1">IF($D646&gt;$D$8,"",INDIRECT(ADDRESS(ROW(Entrées!$C$37)+($D646-1)*24+V$11,COLUMN(Entrées!$C$37)+($C646-1),4,TRUE,"Entrées")))</f>
        <v>-189</v>
      </c>
      <c r="W646" s="28">
        <f ca="1">IF($D646&gt;$D$8,"",INDIRECT(ADDRESS(ROW(Entrées!$C$37)+($D646-1)*24+W$11,COLUMN(Entrées!$C$37)+($C646-1),4,TRUE,"Entrées")))</f>
        <v>140</v>
      </c>
      <c r="X646" s="28">
        <f ca="1">IF($D646&gt;$D$8,"",INDIRECT(ADDRESS(ROW(Entrées!$C$37)+($D646-1)*24+X$11,COLUMN(Entrées!$C$37)+($C646-1),4,TRUE,"Entrées")))</f>
        <v>894</v>
      </c>
      <c r="Y646" s="28">
        <f ca="1">IF($D646&gt;$D$8,"",INDIRECT(ADDRESS(ROW(Entrées!$C$37)+($D646-1)*24+Y$11,COLUMN(Entrées!$C$37)+($C646-1),4,TRUE,"Entrées")))</f>
        <v>-593</v>
      </c>
      <c r="Z646" s="28">
        <f ca="1">IF($D646&gt;$D$8,"",INDIRECT(ADDRESS(ROW(Entrées!$C$37)+($D646-1)*24+Z$11,COLUMN(Entrées!$C$37)+($C646-1),4,TRUE,"Entrées")))</f>
        <v>-1000</v>
      </c>
      <c r="AA646" s="28">
        <f ca="1">IF($D646&gt;$D$8,"",INDIRECT(ADDRESS(ROW(Entrées!$C$37)+($D646-1)*24+AA$11,COLUMN(Entrées!$C$37)+($C646-1),4,TRUE,"Entrées")))</f>
        <v>-1000</v>
      </c>
      <c r="AB646" s="28">
        <f ca="1">IF($D646&gt;$D$8,"",INDIRECT(ADDRESS(ROW(Entrées!$C$37)+($D646-1)*24+AB$11,COLUMN(Entrées!$C$37)+($C646-1),4,TRUE,"Entrées")))</f>
        <v>-533</v>
      </c>
      <c r="AC646" s="11"/>
      <c r="AD646" s="40">
        <f t="shared" ca="1" si="773"/>
        <v>-721.20833333333337</v>
      </c>
      <c r="AE646" s="40">
        <f t="shared" ca="1" si="775"/>
        <v>894</v>
      </c>
      <c r="AF646" s="40">
        <f t="shared" ca="1" si="776"/>
        <v>-1200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49473.956989247294</v>
      </c>
      <c r="AK646" s="31">
        <f t="shared" ca="1" si="690"/>
        <v>49350.672043010745</v>
      </c>
      <c r="AL646" s="31">
        <f t="shared" ca="1" si="691"/>
        <v>49398.118279569891</v>
      </c>
      <c r="AM646" s="31">
        <f t="shared" ca="1" si="692"/>
        <v>347.55645161290329</v>
      </c>
      <c r="AN646" s="31">
        <f t="shared" ca="1" si="693"/>
        <v>2588.1444892473114</v>
      </c>
      <c r="AO646" s="31">
        <f t="shared" ca="1" si="694"/>
        <v>1503.5463709677417</v>
      </c>
      <c r="AP646" s="31">
        <f t="shared" ca="1" si="695"/>
        <v>41704.171370967742</v>
      </c>
      <c r="AQ646" s="31">
        <f t="shared" ca="1" si="696"/>
        <v>2152.7096774193546</v>
      </c>
      <c r="AR646" s="31">
        <f t="shared" ca="1" si="697"/>
        <v>402.56922043010746</v>
      </c>
      <c r="AS646" s="31">
        <f t="shared" ca="1" si="698"/>
        <v>6508.2741935483891</v>
      </c>
      <c r="AT646" s="31">
        <f t="shared" ca="1" si="699"/>
        <v>-813.07862903225805</v>
      </c>
      <c r="AU646" s="31">
        <f t="shared" ca="1" si="700"/>
        <v>663.5913978494624</v>
      </c>
      <c r="AV646" s="31">
        <f t="shared" ca="1" si="701"/>
        <v>-5583.5161290322567</v>
      </c>
      <c r="AW646" s="31">
        <f t="shared" ca="1" si="702"/>
        <v>65.047043010752674</v>
      </c>
      <c r="AX646" s="31">
        <f t="shared" ca="1" si="703"/>
        <v>1350.5215053763443</v>
      </c>
      <c r="AY646" s="31">
        <f t="shared" ca="1" si="704"/>
        <v>-1174.383064516129</v>
      </c>
      <c r="AZ646" s="31">
        <f t="shared" ca="1" si="705"/>
        <v>-997.34811827956992</v>
      </c>
      <c r="BA646" s="31">
        <f t="shared" ca="1" si="706"/>
        <v>-382.02016129032256</v>
      </c>
      <c r="BB646" s="31">
        <f t="shared" ca="1" si="707"/>
        <v>-2410.5497311827958</v>
      </c>
      <c r="BC646" s="31">
        <f t="shared" ca="1" si="708"/>
        <v>-1597.1438172043011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-369.5</v>
      </c>
      <c r="BI646" s="32">
        <f>IF($BF646&gt;$Y$7,"",IF(AND($BF646=$Y$7,$BG646=23),"",Entrées!D674-Entrées!D673))</f>
        <v>-450</v>
      </c>
      <c r="BJ646" s="32">
        <f>IF($BF646&gt;$Y$7,"",IF(AND($BF646=$Y$7,$BG646=23),"",Entrées!E674-Entrées!E673))</f>
        <v>-812.5</v>
      </c>
      <c r="BK646" s="32">
        <f>IF($BF646&gt;$Y$7,"",IF(AND($BF646=$Y$7,$BG646=23),"",Entrées!F674-Entrées!F673))</f>
        <v>0.5</v>
      </c>
      <c r="BL646" s="32">
        <f>IF($BF646&gt;$Y$7,"",IF(AND($BF646=$Y$7,$BG646=23),"",Entrées!G674-Entrées!G673))</f>
        <v>0</v>
      </c>
      <c r="BM646" s="32">
        <f>IF($BF646&gt;$Y$7,"",IF(AND($BF646=$Y$7,$BG646=23),"",Entrées!H674-Entrées!H673))</f>
        <v>-1</v>
      </c>
      <c r="BN646" s="32">
        <f>IF($BF646&gt;$Y$7,"",IF(AND($BF646=$Y$7,$BG646=23),"",Entrées!I674-Entrées!I673))</f>
        <v>271</v>
      </c>
      <c r="BO646" s="32">
        <f>IF($BF646&gt;$Y$7,"",IF(AND($BF646=$Y$7,$BG646=23),"",Entrées!J674-Entrées!J673))</f>
        <v>-99.5</v>
      </c>
      <c r="BP646" s="32">
        <f>IF($BF646&gt;$Y$7,"",IF(AND($BF646=$Y$7,$BG646=23),"",Entrées!K674-Entrées!K673))</f>
        <v>-137.5</v>
      </c>
      <c r="BQ646" s="32">
        <f>IF($BF646&gt;$Y$7,"",IF(AND($BF646=$Y$7,$BG646=23),"",Entrées!L674-Entrées!L673))</f>
        <v>-92.5</v>
      </c>
      <c r="BR646" s="32">
        <f>IF($BF646&gt;$Y$7,"",IF(AND($BF646=$Y$7,$BG646=23),"",Entrées!M674-Entrées!M673))</f>
        <v>54</v>
      </c>
      <c r="BS646" s="32">
        <f>IF($BF646&gt;$Y$7,"",IF(AND($BF646=$Y$7,$BG646=23),"",Entrées!N674-Entrées!N673))</f>
        <v>6.5</v>
      </c>
      <c r="BT646" s="32">
        <f>IF($BF646&gt;$Y$7,"",IF(AND($BF646=$Y$7,$BG646=23),"",Entrées!O674-Entrées!O673))</f>
        <v>-371.5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0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-632</v>
      </c>
      <c r="BY646" s="32">
        <f>IF($BF646&gt;$Y$7,"",IF(AND($BF646=$Y$7,$BG646=23),"",Entrées!T674-Entrées!T673))</f>
        <v>0</v>
      </c>
      <c r="BZ646" s="32">
        <f>IF($BF646&gt;$Y$7,"",IF(AND($BF646=$Y$7,$BG646=23),"",Entrées!U674-Entrées!U673))</f>
        <v>100</v>
      </c>
      <c r="CA646" s="32">
        <f>IF($BF646&gt;$Y$7,"",IF(AND($BF646=$Y$7,$BG646=23),"",Entrées!V674-Entrées!V673))</f>
        <v>104</v>
      </c>
      <c r="CD646" s="33">
        <f>IF($BF646&lt;=$Y$7,Entrées!J673/CD$2,"")</f>
        <v>0.75662376987130964</v>
      </c>
      <c r="CE646" s="33">
        <f>IF($BF646&lt;=$Y$7,Entrées!K673/CE$2,"")</f>
        <v>0.34997611084567604</v>
      </c>
      <c r="CF646" s="11">
        <f t="shared" si="710"/>
        <v>7926</v>
      </c>
      <c r="CG646" s="11">
        <f t="shared" si="711"/>
        <v>4186</v>
      </c>
      <c r="CH646" s="52">
        <f t="shared" si="712"/>
        <v>0.27160101910413265</v>
      </c>
      <c r="CI646" s="52">
        <f t="shared" si="713"/>
        <v>9.6170382329218221E-2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-1000</v>
      </c>
      <c r="F647" s="28">
        <f ca="1">IF($D647&gt;$D$8,"",INDIRECT(ADDRESS(ROW(Entrées!$C$37)+($D647-1)*24+F$11,COLUMN(Entrées!$C$37)+($C647-1),4,TRUE,"Entrées")))</f>
        <v>-1200</v>
      </c>
      <c r="G647" s="28">
        <f ca="1">IF($D647&gt;$D$8,"",INDIRECT(ADDRESS(ROW(Entrées!$C$37)+($D647-1)*24+G$11,COLUMN(Entrées!$C$37)+($C647-1),4,TRUE,"Entrées")))</f>
        <v>-1200</v>
      </c>
      <c r="H647" s="28">
        <f ca="1">IF($D647&gt;$D$8,"",INDIRECT(ADDRESS(ROW(Entrées!$C$37)+($D647-1)*24+H$11,COLUMN(Entrées!$C$37)+($C647-1),4,TRUE,"Entrées")))</f>
        <v>-1200</v>
      </c>
      <c r="I647" s="28">
        <f ca="1">IF($D647&gt;$D$8,"",INDIRECT(ADDRESS(ROW(Entrées!$C$37)+($D647-1)*24+I$11,COLUMN(Entrées!$C$37)+($C647-1),4,TRUE,"Entrées")))</f>
        <v>-1200</v>
      </c>
      <c r="J647" s="28">
        <f ca="1">IF($D647&gt;$D$8,"",INDIRECT(ADDRESS(ROW(Entrées!$C$37)+($D647-1)*24+J$11,COLUMN(Entrées!$C$37)+($C647-1),4,TRUE,"Entrées")))</f>
        <v>-1200</v>
      </c>
      <c r="K647" s="28">
        <f ca="1">IF($D647&gt;$D$8,"",INDIRECT(ADDRESS(ROW(Entrées!$C$37)+($D647-1)*24+K$11,COLUMN(Entrées!$C$37)+($C647-1),4,TRUE,"Entrées")))</f>
        <v>-713</v>
      </c>
      <c r="L647" s="28">
        <f ca="1">IF($D647&gt;$D$8,"",INDIRECT(ADDRESS(ROW(Entrées!$C$37)+($D647-1)*24+L$11,COLUMN(Entrées!$C$37)+($C647-1),4,TRUE,"Entrées")))</f>
        <v>-808</v>
      </c>
      <c r="M647" s="28">
        <f ca="1">IF($D647&gt;$D$8,"",INDIRECT(ADDRESS(ROW(Entrées!$C$37)+($D647-1)*24+M$11,COLUMN(Entrées!$C$37)+($C647-1),4,TRUE,"Entrées")))</f>
        <v>-900</v>
      </c>
      <c r="N647" s="28">
        <f ca="1">IF($D647&gt;$D$8,"",INDIRECT(ADDRESS(ROW(Entrées!$C$37)+($D647-1)*24+N$11,COLUMN(Entrées!$C$37)+($C647-1),4,TRUE,"Entrées")))</f>
        <v>-1000</v>
      </c>
      <c r="O647" s="28">
        <f ca="1">IF($D647&gt;$D$8,"",INDIRECT(ADDRESS(ROW(Entrées!$C$37)+($D647-1)*24+O$11,COLUMN(Entrées!$C$37)+($C647-1),4,TRUE,"Entrées")))</f>
        <v>-900</v>
      </c>
      <c r="P647" s="28">
        <f ca="1">IF($D647&gt;$D$8,"",INDIRECT(ADDRESS(ROW(Entrées!$C$37)+($D647-1)*24+P$11,COLUMN(Entrées!$C$37)+($C647-1),4,TRUE,"Entrées")))</f>
        <v>-900</v>
      </c>
      <c r="Q647" s="28">
        <f ca="1">IF($D647&gt;$D$8,"",INDIRECT(ADDRESS(ROW(Entrées!$C$37)+($D647-1)*24+Q$11,COLUMN(Entrées!$C$37)+($C647-1),4,TRUE,"Entrées")))</f>
        <v>-1000</v>
      </c>
      <c r="R647" s="28">
        <f ca="1">IF($D647&gt;$D$8,"",INDIRECT(ADDRESS(ROW(Entrées!$C$37)+($D647-1)*24+R$11,COLUMN(Entrées!$C$37)+($C647-1),4,TRUE,"Entrées")))</f>
        <v>-1000</v>
      </c>
      <c r="S647" s="28">
        <f ca="1">IF($D647&gt;$D$8,"",INDIRECT(ADDRESS(ROW(Entrées!$C$37)+($D647-1)*24+S$11,COLUMN(Entrées!$C$37)+($C647-1),4,TRUE,"Entrées")))</f>
        <v>-1000</v>
      </c>
      <c r="T647" s="28">
        <f ca="1">IF($D647&gt;$D$8,"",INDIRECT(ADDRESS(ROW(Entrées!$C$37)+($D647-1)*24+T$11,COLUMN(Entrées!$C$37)+($C647-1),4,TRUE,"Entrées")))</f>
        <v>-1000</v>
      </c>
      <c r="U647" s="28">
        <f ca="1">IF($D647&gt;$D$8,"",INDIRECT(ADDRESS(ROW(Entrées!$C$37)+($D647-1)*24+U$11,COLUMN(Entrées!$C$37)+($C647-1),4,TRUE,"Entrées")))</f>
        <v>-1000</v>
      </c>
      <c r="V647" s="28">
        <f ca="1">IF($D647&gt;$D$8,"",INDIRECT(ADDRESS(ROW(Entrées!$C$37)+($D647-1)*24+V$11,COLUMN(Entrées!$C$37)+($C647-1),4,TRUE,"Entrées")))</f>
        <v>-1000</v>
      </c>
      <c r="W647" s="28">
        <f ca="1">IF($D647&gt;$D$8,"",INDIRECT(ADDRESS(ROW(Entrées!$C$37)+($D647-1)*24+W$11,COLUMN(Entrées!$C$37)+($C647-1),4,TRUE,"Entrées")))</f>
        <v>-464</v>
      </c>
      <c r="X647" s="28">
        <f ca="1">IF($D647&gt;$D$8,"",INDIRECT(ADDRESS(ROW(Entrées!$C$37)+($D647-1)*24+X$11,COLUMN(Entrées!$C$37)+($C647-1),4,TRUE,"Entrées")))</f>
        <v>1000</v>
      </c>
      <c r="Y647" s="28">
        <f ca="1">IF($D647&gt;$D$8,"",INDIRECT(ADDRESS(ROW(Entrées!$C$37)+($D647-1)*24+Y$11,COLUMN(Entrées!$C$37)+($C647-1),4,TRUE,"Entrées")))</f>
        <v>-995</v>
      </c>
      <c r="Z647" s="28">
        <f ca="1">IF($D647&gt;$D$8,"",INDIRECT(ADDRESS(ROW(Entrées!$C$37)+($D647-1)*24+Z$11,COLUMN(Entrées!$C$37)+($C647-1),4,TRUE,"Entrées")))</f>
        <v>-888</v>
      </c>
      <c r="AA647" s="28">
        <f ca="1">IF($D647&gt;$D$8,"",INDIRECT(ADDRESS(ROW(Entrées!$C$37)+($D647-1)*24+AA$11,COLUMN(Entrées!$C$37)+($C647-1),4,TRUE,"Entrées")))</f>
        <v>-782</v>
      </c>
      <c r="AB647" s="28">
        <f ca="1">IF($D647&gt;$D$8,"",INDIRECT(ADDRESS(ROW(Entrées!$C$37)+($D647-1)*24+AB$11,COLUMN(Entrées!$C$37)+($C647-1),4,TRUE,"Entrées")))</f>
        <v>-561</v>
      </c>
      <c r="AC647" s="11"/>
      <c r="AD647" s="40">
        <f t="shared" ca="1" si="773"/>
        <v>-871.29166666666663</v>
      </c>
      <c r="AE647" s="40">
        <f t="shared" ca="1" si="775"/>
        <v>1000</v>
      </c>
      <c r="AF647" s="40">
        <f t="shared" ca="1" si="776"/>
        <v>-1200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49473.956989247294</v>
      </c>
      <c r="AK647" s="31">
        <f t="shared" ca="1" si="690"/>
        <v>49350.672043010745</v>
      </c>
      <c r="AL647" s="31">
        <f t="shared" ca="1" si="691"/>
        <v>49398.118279569891</v>
      </c>
      <c r="AM647" s="31">
        <f t="shared" ca="1" si="692"/>
        <v>347.55645161290329</v>
      </c>
      <c r="AN647" s="31">
        <f t="shared" ca="1" si="693"/>
        <v>2588.1444892473114</v>
      </c>
      <c r="AO647" s="31">
        <f t="shared" ca="1" si="694"/>
        <v>1503.5463709677417</v>
      </c>
      <c r="AP647" s="31">
        <f t="shared" ca="1" si="695"/>
        <v>41704.171370967742</v>
      </c>
      <c r="AQ647" s="31">
        <f t="shared" ca="1" si="696"/>
        <v>2152.7096774193546</v>
      </c>
      <c r="AR647" s="31">
        <f t="shared" ca="1" si="697"/>
        <v>402.56922043010746</v>
      </c>
      <c r="AS647" s="31">
        <f t="shared" ca="1" si="698"/>
        <v>6508.2741935483891</v>
      </c>
      <c r="AT647" s="31">
        <f t="shared" ca="1" si="699"/>
        <v>-813.07862903225805</v>
      </c>
      <c r="AU647" s="31">
        <f t="shared" ca="1" si="700"/>
        <v>663.5913978494624</v>
      </c>
      <c r="AV647" s="31">
        <f t="shared" ca="1" si="701"/>
        <v>-5583.5161290322567</v>
      </c>
      <c r="AW647" s="31">
        <f t="shared" ca="1" si="702"/>
        <v>65.047043010752674</v>
      </c>
      <c r="AX647" s="31">
        <f t="shared" ca="1" si="703"/>
        <v>1350.5215053763443</v>
      </c>
      <c r="AY647" s="31">
        <f t="shared" ca="1" si="704"/>
        <v>-1174.383064516129</v>
      </c>
      <c r="AZ647" s="31">
        <f t="shared" ca="1" si="705"/>
        <v>-997.34811827956992</v>
      </c>
      <c r="BA647" s="31">
        <f t="shared" ca="1" si="706"/>
        <v>-382.02016129032256</v>
      </c>
      <c r="BB647" s="31">
        <f t="shared" ca="1" si="707"/>
        <v>-2410.5497311827958</v>
      </c>
      <c r="BC647" s="31">
        <f t="shared" ca="1" si="708"/>
        <v>-1597.1438172043011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-2644.5</v>
      </c>
      <c r="BI647" s="32">
        <f>IF($BF647&gt;$Y$7,"",IF(AND($BF647=$Y$7,$BG647=23),"",Entrées!D675-Entrées!D674))</f>
        <v>-2812.5</v>
      </c>
      <c r="BJ647" s="32">
        <f>IF($BF647&gt;$Y$7,"",IF(AND($BF647=$Y$7,$BG647=23),"",Entrées!E675-Entrées!E674))</f>
        <v>-2725</v>
      </c>
      <c r="BK647" s="32">
        <f>IF($BF647&gt;$Y$7,"",IF(AND($BF647=$Y$7,$BG647=23),"",Entrées!F675-Entrées!F674))</f>
        <v>-0.5</v>
      </c>
      <c r="BL647" s="32">
        <f>IF($BF647&gt;$Y$7,"",IF(AND($BF647=$Y$7,$BG647=23),"",Entrées!G675-Entrées!G674))</f>
        <v>0</v>
      </c>
      <c r="BM647" s="32">
        <f>IF($BF647&gt;$Y$7,"",IF(AND($BF647=$Y$7,$BG647=23),"",Entrées!H675-Entrées!H674))</f>
        <v>0</v>
      </c>
      <c r="BN647" s="32">
        <f>IF($BF647&gt;$Y$7,"",IF(AND($BF647=$Y$7,$BG647=23),"",Entrées!I675-Entrées!I674))</f>
        <v>-965</v>
      </c>
      <c r="BO647" s="32">
        <f>IF($BF647&gt;$Y$7,"",IF(AND($BF647=$Y$7,$BG647=23),"",Entrées!J675-Entrées!J674))</f>
        <v>11.5</v>
      </c>
      <c r="BP647" s="32">
        <f>IF($BF647&gt;$Y$7,"",IF(AND($BF647=$Y$7,$BG647=23),"",Entrées!K675-Entrées!K674))</f>
        <v>-215</v>
      </c>
      <c r="BQ647" s="32">
        <f>IF($BF647&gt;$Y$7,"",IF(AND($BF647=$Y$7,$BG647=23),"",Entrées!L675-Entrées!L674))</f>
        <v>-213</v>
      </c>
      <c r="BR647" s="32">
        <f>IF($BF647&gt;$Y$7,"",IF(AND($BF647=$Y$7,$BG647=23),"",Entrées!M675-Entrées!M674))</f>
        <v>-558</v>
      </c>
      <c r="BS647" s="32">
        <f>IF($BF647&gt;$Y$7,"",IF(AND($BF647=$Y$7,$BG647=23),"",Entrées!N675-Entrées!N674))</f>
        <v>0.5</v>
      </c>
      <c r="BT647" s="32">
        <f>IF($BF647&gt;$Y$7,"",IF(AND($BF647=$Y$7,$BG647=23),"",Entrées!O675-Entrées!O674))</f>
        <v>-704</v>
      </c>
      <c r="BU647" s="32">
        <f>IF($BF647&gt;$Y$7,"",IF(AND($BF647=$Y$7,$BG647=23),"",Entrées!P675-Entrées!P674))</f>
        <v>0.5</v>
      </c>
      <c r="BV647" s="32">
        <f>IF($BF647&gt;$Y$7,"",IF(AND($BF647=$Y$7,$BG647=23),"",Entrées!Q675-Entrées!Q674))</f>
        <v>-26</v>
      </c>
      <c r="BW647" s="32">
        <f>IF($BF647&gt;$Y$7,"",IF(AND($BF647=$Y$7,$BG647=23),"",Entrées!R675-Entrées!R674))</f>
        <v>0</v>
      </c>
      <c r="BX647" s="32">
        <f>IF($BF647&gt;$Y$7,"",IF(AND($BF647=$Y$7,$BG647=23),"",Entrées!S675-Entrées!S674))</f>
        <v>200</v>
      </c>
      <c r="BY647" s="32">
        <f>IF($BF647&gt;$Y$7,"",IF(AND($BF647=$Y$7,$BG647=23),"",Entrées!T675-Entrées!T674))</f>
        <v>0</v>
      </c>
      <c r="BZ647" s="32">
        <f>IF($BF647&gt;$Y$7,"",IF(AND($BF647=$Y$7,$BG647=23),"",Entrées!U675-Entrées!U674))</f>
        <v>-205</v>
      </c>
      <c r="CA647" s="32">
        <f>IF($BF647&gt;$Y$7,"",IF(AND($BF647=$Y$7,$BG647=23),"",Entrées!V675-Entrées!V674))</f>
        <v>-580</v>
      </c>
      <c r="CD647" s="33">
        <f>IF($BF647&lt;=$Y$7,Entrées!J674/CD$2,"")</f>
        <v>0.74407014887711331</v>
      </c>
      <c r="CE647" s="33">
        <f>IF($BF647&lt;=$Y$7,Entrées!K674/CE$2,"")</f>
        <v>0.31712852365026278</v>
      </c>
      <c r="CF647" s="11">
        <f t="shared" si="710"/>
        <v>7926</v>
      </c>
      <c r="CG647" s="11">
        <f t="shared" si="711"/>
        <v>4186</v>
      </c>
      <c r="CH647" s="52">
        <f t="shared" si="712"/>
        <v>0.27160101910413265</v>
      </c>
      <c r="CI647" s="52">
        <f t="shared" si="713"/>
        <v>9.6170382329218221E-2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-1000</v>
      </c>
      <c r="F648" s="28">
        <f ca="1">IF($D648&gt;$D$8,"",INDIRECT(ADDRESS(ROW(Entrées!$C$37)+($D648-1)*24+F$11,COLUMN(Entrées!$C$37)+($C648-1),4,TRUE,"Entrées")))</f>
        <v>-1200</v>
      </c>
      <c r="G648" s="28">
        <f ca="1">IF($D648&gt;$D$8,"",INDIRECT(ADDRESS(ROW(Entrées!$C$37)+($D648-1)*24+G$11,COLUMN(Entrées!$C$37)+($C648-1),4,TRUE,"Entrées")))</f>
        <v>-1200</v>
      </c>
      <c r="H648" s="28">
        <f ca="1">IF($D648&gt;$D$8,"",INDIRECT(ADDRESS(ROW(Entrées!$C$37)+($D648-1)*24+H$11,COLUMN(Entrées!$C$37)+($C648-1),4,TRUE,"Entrées")))</f>
        <v>-1200</v>
      </c>
      <c r="I648" s="28">
        <f ca="1">IF($D648&gt;$D$8,"",INDIRECT(ADDRESS(ROW(Entrées!$C$37)+($D648-1)*24+I$11,COLUMN(Entrées!$C$37)+($C648-1),4,TRUE,"Entrées")))</f>
        <v>-1200</v>
      </c>
      <c r="J648" s="28">
        <f ca="1">IF($D648&gt;$D$8,"",INDIRECT(ADDRESS(ROW(Entrées!$C$37)+($D648-1)*24+J$11,COLUMN(Entrées!$C$37)+($C648-1),4,TRUE,"Entrées")))</f>
        <v>-1200</v>
      </c>
      <c r="K648" s="28">
        <f ca="1">IF($D648&gt;$D$8,"",INDIRECT(ADDRESS(ROW(Entrées!$C$37)+($D648-1)*24+K$11,COLUMN(Entrées!$C$37)+($C648-1),4,TRUE,"Entrées")))</f>
        <v>-848</v>
      </c>
      <c r="L648" s="28">
        <f ca="1">IF($D648&gt;$D$8,"",INDIRECT(ADDRESS(ROW(Entrées!$C$37)+($D648-1)*24+L$11,COLUMN(Entrées!$C$37)+($C648-1),4,TRUE,"Entrées")))</f>
        <v>-750</v>
      </c>
      <c r="M648" s="28">
        <f ca="1">IF($D648&gt;$D$8,"",INDIRECT(ADDRESS(ROW(Entrées!$C$37)+($D648-1)*24+M$11,COLUMN(Entrées!$C$37)+($C648-1),4,TRUE,"Entrées")))</f>
        <v>-675</v>
      </c>
      <c r="N648" s="28">
        <f ca="1">IF($D648&gt;$D$8,"",INDIRECT(ADDRESS(ROW(Entrées!$C$37)+($D648-1)*24+N$11,COLUMN(Entrées!$C$37)+($C648-1),4,TRUE,"Entrées")))</f>
        <v>-625</v>
      </c>
      <c r="O648" s="28">
        <f ca="1">IF($D648&gt;$D$8,"",INDIRECT(ADDRESS(ROW(Entrées!$C$37)+($D648-1)*24+O$11,COLUMN(Entrées!$C$37)+($C648-1),4,TRUE,"Entrées")))</f>
        <v>-549</v>
      </c>
      <c r="P648" s="28">
        <f ca="1">IF($D648&gt;$D$8,"",INDIRECT(ADDRESS(ROW(Entrées!$C$37)+($D648-1)*24+P$11,COLUMN(Entrées!$C$37)+($C648-1),4,TRUE,"Entrées")))</f>
        <v>5</v>
      </c>
      <c r="Q648" s="28">
        <f ca="1">IF($D648&gt;$D$8,"",INDIRECT(ADDRESS(ROW(Entrées!$C$37)+($D648-1)*24+Q$11,COLUMN(Entrées!$C$37)+($C648-1),4,TRUE,"Entrées")))</f>
        <v>-168</v>
      </c>
      <c r="R648" s="28">
        <f ca="1">IF($D648&gt;$D$8,"",INDIRECT(ADDRESS(ROW(Entrées!$C$37)+($D648-1)*24+R$11,COLUMN(Entrées!$C$37)+($C648-1),4,TRUE,"Entrées")))</f>
        <v>-252</v>
      </c>
      <c r="S648" s="28">
        <f ca="1">IF($D648&gt;$D$8,"",INDIRECT(ADDRESS(ROW(Entrées!$C$37)+($D648-1)*24+S$11,COLUMN(Entrées!$C$37)+($C648-1),4,TRUE,"Entrées")))</f>
        <v>-294</v>
      </c>
      <c r="T648" s="28">
        <f ca="1">IF($D648&gt;$D$8,"",INDIRECT(ADDRESS(ROW(Entrées!$C$37)+($D648-1)*24+T$11,COLUMN(Entrées!$C$37)+($C648-1),4,TRUE,"Entrées")))</f>
        <v>-288</v>
      </c>
      <c r="U648" s="28">
        <f ca="1">IF($D648&gt;$D$8,"",INDIRECT(ADDRESS(ROW(Entrées!$C$37)+($D648-1)*24+U$11,COLUMN(Entrées!$C$37)+($C648-1),4,TRUE,"Entrées")))</f>
        <v>-245</v>
      </c>
      <c r="V648" s="28">
        <f ca="1">IF($D648&gt;$D$8,"",INDIRECT(ADDRESS(ROW(Entrées!$C$37)+($D648-1)*24+V$11,COLUMN(Entrées!$C$37)+($C648-1),4,TRUE,"Entrées")))</f>
        <v>-273</v>
      </c>
      <c r="W648" s="28">
        <f ca="1">IF($D648&gt;$D$8,"",INDIRECT(ADDRESS(ROW(Entrées!$C$37)+($D648-1)*24+W$11,COLUMN(Entrées!$C$37)+($C648-1),4,TRUE,"Entrées")))</f>
        <v>445</v>
      </c>
      <c r="X648" s="28">
        <f ca="1">IF($D648&gt;$D$8,"",INDIRECT(ADDRESS(ROW(Entrées!$C$37)+($D648-1)*24+X$11,COLUMN(Entrées!$C$37)+($C648-1),4,TRUE,"Entrées")))</f>
        <v>1000</v>
      </c>
      <c r="Y648" s="28">
        <f ca="1">IF($D648&gt;$D$8,"",INDIRECT(ADDRESS(ROW(Entrées!$C$37)+($D648-1)*24+Y$11,COLUMN(Entrées!$C$37)+($C648-1),4,TRUE,"Entrées")))</f>
        <v>-693</v>
      </c>
      <c r="Z648" s="28">
        <f ca="1">IF($D648&gt;$D$8,"",INDIRECT(ADDRESS(ROW(Entrées!$C$37)+($D648-1)*24+Z$11,COLUMN(Entrées!$C$37)+($C648-1),4,TRUE,"Entrées")))</f>
        <v>-1000</v>
      </c>
      <c r="AA648" s="28">
        <f ca="1">IF($D648&gt;$D$8,"",INDIRECT(ADDRESS(ROW(Entrées!$C$37)+($D648-1)*24+AA$11,COLUMN(Entrées!$C$37)+($C648-1),4,TRUE,"Entrées")))</f>
        <v>-598</v>
      </c>
      <c r="AB648" s="28">
        <f ca="1">IF($D648&gt;$D$8,"",INDIRECT(ADDRESS(ROW(Entrées!$C$37)+($D648-1)*24+AB$11,COLUMN(Entrées!$C$37)+($C648-1),4,TRUE,"Entrées")))</f>
        <v>640</v>
      </c>
      <c r="AC648" s="11"/>
      <c r="AD648" s="40">
        <f t="shared" ca="1" si="773"/>
        <v>-507</v>
      </c>
      <c r="AE648" s="40">
        <f t="shared" ca="1" si="775"/>
        <v>1000</v>
      </c>
      <c r="AF648" s="40">
        <f t="shared" ca="1" si="776"/>
        <v>-1200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49473.956989247294</v>
      </c>
      <c r="AK648" s="31">
        <f t="shared" ca="1" si="690"/>
        <v>49350.672043010745</v>
      </c>
      <c r="AL648" s="31">
        <f t="shared" ca="1" si="691"/>
        <v>49398.118279569891</v>
      </c>
      <c r="AM648" s="31">
        <f t="shared" ca="1" si="692"/>
        <v>347.55645161290329</v>
      </c>
      <c r="AN648" s="31">
        <f t="shared" ca="1" si="693"/>
        <v>2588.1444892473114</v>
      </c>
      <c r="AO648" s="31">
        <f t="shared" ca="1" si="694"/>
        <v>1503.5463709677417</v>
      </c>
      <c r="AP648" s="31">
        <f t="shared" ca="1" si="695"/>
        <v>41704.171370967742</v>
      </c>
      <c r="AQ648" s="31">
        <f t="shared" ca="1" si="696"/>
        <v>2152.7096774193546</v>
      </c>
      <c r="AR648" s="31">
        <f t="shared" ca="1" si="697"/>
        <v>402.56922043010746</v>
      </c>
      <c r="AS648" s="31">
        <f t="shared" ca="1" si="698"/>
        <v>6508.2741935483891</v>
      </c>
      <c r="AT648" s="31">
        <f t="shared" ca="1" si="699"/>
        <v>-813.07862903225805</v>
      </c>
      <c r="AU648" s="31">
        <f t="shared" ca="1" si="700"/>
        <v>663.5913978494624</v>
      </c>
      <c r="AV648" s="31">
        <f t="shared" ca="1" si="701"/>
        <v>-5583.5161290322567</v>
      </c>
      <c r="AW648" s="31">
        <f t="shared" ca="1" si="702"/>
        <v>65.047043010752674</v>
      </c>
      <c r="AX648" s="31">
        <f t="shared" ca="1" si="703"/>
        <v>1350.5215053763443</v>
      </c>
      <c r="AY648" s="31">
        <f t="shared" ca="1" si="704"/>
        <v>-1174.383064516129</v>
      </c>
      <c r="AZ648" s="31">
        <f t="shared" ca="1" si="705"/>
        <v>-997.34811827956992</v>
      </c>
      <c r="BA648" s="31">
        <f t="shared" ca="1" si="706"/>
        <v>-382.02016129032256</v>
      </c>
      <c r="BB648" s="31">
        <f t="shared" ca="1" si="707"/>
        <v>-2410.5497311827958</v>
      </c>
      <c r="BC648" s="31">
        <f t="shared" ca="1" si="708"/>
        <v>-1597.1438172043011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-1882.5</v>
      </c>
      <c r="BI648" s="32">
        <f>IF($BF648&gt;$Y$7,"",IF(AND($BF648=$Y$7,$BG648=23),"",Entrées!D676-Entrées!D675))</f>
        <v>-1900</v>
      </c>
      <c r="BJ648" s="32">
        <f>IF($BF648&gt;$Y$7,"",IF(AND($BF648=$Y$7,$BG648=23),"",Entrées!E676-Entrées!E675))</f>
        <v>-1850</v>
      </c>
      <c r="BK648" s="32">
        <f>IF($BF648&gt;$Y$7,"",IF(AND($BF648=$Y$7,$BG648=23),"",Entrées!F676-Entrées!F675))</f>
        <v>-0.5</v>
      </c>
      <c r="BL648" s="32">
        <f>IF($BF648&gt;$Y$7,"",IF(AND($BF648=$Y$7,$BG648=23),"",Entrées!G676-Entrées!G675))</f>
        <v>0</v>
      </c>
      <c r="BM648" s="32">
        <f>IF($BF648&gt;$Y$7,"",IF(AND($BF648=$Y$7,$BG648=23),"",Entrées!H676-Entrées!H675))</f>
        <v>-1</v>
      </c>
      <c r="BN648" s="32">
        <f>IF($BF648&gt;$Y$7,"",IF(AND($BF648=$Y$7,$BG648=23),"",Entrées!I676-Entrées!I675))</f>
        <v>-167.5</v>
      </c>
      <c r="BO648" s="32">
        <f>IF($BF648&gt;$Y$7,"",IF(AND($BF648=$Y$7,$BG648=23),"",Entrées!J676-Entrées!J675))</f>
        <v>-141.5</v>
      </c>
      <c r="BP648" s="32">
        <f>IF($BF648&gt;$Y$7,"",IF(AND($BF648=$Y$7,$BG648=23),"",Entrées!K676-Entrées!K675))</f>
        <v>-344</v>
      </c>
      <c r="BQ648" s="32">
        <f>IF($BF648&gt;$Y$7,"",IF(AND($BF648=$Y$7,$BG648=23),"",Entrées!L676-Entrées!L675))</f>
        <v>-33</v>
      </c>
      <c r="BR648" s="32">
        <f>IF($BF648&gt;$Y$7,"",IF(AND($BF648=$Y$7,$BG648=23),"",Entrées!M676-Entrées!M675))</f>
        <v>-226</v>
      </c>
      <c r="BS648" s="32">
        <f>IF($BF648&gt;$Y$7,"",IF(AND($BF648=$Y$7,$BG648=23),"",Entrées!N676-Entrées!N675))</f>
        <v>-8.5</v>
      </c>
      <c r="BT648" s="32">
        <f>IF($BF648&gt;$Y$7,"",IF(AND($BF648=$Y$7,$BG648=23),"",Entrées!O676-Entrées!O675))</f>
        <v>-962</v>
      </c>
      <c r="BU648" s="32">
        <f>IF($BF648&gt;$Y$7,"",IF(AND($BF648=$Y$7,$BG648=23),"",Entrées!P676-Entrées!P675))</f>
        <v>0</v>
      </c>
      <c r="BV648" s="32">
        <f>IF($BF648&gt;$Y$7,"",IF(AND($BF648=$Y$7,$BG648=23),"",Entrées!Q676-Entrées!Q675))</f>
        <v>-860</v>
      </c>
      <c r="BW648" s="32">
        <f>IF($BF648&gt;$Y$7,"",IF(AND($BF648=$Y$7,$BG648=23),"",Entrées!R676-Entrées!R675))</f>
        <v>0</v>
      </c>
      <c r="BX648" s="32">
        <f>IF($BF648&gt;$Y$7,"",IF(AND($BF648=$Y$7,$BG648=23),"",Entrées!S676-Entrées!S675))</f>
        <v>288</v>
      </c>
      <c r="BY648" s="32">
        <f>IF($BF648&gt;$Y$7,"",IF(AND($BF648=$Y$7,$BG648=23),"",Entrées!T676-Entrées!T675))</f>
        <v>0</v>
      </c>
      <c r="BZ648" s="32">
        <f>IF($BF648&gt;$Y$7,"",IF(AND($BF648=$Y$7,$BG648=23),"",Entrées!U676-Entrées!U675))</f>
        <v>-25</v>
      </c>
      <c r="CA648" s="32">
        <f>IF($BF648&gt;$Y$7,"",IF(AND($BF648=$Y$7,$BG648=23),"",Entrées!V676-Entrées!V675))</f>
        <v>-653</v>
      </c>
      <c r="CD648" s="33">
        <f>IF($BF648&lt;=$Y$7,Entrées!J675/CD$2,"")</f>
        <v>0.74552106989654299</v>
      </c>
      <c r="CE648" s="33">
        <f>IF($BF648&lt;=$Y$7,Entrées!K675/CE$2,"")</f>
        <v>0.2657668418537984</v>
      </c>
      <c r="CF648" s="11">
        <f t="shared" si="710"/>
        <v>7926</v>
      </c>
      <c r="CG648" s="11">
        <f t="shared" si="711"/>
        <v>4186</v>
      </c>
      <c r="CH648" s="52">
        <f t="shared" si="712"/>
        <v>0.27160101910413265</v>
      </c>
      <c r="CI648" s="52">
        <f t="shared" si="713"/>
        <v>9.6170382329218221E-2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-338</v>
      </c>
      <c r="F649" s="28">
        <f ca="1">IF($D649&gt;$D$8,"",INDIRECT(ADDRESS(ROW(Entrées!$C$37)+($D649-1)*24+F$11,COLUMN(Entrées!$C$37)+($C649-1),4,TRUE,"Entrées")))</f>
        <v>-242</v>
      </c>
      <c r="G649" s="28">
        <f ca="1">IF($D649&gt;$D$8,"",INDIRECT(ADDRESS(ROW(Entrées!$C$37)+($D649-1)*24+G$11,COLUMN(Entrées!$C$37)+($C649-1),4,TRUE,"Entrées")))</f>
        <v>-127</v>
      </c>
      <c r="H649" s="28">
        <f ca="1">IF($D649&gt;$D$8,"",INDIRECT(ADDRESS(ROW(Entrées!$C$37)+($D649-1)*24+H$11,COLUMN(Entrées!$C$37)+($C649-1),4,TRUE,"Entrées")))</f>
        <v>26</v>
      </c>
      <c r="I649" s="28">
        <f ca="1">IF($D649&gt;$D$8,"",INDIRECT(ADDRESS(ROW(Entrées!$C$37)+($D649-1)*24+I$11,COLUMN(Entrées!$C$37)+($C649-1),4,TRUE,"Entrées")))</f>
        <v>621</v>
      </c>
      <c r="J649" s="28">
        <f ca="1">IF($D649&gt;$D$8,"",INDIRECT(ADDRESS(ROW(Entrées!$C$37)+($D649-1)*24+J$11,COLUMN(Entrées!$C$37)+($C649-1),4,TRUE,"Entrées")))</f>
        <v>-25</v>
      </c>
      <c r="K649" s="28">
        <f ca="1">IF($D649&gt;$D$8,"",INDIRECT(ADDRESS(ROW(Entrées!$C$37)+($D649-1)*24+K$11,COLUMN(Entrées!$C$37)+($C649-1),4,TRUE,"Entrées")))</f>
        <v>1100</v>
      </c>
      <c r="L649" s="28">
        <f ca="1">IF($D649&gt;$D$8,"",INDIRECT(ADDRESS(ROW(Entrées!$C$37)+($D649-1)*24+L$11,COLUMN(Entrées!$C$37)+($C649-1),4,TRUE,"Entrées")))</f>
        <v>1000</v>
      </c>
      <c r="M649" s="28">
        <f ca="1">IF($D649&gt;$D$8,"",INDIRECT(ADDRESS(ROW(Entrées!$C$37)+($D649-1)*24+M$11,COLUMN(Entrées!$C$37)+($C649-1),4,TRUE,"Entrées")))</f>
        <v>1000</v>
      </c>
      <c r="N649" s="28">
        <f ca="1">IF($D649&gt;$D$8,"",INDIRECT(ADDRESS(ROW(Entrées!$C$37)+($D649-1)*24+N$11,COLUMN(Entrées!$C$37)+($C649-1),4,TRUE,"Entrées")))</f>
        <v>1000</v>
      </c>
      <c r="O649" s="28">
        <f ca="1">IF($D649&gt;$D$8,"",INDIRECT(ADDRESS(ROW(Entrées!$C$37)+($D649-1)*24+O$11,COLUMN(Entrées!$C$37)+($C649-1),4,TRUE,"Entrées")))</f>
        <v>1000</v>
      </c>
      <c r="P649" s="28">
        <f ca="1">IF($D649&gt;$D$8,"",INDIRECT(ADDRESS(ROW(Entrées!$C$37)+($D649-1)*24+P$11,COLUMN(Entrées!$C$37)+($C649-1),4,TRUE,"Entrées")))</f>
        <v>1000</v>
      </c>
      <c r="Q649" s="28">
        <f ca="1">IF($D649&gt;$D$8,"",INDIRECT(ADDRESS(ROW(Entrées!$C$37)+($D649-1)*24+Q$11,COLUMN(Entrées!$C$37)+($C649-1),4,TRUE,"Entrées")))</f>
        <v>979</v>
      </c>
      <c r="R649" s="28">
        <f ca="1">IF($D649&gt;$D$8,"",INDIRECT(ADDRESS(ROW(Entrées!$C$37)+($D649-1)*24+R$11,COLUMN(Entrées!$C$37)+($C649-1),4,TRUE,"Entrées")))</f>
        <v>814</v>
      </c>
      <c r="S649" s="28">
        <f ca="1">IF($D649&gt;$D$8,"",INDIRECT(ADDRESS(ROW(Entrées!$C$37)+($D649-1)*24+S$11,COLUMN(Entrées!$C$37)+($C649-1),4,TRUE,"Entrées")))</f>
        <v>754</v>
      </c>
      <c r="T649" s="28">
        <f ca="1">IF($D649&gt;$D$8,"",INDIRECT(ADDRESS(ROW(Entrées!$C$37)+($D649-1)*24+T$11,COLUMN(Entrées!$C$37)+($C649-1),4,TRUE,"Entrées")))</f>
        <v>747</v>
      </c>
      <c r="U649" s="28">
        <f ca="1">IF($D649&gt;$D$8,"",INDIRECT(ADDRESS(ROW(Entrées!$C$37)+($D649-1)*24+U$11,COLUMN(Entrées!$C$37)+($C649-1),4,TRUE,"Entrées")))</f>
        <v>139</v>
      </c>
      <c r="V649" s="28">
        <f ca="1">IF($D649&gt;$D$8,"",INDIRECT(ADDRESS(ROW(Entrées!$C$37)+($D649-1)*24+V$11,COLUMN(Entrées!$C$37)+($C649-1),4,TRUE,"Entrées")))</f>
        <v>297</v>
      </c>
      <c r="W649" s="28">
        <f ca="1">IF($D649&gt;$D$8,"",INDIRECT(ADDRESS(ROW(Entrées!$C$37)+($D649-1)*24+W$11,COLUMN(Entrées!$C$37)+($C649-1),4,TRUE,"Entrées")))</f>
        <v>884</v>
      </c>
      <c r="X649" s="28">
        <f ca="1">IF($D649&gt;$D$8,"",INDIRECT(ADDRESS(ROW(Entrées!$C$37)+($D649-1)*24+X$11,COLUMN(Entrées!$C$37)+($C649-1),4,TRUE,"Entrées")))</f>
        <v>1000</v>
      </c>
      <c r="Y649" s="28">
        <f ca="1">IF($D649&gt;$D$8,"",INDIRECT(ADDRESS(ROW(Entrées!$C$37)+($D649-1)*24+Y$11,COLUMN(Entrées!$C$37)+($C649-1),4,TRUE,"Entrées")))</f>
        <v>-689</v>
      </c>
      <c r="Z649" s="28">
        <f ca="1">IF($D649&gt;$D$8,"",INDIRECT(ADDRESS(ROW(Entrées!$C$37)+($D649-1)*24+Z$11,COLUMN(Entrées!$C$37)+($C649-1),4,TRUE,"Entrées")))</f>
        <v>-901</v>
      </c>
      <c r="AA649" s="28">
        <f ca="1">IF($D649&gt;$D$8,"",INDIRECT(ADDRESS(ROW(Entrées!$C$37)+($D649-1)*24+AA$11,COLUMN(Entrées!$C$37)+($C649-1),4,TRUE,"Entrées")))</f>
        <v>-822</v>
      </c>
      <c r="AB649" s="28">
        <f ca="1">IF($D649&gt;$D$8,"",INDIRECT(ADDRESS(ROW(Entrées!$C$37)+($D649-1)*24+AB$11,COLUMN(Entrées!$C$37)+($C649-1),4,TRUE,"Entrées")))</f>
        <v>34</v>
      </c>
      <c r="AC649" s="11"/>
      <c r="AD649" s="40">
        <f t="shared" ca="1" si="773"/>
        <v>385.45833333333331</v>
      </c>
      <c r="AE649" s="40">
        <f t="shared" ca="1" si="775"/>
        <v>1100</v>
      </c>
      <c r="AF649" s="40">
        <f t="shared" ca="1" si="776"/>
        <v>-901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49473.956989247294</v>
      </c>
      <c r="AK649" s="31">
        <f t="shared" ca="1" si="690"/>
        <v>49350.672043010745</v>
      </c>
      <c r="AL649" s="31">
        <f t="shared" ca="1" si="691"/>
        <v>49398.118279569891</v>
      </c>
      <c r="AM649" s="31">
        <f t="shared" ca="1" si="692"/>
        <v>347.55645161290329</v>
      </c>
      <c r="AN649" s="31">
        <f t="shared" ca="1" si="693"/>
        <v>2588.1444892473114</v>
      </c>
      <c r="AO649" s="31">
        <f t="shared" ca="1" si="694"/>
        <v>1503.5463709677417</v>
      </c>
      <c r="AP649" s="31">
        <f t="shared" ca="1" si="695"/>
        <v>41704.171370967742</v>
      </c>
      <c r="AQ649" s="31">
        <f t="shared" ca="1" si="696"/>
        <v>2152.7096774193546</v>
      </c>
      <c r="AR649" s="31">
        <f t="shared" ca="1" si="697"/>
        <v>402.56922043010746</v>
      </c>
      <c r="AS649" s="31">
        <f t="shared" ca="1" si="698"/>
        <v>6508.2741935483891</v>
      </c>
      <c r="AT649" s="31">
        <f t="shared" ca="1" si="699"/>
        <v>-813.07862903225805</v>
      </c>
      <c r="AU649" s="31">
        <f t="shared" ca="1" si="700"/>
        <v>663.5913978494624</v>
      </c>
      <c r="AV649" s="31">
        <f t="shared" ca="1" si="701"/>
        <v>-5583.5161290322567</v>
      </c>
      <c r="AW649" s="31">
        <f t="shared" ca="1" si="702"/>
        <v>65.047043010752674</v>
      </c>
      <c r="AX649" s="31">
        <f t="shared" ca="1" si="703"/>
        <v>1350.5215053763443</v>
      </c>
      <c r="AY649" s="31">
        <f t="shared" ca="1" si="704"/>
        <v>-1174.383064516129</v>
      </c>
      <c r="AZ649" s="31">
        <f t="shared" ca="1" si="705"/>
        <v>-997.34811827956992</v>
      </c>
      <c r="BA649" s="31">
        <f t="shared" ca="1" si="706"/>
        <v>-382.02016129032256</v>
      </c>
      <c r="BB649" s="31">
        <f t="shared" ca="1" si="707"/>
        <v>-2410.5497311827958</v>
      </c>
      <c r="BC649" s="31">
        <f t="shared" ca="1" si="708"/>
        <v>-1597.1438172043011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-726.5</v>
      </c>
      <c r="BI649" s="32">
        <f>IF($BF649&gt;$Y$7,"",IF(AND($BF649=$Y$7,$BG649=23),"",Entrées!D677-Entrées!D676))</f>
        <v>-1112.5</v>
      </c>
      <c r="BJ649" s="32">
        <f>IF($BF649&gt;$Y$7,"",IF(AND($BF649=$Y$7,$BG649=23),"",Entrées!E677-Entrées!E676))</f>
        <v>-1262.5</v>
      </c>
      <c r="BK649" s="32">
        <f>IF($BF649&gt;$Y$7,"",IF(AND($BF649=$Y$7,$BG649=23),"",Entrées!F677-Entrées!F676))</f>
        <v>0.5</v>
      </c>
      <c r="BL649" s="32">
        <f>IF($BF649&gt;$Y$7,"",IF(AND($BF649=$Y$7,$BG649=23),"",Entrées!G677-Entrées!G676))</f>
        <v>0</v>
      </c>
      <c r="BM649" s="32">
        <f>IF($BF649&gt;$Y$7,"",IF(AND($BF649=$Y$7,$BG649=23),"",Entrées!H677-Entrées!H676))</f>
        <v>0</v>
      </c>
      <c r="BN649" s="32">
        <f>IF($BF649&gt;$Y$7,"",IF(AND($BF649=$Y$7,$BG649=23),"",Entrées!I677-Entrées!I676))</f>
        <v>442</v>
      </c>
      <c r="BO649" s="32">
        <f>IF($BF649&gt;$Y$7,"",IF(AND($BF649=$Y$7,$BG649=23),"",Entrées!J677-Entrées!J676))</f>
        <v>-214</v>
      </c>
      <c r="BP649" s="32">
        <f>IF($BF649&gt;$Y$7,"",IF(AND($BF649=$Y$7,$BG649=23),"",Entrées!K677-Entrées!K676))</f>
        <v>-360</v>
      </c>
      <c r="BQ649" s="32">
        <f>IF($BF649&gt;$Y$7,"",IF(AND($BF649=$Y$7,$BG649=23),"",Entrées!L677-Entrées!L676))</f>
        <v>-150</v>
      </c>
      <c r="BR649" s="32">
        <f>IF($BF649&gt;$Y$7,"",IF(AND($BF649=$Y$7,$BG649=23),"",Entrées!M677-Entrées!M676))</f>
        <v>452.5</v>
      </c>
      <c r="BS649" s="32">
        <f>IF($BF649&gt;$Y$7,"",IF(AND($BF649=$Y$7,$BG649=23),"",Entrées!N677-Entrées!N676))</f>
        <v>-1</v>
      </c>
      <c r="BT649" s="32">
        <f>IF($BF649&gt;$Y$7,"",IF(AND($BF649=$Y$7,$BG649=23),"",Entrées!O677-Entrées!O676))</f>
        <v>-895.5</v>
      </c>
      <c r="BU649" s="32">
        <f>IF($BF649&gt;$Y$7,"",IF(AND($BF649=$Y$7,$BG649=23),"",Entrées!P677-Entrées!P676))</f>
        <v>0.5</v>
      </c>
      <c r="BV649" s="32">
        <f>IF($BF649&gt;$Y$7,"",IF(AND($BF649=$Y$7,$BG649=23),"",Entrées!Q677-Entrées!Q676))</f>
        <v>-1177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370</v>
      </c>
      <c r="BY649" s="32">
        <f>IF($BF649&gt;$Y$7,"",IF(AND($BF649=$Y$7,$BG649=23),"",Entrées!T677-Entrées!T676))</f>
        <v>0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-110</v>
      </c>
      <c r="CD649" s="33">
        <f>IF($BF649&lt;=$Y$7,Entrées!J676/CD$2,"")</f>
        <v>0.72766843300529904</v>
      </c>
      <c r="CE649" s="33">
        <f>IF($BF649&lt;=$Y$7,Entrées!K676/CE$2,"")</f>
        <v>0.18358815097945533</v>
      </c>
      <c r="CF649" s="11">
        <f t="shared" si="710"/>
        <v>7926</v>
      </c>
      <c r="CG649" s="11">
        <f t="shared" si="711"/>
        <v>4186</v>
      </c>
      <c r="CH649" s="52">
        <f t="shared" si="712"/>
        <v>0.27160101910413265</v>
      </c>
      <c r="CI649" s="52">
        <f t="shared" si="713"/>
        <v>9.6170382329218221E-2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-260</v>
      </c>
      <c r="F650" s="28">
        <f ca="1">IF($D650&gt;$D$8,"",INDIRECT(ADDRESS(ROW(Entrées!$C$37)+($D650-1)*24+F$11,COLUMN(Entrées!$C$37)+($C650-1),4,TRUE,"Entrées")))</f>
        <v>-268</v>
      </c>
      <c r="G650" s="28">
        <f ca="1">IF($D650&gt;$D$8,"",INDIRECT(ADDRESS(ROW(Entrées!$C$37)+($D650-1)*24+G$11,COLUMN(Entrées!$C$37)+($C650-1),4,TRUE,"Entrées")))</f>
        <v>-604</v>
      </c>
      <c r="H650" s="28">
        <f ca="1">IF($D650&gt;$D$8,"",INDIRECT(ADDRESS(ROW(Entrées!$C$37)+($D650-1)*24+H$11,COLUMN(Entrées!$C$37)+($C650-1),4,TRUE,"Entrées")))</f>
        <v>-841</v>
      </c>
      <c r="I650" s="28">
        <f ca="1">IF($D650&gt;$D$8,"",INDIRECT(ADDRESS(ROW(Entrées!$C$37)+($D650-1)*24+I$11,COLUMN(Entrées!$C$37)+($C650-1),4,TRUE,"Entrées")))</f>
        <v>-468</v>
      </c>
      <c r="J650" s="28">
        <f ca="1">IF($D650&gt;$D$8,"",INDIRECT(ADDRESS(ROW(Entrées!$C$37)+($D650-1)*24+J$11,COLUMN(Entrées!$C$37)+($C650-1),4,TRUE,"Entrées")))</f>
        <v>-219</v>
      </c>
      <c r="K650" s="28">
        <f ca="1">IF($D650&gt;$D$8,"",INDIRECT(ADDRESS(ROW(Entrées!$C$37)+($D650-1)*24+K$11,COLUMN(Entrées!$C$37)+($C650-1),4,TRUE,"Entrées")))</f>
        <v>367</v>
      </c>
      <c r="L650" s="28">
        <f ca="1">IF($D650&gt;$D$8,"",INDIRECT(ADDRESS(ROW(Entrées!$C$37)+($D650-1)*24+L$11,COLUMN(Entrées!$C$37)+($C650-1),4,TRUE,"Entrées")))</f>
        <v>742</v>
      </c>
      <c r="M650" s="28">
        <f ca="1">IF($D650&gt;$D$8,"",INDIRECT(ADDRESS(ROW(Entrées!$C$37)+($D650-1)*24+M$11,COLUMN(Entrées!$C$37)+($C650-1),4,TRUE,"Entrées")))</f>
        <v>604</v>
      </c>
      <c r="N650" s="28">
        <f ca="1">IF($D650&gt;$D$8,"",INDIRECT(ADDRESS(ROW(Entrées!$C$37)+($D650-1)*24+N$11,COLUMN(Entrées!$C$37)+($C650-1),4,TRUE,"Entrées")))</f>
        <v>924</v>
      </c>
      <c r="O650" s="28">
        <f ca="1">IF($D650&gt;$D$8,"",INDIRECT(ADDRESS(ROW(Entrées!$C$37)+($D650-1)*24+O$11,COLUMN(Entrées!$C$37)+($C650-1),4,TRUE,"Entrées")))</f>
        <v>1000</v>
      </c>
      <c r="P650" s="28">
        <f ca="1">IF($D650&gt;$D$8,"",INDIRECT(ADDRESS(ROW(Entrées!$C$37)+($D650-1)*24+P$11,COLUMN(Entrées!$C$37)+($C650-1),4,TRUE,"Entrées")))</f>
        <v>1000</v>
      </c>
      <c r="Q650" s="28">
        <f ca="1">IF($D650&gt;$D$8,"",INDIRECT(ADDRESS(ROW(Entrées!$C$37)+($D650-1)*24+Q$11,COLUMN(Entrées!$C$37)+($C650-1),4,TRUE,"Entrées")))</f>
        <v>596</v>
      </c>
      <c r="R650" s="28">
        <f ca="1">IF($D650&gt;$D$8,"",INDIRECT(ADDRESS(ROW(Entrées!$C$37)+($D650-1)*24+R$11,COLUMN(Entrées!$C$37)+($C650-1),4,TRUE,"Entrées")))</f>
        <v>657</v>
      </c>
      <c r="S650" s="28">
        <f ca="1">IF($D650&gt;$D$8,"",INDIRECT(ADDRESS(ROW(Entrées!$C$37)+($D650-1)*24+S$11,COLUMN(Entrées!$C$37)+($C650-1),4,TRUE,"Entrées")))</f>
        <v>1000</v>
      </c>
      <c r="T650" s="28">
        <f ca="1">IF($D650&gt;$D$8,"",INDIRECT(ADDRESS(ROW(Entrées!$C$37)+($D650-1)*24+T$11,COLUMN(Entrées!$C$37)+($C650-1),4,TRUE,"Entrées")))</f>
        <v>1000</v>
      </c>
      <c r="U650" s="28">
        <f ca="1">IF($D650&gt;$D$8,"",INDIRECT(ADDRESS(ROW(Entrées!$C$37)+($D650-1)*24+U$11,COLUMN(Entrées!$C$37)+($C650-1),4,TRUE,"Entrées")))</f>
        <v>1000</v>
      </c>
      <c r="V650" s="28">
        <f ca="1">IF($D650&gt;$D$8,"",INDIRECT(ADDRESS(ROW(Entrées!$C$37)+($D650-1)*24+V$11,COLUMN(Entrées!$C$37)+($C650-1),4,TRUE,"Entrées")))</f>
        <v>999</v>
      </c>
      <c r="W650" s="28">
        <f ca="1">IF($D650&gt;$D$8,"",INDIRECT(ADDRESS(ROW(Entrées!$C$37)+($D650-1)*24+W$11,COLUMN(Entrées!$C$37)+($C650-1),4,TRUE,"Entrées")))</f>
        <v>1000</v>
      </c>
      <c r="X650" s="28">
        <f ca="1">IF($D650&gt;$D$8,"",INDIRECT(ADDRESS(ROW(Entrées!$C$37)+($D650-1)*24+X$11,COLUMN(Entrées!$C$37)+($C650-1),4,TRUE,"Entrées")))</f>
        <v>1000</v>
      </c>
      <c r="Y650" s="28">
        <f ca="1">IF($D650&gt;$D$8,"",INDIRECT(ADDRESS(ROW(Entrées!$C$37)+($D650-1)*24+Y$11,COLUMN(Entrées!$C$37)+($C650-1),4,TRUE,"Entrées")))</f>
        <v>172</v>
      </c>
      <c r="Z650" s="28">
        <f ca="1">IF($D650&gt;$D$8,"",INDIRECT(ADDRESS(ROW(Entrées!$C$37)+($D650-1)*24+Z$11,COLUMN(Entrées!$C$37)+($C650-1),4,TRUE,"Entrées")))</f>
        <v>-900</v>
      </c>
      <c r="AA650" s="28">
        <f ca="1">IF($D650&gt;$D$8,"",INDIRECT(ADDRESS(ROW(Entrées!$C$37)+($D650-1)*24+AA$11,COLUMN(Entrées!$C$37)+($C650-1),4,TRUE,"Entrées")))</f>
        <v>0</v>
      </c>
      <c r="AB650" s="28">
        <f ca="1">IF($D650&gt;$D$8,"",INDIRECT(ADDRESS(ROW(Entrées!$C$37)+($D650-1)*24+AB$11,COLUMN(Entrées!$C$37)+($C650-1),4,TRUE,"Entrées")))</f>
        <v>726</v>
      </c>
      <c r="AC650" s="11"/>
      <c r="AD650" s="40">
        <f t="shared" ca="1" si="773"/>
        <v>384.45833333333331</v>
      </c>
      <c r="AE650" s="40">
        <f t="shared" ca="1" si="775"/>
        <v>1000</v>
      </c>
      <c r="AF650" s="40">
        <f t="shared" ca="1" si="776"/>
        <v>-900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49473.956989247294</v>
      </c>
      <c r="AK650" s="31">
        <f t="shared" ca="1" si="690"/>
        <v>49350.672043010745</v>
      </c>
      <c r="AL650" s="31">
        <f t="shared" ca="1" si="691"/>
        <v>49398.118279569891</v>
      </c>
      <c r="AM650" s="31">
        <f t="shared" ca="1" si="692"/>
        <v>347.55645161290329</v>
      </c>
      <c r="AN650" s="31">
        <f t="shared" ca="1" si="693"/>
        <v>2588.1444892473114</v>
      </c>
      <c r="AO650" s="31">
        <f t="shared" ca="1" si="694"/>
        <v>1503.5463709677417</v>
      </c>
      <c r="AP650" s="31">
        <f t="shared" ca="1" si="695"/>
        <v>41704.171370967742</v>
      </c>
      <c r="AQ650" s="31">
        <f t="shared" ca="1" si="696"/>
        <v>2152.7096774193546</v>
      </c>
      <c r="AR650" s="31">
        <f t="shared" ca="1" si="697"/>
        <v>402.56922043010746</v>
      </c>
      <c r="AS650" s="31">
        <f t="shared" ca="1" si="698"/>
        <v>6508.2741935483891</v>
      </c>
      <c r="AT650" s="31">
        <f t="shared" ca="1" si="699"/>
        <v>-813.07862903225805</v>
      </c>
      <c r="AU650" s="31">
        <f t="shared" ca="1" si="700"/>
        <v>663.5913978494624</v>
      </c>
      <c r="AV650" s="31">
        <f t="shared" ca="1" si="701"/>
        <v>-5583.5161290322567</v>
      </c>
      <c r="AW650" s="31">
        <f t="shared" ca="1" si="702"/>
        <v>65.047043010752674</v>
      </c>
      <c r="AX650" s="31">
        <f t="shared" ca="1" si="703"/>
        <v>1350.5215053763443</v>
      </c>
      <c r="AY650" s="31">
        <f t="shared" ca="1" si="704"/>
        <v>-1174.383064516129</v>
      </c>
      <c r="AZ650" s="31">
        <f t="shared" ca="1" si="705"/>
        <v>-997.34811827956992</v>
      </c>
      <c r="BA650" s="31">
        <f t="shared" ca="1" si="706"/>
        <v>-382.02016129032256</v>
      </c>
      <c r="BB650" s="31">
        <f t="shared" ca="1" si="707"/>
        <v>-2410.5497311827958</v>
      </c>
      <c r="BC650" s="31">
        <f t="shared" ca="1" si="708"/>
        <v>-1597.1438172043011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1007</v>
      </c>
      <c r="BI650" s="32">
        <f>IF($BF650&gt;$Y$7,"",IF(AND($BF650=$Y$7,$BG650=23),"",Entrées!D678-Entrées!D677))</f>
        <v>1325</v>
      </c>
      <c r="BJ650" s="32">
        <f>IF($BF650&gt;$Y$7,"",IF(AND($BF650=$Y$7,$BG650=23),"",Entrées!E678-Entrées!E677))</f>
        <v>1287.5</v>
      </c>
      <c r="BK650" s="32">
        <f>IF($BF650&gt;$Y$7,"",IF(AND($BF650=$Y$7,$BG650=23),"",Entrées!F678-Entrées!F677))</f>
        <v>0.5</v>
      </c>
      <c r="BL650" s="32">
        <f>IF($BF650&gt;$Y$7,"",IF(AND($BF650=$Y$7,$BG650=23),"",Entrées!G678-Entrées!G677))</f>
        <v>0</v>
      </c>
      <c r="BM650" s="32">
        <f>IF($BF650&gt;$Y$7,"",IF(AND($BF650=$Y$7,$BG650=23),"",Entrées!H678-Entrées!H677))</f>
        <v>5</v>
      </c>
      <c r="BN650" s="32">
        <f>IF($BF650&gt;$Y$7,"",IF(AND($BF650=$Y$7,$BG650=23),"",Entrées!I678-Entrées!I677))</f>
        <v>2251.5</v>
      </c>
      <c r="BO650" s="32">
        <f>IF($BF650&gt;$Y$7,"",IF(AND($BF650=$Y$7,$BG650=23),"",Entrées!J678-Entrées!J677))</f>
        <v>-108.5</v>
      </c>
      <c r="BP650" s="32">
        <f>IF($BF650&gt;$Y$7,"",IF(AND($BF650=$Y$7,$BG650=23),"",Entrées!K678-Entrées!K677))</f>
        <v>-317</v>
      </c>
      <c r="BQ650" s="32">
        <f>IF($BF650&gt;$Y$7,"",IF(AND($BF650=$Y$7,$BG650=23),"",Entrées!L678-Entrées!L677))</f>
        <v>423.5</v>
      </c>
      <c r="BR650" s="32">
        <f>IF($BF650&gt;$Y$7,"",IF(AND($BF650=$Y$7,$BG650=23),"",Entrées!M678-Entrées!M677))</f>
        <v>652.5</v>
      </c>
      <c r="BS650" s="32">
        <f>IF($BF650&gt;$Y$7,"",IF(AND($BF650=$Y$7,$BG650=23),"",Entrées!N678-Entrées!N677))</f>
        <v>-12</v>
      </c>
      <c r="BT650" s="32">
        <f>IF($BF650&gt;$Y$7,"",IF(AND($BF650=$Y$7,$BG650=23),"",Entrées!O678-Entrées!O677))</f>
        <v>-1888</v>
      </c>
      <c r="BU650" s="32">
        <f>IF($BF650&gt;$Y$7,"",IF(AND($BF650=$Y$7,$BG650=23),"",Entrées!P678-Entrées!P677))</f>
        <v>-1</v>
      </c>
      <c r="BV650" s="32">
        <f>IF($BF650&gt;$Y$7,"",IF(AND($BF650=$Y$7,$BG650=23),"",Entrées!Q678-Entrées!Q677))</f>
        <v>-813</v>
      </c>
      <c r="BW650" s="32">
        <f>IF($BF650&gt;$Y$7,"",IF(AND($BF650=$Y$7,$BG650=23),"",Entrées!R678-Entrées!R677))</f>
        <v>0</v>
      </c>
      <c r="BX650" s="32">
        <f>IF($BF650&gt;$Y$7,"",IF(AND($BF650=$Y$7,$BG650=23),"",Entrées!S678-Entrées!S677))</f>
        <v>-738</v>
      </c>
      <c r="BY650" s="32">
        <f>IF($BF650&gt;$Y$7,"",IF(AND($BF650=$Y$7,$BG650=23),"",Entrées!T678-Entrées!T677))</f>
        <v>50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-490</v>
      </c>
      <c r="CD650" s="33">
        <f>IF($BF650&lt;=$Y$7,Entrées!J677/CD$2,"")</f>
        <v>0.70066868533938931</v>
      </c>
      <c r="CE650" s="33">
        <f>IF($BF650&lt;=$Y$7,Entrées!K677/CE$2,"")</f>
        <v>9.7587195413282368E-2</v>
      </c>
      <c r="CF650" s="11">
        <f t="shared" si="710"/>
        <v>7926</v>
      </c>
      <c r="CG650" s="11">
        <f t="shared" si="711"/>
        <v>4186</v>
      </c>
      <c r="CH650" s="52">
        <f t="shared" si="712"/>
        <v>0.27160101910413265</v>
      </c>
      <c r="CI650" s="52">
        <f t="shared" si="713"/>
        <v>9.6170382329218221E-2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-675</v>
      </c>
      <c r="F651" s="28">
        <f ca="1">IF($D651&gt;$D$8,"",INDIRECT(ADDRESS(ROW(Entrées!$C$37)+($D651-1)*24+F$11,COLUMN(Entrées!$C$37)+($C651-1),4,TRUE,"Entrées")))</f>
        <v>-15</v>
      </c>
      <c r="G651" s="28">
        <f ca="1">IF($D651&gt;$D$8,"",INDIRECT(ADDRESS(ROW(Entrées!$C$37)+($D651-1)*24+G$11,COLUMN(Entrées!$C$37)+($C651-1),4,TRUE,"Entrées")))</f>
        <v>-396</v>
      </c>
      <c r="H651" s="28">
        <f ca="1">IF($D651&gt;$D$8,"",INDIRECT(ADDRESS(ROW(Entrées!$C$37)+($D651-1)*24+H$11,COLUMN(Entrées!$C$37)+($C651-1),4,TRUE,"Entrées")))</f>
        <v>-373</v>
      </c>
      <c r="I651" s="28">
        <f ca="1">IF($D651&gt;$D$8,"",INDIRECT(ADDRESS(ROW(Entrées!$C$37)+($D651-1)*24+I$11,COLUMN(Entrées!$C$37)+($C651-1),4,TRUE,"Entrées")))</f>
        <v>-524</v>
      </c>
      <c r="J651" s="28">
        <f ca="1">IF($D651&gt;$D$8,"",INDIRECT(ADDRESS(ROW(Entrées!$C$37)+($D651-1)*24+J$11,COLUMN(Entrées!$C$37)+($C651-1),4,TRUE,"Entrées")))</f>
        <v>-548</v>
      </c>
      <c r="K651" s="28">
        <f ca="1">IF($D651&gt;$D$8,"",INDIRECT(ADDRESS(ROW(Entrées!$C$37)+($D651-1)*24+K$11,COLUMN(Entrées!$C$37)+($C651-1),4,TRUE,"Entrées")))</f>
        <v>-241</v>
      </c>
      <c r="L651" s="28">
        <f ca="1">IF($D651&gt;$D$8,"",INDIRECT(ADDRESS(ROW(Entrées!$C$37)+($D651-1)*24+L$11,COLUMN(Entrées!$C$37)+($C651-1),4,TRUE,"Entrées")))</f>
        <v>420</v>
      </c>
      <c r="M651" s="28">
        <f ca="1">IF($D651&gt;$D$8,"",INDIRECT(ADDRESS(ROW(Entrées!$C$37)+($D651-1)*24+M$11,COLUMN(Entrées!$C$37)+($C651-1),4,TRUE,"Entrées")))</f>
        <v>659</v>
      </c>
      <c r="N651" s="28">
        <f ca="1">IF($D651&gt;$D$8,"",INDIRECT(ADDRESS(ROW(Entrées!$C$37)+($D651-1)*24+N$11,COLUMN(Entrées!$C$37)+($C651-1),4,TRUE,"Entrées")))</f>
        <v>940</v>
      </c>
      <c r="O651" s="28">
        <f ca="1">IF($D651&gt;$D$8,"",INDIRECT(ADDRESS(ROW(Entrées!$C$37)+($D651-1)*24+O$11,COLUMN(Entrées!$C$37)+($C651-1),4,TRUE,"Entrées")))</f>
        <v>940</v>
      </c>
      <c r="P651" s="28">
        <f ca="1">IF($D651&gt;$D$8,"",INDIRECT(ADDRESS(ROW(Entrées!$C$37)+($D651-1)*24+P$11,COLUMN(Entrées!$C$37)+($C651-1),4,TRUE,"Entrées")))</f>
        <v>1000</v>
      </c>
      <c r="Q651" s="28">
        <f ca="1">IF($D651&gt;$D$8,"",INDIRECT(ADDRESS(ROW(Entrées!$C$37)+($D651-1)*24+Q$11,COLUMN(Entrées!$C$37)+($C651-1),4,TRUE,"Entrées")))</f>
        <v>950</v>
      </c>
      <c r="R651" s="28">
        <f ca="1">IF($D651&gt;$D$8,"",INDIRECT(ADDRESS(ROW(Entrées!$C$37)+($D651-1)*24+R$11,COLUMN(Entrées!$C$37)+($C651-1),4,TRUE,"Entrées")))</f>
        <v>516</v>
      </c>
      <c r="S651" s="28">
        <f ca="1">IF($D651&gt;$D$8,"",INDIRECT(ADDRESS(ROW(Entrées!$C$37)+($D651-1)*24+S$11,COLUMN(Entrées!$C$37)+($C651-1),4,TRUE,"Entrées")))</f>
        <v>691</v>
      </c>
      <c r="T651" s="28">
        <f ca="1">IF($D651&gt;$D$8,"",INDIRECT(ADDRESS(ROW(Entrées!$C$37)+($D651-1)*24+T$11,COLUMN(Entrées!$C$37)+($C651-1),4,TRUE,"Entrées")))</f>
        <v>520</v>
      </c>
      <c r="U651" s="28">
        <f ca="1">IF($D651&gt;$D$8,"",INDIRECT(ADDRESS(ROW(Entrées!$C$37)+($D651-1)*24+U$11,COLUMN(Entrées!$C$37)+($C651-1),4,TRUE,"Entrées")))</f>
        <v>641</v>
      </c>
      <c r="V651" s="28">
        <f ca="1">IF($D651&gt;$D$8,"",INDIRECT(ADDRESS(ROW(Entrées!$C$37)+($D651-1)*24+V$11,COLUMN(Entrées!$C$37)+($C651-1),4,TRUE,"Entrées")))</f>
        <v>999</v>
      </c>
      <c r="W651" s="28">
        <f ca="1">IF($D651&gt;$D$8,"",INDIRECT(ADDRESS(ROW(Entrées!$C$37)+($D651-1)*24+W$11,COLUMN(Entrées!$C$37)+($C651-1),4,TRUE,"Entrées")))</f>
        <v>1000</v>
      </c>
      <c r="X651" s="28">
        <f ca="1">IF($D651&gt;$D$8,"",INDIRECT(ADDRESS(ROW(Entrées!$C$37)+($D651-1)*24+X$11,COLUMN(Entrées!$C$37)+($C651-1),4,TRUE,"Entrées")))</f>
        <v>1000</v>
      </c>
      <c r="Y651" s="28">
        <f ca="1">IF($D651&gt;$D$8,"",INDIRECT(ADDRESS(ROW(Entrées!$C$37)+($D651-1)*24+Y$11,COLUMN(Entrées!$C$37)+($C651-1),4,TRUE,"Entrées")))</f>
        <v>761</v>
      </c>
      <c r="Z651" s="28">
        <f ca="1">IF($D651&gt;$D$8,"",INDIRECT(ADDRESS(ROW(Entrées!$C$37)+($D651-1)*24+Z$11,COLUMN(Entrées!$C$37)+($C651-1),4,TRUE,"Entrées")))</f>
        <v>-614</v>
      </c>
      <c r="AA651" s="28">
        <f ca="1">IF($D651&gt;$D$8,"",INDIRECT(ADDRESS(ROW(Entrées!$C$37)+($D651-1)*24+AA$11,COLUMN(Entrées!$C$37)+($C651-1),4,TRUE,"Entrées")))</f>
        <v>254</v>
      </c>
      <c r="AB651" s="28">
        <f ca="1">IF($D651&gt;$D$8,"",INDIRECT(ADDRESS(ROW(Entrées!$C$37)+($D651-1)*24+AB$11,COLUMN(Entrées!$C$37)+($C651-1),4,TRUE,"Entrées")))</f>
        <v>249</v>
      </c>
      <c r="AC651" s="11"/>
      <c r="AD651" s="40">
        <f t="shared" ca="1" si="773"/>
        <v>339.75</v>
      </c>
      <c r="AE651" s="40">
        <f t="shared" ca="1" si="775"/>
        <v>1000</v>
      </c>
      <c r="AF651" s="40">
        <f t="shared" ca="1" si="776"/>
        <v>-675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49473.956989247294</v>
      </c>
      <c r="AK651" s="31">
        <f t="shared" ref="AK651:AK714" ca="1" si="778">IF($AH651&gt;$Y$7,"",AK650)</f>
        <v>49350.672043010745</v>
      </c>
      <c r="AL651" s="31">
        <f t="shared" ref="AL651:AL714" ca="1" si="779">IF($AH651&gt;$Y$7,"",AL650)</f>
        <v>49398.118279569891</v>
      </c>
      <c r="AM651" s="31">
        <f t="shared" ref="AM651:AM714" ca="1" si="780">IF($AH651&gt;$Y$7,"",AM650)</f>
        <v>347.55645161290329</v>
      </c>
      <c r="AN651" s="31">
        <f t="shared" ref="AN651:AN714" ca="1" si="781">IF($AH651&gt;$Y$7,"",AN650)</f>
        <v>2588.1444892473114</v>
      </c>
      <c r="AO651" s="31">
        <f t="shared" ref="AO651:AO714" ca="1" si="782">IF($AH651&gt;$Y$7,"",AO650)</f>
        <v>1503.5463709677417</v>
      </c>
      <c r="AP651" s="31">
        <f t="shared" ref="AP651:AP714" ca="1" si="783">IF($AH651&gt;$Y$7,"",AP650)</f>
        <v>41704.171370967742</v>
      </c>
      <c r="AQ651" s="31">
        <f t="shared" ref="AQ651:AQ714" ca="1" si="784">IF($AH651&gt;$Y$7,"",AQ650)</f>
        <v>2152.7096774193546</v>
      </c>
      <c r="AR651" s="31">
        <f t="shared" ref="AR651:AR714" ca="1" si="785">IF($AH651&gt;$Y$7,"",AR650)</f>
        <v>402.56922043010746</v>
      </c>
      <c r="AS651" s="31">
        <f t="shared" ref="AS651:AS714" ca="1" si="786">IF($AH651&gt;$Y$7,"",AS650)</f>
        <v>6508.2741935483891</v>
      </c>
      <c r="AT651" s="31">
        <f t="shared" ref="AT651:AT714" ca="1" si="787">IF($AH651&gt;$Y$7,"",AT650)</f>
        <v>-813.07862903225805</v>
      </c>
      <c r="AU651" s="31">
        <f t="shared" ref="AU651:AU714" ca="1" si="788">IF($AH651&gt;$Y$7,"",AU650)</f>
        <v>663.5913978494624</v>
      </c>
      <c r="AV651" s="31">
        <f t="shared" ref="AV651:AV714" ca="1" si="789">IF($AH651&gt;$Y$7,"",AV650)</f>
        <v>-5583.5161290322567</v>
      </c>
      <c r="AW651" s="31">
        <f t="shared" ref="AW651:AW714" ca="1" si="790">IF($AH651&gt;$Y$7,"",AW650)</f>
        <v>65.047043010752674</v>
      </c>
      <c r="AX651" s="31">
        <f t="shared" ref="AX651:AX714" ca="1" si="791">IF($AH651&gt;$Y$7,"",AX650)</f>
        <v>1350.5215053763443</v>
      </c>
      <c r="AY651" s="31">
        <f t="shared" ref="AY651:AY714" ca="1" si="792">IF($AH651&gt;$Y$7,"",AY650)</f>
        <v>-1174.383064516129</v>
      </c>
      <c r="AZ651" s="31">
        <f t="shared" ref="AZ651:AZ714" ca="1" si="793">IF($AH651&gt;$Y$7,"",AZ650)</f>
        <v>-997.34811827956992</v>
      </c>
      <c r="BA651" s="31">
        <f t="shared" ref="BA651:BA714" ca="1" si="794">IF($AH651&gt;$Y$7,"",BA650)</f>
        <v>-382.02016129032256</v>
      </c>
      <c r="BB651" s="31">
        <f t="shared" ref="BB651:BB714" ca="1" si="795">IF($AH651&gt;$Y$7,"",BB650)</f>
        <v>-2410.5497311827958</v>
      </c>
      <c r="BC651" s="31">
        <f t="shared" ref="BC651:BC714" ca="1" si="796">IF($AH651&gt;$Y$7,"",BC650)</f>
        <v>-1597.1438172043011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5067</v>
      </c>
      <c r="BI651" s="32">
        <f>IF($BF651&gt;$Y$7,"",IF(AND($BF651=$Y$7,$BG651=23),"",Entrées!D679-Entrées!D678))</f>
        <v>5675</v>
      </c>
      <c r="BJ651" s="32">
        <f>IF($BF651&gt;$Y$7,"",IF(AND($BF651=$Y$7,$BG651=23),"",Entrées!E679-Entrées!E678))</f>
        <v>5675</v>
      </c>
      <c r="BK651" s="32">
        <f>IF($BF651&gt;$Y$7,"",IF(AND($BF651=$Y$7,$BG651=23),"",Entrées!F679-Entrées!F678))</f>
        <v>0</v>
      </c>
      <c r="BL651" s="32">
        <f>IF($BF651&gt;$Y$7,"",IF(AND($BF651=$Y$7,$BG651=23),"",Entrées!G679-Entrées!G678))</f>
        <v>0</v>
      </c>
      <c r="BM651" s="32">
        <f>IF($BF651&gt;$Y$7,"",IF(AND($BF651=$Y$7,$BG651=23),"",Entrées!H679-Entrées!H678))</f>
        <v>-2</v>
      </c>
      <c r="BN651" s="32">
        <f>IF($BF651&gt;$Y$7,"",IF(AND($BF651=$Y$7,$BG651=23),"",Entrées!I679-Entrées!I678))</f>
        <v>2365.5</v>
      </c>
      <c r="BO651" s="32">
        <f>IF($BF651&gt;$Y$7,"",IF(AND($BF651=$Y$7,$BG651=23),"",Entrées!J679-Entrées!J678))</f>
        <v>64.5</v>
      </c>
      <c r="BP651" s="32">
        <f>IF($BF651&gt;$Y$7,"",IF(AND($BF651=$Y$7,$BG651=23),"",Entrées!K679-Entrées!K678))</f>
        <v>-89.5</v>
      </c>
      <c r="BQ651" s="32">
        <f>IF($BF651&gt;$Y$7,"",IF(AND($BF651=$Y$7,$BG651=23),"",Entrées!L679-Entrées!L678))</f>
        <v>1155.5</v>
      </c>
      <c r="BR651" s="32">
        <f>IF($BF651&gt;$Y$7,"",IF(AND($BF651=$Y$7,$BG651=23),"",Entrées!M679-Entrées!M678))</f>
        <v>1506</v>
      </c>
      <c r="BS651" s="32">
        <f>IF($BF651&gt;$Y$7,"",IF(AND($BF651=$Y$7,$BG651=23),"",Entrées!N679-Entrées!N678))</f>
        <v>1</v>
      </c>
      <c r="BT651" s="32">
        <f>IF($BF651&gt;$Y$7,"",IF(AND($BF651=$Y$7,$BG651=23),"",Entrées!O679-Entrées!O678))</f>
        <v>65</v>
      </c>
      <c r="BU651" s="32">
        <f>IF($BF651&gt;$Y$7,"",IF(AND($BF651=$Y$7,$BG651=23),"",Entrées!P679-Entrées!P678))</f>
        <v>-1.5</v>
      </c>
      <c r="BV651" s="32">
        <f>IF($BF651&gt;$Y$7,"",IF(AND($BF651=$Y$7,$BG651=23),"",Entrées!Q679-Entrées!Q678))</f>
        <v>435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45</v>
      </c>
      <c r="BY651" s="32">
        <f>IF($BF651&gt;$Y$7,"",IF(AND($BF651=$Y$7,$BG651=23),"",Entrées!T679-Entrées!T678))</f>
        <v>-204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745</v>
      </c>
      <c r="CD651" s="33">
        <f>IF($BF651&lt;=$Y$7,Entrées!J678/CD$2,"")</f>
        <v>0.68697956093868284</v>
      </c>
      <c r="CE651" s="33">
        <f>IF($BF651&lt;=$Y$7,Entrées!K678/CE$2,"")</f>
        <v>2.1858576206402292E-2</v>
      </c>
      <c r="CF651" s="11">
        <f t="shared" ref="CF651:CF714" si="798">CD$2</f>
        <v>7926</v>
      </c>
      <c r="CG651" s="11">
        <f t="shared" ref="CG651:CG714" si="799">CE$2</f>
        <v>4186</v>
      </c>
      <c r="CH651" s="52">
        <f t="shared" ref="CH651:CH714" si="800">CD$4</f>
        <v>0.27160101910413265</v>
      </c>
      <c r="CI651" s="52">
        <f t="shared" ref="CI651:CI714" si="801">CE$4</f>
        <v>9.6170382329218221E-2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-725</v>
      </c>
      <c r="F652" s="28">
        <f ca="1">IF($D652&gt;$D$8,"",INDIRECT(ADDRESS(ROW(Entrées!$C$37)+($D652-1)*24+F$11,COLUMN(Entrées!$C$37)+($C652-1),4,TRUE,"Entrées")))</f>
        <v>-1025</v>
      </c>
      <c r="G652" s="28">
        <f ca="1">IF($D652&gt;$D$8,"",INDIRECT(ADDRESS(ROW(Entrées!$C$37)+($D652-1)*24+G$11,COLUMN(Entrées!$C$37)+($C652-1),4,TRUE,"Entrées")))</f>
        <v>-1200</v>
      </c>
      <c r="H652" s="28">
        <f ca="1">IF($D652&gt;$D$8,"",INDIRECT(ADDRESS(ROW(Entrées!$C$37)+($D652-1)*24+H$11,COLUMN(Entrées!$C$37)+($C652-1),4,TRUE,"Entrées")))</f>
        <v>-1200</v>
      </c>
      <c r="I652" s="28">
        <f ca="1">IF($D652&gt;$D$8,"",INDIRECT(ADDRESS(ROW(Entrées!$C$37)+($D652-1)*24+I$11,COLUMN(Entrées!$C$37)+($C652-1),4,TRUE,"Entrées")))</f>
        <v>-1200</v>
      </c>
      <c r="J652" s="28">
        <f ca="1">IF($D652&gt;$D$8,"",INDIRECT(ADDRESS(ROW(Entrées!$C$37)+($D652-1)*24+J$11,COLUMN(Entrées!$C$37)+($C652-1),4,TRUE,"Entrées")))</f>
        <v>-1200</v>
      </c>
      <c r="K652" s="28">
        <f ca="1">IF($D652&gt;$D$8,"",INDIRECT(ADDRESS(ROW(Entrées!$C$37)+($D652-1)*24+K$11,COLUMN(Entrées!$C$37)+($C652-1),4,TRUE,"Entrées")))</f>
        <v>-1200</v>
      </c>
      <c r="L652" s="28">
        <f ca="1">IF($D652&gt;$D$8,"",INDIRECT(ADDRESS(ROW(Entrées!$C$37)+($D652-1)*24+L$11,COLUMN(Entrées!$C$37)+($C652-1),4,TRUE,"Entrées")))</f>
        <v>-1200</v>
      </c>
      <c r="M652" s="28">
        <f ca="1">IF($D652&gt;$D$8,"",INDIRECT(ADDRESS(ROW(Entrées!$C$37)+($D652-1)*24+M$11,COLUMN(Entrées!$C$37)+($C652-1),4,TRUE,"Entrées")))</f>
        <v>-337</v>
      </c>
      <c r="N652" s="28">
        <f ca="1">IF($D652&gt;$D$8,"",INDIRECT(ADDRESS(ROW(Entrées!$C$37)+($D652-1)*24+N$11,COLUMN(Entrées!$C$37)+($C652-1),4,TRUE,"Entrées")))</f>
        <v>-140</v>
      </c>
      <c r="O652" s="28">
        <f ca="1">IF($D652&gt;$D$8,"",INDIRECT(ADDRESS(ROW(Entrées!$C$37)+($D652-1)*24+O$11,COLUMN(Entrées!$C$37)+($C652-1),4,TRUE,"Entrées")))</f>
        <v>-236</v>
      </c>
      <c r="P652" s="28">
        <f ca="1">IF($D652&gt;$D$8,"",INDIRECT(ADDRESS(ROW(Entrées!$C$37)+($D652-1)*24+P$11,COLUMN(Entrées!$C$37)+($C652-1),4,TRUE,"Entrées")))</f>
        <v>-136</v>
      </c>
      <c r="Q652" s="28">
        <f ca="1">IF($D652&gt;$D$8,"",INDIRECT(ADDRESS(ROW(Entrées!$C$37)+($D652-1)*24+Q$11,COLUMN(Entrées!$C$37)+($C652-1),4,TRUE,"Entrées")))</f>
        <v>-62</v>
      </c>
      <c r="R652" s="28">
        <f ca="1">IF($D652&gt;$D$8,"",INDIRECT(ADDRESS(ROW(Entrées!$C$37)+($D652-1)*24+R$11,COLUMN(Entrées!$C$37)+($C652-1),4,TRUE,"Entrées")))</f>
        <v>-661</v>
      </c>
      <c r="S652" s="28">
        <f ca="1">IF($D652&gt;$D$8,"",INDIRECT(ADDRESS(ROW(Entrées!$C$37)+($D652-1)*24+S$11,COLUMN(Entrées!$C$37)+($C652-1),4,TRUE,"Entrées")))</f>
        <v>-1135</v>
      </c>
      <c r="T652" s="28">
        <f ca="1">IF($D652&gt;$D$8,"",INDIRECT(ADDRESS(ROW(Entrées!$C$37)+($D652-1)*24+T$11,COLUMN(Entrées!$C$37)+($C652-1),4,TRUE,"Entrées")))</f>
        <v>-1199</v>
      </c>
      <c r="U652" s="28">
        <f ca="1">IF($D652&gt;$D$8,"",INDIRECT(ADDRESS(ROW(Entrées!$C$37)+($D652-1)*24+U$11,COLUMN(Entrées!$C$37)+($C652-1),4,TRUE,"Entrées")))</f>
        <v>-1200</v>
      </c>
      <c r="V652" s="28">
        <f ca="1">IF($D652&gt;$D$8,"",INDIRECT(ADDRESS(ROW(Entrées!$C$37)+($D652-1)*24+V$11,COLUMN(Entrées!$C$37)+($C652-1),4,TRUE,"Entrées")))</f>
        <v>-849</v>
      </c>
      <c r="W652" s="28">
        <f ca="1">IF($D652&gt;$D$8,"",INDIRECT(ADDRESS(ROW(Entrées!$C$37)+($D652-1)*24+W$11,COLUMN(Entrées!$C$37)+($C652-1),4,TRUE,"Entrées")))</f>
        <v>461</v>
      </c>
      <c r="X652" s="28">
        <f ca="1">IF($D652&gt;$D$8,"",INDIRECT(ADDRESS(ROW(Entrées!$C$37)+($D652-1)*24+X$11,COLUMN(Entrées!$C$37)+($C652-1),4,TRUE,"Entrées")))</f>
        <v>1000</v>
      </c>
      <c r="Y652" s="28">
        <f ca="1">IF($D652&gt;$D$8,"",INDIRECT(ADDRESS(ROW(Entrées!$C$37)+($D652-1)*24+Y$11,COLUMN(Entrées!$C$37)+($C652-1),4,TRUE,"Entrées")))</f>
        <v>-608</v>
      </c>
      <c r="Z652" s="28">
        <f ca="1">IF($D652&gt;$D$8,"",INDIRECT(ADDRESS(ROW(Entrées!$C$37)+($D652-1)*24+Z$11,COLUMN(Entrées!$C$37)+($C652-1),4,TRUE,"Entrées")))</f>
        <v>-735</v>
      </c>
      <c r="AA652" s="28">
        <f ca="1">IF($D652&gt;$D$8,"",INDIRECT(ADDRESS(ROW(Entrées!$C$37)+($D652-1)*24+AA$11,COLUMN(Entrées!$C$37)+($C652-1),4,TRUE,"Entrées")))</f>
        <v>-364</v>
      </c>
      <c r="AB652" s="28">
        <f ca="1">IF($D652&gt;$D$8,"",INDIRECT(ADDRESS(ROW(Entrées!$C$37)+($D652-1)*24+AB$11,COLUMN(Entrées!$C$37)+($C652-1),4,TRUE,"Entrées")))</f>
        <v>11</v>
      </c>
      <c r="AC652" s="11"/>
      <c r="AD652" s="40">
        <f t="shared" ca="1" si="773"/>
        <v>-630.83333333333337</v>
      </c>
      <c r="AE652" s="40">
        <f t="shared" ca="1" si="775"/>
        <v>1000</v>
      </c>
      <c r="AF652" s="40">
        <f t="shared" ca="1" si="776"/>
        <v>-1200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49473.956989247294</v>
      </c>
      <c r="AK652" s="31">
        <f t="shared" ca="1" si="778"/>
        <v>49350.672043010745</v>
      </c>
      <c r="AL652" s="31">
        <f t="shared" ca="1" si="779"/>
        <v>49398.118279569891</v>
      </c>
      <c r="AM652" s="31">
        <f t="shared" ca="1" si="780"/>
        <v>347.55645161290329</v>
      </c>
      <c r="AN652" s="31">
        <f t="shared" ca="1" si="781"/>
        <v>2588.1444892473114</v>
      </c>
      <c r="AO652" s="31">
        <f t="shared" ca="1" si="782"/>
        <v>1503.5463709677417</v>
      </c>
      <c r="AP652" s="31">
        <f t="shared" ca="1" si="783"/>
        <v>41704.171370967742</v>
      </c>
      <c r="AQ652" s="31">
        <f t="shared" ca="1" si="784"/>
        <v>2152.7096774193546</v>
      </c>
      <c r="AR652" s="31">
        <f t="shared" ca="1" si="785"/>
        <v>402.56922043010746</v>
      </c>
      <c r="AS652" s="31">
        <f t="shared" ca="1" si="786"/>
        <v>6508.2741935483891</v>
      </c>
      <c r="AT652" s="31">
        <f t="shared" ca="1" si="787"/>
        <v>-813.07862903225805</v>
      </c>
      <c r="AU652" s="31">
        <f t="shared" ca="1" si="788"/>
        <v>663.5913978494624</v>
      </c>
      <c r="AV652" s="31">
        <f t="shared" ca="1" si="789"/>
        <v>-5583.5161290322567</v>
      </c>
      <c r="AW652" s="31">
        <f t="shared" ca="1" si="790"/>
        <v>65.047043010752674</v>
      </c>
      <c r="AX652" s="31">
        <f t="shared" ca="1" si="791"/>
        <v>1350.5215053763443</v>
      </c>
      <c r="AY652" s="31">
        <f t="shared" ca="1" si="792"/>
        <v>-1174.383064516129</v>
      </c>
      <c r="AZ652" s="31">
        <f t="shared" ca="1" si="793"/>
        <v>-997.34811827956992</v>
      </c>
      <c r="BA652" s="31">
        <f t="shared" ca="1" si="794"/>
        <v>-382.02016129032256</v>
      </c>
      <c r="BB652" s="31">
        <f t="shared" ca="1" si="795"/>
        <v>-2410.5497311827958</v>
      </c>
      <c r="BC652" s="31">
        <f t="shared" ca="1" si="796"/>
        <v>-1597.1438172043011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2594.5</v>
      </c>
      <c r="BI652" s="32">
        <f>IF($BF652&gt;$Y$7,"",IF(AND($BF652=$Y$7,$BG652=23),"",Entrées!D680-Entrées!D679))</f>
        <v>1862.5</v>
      </c>
      <c r="BJ652" s="32">
        <f>IF($BF652&gt;$Y$7,"",IF(AND($BF652=$Y$7,$BG652=23),"",Entrées!E680-Entrées!E679))</f>
        <v>1800</v>
      </c>
      <c r="BK652" s="32">
        <f>IF($BF652&gt;$Y$7,"",IF(AND($BF652=$Y$7,$BG652=23),"",Entrées!F680-Entrées!F679))</f>
        <v>-0.5</v>
      </c>
      <c r="BL652" s="32">
        <f>IF($BF652&gt;$Y$7,"",IF(AND($BF652=$Y$7,$BG652=23),"",Entrées!G680-Entrées!G679))</f>
        <v>0</v>
      </c>
      <c r="BM652" s="32">
        <f>IF($BF652&gt;$Y$7,"",IF(AND($BF652=$Y$7,$BG652=23),"",Entrées!H680-Entrées!H679))</f>
        <v>-1.5</v>
      </c>
      <c r="BN652" s="32">
        <f>IF($BF652&gt;$Y$7,"",IF(AND($BF652=$Y$7,$BG652=23),"",Entrées!I680-Entrées!I679))</f>
        <v>174.5</v>
      </c>
      <c r="BO652" s="32">
        <f>IF($BF652&gt;$Y$7,"",IF(AND($BF652=$Y$7,$BG652=23),"",Entrées!J680-Entrées!J679))</f>
        <v>14.5</v>
      </c>
      <c r="BP652" s="32">
        <f>IF($BF652&gt;$Y$7,"",IF(AND($BF652=$Y$7,$BG652=23),"",Entrées!K680-Entrées!K679))</f>
        <v>-1</v>
      </c>
      <c r="BQ652" s="32">
        <f>IF($BF652&gt;$Y$7,"",IF(AND($BF652=$Y$7,$BG652=23),"",Entrées!L680-Entrées!L679))</f>
        <v>1438</v>
      </c>
      <c r="BR652" s="32">
        <f>IF($BF652&gt;$Y$7,"",IF(AND($BF652=$Y$7,$BG652=23),"",Entrées!M680-Entrées!M679))</f>
        <v>127.5</v>
      </c>
      <c r="BS652" s="32">
        <f>IF($BF652&gt;$Y$7,"",IF(AND($BF652=$Y$7,$BG652=23),"",Entrées!N680-Entrées!N679))</f>
        <v>-4.5</v>
      </c>
      <c r="BT652" s="32">
        <f>IF($BF652&gt;$Y$7,"",IF(AND($BF652=$Y$7,$BG652=23),"",Entrées!O680-Entrées!O679))</f>
        <v>848</v>
      </c>
      <c r="BU652" s="32">
        <f>IF($BF652&gt;$Y$7,"",IF(AND($BF652=$Y$7,$BG652=23),"",Entrées!P680-Entrées!P679))</f>
        <v>-1</v>
      </c>
      <c r="BV652" s="32">
        <f>IF($BF652&gt;$Y$7,"",IF(AND($BF652=$Y$7,$BG652=23),"",Entrées!Q680-Entrées!Q679))</f>
        <v>547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190</v>
      </c>
      <c r="BY652" s="32">
        <f>IF($BF652&gt;$Y$7,"",IF(AND($BF652=$Y$7,$BG652=23),"",Entrées!T680-Entrées!T679))</f>
        <v>-46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12</v>
      </c>
      <c r="CD652" s="33">
        <f>IF($BF652&lt;=$Y$7,Entrées!J679/CD$2,"")</f>
        <v>0.69511733535200604</v>
      </c>
      <c r="CE652" s="33">
        <f>IF($BF652&lt;=$Y$7,Entrées!K679/CE$2,"")</f>
        <v>4.7778308647873863E-4</v>
      </c>
      <c r="CF652" s="11">
        <f t="shared" si="798"/>
        <v>7926</v>
      </c>
      <c r="CG652" s="11">
        <f t="shared" si="799"/>
        <v>4186</v>
      </c>
      <c r="CH652" s="52">
        <f t="shared" si="800"/>
        <v>0.27160101910413265</v>
      </c>
      <c r="CI652" s="52">
        <f t="shared" si="801"/>
        <v>9.6170382329218221E-2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-1000</v>
      </c>
      <c r="F653" s="28">
        <f ca="1">IF($D653&gt;$D$8,"",INDIRECT(ADDRESS(ROW(Entrées!$C$37)+($D653-1)*24+F$11,COLUMN(Entrées!$C$37)+($C653-1),4,TRUE,"Entrées")))</f>
        <v>-1200</v>
      </c>
      <c r="G653" s="28">
        <f ca="1">IF($D653&gt;$D$8,"",INDIRECT(ADDRESS(ROW(Entrées!$C$37)+($D653-1)*24+G$11,COLUMN(Entrées!$C$37)+($C653-1),4,TRUE,"Entrées")))</f>
        <v>-1200</v>
      </c>
      <c r="H653" s="28">
        <f ca="1">IF($D653&gt;$D$8,"",INDIRECT(ADDRESS(ROW(Entrées!$C$37)+($D653-1)*24+H$11,COLUMN(Entrées!$C$37)+($C653-1),4,TRUE,"Entrées")))</f>
        <v>-1200</v>
      </c>
      <c r="I653" s="28">
        <f ca="1">IF($D653&gt;$D$8,"",INDIRECT(ADDRESS(ROW(Entrées!$C$37)+($D653-1)*24+I$11,COLUMN(Entrées!$C$37)+($C653-1),4,TRUE,"Entrées")))</f>
        <v>-1200</v>
      </c>
      <c r="J653" s="28">
        <f ca="1">IF($D653&gt;$D$8,"",INDIRECT(ADDRESS(ROW(Entrées!$C$37)+($D653-1)*24+J$11,COLUMN(Entrées!$C$37)+($C653-1),4,TRUE,"Entrées")))</f>
        <v>-1200</v>
      </c>
      <c r="K653" s="28">
        <f ca="1">IF($D653&gt;$D$8,"",INDIRECT(ADDRESS(ROW(Entrées!$C$37)+($D653-1)*24+K$11,COLUMN(Entrées!$C$37)+($C653-1),4,TRUE,"Entrées")))</f>
        <v>-1128</v>
      </c>
      <c r="L653" s="28">
        <f ca="1">IF($D653&gt;$D$8,"",INDIRECT(ADDRESS(ROW(Entrées!$C$37)+($D653-1)*24+L$11,COLUMN(Entrées!$C$37)+($C653-1),4,TRUE,"Entrées")))</f>
        <v>-1200</v>
      </c>
      <c r="M653" s="28">
        <f ca="1">IF($D653&gt;$D$8,"",INDIRECT(ADDRESS(ROW(Entrées!$C$37)+($D653-1)*24+M$11,COLUMN(Entrées!$C$37)+($C653-1),4,TRUE,"Entrées")))</f>
        <v>-1093</v>
      </c>
      <c r="N653" s="28">
        <f ca="1">IF($D653&gt;$D$8,"",INDIRECT(ADDRESS(ROW(Entrées!$C$37)+($D653-1)*24+N$11,COLUMN(Entrées!$C$37)+($C653-1),4,TRUE,"Entrées")))</f>
        <v>-956</v>
      </c>
      <c r="O653" s="28">
        <f ca="1">IF($D653&gt;$D$8,"",INDIRECT(ADDRESS(ROW(Entrées!$C$37)+($D653-1)*24+O$11,COLUMN(Entrées!$C$37)+($C653-1),4,TRUE,"Entrées")))</f>
        <v>-1150</v>
      </c>
      <c r="P653" s="28">
        <f ca="1">IF($D653&gt;$D$8,"",INDIRECT(ADDRESS(ROW(Entrées!$C$37)+($D653-1)*24+P$11,COLUMN(Entrées!$C$37)+($C653-1),4,TRUE,"Entrées")))</f>
        <v>-1083</v>
      </c>
      <c r="Q653" s="28">
        <f ca="1">IF($D653&gt;$D$8,"",INDIRECT(ADDRESS(ROW(Entrées!$C$37)+($D653-1)*24+Q$11,COLUMN(Entrées!$C$37)+($C653-1),4,TRUE,"Entrées")))</f>
        <v>-1149</v>
      </c>
      <c r="R653" s="28">
        <f ca="1">IF($D653&gt;$D$8,"",INDIRECT(ADDRESS(ROW(Entrées!$C$37)+($D653-1)*24+R$11,COLUMN(Entrées!$C$37)+($C653-1),4,TRUE,"Entrées")))</f>
        <v>-1200</v>
      </c>
      <c r="S653" s="28">
        <f ca="1">IF($D653&gt;$D$8,"",INDIRECT(ADDRESS(ROW(Entrées!$C$37)+($D653-1)*24+S$11,COLUMN(Entrées!$C$37)+($C653-1),4,TRUE,"Entrées")))</f>
        <v>-1200</v>
      </c>
      <c r="T653" s="28">
        <f ca="1">IF($D653&gt;$D$8,"",INDIRECT(ADDRESS(ROW(Entrées!$C$37)+($D653-1)*24+T$11,COLUMN(Entrées!$C$37)+($C653-1),4,TRUE,"Entrées")))</f>
        <v>-1200</v>
      </c>
      <c r="U653" s="28">
        <f ca="1">IF($D653&gt;$D$8,"",INDIRECT(ADDRESS(ROW(Entrées!$C$37)+($D653-1)*24+U$11,COLUMN(Entrées!$C$37)+($C653-1),4,TRUE,"Entrées")))</f>
        <v>-1200</v>
      </c>
      <c r="V653" s="28">
        <f ca="1">IF($D653&gt;$D$8,"",INDIRECT(ADDRESS(ROW(Entrées!$C$37)+($D653-1)*24+V$11,COLUMN(Entrées!$C$37)+($C653-1),4,TRUE,"Entrées")))</f>
        <v>-1134</v>
      </c>
      <c r="W653" s="28">
        <f ca="1">IF($D653&gt;$D$8,"",INDIRECT(ADDRESS(ROW(Entrées!$C$37)+($D653-1)*24+W$11,COLUMN(Entrées!$C$37)+($C653-1),4,TRUE,"Entrées")))</f>
        <v>-1000</v>
      </c>
      <c r="X653" s="28">
        <f ca="1">IF($D653&gt;$D$8,"",INDIRECT(ADDRESS(ROW(Entrées!$C$37)+($D653-1)*24+X$11,COLUMN(Entrées!$C$37)+($C653-1),4,TRUE,"Entrées")))</f>
        <v>31</v>
      </c>
      <c r="Y653" s="28">
        <f ca="1">IF($D653&gt;$D$8,"",INDIRECT(ADDRESS(ROW(Entrées!$C$37)+($D653-1)*24+Y$11,COLUMN(Entrées!$C$37)+($C653-1),4,TRUE,"Entrées")))</f>
        <v>-1000</v>
      </c>
      <c r="Z653" s="28">
        <f ca="1">IF($D653&gt;$D$8,"",INDIRECT(ADDRESS(ROW(Entrées!$C$37)+($D653-1)*24+Z$11,COLUMN(Entrées!$C$37)+($C653-1),4,TRUE,"Entrées")))</f>
        <v>-1000</v>
      </c>
      <c r="AA653" s="28">
        <f ca="1">IF($D653&gt;$D$8,"",INDIRECT(ADDRESS(ROW(Entrées!$C$37)+($D653-1)*24+AA$11,COLUMN(Entrées!$C$37)+($C653-1),4,TRUE,"Entrées")))</f>
        <v>-1000</v>
      </c>
      <c r="AB653" s="28">
        <f ca="1">IF($D653&gt;$D$8,"",INDIRECT(ADDRESS(ROW(Entrées!$C$37)+($D653-1)*24+AB$11,COLUMN(Entrées!$C$37)+($C653-1),4,TRUE,"Entrées")))</f>
        <v>-883</v>
      </c>
      <c r="AC653" s="11"/>
      <c r="AD653" s="40">
        <f t="shared" ca="1" si="773"/>
        <v>-1064.375</v>
      </c>
      <c r="AE653" s="40">
        <f t="shared" ca="1" si="775"/>
        <v>31</v>
      </c>
      <c r="AF653" s="40">
        <f t="shared" ca="1" si="776"/>
        <v>-1200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49473.956989247294</v>
      </c>
      <c r="AK653" s="31">
        <f t="shared" ca="1" si="778"/>
        <v>49350.672043010745</v>
      </c>
      <c r="AL653" s="31">
        <f t="shared" ca="1" si="779"/>
        <v>49398.118279569891</v>
      </c>
      <c r="AM653" s="31">
        <f t="shared" ca="1" si="780"/>
        <v>347.55645161290329</v>
      </c>
      <c r="AN653" s="31">
        <f t="shared" ca="1" si="781"/>
        <v>2588.1444892473114</v>
      </c>
      <c r="AO653" s="31">
        <f t="shared" ca="1" si="782"/>
        <v>1503.5463709677417</v>
      </c>
      <c r="AP653" s="31">
        <f t="shared" ca="1" si="783"/>
        <v>41704.171370967742</v>
      </c>
      <c r="AQ653" s="31">
        <f t="shared" ca="1" si="784"/>
        <v>2152.7096774193546</v>
      </c>
      <c r="AR653" s="31">
        <f t="shared" ca="1" si="785"/>
        <v>402.56922043010746</v>
      </c>
      <c r="AS653" s="31">
        <f t="shared" ca="1" si="786"/>
        <v>6508.2741935483891</v>
      </c>
      <c r="AT653" s="31">
        <f t="shared" ca="1" si="787"/>
        <v>-813.07862903225805</v>
      </c>
      <c r="AU653" s="31">
        <f t="shared" ca="1" si="788"/>
        <v>663.5913978494624</v>
      </c>
      <c r="AV653" s="31">
        <f t="shared" ca="1" si="789"/>
        <v>-5583.5161290322567</v>
      </c>
      <c r="AW653" s="31">
        <f t="shared" ca="1" si="790"/>
        <v>65.047043010752674</v>
      </c>
      <c r="AX653" s="31">
        <f t="shared" ca="1" si="791"/>
        <v>1350.5215053763443</v>
      </c>
      <c r="AY653" s="31">
        <f t="shared" ca="1" si="792"/>
        <v>-1174.383064516129</v>
      </c>
      <c r="AZ653" s="31">
        <f t="shared" ca="1" si="793"/>
        <v>-997.34811827956992</v>
      </c>
      <c r="BA653" s="31">
        <f t="shared" ca="1" si="794"/>
        <v>-382.02016129032256</v>
      </c>
      <c r="BB653" s="31">
        <f t="shared" ca="1" si="795"/>
        <v>-2410.5497311827958</v>
      </c>
      <c r="BC653" s="31">
        <f t="shared" ca="1" si="796"/>
        <v>-1597.1438172043011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-1189.5</v>
      </c>
      <c r="BI653" s="32">
        <f>IF($BF653&gt;$Y$7,"",IF(AND($BF653=$Y$7,$BG653=23),"",Entrées!D681-Entrées!D680))</f>
        <v>-1562.5</v>
      </c>
      <c r="BJ653" s="32">
        <f>IF($BF653&gt;$Y$7,"",IF(AND($BF653=$Y$7,$BG653=23),"",Entrées!E681-Entrées!E680))</f>
        <v>-1675</v>
      </c>
      <c r="BK653" s="32">
        <f>IF($BF653&gt;$Y$7,"",IF(AND($BF653=$Y$7,$BG653=23),"",Entrées!F681-Entrées!F680))</f>
        <v>0</v>
      </c>
      <c r="BL653" s="32">
        <f>IF($BF653&gt;$Y$7,"",IF(AND($BF653=$Y$7,$BG653=23),"",Entrées!G681-Entrées!G680))</f>
        <v>0</v>
      </c>
      <c r="BM653" s="32">
        <f>IF($BF653&gt;$Y$7,"",IF(AND($BF653=$Y$7,$BG653=23),"",Entrées!H681-Entrées!H680))</f>
        <v>1.5</v>
      </c>
      <c r="BN653" s="32">
        <f>IF($BF653&gt;$Y$7,"",IF(AND($BF653=$Y$7,$BG653=23),"",Entrées!I681-Entrées!I680))</f>
        <v>-109</v>
      </c>
      <c r="BO653" s="32">
        <f>IF($BF653&gt;$Y$7,"",IF(AND($BF653=$Y$7,$BG653=23),"",Entrées!J681-Entrées!J680))</f>
        <v>-73.5</v>
      </c>
      <c r="BP653" s="32">
        <f>IF($BF653&gt;$Y$7,"",IF(AND($BF653=$Y$7,$BG653=23),"",Entrées!K681-Entrées!K680))</f>
        <v>-1</v>
      </c>
      <c r="BQ653" s="32">
        <f>IF($BF653&gt;$Y$7,"",IF(AND($BF653=$Y$7,$BG653=23),"",Entrées!L681-Entrées!L680))</f>
        <v>-1012</v>
      </c>
      <c r="BR653" s="32">
        <f>IF($BF653&gt;$Y$7,"",IF(AND($BF653=$Y$7,$BG653=23),"",Entrées!M681-Entrées!M680))</f>
        <v>-627.5</v>
      </c>
      <c r="BS653" s="32">
        <f>IF($BF653&gt;$Y$7,"",IF(AND($BF653=$Y$7,$BG653=23),"",Entrées!N681-Entrées!N680))</f>
        <v>0</v>
      </c>
      <c r="BT653" s="32">
        <f>IF($BF653&gt;$Y$7,"",IF(AND($BF653=$Y$7,$BG653=23),"",Entrées!O681-Entrées!O680))</f>
        <v>631</v>
      </c>
      <c r="BU653" s="32">
        <f>IF($BF653&gt;$Y$7,"",IF(AND($BF653=$Y$7,$BG653=23),"",Entrées!P681-Entrées!P680))</f>
        <v>1</v>
      </c>
      <c r="BV653" s="32">
        <f>IF($BF653&gt;$Y$7,"",IF(AND($BF653=$Y$7,$BG653=23),"",Entrées!Q681-Entrées!Q680))</f>
        <v>618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83</v>
      </c>
      <c r="BY653" s="32">
        <f>IF($BF653&gt;$Y$7,"",IF(AND($BF653=$Y$7,$BG653=23),"",Entrées!T681-Entrées!T680))</f>
        <v>0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-11</v>
      </c>
      <c r="CD653" s="33">
        <f>IF($BF653&lt;=$Y$7,Entrées!J680/CD$2,"")</f>
        <v>0.69694675750693924</v>
      </c>
      <c r="CE653" s="33">
        <f>IF($BF653&lt;=$Y$7,Entrées!K680/CE$2,"")</f>
        <v>2.3889154323936931E-4</v>
      </c>
      <c r="CF653" s="11">
        <f t="shared" si="798"/>
        <v>7926</v>
      </c>
      <c r="CG653" s="11">
        <f t="shared" si="799"/>
        <v>4186</v>
      </c>
      <c r="CH653" s="52">
        <f t="shared" si="800"/>
        <v>0.27160101910413265</v>
      </c>
      <c r="CI653" s="52">
        <f t="shared" si="801"/>
        <v>9.6170382329218221E-2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-1000</v>
      </c>
      <c r="F654" s="28">
        <f ca="1">IF($D654&gt;$D$8,"",INDIRECT(ADDRESS(ROW(Entrées!$C$37)+($D654-1)*24+F$11,COLUMN(Entrées!$C$37)+($C654-1),4,TRUE,"Entrées")))</f>
        <v>-1200</v>
      </c>
      <c r="G654" s="28">
        <f ca="1">IF($D654&gt;$D$8,"",INDIRECT(ADDRESS(ROW(Entrées!$C$37)+($D654-1)*24+G$11,COLUMN(Entrées!$C$37)+($C654-1),4,TRUE,"Entrées")))</f>
        <v>-1200</v>
      </c>
      <c r="H654" s="28">
        <f ca="1">IF($D654&gt;$D$8,"",INDIRECT(ADDRESS(ROW(Entrées!$C$37)+($D654-1)*24+H$11,COLUMN(Entrées!$C$37)+($C654-1),4,TRUE,"Entrées")))</f>
        <v>-1131</v>
      </c>
      <c r="I654" s="28">
        <f ca="1">IF($D654&gt;$D$8,"",INDIRECT(ADDRESS(ROW(Entrées!$C$37)+($D654-1)*24+I$11,COLUMN(Entrées!$C$37)+($C654-1),4,TRUE,"Entrées")))</f>
        <v>-1200</v>
      </c>
      <c r="J654" s="28">
        <f ca="1">IF($D654&gt;$D$8,"",INDIRECT(ADDRESS(ROW(Entrées!$C$37)+($D654-1)*24+J$11,COLUMN(Entrées!$C$37)+($C654-1),4,TRUE,"Entrées")))</f>
        <v>-1200</v>
      </c>
      <c r="K654" s="28">
        <f ca="1">IF($D654&gt;$D$8,"",INDIRECT(ADDRESS(ROW(Entrées!$C$37)+($D654-1)*24+K$11,COLUMN(Entrées!$C$37)+($C654-1),4,TRUE,"Entrées")))</f>
        <v>-1049</v>
      </c>
      <c r="L654" s="28">
        <f ca="1">IF($D654&gt;$D$8,"",INDIRECT(ADDRESS(ROW(Entrées!$C$37)+($D654-1)*24+L$11,COLUMN(Entrées!$C$37)+($C654-1),4,TRUE,"Entrées")))</f>
        <v>-521</v>
      </c>
      <c r="M654" s="28">
        <f ca="1">IF($D654&gt;$D$8,"",INDIRECT(ADDRESS(ROW(Entrées!$C$37)+($D654-1)*24+M$11,COLUMN(Entrées!$C$37)+($C654-1),4,TRUE,"Entrées")))</f>
        <v>-1000</v>
      </c>
      <c r="N654" s="28">
        <f ca="1">IF($D654&gt;$D$8,"",INDIRECT(ADDRESS(ROW(Entrées!$C$37)+($D654-1)*24+N$11,COLUMN(Entrées!$C$37)+($C654-1),4,TRUE,"Entrées")))</f>
        <v>-985</v>
      </c>
      <c r="O654" s="28">
        <f ca="1">IF($D654&gt;$D$8,"",INDIRECT(ADDRESS(ROW(Entrées!$C$37)+($D654-1)*24+O$11,COLUMN(Entrées!$C$37)+($C654-1),4,TRUE,"Entrées")))</f>
        <v>-985</v>
      </c>
      <c r="P654" s="28">
        <f ca="1">IF($D654&gt;$D$8,"",INDIRECT(ADDRESS(ROW(Entrées!$C$37)+($D654-1)*24+P$11,COLUMN(Entrées!$C$37)+($C654-1),4,TRUE,"Entrées")))</f>
        <v>-960</v>
      </c>
      <c r="Q654" s="28">
        <f ca="1">IF($D654&gt;$D$8,"",INDIRECT(ADDRESS(ROW(Entrées!$C$37)+($D654-1)*24+Q$11,COLUMN(Entrées!$C$37)+($C654-1),4,TRUE,"Entrées")))</f>
        <v>-1000</v>
      </c>
      <c r="R654" s="28">
        <f ca="1">IF($D654&gt;$D$8,"",INDIRECT(ADDRESS(ROW(Entrées!$C$37)+($D654-1)*24+R$11,COLUMN(Entrées!$C$37)+($C654-1),4,TRUE,"Entrées")))</f>
        <v>-1000</v>
      </c>
      <c r="S654" s="28">
        <f ca="1">IF($D654&gt;$D$8,"",INDIRECT(ADDRESS(ROW(Entrées!$C$37)+($D654-1)*24+S$11,COLUMN(Entrées!$C$37)+($C654-1),4,TRUE,"Entrées")))</f>
        <v>-875</v>
      </c>
      <c r="T654" s="28">
        <f ca="1">IF($D654&gt;$D$8,"",INDIRECT(ADDRESS(ROW(Entrées!$C$37)+($D654-1)*24+T$11,COLUMN(Entrées!$C$37)+($C654-1),4,TRUE,"Entrées")))</f>
        <v>-972</v>
      </c>
      <c r="U654" s="28">
        <f ca="1">IF($D654&gt;$D$8,"",INDIRECT(ADDRESS(ROW(Entrées!$C$37)+($D654-1)*24+U$11,COLUMN(Entrées!$C$37)+($C654-1),4,TRUE,"Entrées")))</f>
        <v>-733</v>
      </c>
      <c r="V654" s="28">
        <f ca="1">IF($D654&gt;$D$8,"",INDIRECT(ADDRESS(ROW(Entrées!$C$37)+($D654-1)*24+V$11,COLUMN(Entrées!$C$37)+($C654-1),4,TRUE,"Entrées")))</f>
        <v>-321</v>
      </c>
      <c r="W654" s="28">
        <f ca="1">IF($D654&gt;$D$8,"",INDIRECT(ADDRESS(ROW(Entrées!$C$37)+($D654-1)*24+W$11,COLUMN(Entrées!$C$37)+($C654-1),4,TRUE,"Entrées")))</f>
        <v>318</v>
      </c>
      <c r="X654" s="28">
        <f ca="1">IF($D654&gt;$D$8,"",INDIRECT(ADDRESS(ROW(Entrées!$C$37)+($D654-1)*24+X$11,COLUMN(Entrées!$C$37)+($C654-1),4,TRUE,"Entrées")))</f>
        <v>600</v>
      </c>
      <c r="Y654" s="28">
        <f ca="1">IF($D654&gt;$D$8,"",INDIRECT(ADDRESS(ROW(Entrées!$C$37)+($D654-1)*24+Y$11,COLUMN(Entrées!$C$37)+($C654-1),4,TRUE,"Entrées")))</f>
        <v>-1000</v>
      </c>
      <c r="Z654" s="28">
        <f ca="1">IF($D654&gt;$D$8,"",INDIRECT(ADDRESS(ROW(Entrées!$C$37)+($D654-1)*24+Z$11,COLUMN(Entrées!$C$37)+($C654-1),4,TRUE,"Entrées")))</f>
        <v>-1000</v>
      </c>
      <c r="AA654" s="28">
        <f ca="1">IF($D654&gt;$D$8,"",INDIRECT(ADDRESS(ROW(Entrées!$C$37)+($D654-1)*24+AA$11,COLUMN(Entrées!$C$37)+($C654-1),4,TRUE,"Entrées")))</f>
        <v>-579</v>
      </c>
      <c r="AB654" s="28">
        <f ca="1">IF($D654&gt;$D$8,"",INDIRECT(ADDRESS(ROW(Entrées!$C$37)+($D654-1)*24+AB$11,COLUMN(Entrées!$C$37)+($C654-1),4,TRUE,"Entrées")))</f>
        <v>-609</v>
      </c>
      <c r="AC654" s="11"/>
      <c r="AD654" s="40">
        <f t="shared" ca="1" si="773"/>
        <v>-816.75</v>
      </c>
      <c r="AE654" s="40">
        <f t="shared" ca="1" si="775"/>
        <v>600</v>
      </c>
      <c r="AF654" s="40">
        <f t="shared" ca="1" si="776"/>
        <v>-1200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49473.956989247294</v>
      </c>
      <c r="AK654" s="31">
        <f t="shared" ca="1" si="778"/>
        <v>49350.672043010745</v>
      </c>
      <c r="AL654" s="31">
        <f t="shared" ca="1" si="779"/>
        <v>49398.118279569891</v>
      </c>
      <c r="AM654" s="31">
        <f t="shared" ca="1" si="780"/>
        <v>347.55645161290329</v>
      </c>
      <c r="AN654" s="31">
        <f t="shared" ca="1" si="781"/>
        <v>2588.1444892473114</v>
      </c>
      <c r="AO654" s="31">
        <f t="shared" ca="1" si="782"/>
        <v>1503.5463709677417</v>
      </c>
      <c r="AP654" s="31">
        <f t="shared" ca="1" si="783"/>
        <v>41704.171370967742</v>
      </c>
      <c r="AQ654" s="31">
        <f t="shared" ca="1" si="784"/>
        <v>2152.7096774193546</v>
      </c>
      <c r="AR654" s="31">
        <f t="shared" ca="1" si="785"/>
        <v>402.56922043010746</v>
      </c>
      <c r="AS654" s="31">
        <f t="shared" ca="1" si="786"/>
        <v>6508.2741935483891</v>
      </c>
      <c r="AT654" s="31">
        <f t="shared" ca="1" si="787"/>
        <v>-813.07862903225805</v>
      </c>
      <c r="AU654" s="31">
        <f t="shared" ca="1" si="788"/>
        <v>663.5913978494624</v>
      </c>
      <c r="AV654" s="31">
        <f t="shared" ca="1" si="789"/>
        <v>-5583.5161290322567</v>
      </c>
      <c r="AW654" s="31">
        <f t="shared" ca="1" si="790"/>
        <v>65.047043010752674</v>
      </c>
      <c r="AX654" s="31">
        <f t="shared" ca="1" si="791"/>
        <v>1350.5215053763443</v>
      </c>
      <c r="AY654" s="31">
        <f t="shared" ca="1" si="792"/>
        <v>-1174.383064516129</v>
      </c>
      <c r="AZ654" s="31">
        <f t="shared" ca="1" si="793"/>
        <v>-997.34811827956992</v>
      </c>
      <c r="BA654" s="31">
        <f t="shared" ca="1" si="794"/>
        <v>-382.02016129032256</v>
      </c>
      <c r="BB654" s="31">
        <f t="shared" ca="1" si="795"/>
        <v>-2410.5497311827958</v>
      </c>
      <c r="BC654" s="31">
        <f t="shared" ca="1" si="796"/>
        <v>-1597.1438172043011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-2298</v>
      </c>
      <c r="BI654" s="32">
        <f>IF($BF654&gt;$Y$7,"",IF(AND($BF654=$Y$7,$BG654=23),"",Entrées!D682-Entrées!D681))</f>
        <v>-2087.5</v>
      </c>
      <c r="BJ654" s="32">
        <f>IF($BF654&gt;$Y$7,"",IF(AND($BF654=$Y$7,$BG654=23),"",Entrées!E682-Entrées!E681))</f>
        <v>-2275</v>
      </c>
      <c r="BK654" s="32">
        <f>IF($BF654&gt;$Y$7,"",IF(AND($BF654=$Y$7,$BG654=23),"",Entrées!F682-Entrées!F681))</f>
        <v>-0.5</v>
      </c>
      <c r="BL654" s="32">
        <f>IF($BF654&gt;$Y$7,"",IF(AND($BF654=$Y$7,$BG654=23),"",Entrées!G682-Entrées!G681))</f>
        <v>0</v>
      </c>
      <c r="BM654" s="32">
        <f>IF($BF654&gt;$Y$7,"",IF(AND($BF654=$Y$7,$BG654=23),"",Entrées!H682-Entrées!H681))</f>
        <v>-0.5</v>
      </c>
      <c r="BN654" s="32">
        <f>IF($BF654&gt;$Y$7,"",IF(AND($BF654=$Y$7,$BG654=23),"",Entrées!I682-Entrées!I681))</f>
        <v>-368.5</v>
      </c>
      <c r="BO654" s="32">
        <f>IF($BF654&gt;$Y$7,"",IF(AND($BF654=$Y$7,$BG654=23),"",Entrées!J682-Entrées!J681))</f>
        <v>-198</v>
      </c>
      <c r="BP654" s="32">
        <f>IF($BF654&gt;$Y$7,"",IF(AND($BF654=$Y$7,$BG654=23),"",Entrées!K682-Entrées!K681))</f>
        <v>0</v>
      </c>
      <c r="BQ654" s="32">
        <f>IF($BF654&gt;$Y$7,"",IF(AND($BF654=$Y$7,$BG654=23),"",Entrées!L682-Entrées!L681))</f>
        <v>-1025</v>
      </c>
      <c r="BR654" s="32">
        <f>IF($BF654&gt;$Y$7,"",IF(AND($BF654=$Y$7,$BG654=23),"",Entrées!M682-Entrées!M681))</f>
        <v>-1361.5</v>
      </c>
      <c r="BS654" s="32">
        <f>IF($BF654&gt;$Y$7,"",IF(AND($BF654=$Y$7,$BG654=23),"",Entrées!N682-Entrées!N681))</f>
        <v>-4</v>
      </c>
      <c r="BT654" s="32">
        <f>IF($BF654&gt;$Y$7,"",IF(AND($BF654=$Y$7,$BG654=23),"",Entrées!O682-Entrées!O681))</f>
        <v>661</v>
      </c>
      <c r="BU654" s="32">
        <f>IF($BF654&gt;$Y$7,"",IF(AND($BF654=$Y$7,$BG654=23),"",Entrées!P682-Entrées!P681))</f>
        <v>0.5</v>
      </c>
      <c r="BV654" s="32">
        <f>IF($BF654&gt;$Y$7,"",IF(AND($BF654=$Y$7,$BG654=23),"",Entrées!Q682-Entrées!Q681))</f>
        <v>767</v>
      </c>
      <c r="BW654" s="32">
        <f>IF($BF654&gt;$Y$7,"",IF(AND($BF654=$Y$7,$BG654=23),"",Entrées!R682-Entrées!R681))</f>
        <v>0</v>
      </c>
      <c r="BX654" s="32">
        <f>IF($BF654&gt;$Y$7,"",IF(AND($BF654=$Y$7,$BG654=23),"",Entrées!S682-Entrées!S681))</f>
        <v>-234</v>
      </c>
      <c r="BY654" s="32">
        <f>IF($BF654&gt;$Y$7,"",IF(AND($BF654=$Y$7,$BG654=23),"",Entrées!T682-Entrées!T681))</f>
        <v>0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-10</v>
      </c>
      <c r="CD654" s="33">
        <f>IF($BF654&lt;=$Y$7,Entrées!J681/CD$2,"")</f>
        <v>0.68767347968710568</v>
      </c>
      <c r="CE654" s="33">
        <f>IF($BF654&lt;=$Y$7,Entrées!K681/CE$2,"")</f>
        <v>0</v>
      </c>
      <c r="CF654" s="11">
        <f t="shared" si="798"/>
        <v>7926</v>
      </c>
      <c r="CG654" s="11">
        <f t="shared" si="799"/>
        <v>4186</v>
      </c>
      <c r="CH654" s="52">
        <f t="shared" si="800"/>
        <v>0.27160101910413265</v>
      </c>
      <c r="CI654" s="52">
        <f t="shared" si="801"/>
        <v>9.6170382329218221E-2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-847</v>
      </c>
      <c r="F655" s="28">
        <f ca="1">IF($D655&gt;$D$8,"",INDIRECT(ADDRESS(ROW(Entrées!$C$37)+($D655-1)*24+F$11,COLUMN(Entrées!$C$37)+($C655-1),4,TRUE,"Entrées")))</f>
        <v>-896</v>
      </c>
      <c r="G655" s="28">
        <f ca="1">IF($D655&gt;$D$8,"",INDIRECT(ADDRESS(ROW(Entrées!$C$37)+($D655-1)*24+G$11,COLUMN(Entrées!$C$37)+($C655-1),4,TRUE,"Entrées")))</f>
        <v>-910</v>
      </c>
      <c r="H655" s="28">
        <f ca="1">IF($D655&gt;$D$8,"",INDIRECT(ADDRESS(ROW(Entrées!$C$37)+($D655-1)*24+H$11,COLUMN(Entrées!$C$37)+($C655-1),4,TRUE,"Entrées")))</f>
        <v>-1200</v>
      </c>
      <c r="I655" s="28">
        <f ca="1">IF($D655&gt;$D$8,"",INDIRECT(ADDRESS(ROW(Entrées!$C$37)+($D655-1)*24+I$11,COLUMN(Entrées!$C$37)+($C655-1),4,TRUE,"Entrées")))</f>
        <v>-674</v>
      </c>
      <c r="J655" s="28">
        <f ca="1">IF($D655&gt;$D$8,"",INDIRECT(ADDRESS(ROW(Entrées!$C$37)+($D655-1)*24+J$11,COLUMN(Entrées!$C$37)+($C655-1),4,TRUE,"Entrées")))</f>
        <v>-238</v>
      </c>
      <c r="K655" s="28">
        <f ca="1">IF($D655&gt;$D$8,"",INDIRECT(ADDRESS(ROW(Entrées!$C$37)+($D655-1)*24+K$11,COLUMN(Entrées!$C$37)+($C655-1),4,TRUE,"Entrées")))</f>
        <v>740</v>
      </c>
      <c r="L655" s="28">
        <f ca="1">IF($D655&gt;$D$8,"",INDIRECT(ADDRESS(ROW(Entrées!$C$37)+($D655-1)*24+L$11,COLUMN(Entrées!$C$37)+($C655-1),4,TRUE,"Entrées")))</f>
        <v>600</v>
      </c>
      <c r="M655" s="28">
        <f ca="1">IF($D655&gt;$D$8,"",INDIRECT(ADDRESS(ROW(Entrées!$C$37)+($D655-1)*24+M$11,COLUMN(Entrées!$C$37)+($C655-1),4,TRUE,"Entrées")))</f>
        <v>600</v>
      </c>
      <c r="N655" s="28">
        <f ca="1">IF($D655&gt;$D$8,"",INDIRECT(ADDRESS(ROW(Entrées!$C$37)+($D655-1)*24+N$11,COLUMN(Entrées!$C$37)+($C655-1),4,TRUE,"Entrées")))</f>
        <v>500</v>
      </c>
      <c r="O655" s="28">
        <f ca="1">IF($D655&gt;$D$8,"",INDIRECT(ADDRESS(ROW(Entrées!$C$37)+($D655-1)*24+O$11,COLUMN(Entrées!$C$37)+($C655-1),4,TRUE,"Entrées")))</f>
        <v>349</v>
      </c>
      <c r="P655" s="28">
        <f ca="1">IF($D655&gt;$D$8,"",INDIRECT(ADDRESS(ROW(Entrées!$C$37)+($D655-1)*24+P$11,COLUMN(Entrées!$C$37)+($C655-1),4,TRUE,"Entrées")))</f>
        <v>539</v>
      </c>
      <c r="Q655" s="28">
        <f ca="1">IF($D655&gt;$D$8,"",INDIRECT(ADDRESS(ROW(Entrées!$C$37)+($D655-1)*24+Q$11,COLUMN(Entrées!$C$37)+($C655-1),4,TRUE,"Entrées")))</f>
        <v>209</v>
      </c>
      <c r="R655" s="28">
        <f ca="1">IF($D655&gt;$D$8,"",INDIRECT(ADDRESS(ROW(Entrées!$C$37)+($D655-1)*24+R$11,COLUMN(Entrées!$C$37)+($C655-1),4,TRUE,"Entrées")))</f>
        <v>404</v>
      </c>
      <c r="S655" s="28">
        <f ca="1">IF($D655&gt;$D$8,"",INDIRECT(ADDRESS(ROW(Entrées!$C$37)+($D655-1)*24+S$11,COLUMN(Entrées!$C$37)+($C655-1),4,TRUE,"Entrées")))</f>
        <v>600</v>
      </c>
      <c r="T655" s="28">
        <f ca="1">IF($D655&gt;$D$8,"",INDIRECT(ADDRESS(ROW(Entrées!$C$37)+($D655-1)*24+T$11,COLUMN(Entrées!$C$37)+($C655-1),4,TRUE,"Entrées")))</f>
        <v>600</v>
      </c>
      <c r="U655" s="28">
        <f ca="1">IF($D655&gt;$D$8,"",INDIRECT(ADDRESS(ROW(Entrées!$C$37)+($D655-1)*24+U$11,COLUMN(Entrées!$C$37)+($C655-1),4,TRUE,"Entrées")))</f>
        <v>585</v>
      </c>
      <c r="V655" s="28">
        <f ca="1">IF($D655&gt;$D$8,"",INDIRECT(ADDRESS(ROW(Entrées!$C$37)+($D655-1)*24+V$11,COLUMN(Entrées!$C$37)+($C655-1),4,TRUE,"Entrées")))</f>
        <v>600</v>
      </c>
      <c r="W655" s="28">
        <f ca="1">IF($D655&gt;$D$8,"",INDIRECT(ADDRESS(ROW(Entrées!$C$37)+($D655-1)*24+W$11,COLUMN(Entrées!$C$37)+($C655-1),4,TRUE,"Entrées")))</f>
        <v>600</v>
      </c>
      <c r="X655" s="28">
        <f ca="1">IF($D655&gt;$D$8,"",INDIRECT(ADDRESS(ROW(Entrées!$C$37)+($D655-1)*24+X$11,COLUMN(Entrées!$C$37)+($C655-1),4,TRUE,"Entrées")))</f>
        <v>600</v>
      </c>
      <c r="Y655" s="28">
        <f ca="1">IF($D655&gt;$D$8,"",INDIRECT(ADDRESS(ROW(Entrées!$C$37)+($D655-1)*24+Y$11,COLUMN(Entrées!$C$37)+($C655-1),4,TRUE,"Entrées")))</f>
        <v>-656</v>
      </c>
      <c r="Z655" s="28">
        <f ca="1">IF($D655&gt;$D$8,"",INDIRECT(ADDRESS(ROW(Entrées!$C$37)+($D655-1)*24+Z$11,COLUMN(Entrées!$C$37)+($C655-1),4,TRUE,"Entrées")))</f>
        <v>-500</v>
      </c>
      <c r="AA655" s="28">
        <f ca="1">IF($D655&gt;$D$8,"",INDIRECT(ADDRESS(ROW(Entrées!$C$37)+($D655-1)*24+AA$11,COLUMN(Entrées!$C$37)+($C655-1),4,TRUE,"Entrées")))</f>
        <v>-219</v>
      </c>
      <c r="AB655" s="28">
        <f ca="1">IF($D655&gt;$D$8,"",INDIRECT(ADDRESS(ROW(Entrées!$C$37)+($D655-1)*24+AB$11,COLUMN(Entrées!$C$37)+($C655-1),4,TRUE,"Entrées")))</f>
        <v>572</v>
      </c>
      <c r="AC655" s="11"/>
      <c r="AD655" s="40">
        <f t="shared" ca="1" si="773"/>
        <v>81.583333333333329</v>
      </c>
      <c r="AE655" s="40">
        <f t="shared" ca="1" si="775"/>
        <v>740</v>
      </c>
      <c r="AF655" s="40">
        <f t="shared" ca="1" si="776"/>
        <v>-1200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49473.956989247294</v>
      </c>
      <c r="AK655" s="31">
        <f t="shared" ca="1" si="778"/>
        <v>49350.672043010745</v>
      </c>
      <c r="AL655" s="31">
        <f t="shared" ca="1" si="779"/>
        <v>49398.118279569891</v>
      </c>
      <c r="AM655" s="31">
        <f t="shared" ca="1" si="780"/>
        <v>347.55645161290329</v>
      </c>
      <c r="AN655" s="31">
        <f t="shared" ca="1" si="781"/>
        <v>2588.1444892473114</v>
      </c>
      <c r="AO655" s="31">
        <f t="shared" ca="1" si="782"/>
        <v>1503.5463709677417</v>
      </c>
      <c r="AP655" s="31">
        <f t="shared" ca="1" si="783"/>
        <v>41704.171370967742</v>
      </c>
      <c r="AQ655" s="31">
        <f t="shared" ca="1" si="784"/>
        <v>2152.7096774193546</v>
      </c>
      <c r="AR655" s="31">
        <f t="shared" ca="1" si="785"/>
        <v>402.56922043010746</v>
      </c>
      <c r="AS655" s="31">
        <f t="shared" ca="1" si="786"/>
        <v>6508.2741935483891</v>
      </c>
      <c r="AT655" s="31">
        <f t="shared" ca="1" si="787"/>
        <v>-813.07862903225805</v>
      </c>
      <c r="AU655" s="31">
        <f t="shared" ca="1" si="788"/>
        <v>663.5913978494624</v>
      </c>
      <c r="AV655" s="31">
        <f t="shared" ca="1" si="789"/>
        <v>-5583.5161290322567</v>
      </c>
      <c r="AW655" s="31">
        <f t="shared" ca="1" si="790"/>
        <v>65.047043010752674</v>
      </c>
      <c r="AX655" s="31">
        <f t="shared" ca="1" si="791"/>
        <v>1350.5215053763443</v>
      </c>
      <c r="AY655" s="31">
        <f t="shared" ca="1" si="792"/>
        <v>-1174.383064516129</v>
      </c>
      <c r="AZ655" s="31">
        <f t="shared" ca="1" si="793"/>
        <v>-997.34811827956992</v>
      </c>
      <c r="BA655" s="31">
        <f t="shared" ca="1" si="794"/>
        <v>-382.02016129032256</v>
      </c>
      <c r="BB655" s="31">
        <f t="shared" ca="1" si="795"/>
        <v>-2410.5497311827958</v>
      </c>
      <c r="BC655" s="31">
        <f t="shared" ca="1" si="796"/>
        <v>-1597.1438172043011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-1259</v>
      </c>
      <c r="BI655" s="32">
        <f>IF($BF655&gt;$Y$7,"",IF(AND($BF655=$Y$7,$BG655=23),"",Entrées!D683-Entrées!D682))</f>
        <v>187.5</v>
      </c>
      <c r="BJ655" s="32">
        <f>IF($BF655&gt;$Y$7,"",IF(AND($BF655=$Y$7,$BG655=23),"",Entrées!E683-Entrées!E682))</f>
        <v>75</v>
      </c>
      <c r="BK655" s="32">
        <f>IF($BF655&gt;$Y$7,"",IF(AND($BF655=$Y$7,$BG655=23),"",Entrées!F683-Entrées!F682))</f>
        <v>0</v>
      </c>
      <c r="BL655" s="32">
        <f>IF($BF655&gt;$Y$7,"",IF(AND($BF655=$Y$7,$BG655=23),"",Entrées!G683-Entrées!G682))</f>
        <v>0</v>
      </c>
      <c r="BM655" s="32">
        <f>IF($BF655&gt;$Y$7,"",IF(AND($BF655=$Y$7,$BG655=23),"",Entrées!H683-Entrées!H682))</f>
        <v>0</v>
      </c>
      <c r="BN655" s="32">
        <f>IF($BF655&gt;$Y$7,"",IF(AND($BF655=$Y$7,$BG655=23),"",Entrées!I683-Entrées!I682))</f>
        <v>-988</v>
      </c>
      <c r="BO655" s="32">
        <f>IF($BF655&gt;$Y$7,"",IF(AND($BF655=$Y$7,$BG655=23),"",Entrées!J683-Entrées!J682))</f>
        <v>107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-533.5</v>
      </c>
      <c r="BR655" s="32">
        <f>IF($BF655&gt;$Y$7,"",IF(AND($BF655=$Y$7,$BG655=23),"",Entrées!M683-Entrées!M682))</f>
        <v>-236</v>
      </c>
      <c r="BS655" s="32">
        <f>IF($BF655&gt;$Y$7,"",IF(AND($BF655=$Y$7,$BG655=23),"",Entrées!N683-Entrées!N682))</f>
        <v>6</v>
      </c>
      <c r="BT655" s="32">
        <f>IF($BF655&gt;$Y$7,"",IF(AND($BF655=$Y$7,$BG655=23),"",Entrées!O683-Entrées!O682))</f>
        <v>385.5</v>
      </c>
      <c r="BU655" s="32">
        <f>IF($BF655&gt;$Y$7,"",IF(AND($BF655=$Y$7,$BG655=23),"",Entrées!P683-Entrées!P682))</f>
        <v>0.5</v>
      </c>
      <c r="BV655" s="32">
        <f>IF($BF655&gt;$Y$7,"",IF(AND($BF655=$Y$7,$BG655=23),"",Entrées!Q683-Entrées!Q682))</f>
        <v>-70</v>
      </c>
      <c r="BW655" s="32">
        <f>IF($BF655&gt;$Y$7,"",IF(AND($BF655=$Y$7,$BG655=23),"",Entrées!R683-Entrées!R682))</f>
        <v>0</v>
      </c>
      <c r="BX655" s="32">
        <f>IF($BF655&gt;$Y$7,"",IF(AND($BF655=$Y$7,$BG655=23),"",Entrées!S683-Entrées!S682))</f>
        <v>539</v>
      </c>
      <c r="BY655" s="32">
        <f>IF($BF655&gt;$Y$7,"",IF(AND($BF655=$Y$7,$BG655=23),"",Entrées!T683-Entrées!T682))</f>
        <v>0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50</v>
      </c>
      <c r="CD655" s="33">
        <f>IF($BF655&lt;=$Y$7,Entrées!J682/CD$2,"")</f>
        <v>0.66269240474388091</v>
      </c>
      <c r="CE655" s="33">
        <f>IF($BF655&lt;=$Y$7,Entrées!K682/CE$2,"")</f>
        <v>0</v>
      </c>
      <c r="CF655" s="11">
        <f t="shared" si="798"/>
        <v>7926</v>
      </c>
      <c r="CG655" s="11">
        <f t="shared" si="799"/>
        <v>4186</v>
      </c>
      <c r="CH655" s="52">
        <f t="shared" si="800"/>
        <v>0.27160101910413265</v>
      </c>
      <c r="CI655" s="52">
        <f t="shared" si="801"/>
        <v>9.6170382329218221E-2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595</v>
      </c>
      <c r="F656" s="28">
        <f ca="1">IF($D656&gt;$D$8,"",INDIRECT(ADDRESS(ROW(Entrées!$C$37)+($D656-1)*24+F$11,COLUMN(Entrées!$C$37)+($C656-1),4,TRUE,"Entrées")))</f>
        <v>696</v>
      </c>
      <c r="G656" s="28">
        <f ca="1">IF($D656&gt;$D$8,"",INDIRECT(ADDRESS(ROW(Entrées!$C$37)+($D656-1)*24+G$11,COLUMN(Entrées!$C$37)+($C656-1),4,TRUE,"Entrées")))</f>
        <v>207</v>
      </c>
      <c r="H656" s="28">
        <f ca="1">IF($D656&gt;$D$8,"",INDIRECT(ADDRESS(ROW(Entrées!$C$37)+($D656-1)*24+H$11,COLUMN(Entrées!$C$37)+($C656-1),4,TRUE,"Entrées")))</f>
        <v>43</v>
      </c>
      <c r="I656" s="28">
        <f ca="1">IF($D656&gt;$D$8,"",INDIRECT(ADDRESS(ROW(Entrées!$C$37)+($D656-1)*24+I$11,COLUMN(Entrées!$C$37)+($C656-1),4,TRUE,"Entrées")))</f>
        <v>29</v>
      </c>
      <c r="J656" s="28">
        <f ca="1">IF($D656&gt;$D$8,"",INDIRECT(ADDRESS(ROW(Entrées!$C$37)+($D656-1)*24+J$11,COLUMN(Entrées!$C$37)+($C656-1),4,TRUE,"Entrées")))</f>
        <v>283</v>
      </c>
      <c r="K656" s="28">
        <f ca="1">IF($D656&gt;$D$8,"",INDIRECT(ADDRESS(ROW(Entrées!$C$37)+($D656-1)*24+K$11,COLUMN(Entrées!$C$37)+($C656-1),4,TRUE,"Entrées")))</f>
        <v>948</v>
      </c>
      <c r="L656" s="28">
        <f ca="1">IF($D656&gt;$D$8,"",INDIRECT(ADDRESS(ROW(Entrées!$C$37)+($D656-1)*24+L$11,COLUMN(Entrées!$C$37)+($C656-1),4,TRUE,"Entrées")))</f>
        <v>600</v>
      </c>
      <c r="M656" s="28">
        <f ca="1">IF($D656&gt;$D$8,"",INDIRECT(ADDRESS(ROW(Entrées!$C$37)+($D656-1)*24+M$11,COLUMN(Entrées!$C$37)+($C656-1),4,TRUE,"Entrées")))</f>
        <v>600</v>
      </c>
      <c r="N656" s="28">
        <f ca="1">IF($D656&gt;$D$8,"",INDIRECT(ADDRESS(ROW(Entrées!$C$37)+($D656-1)*24+N$11,COLUMN(Entrées!$C$37)+($C656-1),4,TRUE,"Entrées")))</f>
        <v>600</v>
      </c>
      <c r="O656" s="28">
        <f ca="1">IF($D656&gt;$D$8,"",INDIRECT(ADDRESS(ROW(Entrées!$C$37)+($D656-1)*24+O$11,COLUMN(Entrées!$C$37)+($C656-1),4,TRUE,"Entrées")))</f>
        <v>600</v>
      </c>
      <c r="P656" s="28">
        <f ca="1">IF($D656&gt;$D$8,"",INDIRECT(ADDRESS(ROW(Entrées!$C$37)+($D656-1)*24+P$11,COLUMN(Entrées!$C$37)+($C656-1),4,TRUE,"Entrées")))</f>
        <v>600</v>
      </c>
      <c r="Q656" s="28">
        <f ca="1">IF($D656&gt;$D$8,"",INDIRECT(ADDRESS(ROW(Entrées!$C$37)+($D656-1)*24+Q$11,COLUMN(Entrées!$C$37)+($C656-1),4,TRUE,"Entrées")))</f>
        <v>550</v>
      </c>
      <c r="R656" s="28">
        <f ca="1">IF($D656&gt;$D$8,"",INDIRECT(ADDRESS(ROW(Entrées!$C$37)+($D656-1)*24+R$11,COLUMN(Entrées!$C$37)+($C656-1),4,TRUE,"Entrées")))</f>
        <v>191</v>
      </c>
      <c r="S656" s="28">
        <f ca="1">IF($D656&gt;$D$8,"",INDIRECT(ADDRESS(ROW(Entrées!$C$37)+($D656-1)*24+S$11,COLUMN(Entrées!$C$37)+($C656-1),4,TRUE,"Entrées")))</f>
        <v>-123</v>
      </c>
      <c r="T656" s="28">
        <f ca="1">IF($D656&gt;$D$8,"",INDIRECT(ADDRESS(ROW(Entrées!$C$37)+($D656-1)*24+T$11,COLUMN(Entrées!$C$37)+($C656-1),4,TRUE,"Entrées")))</f>
        <v>-687</v>
      </c>
      <c r="U656" s="28">
        <f ca="1">IF($D656&gt;$D$8,"",INDIRECT(ADDRESS(ROW(Entrées!$C$37)+($D656-1)*24+U$11,COLUMN(Entrées!$C$37)+($C656-1),4,TRUE,"Entrées")))</f>
        <v>-669</v>
      </c>
      <c r="V656" s="28">
        <f ca="1">IF($D656&gt;$D$8,"",INDIRECT(ADDRESS(ROW(Entrées!$C$37)+($D656-1)*24+V$11,COLUMN(Entrées!$C$37)+($C656-1),4,TRUE,"Entrées")))</f>
        <v>-206</v>
      </c>
      <c r="W656" s="28">
        <f ca="1">IF($D656&gt;$D$8,"",INDIRECT(ADDRESS(ROW(Entrées!$C$37)+($D656-1)*24+W$11,COLUMN(Entrées!$C$37)+($C656-1),4,TRUE,"Entrées")))</f>
        <v>574</v>
      </c>
      <c r="X656" s="28">
        <f ca="1">IF($D656&gt;$D$8,"",INDIRECT(ADDRESS(ROW(Entrées!$C$37)+($D656-1)*24+X$11,COLUMN(Entrées!$C$37)+($C656-1),4,TRUE,"Entrées")))</f>
        <v>600</v>
      </c>
      <c r="Y656" s="28">
        <f ca="1">IF($D656&gt;$D$8,"",INDIRECT(ADDRESS(ROW(Entrées!$C$37)+($D656-1)*24+Y$11,COLUMN(Entrées!$C$37)+($C656-1),4,TRUE,"Entrées")))</f>
        <v>-954</v>
      </c>
      <c r="Z656" s="28">
        <f ca="1">IF($D656&gt;$D$8,"",INDIRECT(ADDRESS(ROW(Entrées!$C$37)+($D656-1)*24+Z$11,COLUMN(Entrées!$C$37)+($C656-1),4,TRUE,"Entrées")))</f>
        <v>-917</v>
      </c>
      <c r="AA656" s="28">
        <f ca="1">IF($D656&gt;$D$8,"",INDIRECT(ADDRESS(ROW(Entrées!$C$37)+($D656-1)*24+AA$11,COLUMN(Entrées!$C$37)+($C656-1),4,TRUE,"Entrées")))</f>
        <v>-53</v>
      </c>
      <c r="AB656" s="28">
        <f ca="1">IF($D656&gt;$D$8,"",INDIRECT(ADDRESS(ROW(Entrées!$C$37)+($D656-1)*24+AB$11,COLUMN(Entrées!$C$37)+($C656-1),4,TRUE,"Entrées")))</f>
        <v>-430</v>
      </c>
      <c r="AC656" s="11"/>
      <c r="AD656" s="40">
        <f t="shared" ca="1" si="773"/>
        <v>153.20833333333334</v>
      </c>
      <c r="AE656" s="40">
        <f t="shared" ca="1" si="775"/>
        <v>948</v>
      </c>
      <c r="AF656" s="40">
        <f t="shared" ca="1" si="776"/>
        <v>-954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49473.956989247294</v>
      </c>
      <c r="AK656" s="31">
        <f t="shared" ca="1" si="778"/>
        <v>49350.672043010745</v>
      </c>
      <c r="AL656" s="31">
        <f t="shared" ca="1" si="779"/>
        <v>49398.118279569891</v>
      </c>
      <c r="AM656" s="31">
        <f t="shared" ca="1" si="780"/>
        <v>347.55645161290329</v>
      </c>
      <c r="AN656" s="31">
        <f t="shared" ca="1" si="781"/>
        <v>2588.1444892473114</v>
      </c>
      <c r="AO656" s="31">
        <f t="shared" ca="1" si="782"/>
        <v>1503.5463709677417</v>
      </c>
      <c r="AP656" s="31">
        <f t="shared" ca="1" si="783"/>
        <v>41704.171370967742</v>
      </c>
      <c r="AQ656" s="31">
        <f t="shared" ca="1" si="784"/>
        <v>2152.7096774193546</v>
      </c>
      <c r="AR656" s="31">
        <f t="shared" ca="1" si="785"/>
        <v>402.56922043010746</v>
      </c>
      <c r="AS656" s="31">
        <f t="shared" ca="1" si="786"/>
        <v>6508.2741935483891</v>
      </c>
      <c r="AT656" s="31">
        <f t="shared" ca="1" si="787"/>
        <v>-813.07862903225805</v>
      </c>
      <c r="AU656" s="31">
        <f t="shared" ca="1" si="788"/>
        <v>663.5913978494624</v>
      </c>
      <c r="AV656" s="31">
        <f t="shared" ca="1" si="789"/>
        <v>-5583.5161290322567</v>
      </c>
      <c r="AW656" s="31">
        <f t="shared" ca="1" si="790"/>
        <v>65.047043010752674</v>
      </c>
      <c r="AX656" s="31">
        <f t="shared" ca="1" si="791"/>
        <v>1350.5215053763443</v>
      </c>
      <c r="AY656" s="31">
        <f t="shared" ca="1" si="792"/>
        <v>-1174.383064516129</v>
      </c>
      <c r="AZ656" s="31">
        <f t="shared" ca="1" si="793"/>
        <v>-997.34811827956992</v>
      </c>
      <c r="BA656" s="31">
        <f t="shared" ca="1" si="794"/>
        <v>-382.02016129032256</v>
      </c>
      <c r="BB656" s="31">
        <f t="shared" ca="1" si="795"/>
        <v>-2410.5497311827958</v>
      </c>
      <c r="BC656" s="31">
        <f t="shared" ca="1" si="796"/>
        <v>-1597.1438172043011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2439</v>
      </c>
      <c r="BI656" s="32">
        <f>IF($BF656&gt;$Y$7,"",IF(AND($BF656=$Y$7,$BG656=23),"",Entrées!D684-Entrées!D683))</f>
        <v>1725</v>
      </c>
      <c r="BJ656" s="32">
        <f>IF($BF656&gt;$Y$7,"",IF(AND($BF656=$Y$7,$BG656=23),"",Entrées!E684-Entrées!E683))</f>
        <v>1600</v>
      </c>
      <c r="BK656" s="32">
        <f>IF($BF656&gt;$Y$7,"",IF(AND($BF656=$Y$7,$BG656=23),"",Entrées!F684-Entrées!F683))</f>
        <v>0</v>
      </c>
      <c r="BL656" s="32">
        <f>IF($BF656&gt;$Y$7,"",IF(AND($BF656=$Y$7,$BG656=23),"",Entrées!G684-Entrées!G683))</f>
        <v>0</v>
      </c>
      <c r="BM656" s="32">
        <f>IF($BF656&gt;$Y$7,"",IF(AND($BF656=$Y$7,$BG656=23),"",Entrées!H684-Entrées!H683))</f>
        <v>-0.5</v>
      </c>
      <c r="BN656" s="32">
        <f>IF($BF656&gt;$Y$7,"",IF(AND($BF656=$Y$7,$BG656=23),"",Entrées!I684-Entrées!I683))</f>
        <v>11.5</v>
      </c>
      <c r="BO656" s="32">
        <f>IF($BF656&gt;$Y$7,"",IF(AND($BF656=$Y$7,$BG656=23),"",Entrées!J684-Entrées!J683))</f>
        <v>344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626</v>
      </c>
      <c r="BR656" s="32">
        <f>IF($BF656&gt;$Y$7,"",IF(AND($BF656=$Y$7,$BG656=23),"",Entrées!M684-Entrées!M683))</f>
        <v>810.5</v>
      </c>
      <c r="BS656" s="32">
        <f>IF($BF656&gt;$Y$7,"",IF(AND($BF656=$Y$7,$BG656=23),"",Entrées!N684-Entrées!N683))</f>
        <v>-14</v>
      </c>
      <c r="BT656" s="32">
        <f>IF($BF656&gt;$Y$7,"",IF(AND($BF656=$Y$7,$BG656=23),"",Entrées!O684-Entrées!O683))</f>
        <v>661</v>
      </c>
      <c r="BU656" s="32">
        <f>IF($BF656&gt;$Y$7,"",IF(AND($BF656=$Y$7,$BG656=23),"",Entrées!P684-Entrées!P683))</f>
        <v>-0.5</v>
      </c>
      <c r="BV656" s="32">
        <f>IF($BF656&gt;$Y$7,"",IF(AND($BF656=$Y$7,$BG656=23),"",Entrées!Q684-Entrées!Q683))</f>
        <v>532</v>
      </c>
      <c r="BW656" s="32">
        <f>IF($BF656&gt;$Y$7,"",IF(AND($BF656=$Y$7,$BG656=23),"",Entrées!R684-Entrées!R683))</f>
        <v>0</v>
      </c>
      <c r="BX656" s="32">
        <f>IF($BF656&gt;$Y$7,"",IF(AND($BF656=$Y$7,$BG656=23),"",Entrées!S684-Entrées!S683))</f>
        <v>-149</v>
      </c>
      <c r="BY656" s="32">
        <f>IF($BF656&gt;$Y$7,"",IF(AND($BF656=$Y$7,$BG656=23),"",Entrées!T684-Entrées!T683))</f>
        <v>0</v>
      </c>
      <c r="BZ656" s="32">
        <f>IF($BF656&gt;$Y$7,"",IF(AND($BF656=$Y$7,$BG656=23),"",Entrées!U684-Entrées!U683))</f>
        <v>0</v>
      </c>
      <c r="CA656" s="32">
        <f>IF($BF656&gt;$Y$7,"",IF(AND($BF656=$Y$7,$BG656=23),"",Entrées!V684-Entrées!V683))</f>
        <v>202</v>
      </c>
      <c r="CD656" s="33">
        <f>IF($BF656&lt;=$Y$7,Entrées!J683/CD$2,"")</f>
        <v>0.67619227857683573</v>
      </c>
      <c r="CE656" s="33">
        <f>IF($BF656&lt;=$Y$7,Entrées!K683/CE$2,"")</f>
        <v>0</v>
      </c>
      <c r="CF656" s="11">
        <f t="shared" si="798"/>
        <v>7926</v>
      </c>
      <c r="CG656" s="11">
        <f t="shared" si="799"/>
        <v>4186</v>
      </c>
      <c r="CH656" s="52">
        <f t="shared" si="800"/>
        <v>0.27160101910413265</v>
      </c>
      <c r="CI656" s="52">
        <f t="shared" si="801"/>
        <v>9.6170382329218221E-2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-1000</v>
      </c>
      <c r="F657" s="28">
        <f ca="1">IF($D657&gt;$D$8,"",INDIRECT(ADDRESS(ROW(Entrées!$C$37)+($D657-1)*24+F$11,COLUMN(Entrées!$C$37)+($C657-1),4,TRUE,"Entrées")))</f>
        <v>-1200</v>
      </c>
      <c r="G657" s="28">
        <f ca="1">IF($D657&gt;$D$8,"",INDIRECT(ADDRESS(ROW(Entrées!$C$37)+($D657-1)*24+G$11,COLUMN(Entrées!$C$37)+($C657-1),4,TRUE,"Entrées")))</f>
        <v>-1200</v>
      </c>
      <c r="H657" s="28">
        <f ca="1">IF($D657&gt;$D$8,"",INDIRECT(ADDRESS(ROW(Entrées!$C$37)+($D657-1)*24+H$11,COLUMN(Entrées!$C$37)+($C657-1),4,TRUE,"Entrées")))</f>
        <v>-1200</v>
      </c>
      <c r="I657" s="28">
        <f ca="1">IF($D657&gt;$D$8,"",INDIRECT(ADDRESS(ROW(Entrées!$C$37)+($D657-1)*24+I$11,COLUMN(Entrées!$C$37)+($C657-1),4,TRUE,"Entrées")))</f>
        <v>-1200</v>
      </c>
      <c r="J657" s="28">
        <f ca="1">IF($D657&gt;$D$8,"",INDIRECT(ADDRESS(ROW(Entrées!$C$37)+($D657-1)*24+J$11,COLUMN(Entrées!$C$37)+($C657-1),4,TRUE,"Entrées")))</f>
        <v>-1200</v>
      </c>
      <c r="K657" s="28">
        <f ca="1">IF($D657&gt;$D$8,"",INDIRECT(ADDRESS(ROW(Entrées!$C$37)+($D657-1)*24+K$11,COLUMN(Entrées!$C$37)+($C657-1),4,TRUE,"Entrées")))</f>
        <v>-1200</v>
      </c>
      <c r="L657" s="28">
        <f ca="1">IF($D657&gt;$D$8,"",INDIRECT(ADDRESS(ROW(Entrées!$C$37)+($D657-1)*24+L$11,COLUMN(Entrées!$C$37)+($C657-1),4,TRUE,"Entrées")))</f>
        <v>-1000</v>
      </c>
      <c r="M657" s="28">
        <f ca="1">IF($D657&gt;$D$8,"",INDIRECT(ADDRESS(ROW(Entrées!$C$37)+($D657-1)*24+M$11,COLUMN(Entrées!$C$37)+($C657-1),4,TRUE,"Entrées")))</f>
        <v>-930</v>
      </c>
      <c r="N657" s="28">
        <f ca="1">IF($D657&gt;$D$8,"",INDIRECT(ADDRESS(ROW(Entrées!$C$37)+($D657-1)*24+N$11,COLUMN(Entrées!$C$37)+($C657-1),4,TRUE,"Entrées")))</f>
        <v>-898</v>
      </c>
      <c r="O657" s="28">
        <f ca="1">IF($D657&gt;$D$8,"",INDIRECT(ADDRESS(ROW(Entrées!$C$37)+($D657-1)*24+O$11,COLUMN(Entrées!$C$37)+($C657-1),4,TRUE,"Entrées")))</f>
        <v>-1000</v>
      </c>
      <c r="P657" s="28">
        <f ca="1">IF($D657&gt;$D$8,"",INDIRECT(ADDRESS(ROW(Entrées!$C$37)+($D657-1)*24+P$11,COLUMN(Entrées!$C$37)+($C657-1),4,TRUE,"Entrées")))</f>
        <v>-786</v>
      </c>
      <c r="Q657" s="28">
        <f ca="1">IF($D657&gt;$D$8,"",INDIRECT(ADDRESS(ROW(Entrées!$C$37)+($D657-1)*24+Q$11,COLUMN(Entrées!$C$37)+($C657-1),4,TRUE,"Entrées")))</f>
        <v>-845</v>
      </c>
      <c r="R657" s="28">
        <f ca="1">IF($D657&gt;$D$8,"",INDIRECT(ADDRESS(ROW(Entrées!$C$37)+($D657-1)*24+R$11,COLUMN(Entrées!$C$37)+($C657-1),4,TRUE,"Entrées")))</f>
        <v>-843</v>
      </c>
      <c r="S657" s="28">
        <f ca="1">IF($D657&gt;$D$8,"",INDIRECT(ADDRESS(ROW(Entrées!$C$37)+($D657-1)*24+S$11,COLUMN(Entrées!$C$37)+($C657-1),4,TRUE,"Entrées")))</f>
        <v>-777</v>
      </c>
      <c r="T657" s="28">
        <f ca="1">IF($D657&gt;$D$8,"",INDIRECT(ADDRESS(ROW(Entrées!$C$37)+($D657-1)*24+T$11,COLUMN(Entrées!$C$37)+($C657-1),4,TRUE,"Entrées")))</f>
        <v>-1000</v>
      </c>
      <c r="U657" s="28">
        <f ca="1">IF($D657&gt;$D$8,"",INDIRECT(ADDRESS(ROW(Entrées!$C$37)+($D657-1)*24+U$11,COLUMN(Entrées!$C$37)+($C657-1),4,TRUE,"Entrées")))</f>
        <v>-1000</v>
      </c>
      <c r="V657" s="28">
        <f ca="1">IF($D657&gt;$D$8,"",INDIRECT(ADDRESS(ROW(Entrées!$C$37)+($D657-1)*24+V$11,COLUMN(Entrées!$C$37)+($C657-1),4,TRUE,"Entrées")))</f>
        <v>-1000</v>
      </c>
      <c r="W657" s="28">
        <f ca="1">IF($D657&gt;$D$8,"",INDIRECT(ADDRESS(ROW(Entrées!$C$37)+($D657-1)*24+W$11,COLUMN(Entrées!$C$37)+($C657-1),4,TRUE,"Entrées")))</f>
        <v>-986</v>
      </c>
      <c r="X657" s="28">
        <f ca="1">IF($D657&gt;$D$8,"",INDIRECT(ADDRESS(ROW(Entrées!$C$37)+($D657-1)*24+X$11,COLUMN(Entrées!$C$37)+($C657-1),4,TRUE,"Entrées")))</f>
        <v>581</v>
      </c>
      <c r="Y657" s="28">
        <f ca="1">IF($D657&gt;$D$8,"",INDIRECT(ADDRESS(ROW(Entrées!$C$37)+($D657-1)*24+Y$11,COLUMN(Entrées!$C$37)+($C657-1),4,TRUE,"Entrées")))</f>
        <v>-850</v>
      </c>
      <c r="Z657" s="28">
        <f ca="1">IF($D657&gt;$D$8,"",INDIRECT(ADDRESS(ROW(Entrées!$C$37)+($D657-1)*24+Z$11,COLUMN(Entrées!$C$37)+($C657-1),4,TRUE,"Entrées")))</f>
        <v>-756</v>
      </c>
      <c r="AA657" s="28">
        <f ca="1">IF($D657&gt;$D$8,"",INDIRECT(ADDRESS(ROW(Entrées!$C$37)+($D657-1)*24+AA$11,COLUMN(Entrées!$C$37)+($C657-1),4,TRUE,"Entrées")))</f>
        <v>-665</v>
      </c>
      <c r="AB657" s="28">
        <f ca="1">IF($D657&gt;$D$8,"",INDIRECT(ADDRESS(ROW(Entrées!$C$37)+($D657-1)*24+AB$11,COLUMN(Entrées!$C$37)+($C657-1),4,TRUE,"Entrées")))</f>
        <v>-443</v>
      </c>
      <c r="AC657" s="11"/>
      <c r="AD657" s="40">
        <f t="shared" ca="1" si="773"/>
        <v>-891.58333333333337</v>
      </c>
      <c r="AE657" s="40">
        <f t="shared" ca="1" si="775"/>
        <v>581</v>
      </c>
      <c r="AF657" s="40">
        <f t="shared" ca="1" si="776"/>
        <v>-1200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49473.956989247294</v>
      </c>
      <c r="AK657" s="31">
        <f t="shared" ca="1" si="778"/>
        <v>49350.672043010745</v>
      </c>
      <c r="AL657" s="31">
        <f t="shared" ca="1" si="779"/>
        <v>49398.118279569891</v>
      </c>
      <c r="AM657" s="31">
        <f t="shared" ca="1" si="780"/>
        <v>347.55645161290329</v>
      </c>
      <c r="AN657" s="31">
        <f t="shared" ca="1" si="781"/>
        <v>2588.1444892473114</v>
      </c>
      <c r="AO657" s="31">
        <f t="shared" ca="1" si="782"/>
        <v>1503.5463709677417</v>
      </c>
      <c r="AP657" s="31">
        <f t="shared" ca="1" si="783"/>
        <v>41704.171370967742</v>
      </c>
      <c r="AQ657" s="31">
        <f t="shared" ca="1" si="784"/>
        <v>2152.7096774193546</v>
      </c>
      <c r="AR657" s="31">
        <f t="shared" ca="1" si="785"/>
        <v>402.56922043010746</v>
      </c>
      <c r="AS657" s="31">
        <f t="shared" ca="1" si="786"/>
        <v>6508.2741935483891</v>
      </c>
      <c r="AT657" s="31">
        <f t="shared" ca="1" si="787"/>
        <v>-813.07862903225805</v>
      </c>
      <c r="AU657" s="31">
        <f t="shared" ca="1" si="788"/>
        <v>663.5913978494624</v>
      </c>
      <c r="AV657" s="31">
        <f t="shared" ca="1" si="789"/>
        <v>-5583.5161290322567</v>
      </c>
      <c r="AW657" s="31">
        <f t="shared" ca="1" si="790"/>
        <v>65.047043010752674</v>
      </c>
      <c r="AX657" s="31">
        <f t="shared" ca="1" si="791"/>
        <v>1350.5215053763443</v>
      </c>
      <c r="AY657" s="31">
        <f t="shared" ca="1" si="792"/>
        <v>-1174.383064516129</v>
      </c>
      <c r="AZ657" s="31">
        <f t="shared" ca="1" si="793"/>
        <v>-997.34811827956992</v>
      </c>
      <c r="BA657" s="31">
        <f t="shared" ca="1" si="794"/>
        <v>-382.02016129032256</v>
      </c>
      <c r="BB657" s="31">
        <f t="shared" ca="1" si="795"/>
        <v>-2410.5497311827958</v>
      </c>
      <c r="BC657" s="31">
        <f t="shared" ca="1" si="796"/>
        <v>-1597.1438172043011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-1585</v>
      </c>
      <c r="BI657" s="32">
        <f>IF($BF657&gt;$Y$7,"",IF(AND($BF657=$Y$7,$BG657=23),"",Entrées!D685-Entrées!D684))</f>
        <v>-2162.5</v>
      </c>
      <c r="BJ657" s="32">
        <f>IF($BF657&gt;$Y$7,"",IF(AND($BF657=$Y$7,$BG657=23),"",Entrées!E685-Entrées!E684))</f>
        <v>-1775</v>
      </c>
      <c r="BK657" s="32">
        <f>IF($BF657&gt;$Y$7,"",IF(AND($BF657=$Y$7,$BG657=23),"",Entrées!F685-Entrées!F684))</f>
        <v>1</v>
      </c>
      <c r="BL657" s="32">
        <f>IF($BF657&gt;$Y$7,"",IF(AND($BF657=$Y$7,$BG657=23),"",Entrées!G685-Entrées!G684))</f>
        <v>0</v>
      </c>
      <c r="BM657" s="32">
        <f>IF($BF657&gt;$Y$7,"",IF(AND($BF657=$Y$7,$BG657=23),"",Entrées!H685-Entrées!H684))</f>
        <v>0.5</v>
      </c>
      <c r="BN657" s="32">
        <f>IF($BF657&gt;$Y$7,"",IF(AND($BF657=$Y$7,$BG657=23),"",Entrées!I685-Entrées!I684))</f>
        <v>-1521.5</v>
      </c>
      <c r="BO657" s="32">
        <f>IF($BF657&gt;$Y$7,"",IF(AND($BF657=$Y$7,$BG657=23),"",Entrées!J685-Entrées!J684))</f>
        <v>229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-423.5</v>
      </c>
      <c r="BR657" s="32">
        <f>IF($BF657&gt;$Y$7,"",IF(AND($BF657=$Y$7,$BG657=23),"",Entrées!M685-Entrées!M684))</f>
        <v>-387.5</v>
      </c>
      <c r="BS657" s="32">
        <f>IF($BF657&gt;$Y$7,"",IF(AND($BF657=$Y$7,$BG657=23),"",Entrées!N685-Entrées!N684))</f>
        <v>-22</v>
      </c>
      <c r="BT657" s="32">
        <f>IF($BF657&gt;$Y$7,"",IF(AND($BF657=$Y$7,$BG657=23),"",Entrées!O685-Entrées!O684))</f>
        <v>539</v>
      </c>
      <c r="BU657" s="32">
        <f>IF($BF657&gt;$Y$7,"",IF(AND($BF657=$Y$7,$BG657=23),"",Entrées!P685-Entrées!P684))</f>
        <v>0.5</v>
      </c>
      <c r="BV657" s="32">
        <f>IF($BF657&gt;$Y$7,"",IF(AND($BF657=$Y$7,$BG657=23),"",Entrées!Q685-Entrées!Q684))</f>
        <v>-238</v>
      </c>
      <c r="BW657" s="32">
        <f>IF($BF657&gt;$Y$7,"",IF(AND($BF657=$Y$7,$BG657=23),"",Entrées!R685-Entrées!R684))</f>
        <v>196</v>
      </c>
      <c r="BX657" s="32">
        <f>IF($BF657&gt;$Y$7,"",IF(AND($BF657=$Y$7,$BG657=23),"",Entrées!S685-Entrées!S684))</f>
        <v>95</v>
      </c>
      <c r="BY657" s="32">
        <f>IF($BF657&gt;$Y$7,"",IF(AND($BF657=$Y$7,$BG657=23),"",Entrées!T685-Entrées!T684))</f>
        <v>0</v>
      </c>
      <c r="BZ657" s="32">
        <f>IF($BF657&gt;$Y$7,"",IF(AND($BF657=$Y$7,$BG657=23),"",Entrées!U685-Entrées!U684))</f>
        <v>0</v>
      </c>
      <c r="CA657" s="32">
        <f>IF($BF657&gt;$Y$7,"",IF(AND($BF657=$Y$7,$BG657=23),"",Entrées!V685-Entrées!V684))</f>
        <v>274</v>
      </c>
      <c r="CD657" s="33">
        <f>IF($BF657&lt;=$Y$7,Entrées!J684/CD$2,"")</f>
        <v>0.71959374211455973</v>
      </c>
      <c r="CE657" s="33">
        <f>IF($BF657&lt;=$Y$7,Entrées!K684/CE$2,"")</f>
        <v>0</v>
      </c>
      <c r="CF657" s="11">
        <f t="shared" si="798"/>
        <v>7926</v>
      </c>
      <c r="CG657" s="11">
        <f t="shared" si="799"/>
        <v>4186</v>
      </c>
      <c r="CH657" s="52">
        <f t="shared" si="800"/>
        <v>0.27160101910413265</v>
      </c>
      <c r="CI657" s="52">
        <f t="shared" si="801"/>
        <v>9.6170382329218221E-2</v>
      </c>
    </row>
    <row r="658" spans="1:87">
      <c r="A658" s="11">
        <f>A657+$Y$7-1</f>
        <v>671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-1000</v>
      </c>
      <c r="F658" s="28">
        <f ca="1">IF($D658&gt;$D$8,"",INDIRECT(ADDRESS(ROW(Entrées!$C$37)+($D658-1)*24+F$11,COLUMN(Entrées!$C$37)+($C658-1),4,TRUE,"Entrées")))</f>
        <v>-1200</v>
      </c>
      <c r="G658" s="28">
        <f ca="1">IF($D658&gt;$D$8,"",INDIRECT(ADDRESS(ROW(Entrées!$C$37)+($D658-1)*24+G$11,COLUMN(Entrées!$C$37)+($C658-1),4,TRUE,"Entrées")))</f>
        <v>-1139</v>
      </c>
      <c r="H658" s="28">
        <f ca="1">IF($D658&gt;$D$8,"",INDIRECT(ADDRESS(ROW(Entrées!$C$37)+($D658-1)*24+H$11,COLUMN(Entrées!$C$37)+($C658-1),4,TRUE,"Entrées")))</f>
        <v>-1200</v>
      </c>
      <c r="I658" s="28">
        <f ca="1">IF($D658&gt;$D$8,"",INDIRECT(ADDRESS(ROW(Entrées!$C$37)+($D658-1)*24+I$11,COLUMN(Entrées!$C$37)+($C658-1),4,TRUE,"Entrées")))</f>
        <v>-1200</v>
      </c>
      <c r="J658" s="28">
        <f ca="1">IF($D658&gt;$D$8,"",INDIRECT(ADDRESS(ROW(Entrées!$C$37)+($D658-1)*24+J$11,COLUMN(Entrées!$C$37)+($C658-1),4,TRUE,"Entrées")))</f>
        <v>-699</v>
      </c>
      <c r="K658" s="28">
        <f ca="1">IF($D658&gt;$D$8,"",INDIRECT(ADDRESS(ROW(Entrées!$C$37)+($D658-1)*24+K$11,COLUMN(Entrées!$C$37)+($C658-1),4,TRUE,"Entrées")))</f>
        <v>-548</v>
      </c>
      <c r="L658" s="28">
        <f ca="1">IF($D658&gt;$D$8,"",INDIRECT(ADDRESS(ROW(Entrées!$C$37)+($D658-1)*24+L$11,COLUMN(Entrées!$C$37)+($C658-1),4,TRUE,"Entrées")))</f>
        <v>320</v>
      </c>
      <c r="M658" s="28">
        <f ca="1">IF($D658&gt;$D$8,"",INDIRECT(ADDRESS(ROW(Entrées!$C$37)+($D658-1)*24+M$11,COLUMN(Entrées!$C$37)+($C658-1),4,TRUE,"Entrées")))</f>
        <v>550</v>
      </c>
      <c r="N658" s="28">
        <f ca="1">IF($D658&gt;$D$8,"",INDIRECT(ADDRESS(ROW(Entrées!$C$37)+($D658-1)*24+N$11,COLUMN(Entrées!$C$37)+($C658-1),4,TRUE,"Entrées")))</f>
        <v>40</v>
      </c>
      <c r="O658" s="28">
        <f ca="1">IF($D658&gt;$D$8,"",INDIRECT(ADDRESS(ROW(Entrées!$C$37)+($D658-1)*24+O$11,COLUMN(Entrées!$C$37)+($C658-1),4,TRUE,"Entrées")))</f>
        <v>191</v>
      </c>
      <c r="P658" s="28">
        <f ca="1">IF($D658&gt;$D$8,"",INDIRECT(ADDRESS(ROW(Entrées!$C$37)+($D658-1)*24+P$11,COLUMN(Entrées!$C$37)+($C658-1),4,TRUE,"Entrées")))</f>
        <v>441</v>
      </c>
      <c r="Q658" s="28">
        <f ca="1">IF($D658&gt;$D$8,"",INDIRECT(ADDRESS(ROW(Entrées!$C$37)+($D658-1)*24+Q$11,COLUMN(Entrées!$C$37)+($C658-1),4,TRUE,"Entrées")))</f>
        <v>-246</v>
      </c>
      <c r="R658" s="28">
        <f ca="1">IF($D658&gt;$D$8,"",INDIRECT(ADDRESS(ROW(Entrées!$C$37)+($D658-1)*24+R$11,COLUMN(Entrées!$C$37)+($C658-1),4,TRUE,"Entrées")))</f>
        <v>188</v>
      </c>
      <c r="S658" s="28">
        <f ca="1">IF($D658&gt;$D$8,"",INDIRECT(ADDRESS(ROW(Entrées!$C$37)+($D658-1)*24+S$11,COLUMN(Entrées!$C$37)+($C658-1),4,TRUE,"Entrées")))</f>
        <v>338</v>
      </c>
      <c r="T658" s="28">
        <f ca="1">IF($D658&gt;$D$8,"",INDIRECT(ADDRESS(ROW(Entrées!$C$37)+($D658-1)*24+T$11,COLUMN(Entrées!$C$37)+($C658-1),4,TRUE,"Entrées")))</f>
        <v>-61</v>
      </c>
      <c r="U658" s="28">
        <f ca="1">IF($D658&gt;$D$8,"",INDIRECT(ADDRESS(ROW(Entrées!$C$37)+($D658-1)*24+U$11,COLUMN(Entrées!$C$37)+($C658-1),4,TRUE,"Entrées")))</f>
        <v>-44</v>
      </c>
      <c r="V658" s="28">
        <f ca="1">IF($D658&gt;$D$8,"",INDIRECT(ADDRESS(ROW(Entrées!$C$37)+($D658-1)*24+V$11,COLUMN(Entrées!$C$37)+($C658-1),4,TRUE,"Entrées")))</f>
        <v>-3</v>
      </c>
      <c r="W658" s="28">
        <f ca="1">IF($D658&gt;$D$8,"",INDIRECT(ADDRESS(ROW(Entrées!$C$37)+($D658-1)*24+W$11,COLUMN(Entrées!$C$37)+($C658-1),4,TRUE,"Entrées")))</f>
        <v>700</v>
      </c>
      <c r="X658" s="28">
        <f ca="1">IF($D658&gt;$D$8,"",INDIRECT(ADDRESS(ROW(Entrées!$C$37)+($D658-1)*24+X$11,COLUMN(Entrées!$C$37)+($C658-1),4,TRUE,"Entrées")))</f>
        <v>875</v>
      </c>
      <c r="Y658" s="28">
        <f ca="1">IF($D658&gt;$D$8,"",INDIRECT(ADDRESS(ROW(Entrées!$C$37)+($D658-1)*24+Y$11,COLUMN(Entrées!$C$37)+($C658-1),4,TRUE,"Entrées")))</f>
        <v>-402</v>
      </c>
      <c r="Z658" s="28">
        <f ca="1">IF($D658&gt;$D$8,"",INDIRECT(ADDRESS(ROW(Entrées!$C$37)+($D658-1)*24+Z$11,COLUMN(Entrées!$C$37)+($C658-1),4,TRUE,"Entrées")))</f>
        <v>-1099</v>
      </c>
      <c r="AA658" s="28">
        <f ca="1">IF($D658&gt;$D$8,"",INDIRECT(ADDRESS(ROW(Entrées!$C$37)+($D658-1)*24+AA$11,COLUMN(Entrées!$C$37)+($C658-1),4,TRUE,"Entrées")))</f>
        <v>-679</v>
      </c>
      <c r="AB658" s="28">
        <f ca="1">IF($D658&gt;$D$8,"",INDIRECT(ADDRESS(ROW(Entrées!$C$37)+($D658-1)*24+AB$11,COLUMN(Entrées!$C$37)+($C658-1),4,TRUE,"Entrées")))</f>
        <v>-329</v>
      </c>
      <c r="AC658" s="11"/>
      <c r="AD658" s="40">
        <f t="shared" ca="1" si="773"/>
        <v>-258.58333333333331</v>
      </c>
      <c r="AE658" s="40">
        <f t="shared" ca="1" si="775"/>
        <v>875</v>
      </c>
      <c r="AF658" s="40">
        <f t="shared" ca="1" si="776"/>
        <v>-1200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49473.956989247294</v>
      </c>
      <c r="AK658" s="31">
        <f t="shared" ca="1" si="778"/>
        <v>49350.672043010745</v>
      </c>
      <c r="AL658" s="31">
        <f t="shared" ca="1" si="779"/>
        <v>49398.118279569891</v>
      </c>
      <c r="AM658" s="31">
        <f t="shared" ca="1" si="780"/>
        <v>347.55645161290329</v>
      </c>
      <c r="AN658" s="31">
        <f t="shared" ca="1" si="781"/>
        <v>2588.1444892473114</v>
      </c>
      <c r="AO658" s="31">
        <f t="shared" ca="1" si="782"/>
        <v>1503.5463709677417</v>
      </c>
      <c r="AP658" s="31">
        <f t="shared" ca="1" si="783"/>
        <v>41704.171370967742</v>
      </c>
      <c r="AQ658" s="31">
        <f t="shared" ca="1" si="784"/>
        <v>2152.7096774193546</v>
      </c>
      <c r="AR658" s="31">
        <f t="shared" ca="1" si="785"/>
        <v>402.56922043010746</v>
      </c>
      <c r="AS658" s="31">
        <f t="shared" ca="1" si="786"/>
        <v>6508.2741935483891</v>
      </c>
      <c r="AT658" s="31">
        <f t="shared" ca="1" si="787"/>
        <v>-813.07862903225805</v>
      </c>
      <c r="AU658" s="31">
        <f t="shared" ca="1" si="788"/>
        <v>663.5913978494624</v>
      </c>
      <c r="AV658" s="31">
        <f t="shared" ca="1" si="789"/>
        <v>-5583.5161290322567</v>
      </c>
      <c r="AW658" s="31">
        <f t="shared" ca="1" si="790"/>
        <v>65.047043010752674</v>
      </c>
      <c r="AX658" s="31">
        <f t="shared" ca="1" si="791"/>
        <v>1350.5215053763443</v>
      </c>
      <c r="AY658" s="31">
        <f t="shared" ca="1" si="792"/>
        <v>-1174.383064516129</v>
      </c>
      <c r="AZ658" s="31">
        <f t="shared" ca="1" si="793"/>
        <v>-997.34811827956992</v>
      </c>
      <c r="BA658" s="31">
        <f t="shared" ca="1" si="794"/>
        <v>-382.02016129032256</v>
      </c>
      <c r="BB658" s="31">
        <f t="shared" ca="1" si="795"/>
        <v>-2410.5497311827958</v>
      </c>
      <c r="BC658" s="31">
        <f t="shared" ca="1" si="796"/>
        <v>-1597.1438172043011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-3744</v>
      </c>
      <c r="BI658" s="32">
        <f>IF($BF658&gt;$Y$7,"",IF(AND($BF658=$Y$7,$BG658=23),"",Entrées!D686-Entrées!D685))</f>
        <v>-2200</v>
      </c>
      <c r="BJ658" s="32">
        <f>IF($BF658&gt;$Y$7,"",IF(AND($BF658=$Y$7,$BG658=23),"",Entrées!E686-Entrées!E685))</f>
        <v>-2662.5</v>
      </c>
      <c r="BK658" s="32">
        <f>IF($BF658&gt;$Y$7,"",IF(AND($BF658=$Y$7,$BG658=23),"",Entrées!F686-Entrées!F685))</f>
        <v>-1</v>
      </c>
      <c r="BL658" s="32">
        <f>IF($BF658&gt;$Y$7,"",IF(AND($BF658=$Y$7,$BG658=23),"",Entrées!G686-Entrées!G685))</f>
        <v>0</v>
      </c>
      <c r="BM658" s="32">
        <f>IF($BF658&gt;$Y$7,"",IF(AND($BF658=$Y$7,$BG658=23),"",Entrées!H686-Entrées!H685))</f>
        <v>-2.5</v>
      </c>
      <c r="BN658" s="32">
        <f>IF($BF658&gt;$Y$7,"",IF(AND($BF658=$Y$7,$BG658=23),"",Entrées!I686-Entrées!I685))</f>
        <v>-3064</v>
      </c>
      <c r="BO658" s="32">
        <f>IF($BF658&gt;$Y$7,"",IF(AND($BF658=$Y$7,$BG658=23),"",Entrées!J686-Entrées!J685))</f>
        <v>42.5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-338.5</v>
      </c>
      <c r="BR658" s="32">
        <f>IF($BF658&gt;$Y$7,"",IF(AND($BF658=$Y$7,$BG658=23),"",Entrées!M686-Entrées!M685))</f>
        <v>-600</v>
      </c>
      <c r="BS658" s="32">
        <f>IF($BF658&gt;$Y$7,"",IF(AND($BF658=$Y$7,$BG658=23),"",Entrées!N686-Entrées!N685))</f>
        <v>-4.5</v>
      </c>
      <c r="BT658" s="32">
        <f>IF($BF658&gt;$Y$7,"",IF(AND($BF658=$Y$7,$BG658=23),"",Entrées!O686-Entrées!O685))</f>
        <v>224.5</v>
      </c>
      <c r="BU658" s="32">
        <f>IF($BF658&gt;$Y$7,"",IF(AND($BF658=$Y$7,$BG658=23),"",Entrées!P686-Entrées!P685))</f>
        <v>1.5</v>
      </c>
      <c r="BV658" s="32">
        <f>IF($BF658&gt;$Y$7,"",IF(AND($BF658=$Y$7,$BG658=23),"",Entrées!Q686-Entrées!Q685))</f>
        <v>260</v>
      </c>
      <c r="BW658" s="32">
        <f>IF($BF658&gt;$Y$7,"",IF(AND($BF658=$Y$7,$BG658=23),"",Entrées!R686-Entrées!R685))</f>
        <v>0</v>
      </c>
      <c r="BX658" s="32">
        <f>IF($BF658&gt;$Y$7,"",IF(AND($BF658=$Y$7,$BG658=23),"",Entrées!S686-Entrées!S685))</f>
        <v>186</v>
      </c>
      <c r="BY658" s="32">
        <f>IF($BF658&gt;$Y$7,"",IF(AND($BF658=$Y$7,$BG658=23),"",Entrées!T686-Entrées!T685))</f>
        <v>382</v>
      </c>
      <c r="BZ658" s="32">
        <f>IF($BF658&gt;$Y$7,"",IF(AND($BF658=$Y$7,$BG658=23),"",Entrées!U686-Entrées!U685))</f>
        <v>25</v>
      </c>
      <c r="CA658" s="32">
        <f>IF($BF658&gt;$Y$7,"",IF(AND($BF658=$Y$7,$BG658=23),"",Entrées!V686-Entrées!V685))</f>
        <v>490</v>
      </c>
      <c r="CD658" s="33">
        <f>IF($BF658&lt;=$Y$7,Entrées!J685/CD$2,"")</f>
        <v>0.74848599545798633</v>
      </c>
      <c r="CE658" s="33">
        <f>IF($BF658&lt;=$Y$7,Entrées!K685/CE$2,"")</f>
        <v>0</v>
      </c>
      <c r="CF658" s="11">
        <f t="shared" si="798"/>
        <v>7926</v>
      </c>
      <c r="CG658" s="11">
        <f t="shared" si="799"/>
        <v>4186</v>
      </c>
      <c r="CH658" s="52">
        <f t="shared" si="800"/>
        <v>0.27160101910413265</v>
      </c>
      <c r="CI658" s="52">
        <f t="shared" si="801"/>
        <v>9.6170382329218221E-2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-1100</v>
      </c>
      <c r="F659" s="28">
        <f ca="1">IF($D659&gt;$D$8,"",INDIRECT(ADDRESS(ROW(Entrées!$C$37)+($D659-1)*24+F$11,COLUMN(Entrées!$C$37)+($C659-1),4,TRUE,"Entrées")))</f>
        <v>-1100</v>
      </c>
      <c r="G659" s="28">
        <f ca="1">IF($D659&gt;$D$8,"",INDIRECT(ADDRESS(ROW(Entrées!$C$37)+($D659-1)*24+G$11,COLUMN(Entrées!$C$37)+($C659-1),4,TRUE,"Entrées")))</f>
        <v>-1200</v>
      </c>
      <c r="H659" s="28">
        <f ca="1">IF($D659&gt;$D$8,"",INDIRECT(ADDRESS(ROW(Entrées!$C$37)+($D659-1)*24+H$11,COLUMN(Entrées!$C$37)+($C659-1),4,TRUE,"Entrées")))</f>
        <v>-1200</v>
      </c>
      <c r="I659" s="28">
        <f ca="1">IF($D659&gt;$D$8,"",INDIRECT(ADDRESS(ROW(Entrées!$C$37)+($D659-1)*24+I$11,COLUMN(Entrées!$C$37)+($C659-1),4,TRUE,"Entrées")))</f>
        <v>-1200</v>
      </c>
      <c r="J659" s="28">
        <f ca="1">IF($D659&gt;$D$8,"",INDIRECT(ADDRESS(ROW(Entrées!$C$37)+($D659-1)*24+J$11,COLUMN(Entrées!$C$37)+($C659-1),4,TRUE,"Entrées")))</f>
        <v>-1057</v>
      </c>
      <c r="K659" s="28">
        <f ca="1">IF($D659&gt;$D$8,"",INDIRECT(ADDRESS(ROW(Entrées!$C$37)+($D659-1)*24+K$11,COLUMN(Entrées!$C$37)+($C659-1),4,TRUE,"Entrées")))</f>
        <v>-947</v>
      </c>
      <c r="L659" s="28">
        <f ca="1">IF($D659&gt;$D$8,"",INDIRECT(ADDRESS(ROW(Entrées!$C$37)+($D659-1)*24+L$11,COLUMN(Entrées!$C$37)+($C659-1),4,TRUE,"Entrées")))</f>
        <v>-237</v>
      </c>
      <c r="M659" s="28">
        <f ca="1">IF($D659&gt;$D$8,"",INDIRECT(ADDRESS(ROW(Entrées!$C$37)+($D659-1)*24+M$11,COLUMN(Entrées!$C$37)+($C659-1),4,TRUE,"Entrées")))</f>
        <v>177</v>
      </c>
      <c r="N659" s="28">
        <f ca="1">IF($D659&gt;$D$8,"",INDIRECT(ADDRESS(ROW(Entrées!$C$37)+($D659-1)*24+N$11,COLUMN(Entrées!$C$37)+($C659-1),4,TRUE,"Entrées")))</f>
        <v>18</v>
      </c>
      <c r="O659" s="28">
        <f ca="1">IF($D659&gt;$D$8,"",INDIRECT(ADDRESS(ROW(Entrées!$C$37)+($D659-1)*24+O$11,COLUMN(Entrées!$C$37)+($C659-1),4,TRUE,"Entrées")))</f>
        <v>-1063</v>
      </c>
      <c r="P659" s="28">
        <f ca="1">IF($D659&gt;$D$8,"",INDIRECT(ADDRESS(ROW(Entrées!$C$37)+($D659-1)*24+P$11,COLUMN(Entrées!$C$37)+($C659-1),4,TRUE,"Entrées")))</f>
        <v>-1100</v>
      </c>
      <c r="Q659" s="28">
        <f ca="1">IF($D659&gt;$D$8,"",INDIRECT(ADDRESS(ROW(Entrées!$C$37)+($D659-1)*24+Q$11,COLUMN(Entrées!$C$37)+($C659-1),4,TRUE,"Entrées")))</f>
        <v>-1099</v>
      </c>
      <c r="R659" s="28">
        <f ca="1">IF($D659&gt;$D$8,"",INDIRECT(ADDRESS(ROW(Entrées!$C$37)+($D659-1)*24+R$11,COLUMN(Entrées!$C$37)+($C659-1),4,TRUE,"Entrées")))</f>
        <v>-1100</v>
      </c>
      <c r="S659" s="28">
        <f ca="1">IF($D659&gt;$D$8,"",INDIRECT(ADDRESS(ROW(Entrées!$C$37)+($D659-1)*24+S$11,COLUMN(Entrées!$C$37)+($C659-1),4,TRUE,"Entrées")))</f>
        <v>-1100</v>
      </c>
      <c r="T659" s="28">
        <f ca="1">IF($D659&gt;$D$8,"",INDIRECT(ADDRESS(ROW(Entrées!$C$37)+($D659-1)*24+T$11,COLUMN(Entrées!$C$37)+($C659-1),4,TRUE,"Entrées")))</f>
        <v>-700</v>
      </c>
      <c r="U659" s="28">
        <f ca="1">IF($D659&gt;$D$8,"",INDIRECT(ADDRESS(ROW(Entrées!$C$37)+($D659-1)*24+U$11,COLUMN(Entrées!$C$37)+($C659-1),4,TRUE,"Entrées")))</f>
        <v>-988</v>
      </c>
      <c r="V659" s="28">
        <f ca="1">IF($D659&gt;$D$8,"",INDIRECT(ADDRESS(ROW(Entrées!$C$37)+($D659-1)*24+V$11,COLUMN(Entrées!$C$37)+($C659-1),4,TRUE,"Entrées")))</f>
        <v>-961</v>
      </c>
      <c r="W659" s="28">
        <f ca="1">IF($D659&gt;$D$8,"",INDIRECT(ADDRESS(ROW(Entrées!$C$37)+($D659-1)*24+W$11,COLUMN(Entrées!$C$37)+($C659-1),4,TRUE,"Entrées")))</f>
        <v>-984</v>
      </c>
      <c r="X659" s="28">
        <f ca="1">IF($D659&gt;$D$8,"",INDIRECT(ADDRESS(ROW(Entrées!$C$37)+($D659-1)*24+X$11,COLUMN(Entrées!$C$37)+($C659-1),4,TRUE,"Entrées")))</f>
        <v>-101</v>
      </c>
      <c r="Y659" s="28">
        <f ca="1">IF($D659&gt;$D$8,"",INDIRECT(ADDRESS(ROW(Entrées!$C$37)+($D659-1)*24+Y$11,COLUMN(Entrées!$C$37)+($C659-1),4,TRUE,"Entrées")))</f>
        <v>-1010</v>
      </c>
      <c r="Z659" s="28">
        <f ca="1">IF($D659&gt;$D$8,"",INDIRECT(ADDRESS(ROW(Entrées!$C$37)+($D659-1)*24+Z$11,COLUMN(Entrées!$C$37)+($C659-1),4,TRUE,"Entrées")))</f>
        <v>-565</v>
      </c>
      <c r="AA659" s="28">
        <f ca="1">IF($D659&gt;$D$8,"",INDIRECT(ADDRESS(ROW(Entrées!$C$37)+($D659-1)*24+AA$11,COLUMN(Entrées!$C$37)+($C659-1),4,TRUE,"Entrées")))</f>
        <v>-409</v>
      </c>
      <c r="AB659" s="28">
        <f ca="1">IF($D659&gt;$D$8,"",INDIRECT(ADDRESS(ROW(Entrées!$C$37)+($D659-1)*24+AB$11,COLUMN(Entrées!$C$37)+($C659-1),4,TRUE,"Entrées")))</f>
        <v>-475</v>
      </c>
      <c r="AC659" s="11"/>
      <c r="AD659" s="40">
        <f t="shared" ca="1" si="773"/>
        <v>-812.54166666666663</v>
      </c>
      <c r="AE659" s="40">
        <f t="shared" ca="1" si="775"/>
        <v>177</v>
      </c>
      <c r="AF659" s="40">
        <f t="shared" ca="1" si="776"/>
        <v>-1200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49473.956989247294</v>
      </c>
      <c r="AK659" s="31">
        <f t="shared" ca="1" si="778"/>
        <v>49350.672043010745</v>
      </c>
      <c r="AL659" s="31">
        <f t="shared" ca="1" si="779"/>
        <v>49398.118279569891</v>
      </c>
      <c r="AM659" s="31">
        <f t="shared" ca="1" si="780"/>
        <v>347.55645161290329</v>
      </c>
      <c r="AN659" s="31">
        <f t="shared" ca="1" si="781"/>
        <v>2588.1444892473114</v>
      </c>
      <c r="AO659" s="31">
        <f t="shared" ca="1" si="782"/>
        <v>1503.5463709677417</v>
      </c>
      <c r="AP659" s="31">
        <f t="shared" ca="1" si="783"/>
        <v>41704.171370967742</v>
      </c>
      <c r="AQ659" s="31">
        <f t="shared" ca="1" si="784"/>
        <v>2152.7096774193546</v>
      </c>
      <c r="AR659" s="31">
        <f t="shared" ca="1" si="785"/>
        <v>402.56922043010746</v>
      </c>
      <c r="AS659" s="31">
        <f t="shared" ca="1" si="786"/>
        <v>6508.2741935483891</v>
      </c>
      <c r="AT659" s="31">
        <f t="shared" ca="1" si="787"/>
        <v>-813.07862903225805</v>
      </c>
      <c r="AU659" s="31">
        <f t="shared" ca="1" si="788"/>
        <v>663.5913978494624</v>
      </c>
      <c r="AV659" s="31">
        <f t="shared" ca="1" si="789"/>
        <v>-5583.5161290322567</v>
      </c>
      <c r="AW659" s="31">
        <f t="shared" ca="1" si="790"/>
        <v>65.047043010752674</v>
      </c>
      <c r="AX659" s="31">
        <f t="shared" ca="1" si="791"/>
        <v>1350.5215053763443</v>
      </c>
      <c r="AY659" s="31">
        <f t="shared" ca="1" si="792"/>
        <v>-1174.383064516129</v>
      </c>
      <c r="AZ659" s="31">
        <f t="shared" ca="1" si="793"/>
        <v>-997.34811827956992</v>
      </c>
      <c r="BA659" s="31">
        <f t="shared" ca="1" si="794"/>
        <v>-382.02016129032256</v>
      </c>
      <c r="BB659" s="31">
        <f t="shared" ca="1" si="795"/>
        <v>-2410.5497311827958</v>
      </c>
      <c r="BC659" s="31">
        <f t="shared" ca="1" si="796"/>
        <v>-1597.1438172043011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-1213</v>
      </c>
      <c r="BI659" s="32">
        <f>IF($BF659&gt;$Y$7,"",IF(AND($BF659=$Y$7,$BG659=23),"",Entrées!D687-Entrées!D686))</f>
        <v>-1275</v>
      </c>
      <c r="BJ659" s="32">
        <f>IF($BF659&gt;$Y$7,"",IF(AND($BF659=$Y$7,$BG659=23),"",Entrées!E687-Entrées!E686))</f>
        <v>-1675</v>
      </c>
      <c r="BK659" s="32">
        <f>IF($BF659&gt;$Y$7,"",IF(AND($BF659=$Y$7,$BG659=23),"",Entrées!F687-Entrées!F686))</f>
        <v>-8</v>
      </c>
      <c r="BL659" s="32">
        <f>IF($BF659&gt;$Y$7,"",IF(AND($BF659=$Y$7,$BG659=23),"",Entrées!G687-Entrées!G686))</f>
        <v>0</v>
      </c>
      <c r="BM659" s="32">
        <f>IF($BF659&gt;$Y$7,"",IF(AND($BF659=$Y$7,$BG659=23),"",Entrées!H687-Entrées!H686))</f>
        <v>0.5</v>
      </c>
      <c r="BN659" s="32">
        <f>IF($BF659&gt;$Y$7,"",IF(AND($BF659=$Y$7,$BG659=23),"",Entrées!I687-Entrées!I686))</f>
        <v>-1524</v>
      </c>
      <c r="BO659" s="32">
        <f>IF($BF659&gt;$Y$7,"",IF(AND($BF659=$Y$7,$BG659=23),"",Entrées!J687-Entrées!J686))</f>
        <v>-28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-324</v>
      </c>
      <c r="BR659" s="32">
        <f>IF($BF659&gt;$Y$7,"",IF(AND($BF659=$Y$7,$BG659=23),"",Entrées!M687-Entrées!M686))</f>
        <v>-414.5</v>
      </c>
      <c r="BS659" s="32">
        <f>IF($BF659&gt;$Y$7,"",IF(AND($BF659=$Y$7,$BG659=23),"",Entrées!N687-Entrées!N686))</f>
        <v>2.5</v>
      </c>
      <c r="BT659" s="32">
        <f>IF($BF659&gt;$Y$7,"",IF(AND($BF659=$Y$7,$BG659=23),"",Entrées!O687-Entrées!O686))</f>
        <v>1083</v>
      </c>
      <c r="BU659" s="32">
        <f>IF($BF659&gt;$Y$7,"",IF(AND($BF659=$Y$7,$BG659=23),"",Entrées!P687-Entrées!P686))</f>
        <v>1</v>
      </c>
      <c r="BV659" s="32">
        <f>IF($BF659&gt;$Y$7,"",IF(AND($BF659=$Y$7,$BG659=23),"",Entrées!Q687-Entrées!Q686))</f>
        <v>-213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-21</v>
      </c>
      <c r="BY659" s="32">
        <f>IF($BF659&gt;$Y$7,"",IF(AND($BF659=$Y$7,$BG659=23),"",Entrées!T687-Entrées!T686))</f>
        <v>211</v>
      </c>
      <c r="BZ659" s="32">
        <f>IF($BF659&gt;$Y$7,"",IF(AND($BF659=$Y$7,$BG659=23),"",Entrées!U687-Entrées!U686))</f>
        <v>125</v>
      </c>
      <c r="CA659" s="32">
        <f>IF($BF659&gt;$Y$7,"",IF(AND($BF659=$Y$7,$BG659=23),"",Entrées!V687-Entrées!V686))</f>
        <v>-43</v>
      </c>
      <c r="CD659" s="33">
        <f>IF($BF659&lt;=$Y$7,Entrées!J686/CD$2,"")</f>
        <v>0.75384809487761795</v>
      </c>
      <c r="CE659" s="33">
        <f>IF($BF659&lt;=$Y$7,Entrées!K686/CE$2,"")</f>
        <v>0</v>
      </c>
      <c r="CF659" s="11">
        <f t="shared" si="798"/>
        <v>7926</v>
      </c>
      <c r="CG659" s="11">
        <f t="shared" si="799"/>
        <v>4186</v>
      </c>
      <c r="CH659" s="52">
        <f t="shared" si="800"/>
        <v>0.27160101910413265</v>
      </c>
      <c r="CI659" s="52">
        <f t="shared" si="801"/>
        <v>9.6170382329218221E-2</v>
      </c>
    </row>
    <row r="660" spans="1:87">
      <c r="A660" s="11" t="str">
        <f>"AD"&amp;A658</f>
        <v>AD671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-1100</v>
      </c>
      <c r="F660" s="28">
        <f ca="1">IF($D660&gt;$D$8,"",INDIRECT(ADDRESS(ROW(Entrées!$C$37)+($D660-1)*24+F$11,COLUMN(Entrées!$C$37)+($C660-1),4,TRUE,"Entrées")))</f>
        <v>-1200</v>
      </c>
      <c r="G660" s="28">
        <f ca="1">IF($D660&gt;$D$8,"",INDIRECT(ADDRESS(ROW(Entrées!$C$37)+($D660-1)*24+G$11,COLUMN(Entrées!$C$37)+($C660-1),4,TRUE,"Entrées")))</f>
        <v>-1200</v>
      </c>
      <c r="H660" s="28">
        <f ca="1">IF($D660&gt;$D$8,"",INDIRECT(ADDRESS(ROW(Entrées!$C$37)+($D660-1)*24+H$11,COLUMN(Entrées!$C$37)+($C660-1),4,TRUE,"Entrées")))</f>
        <v>-1200</v>
      </c>
      <c r="I660" s="28">
        <f ca="1">IF($D660&gt;$D$8,"",INDIRECT(ADDRESS(ROW(Entrées!$C$37)+($D660-1)*24+I$11,COLUMN(Entrées!$C$37)+($C660-1),4,TRUE,"Entrées")))</f>
        <v>-1200</v>
      </c>
      <c r="J660" s="28">
        <f ca="1">IF($D660&gt;$D$8,"",INDIRECT(ADDRESS(ROW(Entrées!$C$37)+($D660-1)*24+J$11,COLUMN(Entrées!$C$37)+($C660-1),4,TRUE,"Entrées")))</f>
        <v>-1200</v>
      </c>
      <c r="K660" s="28">
        <f ca="1">IF($D660&gt;$D$8,"",INDIRECT(ADDRESS(ROW(Entrées!$C$37)+($D660-1)*24+K$11,COLUMN(Entrées!$C$37)+($C660-1),4,TRUE,"Entrées")))</f>
        <v>-1200</v>
      </c>
      <c r="L660" s="28">
        <f ca="1">IF($D660&gt;$D$8,"",INDIRECT(ADDRESS(ROW(Entrées!$C$37)+($D660-1)*24+L$11,COLUMN(Entrées!$C$37)+($C660-1),4,TRUE,"Entrées")))</f>
        <v>-1200</v>
      </c>
      <c r="M660" s="28">
        <f ca="1">IF($D660&gt;$D$8,"",INDIRECT(ADDRESS(ROW(Entrées!$C$37)+($D660-1)*24+M$11,COLUMN(Entrées!$C$37)+($C660-1),4,TRUE,"Entrées")))</f>
        <v>-300</v>
      </c>
      <c r="N660" s="28">
        <f ca="1">IF($D660&gt;$D$8,"",INDIRECT(ADDRESS(ROW(Entrées!$C$37)+($D660-1)*24+N$11,COLUMN(Entrées!$C$37)+($C660-1),4,TRUE,"Entrées")))</f>
        <v>-300</v>
      </c>
      <c r="O660" s="28">
        <f ca="1">IF($D660&gt;$D$8,"",INDIRECT(ADDRESS(ROW(Entrées!$C$37)+($D660-1)*24+O$11,COLUMN(Entrées!$C$37)+($C660-1),4,TRUE,"Entrées")))</f>
        <v>-300</v>
      </c>
      <c r="P660" s="28">
        <f ca="1">IF($D660&gt;$D$8,"",INDIRECT(ADDRESS(ROW(Entrées!$C$37)+($D660-1)*24+P$11,COLUMN(Entrées!$C$37)+($C660-1),4,TRUE,"Entrées")))</f>
        <v>-287</v>
      </c>
      <c r="Q660" s="28">
        <f ca="1">IF($D660&gt;$D$8,"",INDIRECT(ADDRESS(ROW(Entrées!$C$37)+($D660-1)*24+Q$11,COLUMN(Entrées!$C$37)+($C660-1),4,TRUE,"Entrées")))</f>
        <v>-200</v>
      </c>
      <c r="R660" s="28">
        <f ca="1">IF($D660&gt;$D$8,"",INDIRECT(ADDRESS(ROW(Entrées!$C$37)+($D660-1)*24+R$11,COLUMN(Entrées!$C$37)+($C660-1),4,TRUE,"Entrées")))</f>
        <v>-286</v>
      </c>
      <c r="S660" s="28">
        <f ca="1">IF($D660&gt;$D$8,"",INDIRECT(ADDRESS(ROW(Entrées!$C$37)+($D660-1)*24+S$11,COLUMN(Entrées!$C$37)+($C660-1),4,TRUE,"Entrées")))</f>
        <v>-105</v>
      </c>
      <c r="T660" s="28">
        <f ca="1">IF($D660&gt;$D$8,"",INDIRECT(ADDRESS(ROW(Entrées!$C$37)+($D660-1)*24+T$11,COLUMN(Entrées!$C$37)+($C660-1),4,TRUE,"Entrées")))</f>
        <v>-300</v>
      </c>
      <c r="U660" s="28">
        <f ca="1">IF($D660&gt;$D$8,"",INDIRECT(ADDRESS(ROW(Entrées!$C$37)+($D660-1)*24+U$11,COLUMN(Entrées!$C$37)+($C660-1),4,TRUE,"Entrées")))</f>
        <v>-756</v>
      </c>
      <c r="V660" s="28">
        <f ca="1">IF($D660&gt;$D$8,"",INDIRECT(ADDRESS(ROW(Entrées!$C$37)+($D660-1)*24+V$11,COLUMN(Entrées!$C$37)+($C660-1),4,TRUE,"Entrées")))</f>
        <v>-274</v>
      </c>
      <c r="W660" s="28">
        <f ca="1">IF($D660&gt;$D$8,"",INDIRECT(ADDRESS(ROW(Entrées!$C$37)+($D660-1)*24+W$11,COLUMN(Entrées!$C$37)+($C660-1),4,TRUE,"Entrées")))</f>
        <v>-335</v>
      </c>
      <c r="X660" s="28">
        <f ca="1">IF($D660&gt;$D$8,"",INDIRECT(ADDRESS(ROW(Entrées!$C$37)+($D660-1)*24+X$11,COLUMN(Entrées!$C$37)+($C660-1),4,TRUE,"Entrées")))</f>
        <v>305</v>
      </c>
      <c r="Y660" s="28">
        <f ca="1">IF($D660&gt;$D$8,"",INDIRECT(ADDRESS(ROW(Entrées!$C$37)+($D660-1)*24+Y$11,COLUMN(Entrées!$C$37)+($C660-1),4,TRUE,"Entrées")))</f>
        <v>-527</v>
      </c>
      <c r="Z660" s="28">
        <f ca="1">IF($D660&gt;$D$8,"",INDIRECT(ADDRESS(ROW(Entrées!$C$37)+($D660-1)*24+Z$11,COLUMN(Entrées!$C$37)+($C660-1),4,TRUE,"Entrées")))</f>
        <v>-744</v>
      </c>
      <c r="AA660" s="28">
        <f ca="1">IF($D660&gt;$D$8,"",INDIRECT(ADDRESS(ROW(Entrées!$C$37)+($D660-1)*24+AA$11,COLUMN(Entrées!$C$37)+($C660-1),4,TRUE,"Entrées")))</f>
        <v>-486</v>
      </c>
      <c r="AB660" s="28">
        <f ca="1">IF($D660&gt;$D$8,"",INDIRECT(ADDRESS(ROW(Entrées!$C$37)+($D660-1)*24+AB$11,COLUMN(Entrées!$C$37)+($C660-1),4,TRUE,"Entrées")))</f>
        <v>-525</v>
      </c>
      <c r="AC660" s="11"/>
      <c r="AD660" s="40">
        <f t="shared" ca="1" si="773"/>
        <v>-621.66666666666663</v>
      </c>
      <c r="AE660" s="40">
        <f t="shared" ca="1" si="775"/>
        <v>305</v>
      </c>
      <c r="AF660" s="40">
        <f t="shared" ca="1" si="776"/>
        <v>-1200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49473.956989247294</v>
      </c>
      <c r="AK660" s="31">
        <f t="shared" ca="1" si="778"/>
        <v>49350.672043010745</v>
      </c>
      <c r="AL660" s="31">
        <f t="shared" ca="1" si="779"/>
        <v>49398.118279569891</v>
      </c>
      <c r="AM660" s="31">
        <f t="shared" ca="1" si="780"/>
        <v>347.55645161290329</v>
      </c>
      <c r="AN660" s="31">
        <f t="shared" ca="1" si="781"/>
        <v>2588.1444892473114</v>
      </c>
      <c r="AO660" s="31">
        <f t="shared" ca="1" si="782"/>
        <v>1503.5463709677417</v>
      </c>
      <c r="AP660" s="31">
        <f t="shared" ca="1" si="783"/>
        <v>41704.171370967742</v>
      </c>
      <c r="AQ660" s="31">
        <f t="shared" ca="1" si="784"/>
        <v>2152.7096774193546</v>
      </c>
      <c r="AR660" s="31">
        <f t="shared" ca="1" si="785"/>
        <v>402.56922043010746</v>
      </c>
      <c r="AS660" s="31">
        <f t="shared" ca="1" si="786"/>
        <v>6508.2741935483891</v>
      </c>
      <c r="AT660" s="31">
        <f t="shared" ca="1" si="787"/>
        <v>-813.07862903225805</v>
      </c>
      <c r="AU660" s="31">
        <f t="shared" ca="1" si="788"/>
        <v>663.5913978494624</v>
      </c>
      <c r="AV660" s="31">
        <f t="shared" ca="1" si="789"/>
        <v>-5583.5161290322567</v>
      </c>
      <c r="AW660" s="31">
        <f t="shared" ca="1" si="790"/>
        <v>65.047043010752674</v>
      </c>
      <c r="AX660" s="31">
        <f t="shared" ca="1" si="791"/>
        <v>1350.5215053763443</v>
      </c>
      <c r="AY660" s="31">
        <f t="shared" ca="1" si="792"/>
        <v>-1174.383064516129</v>
      </c>
      <c r="AZ660" s="31">
        <f t="shared" ca="1" si="793"/>
        <v>-997.34811827956992</v>
      </c>
      <c r="BA660" s="31">
        <f t="shared" ca="1" si="794"/>
        <v>-382.02016129032256</v>
      </c>
      <c r="BB660" s="31">
        <f t="shared" ca="1" si="795"/>
        <v>-2410.5497311827958</v>
      </c>
      <c r="BC660" s="31">
        <f t="shared" ca="1" si="796"/>
        <v>-1597.1438172043011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-2392</v>
      </c>
      <c r="BI660" s="32">
        <f>IF($BF660&gt;$Y$7,"",IF(AND($BF660=$Y$7,$BG660=23),"",Entrées!D688-Entrées!D687))</f>
        <v>-2387.5</v>
      </c>
      <c r="BJ660" s="32">
        <f>IF($BF660&gt;$Y$7,"",IF(AND($BF660=$Y$7,$BG660=23),"",Entrées!E688-Entrées!E687))</f>
        <v>-2550</v>
      </c>
      <c r="BK660" s="32">
        <f>IF($BF660&gt;$Y$7,"",IF(AND($BF660=$Y$7,$BG660=23),"",Entrées!F688-Entrées!F687))</f>
        <v>-1.5</v>
      </c>
      <c r="BL660" s="32">
        <f>IF($BF660&gt;$Y$7,"",IF(AND($BF660=$Y$7,$BG660=23),"",Entrées!G688-Entrées!G687))</f>
        <v>0</v>
      </c>
      <c r="BM660" s="32">
        <f>IF($BF660&gt;$Y$7,"",IF(AND($BF660=$Y$7,$BG660=23),"",Entrées!H688-Entrées!H687))</f>
        <v>-0.5</v>
      </c>
      <c r="BN660" s="32">
        <f>IF($BF660&gt;$Y$7,"",IF(AND($BF660=$Y$7,$BG660=23),"",Entrées!I688-Entrées!I687))</f>
        <v>-1564</v>
      </c>
      <c r="BO660" s="32">
        <f>IF($BF660&gt;$Y$7,"",IF(AND($BF660=$Y$7,$BG660=23),"",Entrées!J688-Entrées!J687))</f>
        <v>-58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-191</v>
      </c>
      <c r="BR660" s="32">
        <f>IF($BF660&gt;$Y$7,"",IF(AND($BF660=$Y$7,$BG660=23),"",Entrées!M688-Entrées!M687))</f>
        <v>-19.5</v>
      </c>
      <c r="BS660" s="32">
        <f>IF($BF660&gt;$Y$7,"",IF(AND($BF660=$Y$7,$BG660=23),"",Entrées!N688-Entrées!N687))</f>
        <v>-1.5</v>
      </c>
      <c r="BT660" s="32">
        <f>IF($BF660&gt;$Y$7,"",IF(AND($BF660=$Y$7,$BG660=23),"",Entrées!O688-Entrées!O687))</f>
        <v>-557</v>
      </c>
      <c r="BU660" s="32">
        <f>IF($BF660&gt;$Y$7,"",IF(AND($BF660=$Y$7,$BG660=23),"",Entrées!P688-Entrées!P687))</f>
        <v>0.5</v>
      </c>
      <c r="BV660" s="32">
        <f>IF($BF660&gt;$Y$7,"",IF(AND($BF660=$Y$7,$BG660=23),"",Entrées!Q688-Entrées!Q687))</f>
        <v>-870</v>
      </c>
      <c r="BW660" s="32">
        <f>IF($BF660&gt;$Y$7,"",IF(AND($BF660=$Y$7,$BG660=23),"",Entrées!R688-Entrées!R687))</f>
        <v>0</v>
      </c>
      <c r="BX660" s="32">
        <f>IF($BF660&gt;$Y$7,"",IF(AND($BF660=$Y$7,$BG660=23),"",Entrées!S688-Entrées!S687))</f>
        <v>105</v>
      </c>
      <c r="BY660" s="32">
        <f>IF($BF660&gt;$Y$7,"",IF(AND($BF660=$Y$7,$BG660=23),"",Entrées!T688-Entrées!T687))</f>
        <v>-67</v>
      </c>
      <c r="BZ660" s="32">
        <f>IF($BF660&gt;$Y$7,"",IF(AND($BF660=$Y$7,$BG660=23),"",Entrées!U688-Entrées!U687))</f>
        <v>50</v>
      </c>
      <c r="CA660" s="32">
        <f>IF($BF660&gt;$Y$7,"",IF(AND($BF660=$Y$7,$BG660=23),"",Entrées!V688-Entrées!V687))</f>
        <v>-444</v>
      </c>
      <c r="CD660" s="33">
        <f>IF($BF660&lt;=$Y$7,Entrées!J687/CD$2,"")</f>
        <v>0.75031541761291953</v>
      </c>
      <c r="CE660" s="33">
        <f>IF($BF660&lt;=$Y$7,Entrées!K687/CE$2,"")</f>
        <v>0</v>
      </c>
      <c r="CF660" s="11">
        <f t="shared" si="798"/>
        <v>7926</v>
      </c>
      <c r="CG660" s="11">
        <f t="shared" si="799"/>
        <v>4186</v>
      </c>
      <c r="CH660" s="52">
        <f t="shared" si="800"/>
        <v>0.27160101910413265</v>
      </c>
      <c r="CI660" s="52">
        <f t="shared" si="801"/>
        <v>9.6170382329218221E-2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-1100</v>
      </c>
      <c r="F661" s="28">
        <f ca="1">IF($D661&gt;$D$8,"",INDIRECT(ADDRESS(ROW(Entrées!$C$37)+($D661-1)*24+F$11,COLUMN(Entrées!$C$37)+($C661-1),4,TRUE,"Entrées")))</f>
        <v>-1200</v>
      </c>
      <c r="G661" s="28">
        <f ca="1">IF($D661&gt;$D$8,"",INDIRECT(ADDRESS(ROW(Entrées!$C$37)+($D661-1)*24+G$11,COLUMN(Entrées!$C$37)+($C661-1),4,TRUE,"Entrées")))</f>
        <v>-1200</v>
      </c>
      <c r="H661" s="28">
        <f ca="1">IF($D661&gt;$D$8,"",INDIRECT(ADDRESS(ROW(Entrées!$C$37)+($D661-1)*24+H$11,COLUMN(Entrées!$C$37)+($C661-1),4,TRUE,"Entrées")))</f>
        <v>-1200</v>
      </c>
      <c r="I661" s="28">
        <f ca="1">IF($D661&gt;$D$8,"",INDIRECT(ADDRESS(ROW(Entrées!$C$37)+($D661-1)*24+I$11,COLUMN(Entrées!$C$37)+($C661-1),4,TRUE,"Entrées")))</f>
        <v>-1200</v>
      </c>
      <c r="J661" s="28">
        <f ca="1">IF($D661&gt;$D$8,"",INDIRECT(ADDRESS(ROW(Entrées!$C$37)+($D661-1)*24+J$11,COLUMN(Entrées!$C$37)+($C661-1),4,TRUE,"Entrées")))</f>
        <v>-1100</v>
      </c>
      <c r="K661" s="28">
        <f ca="1">IF($D661&gt;$D$8,"",INDIRECT(ADDRESS(ROW(Entrées!$C$37)+($D661-1)*24+K$11,COLUMN(Entrées!$C$37)+($C661-1),4,TRUE,"Entrées")))</f>
        <v>-273</v>
      </c>
      <c r="L661" s="28">
        <f ca="1">IF($D661&gt;$D$8,"",INDIRECT(ADDRESS(ROW(Entrées!$C$37)+($D661-1)*24+L$11,COLUMN(Entrées!$C$37)+($C661-1),4,TRUE,"Entrées")))</f>
        <v>607</v>
      </c>
      <c r="M661" s="28">
        <f ca="1">IF($D661&gt;$D$8,"",INDIRECT(ADDRESS(ROW(Entrées!$C$37)+($D661-1)*24+M$11,COLUMN(Entrées!$C$37)+($C661-1),4,TRUE,"Entrées")))</f>
        <v>454</v>
      </c>
      <c r="N661" s="28">
        <f ca="1">IF($D661&gt;$D$8,"",INDIRECT(ADDRESS(ROW(Entrées!$C$37)+($D661-1)*24+N$11,COLUMN(Entrées!$C$37)+($C661-1),4,TRUE,"Entrées")))</f>
        <v>253</v>
      </c>
      <c r="O661" s="28">
        <f ca="1">IF($D661&gt;$D$8,"",INDIRECT(ADDRESS(ROW(Entrées!$C$37)+($D661-1)*24+O$11,COLUMN(Entrées!$C$37)+($C661-1),4,TRUE,"Entrées")))</f>
        <v>550</v>
      </c>
      <c r="P661" s="28">
        <f ca="1">IF($D661&gt;$D$8,"",INDIRECT(ADDRESS(ROW(Entrées!$C$37)+($D661-1)*24+P$11,COLUMN(Entrées!$C$37)+($C661-1),4,TRUE,"Entrées")))</f>
        <v>281</v>
      </c>
      <c r="Q661" s="28">
        <f ca="1">IF($D661&gt;$D$8,"",INDIRECT(ADDRESS(ROW(Entrées!$C$37)+($D661-1)*24+Q$11,COLUMN(Entrées!$C$37)+($C661-1),4,TRUE,"Entrées")))</f>
        <v>55</v>
      </c>
      <c r="R661" s="28">
        <f ca="1">IF($D661&gt;$D$8,"",INDIRECT(ADDRESS(ROW(Entrées!$C$37)+($D661-1)*24+R$11,COLUMN(Entrées!$C$37)+($C661-1),4,TRUE,"Entrées")))</f>
        <v>218</v>
      </c>
      <c r="S661" s="28">
        <f ca="1">IF($D661&gt;$D$8,"",INDIRECT(ADDRESS(ROW(Entrées!$C$37)+($D661-1)*24+S$11,COLUMN(Entrées!$C$37)+($C661-1),4,TRUE,"Entrées")))</f>
        <v>196</v>
      </c>
      <c r="T661" s="28">
        <f ca="1">IF($D661&gt;$D$8,"",INDIRECT(ADDRESS(ROW(Entrées!$C$37)+($D661-1)*24+T$11,COLUMN(Entrées!$C$37)+($C661-1),4,TRUE,"Entrées")))</f>
        <v>-24</v>
      </c>
      <c r="U661" s="28">
        <f ca="1">IF($D661&gt;$D$8,"",INDIRECT(ADDRESS(ROW(Entrées!$C$37)+($D661-1)*24+U$11,COLUMN(Entrées!$C$37)+($C661-1),4,TRUE,"Entrées")))</f>
        <v>467</v>
      </c>
      <c r="V661" s="28">
        <f ca="1">IF($D661&gt;$D$8,"",INDIRECT(ADDRESS(ROW(Entrées!$C$37)+($D661-1)*24+V$11,COLUMN(Entrées!$C$37)+($C661-1),4,TRUE,"Entrées")))</f>
        <v>832</v>
      </c>
      <c r="W661" s="28">
        <f ca="1">IF($D661&gt;$D$8,"",INDIRECT(ADDRESS(ROW(Entrées!$C$37)+($D661-1)*24+W$11,COLUMN(Entrées!$C$37)+($C661-1),4,TRUE,"Entrées")))</f>
        <v>1000</v>
      </c>
      <c r="X661" s="28">
        <f ca="1">IF($D661&gt;$D$8,"",INDIRECT(ADDRESS(ROW(Entrées!$C$37)+($D661-1)*24+X$11,COLUMN(Entrées!$C$37)+($C661-1),4,TRUE,"Entrées")))</f>
        <v>1000</v>
      </c>
      <c r="Y661" s="28">
        <f ca="1">IF($D661&gt;$D$8,"",INDIRECT(ADDRESS(ROW(Entrées!$C$37)+($D661-1)*24+Y$11,COLUMN(Entrées!$C$37)+($C661-1),4,TRUE,"Entrées")))</f>
        <v>450</v>
      </c>
      <c r="Z661" s="28">
        <f ca="1">IF($D661&gt;$D$8,"",INDIRECT(ADDRESS(ROW(Entrées!$C$37)+($D661-1)*24+Z$11,COLUMN(Entrées!$C$37)+($C661-1),4,TRUE,"Entrées")))</f>
        <v>-944</v>
      </c>
      <c r="AA661" s="28">
        <f ca="1">IF($D661&gt;$D$8,"",INDIRECT(ADDRESS(ROW(Entrées!$C$37)+($D661-1)*24+AA$11,COLUMN(Entrées!$C$37)+($C661-1),4,TRUE,"Entrées")))</f>
        <v>-786</v>
      </c>
      <c r="AB661" s="28">
        <f ca="1">IF($D661&gt;$D$8,"",INDIRECT(ADDRESS(ROW(Entrées!$C$37)+($D661-1)*24+AB$11,COLUMN(Entrées!$C$37)+($C661-1),4,TRUE,"Entrées")))</f>
        <v>221</v>
      </c>
      <c r="AC661" s="11"/>
      <c r="AD661" s="40">
        <f t="shared" ca="1" si="773"/>
        <v>-101.79166666666667</v>
      </c>
      <c r="AE661" s="40">
        <f t="shared" ca="1" si="775"/>
        <v>1000</v>
      </c>
      <c r="AF661" s="40">
        <f t="shared" ca="1" si="776"/>
        <v>-1200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49473.956989247294</v>
      </c>
      <c r="AK661" s="31">
        <f t="shared" ca="1" si="778"/>
        <v>49350.672043010745</v>
      </c>
      <c r="AL661" s="31">
        <f t="shared" ca="1" si="779"/>
        <v>49398.118279569891</v>
      </c>
      <c r="AM661" s="31">
        <f t="shared" ca="1" si="780"/>
        <v>347.55645161290329</v>
      </c>
      <c r="AN661" s="31">
        <f t="shared" ca="1" si="781"/>
        <v>2588.1444892473114</v>
      </c>
      <c r="AO661" s="31">
        <f t="shared" ca="1" si="782"/>
        <v>1503.5463709677417</v>
      </c>
      <c r="AP661" s="31">
        <f t="shared" ca="1" si="783"/>
        <v>41704.171370967742</v>
      </c>
      <c r="AQ661" s="31">
        <f t="shared" ca="1" si="784"/>
        <v>2152.7096774193546</v>
      </c>
      <c r="AR661" s="31">
        <f t="shared" ca="1" si="785"/>
        <v>402.56922043010746</v>
      </c>
      <c r="AS661" s="31">
        <f t="shared" ca="1" si="786"/>
        <v>6508.2741935483891</v>
      </c>
      <c r="AT661" s="31">
        <f t="shared" ca="1" si="787"/>
        <v>-813.07862903225805</v>
      </c>
      <c r="AU661" s="31">
        <f t="shared" ca="1" si="788"/>
        <v>663.5913978494624</v>
      </c>
      <c r="AV661" s="31">
        <f t="shared" ca="1" si="789"/>
        <v>-5583.5161290322567</v>
      </c>
      <c r="AW661" s="31">
        <f t="shared" ca="1" si="790"/>
        <v>65.047043010752674</v>
      </c>
      <c r="AX661" s="31">
        <f t="shared" ca="1" si="791"/>
        <v>1350.5215053763443</v>
      </c>
      <c r="AY661" s="31">
        <f t="shared" ca="1" si="792"/>
        <v>-1174.383064516129</v>
      </c>
      <c r="AZ661" s="31">
        <f t="shared" ca="1" si="793"/>
        <v>-997.34811827956992</v>
      </c>
      <c r="BA661" s="31">
        <f t="shared" ca="1" si="794"/>
        <v>-382.02016129032256</v>
      </c>
      <c r="BB661" s="31">
        <f t="shared" ca="1" si="795"/>
        <v>-2410.5497311827958</v>
      </c>
      <c r="BC661" s="31">
        <f t="shared" ca="1" si="796"/>
        <v>-1597.1438172043011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-992.5</v>
      </c>
      <c r="BI661" s="32">
        <f>IF($BF661&gt;$Y$7,"",IF(AND($BF661=$Y$7,$BG661=23),"",Entrées!D689-Entrées!D688))</f>
        <v>-850</v>
      </c>
      <c r="BJ661" s="32">
        <f>IF($BF661&gt;$Y$7,"",IF(AND($BF661=$Y$7,$BG661=23),"",Entrées!E689-Entrées!E688))</f>
        <v>-575</v>
      </c>
      <c r="BK661" s="32">
        <f>IF($BF661&gt;$Y$7,"",IF(AND($BF661=$Y$7,$BG661=23),"",Entrées!F689-Entrées!F688))</f>
        <v>0.5</v>
      </c>
      <c r="BL661" s="32">
        <f>IF($BF661&gt;$Y$7,"",IF(AND($BF661=$Y$7,$BG661=23),"",Entrées!G689-Entrées!G688))</f>
        <v>45.5</v>
      </c>
      <c r="BM661" s="32">
        <f>IF($BF661&gt;$Y$7,"",IF(AND($BF661=$Y$7,$BG661=23),"",Entrées!H689-Entrées!H688))</f>
        <v>1.5</v>
      </c>
      <c r="BN661" s="32">
        <f>IF($BF661&gt;$Y$7,"",IF(AND($BF661=$Y$7,$BG661=23),"",Entrées!I689-Entrées!I688))</f>
        <v>-244</v>
      </c>
      <c r="BO661" s="32">
        <f>IF($BF661&gt;$Y$7,"",IF(AND($BF661=$Y$7,$BG661=23),"",Entrées!J689-Entrées!J688))</f>
        <v>-34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-105</v>
      </c>
      <c r="BR661" s="32">
        <f>IF($BF661&gt;$Y$7,"",IF(AND($BF661=$Y$7,$BG661=23),"",Entrées!M689-Entrées!M688))</f>
        <v>-23</v>
      </c>
      <c r="BS661" s="32">
        <f>IF($BF661&gt;$Y$7,"",IF(AND($BF661=$Y$7,$BG661=23),"",Entrées!N689-Entrées!N688))</f>
        <v>103</v>
      </c>
      <c r="BT661" s="32">
        <f>IF($BF661&gt;$Y$7,"",IF(AND($BF661=$Y$7,$BG661=23),"",Entrées!O689-Entrées!O688))</f>
        <v>-736.5</v>
      </c>
      <c r="BU661" s="32">
        <f>IF($BF661&gt;$Y$7,"",IF(AND($BF661=$Y$7,$BG661=23),"",Entrées!P689-Entrées!P688))</f>
        <v>1.5</v>
      </c>
      <c r="BV661" s="32">
        <f>IF($BF661&gt;$Y$7,"",IF(AND($BF661=$Y$7,$BG661=23),"",Entrées!Q689-Entrées!Q688))</f>
        <v>-671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-324</v>
      </c>
      <c r="BY661" s="32">
        <f>IF($BF661&gt;$Y$7,"",IF(AND($BF661=$Y$7,$BG661=23),"",Entrées!T689-Entrées!T688))</f>
        <v>563</v>
      </c>
      <c r="BZ661" s="32">
        <f>IF($BF661&gt;$Y$7,"",IF(AND($BF661=$Y$7,$BG661=23),"",Entrées!U689-Entrées!U688))</f>
        <v>-50</v>
      </c>
      <c r="CA661" s="32">
        <f>IF($BF661&gt;$Y$7,"",IF(AND($BF661=$Y$7,$BG661=23),"",Entrées!V689-Entrées!V688))</f>
        <v>271</v>
      </c>
      <c r="CD661" s="33">
        <f>IF($BF661&lt;=$Y$7,Entrées!J688/CD$2,"")</f>
        <v>0.74299772899318695</v>
      </c>
      <c r="CE661" s="33">
        <f>IF($BF661&lt;=$Y$7,Entrées!K688/CE$2,"")</f>
        <v>0</v>
      </c>
      <c r="CF661" s="11">
        <f t="shared" si="798"/>
        <v>7926</v>
      </c>
      <c r="CG661" s="11">
        <f t="shared" si="799"/>
        <v>4186</v>
      </c>
      <c r="CH661" s="52">
        <f t="shared" si="800"/>
        <v>0.27160101910413265</v>
      </c>
      <c r="CI661" s="52">
        <f t="shared" si="801"/>
        <v>9.6170382329218221E-2</v>
      </c>
    </row>
    <row r="662" spans="1:87">
      <c r="A662" s="11" t="str">
        <f>"AE"&amp;A658</f>
        <v>AE671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565</v>
      </c>
      <c r="F662" s="28">
        <f ca="1">IF($D662&gt;$D$8,"",INDIRECT(ADDRESS(ROW(Entrées!$C$37)+($D662-1)*24+F$11,COLUMN(Entrées!$C$37)+($C662-1),4,TRUE,"Entrées")))</f>
        <v>676</v>
      </c>
      <c r="G662" s="28">
        <f ca="1">IF($D662&gt;$D$8,"",INDIRECT(ADDRESS(ROW(Entrées!$C$37)+($D662-1)*24+G$11,COLUMN(Entrées!$C$37)+($C662-1),4,TRUE,"Entrées")))</f>
        <v>305</v>
      </c>
      <c r="H662" s="28">
        <f ca="1">IF($D662&gt;$D$8,"",INDIRECT(ADDRESS(ROW(Entrées!$C$37)+($D662-1)*24+H$11,COLUMN(Entrées!$C$37)+($C662-1),4,TRUE,"Entrées")))</f>
        <v>299</v>
      </c>
      <c r="I662" s="28">
        <f ca="1">IF($D662&gt;$D$8,"",INDIRECT(ADDRESS(ROW(Entrées!$C$37)+($D662-1)*24+I$11,COLUMN(Entrées!$C$37)+($C662-1),4,TRUE,"Entrées")))</f>
        <v>870</v>
      </c>
      <c r="J662" s="28">
        <f ca="1">IF($D662&gt;$D$8,"",INDIRECT(ADDRESS(ROW(Entrées!$C$37)+($D662-1)*24+J$11,COLUMN(Entrées!$C$37)+($C662-1),4,TRUE,"Entrées")))</f>
        <v>956</v>
      </c>
      <c r="K662" s="28">
        <f ca="1">IF($D662&gt;$D$8,"",INDIRECT(ADDRESS(ROW(Entrées!$C$37)+($D662-1)*24+K$11,COLUMN(Entrées!$C$37)+($C662-1),4,TRUE,"Entrées")))</f>
        <v>1100</v>
      </c>
      <c r="L662" s="28">
        <f ca="1">IF($D662&gt;$D$8,"",INDIRECT(ADDRESS(ROW(Entrées!$C$37)+($D662-1)*24+L$11,COLUMN(Entrées!$C$37)+($C662-1),4,TRUE,"Entrées")))</f>
        <v>1000</v>
      </c>
      <c r="M662" s="28">
        <f ca="1">IF($D662&gt;$D$8,"",INDIRECT(ADDRESS(ROW(Entrées!$C$37)+($D662-1)*24+M$11,COLUMN(Entrées!$C$37)+($C662-1),4,TRUE,"Entrées")))</f>
        <v>1000</v>
      </c>
      <c r="N662" s="28">
        <f ca="1">IF($D662&gt;$D$8,"",INDIRECT(ADDRESS(ROW(Entrées!$C$37)+($D662-1)*24+N$11,COLUMN(Entrées!$C$37)+($C662-1),4,TRUE,"Entrées")))</f>
        <v>1000</v>
      </c>
      <c r="O662" s="28">
        <f ca="1">IF($D662&gt;$D$8,"",INDIRECT(ADDRESS(ROW(Entrées!$C$37)+($D662-1)*24+O$11,COLUMN(Entrées!$C$37)+($C662-1),4,TRUE,"Entrées")))</f>
        <v>920</v>
      </c>
      <c r="P662" s="28">
        <f ca="1">IF($D662&gt;$D$8,"",INDIRECT(ADDRESS(ROW(Entrées!$C$37)+($D662-1)*24+P$11,COLUMN(Entrées!$C$37)+($C662-1),4,TRUE,"Entrées")))</f>
        <v>863</v>
      </c>
      <c r="Q662" s="28">
        <f ca="1">IF($D662&gt;$D$8,"",INDIRECT(ADDRESS(ROW(Entrées!$C$37)+($D662-1)*24+Q$11,COLUMN(Entrées!$C$37)+($C662-1),4,TRUE,"Entrées")))</f>
        <v>615</v>
      </c>
      <c r="R662" s="28">
        <f ca="1">IF($D662&gt;$D$8,"",INDIRECT(ADDRESS(ROW(Entrées!$C$37)+($D662-1)*24+R$11,COLUMN(Entrées!$C$37)+($C662-1),4,TRUE,"Entrées")))</f>
        <v>274</v>
      </c>
      <c r="S662" s="28">
        <f ca="1">IF($D662&gt;$D$8,"",INDIRECT(ADDRESS(ROW(Entrées!$C$37)+($D662-1)*24+S$11,COLUMN(Entrées!$C$37)+($C662-1),4,TRUE,"Entrées")))</f>
        <v>394</v>
      </c>
      <c r="T662" s="28">
        <f ca="1">IF($D662&gt;$D$8,"",INDIRECT(ADDRESS(ROW(Entrées!$C$37)+($D662-1)*24+T$11,COLUMN(Entrées!$C$37)+($C662-1),4,TRUE,"Entrées")))</f>
        <v>81</v>
      </c>
      <c r="U662" s="28">
        <f ca="1">IF($D662&gt;$D$8,"",INDIRECT(ADDRESS(ROW(Entrées!$C$37)+($D662-1)*24+U$11,COLUMN(Entrées!$C$37)+($C662-1),4,TRUE,"Entrées")))</f>
        <v>207</v>
      </c>
      <c r="V662" s="28">
        <f ca="1">IF($D662&gt;$D$8,"",INDIRECT(ADDRESS(ROW(Entrées!$C$37)+($D662-1)*24+V$11,COLUMN(Entrées!$C$37)+($C662-1),4,TRUE,"Entrées")))</f>
        <v>89</v>
      </c>
      <c r="W662" s="28">
        <f ca="1">IF($D662&gt;$D$8,"",INDIRECT(ADDRESS(ROW(Entrées!$C$37)+($D662-1)*24+W$11,COLUMN(Entrées!$C$37)+($C662-1),4,TRUE,"Entrées")))</f>
        <v>970</v>
      </c>
      <c r="X662" s="28">
        <f ca="1">IF($D662&gt;$D$8,"",INDIRECT(ADDRESS(ROW(Entrées!$C$37)+($D662-1)*24+X$11,COLUMN(Entrées!$C$37)+($C662-1),4,TRUE,"Entrées")))</f>
        <v>1000</v>
      </c>
      <c r="Y662" s="28">
        <f ca="1">IF($D662&gt;$D$8,"",INDIRECT(ADDRESS(ROW(Entrées!$C$37)+($D662-1)*24+Y$11,COLUMN(Entrées!$C$37)+($C662-1),4,TRUE,"Entrées")))</f>
        <v>85</v>
      </c>
      <c r="Z662" s="28">
        <f ca="1">IF($D662&gt;$D$8,"",INDIRECT(ADDRESS(ROW(Entrées!$C$37)+($D662-1)*24+Z$11,COLUMN(Entrées!$C$37)+($C662-1),4,TRUE,"Entrées")))</f>
        <v>-459</v>
      </c>
      <c r="AA662" s="28">
        <f ca="1">IF($D662&gt;$D$8,"",INDIRECT(ADDRESS(ROW(Entrées!$C$37)+($D662-1)*24+AA$11,COLUMN(Entrées!$C$37)+($C662-1),4,TRUE,"Entrées")))</f>
        <v>645</v>
      </c>
      <c r="AB662" s="28">
        <f ca="1">IF($D662&gt;$D$8,"",INDIRECT(ADDRESS(ROW(Entrées!$C$37)+($D662-1)*24+AB$11,COLUMN(Entrées!$C$37)+($C662-1),4,TRUE,"Entrées")))</f>
        <v>967</v>
      </c>
      <c r="AC662" s="11"/>
      <c r="AD662" s="40">
        <f t="shared" ca="1" si="773"/>
        <v>600.91666666666663</v>
      </c>
      <c r="AE662" s="40">
        <f t="shared" ca="1" si="775"/>
        <v>1100</v>
      </c>
      <c r="AF662" s="40">
        <f t="shared" ca="1" si="776"/>
        <v>-459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49473.956989247294</v>
      </c>
      <c r="AK662" s="31">
        <f t="shared" ca="1" si="778"/>
        <v>49350.672043010745</v>
      </c>
      <c r="AL662" s="31">
        <f t="shared" ca="1" si="779"/>
        <v>49398.118279569891</v>
      </c>
      <c r="AM662" s="31">
        <f t="shared" ca="1" si="780"/>
        <v>347.55645161290329</v>
      </c>
      <c r="AN662" s="31">
        <f t="shared" ca="1" si="781"/>
        <v>2588.1444892473114</v>
      </c>
      <c r="AO662" s="31">
        <f t="shared" ca="1" si="782"/>
        <v>1503.5463709677417</v>
      </c>
      <c r="AP662" s="31">
        <f t="shared" ca="1" si="783"/>
        <v>41704.171370967742</v>
      </c>
      <c r="AQ662" s="31">
        <f t="shared" ca="1" si="784"/>
        <v>2152.7096774193546</v>
      </c>
      <c r="AR662" s="31">
        <f t="shared" ca="1" si="785"/>
        <v>402.56922043010746</v>
      </c>
      <c r="AS662" s="31">
        <f t="shared" ca="1" si="786"/>
        <v>6508.2741935483891</v>
      </c>
      <c r="AT662" s="31">
        <f t="shared" ca="1" si="787"/>
        <v>-813.07862903225805</v>
      </c>
      <c r="AU662" s="31">
        <f t="shared" ca="1" si="788"/>
        <v>663.5913978494624</v>
      </c>
      <c r="AV662" s="31">
        <f t="shared" ca="1" si="789"/>
        <v>-5583.5161290322567</v>
      </c>
      <c r="AW662" s="31">
        <f t="shared" ca="1" si="790"/>
        <v>65.047043010752674</v>
      </c>
      <c r="AX662" s="31">
        <f t="shared" ca="1" si="791"/>
        <v>1350.5215053763443</v>
      </c>
      <c r="AY662" s="31">
        <f t="shared" ca="1" si="792"/>
        <v>-1174.383064516129</v>
      </c>
      <c r="AZ662" s="31">
        <f t="shared" ca="1" si="793"/>
        <v>-997.34811827956992</v>
      </c>
      <c r="BA662" s="31">
        <f t="shared" ca="1" si="794"/>
        <v>-382.02016129032256</v>
      </c>
      <c r="BB662" s="31">
        <f t="shared" ca="1" si="795"/>
        <v>-2410.5497311827958</v>
      </c>
      <c r="BC662" s="31">
        <f t="shared" ca="1" si="796"/>
        <v>-1597.1438172043011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1812.5</v>
      </c>
      <c r="BI662" s="32">
        <f>IF($BF662&gt;$Y$7,"",IF(AND($BF662=$Y$7,$BG662=23),"",Entrées!D690-Entrées!D689))</f>
        <v>2212.5</v>
      </c>
      <c r="BJ662" s="32">
        <f>IF($BF662&gt;$Y$7,"",IF(AND($BF662=$Y$7,$BG662=23),"",Entrées!E690-Entrées!E689))</f>
        <v>2562.5</v>
      </c>
      <c r="BK662" s="32">
        <f>IF($BF662&gt;$Y$7,"",IF(AND($BF662=$Y$7,$BG662=23),"",Entrées!F690-Entrées!F689))</f>
        <v>0</v>
      </c>
      <c r="BL662" s="32">
        <f>IF($BF662&gt;$Y$7,"",IF(AND($BF662=$Y$7,$BG662=23),"",Entrées!G690-Entrées!G689))</f>
        <v>228</v>
      </c>
      <c r="BM662" s="32">
        <f>IF($BF662&gt;$Y$7,"",IF(AND($BF662=$Y$7,$BG662=23),"",Entrées!H690-Entrées!H689))</f>
        <v>-0.5</v>
      </c>
      <c r="BN662" s="32">
        <f>IF($BF662&gt;$Y$7,"",IF(AND($BF662=$Y$7,$BG662=23),"",Entrées!I690-Entrées!I689))</f>
        <v>1498</v>
      </c>
      <c r="BO662" s="32">
        <f>IF($BF662&gt;$Y$7,"",IF(AND($BF662=$Y$7,$BG662=23),"",Entrées!J690-Entrées!J689))</f>
        <v>-60.5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158</v>
      </c>
      <c r="BR662" s="32">
        <f>IF($BF662&gt;$Y$7,"",IF(AND($BF662=$Y$7,$BG662=23),"",Entrées!M690-Entrées!M689))</f>
        <v>917.5</v>
      </c>
      <c r="BS662" s="32">
        <f>IF($BF662&gt;$Y$7,"",IF(AND($BF662=$Y$7,$BG662=23),"",Entrées!N690-Entrées!N689))</f>
        <v>-6.5</v>
      </c>
      <c r="BT662" s="32">
        <f>IF($BF662&gt;$Y$7,"",IF(AND($BF662=$Y$7,$BG662=23),"",Entrées!O690-Entrées!O689))</f>
        <v>-922</v>
      </c>
      <c r="BU662" s="32">
        <f>IF($BF662&gt;$Y$7,"",IF(AND($BF662=$Y$7,$BG662=23),"",Entrées!P690-Entrées!P689))</f>
        <v>3</v>
      </c>
      <c r="BV662" s="32">
        <f>IF($BF662&gt;$Y$7,"",IF(AND($BF662=$Y$7,$BG662=23),"",Entrées!Q690-Entrées!Q689))</f>
        <v>-339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-342</v>
      </c>
      <c r="BY662" s="32">
        <f>IF($BF662&gt;$Y$7,"",IF(AND($BF662=$Y$7,$BG662=23),"",Entrées!T690-Entrées!T689))</f>
        <v>-41</v>
      </c>
      <c r="BZ662" s="32">
        <f>IF($BF662&gt;$Y$7,"",IF(AND($BF662=$Y$7,$BG662=23),"",Entrées!U690-Entrées!U689))</f>
        <v>-150</v>
      </c>
      <c r="CA662" s="32">
        <f>IF($BF662&gt;$Y$7,"",IF(AND($BF662=$Y$7,$BG662=23),"",Entrées!V690-Entrées!V689))</f>
        <v>-509</v>
      </c>
      <c r="CD662" s="33">
        <f>IF($BF662&lt;=$Y$7,Entrées!J689/CD$2,"")</f>
        <v>0.7387080494574817</v>
      </c>
      <c r="CE662" s="33">
        <f>IF($BF662&lt;=$Y$7,Entrées!K689/CE$2,"")</f>
        <v>0</v>
      </c>
      <c r="CF662" s="11">
        <f t="shared" si="798"/>
        <v>7926</v>
      </c>
      <c r="CG662" s="11">
        <f t="shared" si="799"/>
        <v>4186</v>
      </c>
      <c r="CH662" s="52">
        <f t="shared" si="800"/>
        <v>0.27160101910413265</v>
      </c>
      <c r="CI662" s="52">
        <f t="shared" si="801"/>
        <v>9.6170382329218221E-2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-465</v>
      </c>
      <c r="F663" s="28">
        <f ca="1">IF($D663&gt;$D$8,"",INDIRECT(ADDRESS(ROW(Entrées!$C$37)+($D663-1)*24+F$11,COLUMN(Entrées!$C$37)+($C663-1),4,TRUE,"Entrées")))</f>
        <v>-530</v>
      </c>
      <c r="G663" s="28">
        <f ca="1">IF($D663&gt;$D$8,"",INDIRECT(ADDRESS(ROW(Entrées!$C$37)+($D663-1)*24+G$11,COLUMN(Entrées!$C$37)+($C663-1),4,TRUE,"Entrées")))</f>
        <v>-522</v>
      </c>
      <c r="H663" s="28">
        <f ca="1">IF($D663&gt;$D$8,"",INDIRECT(ADDRESS(ROW(Entrées!$C$37)+($D663-1)*24+H$11,COLUMN(Entrées!$C$37)+($C663-1),4,TRUE,"Entrées")))</f>
        <v>-273</v>
      </c>
      <c r="I663" s="28">
        <f ca="1">IF($D663&gt;$D$8,"",INDIRECT(ADDRESS(ROW(Entrées!$C$37)+($D663-1)*24+I$11,COLUMN(Entrées!$C$37)+($C663-1),4,TRUE,"Entrées")))</f>
        <v>164</v>
      </c>
      <c r="J663" s="28">
        <f ca="1">IF($D663&gt;$D$8,"",INDIRECT(ADDRESS(ROW(Entrées!$C$37)+($D663-1)*24+J$11,COLUMN(Entrées!$C$37)+($C663-1),4,TRUE,"Entrées")))</f>
        <v>-379</v>
      </c>
      <c r="K663" s="28">
        <f ca="1">IF($D663&gt;$D$8,"",INDIRECT(ADDRESS(ROW(Entrées!$C$37)+($D663-1)*24+K$11,COLUMN(Entrées!$C$37)+($C663-1),4,TRUE,"Entrées")))</f>
        <v>490</v>
      </c>
      <c r="L663" s="28">
        <f ca="1">IF($D663&gt;$D$8,"",INDIRECT(ADDRESS(ROW(Entrées!$C$37)+($D663-1)*24+L$11,COLUMN(Entrées!$C$37)+($C663-1),4,TRUE,"Entrées")))</f>
        <v>-293</v>
      </c>
      <c r="M663" s="28">
        <f ca="1">IF($D663&gt;$D$8,"",INDIRECT(ADDRESS(ROW(Entrées!$C$37)+($D663-1)*24+M$11,COLUMN(Entrées!$C$37)+($C663-1),4,TRUE,"Entrées")))</f>
        <v>-425</v>
      </c>
      <c r="N663" s="28">
        <f ca="1">IF($D663&gt;$D$8,"",INDIRECT(ADDRESS(ROW(Entrées!$C$37)+($D663-1)*24+N$11,COLUMN(Entrées!$C$37)+($C663-1),4,TRUE,"Entrées")))</f>
        <v>-364</v>
      </c>
      <c r="O663" s="28">
        <f ca="1">IF($D663&gt;$D$8,"",INDIRECT(ADDRESS(ROW(Entrées!$C$37)+($D663-1)*24+O$11,COLUMN(Entrées!$C$37)+($C663-1),4,TRUE,"Entrées")))</f>
        <v>-479</v>
      </c>
      <c r="P663" s="28">
        <f ca="1">IF($D663&gt;$D$8,"",INDIRECT(ADDRESS(ROW(Entrées!$C$37)+($D663-1)*24+P$11,COLUMN(Entrées!$C$37)+($C663-1),4,TRUE,"Entrées")))</f>
        <v>-475</v>
      </c>
      <c r="Q663" s="28">
        <f ca="1">IF($D663&gt;$D$8,"",INDIRECT(ADDRESS(ROW(Entrées!$C$37)+($D663-1)*24+Q$11,COLUMN(Entrées!$C$37)+($C663-1),4,TRUE,"Entrées")))</f>
        <v>-588</v>
      </c>
      <c r="R663" s="28">
        <f ca="1">IF($D663&gt;$D$8,"",INDIRECT(ADDRESS(ROW(Entrées!$C$37)+($D663-1)*24+R$11,COLUMN(Entrées!$C$37)+($C663-1),4,TRUE,"Entrées")))</f>
        <v>-700</v>
      </c>
      <c r="S663" s="28">
        <f ca="1">IF($D663&gt;$D$8,"",INDIRECT(ADDRESS(ROW(Entrées!$C$37)+($D663-1)*24+S$11,COLUMN(Entrées!$C$37)+($C663-1),4,TRUE,"Entrées")))</f>
        <v>-675</v>
      </c>
      <c r="T663" s="28">
        <f ca="1">IF($D663&gt;$D$8,"",INDIRECT(ADDRESS(ROW(Entrées!$C$37)+($D663-1)*24+T$11,COLUMN(Entrées!$C$37)+($C663-1),4,TRUE,"Entrées")))</f>
        <v>-700</v>
      </c>
      <c r="U663" s="28">
        <f ca="1">IF($D663&gt;$D$8,"",INDIRECT(ADDRESS(ROW(Entrées!$C$37)+($D663-1)*24+U$11,COLUMN(Entrées!$C$37)+($C663-1),4,TRUE,"Entrées")))</f>
        <v>-700</v>
      </c>
      <c r="V663" s="28">
        <f ca="1">IF($D663&gt;$D$8,"",INDIRECT(ADDRESS(ROW(Entrées!$C$37)+($D663-1)*24+V$11,COLUMN(Entrées!$C$37)+($C663-1),4,TRUE,"Entrées")))</f>
        <v>-700</v>
      </c>
      <c r="W663" s="28">
        <f ca="1">IF($D663&gt;$D$8,"",INDIRECT(ADDRESS(ROW(Entrées!$C$37)+($D663-1)*24+W$11,COLUMN(Entrées!$C$37)+($C663-1),4,TRUE,"Entrées")))</f>
        <v>-477</v>
      </c>
      <c r="X663" s="28">
        <f ca="1">IF($D663&gt;$D$8,"",INDIRECT(ADDRESS(ROW(Entrées!$C$37)+($D663-1)*24+X$11,COLUMN(Entrées!$C$37)+($C663-1),4,TRUE,"Entrées")))</f>
        <v>200</v>
      </c>
      <c r="Y663" s="28">
        <f ca="1">IF($D663&gt;$D$8,"",INDIRECT(ADDRESS(ROW(Entrées!$C$37)+($D663-1)*24+Y$11,COLUMN(Entrées!$C$37)+($C663-1),4,TRUE,"Entrées")))</f>
        <v>-700</v>
      </c>
      <c r="Z663" s="28">
        <f ca="1">IF($D663&gt;$D$8,"",INDIRECT(ADDRESS(ROW(Entrées!$C$37)+($D663-1)*24+Z$11,COLUMN(Entrées!$C$37)+($C663-1),4,TRUE,"Entrées")))</f>
        <v>-700</v>
      </c>
      <c r="AA663" s="28">
        <f ca="1">IF($D663&gt;$D$8,"",INDIRECT(ADDRESS(ROW(Entrées!$C$37)+($D663-1)*24+AA$11,COLUMN(Entrées!$C$37)+($C663-1),4,TRUE,"Entrées")))</f>
        <v>-700</v>
      </c>
      <c r="AB663" s="28">
        <f ca="1">IF($D663&gt;$D$8,"",INDIRECT(ADDRESS(ROW(Entrées!$C$37)+($D663-1)*24+AB$11,COLUMN(Entrées!$C$37)+($C663-1),4,TRUE,"Entrées")))</f>
        <v>-700</v>
      </c>
      <c r="AC663" s="11"/>
      <c r="AD663" s="40">
        <f t="shared" ca="1" si="773"/>
        <v>-445.45833333333331</v>
      </c>
      <c r="AE663" s="40">
        <f t="shared" ca="1" si="775"/>
        <v>490</v>
      </c>
      <c r="AF663" s="40">
        <f t="shared" ca="1" si="776"/>
        <v>-700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49473.956989247294</v>
      </c>
      <c r="AK663" s="31">
        <f t="shared" ca="1" si="778"/>
        <v>49350.672043010745</v>
      </c>
      <c r="AL663" s="31">
        <f t="shared" ca="1" si="779"/>
        <v>49398.118279569891</v>
      </c>
      <c r="AM663" s="31">
        <f t="shared" ca="1" si="780"/>
        <v>347.55645161290329</v>
      </c>
      <c r="AN663" s="31">
        <f t="shared" ca="1" si="781"/>
        <v>2588.1444892473114</v>
      </c>
      <c r="AO663" s="31">
        <f t="shared" ca="1" si="782"/>
        <v>1503.5463709677417</v>
      </c>
      <c r="AP663" s="31">
        <f t="shared" ca="1" si="783"/>
        <v>41704.171370967742</v>
      </c>
      <c r="AQ663" s="31">
        <f t="shared" ca="1" si="784"/>
        <v>2152.7096774193546</v>
      </c>
      <c r="AR663" s="31">
        <f t="shared" ca="1" si="785"/>
        <v>402.56922043010746</v>
      </c>
      <c r="AS663" s="31">
        <f t="shared" ca="1" si="786"/>
        <v>6508.2741935483891</v>
      </c>
      <c r="AT663" s="31">
        <f t="shared" ca="1" si="787"/>
        <v>-813.07862903225805</v>
      </c>
      <c r="AU663" s="31">
        <f t="shared" ca="1" si="788"/>
        <v>663.5913978494624</v>
      </c>
      <c r="AV663" s="31">
        <f t="shared" ca="1" si="789"/>
        <v>-5583.5161290322567</v>
      </c>
      <c r="AW663" s="31">
        <f t="shared" ca="1" si="790"/>
        <v>65.047043010752674</v>
      </c>
      <c r="AX663" s="31">
        <f t="shared" ca="1" si="791"/>
        <v>1350.5215053763443</v>
      </c>
      <c r="AY663" s="31">
        <f t="shared" ca="1" si="792"/>
        <v>-1174.383064516129</v>
      </c>
      <c r="AZ663" s="31">
        <f t="shared" ca="1" si="793"/>
        <v>-997.34811827956992</v>
      </c>
      <c r="BA663" s="31">
        <f t="shared" ca="1" si="794"/>
        <v>-382.02016129032256</v>
      </c>
      <c r="BB663" s="31">
        <f t="shared" ca="1" si="795"/>
        <v>-2410.5497311827958</v>
      </c>
      <c r="BC663" s="31">
        <f t="shared" ca="1" si="796"/>
        <v>-1597.1438172043011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4492</v>
      </c>
      <c r="BI663" s="32">
        <f>IF($BF663&gt;$Y$7,"",IF(AND($BF663=$Y$7,$BG663=23),"",Entrées!D691-Entrées!D690))</f>
        <v>4512.5</v>
      </c>
      <c r="BJ663" s="32">
        <f>IF($BF663&gt;$Y$7,"",IF(AND($BF663=$Y$7,$BG663=23),"",Entrées!E691-Entrées!E690))</f>
        <v>4700</v>
      </c>
      <c r="BK663" s="32">
        <f>IF($BF663&gt;$Y$7,"",IF(AND($BF663=$Y$7,$BG663=23),"",Entrées!F691-Entrées!F690))</f>
        <v>16.5</v>
      </c>
      <c r="BL663" s="32">
        <f>IF($BF663&gt;$Y$7,"",IF(AND($BF663=$Y$7,$BG663=23),"",Entrées!G691-Entrées!G690))</f>
        <v>470.5</v>
      </c>
      <c r="BM663" s="32">
        <f>IF($BF663&gt;$Y$7,"",IF(AND($BF663=$Y$7,$BG663=23),"",Entrées!H691-Entrées!H690))</f>
        <v>-1</v>
      </c>
      <c r="BN663" s="32">
        <f>IF($BF663&gt;$Y$7,"",IF(AND($BF663=$Y$7,$BG663=23),"",Entrées!I691-Entrées!I690))</f>
        <v>4049</v>
      </c>
      <c r="BO663" s="32">
        <f>IF($BF663&gt;$Y$7,"",IF(AND($BF663=$Y$7,$BG663=23),"",Entrées!J691-Entrées!J690))</f>
        <v>4.5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485.5</v>
      </c>
      <c r="BR663" s="32">
        <f>IF($BF663&gt;$Y$7,"",IF(AND($BF663=$Y$7,$BG663=23),"",Entrées!M691-Entrées!M690))</f>
        <v>1146.5</v>
      </c>
      <c r="BS663" s="32">
        <f>IF($BF663&gt;$Y$7,"",IF(AND($BF663=$Y$7,$BG663=23),"",Entrées!N691-Entrées!N690))</f>
        <v>-19</v>
      </c>
      <c r="BT663" s="32">
        <f>IF($BF663&gt;$Y$7,"",IF(AND($BF663=$Y$7,$BG663=23),"",Entrées!O691-Entrées!O690))</f>
        <v>-1660</v>
      </c>
      <c r="BU663" s="32">
        <f>IF($BF663&gt;$Y$7,"",IF(AND($BF663=$Y$7,$BG663=23),"",Entrées!P691-Entrées!P690))</f>
        <v>5.5</v>
      </c>
      <c r="BV663" s="32">
        <f>IF($BF663&gt;$Y$7,"",IF(AND($BF663=$Y$7,$BG663=23),"",Entrées!Q691-Entrées!Q690))</f>
        <v>-836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45</v>
      </c>
      <c r="BY663" s="32">
        <f>IF($BF663&gt;$Y$7,"",IF(AND($BF663=$Y$7,$BG663=23),"",Entrées!T691-Entrées!T690))</f>
        <v>-373</v>
      </c>
      <c r="BZ663" s="32">
        <f>IF($BF663&gt;$Y$7,"",IF(AND($BF663=$Y$7,$BG663=23),"",Entrées!U691-Entrées!U690))</f>
        <v>0</v>
      </c>
      <c r="CA663" s="32">
        <f>IF($BF663&gt;$Y$7,"",IF(AND($BF663=$Y$7,$BG663=23),"",Entrées!V691-Entrées!V690))</f>
        <v>-681</v>
      </c>
      <c r="CD663" s="33">
        <f>IF($BF663&lt;=$Y$7,Entrées!J690/CD$2,"")</f>
        <v>0.73107494322482969</v>
      </c>
      <c r="CE663" s="33">
        <f>IF($BF663&lt;=$Y$7,Entrées!K690/CE$2,"")</f>
        <v>0</v>
      </c>
      <c r="CF663" s="11">
        <f t="shared" si="798"/>
        <v>7926</v>
      </c>
      <c r="CG663" s="11">
        <f t="shared" si="799"/>
        <v>4186</v>
      </c>
      <c r="CH663" s="52">
        <f t="shared" si="800"/>
        <v>0.27160101910413265</v>
      </c>
      <c r="CI663" s="52">
        <f t="shared" si="801"/>
        <v>9.6170382329218221E-2</v>
      </c>
    </row>
    <row r="664" spans="1:87">
      <c r="A664" s="11" t="str">
        <f>"AF"&amp;A658</f>
        <v>AF671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-700</v>
      </c>
      <c r="F664" s="28">
        <f ca="1">IF($D664&gt;$D$8,"",INDIRECT(ADDRESS(ROW(Entrées!$C$37)+($D664-1)*24+F$11,COLUMN(Entrées!$C$37)+($C664-1),4,TRUE,"Entrées")))</f>
        <v>-500</v>
      </c>
      <c r="G664" s="28">
        <f ca="1">IF($D664&gt;$D$8,"",INDIRECT(ADDRESS(ROW(Entrées!$C$37)+($D664-1)*24+G$11,COLUMN(Entrées!$C$37)+($C664-1),4,TRUE,"Entrées")))</f>
        <v>-500</v>
      </c>
      <c r="H664" s="28">
        <f ca="1">IF($D664&gt;$D$8,"",INDIRECT(ADDRESS(ROW(Entrées!$C$37)+($D664-1)*24+H$11,COLUMN(Entrées!$C$37)+($C664-1),4,TRUE,"Entrées")))</f>
        <v>-500</v>
      </c>
      <c r="I664" s="28">
        <f ca="1">IF($D664&gt;$D$8,"",INDIRECT(ADDRESS(ROW(Entrées!$C$37)+($D664-1)*24+I$11,COLUMN(Entrées!$C$37)+($C664-1),4,TRUE,"Entrées")))</f>
        <v>-500</v>
      </c>
      <c r="J664" s="28">
        <f ca="1">IF($D664&gt;$D$8,"",INDIRECT(ADDRESS(ROW(Entrées!$C$37)+($D664-1)*24+J$11,COLUMN(Entrées!$C$37)+($C664-1),4,TRUE,"Entrées")))</f>
        <v>-500</v>
      </c>
      <c r="K664" s="28">
        <f ca="1">IF($D664&gt;$D$8,"",INDIRECT(ADDRESS(ROW(Entrées!$C$37)+($D664-1)*24+K$11,COLUMN(Entrées!$C$37)+($C664-1),4,TRUE,"Entrées")))</f>
        <v>-306</v>
      </c>
      <c r="L664" s="28">
        <f ca="1">IF($D664&gt;$D$8,"",INDIRECT(ADDRESS(ROW(Entrées!$C$37)+($D664-1)*24+L$11,COLUMN(Entrées!$C$37)+($C664-1),4,TRUE,"Entrées")))</f>
        <v>170</v>
      </c>
      <c r="M664" s="28">
        <f ca="1">IF($D664&gt;$D$8,"",INDIRECT(ADDRESS(ROW(Entrées!$C$37)+($D664-1)*24+M$11,COLUMN(Entrées!$C$37)+($C664-1),4,TRUE,"Entrées")))</f>
        <v>102</v>
      </c>
      <c r="N664" s="28">
        <f ca="1">IF($D664&gt;$D$8,"",INDIRECT(ADDRESS(ROW(Entrées!$C$37)+($D664-1)*24+N$11,COLUMN(Entrées!$C$37)+($C664-1),4,TRUE,"Entrées")))</f>
        <v>57</v>
      </c>
      <c r="O664" s="28">
        <f ca="1">IF($D664&gt;$D$8,"",INDIRECT(ADDRESS(ROW(Entrées!$C$37)+($D664-1)*24+O$11,COLUMN(Entrées!$C$37)+($C664-1),4,TRUE,"Entrées")))</f>
        <v>120</v>
      </c>
      <c r="P664" s="28">
        <f ca="1">IF($D664&gt;$D$8,"",INDIRECT(ADDRESS(ROW(Entrées!$C$37)+($D664-1)*24+P$11,COLUMN(Entrées!$C$37)+($C664-1),4,TRUE,"Entrées")))</f>
        <v>155</v>
      </c>
      <c r="Q664" s="28">
        <f ca="1">IF($D664&gt;$D$8,"",INDIRECT(ADDRESS(ROW(Entrées!$C$37)+($D664-1)*24+Q$11,COLUMN(Entrées!$C$37)+($C664-1),4,TRUE,"Entrées")))</f>
        <v>181</v>
      </c>
      <c r="R664" s="28">
        <f ca="1">IF($D664&gt;$D$8,"",INDIRECT(ADDRESS(ROW(Entrées!$C$37)+($D664-1)*24+R$11,COLUMN(Entrées!$C$37)+($C664-1),4,TRUE,"Entrées")))</f>
        <v>200</v>
      </c>
      <c r="S664" s="28">
        <f ca="1">IF($D664&gt;$D$8,"",INDIRECT(ADDRESS(ROW(Entrées!$C$37)+($D664-1)*24+S$11,COLUMN(Entrées!$C$37)+($C664-1),4,TRUE,"Entrées")))</f>
        <v>200</v>
      </c>
      <c r="T664" s="28">
        <f ca="1">IF($D664&gt;$D$8,"",INDIRECT(ADDRESS(ROW(Entrées!$C$37)+($D664-1)*24+T$11,COLUMN(Entrées!$C$37)+($C664-1),4,TRUE,"Entrées")))</f>
        <v>-195</v>
      </c>
      <c r="U664" s="28">
        <f ca="1">IF($D664&gt;$D$8,"",INDIRECT(ADDRESS(ROW(Entrées!$C$37)+($D664-1)*24+U$11,COLUMN(Entrées!$C$37)+($C664-1),4,TRUE,"Entrées")))</f>
        <v>150</v>
      </c>
      <c r="V664" s="28">
        <f ca="1">IF($D664&gt;$D$8,"",INDIRECT(ADDRESS(ROW(Entrées!$C$37)+($D664-1)*24+V$11,COLUMN(Entrées!$C$37)+($C664-1),4,TRUE,"Entrées")))</f>
        <v>200</v>
      </c>
      <c r="W664" s="28">
        <f ca="1">IF($D664&gt;$D$8,"",INDIRECT(ADDRESS(ROW(Entrées!$C$37)+($D664-1)*24+W$11,COLUMN(Entrées!$C$37)+($C664-1),4,TRUE,"Entrées")))</f>
        <v>200</v>
      </c>
      <c r="X664" s="28">
        <f ca="1">IF($D664&gt;$D$8,"",INDIRECT(ADDRESS(ROW(Entrées!$C$37)+($D664-1)*24+X$11,COLUMN(Entrées!$C$37)+($C664-1),4,TRUE,"Entrées")))</f>
        <v>200</v>
      </c>
      <c r="Y664" s="28">
        <f ca="1">IF($D664&gt;$D$8,"",INDIRECT(ADDRESS(ROW(Entrées!$C$37)+($D664-1)*24+Y$11,COLUMN(Entrées!$C$37)+($C664-1),4,TRUE,"Entrées")))</f>
        <v>142</v>
      </c>
      <c r="Z664" s="28">
        <f ca="1">IF($D664&gt;$D$8,"",INDIRECT(ADDRESS(ROW(Entrées!$C$37)+($D664-1)*24+Z$11,COLUMN(Entrées!$C$37)+($C664-1),4,TRUE,"Entrées")))</f>
        <v>-695</v>
      </c>
      <c r="AA664" s="28">
        <f ca="1">IF($D664&gt;$D$8,"",INDIRECT(ADDRESS(ROW(Entrées!$C$37)+($D664-1)*24+AA$11,COLUMN(Entrées!$C$37)+($C664-1),4,TRUE,"Entrées")))</f>
        <v>-292</v>
      </c>
      <c r="AB664" s="28">
        <f ca="1">IF($D664&gt;$D$8,"",INDIRECT(ADDRESS(ROW(Entrées!$C$37)+($D664-1)*24+AB$11,COLUMN(Entrées!$C$37)+($C664-1),4,TRUE,"Entrées")))</f>
        <v>137</v>
      </c>
      <c r="AC664" s="11"/>
      <c r="AD664" s="40">
        <f t="shared" ca="1" si="773"/>
        <v>-103.08333333333333</v>
      </c>
      <c r="AE664" s="40">
        <f t="shared" ca="1" si="775"/>
        <v>200</v>
      </c>
      <c r="AF664" s="40">
        <f t="shared" ca="1" si="776"/>
        <v>-700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49473.956989247294</v>
      </c>
      <c r="AK664" s="31">
        <f t="shared" ca="1" si="778"/>
        <v>49350.672043010745</v>
      </c>
      <c r="AL664" s="31">
        <f t="shared" ca="1" si="779"/>
        <v>49398.118279569891</v>
      </c>
      <c r="AM664" s="31">
        <f t="shared" ca="1" si="780"/>
        <v>347.55645161290329</v>
      </c>
      <c r="AN664" s="31">
        <f t="shared" ca="1" si="781"/>
        <v>2588.1444892473114</v>
      </c>
      <c r="AO664" s="31">
        <f t="shared" ca="1" si="782"/>
        <v>1503.5463709677417</v>
      </c>
      <c r="AP664" s="31">
        <f t="shared" ca="1" si="783"/>
        <v>41704.171370967742</v>
      </c>
      <c r="AQ664" s="31">
        <f t="shared" ca="1" si="784"/>
        <v>2152.7096774193546</v>
      </c>
      <c r="AR664" s="31">
        <f t="shared" ca="1" si="785"/>
        <v>402.56922043010746</v>
      </c>
      <c r="AS664" s="31">
        <f t="shared" ca="1" si="786"/>
        <v>6508.2741935483891</v>
      </c>
      <c r="AT664" s="31">
        <f t="shared" ca="1" si="787"/>
        <v>-813.07862903225805</v>
      </c>
      <c r="AU664" s="31">
        <f t="shared" ca="1" si="788"/>
        <v>663.5913978494624</v>
      </c>
      <c r="AV664" s="31">
        <f t="shared" ca="1" si="789"/>
        <v>-5583.5161290322567</v>
      </c>
      <c r="AW664" s="31">
        <f t="shared" ca="1" si="790"/>
        <v>65.047043010752674</v>
      </c>
      <c r="AX664" s="31">
        <f t="shared" ca="1" si="791"/>
        <v>1350.5215053763443</v>
      </c>
      <c r="AY664" s="31">
        <f t="shared" ca="1" si="792"/>
        <v>-1174.383064516129</v>
      </c>
      <c r="AZ664" s="31">
        <f t="shared" ca="1" si="793"/>
        <v>-997.34811827956992</v>
      </c>
      <c r="BA664" s="31">
        <f t="shared" ca="1" si="794"/>
        <v>-382.02016129032256</v>
      </c>
      <c r="BB664" s="31">
        <f t="shared" ca="1" si="795"/>
        <v>-2410.5497311827958</v>
      </c>
      <c r="BC664" s="31">
        <f t="shared" ca="1" si="796"/>
        <v>-1597.1438172043011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5079.5</v>
      </c>
      <c r="BI664" s="32">
        <f>IF($BF664&gt;$Y$7,"",IF(AND($BF664=$Y$7,$BG664=23),"",Entrées!D692-Entrées!D691))</f>
        <v>5087.5</v>
      </c>
      <c r="BJ664" s="32">
        <f>IF($BF664&gt;$Y$7,"",IF(AND($BF664=$Y$7,$BG664=23),"",Entrées!E692-Entrées!E691))</f>
        <v>4587.5</v>
      </c>
      <c r="BK664" s="32">
        <f>IF($BF664&gt;$Y$7,"",IF(AND($BF664=$Y$7,$BG664=23),"",Entrées!F692-Entrées!F691))</f>
        <v>33</v>
      </c>
      <c r="BL664" s="32">
        <f>IF($BF664&gt;$Y$7,"",IF(AND($BF664=$Y$7,$BG664=23),"",Entrées!G692-Entrées!G691))</f>
        <v>575</v>
      </c>
      <c r="BM664" s="32">
        <f>IF($BF664&gt;$Y$7,"",IF(AND($BF664=$Y$7,$BG664=23),"",Entrées!H692-Entrées!H691))</f>
        <v>-0.5</v>
      </c>
      <c r="BN664" s="32">
        <f>IF($BF664&gt;$Y$7,"",IF(AND($BF664=$Y$7,$BG664=23),"",Entrées!I692-Entrées!I691))</f>
        <v>3906.5</v>
      </c>
      <c r="BO664" s="32">
        <f>IF($BF664&gt;$Y$7,"",IF(AND($BF664=$Y$7,$BG664=23),"",Entrées!J692-Entrées!J691))</f>
        <v>21.5</v>
      </c>
      <c r="BP664" s="32">
        <f>IF($BF664&gt;$Y$7,"",IF(AND($BF664=$Y$7,$BG664=23),"",Entrées!K692-Entrées!K691))</f>
        <v>2.5</v>
      </c>
      <c r="BQ664" s="32">
        <f>IF($BF664&gt;$Y$7,"",IF(AND($BF664=$Y$7,$BG664=23),"",Entrées!L692-Entrées!L691))</f>
        <v>831.5</v>
      </c>
      <c r="BR664" s="32">
        <f>IF($BF664&gt;$Y$7,"",IF(AND($BF664=$Y$7,$BG664=23),"",Entrées!M692-Entrées!M691))</f>
        <v>762</v>
      </c>
      <c r="BS664" s="32">
        <f>IF($BF664&gt;$Y$7,"",IF(AND($BF664=$Y$7,$BG664=23),"",Entrées!N692-Entrées!N691))</f>
        <v>-13.5</v>
      </c>
      <c r="BT664" s="32">
        <f>IF($BF664&gt;$Y$7,"",IF(AND($BF664=$Y$7,$BG664=23),"",Entrées!O692-Entrées!O691))</f>
        <v>-1039</v>
      </c>
      <c r="BU664" s="32">
        <f>IF($BF664&gt;$Y$7,"",IF(AND($BF664=$Y$7,$BG664=23),"",Entrées!P692-Entrées!P691))</f>
        <v>7</v>
      </c>
      <c r="BV664" s="32">
        <f>IF($BF664&gt;$Y$7,"",IF(AND($BF664=$Y$7,$BG664=23),"",Entrées!Q692-Entrées!Q691))</f>
        <v>1284</v>
      </c>
      <c r="BW664" s="32">
        <f>IF($BF664&gt;$Y$7,"",IF(AND($BF664=$Y$7,$BG664=23),"",Entrées!R692-Entrées!R691))</f>
        <v>-197</v>
      </c>
      <c r="BX664" s="32">
        <f>IF($BF664&gt;$Y$7,"",IF(AND($BF664=$Y$7,$BG664=23),"",Entrées!S692-Entrées!S691))</f>
        <v>-592</v>
      </c>
      <c r="BY664" s="32">
        <f>IF($BF664&gt;$Y$7,"",IF(AND($BF664=$Y$7,$BG664=23),"",Entrées!T692-Entrées!T691))</f>
        <v>-268</v>
      </c>
      <c r="BZ664" s="32">
        <f>IF($BF664&gt;$Y$7,"",IF(AND($BF664=$Y$7,$BG664=23),"",Entrées!U692-Entrées!U691))</f>
        <v>-155</v>
      </c>
      <c r="CA664" s="32">
        <f>IF($BF664&gt;$Y$7,"",IF(AND($BF664=$Y$7,$BG664=23),"",Entrées!V692-Entrées!V691))</f>
        <v>-346</v>
      </c>
      <c r="CD664" s="33">
        <f>IF($BF664&lt;=$Y$7,Entrées!J691/CD$2,"")</f>
        <v>0.73164269492808476</v>
      </c>
      <c r="CE664" s="33">
        <f>IF($BF664&lt;=$Y$7,Entrées!K691/CE$2,"")</f>
        <v>0</v>
      </c>
      <c r="CF664" s="11">
        <f t="shared" si="798"/>
        <v>7926</v>
      </c>
      <c r="CG664" s="11">
        <f t="shared" si="799"/>
        <v>4186</v>
      </c>
      <c r="CH664" s="52">
        <f t="shared" si="800"/>
        <v>0.27160101910413265</v>
      </c>
      <c r="CI664" s="52">
        <f t="shared" si="801"/>
        <v>9.6170382329218221E-2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-463</v>
      </c>
      <c r="F665" s="28">
        <f ca="1">IF($D665&gt;$D$8,"",INDIRECT(ADDRESS(ROW(Entrées!$C$37)+($D665-1)*24+F$11,COLUMN(Entrées!$C$37)+($C665-1),4,TRUE,"Entrées")))</f>
        <v>-69</v>
      </c>
      <c r="G665" s="28">
        <f ca="1">IF($D665&gt;$D$8,"",INDIRECT(ADDRESS(ROW(Entrées!$C$37)+($D665-1)*24+G$11,COLUMN(Entrées!$C$37)+($C665-1),4,TRUE,"Entrées")))</f>
        <v>46</v>
      </c>
      <c r="H665" s="28">
        <f ca="1">IF($D665&gt;$D$8,"",INDIRECT(ADDRESS(ROW(Entrées!$C$37)+($D665-1)*24+H$11,COLUMN(Entrées!$C$37)+($C665-1),4,TRUE,"Entrées")))</f>
        <v>22</v>
      </c>
      <c r="I665" s="28">
        <f ca="1">IF($D665&gt;$D$8,"",INDIRECT(ADDRESS(ROW(Entrées!$C$37)+($D665-1)*24+I$11,COLUMN(Entrées!$C$37)+($C665-1),4,TRUE,"Entrées")))</f>
        <v>-315</v>
      </c>
      <c r="J665" s="28">
        <f ca="1">IF($D665&gt;$D$8,"",INDIRECT(ADDRESS(ROW(Entrées!$C$37)+($D665-1)*24+J$11,COLUMN(Entrées!$C$37)+($C665-1),4,TRUE,"Entrées")))</f>
        <v>-374</v>
      </c>
      <c r="K665" s="28">
        <f ca="1">IF($D665&gt;$D$8,"",INDIRECT(ADDRESS(ROW(Entrées!$C$37)+($D665-1)*24+K$11,COLUMN(Entrées!$C$37)+($C665-1),4,TRUE,"Entrées")))</f>
        <v>165</v>
      </c>
      <c r="L665" s="28">
        <f ca="1">IF($D665&gt;$D$8,"",INDIRECT(ADDRESS(ROW(Entrées!$C$37)+($D665-1)*24+L$11,COLUMN(Entrées!$C$37)+($C665-1),4,TRUE,"Entrées")))</f>
        <v>105</v>
      </c>
      <c r="M665" s="28">
        <f ca="1">IF($D665&gt;$D$8,"",INDIRECT(ADDRESS(ROW(Entrées!$C$37)+($D665-1)*24+M$11,COLUMN(Entrées!$C$37)+($C665-1),4,TRUE,"Entrées")))</f>
        <v>200</v>
      </c>
      <c r="N665" s="28">
        <f ca="1">IF($D665&gt;$D$8,"",INDIRECT(ADDRESS(ROW(Entrées!$C$37)+($D665-1)*24+N$11,COLUMN(Entrées!$C$37)+($C665-1),4,TRUE,"Entrées")))</f>
        <v>-362</v>
      </c>
      <c r="O665" s="28">
        <f ca="1">IF($D665&gt;$D$8,"",INDIRECT(ADDRESS(ROW(Entrées!$C$37)+($D665-1)*24+O$11,COLUMN(Entrées!$C$37)+($C665-1),4,TRUE,"Entrées")))</f>
        <v>-685</v>
      </c>
      <c r="P665" s="28">
        <f ca="1">IF($D665&gt;$D$8,"",INDIRECT(ADDRESS(ROW(Entrées!$C$37)+($D665-1)*24+P$11,COLUMN(Entrées!$C$37)+($C665-1),4,TRUE,"Entrées")))</f>
        <v>-700</v>
      </c>
      <c r="Q665" s="28">
        <f ca="1">IF($D665&gt;$D$8,"",INDIRECT(ADDRESS(ROW(Entrées!$C$37)+($D665-1)*24+Q$11,COLUMN(Entrées!$C$37)+($C665-1),4,TRUE,"Entrées")))</f>
        <v>-609</v>
      </c>
      <c r="R665" s="28">
        <f ca="1">IF($D665&gt;$D$8,"",INDIRECT(ADDRESS(ROW(Entrées!$C$37)+($D665-1)*24+R$11,COLUMN(Entrées!$C$37)+($C665-1),4,TRUE,"Entrées")))</f>
        <v>-700</v>
      </c>
      <c r="S665" s="28">
        <f ca="1">IF($D665&gt;$D$8,"",INDIRECT(ADDRESS(ROW(Entrées!$C$37)+($D665-1)*24+S$11,COLUMN(Entrées!$C$37)+($C665-1),4,TRUE,"Entrées")))</f>
        <v>-625</v>
      </c>
      <c r="T665" s="28">
        <f ca="1">IF($D665&gt;$D$8,"",INDIRECT(ADDRESS(ROW(Entrées!$C$37)+($D665-1)*24+T$11,COLUMN(Entrées!$C$37)+($C665-1),4,TRUE,"Entrées")))</f>
        <v>-700</v>
      </c>
      <c r="U665" s="28">
        <f ca="1">IF($D665&gt;$D$8,"",INDIRECT(ADDRESS(ROW(Entrées!$C$37)+($D665-1)*24+U$11,COLUMN(Entrées!$C$37)+($C665-1),4,TRUE,"Entrées")))</f>
        <v>-700</v>
      </c>
      <c r="V665" s="28">
        <f ca="1">IF($D665&gt;$D$8,"",INDIRECT(ADDRESS(ROW(Entrées!$C$37)+($D665-1)*24+V$11,COLUMN(Entrées!$C$37)+($C665-1),4,TRUE,"Entrées")))</f>
        <v>-700</v>
      </c>
      <c r="W665" s="28">
        <f ca="1">IF($D665&gt;$D$8,"",INDIRECT(ADDRESS(ROW(Entrées!$C$37)+($D665-1)*24+W$11,COLUMN(Entrées!$C$37)+($C665-1),4,TRUE,"Entrées")))</f>
        <v>-371</v>
      </c>
      <c r="X665" s="28">
        <f ca="1">IF($D665&gt;$D$8,"",INDIRECT(ADDRESS(ROW(Entrées!$C$37)+($D665-1)*24+X$11,COLUMN(Entrées!$C$37)+($C665-1),4,TRUE,"Entrées")))</f>
        <v>130</v>
      </c>
      <c r="Y665" s="28">
        <f ca="1">IF($D665&gt;$D$8,"",INDIRECT(ADDRESS(ROW(Entrées!$C$37)+($D665-1)*24+Y$11,COLUMN(Entrées!$C$37)+($C665-1),4,TRUE,"Entrées")))</f>
        <v>-514</v>
      </c>
      <c r="Z665" s="28">
        <f ca="1">IF($D665&gt;$D$8,"",INDIRECT(ADDRESS(ROW(Entrées!$C$37)+($D665-1)*24+Z$11,COLUMN(Entrées!$C$37)+($C665-1),4,TRUE,"Entrées")))</f>
        <v>-420</v>
      </c>
      <c r="AA665" s="28">
        <f ca="1">IF($D665&gt;$D$8,"",INDIRECT(ADDRESS(ROW(Entrées!$C$37)+($D665-1)*24+AA$11,COLUMN(Entrées!$C$37)+($C665-1),4,TRUE,"Entrées")))</f>
        <v>-158</v>
      </c>
      <c r="AB665" s="28">
        <f ca="1">IF($D665&gt;$D$8,"",INDIRECT(ADDRESS(ROW(Entrées!$C$37)+($D665-1)*24+AB$11,COLUMN(Entrées!$C$37)+($C665-1),4,TRUE,"Entrées")))</f>
        <v>-353</v>
      </c>
      <c r="AC665" s="11"/>
      <c r="AD665" s="40">
        <f t="shared" ca="1" si="773"/>
        <v>-339.58333333333331</v>
      </c>
      <c r="AE665" s="40">
        <f t="shared" ca="1" si="775"/>
        <v>200</v>
      </c>
      <c r="AF665" s="40">
        <f t="shared" ca="1" si="776"/>
        <v>-700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49473.956989247294</v>
      </c>
      <c r="AK665" s="31">
        <f t="shared" ca="1" si="778"/>
        <v>49350.672043010745</v>
      </c>
      <c r="AL665" s="31">
        <f t="shared" ca="1" si="779"/>
        <v>49398.118279569891</v>
      </c>
      <c r="AM665" s="31">
        <f t="shared" ca="1" si="780"/>
        <v>347.55645161290329</v>
      </c>
      <c r="AN665" s="31">
        <f t="shared" ca="1" si="781"/>
        <v>2588.1444892473114</v>
      </c>
      <c r="AO665" s="31">
        <f t="shared" ca="1" si="782"/>
        <v>1503.5463709677417</v>
      </c>
      <c r="AP665" s="31">
        <f t="shared" ca="1" si="783"/>
        <v>41704.171370967742</v>
      </c>
      <c r="AQ665" s="31">
        <f t="shared" ca="1" si="784"/>
        <v>2152.7096774193546</v>
      </c>
      <c r="AR665" s="31">
        <f t="shared" ca="1" si="785"/>
        <v>402.56922043010746</v>
      </c>
      <c r="AS665" s="31">
        <f t="shared" ca="1" si="786"/>
        <v>6508.2741935483891</v>
      </c>
      <c r="AT665" s="31">
        <f t="shared" ca="1" si="787"/>
        <v>-813.07862903225805</v>
      </c>
      <c r="AU665" s="31">
        <f t="shared" ca="1" si="788"/>
        <v>663.5913978494624</v>
      </c>
      <c r="AV665" s="31">
        <f t="shared" ca="1" si="789"/>
        <v>-5583.5161290322567</v>
      </c>
      <c r="AW665" s="31">
        <f t="shared" ca="1" si="790"/>
        <v>65.047043010752674</v>
      </c>
      <c r="AX665" s="31">
        <f t="shared" ca="1" si="791"/>
        <v>1350.5215053763443</v>
      </c>
      <c r="AY665" s="31">
        <f t="shared" ca="1" si="792"/>
        <v>-1174.383064516129</v>
      </c>
      <c r="AZ665" s="31">
        <f t="shared" ca="1" si="793"/>
        <v>-997.34811827956992</v>
      </c>
      <c r="BA665" s="31">
        <f t="shared" ca="1" si="794"/>
        <v>-382.02016129032256</v>
      </c>
      <c r="BB665" s="31">
        <f t="shared" ca="1" si="795"/>
        <v>-2410.5497311827958</v>
      </c>
      <c r="BC665" s="31">
        <f t="shared" ca="1" si="796"/>
        <v>-1597.1438172043011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3085</v>
      </c>
      <c r="BI665" s="32">
        <f>IF($BF665&gt;$Y$7,"",IF(AND($BF665=$Y$7,$BG665=23),"",Entrées!D693-Entrées!D692))</f>
        <v>3100</v>
      </c>
      <c r="BJ665" s="32">
        <f>IF($BF665&gt;$Y$7,"",IF(AND($BF665=$Y$7,$BG665=23),"",Entrées!E693-Entrées!E692))</f>
        <v>3037.5</v>
      </c>
      <c r="BK665" s="32">
        <f>IF($BF665&gt;$Y$7,"",IF(AND($BF665=$Y$7,$BG665=23),"",Entrées!F693-Entrées!F692))</f>
        <v>31</v>
      </c>
      <c r="BL665" s="32">
        <f>IF($BF665&gt;$Y$7,"",IF(AND($BF665=$Y$7,$BG665=23),"",Entrées!G693-Entrées!G692))</f>
        <v>651.5</v>
      </c>
      <c r="BM665" s="32">
        <f>IF($BF665&gt;$Y$7,"",IF(AND($BF665=$Y$7,$BG665=23),"",Entrées!H693-Entrées!H692))</f>
        <v>0</v>
      </c>
      <c r="BN665" s="32">
        <f>IF($BF665&gt;$Y$7,"",IF(AND($BF665=$Y$7,$BG665=23),"",Entrées!I693-Entrées!I692))</f>
        <v>620.5</v>
      </c>
      <c r="BO665" s="32">
        <f>IF($BF665&gt;$Y$7,"",IF(AND($BF665=$Y$7,$BG665=23),"",Entrées!J693-Entrées!J692))</f>
        <v>-195.5</v>
      </c>
      <c r="BP665" s="32">
        <f>IF($BF665&gt;$Y$7,"",IF(AND($BF665=$Y$7,$BG665=23),"",Entrées!K693-Entrées!K692))</f>
        <v>179</v>
      </c>
      <c r="BQ665" s="32">
        <f>IF($BF665&gt;$Y$7,"",IF(AND($BF665=$Y$7,$BG665=23),"",Entrées!L693-Entrées!L692))</f>
        <v>760.5</v>
      </c>
      <c r="BR665" s="32">
        <f>IF($BF665&gt;$Y$7,"",IF(AND($BF665=$Y$7,$BG665=23),"",Entrées!M693-Entrées!M692))</f>
        <v>134</v>
      </c>
      <c r="BS665" s="32">
        <f>IF($BF665&gt;$Y$7,"",IF(AND($BF665=$Y$7,$BG665=23),"",Entrées!N693-Entrées!N692))</f>
        <v>-5.5</v>
      </c>
      <c r="BT665" s="32">
        <f>IF($BF665&gt;$Y$7,"",IF(AND($BF665=$Y$7,$BG665=23),"",Entrées!O693-Entrées!O692))</f>
        <v>910</v>
      </c>
      <c r="BU665" s="32">
        <f>IF($BF665&gt;$Y$7,"",IF(AND($BF665=$Y$7,$BG665=23),"",Entrées!P693-Entrées!P692))</f>
        <v>9.5</v>
      </c>
      <c r="BV665" s="32">
        <f>IF($BF665&gt;$Y$7,"",IF(AND($BF665=$Y$7,$BG665=23),"",Entrées!Q693-Entrées!Q692))</f>
        <v>1628</v>
      </c>
      <c r="BW665" s="32">
        <f>IF($BF665&gt;$Y$7,"",IF(AND($BF665=$Y$7,$BG665=23),"",Entrées!R693-Entrées!R692))</f>
        <v>507</v>
      </c>
      <c r="BX665" s="32">
        <f>IF($BF665&gt;$Y$7,"",IF(AND($BF665=$Y$7,$BG665=23),"",Entrées!S693-Entrées!S692))</f>
        <v>-204</v>
      </c>
      <c r="BY665" s="32">
        <f>IF($BF665&gt;$Y$7,"",IF(AND($BF665=$Y$7,$BG665=23),"",Entrées!T693-Entrées!T692))</f>
        <v>-332</v>
      </c>
      <c r="BZ665" s="32">
        <f>IF($BF665&gt;$Y$7,"",IF(AND($BF665=$Y$7,$BG665=23),"",Entrées!U693-Entrées!U692))</f>
        <v>0</v>
      </c>
      <c r="CA665" s="32">
        <f>IF($BF665&gt;$Y$7,"",IF(AND($BF665=$Y$7,$BG665=23),"",Entrées!V693-Entrées!V692))</f>
        <v>98</v>
      </c>
      <c r="CD665" s="33">
        <f>IF($BF665&lt;=$Y$7,Entrées!J692/CD$2,"")</f>
        <v>0.73435528639919256</v>
      </c>
      <c r="CE665" s="33">
        <f>IF($BF665&lt;=$Y$7,Entrées!K692/CE$2,"")</f>
        <v>5.9722885809842337E-4</v>
      </c>
      <c r="CF665" s="11">
        <f t="shared" si="798"/>
        <v>7926</v>
      </c>
      <c r="CG665" s="11">
        <f t="shared" si="799"/>
        <v>4186</v>
      </c>
      <c r="CH665" s="52">
        <f t="shared" si="800"/>
        <v>0.27160101910413265</v>
      </c>
      <c r="CI665" s="52">
        <f t="shared" si="801"/>
        <v>9.6170382329218221E-2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-800</v>
      </c>
      <c r="F666" s="28">
        <f ca="1">IF($D666&gt;$D$8,"",INDIRECT(ADDRESS(ROW(Entrées!$C$37)+($D666-1)*24+F$11,COLUMN(Entrées!$C$37)+($C666-1),4,TRUE,"Entrées")))</f>
        <v>-800</v>
      </c>
      <c r="G666" s="28">
        <f ca="1">IF($D666&gt;$D$8,"",INDIRECT(ADDRESS(ROW(Entrées!$C$37)+($D666-1)*24+G$11,COLUMN(Entrées!$C$37)+($C666-1),4,TRUE,"Entrées")))</f>
        <v>-600</v>
      </c>
      <c r="H666" s="28">
        <f ca="1">IF($D666&gt;$D$8,"",INDIRECT(ADDRESS(ROW(Entrées!$C$37)+($D666-1)*24+H$11,COLUMN(Entrées!$C$37)+($C666-1),4,TRUE,"Entrées")))</f>
        <v>-600</v>
      </c>
      <c r="I666" s="28">
        <f ca="1">IF($D666&gt;$D$8,"",INDIRECT(ADDRESS(ROW(Entrées!$C$37)+($D666-1)*24+I$11,COLUMN(Entrées!$C$37)+($C666-1),4,TRUE,"Entrées")))</f>
        <v>-600</v>
      </c>
      <c r="J666" s="28">
        <f ca="1">IF($D666&gt;$D$8,"",INDIRECT(ADDRESS(ROW(Entrées!$C$37)+($D666-1)*24+J$11,COLUMN(Entrées!$C$37)+($C666-1),4,TRUE,"Entrées")))</f>
        <v>-600</v>
      </c>
      <c r="K666" s="28">
        <f ca="1">IF($D666&gt;$D$8,"",INDIRECT(ADDRESS(ROW(Entrées!$C$37)+($D666-1)*24+K$11,COLUMN(Entrées!$C$37)+($C666-1),4,TRUE,"Entrées")))</f>
        <v>-600</v>
      </c>
      <c r="L666" s="28">
        <f ca="1">IF($D666&gt;$D$8,"",INDIRECT(ADDRESS(ROW(Entrées!$C$37)+($D666-1)*24+L$11,COLUMN(Entrées!$C$37)+($C666-1),4,TRUE,"Entrées")))</f>
        <v>-600</v>
      </c>
      <c r="M666" s="28">
        <f ca="1">IF($D666&gt;$D$8,"",INDIRECT(ADDRESS(ROW(Entrées!$C$37)+($D666-1)*24+M$11,COLUMN(Entrées!$C$37)+($C666-1),4,TRUE,"Entrées")))</f>
        <v>-800</v>
      </c>
      <c r="N666" s="28">
        <f ca="1">IF($D666&gt;$D$8,"",INDIRECT(ADDRESS(ROW(Entrées!$C$37)+($D666-1)*24+N$11,COLUMN(Entrées!$C$37)+($C666-1),4,TRUE,"Entrées")))</f>
        <v>-800</v>
      </c>
      <c r="O666" s="28">
        <f ca="1">IF($D666&gt;$D$8,"",INDIRECT(ADDRESS(ROW(Entrées!$C$37)+($D666-1)*24+O$11,COLUMN(Entrées!$C$37)+($C666-1),4,TRUE,"Entrées")))</f>
        <v>-741</v>
      </c>
      <c r="P666" s="28">
        <f ca="1">IF($D666&gt;$D$8,"",INDIRECT(ADDRESS(ROW(Entrées!$C$37)+($D666-1)*24+P$11,COLUMN(Entrées!$C$37)+($C666-1),4,TRUE,"Entrées")))</f>
        <v>-800</v>
      </c>
      <c r="Q666" s="28">
        <f ca="1">IF($D666&gt;$D$8,"",INDIRECT(ADDRESS(ROW(Entrées!$C$37)+($D666-1)*24+Q$11,COLUMN(Entrées!$C$37)+($C666-1),4,TRUE,"Entrées")))</f>
        <v>-800</v>
      </c>
      <c r="R666" s="28">
        <f ca="1">IF($D666&gt;$D$8,"",INDIRECT(ADDRESS(ROW(Entrées!$C$37)+($D666-1)*24+R$11,COLUMN(Entrées!$C$37)+($C666-1),4,TRUE,"Entrées")))</f>
        <v>-800</v>
      </c>
      <c r="S666" s="28">
        <f ca="1">IF($D666&gt;$D$8,"",INDIRECT(ADDRESS(ROW(Entrées!$C$37)+($D666-1)*24+S$11,COLUMN(Entrées!$C$37)+($C666-1),4,TRUE,"Entrées")))</f>
        <v>-800</v>
      </c>
      <c r="T666" s="28">
        <f ca="1">IF($D666&gt;$D$8,"",INDIRECT(ADDRESS(ROW(Entrées!$C$37)+($D666-1)*24+T$11,COLUMN(Entrées!$C$37)+($C666-1),4,TRUE,"Entrées")))</f>
        <v>-800</v>
      </c>
      <c r="U666" s="28">
        <f ca="1">IF($D666&gt;$D$8,"",INDIRECT(ADDRESS(ROW(Entrées!$C$37)+($D666-1)*24+U$11,COLUMN(Entrées!$C$37)+($C666-1),4,TRUE,"Entrées")))</f>
        <v>-680</v>
      </c>
      <c r="V666" s="28">
        <f ca="1">IF($D666&gt;$D$8,"",INDIRECT(ADDRESS(ROW(Entrées!$C$37)+($D666-1)*24+V$11,COLUMN(Entrées!$C$37)+($C666-1),4,TRUE,"Entrées")))</f>
        <v>-253</v>
      </c>
      <c r="W666" s="28">
        <f ca="1">IF($D666&gt;$D$8,"",INDIRECT(ADDRESS(ROW(Entrées!$C$37)+($D666-1)*24+W$11,COLUMN(Entrées!$C$37)+($C666-1),4,TRUE,"Entrées")))</f>
        <v>143</v>
      </c>
      <c r="X666" s="28">
        <f ca="1">IF($D666&gt;$D$8,"",INDIRECT(ADDRESS(ROW(Entrées!$C$37)+($D666-1)*24+X$11,COLUMN(Entrées!$C$37)+($C666-1),4,TRUE,"Entrées")))</f>
        <v>-37</v>
      </c>
      <c r="Y666" s="28">
        <f ca="1">IF($D666&gt;$D$8,"",INDIRECT(ADDRESS(ROW(Entrées!$C$37)+($D666-1)*24+Y$11,COLUMN(Entrées!$C$37)+($C666-1),4,TRUE,"Entrées")))</f>
        <v>-534</v>
      </c>
      <c r="Z666" s="28">
        <f ca="1">IF($D666&gt;$D$8,"",INDIRECT(ADDRESS(ROW(Entrées!$C$37)+($D666-1)*24+Z$11,COLUMN(Entrées!$C$37)+($C666-1),4,TRUE,"Entrées")))</f>
        <v>-800</v>
      </c>
      <c r="AA666" s="28">
        <f ca="1">IF($D666&gt;$D$8,"",INDIRECT(ADDRESS(ROW(Entrées!$C$37)+($D666-1)*24+AA$11,COLUMN(Entrées!$C$37)+($C666-1),4,TRUE,"Entrées")))</f>
        <v>-734</v>
      </c>
      <c r="AB666" s="28">
        <f ca="1">IF($D666&gt;$D$8,"",INDIRECT(ADDRESS(ROW(Entrées!$C$37)+($D666-1)*24+AB$11,COLUMN(Entrées!$C$37)+($C666-1),4,TRUE,"Entrées")))</f>
        <v>-800</v>
      </c>
      <c r="AC666" s="11"/>
      <c r="AD666" s="40">
        <f t="shared" ca="1" si="773"/>
        <v>-634.83333333333337</v>
      </c>
      <c r="AE666" s="40">
        <f t="shared" ca="1" si="775"/>
        <v>143</v>
      </c>
      <c r="AF666" s="40">
        <f t="shared" ca="1" si="776"/>
        <v>-800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49473.956989247294</v>
      </c>
      <c r="AK666" s="31">
        <f t="shared" ca="1" si="778"/>
        <v>49350.672043010745</v>
      </c>
      <c r="AL666" s="31">
        <f t="shared" ca="1" si="779"/>
        <v>49398.118279569891</v>
      </c>
      <c r="AM666" s="31">
        <f t="shared" ca="1" si="780"/>
        <v>347.55645161290329</v>
      </c>
      <c r="AN666" s="31">
        <f t="shared" ca="1" si="781"/>
        <v>2588.1444892473114</v>
      </c>
      <c r="AO666" s="31">
        <f t="shared" ca="1" si="782"/>
        <v>1503.5463709677417</v>
      </c>
      <c r="AP666" s="31">
        <f t="shared" ca="1" si="783"/>
        <v>41704.171370967742</v>
      </c>
      <c r="AQ666" s="31">
        <f t="shared" ca="1" si="784"/>
        <v>2152.7096774193546</v>
      </c>
      <c r="AR666" s="31">
        <f t="shared" ca="1" si="785"/>
        <v>402.56922043010746</v>
      </c>
      <c r="AS666" s="31">
        <f t="shared" ca="1" si="786"/>
        <v>6508.2741935483891</v>
      </c>
      <c r="AT666" s="31">
        <f t="shared" ca="1" si="787"/>
        <v>-813.07862903225805</v>
      </c>
      <c r="AU666" s="31">
        <f t="shared" ca="1" si="788"/>
        <v>663.5913978494624</v>
      </c>
      <c r="AV666" s="31">
        <f t="shared" ca="1" si="789"/>
        <v>-5583.5161290322567</v>
      </c>
      <c r="AW666" s="31">
        <f t="shared" ca="1" si="790"/>
        <v>65.047043010752674</v>
      </c>
      <c r="AX666" s="31">
        <f t="shared" ca="1" si="791"/>
        <v>1350.5215053763443</v>
      </c>
      <c r="AY666" s="31">
        <f t="shared" ca="1" si="792"/>
        <v>-1174.383064516129</v>
      </c>
      <c r="AZ666" s="31">
        <f t="shared" ca="1" si="793"/>
        <v>-997.34811827956992</v>
      </c>
      <c r="BA666" s="31">
        <f t="shared" ca="1" si="794"/>
        <v>-382.02016129032256</v>
      </c>
      <c r="BB666" s="31">
        <f t="shared" ca="1" si="795"/>
        <v>-2410.5497311827958</v>
      </c>
      <c r="BC666" s="31">
        <f t="shared" ca="1" si="796"/>
        <v>-1597.1438172043011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2479</v>
      </c>
      <c r="BI666" s="32">
        <f>IF($BF666&gt;$Y$7,"",IF(AND($BF666=$Y$7,$BG666=23),"",Entrées!D694-Entrées!D693))</f>
        <v>2875</v>
      </c>
      <c r="BJ666" s="32">
        <f>IF($BF666&gt;$Y$7,"",IF(AND($BF666=$Y$7,$BG666=23),"",Entrées!E694-Entrées!E693))</f>
        <v>2050</v>
      </c>
      <c r="BK666" s="32">
        <f>IF($BF666&gt;$Y$7,"",IF(AND($BF666=$Y$7,$BG666=23),"",Entrées!F694-Entrées!F693))</f>
        <v>63</v>
      </c>
      <c r="BL666" s="32">
        <f>IF($BF666&gt;$Y$7,"",IF(AND($BF666=$Y$7,$BG666=23),"",Entrées!G694-Entrées!G693))</f>
        <v>634</v>
      </c>
      <c r="BM666" s="32">
        <f>IF($BF666&gt;$Y$7,"",IF(AND($BF666=$Y$7,$BG666=23),"",Entrées!H694-Entrées!H693))</f>
        <v>1</v>
      </c>
      <c r="BN666" s="32">
        <f>IF($BF666&gt;$Y$7,"",IF(AND($BF666=$Y$7,$BG666=23),"",Entrées!I694-Entrées!I693))</f>
        <v>611</v>
      </c>
      <c r="BO666" s="32">
        <f>IF($BF666&gt;$Y$7,"",IF(AND($BF666=$Y$7,$BG666=23),"",Entrées!J694-Entrées!J693))</f>
        <v>-113.5</v>
      </c>
      <c r="BP666" s="32">
        <f>IF($BF666&gt;$Y$7,"",IF(AND($BF666=$Y$7,$BG666=23),"",Entrées!K694-Entrées!K693))</f>
        <v>456</v>
      </c>
      <c r="BQ666" s="32">
        <f>IF($BF666&gt;$Y$7,"",IF(AND($BF666=$Y$7,$BG666=23),"",Entrées!L694-Entrées!L693))</f>
        <v>113.5</v>
      </c>
      <c r="BR666" s="32">
        <f>IF($BF666&gt;$Y$7,"",IF(AND($BF666=$Y$7,$BG666=23),"",Entrées!M694-Entrées!M693))</f>
        <v>0</v>
      </c>
      <c r="BS666" s="32">
        <f>IF($BF666&gt;$Y$7,"",IF(AND($BF666=$Y$7,$BG666=23),"",Entrées!N694-Entrées!N693))</f>
        <v>-12.5</v>
      </c>
      <c r="BT666" s="32">
        <f>IF($BF666&gt;$Y$7,"",IF(AND($BF666=$Y$7,$BG666=23),"",Entrées!O694-Entrées!O693))</f>
        <v>725.5</v>
      </c>
      <c r="BU666" s="32">
        <f>IF($BF666&gt;$Y$7,"",IF(AND($BF666=$Y$7,$BG666=23),"",Entrées!P694-Entrées!P693))</f>
        <v>9</v>
      </c>
      <c r="BV666" s="32">
        <f>IF($BF666&gt;$Y$7,"",IF(AND($BF666=$Y$7,$BG666=23),"",Entrées!Q694-Entrées!Q693))</f>
        <v>42</v>
      </c>
      <c r="BW666" s="32">
        <f>IF($BF666&gt;$Y$7,"",IF(AND($BF666=$Y$7,$BG666=23),"",Entrées!R694-Entrées!R693))</f>
        <v>0</v>
      </c>
      <c r="BX666" s="32">
        <f>IF($BF666&gt;$Y$7,"",IF(AND($BF666=$Y$7,$BG666=23),"",Entrées!S694-Entrées!S693))</f>
        <v>-208</v>
      </c>
      <c r="BY666" s="32">
        <f>IF($BF666&gt;$Y$7,"",IF(AND($BF666=$Y$7,$BG666=23),"",Entrées!T694-Entrées!T693))</f>
        <v>-75</v>
      </c>
      <c r="BZ666" s="32">
        <f>IF($BF666&gt;$Y$7,"",IF(AND($BF666=$Y$7,$BG666=23),"",Entrées!U694-Entrées!U693))</f>
        <v>0</v>
      </c>
      <c r="CA666" s="32">
        <f>IF($BF666&gt;$Y$7,"",IF(AND($BF666=$Y$7,$BG666=23),"",Entrées!V694-Entrées!V693))</f>
        <v>66</v>
      </c>
      <c r="CD666" s="33">
        <f>IF($BF666&lt;=$Y$7,Entrées!J693/CD$2,"")</f>
        <v>0.70968962906888722</v>
      </c>
      <c r="CE666" s="33">
        <f>IF($BF666&lt;=$Y$7,Entrées!K693/CE$2,"")</f>
        <v>4.3358815097945536E-2</v>
      </c>
      <c r="CF666" s="11">
        <f t="shared" si="798"/>
        <v>7926</v>
      </c>
      <c r="CG666" s="11">
        <f t="shared" si="799"/>
        <v>4186</v>
      </c>
      <c r="CH666" s="52">
        <f t="shared" si="800"/>
        <v>0.27160101910413265</v>
      </c>
      <c r="CI666" s="52">
        <f t="shared" si="801"/>
        <v>9.6170382329218221E-2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-800</v>
      </c>
      <c r="F667" s="28">
        <f ca="1">IF($D667&gt;$D$8,"",INDIRECT(ADDRESS(ROW(Entrées!$C$37)+($D667-1)*24+F$11,COLUMN(Entrées!$C$37)+($C667-1),4,TRUE,"Entrées")))</f>
        <v>-600</v>
      </c>
      <c r="G667" s="28">
        <f ca="1">IF($D667&gt;$D$8,"",INDIRECT(ADDRESS(ROW(Entrées!$C$37)+($D667-1)*24+G$11,COLUMN(Entrées!$C$37)+($C667-1),4,TRUE,"Entrées")))</f>
        <v>-600</v>
      </c>
      <c r="H667" s="28">
        <f ca="1">IF($D667&gt;$D$8,"",INDIRECT(ADDRESS(ROW(Entrées!$C$37)+($D667-1)*24+H$11,COLUMN(Entrées!$C$37)+($C667-1),4,TRUE,"Entrées")))</f>
        <v>-600</v>
      </c>
      <c r="I667" s="28">
        <f ca="1">IF($D667&gt;$D$8,"",INDIRECT(ADDRESS(ROW(Entrées!$C$37)+($D667-1)*24+I$11,COLUMN(Entrées!$C$37)+($C667-1),4,TRUE,"Entrées")))</f>
        <v>-600</v>
      </c>
      <c r="J667" s="28">
        <f ca="1">IF($D667&gt;$D$8,"",INDIRECT(ADDRESS(ROW(Entrées!$C$37)+($D667-1)*24+J$11,COLUMN(Entrées!$C$37)+($C667-1),4,TRUE,"Entrées")))</f>
        <v>-600</v>
      </c>
      <c r="K667" s="28">
        <f ca="1">IF($D667&gt;$D$8,"",INDIRECT(ADDRESS(ROW(Entrées!$C$37)+($D667-1)*24+K$11,COLUMN(Entrées!$C$37)+($C667-1),4,TRUE,"Entrées")))</f>
        <v>-600</v>
      </c>
      <c r="L667" s="28">
        <f ca="1">IF($D667&gt;$D$8,"",INDIRECT(ADDRESS(ROW(Entrées!$C$37)+($D667-1)*24+L$11,COLUMN(Entrées!$C$37)+($C667-1),4,TRUE,"Entrées")))</f>
        <v>-600</v>
      </c>
      <c r="M667" s="28">
        <f ca="1">IF($D667&gt;$D$8,"",INDIRECT(ADDRESS(ROW(Entrées!$C$37)+($D667-1)*24+M$11,COLUMN(Entrées!$C$37)+($C667-1),4,TRUE,"Entrées")))</f>
        <v>-600</v>
      </c>
      <c r="N667" s="28">
        <f ca="1">IF($D667&gt;$D$8,"",INDIRECT(ADDRESS(ROW(Entrées!$C$37)+($D667-1)*24+N$11,COLUMN(Entrées!$C$37)+($C667-1),4,TRUE,"Entrées")))</f>
        <v>-600</v>
      </c>
      <c r="O667" s="28">
        <f ca="1">IF($D667&gt;$D$8,"",INDIRECT(ADDRESS(ROW(Entrées!$C$37)+($D667-1)*24+O$11,COLUMN(Entrées!$C$37)+($C667-1),4,TRUE,"Entrées")))</f>
        <v>-600</v>
      </c>
      <c r="P667" s="28">
        <f ca="1">IF($D667&gt;$D$8,"",INDIRECT(ADDRESS(ROW(Entrées!$C$37)+($D667-1)*24+P$11,COLUMN(Entrées!$C$37)+($C667-1),4,TRUE,"Entrées")))</f>
        <v>-600</v>
      </c>
      <c r="Q667" s="28">
        <f ca="1">IF($D667&gt;$D$8,"",INDIRECT(ADDRESS(ROW(Entrées!$C$37)+($D667-1)*24+Q$11,COLUMN(Entrées!$C$37)+($C667-1),4,TRUE,"Entrées")))</f>
        <v>-600</v>
      </c>
      <c r="R667" s="28">
        <f ca="1">IF($D667&gt;$D$8,"",INDIRECT(ADDRESS(ROW(Entrées!$C$37)+($D667-1)*24+R$11,COLUMN(Entrées!$C$37)+($C667-1),4,TRUE,"Entrées")))</f>
        <v>-600</v>
      </c>
      <c r="S667" s="28">
        <f ca="1">IF($D667&gt;$D$8,"",INDIRECT(ADDRESS(ROW(Entrées!$C$37)+($D667-1)*24+S$11,COLUMN(Entrées!$C$37)+($C667-1),4,TRUE,"Entrées")))</f>
        <v>-600</v>
      </c>
      <c r="T667" s="28">
        <f ca="1">IF($D667&gt;$D$8,"",INDIRECT(ADDRESS(ROW(Entrées!$C$37)+($D667-1)*24+T$11,COLUMN(Entrées!$C$37)+($C667-1),4,TRUE,"Entrées")))</f>
        <v>-600</v>
      </c>
      <c r="U667" s="28">
        <f ca="1">IF($D667&gt;$D$8,"",INDIRECT(ADDRESS(ROW(Entrées!$C$37)+($D667-1)*24+U$11,COLUMN(Entrées!$C$37)+($C667-1),4,TRUE,"Entrées")))</f>
        <v>-600</v>
      </c>
      <c r="V667" s="28">
        <f ca="1">IF($D667&gt;$D$8,"",INDIRECT(ADDRESS(ROW(Entrées!$C$37)+($D667-1)*24+V$11,COLUMN(Entrées!$C$37)+($C667-1),4,TRUE,"Entrées")))</f>
        <v>-550</v>
      </c>
      <c r="W667" s="28">
        <f ca="1">IF($D667&gt;$D$8,"",INDIRECT(ADDRESS(ROW(Entrées!$C$37)+($D667-1)*24+W$11,COLUMN(Entrées!$C$37)+($C667-1),4,TRUE,"Entrées")))</f>
        <v>-754</v>
      </c>
      <c r="X667" s="28">
        <f ca="1">IF($D667&gt;$D$8,"",INDIRECT(ADDRESS(ROW(Entrées!$C$37)+($D667-1)*24+X$11,COLUMN(Entrées!$C$37)+($C667-1),4,TRUE,"Entrées")))</f>
        <v>-800</v>
      </c>
      <c r="Y667" s="28">
        <f ca="1">IF($D667&gt;$D$8,"",INDIRECT(ADDRESS(ROW(Entrées!$C$37)+($D667-1)*24+Y$11,COLUMN(Entrées!$C$37)+($C667-1),4,TRUE,"Entrées")))</f>
        <v>-800</v>
      </c>
      <c r="Z667" s="28">
        <f ca="1">IF($D667&gt;$D$8,"",INDIRECT(ADDRESS(ROW(Entrées!$C$37)+($D667-1)*24+Z$11,COLUMN(Entrées!$C$37)+($C667-1),4,TRUE,"Entrées")))</f>
        <v>-800</v>
      </c>
      <c r="AA667" s="28">
        <f ca="1">IF($D667&gt;$D$8,"",INDIRECT(ADDRESS(ROW(Entrées!$C$37)+($D667-1)*24+AA$11,COLUMN(Entrées!$C$37)+($C667-1),4,TRUE,"Entrées")))</f>
        <v>-800</v>
      </c>
      <c r="AB667" s="28">
        <f ca="1">IF($D667&gt;$D$8,"",INDIRECT(ADDRESS(ROW(Entrées!$C$37)+($D667-1)*24+AB$11,COLUMN(Entrées!$C$37)+($C667-1),4,TRUE,"Entrées")))</f>
        <v>-800</v>
      </c>
      <c r="AC667" s="11"/>
      <c r="AD667" s="40">
        <f t="shared" ca="1" si="773"/>
        <v>-654.33333333333337</v>
      </c>
      <c r="AE667" s="40">
        <f t="shared" ca="1" si="775"/>
        <v>-550</v>
      </c>
      <c r="AF667" s="40">
        <f t="shared" ca="1" si="776"/>
        <v>-800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49473.956989247294</v>
      </c>
      <c r="AK667" s="31">
        <f t="shared" ca="1" si="778"/>
        <v>49350.672043010745</v>
      </c>
      <c r="AL667" s="31">
        <f t="shared" ca="1" si="779"/>
        <v>49398.118279569891</v>
      </c>
      <c r="AM667" s="31">
        <f t="shared" ca="1" si="780"/>
        <v>347.55645161290329</v>
      </c>
      <c r="AN667" s="31">
        <f t="shared" ca="1" si="781"/>
        <v>2588.1444892473114</v>
      </c>
      <c r="AO667" s="31">
        <f t="shared" ca="1" si="782"/>
        <v>1503.5463709677417</v>
      </c>
      <c r="AP667" s="31">
        <f t="shared" ca="1" si="783"/>
        <v>41704.171370967742</v>
      </c>
      <c r="AQ667" s="31">
        <f t="shared" ca="1" si="784"/>
        <v>2152.7096774193546</v>
      </c>
      <c r="AR667" s="31">
        <f t="shared" ca="1" si="785"/>
        <v>402.56922043010746</v>
      </c>
      <c r="AS667" s="31">
        <f t="shared" ca="1" si="786"/>
        <v>6508.2741935483891</v>
      </c>
      <c r="AT667" s="31">
        <f t="shared" ca="1" si="787"/>
        <v>-813.07862903225805</v>
      </c>
      <c r="AU667" s="31">
        <f t="shared" ca="1" si="788"/>
        <v>663.5913978494624</v>
      </c>
      <c r="AV667" s="31">
        <f t="shared" ca="1" si="789"/>
        <v>-5583.5161290322567</v>
      </c>
      <c r="AW667" s="31">
        <f t="shared" ca="1" si="790"/>
        <v>65.047043010752674</v>
      </c>
      <c r="AX667" s="31">
        <f t="shared" ca="1" si="791"/>
        <v>1350.5215053763443</v>
      </c>
      <c r="AY667" s="31">
        <f t="shared" ca="1" si="792"/>
        <v>-1174.383064516129</v>
      </c>
      <c r="AZ667" s="31">
        <f t="shared" ca="1" si="793"/>
        <v>-997.34811827956992</v>
      </c>
      <c r="BA667" s="31">
        <f t="shared" ca="1" si="794"/>
        <v>-382.02016129032256</v>
      </c>
      <c r="BB667" s="31">
        <f t="shared" ca="1" si="795"/>
        <v>-2410.5497311827958</v>
      </c>
      <c r="BC667" s="31">
        <f t="shared" ca="1" si="796"/>
        <v>-1597.1438172043011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1088.5</v>
      </c>
      <c r="BI667" s="32">
        <f>IF($BF667&gt;$Y$7,"",IF(AND($BF667=$Y$7,$BG667=23),"",Entrées!D695-Entrées!D694))</f>
        <v>750</v>
      </c>
      <c r="BJ667" s="32">
        <f>IF($BF667&gt;$Y$7,"",IF(AND($BF667=$Y$7,$BG667=23),"",Entrées!E695-Entrées!E694))</f>
        <v>700</v>
      </c>
      <c r="BK667" s="32">
        <f>IF($BF667&gt;$Y$7,"",IF(AND($BF667=$Y$7,$BG667=23),"",Entrées!F695-Entrées!F694))</f>
        <v>-69</v>
      </c>
      <c r="BL667" s="32">
        <f>IF($BF667&gt;$Y$7,"",IF(AND($BF667=$Y$7,$BG667=23),"",Entrées!G695-Entrées!G694))</f>
        <v>12.5</v>
      </c>
      <c r="BM667" s="32">
        <f>IF($BF667&gt;$Y$7,"",IF(AND($BF667=$Y$7,$BG667=23),"",Entrées!H695-Entrées!H694))</f>
        <v>2.5</v>
      </c>
      <c r="BN667" s="32">
        <f>IF($BF667&gt;$Y$7,"",IF(AND($BF667=$Y$7,$BG667=23),"",Entrées!I695-Entrées!I694))</f>
        <v>253.5</v>
      </c>
      <c r="BO667" s="32">
        <f>IF($BF667&gt;$Y$7,"",IF(AND($BF667=$Y$7,$BG667=23),"",Entrées!J695-Entrées!J694))</f>
        <v>-37</v>
      </c>
      <c r="BP667" s="32">
        <f>IF($BF667&gt;$Y$7,"",IF(AND($BF667=$Y$7,$BG667=23),"",Entrées!K695-Entrées!K694))</f>
        <v>419</v>
      </c>
      <c r="BQ667" s="32">
        <f>IF($BF667&gt;$Y$7,"",IF(AND($BF667=$Y$7,$BG667=23),"",Entrées!L695-Entrées!L694))</f>
        <v>461</v>
      </c>
      <c r="BR667" s="32">
        <f>IF($BF667&gt;$Y$7,"",IF(AND($BF667=$Y$7,$BG667=23),"",Entrées!M695-Entrées!M694))</f>
        <v>0</v>
      </c>
      <c r="BS667" s="32">
        <f>IF($BF667&gt;$Y$7,"",IF(AND($BF667=$Y$7,$BG667=23),"",Entrées!N695-Entrées!N694))</f>
        <v>-4</v>
      </c>
      <c r="BT667" s="32">
        <f>IF($BF667&gt;$Y$7,"",IF(AND($BF667=$Y$7,$BG667=23),"",Entrées!O695-Entrées!O694))</f>
        <v>49.5</v>
      </c>
      <c r="BU667" s="32">
        <f>IF($BF667&gt;$Y$7,"",IF(AND($BF667=$Y$7,$BG667=23),"",Entrées!P695-Entrées!P694))</f>
        <v>-2</v>
      </c>
      <c r="BV667" s="32">
        <f>IF($BF667&gt;$Y$7,"",IF(AND($BF667=$Y$7,$BG667=23),"",Entrées!Q695-Entrées!Q694))</f>
        <v>0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-17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0</v>
      </c>
      <c r="CA667" s="32">
        <f>IF($BF667&gt;$Y$7,"",IF(AND($BF667=$Y$7,$BG667=23),"",Entrées!V695-Entrées!V694))</f>
        <v>-115</v>
      </c>
      <c r="CD667" s="33">
        <f>IF($BF667&lt;=$Y$7,Entrées!J694/CD$2,"")</f>
        <v>0.69536966944234169</v>
      </c>
      <c r="CE667" s="33">
        <f>IF($BF667&lt;=$Y$7,Entrées!K694/CE$2,"")</f>
        <v>0.15229335881509795</v>
      </c>
      <c r="CF667" s="11">
        <f t="shared" si="798"/>
        <v>7926</v>
      </c>
      <c r="CG667" s="11">
        <f t="shared" si="799"/>
        <v>4186</v>
      </c>
      <c r="CH667" s="52">
        <f t="shared" si="800"/>
        <v>0.27160101910413265</v>
      </c>
      <c r="CI667" s="52">
        <f t="shared" si="801"/>
        <v>9.6170382329218221E-2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-800</v>
      </c>
      <c r="F668" s="28">
        <f ca="1">IF($D668&gt;$D$8,"",INDIRECT(ADDRESS(ROW(Entrées!$C$37)+($D668-1)*24+F$11,COLUMN(Entrées!$C$37)+($C668-1),4,TRUE,"Entrées")))</f>
        <v>-418</v>
      </c>
      <c r="G668" s="28">
        <f ca="1">IF($D668&gt;$D$8,"",INDIRECT(ADDRESS(ROW(Entrées!$C$37)+($D668-1)*24+G$11,COLUMN(Entrées!$C$37)+($C668-1),4,TRUE,"Entrées")))</f>
        <v>-207</v>
      </c>
      <c r="H668" s="28">
        <f ca="1">IF($D668&gt;$D$8,"",INDIRECT(ADDRESS(ROW(Entrées!$C$37)+($D668-1)*24+H$11,COLUMN(Entrées!$C$37)+($C668-1),4,TRUE,"Entrées")))</f>
        <v>-274</v>
      </c>
      <c r="I668" s="28">
        <f ca="1">IF($D668&gt;$D$8,"",INDIRECT(ADDRESS(ROW(Entrées!$C$37)+($D668-1)*24+I$11,COLUMN(Entrées!$C$37)+($C668-1),4,TRUE,"Entrées")))</f>
        <v>289</v>
      </c>
      <c r="J668" s="28">
        <f ca="1">IF($D668&gt;$D$8,"",INDIRECT(ADDRESS(ROW(Entrées!$C$37)+($D668-1)*24+J$11,COLUMN(Entrées!$C$37)+($C668-1),4,TRUE,"Entrées")))</f>
        <v>248</v>
      </c>
      <c r="K668" s="28">
        <f ca="1">IF($D668&gt;$D$8,"",INDIRECT(ADDRESS(ROW(Entrées!$C$37)+($D668-1)*24+K$11,COLUMN(Entrées!$C$37)+($C668-1),4,TRUE,"Entrées")))</f>
        <v>-125</v>
      </c>
      <c r="L668" s="28">
        <f ca="1">IF($D668&gt;$D$8,"",INDIRECT(ADDRESS(ROW(Entrées!$C$37)+($D668-1)*24+L$11,COLUMN(Entrées!$C$37)+($C668-1),4,TRUE,"Entrées")))</f>
        <v>-393</v>
      </c>
      <c r="M668" s="28">
        <f ca="1">IF($D668&gt;$D$8,"",INDIRECT(ADDRESS(ROW(Entrées!$C$37)+($D668-1)*24+M$11,COLUMN(Entrées!$C$37)+($C668-1),4,TRUE,"Entrées")))</f>
        <v>-725</v>
      </c>
      <c r="N668" s="28">
        <f ca="1">IF($D668&gt;$D$8,"",INDIRECT(ADDRESS(ROW(Entrées!$C$37)+($D668-1)*24+N$11,COLUMN(Entrées!$C$37)+($C668-1),4,TRUE,"Entrées")))</f>
        <v>-800</v>
      </c>
      <c r="O668" s="28">
        <f ca="1">IF($D668&gt;$D$8,"",INDIRECT(ADDRESS(ROW(Entrées!$C$37)+($D668-1)*24+O$11,COLUMN(Entrées!$C$37)+($C668-1),4,TRUE,"Entrées")))</f>
        <v>-800</v>
      </c>
      <c r="P668" s="28">
        <f ca="1">IF($D668&gt;$D$8,"",INDIRECT(ADDRESS(ROW(Entrées!$C$37)+($D668-1)*24+P$11,COLUMN(Entrées!$C$37)+($C668-1),4,TRUE,"Entrées")))</f>
        <v>-800</v>
      </c>
      <c r="Q668" s="28">
        <f ca="1">IF($D668&gt;$D$8,"",INDIRECT(ADDRESS(ROW(Entrées!$C$37)+($D668-1)*24+Q$11,COLUMN(Entrées!$C$37)+($C668-1),4,TRUE,"Entrées")))</f>
        <v>-800</v>
      </c>
      <c r="R668" s="28">
        <f ca="1">IF($D668&gt;$D$8,"",INDIRECT(ADDRESS(ROW(Entrées!$C$37)+($D668-1)*24+R$11,COLUMN(Entrées!$C$37)+($C668-1),4,TRUE,"Entrées")))</f>
        <v>-800</v>
      </c>
      <c r="S668" s="28">
        <f ca="1">IF($D668&gt;$D$8,"",INDIRECT(ADDRESS(ROW(Entrées!$C$37)+($D668-1)*24+S$11,COLUMN(Entrées!$C$37)+($C668-1),4,TRUE,"Entrées")))</f>
        <v>-700</v>
      </c>
      <c r="T668" s="28">
        <f ca="1">IF($D668&gt;$D$8,"",INDIRECT(ADDRESS(ROW(Entrées!$C$37)+($D668-1)*24+T$11,COLUMN(Entrées!$C$37)+($C668-1),4,TRUE,"Entrées")))</f>
        <v>-800</v>
      </c>
      <c r="U668" s="28">
        <f ca="1">IF($D668&gt;$D$8,"",INDIRECT(ADDRESS(ROW(Entrées!$C$37)+($D668-1)*24+U$11,COLUMN(Entrées!$C$37)+($C668-1),4,TRUE,"Entrées")))</f>
        <v>-691</v>
      </c>
      <c r="V668" s="28">
        <f ca="1">IF($D668&gt;$D$8,"",INDIRECT(ADDRESS(ROW(Entrées!$C$37)+($D668-1)*24+V$11,COLUMN(Entrées!$C$37)+($C668-1),4,TRUE,"Entrées")))</f>
        <v>-257</v>
      </c>
      <c r="W668" s="28">
        <f ca="1">IF($D668&gt;$D$8,"",INDIRECT(ADDRESS(ROW(Entrées!$C$37)+($D668-1)*24+W$11,COLUMN(Entrées!$C$37)+($C668-1),4,TRUE,"Entrées")))</f>
        <v>200</v>
      </c>
      <c r="X668" s="28">
        <f ca="1">IF($D668&gt;$D$8,"",INDIRECT(ADDRESS(ROW(Entrées!$C$37)+($D668-1)*24+X$11,COLUMN(Entrées!$C$37)+($C668-1),4,TRUE,"Entrées")))</f>
        <v>200</v>
      </c>
      <c r="Y668" s="28">
        <f ca="1">IF($D668&gt;$D$8,"",INDIRECT(ADDRESS(ROW(Entrées!$C$37)+($D668-1)*24+Y$11,COLUMN(Entrées!$C$37)+($C668-1),4,TRUE,"Entrées")))</f>
        <v>-206</v>
      </c>
      <c r="Z668" s="28">
        <f ca="1">IF($D668&gt;$D$8,"",INDIRECT(ADDRESS(ROW(Entrées!$C$37)+($D668-1)*24+Z$11,COLUMN(Entrées!$C$37)+($C668-1),4,TRUE,"Entrées")))</f>
        <v>-781</v>
      </c>
      <c r="AA668" s="28">
        <f ca="1">IF($D668&gt;$D$8,"",INDIRECT(ADDRESS(ROW(Entrées!$C$37)+($D668-1)*24+AA$11,COLUMN(Entrées!$C$37)+($C668-1),4,TRUE,"Entrées")))</f>
        <v>-798</v>
      </c>
      <c r="AB668" s="28">
        <f ca="1">IF($D668&gt;$D$8,"",INDIRECT(ADDRESS(ROW(Entrées!$C$37)+($D668-1)*24+AB$11,COLUMN(Entrées!$C$37)+($C668-1),4,TRUE,"Entrées")))</f>
        <v>-800</v>
      </c>
      <c r="AC668" s="11"/>
      <c r="AD668" s="40">
        <f t="shared" ca="1" si="773"/>
        <v>-459.91666666666669</v>
      </c>
      <c r="AE668" s="40">
        <f t="shared" ca="1" si="775"/>
        <v>289</v>
      </c>
      <c r="AF668" s="40">
        <f t="shared" ca="1" si="776"/>
        <v>-800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49473.956989247294</v>
      </c>
      <c r="AK668" s="31">
        <f t="shared" ca="1" si="778"/>
        <v>49350.672043010745</v>
      </c>
      <c r="AL668" s="31">
        <f t="shared" ca="1" si="779"/>
        <v>49398.118279569891</v>
      </c>
      <c r="AM668" s="31">
        <f t="shared" ca="1" si="780"/>
        <v>347.55645161290329</v>
      </c>
      <c r="AN668" s="31">
        <f t="shared" ca="1" si="781"/>
        <v>2588.1444892473114</v>
      </c>
      <c r="AO668" s="31">
        <f t="shared" ca="1" si="782"/>
        <v>1503.5463709677417</v>
      </c>
      <c r="AP668" s="31">
        <f t="shared" ca="1" si="783"/>
        <v>41704.171370967742</v>
      </c>
      <c r="AQ668" s="31">
        <f t="shared" ca="1" si="784"/>
        <v>2152.7096774193546</v>
      </c>
      <c r="AR668" s="31">
        <f t="shared" ca="1" si="785"/>
        <v>402.56922043010746</v>
      </c>
      <c r="AS668" s="31">
        <f t="shared" ca="1" si="786"/>
        <v>6508.2741935483891</v>
      </c>
      <c r="AT668" s="31">
        <f t="shared" ca="1" si="787"/>
        <v>-813.07862903225805</v>
      </c>
      <c r="AU668" s="31">
        <f t="shared" ca="1" si="788"/>
        <v>663.5913978494624</v>
      </c>
      <c r="AV668" s="31">
        <f t="shared" ca="1" si="789"/>
        <v>-5583.5161290322567</v>
      </c>
      <c r="AW668" s="31">
        <f t="shared" ca="1" si="790"/>
        <v>65.047043010752674</v>
      </c>
      <c r="AX668" s="31">
        <f t="shared" ca="1" si="791"/>
        <v>1350.5215053763443</v>
      </c>
      <c r="AY668" s="31">
        <f t="shared" ca="1" si="792"/>
        <v>-1174.383064516129</v>
      </c>
      <c r="AZ668" s="31">
        <f t="shared" ca="1" si="793"/>
        <v>-997.34811827956992</v>
      </c>
      <c r="BA668" s="31">
        <f t="shared" ca="1" si="794"/>
        <v>-382.02016129032256</v>
      </c>
      <c r="BB668" s="31">
        <f t="shared" ca="1" si="795"/>
        <v>-2410.5497311827958</v>
      </c>
      <c r="BC668" s="31">
        <f t="shared" ca="1" si="796"/>
        <v>-1597.1438172043011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647.5</v>
      </c>
      <c r="BI668" s="32">
        <f>IF($BF668&gt;$Y$7,"",IF(AND($BF668=$Y$7,$BG668=23),"",Entrées!D696-Entrées!D695))</f>
        <v>575</v>
      </c>
      <c r="BJ668" s="32">
        <f>IF($BF668&gt;$Y$7,"",IF(AND($BF668=$Y$7,$BG668=23),"",Entrées!E696-Entrées!E695))</f>
        <v>662.5</v>
      </c>
      <c r="BK668" s="32">
        <f>IF($BF668&gt;$Y$7,"",IF(AND($BF668=$Y$7,$BG668=23),"",Entrées!F696-Entrées!F695))</f>
        <v>-33.5</v>
      </c>
      <c r="BL668" s="32">
        <f>IF($BF668&gt;$Y$7,"",IF(AND($BF668=$Y$7,$BG668=23),"",Entrées!G696-Entrées!G695))</f>
        <v>-220</v>
      </c>
      <c r="BM668" s="32">
        <f>IF($BF668&gt;$Y$7,"",IF(AND($BF668=$Y$7,$BG668=23),"",Entrées!H696-Entrées!H695))</f>
        <v>5</v>
      </c>
      <c r="BN668" s="32">
        <f>IF($BF668&gt;$Y$7,"",IF(AND($BF668=$Y$7,$BG668=23),"",Entrées!I696-Entrées!I695))</f>
        <v>131</v>
      </c>
      <c r="BO668" s="32">
        <f>IF($BF668&gt;$Y$7,"",IF(AND($BF668=$Y$7,$BG668=23),"",Entrées!J696-Entrées!J695))</f>
        <v>164</v>
      </c>
      <c r="BP668" s="32">
        <f>IF($BF668&gt;$Y$7,"",IF(AND($BF668=$Y$7,$BG668=23),"",Entrées!K696-Entrées!K695))</f>
        <v>309</v>
      </c>
      <c r="BQ668" s="32">
        <f>IF($BF668&gt;$Y$7,"",IF(AND($BF668=$Y$7,$BG668=23),"",Entrées!L696-Entrées!L695))</f>
        <v>460.5</v>
      </c>
      <c r="BR668" s="32">
        <f>IF($BF668&gt;$Y$7,"",IF(AND($BF668=$Y$7,$BG668=23),"",Entrées!M696-Entrées!M695))</f>
        <v>0.5</v>
      </c>
      <c r="BS668" s="32">
        <f>IF($BF668&gt;$Y$7,"",IF(AND($BF668=$Y$7,$BG668=23),"",Entrées!N696-Entrées!N695))</f>
        <v>-4.5</v>
      </c>
      <c r="BT668" s="32">
        <f>IF($BF668&gt;$Y$7,"",IF(AND($BF668=$Y$7,$BG668=23),"",Entrées!O696-Entrées!O695))</f>
        <v>-162.5</v>
      </c>
      <c r="BU668" s="32">
        <f>IF($BF668&gt;$Y$7,"",IF(AND($BF668=$Y$7,$BG668=23),"",Entrées!P696-Entrées!P695))</f>
        <v>-4</v>
      </c>
      <c r="BV668" s="32">
        <f>IF($BF668&gt;$Y$7,"",IF(AND($BF668=$Y$7,$BG668=23),"",Entrées!Q696-Entrées!Q695))</f>
        <v>0</v>
      </c>
      <c r="BW668" s="32">
        <f>IF($BF668&gt;$Y$7,"",IF(AND($BF668=$Y$7,$BG668=23),"",Entrées!R696-Entrées!R695))</f>
        <v>-507</v>
      </c>
      <c r="BX668" s="32">
        <f>IF($BF668&gt;$Y$7,"",IF(AND($BF668=$Y$7,$BG668=23),"",Entrées!S696-Entrées!S695))</f>
        <v>-20</v>
      </c>
      <c r="BY668" s="32">
        <f>IF($BF668&gt;$Y$7,"",IF(AND($BF668=$Y$7,$BG668=23),"",Entrées!T696-Entrées!T695))</f>
        <v>0</v>
      </c>
      <c r="BZ668" s="32">
        <f>IF($BF668&gt;$Y$7,"",IF(AND($BF668=$Y$7,$BG668=23),"",Entrées!U696-Entrées!U695))</f>
        <v>0</v>
      </c>
      <c r="CA668" s="32">
        <f>IF($BF668&gt;$Y$7,"",IF(AND($BF668=$Y$7,$BG668=23),"",Entrées!V696-Entrées!V695))</f>
        <v>26</v>
      </c>
      <c r="CD668" s="33">
        <f>IF($BF668&lt;=$Y$7,Entrées!J695/CD$2,"")</f>
        <v>0.69070148877113302</v>
      </c>
      <c r="CE668" s="33">
        <f>IF($BF668&lt;=$Y$7,Entrées!K695/CE$2,"")</f>
        <v>0.25238891543239367</v>
      </c>
      <c r="CF668" s="11">
        <f t="shared" si="798"/>
        <v>7926</v>
      </c>
      <c r="CG668" s="11">
        <f t="shared" si="799"/>
        <v>4186</v>
      </c>
      <c r="CH668" s="52">
        <f t="shared" si="800"/>
        <v>0.27160101910413265</v>
      </c>
      <c r="CI668" s="52">
        <f t="shared" si="801"/>
        <v>9.6170382329218221E-2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-800</v>
      </c>
      <c r="F669" s="28">
        <f ca="1">IF($D669&gt;$D$8,"",INDIRECT(ADDRESS(ROW(Entrées!$C$37)+($D669-1)*24+F$11,COLUMN(Entrées!$C$37)+($C669-1),4,TRUE,"Entrées")))</f>
        <v>-600</v>
      </c>
      <c r="G669" s="28">
        <f ca="1">IF($D669&gt;$D$8,"",INDIRECT(ADDRESS(ROW(Entrées!$C$37)+($D669-1)*24+G$11,COLUMN(Entrées!$C$37)+($C669-1),4,TRUE,"Entrées")))</f>
        <v>-591</v>
      </c>
      <c r="H669" s="28">
        <f ca="1">IF($D669&gt;$D$8,"",INDIRECT(ADDRESS(ROW(Entrées!$C$37)+($D669-1)*24+H$11,COLUMN(Entrées!$C$37)+($C669-1),4,TRUE,"Entrées")))</f>
        <v>-600</v>
      </c>
      <c r="I669" s="28">
        <f ca="1">IF($D669&gt;$D$8,"",INDIRECT(ADDRESS(ROW(Entrées!$C$37)+($D669-1)*24+I$11,COLUMN(Entrées!$C$37)+($C669-1),4,TRUE,"Entrées")))</f>
        <v>-600</v>
      </c>
      <c r="J669" s="28">
        <f ca="1">IF($D669&gt;$D$8,"",INDIRECT(ADDRESS(ROW(Entrées!$C$37)+($D669-1)*24+J$11,COLUMN(Entrées!$C$37)+($C669-1),4,TRUE,"Entrées")))</f>
        <v>-600</v>
      </c>
      <c r="K669" s="28">
        <f ca="1">IF($D669&gt;$D$8,"",INDIRECT(ADDRESS(ROW(Entrées!$C$37)+($D669-1)*24+K$11,COLUMN(Entrées!$C$37)+($C669-1),4,TRUE,"Entrées")))</f>
        <v>-455</v>
      </c>
      <c r="L669" s="28">
        <f ca="1">IF($D669&gt;$D$8,"",INDIRECT(ADDRESS(ROW(Entrées!$C$37)+($D669-1)*24+L$11,COLUMN(Entrées!$C$37)+($C669-1),4,TRUE,"Entrées")))</f>
        <v>-54</v>
      </c>
      <c r="M669" s="28">
        <f ca="1">IF($D669&gt;$D$8,"",INDIRECT(ADDRESS(ROW(Entrées!$C$37)+($D669-1)*24+M$11,COLUMN(Entrées!$C$37)+($C669-1),4,TRUE,"Entrées")))</f>
        <v>185</v>
      </c>
      <c r="N669" s="28">
        <f ca="1">IF($D669&gt;$D$8,"",INDIRECT(ADDRESS(ROW(Entrées!$C$37)+($D669-1)*24+N$11,COLUMN(Entrées!$C$37)+($C669-1),4,TRUE,"Entrées")))</f>
        <v>200</v>
      </c>
      <c r="O669" s="28">
        <f ca="1">IF($D669&gt;$D$8,"",INDIRECT(ADDRESS(ROW(Entrées!$C$37)+($D669-1)*24+O$11,COLUMN(Entrées!$C$37)+($C669-1),4,TRUE,"Entrées")))</f>
        <v>80</v>
      </c>
      <c r="P669" s="28">
        <f ca="1">IF($D669&gt;$D$8,"",INDIRECT(ADDRESS(ROW(Entrées!$C$37)+($D669-1)*24+P$11,COLUMN(Entrées!$C$37)+($C669-1),4,TRUE,"Entrées")))</f>
        <v>-23</v>
      </c>
      <c r="Q669" s="28">
        <f ca="1">IF($D669&gt;$D$8,"",INDIRECT(ADDRESS(ROW(Entrées!$C$37)+($D669-1)*24+Q$11,COLUMN(Entrées!$C$37)+($C669-1),4,TRUE,"Entrées")))</f>
        <v>-24</v>
      </c>
      <c r="R669" s="28">
        <f ca="1">IF($D669&gt;$D$8,"",INDIRECT(ADDRESS(ROW(Entrées!$C$37)+($D669-1)*24+R$11,COLUMN(Entrées!$C$37)+($C669-1),4,TRUE,"Entrées")))</f>
        <v>79</v>
      </c>
      <c r="S669" s="28">
        <f ca="1">IF($D669&gt;$D$8,"",INDIRECT(ADDRESS(ROW(Entrées!$C$37)+($D669-1)*24+S$11,COLUMN(Entrées!$C$37)+($C669-1),4,TRUE,"Entrées")))</f>
        <v>200</v>
      </c>
      <c r="T669" s="28">
        <f ca="1">IF($D669&gt;$D$8,"",INDIRECT(ADDRESS(ROW(Entrées!$C$37)+($D669-1)*24+T$11,COLUMN(Entrées!$C$37)+($C669-1),4,TRUE,"Entrées")))</f>
        <v>168</v>
      </c>
      <c r="U669" s="28">
        <f ca="1">IF($D669&gt;$D$8,"",INDIRECT(ADDRESS(ROW(Entrées!$C$37)+($D669-1)*24+U$11,COLUMN(Entrées!$C$37)+($C669-1),4,TRUE,"Entrées")))</f>
        <v>200</v>
      </c>
      <c r="V669" s="28">
        <f ca="1">IF($D669&gt;$D$8,"",INDIRECT(ADDRESS(ROW(Entrées!$C$37)+($D669-1)*24+V$11,COLUMN(Entrées!$C$37)+($C669-1),4,TRUE,"Entrées")))</f>
        <v>200</v>
      </c>
      <c r="W669" s="28">
        <f ca="1">IF($D669&gt;$D$8,"",INDIRECT(ADDRESS(ROW(Entrées!$C$37)+($D669-1)*24+W$11,COLUMN(Entrées!$C$37)+($C669-1),4,TRUE,"Entrées")))</f>
        <v>200</v>
      </c>
      <c r="X669" s="28">
        <f ca="1">IF($D669&gt;$D$8,"",INDIRECT(ADDRESS(ROW(Entrées!$C$37)+($D669-1)*24+X$11,COLUMN(Entrées!$C$37)+($C669-1),4,TRUE,"Entrées")))</f>
        <v>200</v>
      </c>
      <c r="Y669" s="28">
        <f ca="1">IF($D669&gt;$D$8,"",INDIRECT(ADDRESS(ROW(Entrées!$C$37)+($D669-1)*24+Y$11,COLUMN(Entrées!$C$37)+($C669-1),4,TRUE,"Entrées")))</f>
        <v>90</v>
      </c>
      <c r="Z669" s="28">
        <f ca="1">IF($D669&gt;$D$8,"",INDIRECT(ADDRESS(ROW(Entrées!$C$37)+($D669-1)*24+Z$11,COLUMN(Entrées!$C$37)+($C669-1),4,TRUE,"Entrées")))</f>
        <v>-376</v>
      </c>
      <c r="AA669" s="28">
        <f ca="1">IF($D669&gt;$D$8,"",INDIRECT(ADDRESS(ROW(Entrées!$C$37)+($D669-1)*24+AA$11,COLUMN(Entrées!$C$37)+($C669-1),4,TRUE,"Entrées")))</f>
        <v>104</v>
      </c>
      <c r="AB669" s="28">
        <f ca="1">IF($D669&gt;$D$8,"",INDIRECT(ADDRESS(ROW(Entrées!$C$37)+($D669-1)*24+AB$11,COLUMN(Entrées!$C$37)+($C669-1),4,TRUE,"Entrées")))</f>
        <v>147</v>
      </c>
      <c r="AC669" s="11"/>
      <c r="AD669" s="40">
        <f t="shared" ca="1" si="773"/>
        <v>-111.25</v>
      </c>
      <c r="AE669" s="40">
        <f t="shared" ca="1" si="775"/>
        <v>200</v>
      </c>
      <c r="AF669" s="40">
        <f t="shared" ca="1" si="776"/>
        <v>-800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49473.956989247294</v>
      </c>
      <c r="AK669" s="31">
        <f t="shared" ca="1" si="778"/>
        <v>49350.672043010745</v>
      </c>
      <c r="AL669" s="31">
        <f t="shared" ca="1" si="779"/>
        <v>49398.118279569891</v>
      </c>
      <c r="AM669" s="31">
        <f t="shared" ca="1" si="780"/>
        <v>347.55645161290329</v>
      </c>
      <c r="AN669" s="31">
        <f t="shared" ca="1" si="781"/>
        <v>2588.1444892473114</v>
      </c>
      <c r="AO669" s="31">
        <f t="shared" ca="1" si="782"/>
        <v>1503.5463709677417</v>
      </c>
      <c r="AP669" s="31">
        <f t="shared" ca="1" si="783"/>
        <v>41704.171370967742</v>
      </c>
      <c r="AQ669" s="31">
        <f t="shared" ca="1" si="784"/>
        <v>2152.7096774193546</v>
      </c>
      <c r="AR669" s="31">
        <f t="shared" ca="1" si="785"/>
        <v>402.56922043010746</v>
      </c>
      <c r="AS669" s="31">
        <f t="shared" ca="1" si="786"/>
        <v>6508.2741935483891</v>
      </c>
      <c r="AT669" s="31">
        <f t="shared" ca="1" si="787"/>
        <v>-813.07862903225805</v>
      </c>
      <c r="AU669" s="31">
        <f t="shared" ca="1" si="788"/>
        <v>663.5913978494624</v>
      </c>
      <c r="AV669" s="31">
        <f t="shared" ca="1" si="789"/>
        <v>-5583.5161290322567</v>
      </c>
      <c r="AW669" s="31">
        <f t="shared" ca="1" si="790"/>
        <v>65.047043010752674</v>
      </c>
      <c r="AX669" s="31">
        <f t="shared" ca="1" si="791"/>
        <v>1350.5215053763443</v>
      </c>
      <c r="AY669" s="31">
        <f t="shared" ca="1" si="792"/>
        <v>-1174.383064516129</v>
      </c>
      <c r="AZ669" s="31">
        <f t="shared" ca="1" si="793"/>
        <v>-997.34811827956992</v>
      </c>
      <c r="BA669" s="31">
        <f t="shared" ca="1" si="794"/>
        <v>-382.02016129032256</v>
      </c>
      <c r="BB669" s="31">
        <f t="shared" ca="1" si="795"/>
        <v>-2410.5497311827958</v>
      </c>
      <c r="BC669" s="31">
        <f t="shared" ca="1" si="796"/>
        <v>-1597.1438172043011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648</v>
      </c>
      <c r="BI669" s="32">
        <f>IF($BF669&gt;$Y$7,"",IF(AND($BF669=$Y$7,$BG669=23),"",Entrées!D697-Entrées!D696))</f>
        <v>312.5</v>
      </c>
      <c r="BJ669" s="32">
        <f>IF($BF669&gt;$Y$7,"",IF(AND($BF669=$Y$7,$BG669=23),"",Entrées!E697-Entrées!E696))</f>
        <v>787.5</v>
      </c>
      <c r="BK669" s="32">
        <f>IF($BF669&gt;$Y$7,"",IF(AND($BF669=$Y$7,$BG669=23),"",Entrées!F697-Entrées!F696))</f>
        <v>-45.5</v>
      </c>
      <c r="BL669" s="32">
        <f>IF($BF669&gt;$Y$7,"",IF(AND($BF669=$Y$7,$BG669=23),"",Entrées!G697-Entrées!G696))</f>
        <v>276.5</v>
      </c>
      <c r="BM669" s="32">
        <f>IF($BF669&gt;$Y$7,"",IF(AND($BF669=$Y$7,$BG669=23),"",Entrées!H697-Entrées!H696))</f>
        <v>16.5</v>
      </c>
      <c r="BN669" s="32">
        <f>IF($BF669&gt;$Y$7,"",IF(AND($BF669=$Y$7,$BG669=23),"",Entrées!I697-Entrées!I696))</f>
        <v>58</v>
      </c>
      <c r="BO669" s="32">
        <f>IF($BF669&gt;$Y$7,"",IF(AND($BF669=$Y$7,$BG669=23),"",Entrées!J697-Entrées!J696))</f>
        <v>130.5</v>
      </c>
      <c r="BP669" s="32">
        <f>IF($BF669&gt;$Y$7,"",IF(AND($BF669=$Y$7,$BG669=23),"",Entrées!K697-Entrées!K696))</f>
        <v>95.5</v>
      </c>
      <c r="BQ669" s="32">
        <f>IF($BF669&gt;$Y$7,"",IF(AND($BF669=$Y$7,$BG669=23),"",Entrées!L697-Entrées!L696))</f>
        <v>194.5</v>
      </c>
      <c r="BR669" s="32">
        <f>IF($BF669&gt;$Y$7,"",IF(AND($BF669=$Y$7,$BG669=23),"",Entrées!M697-Entrées!M696))</f>
        <v>-0.5</v>
      </c>
      <c r="BS669" s="32">
        <f>IF($BF669&gt;$Y$7,"",IF(AND($BF669=$Y$7,$BG669=23),"",Entrées!N697-Entrées!N696))</f>
        <v>-0.5</v>
      </c>
      <c r="BT669" s="32">
        <f>IF($BF669&gt;$Y$7,"",IF(AND($BF669=$Y$7,$BG669=23),"",Entrées!O697-Entrées!O696))</f>
        <v>-77.5</v>
      </c>
      <c r="BU669" s="32">
        <f>IF($BF669&gt;$Y$7,"",IF(AND($BF669=$Y$7,$BG669=23),"",Entrées!P697-Entrées!P696))</f>
        <v>3</v>
      </c>
      <c r="BV669" s="32">
        <f>IF($BF669&gt;$Y$7,"",IF(AND($BF669=$Y$7,$BG669=23),"",Entrées!Q697-Entrées!Q696))</f>
        <v>0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304</v>
      </c>
      <c r="BY669" s="32">
        <f>IF($BF669&gt;$Y$7,"",IF(AND($BF669=$Y$7,$BG669=23),"",Entrées!T697-Entrées!T696))</f>
        <v>0</v>
      </c>
      <c r="BZ669" s="32">
        <f>IF($BF669&gt;$Y$7,"",IF(AND($BF669=$Y$7,$BG669=23),"",Entrées!U697-Entrées!U696))</f>
        <v>0</v>
      </c>
      <c r="CA669" s="32">
        <f>IF($BF669&gt;$Y$7,"",IF(AND($BF669=$Y$7,$BG669=23),"",Entrées!V697-Entrées!V696))</f>
        <v>219</v>
      </c>
      <c r="CD669" s="33">
        <f>IF($BF669&lt;=$Y$7,Entrées!J696/CD$2,"")</f>
        <v>0.71139288417865254</v>
      </c>
      <c r="CE669" s="33">
        <f>IF($BF669&lt;=$Y$7,Entrées!K696/CE$2,"")</f>
        <v>0.32620640229335879</v>
      </c>
      <c r="CF669" s="11">
        <f t="shared" si="798"/>
        <v>7926</v>
      </c>
      <c r="CG669" s="11">
        <f t="shared" si="799"/>
        <v>4186</v>
      </c>
      <c r="CH669" s="52">
        <f t="shared" si="800"/>
        <v>0.27160101910413265</v>
      </c>
      <c r="CI669" s="52">
        <f t="shared" si="801"/>
        <v>9.6170382329218221E-2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-779</v>
      </c>
      <c r="F670" s="28">
        <f ca="1">IF($D670&gt;$D$8,"",INDIRECT(ADDRESS(ROW(Entrées!$C$37)+($D670-1)*24+F$11,COLUMN(Entrées!$C$37)+($C670-1),4,TRUE,"Entrées")))</f>
        <v>-474</v>
      </c>
      <c r="G670" s="28">
        <f ca="1">IF($D670&gt;$D$8,"",INDIRECT(ADDRESS(ROW(Entrées!$C$37)+($D670-1)*24+G$11,COLUMN(Entrées!$C$37)+($C670-1),4,TRUE,"Entrées")))</f>
        <v>-400</v>
      </c>
      <c r="H670" s="28">
        <f ca="1">IF($D670&gt;$D$8,"",INDIRECT(ADDRESS(ROW(Entrées!$C$37)+($D670-1)*24+H$11,COLUMN(Entrées!$C$37)+($C670-1),4,TRUE,"Entrées")))</f>
        <v>-575</v>
      </c>
      <c r="I670" s="28">
        <f ca="1">IF($D670&gt;$D$8,"",INDIRECT(ADDRESS(ROW(Entrées!$C$37)+($D670-1)*24+I$11,COLUMN(Entrées!$C$37)+($C670-1),4,TRUE,"Entrées")))</f>
        <v>-537</v>
      </c>
      <c r="J670" s="28">
        <f ca="1">IF($D670&gt;$D$8,"",INDIRECT(ADDRESS(ROW(Entrées!$C$37)+($D670-1)*24+J$11,COLUMN(Entrées!$C$37)+($C670-1),4,TRUE,"Entrées")))</f>
        <v>85</v>
      </c>
      <c r="K670" s="28">
        <f ca="1">IF($D670&gt;$D$8,"",INDIRECT(ADDRESS(ROW(Entrées!$C$37)+($D670-1)*24+K$11,COLUMN(Entrées!$C$37)+($C670-1),4,TRUE,"Entrées")))</f>
        <v>330</v>
      </c>
      <c r="L670" s="28">
        <f ca="1">IF($D670&gt;$D$8,"",INDIRECT(ADDRESS(ROW(Entrées!$C$37)+($D670-1)*24+L$11,COLUMN(Entrées!$C$37)+($C670-1),4,TRUE,"Entrées")))</f>
        <v>125</v>
      </c>
      <c r="M670" s="28">
        <f ca="1">IF($D670&gt;$D$8,"",INDIRECT(ADDRESS(ROW(Entrées!$C$37)+($D670-1)*24+M$11,COLUMN(Entrées!$C$37)+($C670-1),4,TRUE,"Entrées")))</f>
        <v>200</v>
      </c>
      <c r="N670" s="28">
        <f ca="1">IF($D670&gt;$D$8,"",INDIRECT(ADDRESS(ROW(Entrées!$C$37)+($D670-1)*24+N$11,COLUMN(Entrées!$C$37)+($C670-1),4,TRUE,"Entrées")))</f>
        <v>200</v>
      </c>
      <c r="O670" s="28">
        <f ca="1">IF($D670&gt;$D$8,"",INDIRECT(ADDRESS(ROW(Entrées!$C$37)+($D670-1)*24+O$11,COLUMN(Entrées!$C$37)+($C670-1),4,TRUE,"Entrées")))</f>
        <v>200</v>
      </c>
      <c r="P670" s="28">
        <f ca="1">IF($D670&gt;$D$8,"",INDIRECT(ADDRESS(ROW(Entrées!$C$37)+($D670-1)*24+P$11,COLUMN(Entrées!$C$37)+($C670-1),4,TRUE,"Entrées")))</f>
        <v>200</v>
      </c>
      <c r="Q670" s="28">
        <f ca="1">IF($D670&gt;$D$8,"",INDIRECT(ADDRESS(ROW(Entrées!$C$37)+($D670-1)*24+Q$11,COLUMN(Entrées!$C$37)+($C670-1),4,TRUE,"Entrées")))</f>
        <v>117</v>
      </c>
      <c r="R670" s="28">
        <f ca="1">IF($D670&gt;$D$8,"",INDIRECT(ADDRESS(ROW(Entrées!$C$37)+($D670-1)*24+R$11,COLUMN(Entrées!$C$37)+($C670-1),4,TRUE,"Entrées")))</f>
        <v>-84</v>
      </c>
      <c r="S670" s="28">
        <f ca="1">IF($D670&gt;$D$8,"",INDIRECT(ADDRESS(ROW(Entrées!$C$37)+($D670-1)*24+S$11,COLUMN(Entrées!$C$37)+($C670-1),4,TRUE,"Entrées")))</f>
        <v>-95</v>
      </c>
      <c r="T670" s="28">
        <f ca="1">IF($D670&gt;$D$8,"",INDIRECT(ADDRESS(ROW(Entrées!$C$37)+($D670-1)*24+T$11,COLUMN(Entrées!$C$37)+($C670-1),4,TRUE,"Entrées")))</f>
        <v>150</v>
      </c>
      <c r="U670" s="28">
        <f ca="1">IF($D670&gt;$D$8,"",INDIRECT(ADDRESS(ROW(Entrées!$C$37)+($D670-1)*24+U$11,COLUMN(Entrées!$C$37)+($C670-1),4,TRUE,"Entrées")))</f>
        <v>199</v>
      </c>
      <c r="V670" s="28">
        <f ca="1">IF($D670&gt;$D$8,"",INDIRECT(ADDRESS(ROW(Entrées!$C$37)+($D670-1)*24+V$11,COLUMN(Entrées!$C$37)+($C670-1),4,TRUE,"Entrées")))</f>
        <v>200</v>
      </c>
      <c r="W670" s="28">
        <f ca="1">IF($D670&gt;$D$8,"",INDIRECT(ADDRESS(ROW(Entrées!$C$37)+($D670-1)*24+W$11,COLUMN(Entrées!$C$37)+($C670-1),4,TRUE,"Entrées")))</f>
        <v>200</v>
      </c>
      <c r="X670" s="28">
        <f ca="1">IF($D670&gt;$D$8,"",INDIRECT(ADDRESS(ROW(Entrées!$C$37)+($D670-1)*24+X$11,COLUMN(Entrées!$C$37)+($C670-1),4,TRUE,"Entrées")))</f>
        <v>200</v>
      </c>
      <c r="Y670" s="28">
        <f ca="1">IF($D670&gt;$D$8,"",INDIRECT(ADDRESS(ROW(Entrées!$C$37)+($D670-1)*24+Y$11,COLUMN(Entrées!$C$37)+($C670-1),4,TRUE,"Entrées")))</f>
        <v>200</v>
      </c>
      <c r="Z670" s="28">
        <f ca="1">IF($D670&gt;$D$8,"",INDIRECT(ADDRESS(ROW(Entrées!$C$37)+($D670-1)*24+Z$11,COLUMN(Entrées!$C$37)+($C670-1),4,TRUE,"Entrées")))</f>
        <v>-315</v>
      </c>
      <c r="AA670" s="28">
        <f ca="1">IF($D670&gt;$D$8,"",INDIRECT(ADDRESS(ROW(Entrées!$C$37)+($D670-1)*24+AA$11,COLUMN(Entrées!$C$37)+($C670-1),4,TRUE,"Entrées")))</f>
        <v>-49</v>
      </c>
      <c r="AB670" s="28">
        <f ca="1">IF($D670&gt;$D$8,"",INDIRECT(ADDRESS(ROW(Entrées!$C$37)+($D670-1)*24+AB$11,COLUMN(Entrées!$C$37)+($C670-1),4,TRUE,"Entrées")))</f>
        <v>200</v>
      </c>
      <c r="AC670" s="11"/>
      <c r="AD670" s="40">
        <f t="shared" ca="1" si="773"/>
        <v>-20.916666666666668</v>
      </c>
      <c r="AE670" s="40">
        <f t="shared" ca="1" si="775"/>
        <v>330</v>
      </c>
      <c r="AF670" s="40">
        <f t="shared" ca="1" si="776"/>
        <v>-779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49473.956989247294</v>
      </c>
      <c r="AK670" s="31">
        <f t="shared" ca="1" si="778"/>
        <v>49350.672043010745</v>
      </c>
      <c r="AL670" s="31">
        <f t="shared" ca="1" si="779"/>
        <v>49398.118279569891</v>
      </c>
      <c r="AM670" s="31">
        <f t="shared" ca="1" si="780"/>
        <v>347.55645161290329</v>
      </c>
      <c r="AN670" s="31">
        <f t="shared" ca="1" si="781"/>
        <v>2588.1444892473114</v>
      </c>
      <c r="AO670" s="31">
        <f t="shared" ca="1" si="782"/>
        <v>1503.5463709677417</v>
      </c>
      <c r="AP670" s="31">
        <f t="shared" ca="1" si="783"/>
        <v>41704.171370967742</v>
      </c>
      <c r="AQ670" s="31">
        <f t="shared" ca="1" si="784"/>
        <v>2152.7096774193546</v>
      </c>
      <c r="AR670" s="31">
        <f t="shared" ca="1" si="785"/>
        <v>402.56922043010746</v>
      </c>
      <c r="AS670" s="31">
        <f t="shared" ca="1" si="786"/>
        <v>6508.2741935483891</v>
      </c>
      <c r="AT670" s="31">
        <f t="shared" ca="1" si="787"/>
        <v>-813.07862903225805</v>
      </c>
      <c r="AU670" s="31">
        <f t="shared" ca="1" si="788"/>
        <v>663.5913978494624</v>
      </c>
      <c r="AV670" s="31">
        <f t="shared" ca="1" si="789"/>
        <v>-5583.5161290322567</v>
      </c>
      <c r="AW670" s="31">
        <f t="shared" ca="1" si="790"/>
        <v>65.047043010752674</v>
      </c>
      <c r="AX670" s="31">
        <f t="shared" ca="1" si="791"/>
        <v>1350.5215053763443</v>
      </c>
      <c r="AY670" s="31">
        <f t="shared" ca="1" si="792"/>
        <v>-1174.383064516129</v>
      </c>
      <c r="AZ670" s="31">
        <f t="shared" ca="1" si="793"/>
        <v>-997.34811827956992</v>
      </c>
      <c r="BA670" s="31">
        <f t="shared" ca="1" si="794"/>
        <v>-382.02016129032256</v>
      </c>
      <c r="BB670" s="31">
        <f t="shared" ca="1" si="795"/>
        <v>-2410.5497311827958</v>
      </c>
      <c r="BC670" s="31">
        <f t="shared" ca="1" si="796"/>
        <v>-1597.1438172043011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-504</v>
      </c>
      <c r="BI670" s="32">
        <f>IF($BF670&gt;$Y$7,"",IF(AND($BF670=$Y$7,$BG670=23),"",Entrées!D698-Entrées!D697))</f>
        <v>-162.5</v>
      </c>
      <c r="BJ670" s="32">
        <f>IF($BF670&gt;$Y$7,"",IF(AND($BF670=$Y$7,$BG670=23),"",Entrées!E698-Entrées!E697))</f>
        <v>-362.5</v>
      </c>
      <c r="BK670" s="32">
        <f>IF($BF670&gt;$Y$7,"",IF(AND($BF670=$Y$7,$BG670=23),"",Entrées!F698-Entrées!F697))</f>
        <v>0</v>
      </c>
      <c r="BL670" s="32">
        <f>IF($BF670&gt;$Y$7,"",IF(AND($BF670=$Y$7,$BG670=23),"",Entrées!G698-Entrées!G697))</f>
        <v>-0.5</v>
      </c>
      <c r="BM670" s="32">
        <f>IF($BF670&gt;$Y$7,"",IF(AND($BF670=$Y$7,$BG670=23),"",Entrées!H698-Entrées!H697))</f>
        <v>4.5</v>
      </c>
      <c r="BN670" s="32">
        <f>IF($BF670&gt;$Y$7,"",IF(AND($BF670=$Y$7,$BG670=23),"",Entrées!I698-Entrées!I697))</f>
        <v>-39</v>
      </c>
      <c r="BO670" s="32">
        <f>IF($BF670&gt;$Y$7,"",IF(AND($BF670=$Y$7,$BG670=23),"",Entrées!J698-Entrées!J697))</f>
        <v>-34</v>
      </c>
      <c r="BP670" s="32">
        <f>IF($BF670&gt;$Y$7,"",IF(AND($BF670=$Y$7,$BG670=23),"",Entrées!K698-Entrées!K697))</f>
        <v>-62</v>
      </c>
      <c r="BQ670" s="32">
        <f>IF($BF670&gt;$Y$7,"",IF(AND($BF670=$Y$7,$BG670=23),"",Entrées!L698-Entrées!L697))</f>
        <v>-197.5</v>
      </c>
      <c r="BR670" s="32">
        <f>IF($BF670&gt;$Y$7,"",IF(AND($BF670=$Y$7,$BG670=23),"",Entrées!M698-Entrées!M697))</f>
        <v>0</v>
      </c>
      <c r="BS670" s="32">
        <f>IF($BF670&gt;$Y$7,"",IF(AND($BF670=$Y$7,$BG670=23),"",Entrées!N698-Entrées!N697))</f>
        <v>18</v>
      </c>
      <c r="BT670" s="32">
        <f>IF($BF670&gt;$Y$7,"",IF(AND($BF670=$Y$7,$BG670=23),"",Entrées!O698-Entrées!O697))</f>
        <v>-194</v>
      </c>
      <c r="BU670" s="32">
        <f>IF($BF670&gt;$Y$7,"",IF(AND($BF670=$Y$7,$BG670=23),"",Entrées!P698-Entrées!P697))</f>
        <v>0.5</v>
      </c>
      <c r="BV670" s="32">
        <f>IF($BF670&gt;$Y$7,"",IF(AND($BF670=$Y$7,$BG670=23),"",Entrées!Q698-Entrées!Q697))</f>
        <v>0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25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0</v>
      </c>
      <c r="CA670" s="32">
        <f>IF($BF670&gt;$Y$7,"",IF(AND($BF670=$Y$7,$BG670=23),"",Entrées!V698-Entrées!V697))</f>
        <v>-274</v>
      </c>
      <c r="CD670" s="33">
        <f>IF($BF670&lt;=$Y$7,Entrées!J697/CD$2,"")</f>
        <v>0.7278576835730507</v>
      </c>
      <c r="CE670" s="33">
        <f>IF($BF670&lt;=$Y$7,Entrées!K697/CE$2,"")</f>
        <v>0.34902054467271859</v>
      </c>
      <c r="CF670" s="11">
        <f t="shared" si="798"/>
        <v>7926</v>
      </c>
      <c r="CG670" s="11">
        <f t="shared" si="799"/>
        <v>4186</v>
      </c>
      <c r="CH670" s="52">
        <f t="shared" si="800"/>
        <v>0.27160101910413265</v>
      </c>
      <c r="CI670" s="52">
        <f t="shared" si="801"/>
        <v>9.6170382329218221E-2</v>
      </c>
    </row>
    <row r="671" spans="1:87">
      <c r="C671" s="11">
        <f t="shared" si="777"/>
        <v>18</v>
      </c>
      <c r="D671" s="27">
        <f t="shared" si="774"/>
        <v>31</v>
      </c>
      <c r="E671" s="28">
        <f ca="1">IF($D671&gt;$D$8,"",INDIRECT(ADDRESS(ROW(Entrées!$C$37)+($D671-1)*24+E$11,COLUMN(Entrées!$C$37)+($C671-1),4,TRUE,"Entrées")))</f>
        <v>-800</v>
      </c>
      <c r="F671" s="28">
        <f ca="1">IF($D671&gt;$D$8,"",INDIRECT(ADDRESS(ROW(Entrées!$C$37)+($D671-1)*24+F$11,COLUMN(Entrées!$C$37)+($C671-1),4,TRUE,"Entrées")))</f>
        <v>-600</v>
      </c>
      <c r="G671" s="28">
        <f ca="1">IF($D671&gt;$D$8,"",INDIRECT(ADDRESS(ROW(Entrées!$C$37)+($D671-1)*24+G$11,COLUMN(Entrées!$C$37)+($C671-1),4,TRUE,"Entrées")))</f>
        <v>-600</v>
      </c>
      <c r="H671" s="28">
        <f ca="1">IF($D671&gt;$D$8,"",INDIRECT(ADDRESS(ROW(Entrées!$C$37)+($D671-1)*24+H$11,COLUMN(Entrées!$C$37)+($C671-1),4,TRUE,"Entrées")))</f>
        <v>-600</v>
      </c>
      <c r="I671" s="28">
        <f ca="1">IF($D671&gt;$D$8,"",INDIRECT(ADDRESS(ROW(Entrées!$C$37)+($D671-1)*24+I$11,COLUMN(Entrées!$C$37)+($C671-1),4,TRUE,"Entrées")))</f>
        <v>-600</v>
      </c>
      <c r="J671" s="28">
        <f ca="1">IF($D671&gt;$D$8,"",INDIRECT(ADDRESS(ROW(Entrées!$C$37)+($D671-1)*24+J$11,COLUMN(Entrées!$C$37)+($C671-1),4,TRUE,"Entrées")))</f>
        <v>-600</v>
      </c>
      <c r="K671" s="28">
        <f ca="1">IF($D671&gt;$D$8,"",INDIRECT(ADDRESS(ROW(Entrées!$C$37)+($D671-1)*24+K$11,COLUMN(Entrées!$C$37)+($C671-1),4,TRUE,"Entrées")))</f>
        <v>-600</v>
      </c>
      <c r="L671" s="28">
        <f ca="1">IF($D671&gt;$D$8,"",INDIRECT(ADDRESS(ROW(Entrées!$C$37)+($D671-1)*24+L$11,COLUMN(Entrées!$C$37)+($C671-1),4,TRUE,"Entrées")))</f>
        <v>-476</v>
      </c>
      <c r="M671" s="28">
        <f ca="1">IF($D671&gt;$D$8,"",INDIRECT(ADDRESS(ROW(Entrées!$C$37)+($D671-1)*24+M$11,COLUMN(Entrées!$C$37)+($C671-1),4,TRUE,"Entrées")))</f>
        <v>-427</v>
      </c>
      <c r="N671" s="28">
        <f ca="1">IF($D671&gt;$D$8,"",INDIRECT(ADDRESS(ROW(Entrées!$C$37)+($D671-1)*24+N$11,COLUMN(Entrées!$C$37)+($C671-1),4,TRUE,"Entrées")))</f>
        <v>-270</v>
      </c>
      <c r="O671" s="28">
        <f ca="1">IF($D671&gt;$D$8,"",INDIRECT(ADDRESS(ROW(Entrées!$C$37)+($D671-1)*24+O$11,COLUMN(Entrées!$C$37)+($C671-1),4,TRUE,"Entrées")))</f>
        <v>-517</v>
      </c>
      <c r="P671" s="28">
        <f ca="1">IF($D671&gt;$D$8,"",INDIRECT(ADDRESS(ROW(Entrées!$C$37)+($D671-1)*24+P$11,COLUMN(Entrées!$C$37)+($C671-1),4,TRUE,"Entrées")))</f>
        <v>-371</v>
      </c>
      <c r="Q671" s="28">
        <f ca="1">IF($D671&gt;$D$8,"",INDIRECT(ADDRESS(ROW(Entrées!$C$37)+($D671-1)*24+Q$11,COLUMN(Entrées!$C$37)+($C671-1),4,TRUE,"Entrées")))</f>
        <v>-615</v>
      </c>
      <c r="R671" s="28">
        <f ca="1">IF($D671&gt;$D$8,"",INDIRECT(ADDRESS(ROW(Entrées!$C$37)+($D671-1)*24+R$11,COLUMN(Entrées!$C$37)+($C671-1),4,TRUE,"Entrées")))</f>
        <v>-750</v>
      </c>
      <c r="S671" s="28">
        <f ca="1">IF($D671&gt;$D$8,"",INDIRECT(ADDRESS(ROW(Entrées!$C$37)+($D671-1)*24+S$11,COLUMN(Entrées!$C$37)+($C671-1),4,TRUE,"Entrées")))</f>
        <v>-700</v>
      </c>
      <c r="T671" s="28">
        <f ca="1">IF($D671&gt;$D$8,"",INDIRECT(ADDRESS(ROW(Entrées!$C$37)+($D671-1)*24+T$11,COLUMN(Entrées!$C$37)+($C671-1),4,TRUE,"Entrées")))</f>
        <v>-750</v>
      </c>
      <c r="U671" s="28">
        <f ca="1">IF($D671&gt;$D$8,"",INDIRECT(ADDRESS(ROW(Entrées!$C$37)+($D671-1)*24+U$11,COLUMN(Entrées!$C$37)+($C671-1),4,TRUE,"Entrées")))</f>
        <v>-745</v>
      </c>
      <c r="V671" s="28">
        <f ca="1">IF($D671&gt;$D$8,"",INDIRECT(ADDRESS(ROW(Entrées!$C$37)+($D671-1)*24+V$11,COLUMN(Entrées!$C$37)+($C671-1),4,TRUE,"Entrées")))</f>
        <v>0</v>
      </c>
      <c r="W671" s="28">
        <f ca="1">IF($D671&gt;$D$8,"",INDIRECT(ADDRESS(ROW(Entrées!$C$37)+($D671-1)*24+W$11,COLUMN(Entrées!$C$37)+($C671-1),4,TRUE,"Entrées")))</f>
        <v>199</v>
      </c>
      <c r="X671" s="28">
        <f ca="1">IF($D671&gt;$D$8,"",INDIRECT(ADDRESS(ROW(Entrées!$C$37)+($D671-1)*24+X$11,COLUMN(Entrées!$C$37)+($C671-1),4,TRUE,"Entrées")))</f>
        <v>-359</v>
      </c>
      <c r="Y671" s="28">
        <f ca="1">IF($D671&gt;$D$8,"",INDIRECT(ADDRESS(ROW(Entrées!$C$37)+($D671-1)*24+Y$11,COLUMN(Entrées!$C$37)+($C671-1),4,TRUE,"Entrées")))</f>
        <v>-800</v>
      </c>
      <c r="Z671" s="28">
        <f ca="1">IF($D671&gt;$D$8,"",INDIRECT(ADDRESS(ROW(Entrées!$C$37)+($D671-1)*24+Z$11,COLUMN(Entrées!$C$37)+($C671-1),4,TRUE,"Entrées")))</f>
        <v>-800</v>
      </c>
      <c r="AA671" s="28">
        <f ca="1">IF($D671&gt;$D$8,"",INDIRECT(ADDRESS(ROW(Entrées!$C$37)+($D671-1)*24+AA$11,COLUMN(Entrées!$C$37)+($C671-1),4,TRUE,"Entrées")))</f>
        <v>-800</v>
      </c>
      <c r="AB671" s="28">
        <f ca="1">IF($D671&gt;$D$8,"",INDIRECT(ADDRESS(ROW(Entrées!$C$37)+($D671-1)*24+AB$11,COLUMN(Entrées!$C$37)+($C671-1),4,TRUE,"Entrées")))</f>
        <v>-800</v>
      </c>
      <c r="AC671" s="11"/>
      <c r="AD671" s="40">
        <f t="shared" ca="1" si="773"/>
        <v>-557.54166666666663</v>
      </c>
      <c r="AE671" s="40">
        <f t="shared" ca="1" si="775"/>
        <v>199</v>
      </c>
      <c r="AF671" s="40">
        <f t="shared" ca="1" si="776"/>
        <v>-800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49473.956989247294</v>
      </c>
      <c r="AK671" s="31">
        <f t="shared" ca="1" si="778"/>
        <v>49350.672043010745</v>
      </c>
      <c r="AL671" s="31">
        <f t="shared" ca="1" si="779"/>
        <v>49398.118279569891</v>
      </c>
      <c r="AM671" s="31">
        <f t="shared" ca="1" si="780"/>
        <v>347.55645161290329</v>
      </c>
      <c r="AN671" s="31">
        <f t="shared" ca="1" si="781"/>
        <v>2588.1444892473114</v>
      </c>
      <c r="AO671" s="31">
        <f t="shared" ca="1" si="782"/>
        <v>1503.5463709677417</v>
      </c>
      <c r="AP671" s="31">
        <f t="shared" ca="1" si="783"/>
        <v>41704.171370967742</v>
      </c>
      <c r="AQ671" s="31">
        <f t="shared" ca="1" si="784"/>
        <v>2152.7096774193546</v>
      </c>
      <c r="AR671" s="31">
        <f t="shared" ca="1" si="785"/>
        <v>402.56922043010746</v>
      </c>
      <c r="AS671" s="31">
        <f t="shared" ca="1" si="786"/>
        <v>6508.2741935483891</v>
      </c>
      <c r="AT671" s="31">
        <f t="shared" ca="1" si="787"/>
        <v>-813.07862903225805</v>
      </c>
      <c r="AU671" s="31">
        <f t="shared" ca="1" si="788"/>
        <v>663.5913978494624</v>
      </c>
      <c r="AV671" s="31">
        <f t="shared" ca="1" si="789"/>
        <v>-5583.5161290322567</v>
      </c>
      <c r="AW671" s="31">
        <f t="shared" ca="1" si="790"/>
        <v>65.047043010752674</v>
      </c>
      <c r="AX671" s="31">
        <f t="shared" ca="1" si="791"/>
        <v>1350.5215053763443</v>
      </c>
      <c r="AY671" s="31">
        <f t="shared" ca="1" si="792"/>
        <v>-1174.383064516129</v>
      </c>
      <c r="AZ671" s="31">
        <f t="shared" ca="1" si="793"/>
        <v>-997.34811827956992</v>
      </c>
      <c r="BA671" s="31">
        <f t="shared" ca="1" si="794"/>
        <v>-382.02016129032256</v>
      </c>
      <c r="BB671" s="31">
        <f t="shared" ca="1" si="795"/>
        <v>-2410.5497311827958</v>
      </c>
      <c r="BC671" s="31">
        <f t="shared" ca="1" si="796"/>
        <v>-1597.1438172043011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-694.5</v>
      </c>
      <c r="BI671" s="32">
        <f>IF($BF671&gt;$Y$7,"",IF(AND($BF671=$Y$7,$BG671=23),"",Entrées!D699-Entrées!D698))</f>
        <v>-787.5</v>
      </c>
      <c r="BJ671" s="32">
        <f>IF($BF671&gt;$Y$7,"",IF(AND($BF671=$Y$7,$BG671=23),"",Entrées!E699-Entrées!E698))</f>
        <v>-875</v>
      </c>
      <c r="BK671" s="32">
        <f>IF($BF671&gt;$Y$7,"",IF(AND($BF671=$Y$7,$BG671=23),"",Entrées!F699-Entrées!F698))</f>
        <v>39</v>
      </c>
      <c r="BL671" s="32">
        <f>IF($BF671&gt;$Y$7,"",IF(AND($BF671=$Y$7,$BG671=23),"",Entrées!G699-Entrées!G698))</f>
        <v>302</v>
      </c>
      <c r="BM671" s="32">
        <f>IF($BF671&gt;$Y$7,"",IF(AND($BF671=$Y$7,$BG671=23),"",Entrées!H699-Entrées!H698))</f>
        <v>14</v>
      </c>
      <c r="BN671" s="32">
        <f>IF($BF671&gt;$Y$7,"",IF(AND($BF671=$Y$7,$BG671=23),"",Entrées!I699-Entrées!I698))</f>
        <v>68.5</v>
      </c>
      <c r="BO671" s="32">
        <f>IF($BF671&gt;$Y$7,"",IF(AND($BF671=$Y$7,$BG671=23),"",Entrées!J699-Entrées!J698))</f>
        <v>-93.5</v>
      </c>
      <c r="BP671" s="32">
        <f>IF($BF671&gt;$Y$7,"",IF(AND($BF671=$Y$7,$BG671=23),"",Entrées!K699-Entrées!K698))</f>
        <v>-212</v>
      </c>
      <c r="BQ671" s="32">
        <f>IF($BF671&gt;$Y$7,"",IF(AND($BF671=$Y$7,$BG671=23),"",Entrées!L699-Entrées!L698))</f>
        <v>-784.5</v>
      </c>
      <c r="BR671" s="32">
        <f>IF($BF671&gt;$Y$7,"",IF(AND($BF671=$Y$7,$BG671=23),"",Entrées!M699-Entrées!M698))</f>
        <v>0.5</v>
      </c>
      <c r="BS671" s="32">
        <f>IF($BF671&gt;$Y$7,"",IF(AND($BF671=$Y$7,$BG671=23),"",Entrées!N699-Entrées!N698))</f>
        <v>-21</v>
      </c>
      <c r="BT671" s="32">
        <f>IF($BF671&gt;$Y$7,"",IF(AND($BF671=$Y$7,$BG671=23),"",Entrées!O699-Entrées!O698))</f>
        <v>-7.5</v>
      </c>
      <c r="BU671" s="32">
        <f>IF($BF671&gt;$Y$7,"",IF(AND($BF671=$Y$7,$BG671=23),"",Entrées!P699-Entrées!P698))</f>
        <v>5.5</v>
      </c>
      <c r="BV671" s="32">
        <f>IF($BF671&gt;$Y$7,"",IF(AND($BF671=$Y$7,$BG671=23),"",Entrées!Q699-Entrées!Q698))</f>
        <v>-20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-28</v>
      </c>
      <c r="BY671" s="32">
        <f>IF($BF671&gt;$Y$7,"",IF(AND($BF671=$Y$7,$BG671=23),"",Entrées!T699-Entrées!T698))</f>
        <v>100</v>
      </c>
      <c r="BZ671" s="32">
        <f>IF($BF671&gt;$Y$7,"",IF(AND($BF671=$Y$7,$BG671=23),"",Entrées!U699-Entrées!U698))</f>
        <v>0</v>
      </c>
      <c r="CA671" s="32">
        <f>IF($BF671&gt;$Y$7,"",IF(AND($BF671=$Y$7,$BG671=23),"",Entrées!V699-Entrées!V698))</f>
        <v>-5</v>
      </c>
      <c r="CD671" s="33">
        <f>IF($BF671&lt;=$Y$7,Entrées!J698/CD$2,"")</f>
        <v>0.72356800403734545</v>
      </c>
      <c r="CE671" s="33">
        <f>IF($BF671&lt;=$Y$7,Entrées!K698/CE$2,"")</f>
        <v>0.33420926899187769</v>
      </c>
      <c r="CF671" s="11">
        <f t="shared" si="798"/>
        <v>7926</v>
      </c>
      <c r="CG671" s="11">
        <f t="shared" si="799"/>
        <v>4186</v>
      </c>
      <c r="CH671" s="52">
        <f t="shared" si="800"/>
        <v>0.27160101910413265</v>
      </c>
      <c r="CI671" s="52">
        <f t="shared" si="801"/>
        <v>9.6170382329218221E-2</v>
      </c>
    </row>
    <row r="672" spans="1:87">
      <c r="C672" s="29" t="s">
        <v>93</v>
      </c>
      <c r="D672" s="29"/>
      <c r="E672" s="30">
        <f ca="1">SUM(E641:E671)/$D$8</f>
        <v>-746.22580645161293</v>
      </c>
      <c r="F672" s="30">
        <f t="shared" ref="F672" ca="1" si="804">SUM(F641:F671)/$D$8</f>
        <v>-753.09677419354841</v>
      </c>
      <c r="G672" s="30">
        <f t="shared" ref="G672" ca="1" si="805">SUM(G641:G671)/$D$8</f>
        <v>-764.83870967741939</v>
      </c>
      <c r="H672" s="30">
        <f t="shared" ref="H672" ca="1" si="806">SUM(H641:H671)/$D$8</f>
        <v>-772.32258064516134</v>
      </c>
      <c r="I672" s="30">
        <f t="shared" ref="I672" ca="1" si="807">SUM(I641:I671)/$D$8</f>
        <v>-637.35483870967744</v>
      </c>
      <c r="J672" s="30">
        <f t="shared" ref="J672" ca="1" si="808">SUM(J641:J671)/$D$8</f>
        <v>-587.61290322580646</v>
      </c>
      <c r="K672" s="30">
        <f t="shared" ref="K672" ca="1" si="809">SUM(K641:K671)/$D$8</f>
        <v>-308.61290322580646</v>
      </c>
      <c r="L672" s="30">
        <f t="shared" ref="L672" ca="1" si="810">SUM(L641:L671)/$D$8</f>
        <v>-178.35483870967741</v>
      </c>
      <c r="M672" s="30">
        <f t="shared" ref="M672" ca="1" si="811">SUM(M641:M671)/$D$8</f>
        <v>-114.70967741935483</v>
      </c>
      <c r="N672" s="30">
        <f t="shared" ref="N672" ca="1" si="812">SUM(N641:N671)/$D$8</f>
        <v>-163.51612903225808</v>
      </c>
      <c r="O672" s="30">
        <f t="shared" ref="O672" ca="1" si="813">SUM(O641:O671)/$D$8</f>
        <v>-242.67741935483872</v>
      </c>
      <c r="P672" s="30">
        <f t="shared" ref="P672" ca="1" si="814">SUM(P641:P671)/$D$8</f>
        <v>-205.83870967741936</v>
      </c>
      <c r="Q672" s="30">
        <f t="shared" ref="Q672" ca="1" si="815">SUM(Q641:Q671)/$D$8</f>
        <v>-325.25806451612902</v>
      </c>
      <c r="R672" s="30">
        <f t="shared" ref="R672" ca="1" si="816">SUM(R641:R671)/$D$8</f>
        <v>-374.25806451612902</v>
      </c>
      <c r="S672" s="30">
        <f t="shared" ref="S672" ca="1" si="817">SUM(S641:S671)/$D$8</f>
        <v>-312.29032258064518</v>
      </c>
      <c r="T672" s="30">
        <f t="shared" ref="T672" ca="1" si="818">SUM(T641:T671)/$D$8</f>
        <v>-387.19354838709677</v>
      </c>
      <c r="U672" s="30">
        <f t="shared" ref="U672" ca="1" si="819">SUM(U641:U671)/$D$8</f>
        <v>-388.16129032258067</v>
      </c>
      <c r="V672" s="30">
        <f t="shared" ref="V672" ca="1" si="820">SUM(V641:V671)/$D$8</f>
        <v>-248.19354838709677</v>
      </c>
      <c r="W672" s="30">
        <f t="shared" ref="W672" ca="1" si="821">SUM(W641:W671)/$D$8</f>
        <v>68.967741935483872</v>
      </c>
      <c r="X672" s="30">
        <f t="shared" ref="X672" ca="1" si="822">SUM(X641:X671)/$D$8</f>
        <v>395.22580645161293</v>
      </c>
      <c r="Y672" s="30">
        <f t="shared" ref="Y672" ca="1" si="823">SUM(Y641:Y671)/$D$8</f>
        <v>-516.64516129032256</v>
      </c>
      <c r="Z672" s="30">
        <f t="shared" ref="Z672" ca="1" si="824">SUM(Z641:Z671)/$D$8</f>
        <v>-776.83870967741939</v>
      </c>
      <c r="AA672" s="30">
        <f t="shared" ref="AA672" ca="1" si="825">SUM(AA641:AA671)/$D$8</f>
        <v>-522.77419354838707</v>
      </c>
      <c r="AB672" s="30">
        <f t="shared" ref="AB672" ca="1" si="826">SUM(AB641:AB671)/$D$8</f>
        <v>-305.90322580645159</v>
      </c>
      <c r="AC672" s="41"/>
      <c r="AD672" s="42">
        <f ca="1">SUM(INDIRECT(A659):INDIRECT(A660))/$D$8</f>
        <v>-382.02016129032256</v>
      </c>
      <c r="AE672" s="42">
        <f ca="1">MAX(INDIRECT(A661):INDIRECT(A662))</f>
        <v>1100</v>
      </c>
      <c r="AF672" s="42">
        <f ca="1">MIN(INDIRECT(A663):INDIRECT(A664))</f>
        <v>-1200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49473.956989247294</v>
      </c>
      <c r="AK672" s="31">
        <f t="shared" ca="1" si="778"/>
        <v>49350.672043010745</v>
      </c>
      <c r="AL672" s="31">
        <f t="shared" ca="1" si="779"/>
        <v>49398.118279569891</v>
      </c>
      <c r="AM672" s="31">
        <f t="shared" ca="1" si="780"/>
        <v>347.55645161290329</v>
      </c>
      <c r="AN672" s="31">
        <f t="shared" ca="1" si="781"/>
        <v>2588.1444892473114</v>
      </c>
      <c r="AO672" s="31">
        <f t="shared" ca="1" si="782"/>
        <v>1503.5463709677417</v>
      </c>
      <c r="AP672" s="31">
        <f t="shared" ca="1" si="783"/>
        <v>41704.171370967742</v>
      </c>
      <c r="AQ672" s="31">
        <f t="shared" ca="1" si="784"/>
        <v>2152.7096774193546</v>
      </c>
      <c r="AR672" s="31">
        <f t="shared" ca="1" si="785"/>
        <v>402.56922043010746</v>
      </c>
      <c r="AS672" s="31">
        <f t="shared" ca="1" si="786"/>
        <v>6508.2741935483891</v>
      </c>
      <c r="AT672" s="31">
        <f t="shared" ca="1" si="787"/>
        <v>-813.07862903225805</v>
      </c>
      <c r="AU672" s="31">
        <f t="shared" ca="1" si="788"/>
        <v>663.5913978494624</v>
      </c>
      <c r="AV672" s="31">
        <f t="shared" ca="1" si="789"/>
        <v>-5583.5161290322567</v>
      </c>
      <c r="AW672" s="31">
        <f t="shared" ca="1" si="790"/>
        <v>65.047043010752674</v>
      </c>
      <c r="AX672" s="31">
        <f t="shared" ca="1" si="791"/>
        <v>1350.5215053763443</v>
      </c>
      <c r="AY672" s="31">
        <f t="shared" ca="1" si="792"/>
        <v>-1174.383064516129</v>
      </c>
      <c r="AZ672" s="31">
        <f t="shared" ca="1" si="793"/>
        <v>-997.34811827956992</v>
      </c>
      <c r="BA672" s="31">
        <f t="shared" ca="1" si="794"/>
        <v>-382.02016129032256</v>
      </c>
      <c r="BB672" s="31">
        <f t="shared" ca="1" si="795"/>
        <v>-2410.5497311827958</v>
      </c>
      <c r="BC672" s="31">
        <f t="shared" ca="1" si="796"/>
        <v>-1597.1438172043011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-1537.5</v>
      </c>
      <c r="BI672" s="32">
        <f>IF($BF672&gt;$Y$7,"",IF(AND($BF672=$Y$7,$BG672=23),"",Entrées!D700-Entrées!D699))</f>
        <v>-1950</v>
      </c>
      <c r="BJ672" s="32">
        <f>IF($BF672&gt;$Y$7,"",IF(AND($BF672=$Y$7,$BG672=23),"",Entrées!E700-Entrées!E699))</f>
        <v>-1775</v>
      </c>
      <c r="BK672" s="32">
        <f>IF($BF672&gt;$Y$7,"",IF(AND($BF672=$Y$7,$BG672=23),"",Entrées!F700-Entrées!F699))</f>
        <v>-39</v>
      </c>
      <c r="BL672" s="32">
        <f>IF($BF672&gt;$Y$7,"",IF(AND($BF672=$Y$7,$BG672=23),"",Entrées!G700-Entrées!G699))</f>
        <v>-235.5</v>
      </c>
      <c r="BM672" s="32">
        <f>IF($BF672&gt;$Y$7,"",IF(AND($BF672=$Y$7,$BG672=23),"",Entrées!H700-Entrées!H699))</f>
        <v>7</v>
      </c>
      <c r="BN672" s="32">
        <f>IF($BF672&gt;$Y$7,"",IF(AND($BF672=$Y$7,$BG672=23),"",Entrées!I700-Entrées!I699))</f>
        <v>40</v>
      </c>
      <c r="BO672" s="32">
        <f>IF($BF672&gt;$Y$7,"",IF(AND($BF672=$Y$7,$BG672=23),"",Entrées!J700-Entrées!J699))</f>
        <v>-171.5</v>
      </c>
      <c r="BP672" s="32">
        <f>IF($BF672&gt;$Y$7,"",IF(AND($BF672=$Y$7,$BG672=23),"",Entrées!K700-Entrées!K699))</f>
        <v>-341</v>
      </c>
      <c r="BQ672" s="32">
        <f>IF($BF672&gt;$Y$7,"",IF(AND($BF672=$Y$7,$BG672=23),"",Entrées!L700-Entrées!L699))</f>
        <v>-488.5</v>
      </c>
      <c r="BR672" s="32">
        <f>IF($BF672&gt;$Y$7,"",IF(AND($BF672=$Y$7,$BG672=23),"",Entrées!M700-Entrées!M699))</f>
        <v>-0.5</v>
      </c>
      <c r="BS672" s="32">
        <f>IF($BF672&gt;$Y$7,"",IF(AND($BF672=$Y$7,$BG672=23),"",Entrées!N700-Entrées!N699))</f>
        <v>8</v>
      </c>
      <c r="BT672" s="32">
        <f>IF($BF672&gt;$Y$7,"",IF(AND($BF672=$Y$7,$BG672=23),"",Entrées!O700-Entrées!O699))</f>
        <v>-317.5</v>
      </c>
      <c r="BU672" s="32">
        <f>IF($BF672&gt;$Y$7,"",IF(AND($BF672=$Y$7,$BG672=23),"",Entrées!P700-Entrées!P699))</f>
        <v>-3</v>
      </c>
      <c r="BV672" s="32">
        <f>IF($BF672&gt;$Y$7,"",IF(AND($BF672=$Y$7,$BG672=23),"",Entrées!Q700-Entrées!Q699))</f>
        <v>-195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0</v>
      </c>
      <c r="BY672" s="32">
        <f>IF($BF672&gt;$Y$7,"",IF(AND($BF672=$Y$7,$BG672=23),"",Entrées!T700-Entrées!T699))</f>
        <v>-100</v>
      </c>
      <c r="BZ672" s="32">
        <f>IF($BF672&gt;$Y$7,"",IF(AND($BF672=$Y$7,$BG672=23),"",Entrées!U700-Entrées!U699))</f>
        <v>0</v>
      </c>
      <c r="CA672" s="32">
        <f>IF($BF672&gt;$Y$7,"",IF(AND($BF672=$Y$7,$BG672=23),"",Entrées!V700-Entrées!V699))</f>
        <v>-15</v>
      </c>
      <c r="CD672" s="33">
        <f>IF($BF672&lt;=$Y$7,Entrées!J699/CD$2,"")</f>
        <v>0.71177138531415596</v>
      </c>
      <c r="CE672" s="33">
        <f>IF($BF672&lt;=$Y$7,Entrées!K699/CE$2,"")</f>
        <v>0.28356426182513139</v>
      </c>
      <c r="CF672" s="11">
        <f t="shared" si="798"/>
        <v>7926</v>
      </c>
      <c r="CG672" s="11">
        <f t="shared" si="799"/>
        <v>4186</v>
      </c>
      <c r="CH672" s="52">
        <f t="shared" si="800"/>
        <v>0.27160101910413265</v>
      </c>
      <c r="CI672" s="52">
        <f t="shared" si="801"/>
        <v>9.6170382329218221E-2</v>
      </c>
    </row>
    <row r="673" spans="3:87">
      <c r="C673" s="29" t="s">
        <v>140</v>
      </c>
      <c r="D673" s="29"/>
      <c r="E673" s="30">
        <f ca="1">MAX(E641:E671)</f>
        <v>595</v>
      </c>
      <c r="F673" s="30">
        <f t="shared" ref="F673:AB673" ca="1" si="827">MAX(F641:F671)</f>
        <v>696</v>
      </c>
      <c r="G673" s="30">
        <f t="shared" ca="1" si="827"/>
        <v>305</v>
      </c>
      <c r="H673" s="30">
        <f t="shared" ca="1" si="827"/>
        <v>299</v>
      </c>
      <c r="I673" s="30">
        <f t="shared" ca="1" si="827"/>
        <v>870</v>
      </c>
      <c r="J673" s="30">
        <f t="shared" ca="1" si="827"/>
        <v>956</v>
      </c>
      <c r="K673" s="30">
        <f t="shared" ca="1" si="827"/>
        <v>1100</v>
      </c>
      <c r="L673" s="30">
        <f t="shared" ca="1" si="827"/>
        <v>1000</v>
      </c>
      <c r="M673" s="30">
        <f t="shared" ca="1" si="827"/>
        <v>1000</v>
      </c>
      <c r="N673" s="30">
        <f t="shared" ca="1" si="827"/>
        <v>1000</v>
      </c>
      <c r="O673" s="30">
        <f t="shared" ca="1" si="827"/>
        <v>1000</v>
      </c>
      <c r="P673" s="30">
        <f t="shared" ca="1" si="827"/>
        <v>1000</v>
      </c>
      <c r="Q673" s="30">
        <f t="shared" ca="1" si="827"/>
        <v>979</v>
      </c>
      <c r="R673" s="30">
        <f t="shared" ca="1" si="827"/>
        <v>814</v>
      </c>
      <c r="S673" s="30">
        <f t="shared" ca="1" si="827"/>
        <v>1000</v>
      </c>
      <c r="T673" s="30">
        <f t="shared" ca="1" si="827"/>
        <v>1000</v>
      </c>
      <c r="U673" s="30">
        <f t="shared" ca="1" si="827"/>
        <v>1000</v>
      </c>
      <c r="V673" s="30">
        <f t="shared" ca="1" si="827"/>
        <v>999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761</v>
      </c>
      <c r="Z673" s="30">
        <f t="shared" ca="1" si="827"/>
        <v>-315</v>
      </c>
      <c r="AA673" s="30">
        <f t="shared" ca="1" si="827"/>
        <v>645</v>
      </c>
      <c r="AB673" s="30">
        <f t="shared" ca="1" si="827"/>
        <v>967</v>
      </c>
      <c r="AC673" s="41" t="s">
        <v>142</v>
      </c>
      <c r="AD673" s="42">
        <f ca="1">SUM(E672:AB672)/24</f>
        <v>-382.02016129032251</v>
      </c>
      <c r="AE673" s="42">
        <f ca="1">MAX(E673:AB673)</f>
        <v>1100</v>
      </c>
      <c r="AF673" s="42">
        <f ca="1">MIN(E674:AB674)</f>
        <v>-1200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49473.956989247294</v>
      </c>
      <c r="AK673" s="31">
        <f t="shared" ca="1" si="778"/>
        <v>49350.672043010745</v>
      </c>
      <c r="AL673" s="31">
        <f t="shared" ca="1" si="779"/>
        <v>49398.118279569891</v>
      </c>
      <c r="AM673" s="31">
        <f t="shared" ca="1" si="780"/>
        <v>347.55645161290329</v>
      </c>
      <c r="AN673" s="31">
        <f t="shared" ca="1" si="781"/>
        <v>2588.1444892473114</v>
      </c>
      <c r="AO673" s="31">
        <f t="shared" ca="1" si="782"/>
        <v>1503.5463709677417</v>
      </c>
      <c r="AP673" s="31">
        <f t="shared" ca="1" si="783"/>
        <v>41704.171370967742</v>
      </c>
      <c r="AQ673" s="31">
        <f t="shared" ca="1" si="784"/>
        <v>2152.7096774193546</v>
      </c>
      <c r="AR673" s="31">
        <f t="shared" ca="1" si="785"/>
        <v>402.56922043010746</v>
      </c>
      <c r="AS673" s="31">
        <f t="shared" ca="1" si="786"/>
        <v>6508.2741935483891</v>
      </c>
      <c r="AT673" s="31">
        <f t="shared" ca="1" si="787"/>
        <v>-813.07862903225805</v>
      </c>
      <c r="AU673" s="31">
        <f t="shared" ca="1" si="788"/>
        <v>663.5913978494624</v>
      </c>
      <c r="AV673" s="31">
        <f t="shared" ca="1" si="789"/>
        <v>-5583.5161290322567</v>
      </c>
      <c r="AW673" s="31">
        <f t="shared" ca="1" si="790"/>
        <v>65.047043010752674</v>
      </c>
      <c r="AX673" s="31">
        <f t="shared" ca="1" si="791"/>
        <v>1350.5215053763443</v>
      </c>
      <c r="AY673" s="31">
        <f t="shared" ca="1" si="792"/>
        <v>-1174.383064516129</v>
      </c>
      <c r="AZ673" s="31">
        <f t="shared" ca="1" si="793"/>
        <v>-997.34811827956992</v>
      </c>
      <c r="BA673" s="31">
        <f t="shared" ca="1" si="794"/>
        <v>-382.02016129032256</v>
      </c>
      <c r="BB673" s="31">
        <f t="shared" ca="1" si="795"/>
        <v>-2410.5497311827958</v>
      </c>
      <c r="BC673" s="31">
        <f t="shared" ca="1" si="796"/>
        <v>-1597.1438172043011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-1051.5</v>
      </c>
      <c r="BI673" s="32">
        <f>IF($BF673&gt;$Y$7,"",IF(AND($BF673=$Y$7,$BG673=23),"",Entrées!D701-Entrées!D700))</f>
        <v>-1287.5</v>
      </c>
      <c r="BJ673" s="32">
        <f>IF($BF673&gt;$Y$7,"",IF(AND($BF673=$Y$7,$BG673=23),"",Entrées!E701-Entrées!E700))</f>
        <v>-1375</v>
      </c>
      <c r="BK673" s="32">
        <f>IF($BF673&gt;$Y$7,"",IF(AND($BF673=$Y$7,$BG673=23),"",Entrées!F701-Entrées!F700))</f>
        <v>5.5</v>
      </c>
      <c r="BL673" s="32">
        <f>IF($BF673&gt;$Y$7,"",IF(AND($BF673=$Y$7,$BG673=23),"",Entrées!G701-Entrées!G700))</f>
        <v>-316.5</v>
      </c>
      <c r="BM673" s="32">
        <f>IF($BF673&gt;$Y$7,"",IF(AND($BF673=$Y$7,$BG673=23),"",Entrées!H701-Entrées!H700))</f>
        <v>11</v>
      </c>
      <c r="BN673" s="32">
        <f>IF($BF673&gt;$Y$7,"",IF(AND($BF673=$Y$7,$BG673=23),"",Entrées!I701-Entrées!I700))</f>
        <v>132.5</v>
      </c>
      <c r="BO673" s="32">
        <f>IF($BF673&gt;$Y$7,"",IF(AND($BF673=$Y$7,$BG673=23),"",Entrées!J701-Entrées!J700))</f>
        <v>-354.5</v>
      </c>
      <c r="BP673" s="32">
        <f>IF($BF673&gt;$Y$7,"",IF(AND($BF673=$Y$7,$BG673=23),"",Entrées!K701-Entrées!K700))</f>
        <v>-426</v>
      </c>
      <c r="BQ673" s="32">
        <f>IF($BF673&gt;$Y$7,"",IF(AND($BF673=$Y$7,$BG673=23),"",Entrées!L701-Entrées!L700))</f>
        <v>218</v>
      </c>
      <c r="BR673" s="32">
        <f>IF($BF673&gt;$Y$7,"",IF(AND($BF673=$Y$7,$BG673=23),"",Entrées!M701-Entrées!M700))</f>
        <v>0</v>
      </c>
      <c r="BS673" s="32">
        <f>IF($BF673&gt;$Y$7,"",IF(AND($BF673=$Y$7,$BG673=23),"",Entrées!N701-Entrées!N700))</f>
        <v>19</v>
      </c>
      <c r="BT673" s="32">
        <f>IF($BF673&gt;$Y$7,"",IF(AND($BF673=$Y$7,$BG673=23),"",Entrées!O701-Entrées!O700))</f>
        <v>-340</v>
      </c>
      <c r="BU673" s="32">
        <f>IF($BF673&gt;$Y$7,"",IF(AND($BF673=$Y$7,$BG673=23),"",Entrées!P701-Entrées!P700))</f>
        <v>-3.5</v>
      </c>
      <c r="BV673" s="32">
        <f>IF($BF673&gt;$Y$7,"",IF(AND($BF673=$Y$7,$BG673=23),"",Entrées!Q701-Entrées!Q700))</f>
        <v>-690</v>
      </c>
      <c r="BW673" s="32">
        <f>IF($BF673&gt;$Y$7,"",IF(AND($BF673=$Y$7,$BG673=23),"",Entrées!R701-Entrées!R700))</f>
        <v>5</v>
      </c>
      <c r="BX673" s="32">
        <f>IF($BF673&gt;$Y$7,"",IF(AND($BF673=$Y$7,$BG673=23),"",Entrées!S701-Entrées!S700))</f>
        <v>-116</v>
      </c>
      <c r="BY673" s="32">
        <f>IF($BF673&gt;$Y$7,"",IF(AND($BF673=$Y$7,$BG673=23),"",Entrées!T701-Entrées!T700))</f>
        <v>109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56</v>
      </c>
      <c r="CD673" s="33">
        <f>IF($BF673&lt;=$Y$7,Entrées!J700/CD$2,"")</f>
        <v>0.69013373706787784</v>
      </c>
      <c r="CE673" s="33">
        <f>IF($BF673&lt;=$Y$7,Entrées!K700/CE$2,"")</f>
        <v>0.20210224558050646</v>
      </c>
      <c r="CF673" s="11">
        <f t="shared" si="798"/>
        <v>7926</v>
      </c>
      <c r="CG673" s="11">
        <f t="shared" si="799"/>
        <v>4186</v>
      </c>
      <c r="CH673" s="52">
        <f t="shared" si="800"/>
        <v>0.27160101910413265</v>
      </c>
      <c r="CI673" s="52">
        <f t="shared" si="801"/>
        <v>9.6170382329218221E-2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-1200</v>
      </c>
      <c r="G674" s="30">
        <f t="shared" ca="1" si="828"/>
        <v>-1200</v>
      </c>
      <c r="H674" s="30">
        <f t="shared" ca="1" si="828"/>
        <v>-1200</v>
      </c>
      <c r="I674" s="30">
        <f t="shared" ca="1" si="828"/>
        <v>-1200</v>
      </c>
      <c r="J674" s="30">
        <f t="shared" ca="1" si="828"/>
        <v>-1200</v>
      </c>
      <c r="K674" s="30">
        <f t="shared" ca="1" si="828"/>
        <v>-1200</v>
      </c>
      <c r="L674" s="30">
        <f t="shared" ca="1" si="828"/>
        <v>-1200</v>
      </c>
      <c r="M674" s="30">
        <f t="shared" ca="1" si="828"/>
        <v>-1093</v>
      </c>
      <c r="N674" s="30">
        <f t="shared" ca="1" si="828"/>
        <v>-1000</v>
      </c>
      <c r="O674" s="30">
        <f t="shared" ca="1" si="828"/>
        <v>-1150</v>
      </c>
      <c r="P674" s="30">
        <f t="shared" ca="1" si="828"/>
        <v>-1100</v>
      </c>
      <c r="Q674" s="30">
        <f t="shared" ca="1" si="828"/>
        <v>-1149</v>
      </c>
      <c r="R674" s="30">
        <f t="shared" ca="1" si="828"/>
        <v>-1200</v>
      </c>
      <c r="S674" s="30">
        <f t="shared" ca="1" si="828"/>
        <v>-1200</v>
      </c>
      <c r="T674" s="30">
        <f t="shared" ca="1" si="828"/>
        <v>-1200</v>
      </c>
      <c r="U674" s="30">
        <f t="shared" ca="1" si="828"/>
        <v>-1200</v>
      </c>
      <c r="V674" s="30">
        <f t="shared" ca="1" si="828"/>
        <v>-1134</v>
      </c>
      <c r="W674" s="30">
        <f t="shared" ca="1" si="828"/>
        <v>-1000</v>
      </c>
      <c r="X674" s="30">
        <f t="shared" ca="1" si="828"/>
        <v>-998</v>
      </c>
      <c r="Y674" s="30">
        <f t="shared" ca="1" si="828"/>
        <v>-1010</v>
      </c>
      <c r="Z674" s="30">
        <f t="shared" ca="1" si="828"/>
        <v>-1099</v>
      </c>
      <c r="AA674" s="30">
        <f t="shared" ca="1" si="828"/>
        <v>-1000</v>
      </c>
      <c r="AB674" s="30">
        <f t="shared" ca="1" si="828"/>
        <v>-1000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-382.02016129032256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-1200</v>
      </c>
      <c r="AH674" s="11">
        <f>Entrées!A701</f>
        <v>28</v>
      </c>
      <c r="AI674" s="13">
        <f>Entrées!B701</f>
        <v>16</v>
      </c>
      <c r="AJ674" s="31">
        <f t="shared" ca="1" si="802"/>
        <v>49473.956989247294</v>
      </c>
      <c r="AK674" s="31">
        <f t="shared" ca="1" si="778"/>
        <v>49350.672043010745</v>
      </c>
      <c r="AL674" s="31">
        <f t="shared" ca="1" si="779"/>
        <v>49398.118279569891</v>
      </c>
      <c r="AM674" s="31">
        <f t="shared" ca="1" si="780"/>
        <v>347.55645161290329</v>
      </c>
      <c r="AN674" s="31">
        <f t="shared" ca="1" si="781"/>
        <v>2588.1444892473114</v>
      </c>
      <c r="AO674" s="31">
        <f t="shared" ca="1" si="782"/>
        <v>1503.5463709677417</v>
      </c>
      <c r="AP674" s="31">
        <f t="shared" ca="1" si="783"/>
        <v>41704.171370967742</v>
      </c>
      <c r="AQ674" s="31">
        <f t="shared" ca="1" si="784"/>
        <v>2152.7096774193546</v>
      </c>
      <c r="AR674" s="31">
        <f t="shared" ca="1" si="785"/>
        <v>402.56922043010746</v>
      </c>
      <c r="AS674" s="31">
        <f t="shared" ca="1" si="786"/>
        <v>6508.2741935483891</v>
      </c>
      <c r="AT674" s="31">
        <f t="shared" ca="1" si="787"/>
        <v>-813.07862903225805</v>
      </c>
      <c r="AU674" s="31">
        <f t="shared" ca="1" si="788"/>
        <v>663.5913978494624</v>
      </c>
      <c r="AV674" s="31">
        <f t="shared" ca="1" si="789"/>
        <v>-5583.5161290322567</v>
      </c>
      <c r="AW674" s="31">
        <f t="shared" ca="1" si="790"/>
        <v>65.047043010752674</v>
      </c>
      <c r="AX674" s="31">
        <f t="shared" ca="1" si="791"/>
        <v>1350.5215053763443</v>
      </c>
      <c r="AY674" s="31">
        <f t="shared" ca="1" si="792"/>
        <v>-1174.383064516129</v>
      </c>
      <c r="AZ674" s="31">
        <f t="shared" ca="1" si="793"/>
        <v>-997.34811827956992</v>
      </c>
      <c r="BA674" s="31">
        <f t="shared" ca="1" si="794"/>
        <v>-382.02016129032256</v>
      </c>
      <c r="BB674" s="31">
        <f t="shared" ca="1" si="795"/>
        <v>-2410.5497311827958</v>
      </c>
      <c r="BC674" s="31">
        <f t="shared" ca="1" si="796"/>
        <v>-1597.1438172043011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65</v>
      </c>
      <c r="BI674" s="32">
        <f>IF($BF674&gt;$Y$7,"",IF(AND($BF674=$Y$7,$BG674=23),"",Entrées!D702-Entrées!D701))</f>
        <v>450</v>
      </c>
      <c r="BJ674" s="32">
        <f>IF($BF674&gt;$Y$7,"",IF(AND($BF674=$Y$7,$BG674=23),"",Entrées!E702-Entrées!E701))</f>
        <v>462.5</v>
      </c>
      <c r="BK674" s="32">
        <f>IF($BF674&gt;$Y$7,"",IF(AND($BF674=$Y$7,$BG674=23),"",Entrées!F702-Entrées!F701))</f>
        <v>-9</v>
      </c>
      <c r="BL674" s="32">
        <f>IF($BF674&gt;$Y$7,"",IF(AND($BF674=$Y$7,$BG674=23),"",Entrées!G702-Entrées!G701))</f>
        <v>-137</v>
      </c>
      <c r="BM674" s="32">
        <f>IF($BF674&gt;$Y$7,"",IF(AND($BF674=$Y$7,$BG674=23),"",Entrées!H702-Entrées!H701))</f>
        <v>-11.5</v>
      </c>
      <c r="BN674" s="32">
        <f>IF($BF674&gt;$Y$7,"",IF(AND($BF674=$Y$7,$BG674=23),"",Entrées!I702-Entrées!I701))</f>
        <v>-1</v>
      </c>
      <c r="BO674" s="32">
        <f>IF($BF674&gt;$Y$7,"",IF(AND($BF674=$Y$7,$BG674=23),"",Entrées!J702-Entrées!J701))</f>
        <v>-239.5</v>
      </c>
      <c r="BP674" s="32">
        <f>IF($BF674&gt;$Y$7,"",IF(AND($BF674=$Y$7,$BG674=23),"",Entrées!K702-Entrées!K701))</f>
        <v>-343</v>
      </c>
      <c r="BQ674" s="32">
        <f>IF($BF674&gt;$Y$7,"",IF(AND($BF674=$Y$7,$BG674=23),"",Entrées!L702-Entrées!L701))</f>
        <v>559.5</v>
      </c>
      <c r="BR674" s="32">
        <f>IF($BF674&gt;$Y$7,"",IF(AND($BF674=$Y$7,$BG674=23),"",Entrées!M702-Entrées!M701))</f>
        <v>0</v>
      </c>
      <c r="BS674" s="32">
        <f>IF($BF674&gt;$Y$7,"",IF(AND($BF674=$Y$7,$BG674=23),"",Entrées!N702-Entrées!N701))</f>
        <v>6.5</v>
      </c>
      <c r="BT674" s="32">
        <f>IF($BF674&gt;$Y$7,"",IF(AND($BF674=$Y$7,$BG674=23),"",Entrées!O702-Entrées!O701))</f>
        <v>239.5</v>
      </c>
      <c r="BU674" s="32">
        <f>IF($BF674&gt;$Y$7,"",IF(AND($BF674=$Y$7,$BG674=23),"",Entrées!P702-Entrées!P701))</f>
        <v>-2.5</v>
      </c>
      <c r="BV674" s="32">
        <f>IF($BF674&gt;$Y$7,"",IF(AND($BF674=$Y$7,$BG674=23),"",Entrées!Q702-Entrées!Q701))</f>
        <v>547</v>
      </c>
      <c r="BW674" s="32">
        <f>IF($BF674&gt;$Y$7,"",IF(AND($BF674=$Y$7,$BG674=23),"",Entrées!R702-Entrées!R701))</f>
        <v>-4</v>
      </c>
      <c r="BX674" s="32">
        <f>IF($BF674&gt;$Y$7,"",IF(AND($BF674=$Y$7,$BG674=23),"",Entrées!S702-Entrées!S701))</f>
        <v>-234</v>
      </c>
      <c r="BY674" s="32">
        <f>IF($BF674&gt;$Y$7,"",IF(AND($BF674=$Y$7,$BG674=23),"",Entrées!T702-Entrées!T701))</f>
        <v>434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443</v>
      </c>
      <c r="CD674" s="33">
        <f>IF($BF674&lt;=$Y$7,Entrées!J701/CD$2,"")</f>
        <v>0.64540751955589204</v>
      </c>
      <c r="CE674" s="33">
        <f>IF($BF674&lt;=$Y$7,Entrées!K701/CE$2,"")</f>
        <v>0.10033444816053512</v>
      </c>
      <c r="CF674" s="11">
        <f t="shared" si="798"/>
        <v>7926</v>
      </c>
      <c r="CG674" s="11">
        <f t="shared" si="799"/>
        <v>4186</v>
      </c>
      <c r="CH674" s="52">
        <f t="shared" si="800"/>
        <v>0.27160101910413265</v>
      </c>
      <c r="CI674" s="52">
        <f t="shared" si="801"/>
        <v>9.6170382329218221E-2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49473.956989247294</v>
      </c>
      <c r="AK675" s="31">
        <f t="shared" ca="1" si="778"/>
        <v>49350.672043010745</v>
      </c>
      <c r="AL675" s="31">
        <f t="shared" ca="1" si="779"/>
        <v>49398.118279569891</v>
      </c>
      <c r="AM675" s="31">
        <f t="shared" ca="1" si="780"/>
        <v>347.55645161290329</v>
      </c>
      <c r="AN675" s="31">
        <f t="shared" ca="1" si="781"/>
        <v>2588.1444892473114</v>
      </c>
      <c r="AO675" s="31">
        <f t="shared" ca="1" si="782"/>
        <v>1503.5463709677417</v>
      </c>
      <c r="AP675" s="31">
        <f t="shared" ca="1" si="783"/>
        <v>41704.171370967742</v>
      </c>
      <c r="AQ675" s="31">
        <f t="shared" ca="1" si="784"/>
        <v>2152.7096774193546</v>
      </c>
      <c r="AR675" s="31">
        <f t="shared" ca="1" si="785"/>
        <v>402.56922043010746</v>
      </c>
      <c r="AS675" s="31">
        <f t="shared" ca="1" si="786"/>
        <v>6508.2741935483891</v>
      </c>
      <c r="AT675" s="31">
        <f t="shared" ca="1" si="787"/>
        <v>-813.07862903225805</v>
      </c>
      <c r="AU675" s="31">
        <f t="shared" ca="1" si="788"/>
        <v>663.5913978494624</v>
      </c>
      <c r="AV675" s="31">
        <f t="shared" ca="1" si="789"/>
        <v>-5583.5161290322567</v>
      </c>
      <c r="AW675" s="31">
        <f t="shared" ca="1" si="790"/>
        <v>65.047043010752674</v>
      </c>
      <c r="AX675" s="31">
        <f t="shared" ca="1" si="791"/>
        <v>1350.5215053763443</v>
      </c>
      <c r="AY675" s="31">
        <f t="shared" ca="1" si="792"/>
        <v>-1174.383064516129</v>
      </c>
      <c r="AZ675" s="31">
        <f t="shared" ca="1" si="793"/>
        <v>-997.34811827956992</v>
      </c>
      <c r="BA675" s="31">
        <f t="shared" ca="1" si="794"/>
        <v>-382.02016129032256</v>
      </c>
      <c r="BB675" s="31">
        <f t="shared" ca="1" si="795"/>
        <v>-2410.5497311827958</v>
      </c>
      <c r="BC675" s="31">
        <f t="shared" ca="1" si="796"/>
        <v>-1597.1438172043011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4672</v>
      </c>
      <c r="BI675" s="32">
        <f>IF($BF675&gt;$Y$7,"",IF(AND($BF675=$Y$7,$BG675=23),"",Entrées!D703-Entrées!D702))</f>
        <v>5600</v>
      </c>
      <c r="BJ675" s="32">
        <f>IF($BF675&gt;$Y$7,"",IF(AND($BF675=$Y$7,$BG675=23),"",Entrées!E703-Entrées!E702))</f>
        <v>5687.5</v>
      </c>
      <c r="BK675" s="32">
        <f>IF($BF675&gt;$Y$7,"",IF(AND($BF675=$Y$7,$BG675=23),"",Entrées!F703-Entrées!F702))</f>
        <v>8</v>
      </c>
      <c r="BL675" s="32">
        <f>IF($BF675&gt;$Y$7,"",IF(AND($BF675=$Y$7,$BG675=23),"",Entrées!G703-Entrées!G702))</f>
        <v>551</v>
      </c>
      <c r="BM675" s="32">
        <f>IF($BF675&gt;$Y$7,"",IF(AND($BF675=$Y$7,$BG675=23),"",Entrées!H703-Entrées!H702))</f>
        <v>-14.5</v>
      </c>
      <c r="BN675" s="32">
        <f>IF($BF675&gt;$Y$7,"",IF(AND($BF675=$Y$7,$BG675=23),"",Entrées!I703-Entrées!I702))</f>
        <v>76.5</v>
      </c>
      <c r="BO675" s="32">
        <f>IF($BF675&gt;$Y$7,"",IF(AND($BF675=$Y$7,$BG675=23),"",Entrées!J703-Entrées!J702))</f>
        <v>-399.5</v>
      </c>
      <c r="BP675" s="32">
        <f>IF($BF675&gt;$Y$7,"",IF(AND($BF675=$Y$7,$BG675=23),"",Entrées!K703-Entrées!K702))</f>
        <v>-75.5</v>
      </c>
      <c r="BQ675" s="32">
        <f>IF($BF675&gt;$Y$7,"",IF(AND($BF675=$Y$7,$BG675=23),"",Entrées!L703-Entrées!L702))</f>
        <v>2771</v>
      </c>
      <c r="BR675" s="32">
        <f>IF($BF675&gt;$Y$7,"",IF(AND($BF675=$Y$7,$BG675=23),"",Entrées!M703-Entrées!M702))</f>
        <v>-0.5</v>
      </c>
      <c r="BS675" s="32">
        <f>IF($BF675&gt;$Y$7,"",IF(AND($BF675=$Y$7,$BG675=23),"",Entrées!N703-Entrées!N702))</f>
        <v>-2</v>
      </c>
      <c r="BT675" s="32">
        <f>IF($BF675&gt;$Y$7,"",IF(AND($BF675=$Y$7,$BG675=23),"",Entrées!O703-Entrées!O702))</f>
        <v>1758.5</v>
      </c>
      <c r="BU675" s="32">
        <f>IF($BF675&gt;$Y$7,"",IF(AND($BF675=$Y$7,$BG675=23),"",Entrées!P703-Entrées!P702))</f>
        <v>6</v>
      </c>
      <c r="BV675" s="32">
        <f>IF($BF675&gt;$Y$7,"",IF(AND($BF675=$Y$7,$BG675=23),"",Entrées!Q703-Entrées!Q702))</f>
        <v>328</v>
      </c>
      <c r="BW675" s="32">
        <f>IF($BF675&gt;$Y$7,"",IF(AND($BF675=$Y$7,$BG675=23),"",Entrées!R703-Entrées!R702))</f>
        <v>7</v>
      </c>
      <c r="BX675" s="32">
        <f>IF($BF675&gt;$Y$7,"",IF(AND($BF675=$Y$7,$BG675=23),"",Entrées!S703-Entrées!S702))</f>
        <v>-61</v>
      </c>
      <c r="BY675" s="32">
        <f>IF($BF675&gt;$Y$7,"",IF(AND($BF675=$Y$7,$BG675=23),"",Entrées!T703-Entrées!T702))</f>
        <v>457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1499</v>
      </c>
      <c r="CD675" s="33">
        <f>IF($BF675&lt;=$Y$7,Entrées!J702/CD$2,"")</f>
        <v>0.61519051223820342</v>
      </c>
      <c r="CE675" s="33">
        <f>IF($BF675&lt;=$Y$7,Entrées!K702/CE$2,"")</f>
        <v>1.839464882943144E-2</v>
      </c>
      <c r="CF675" s="11">
        <f t="shared" si="798"/>
        <v>7926</v>
      </c>
      <c r="CG675" s="11">
        <f t="shared" si="799"/>
        <v>4186</v>
      </c>
      <c r="CH675" s="52">
        <f t="shared" si="800"/>
        <v>0.27160101910413265</v>
      </c>
      <c r="CI675" s="52">
        <f t="shared" si="801"/>
        <v>9.6170382329218221E-2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49473.956989247294</v>
      </c>
      <c r="AK676" s="31">
        <f t="shared" ca="1" si="778"/>
        <v>49350.672043010745</v>
      </c>
      <c r="AL676" s="31">
        <f t="shared" ca="1" si="779"/>
        <v>49398.118279569891</v>
      </c>
      <c r="AM676" s="31">
        <f t="shared" ca="1" si="780"/>
        <v>347.55645161290329</v>
      </c>
      <c r="AN676" s="31">
        <f t="shared" ca="1" si="781"/>
        <v>2588.1444892473114</v>
      </c>
      <c r="AO676" s="31">
        <f t="shared" ca="1" si="782"/>
        <v>1503.5463709677417</v>
      </c>
      <c r="AP676" s="31">
        <f t="shared" ca="1" si="783"/>
        <v>41704.171370967742</v>
      </c>
      <c r="AQ676" s="31">
        <f t="shared" ca="1" si="784"/>
        <v>2152.7096774193546</v>
      </c>
      <c r="AR676" s="31">
        <f t="shared" ca="1" si="785"/>
        <v>402.56922043010746</v>
      </c>
      <c r="AS676" s="31">
        <f t="shared" ca="1" si="786"/>
        <v>6508.2741935483891</v>
      </c>
      <c r="AT676" s="31">
        <f t="shared" ca="1" si="787"/>
        <v>-813.07862903225805</v>
      </c>
      <c r="AU676" s="31">
        <f t="shared" ca="1" si="788"/>
        <v>663.5913978494624</v>
      </c>
      <c r="AV676" s="31">
        <f t="shared" ca="1" si="789"/>
        <v>-5583.5161290322567</v>
      </c>
      <c r="AW676" s="31">
        <f t="shared" ca="1" si="790"/>
        <v>65.047043010752674</v>
      </c>
      <c r="AX676" s="31">
        <f t="shared" ca="1" si="791"/>
        <v>1350.5215053763443</v>
      </c>
      <c r="AY676" s="31">
        <f t="shared" ca="1" si="792"/>
        <v>-1174.383064516129</v>
      </c>
      <c r="AZ676" s="31">
        <f t="shared" ca="1" si="793"/>
        <v>-997.34811827956992</v>
      </c>
      <c r="BA676" s="31">
        <f t="shared" ca="1" si="794"/>
        <v>-382.02016129032256</v>
      </c>
      <c r="BB676" s="31">
        <f t="shared" ca="1" si="795"/>
        <v>-2410.5497311827958</v>
      </c>
      <c r="BC676" s="31">
        <f t="shared" ca="1" si="796"/>
        <v>-1597.1438172043011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2470</v>
      </c>
      <c r="BI676" s="32">
        <f>IF($BF676&gt;$Y$7,"",IF(AND($BF676=$Y$7,$BG676=23),"",Entrées!D704-Entrées!D703))</f>
        <v>1025</v>
      </c>
      <c r="BJ676" s="32">
        <f>IF($BF676&gt;$Y$7,"",IF(AND($BF676=$Y$7,$BG676=23),"",Entrées!E704-Entrées!E703))</f>
        <v>1100</v>
      </c>
      <c r="BK676" s="32">
        <f>IF($BF676&gt;$Y$7,"",IF(AND($BF676=$Y$7,$BG676=23),"",Entrées!F704-Entrées!F703))</f>
        <v>2</v>
      </c>
      <c r="BL676" s="32">
        <f>IF($BF676&gt;$Y$7,"",IF(AND($BF676=$Y$7,$BG676=23),"",Entrées!G704-Entrées!G703))</f>
        <v>245.5</v>
      </c>
      <c r="BM676" s="32">
        <f>IF($BF676&gt;$Y$7,"",IF(AND($BF676=$Y$7,$BG676=23),"",Entrées!H704-Entrées!H703))</f>
        <v>0</v>
      </c>
      <c r="BN676" s="32">
        <f>IF($BF676&gt;$Y$7,"",IF(AND($BF676=$Y$7,$BG676=23),"",Entrées!I704-Entrées!I703))</f>
        <v>219.5</v>
      </c>
      <c r="BO676" s="32">
        <f>IF($BF676&gt;$Y$7,"",IF(AND($BF676=$Y$7,$BG676=23),"",Entrées!J704-Entrées!J703))</f>
        <v>-228</v>
      </c>
      <c r="BP676" s="32">
        <f>IF($BF676&gt;$Y$7,"",IF(AND($BF676=$Y$7,$BG676=23),"",Entrées!K704-Entrées!K703))</f>
        <v>-1</v>
      </c>
      <c r="BQ676" s="32">
        <f>IF($BF676&gt;$Y$7,"",IF(AND($BF676=$Y$7,$BG676=23),"",Entrées!L704-Entrées!L703))</f>
        <v>1432</v>
      </c>
      <c r="BR676" s="32">
        <f>IF($BF676&gt;$Y$7,"",IF(AND($BF676=$Y$7,$BG676=23),"",Entrées!M704-Entrées!M703))</f>
        <v>0.5</v>
      </c>
      <c r="BS676" s="32">
        <f>IF($BF676&gt;$Y$7,"",IF(AND($BF676=$Y$7,$BG676=23),"",Entrées!N704-Entrées!N703))</f>
        <v>12.5</v>
      </c>
      <c r="BT676" s="32">
        <f>IF($BF676&gt;$Y$7,"",IF(AND($BF676=$Y$7,$BG676=23),"",Entrées!O704-Entrées!O703))</f>
        <v>786.5</v>
      </c>
      <c r="BU676" s="32">
        <f>IF($BF676&gt;$Y$7,"",IF(AND($BF676=$Y$7,$BG676=23),"",Entrées!P704-Entrées!P703))</f>
        <v>2.5</v>
      </c>
      <c r="BV676" s="32">
        <f>IF($BF676&gt;$Y$7,"",IF(AND($BF676=$Y$7,$BG676=23),"",Entrées!Q704-Entrées!Q703))</f>
        <v>-581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510</v>
      </c>
      <c r="BY676" s="32">
        <f>IF($BF676&gt;$Y$7,"",IF(AND($BF676=$Y$7,$BG676=23),"",Entrées!T704-Entrées!T703))</f>
        <v>0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-572</v>
      </c>
      <c r="CD676" s="33">
        <f>IF($BF676&lt;=$Y$7,Entrées!J703/CD$2,"")</f>
        <v>0.56478677769366636</v>
      </c>
      <c r="CE676" s="33">
        <f>IF($BF676&lt;=$Y$7,Entrées!K703/CE$2,"")</f>
        <v>3.58337314859054E-4</v>
      </c>
      <c r="CF676" s="11">
        <f t="shared" si="798"/>
        <v>7926</v>
      </c>
      <c r="CG676" s="11">
        <f t="shared" si="799"/>
        <v>4186</v>
      </c>
      <c r="CH676" s="52">
        <f t="shared" si="800"/>
        <v>0.27160101910413265</v>
      </c>
      <c r="CI676" s="52">
        <f t="shared" si="801"/>
        <v>9.6170382329218221E-2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49473.956989247294</v>
      </c>
      <c r="AK677" s="31">
        <f t="shared" ca="1" si="778"/>
        <v>49350.672043010745</v>
      </c>
      <c r="AL677" s="31">
        <f t="shared" ca="1" si="779"/>
        <v>49398.118279569891</v>
      </c>
      <c r="AM677" s="31">
        <f t="shared" ca="1" si="780"/>
        <v>347.55645161290329</v>
      </c>
      <c r="AN677" s="31">
        <f t="shared" ca="1" si="781"/>
        <v>2588.1444892473114</v>
      </c>
      <c r="AO677" s="31">
        <f t="shared" ca="1" si="782"/>
        <v>1503.5463709677417</v>
      </c>
      <c r="AP677" s="31">
        <f t="shared" ca="1" si="783"/>
        <v>41704.171370967742</v>
      </c>
      <c r="AQ677" s="31">
        <f t="shared" ca="1" si="784"/>
        <v>2152.7096774193546</v>
      </c>
      <c r="AR677" s="31">
        <f t="shared" ca="1" si="785"/>
        <v>402.56922043010746</v>
      </c>
      <c r="AS677" s="31">
        <f t="shared" ca="1" si="786"/>
        <v>6508.2741935483891</v>
      </c>
      <c r="AT677" s="31">
        <f t="shared" ca="1" si="787"/>
        <v>-813.07862903225805</v>
      </c>
      <c r="AU677" s="31">
        <f t="shared" ca="1" si="788"/>
        <v>663.5913978494624</v>
      </c>
      <c r="AV677" s="31">
        <f t="shared" ca="1" si="789"/>
        <v>-5583.5161290322567</v>
      </c>
      <c r="AW677" s="31">
        <f t="shared" ca="1" si="790"/>
        <v>65.047043010752674</v>
      </c>
      <c r="AX677" s="31">
        <f t="shared" ca="1" si="791"/>
        <v>1350.5215053763443</v>
      </c>
      <c r="AY677" s="31">
        <f t="shared" ca="1" si="792"/>
        <v>-1174.383064516129</v>
      </c>
      <c r="AZ677" s="31">
        <f t="shared" ca="1" si="793"/>
        <v>-997.34811827956992</v>
      </c>
      <c r="BA677" s="31">
        <f t="shared" ca="1" si="794"/>
        <v>-382.02016129032256</v>
      </c>
      <c r="BB677" s="31">
        <f t="shared" ca="1" si="795"/>
        <v>-2410.5497311827958</v>
      </c>
      <c r="BC677" s="31">
        <f t="shared" ca="1" si="796"/>
        <v>-1597.1438172043011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-3721</v>
      </c>
      <c r="BI677" s="32">
        <f>IF($BF677&gt;$Y$7,"",IF(AND($BF677=$Y$7,$BG677=23),"",Entrées!D705-Entrées!D704))</f>
        <v>-4100</v>
      </c>
      <c r="BJ677" s="32">
        <f>IF($BF677&gt;$Y$7,"",IF(AND($BF677=$Y$7,$BG677=23),"",Entrées!E705-Entrées!E704))</f>
        <v>-3962.5</v>
      </c>
      <c r="BK677" s="32">
        <f>IF($BF677&gt;$Y$7,"",IF(AND($BF677=$Y$7,$BG677=23),"",Entrées!F705-Entrées!F704))</f>
        <v>5</v>
      </c>
      <c r="BL677" s="32">
        <f>IF($BF677&gt;$Y$7,"",IF(AND($BF677=$Y$7,$BG677=23),"",Entrées!G705-Entrées!G704))</f>
        <v>-302</v>
      </c>
      <c r="BM677" s="32">
        <f>IF($BF677&gt;$Y$7,"",IF(AND($BF677=$Y$7,$BG677=23),"",Entrées!H705-Entrées!H704))</f>
        <v>-1</v>
      </c>
      <c r="BN677" s="32">
        <f>IF($BF677&gt;$Y$7,"",IF(AND($BF677=$Y$7,$BG677=23),"",Entrées!I705-Entrées!I704))</f>
        <v>-246.5</v>
      </c>
      <c r="BO677" s="32">
        <f>IF($BF677&gt;$Y$7,"",IF(AND($BF677=$Y$7,$BG677=23),"",Entrées!J705-Entrées!J704))</f>
        <v>64.5</v>
      </c>
      <c r="BP677" s="32">
        <f>IF($BF677&gt;$Y$7,"",IF(AND($BF677=$Y$7,$BG677=23),"",Entrées!K705-Entrées!K704))</f>
        <v>-0.5</v>
      </c>
      <c r="BQ677" s="32">
        <f>IF($BF677&gt;$Y$7,"",IF(AND($BF677=$Y$7,$BG677=23),"",Entrées!L705-Entrées!L704))</f>
        <v>-2576</v>
      </c>
      <c r="BR677" s="32">
        <f>IF($BF677&gt;$Y$7,"",IF(AND($BF677=$Y$7,$BG677=23),"",Entrées!M705-Entrées!M704))</f>
        <v>0</v>
      </c>
      <c r="BS677" s="32">
        <f>IF($BF677&gt;$Y$7,"",IF(AND($BF677=$Y$7,$BG677=23),"",Entrées!N705-Entrées!N704))</f>
        <v>-1.5</v>
      </c>
      <c r="BT677" s="32">
        <f>IF($BF677&gt;$Y$7,"",IF(AND($BF677=$Y$7,$BG677=23),"",Entrées!O705-Entrées!O704))</f>
        <v>-662.5</v>
      </c>
      <c r="BU677" s="32">
        <f>IF($BF677&gt;$Y$7,"",IF(AND($BF677=$Y$7,$BG677=23),"",Entrées!P705-Entrées!P704))</f>
        <v>-2</v>
      </c>
      <c r="BV677" s="32">
        <f>IF($BF677&gt;$Y$7,"",IF(AND($BF677=$Y$7,$BG677=23),"",Entrées!Q705-Entrées!Q704))</f>
        <v>-389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426</v>
      </c>
      <c r="BY677" s="32">
        <f>IF($BF677&gt;$Y$7,"",IF(AND($BF677=$Y$7,$BG677=23),"",Entrées!T705-Entrées!T704))</f>
        <v>-406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-747</v>
      </c>
      <c r="CD677" s="33">
        <f>IF($BF677&lt;=$Y$7,Entrées!J704/CD$2,"")</f>
        <v>0.53602069139540753</v>
      </c>
      <c r="CE677" s="33">
        <f>IF($BF677&lt;=$Y$7,Entrées!K704/CE$2,"")</f>
        <v>1.1944577161968466E-4</v>
      </c>
      <c r="CF677" s="11">
        <f t="shared" si="798"/>
        <v>7926</v>
      </c>
      <c r="CG677" s="11">
        <f t="shared" si="799"/>
        <v>4186</v>
      </c>
      <c r="CH677" s="52">
        <f t="shared" si="800"/>
        <v>0.27160101910413265</v>
      </c>
      <c r="CI677" s="52">
        <f t="shared" si="801"/>
        <v>9.6170382329218221E-2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-2598</v>
      </c>
      <c r="F678" s="28">
        <f ca="1">IF($D678&gt;$D$8,"",INDIRECT(ADDRESS(ROW(Entrées!$C$37)+($D678-1)*24+F$11,COLUMN(Entrées!$C$37)+($C678-1),4,TRUE,"Entrées")))</f>
        <v>-2597</v>
      </c>
      <c r="G678" s="28">
        <f ca="1">IF($D678&gt;$D$8,"",INDIRECT(ADDRESS(ROW(Entrées!$C$37)+($D678-1)*24+G$11,COLUMN(Entrées!$C$37)+($C678-1),4,TRUE,"Entrées")))</f>
        <v>-2598</v>
      </c>
      <c r="H678" s="28">
        <f ca="1">IF($D678&gt;$D$8,"",INDIRECT(ADDRESS(ROW(Entrées!$C$37)+($D678-1)*24+H$11,COLUMN(Entrées!$C$37)+($C678-1),4,TRUE,"Entrées")))</f>
        <v>-2598</v>
      </c>
      <c r="I678" s="28">
        <f ca="1">IF($D678&gt;$D$8,"",INDIRECT(ADDRESS(ROW(Entrées!$C$37)+($D678-1)*24+I$11,COLUMN(Entrées!$C$37)+($C678-1),4,TRUE,"Entrées")))</f>
        <v>-2598</v>
      </c>
      <c r="J678" s="28">
        <f ca="1">IF($D678&gt;$D$8,"",INDIRECT(ADDRESS(ROW(Entrées!$C$37)+($D678-1)*24+J$11,COLUMN(Entrées!$C$37)+($C678-1),4,TRUE,"Entrées")))</f>
        <v>-2598</v>
      </c>
      <c r="K678" s="28">
        <f ca="1">IF($D678&gt;$D$8,"",INDIRECT(ADDRESS(ROW(Entrées!$C$37)+($D678-1)*24+K$11,COLUMN(Entrées!$C$37)+($C678-1),4,TRUE,"Entrées")))</f>
        <v>-2598</v>
      </c>
      <c r="L678" s="28">
        <f ca="1">IF($D678&gt;$D$8,"",INDIRECT(ADDRESS(ROW(Entrées!$C$37)+($D678-1)*24+L$11,COLUMN(Entrées!$C$37)+($C678-1),4,TRUE,"Entrées")))</f>
        <v>-2678</v>
      </c>
      <c r="M678" s="28">
        <f ca="1">IF($D678&gt;$D$8,"",INDIRECT(ADDRESS(ROW(Entrées!$C$37)+($D678-1)*24+M$11,COLUMN(Entrées!$C$37)+($C678-1),4,TRUE,"Entrées")))</f>
        <v>-2753</v>
      </c>
      <c r="N678" s="28">
        <f ca="1">IF($D678&gt;$D$8,"",INDIRECT(ADDRESS(ROW(Entrées!$C$37)+($D678-1)*24+N$11,COLUMN(Entrées!$C$37)+($C678-1),4,TRUE,"Entrées")))</f>
        <v>-2753</v>
      </c>
      <c r="O678" s="28">
        <f ca="1">IF($D678&gt;$D$8,"",INDIRECT(ADDRESS(ROW(Entrées!$C$37)+($D678-1)*24+O$11,COLUMN(Entrées!$C$37)+($C678-1),4,TRUE,"Entrées")))</f>
        <v>-2753</v>
      </c>
      <c r="P678" s="28">
        <f ca="1">IF($D678&gt;$D$8,"",INDIRECT(ADDRESS(ROW(Entrées!$C$37)+($D678-1)*24+P$11,COLUMN(Entrées!$C$37)+($C678-1),4,TRUE,"Entrées")))</f>
        <v>-2750</v>
      </c>
      <c r="Q678" s="28">
        <f ca="1">IF($D678&gt;$D$8,"",INDIRECT(ADDRESS(ROW(Entrées!$C$37)+($D678-1)*24+Q$11,COLUMN(Entrées!$C$37)+($C678-1),4,TRUE,"Entrées")))</f>
        <v>-2429</v>
      </c>
      <c r="R678" s="28">
        <f ca="1">IF($D678&gt;$D$8,"",INDIRECT(ADDRESS(ROW(Entrées!$C$37)+($D678-1)*24+R$11,COLUMN(Entrées!$C$37)+($C678-1),4,TRUE,"Entrées")))</f>
        <v>-2193</v>
      </c>
      <c r="S678" s="28">
        <f ca="1">IF($D678&gt;$D$8,"",INDIRECT(ADDRESS(ROW(Entrées!$C$37)+($D678-1)*24+S$11,COLUMN(Entrées!$C$37)+($C678-1),4,TRUE,"Entrées")))</f>
        <v>-2710</v>
      </c>
      <c r="T678" s="28">
        <f ca="1">IF($D678&gt;$D$8,"",INDIRECT(ADDRESS(ROW(Entrées!$C$37)+($D678-1)*24+T$11,COLUMN(Entrées!$C$37)+($C678-1),4,TRUE,"Entrées")))</f>
        <v>-2753</v>
      </c>
      <c r="U678" s="28">
        <f ca="1">IF($D678&gt;$D$8,"",INDIRECT(ADDRESS(ROW(Entrées!$C$37)+($D678-1)*24+U$11,COLUMN(Entrées!$C$37)+($C678-1),4,TRUE,"Entrées")))</f>
        <v>-2753</v>
      </c>
      <c r="V678" s="28">
        <f ca="1">IF($D678&gt;$D$8,"",INDIRECT(ADDRESS(ROW(Entrées!$C$37)+($D678-1)*24+V$11,COLUMN(Entrées!$C$37)+($C678-1),4,TRUE,"Entrées")))</f>
        <v>-2753</v>
      </c>
      <c r="W678" s="28">
        <f ca="1">IF($D678&gt;$D$8,"",INDIRECT(ADDRESS(ROW(Entrées!$C$37)+($D678-1)*24+W$11,COLUMN(Entrées!$C$37)+($C678-1),4,TRUE,"Entrées")))</f>
        <v>-2753</v>
      </c>
      <c r="X678" s="28">
        <f ca="1">IF($D678&gt;$D$8,"",INDIRECT(ADDRESS(ROW(Entrées!$C$37)+($D678-1)*24+X$11,COLUMN(Entrées!$C$37)+($C678-1),4,TRUE,"Entrées")))</f>
        <v>-2753</v>
      </c>
      <c r="Y678" s="28">
        <f ca="1">IF($D678&gt;$D$8,"",INDIRECT(ADDRESS(ROW(Entrées!$C$37)+($D678-1)*24+Y$11,COLUMN(Entrées!$C$37)+($C678-1),4,TRUE,"Entrées")))</f>
        <v>-2753</v>
      </c>
      <c r="Z678" s="28">
        <f ca="1">IF($D678&gt;$D$8,"",INDIRECT(ADDRESS(ROW(Entrées!$C$37)+($D678-1)*24+Z$11,COLUMN(Entrées!$C$37)+($C678-1),4,TRUE,"Entrées")))</f>
        <v>-2753</v>
      </c>
      <c r="AA678" s="28">
        <f ca="1">IF($D678&gt;$D$8,"",INDIRECT(ADDRESS(ROW(Entrées!$C$37)+($D678-1)*24+AA$11,COLUMN(Entrées!$C$37)+($C678-1),4,TRUE,"Entrées")))</f>
        <v>-2753</v>
      </c>
      <c r="AB678" s="28">
        <f ca="1">IF($D678&gt;$D$8,"",INDIRECT(ADDRESS(ROW(Entrées!$C$37)+($D678-1)*24+AB$11,COLUMN(Entrées!$C$37)+($C678-1),4,TRUE,"Entrées")))</f>
        <v>-2598</v>
      </c>
      <c r="AC678" s="11"/>
      <c r="AD678" s="40">
        <f t="shared" ref="AD678:AD708" ca="1" si="830">SUM(E678:AB678)/24</f>
        <v>-2659.4166666666665</v>
      </c>
      <c r="AE678" s="40">
        <f ca="1">MAX(E678:AB678)</f>
        <v>-2193</v>
      </c>
      <c r="AF678" s="40">
        <f ca="1">MIN(E678:AB678)</f>
        <v>-2753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49473.956989247294</v>
      </c>
      <c r="AK678" s="31">
        <f t="shared" ca="1" si="778"/>
        <v>49350.672043010745</v>
      </c>
      <c r="AL678" s="31">
        <f t="shared" ca="1" si="779"/>
        <v>49398.118279569891</v>
      </c>
      <c r="AM678" s="31">
        <f t="shared" ca="1" si="780"/>
        <v>347.55645161290329</v>
      </c>
      <c r="AN678" s="31">
        <f t="shared" ca="1" si="781"/>
        <v>2588.1444892473114</v>
      </c>
      <c r="AO678" s="31">
        <f t="shared" ca="1" si="782"/>
        <v>1503.5463709677417</v>
      </c>
      <c r="AP678" s="31">
        <f t="shared" ca="1" si="783"/>
        <v>41704.171370967742</v>
      </c>
      <c r="AQ678" s="31">
        <f t="shared" ca="1" si="784"/>
        <v>2152.7096774193546</v>
      </c>
      <c r="AR678" s="31">
        <f t="shared" ca="1" si="785"/>
        <v>402.56922043010746</v>
      </c>
      <c r="AS678" s="31">
        <f t="shared" ca="1" si="786"/>
        <v>6508.2741935483891</v>
      </c>
      <c r="AT678" s="31">
        <f t="shared" ca="1" si="787"/>
        <v>-813.07862903225805</v>
      </c>
      <c r="AU678" s="31">
        <f t="shared" ca="1" si="788"/>
        <v>663.5913978494624</v>
      </c>
      <c r="AV678" s="31">
        <f t="shared" ca="1" si="789"/>
        <v>-5583.5161290322567</v>
      </c>
      <c r="AW678" s="31">
        <f t="shared" ca="1" si="790"/>
        <v>65.047043010752674</v>
      </c>
      <c r="AX678" s="31">
        <f t="shared" ca="1" si="791"/>
        <v>1350.5215053763443</v>
      </c>
      <c r="AY678" s="31">
        <f t="shared" ca="1" si="792"/>
        <v>-1174.383064516129</v>
      </c>
      <c r="AZ678" s="31">
        <f t="shared" ca="1" si="793"/>
        <v>-997.34811827956992</v>
      </c>
      <c r="BA678" s="31">
        <f t="shared" ca="1" si="794"/>
        <v>-382.02016129032256</v>
      </c>
      <c r="BB678" s="31">
        <f t="shared" ca="1" si="795"/>
        <v>-2410.5497311827958</v>
      </c>
      <c r="BC678" s="31">
        <f t="shared" ca="1" si="796"/>
        <v>-1597.1438172043011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-4129</v>
      </c>
      <c r="BI678" s="32">
        <f>IF($BF678&gt;$Y$7,"",IF(AND($BF678=$Y$7,$BG678=23),"",Entrées!D706-Entrées!D705))</f>
        <v>-4337.5</v>
      </c>
      <c r="BJ678" s="32">
        <f>IF($BF678&gt;$Y$7,"",IF(AND($BF678=$Y$7,$BG678=23),"",Entrées!E706-Entrées!E705))</f>
        <v>-4175</v>
      </c>
      <c r="BK678" s="32">
        <f>IF($BF678&gt;$Y$7,"",IF(AND($BF678=$Y$7,$BG678=23),"",Entrées!F706-Entrées!F705))</f>
        <v>-0.5</v>
      </c>
      <c r="BL678" s="32">
        <f>IF($BF678&gt;$Y$7,"",IF(AND($BF678=$Y$7,$BG678=23),"",Entrées!G706-Entrées!G705))</f>
        <v>112.5</v>
      </c>
      <c r="BM678" s="32">
        <f>IF($BF678&gt;$Y$7,"",IF(AND($BF678=$Y$7,$BG678=23),"",Entrées!H706-Entrées!H705))</f>
        <v>-12.5</v>
      </c>
      <c r="BN678" s="32">
        <f>IF($BF678&gt;$Y$7,"",IF(AND($BF678=$Y$7,$BG678=23),"",Entrées!I706-Entrées!I705))</f>
        <v>-739.5</v>
      </c>
      <c r="BO678" s="32">
        <f>IF($BF678&gt;$Y$7,"",IF(AND($BF678=$Y$7,$BG678=23),"",Entrées!J706-Entrées!J705))</f>
        <v>-21</v>
      </c>
      <c r="BP678" s="32">
        <f>IF($BF678&gt;$Y$7,"",IF(AND($BF678=$Y$7,$BG678=23),"",Entrées!K706-Entrées!K705))</f>
        <v>0</v>
      </c>
      <c r="BQ678" s="32">
        <f>IF($BF678&gt;$Y$7,"",IF(AND($BF678=$Y$7,$BG678=23),"",Entrées!L706-Entrées!L705))</f>
        <v>-2265.5</v>
      </c>
      <c r="BR678" s="32">
        <f>IF($BF678&gt;$Y$7,"",IF(AND($BF678=$Y$7,$BG678=23),"",Entrées!M706-Entrées!M705))</f>
        <v>-101.5</v>
      </c>
      <c r="BS678" s="32">
        <f>IF($BF678&gt;$Y$7,"",IF(AND($BF678=$Y$7,$BG678=23),"",Entrées!N706-Entrées!N705))</f>
        <v>-7</v>
      </c>
      <c r="BT678" s="32">
        <f>IF($BF678&gt;$Y$7,"",IF(AND($BF678=$Y$7,$BG678=23),"",Entrées!O706-Entrées!O705))</f>
        <v>-1093</v>
      </c>
      <c r="BU678" s="32">
        <f>IF($BF678&gt;$Y$7,"",IF(AND($BF678=$Y$7,$BG678=23),"",Entrées!P706-Entrées!P705))</f>
        <v>4.5</v>
      </c>
      <c r="BV678" s="32">
        <f>IF($BF678&gt;$Y$7,"",IF(AND($BF678=$Y$7,$BG678=23),"",Entrées!Q706-Entrées!Q705))</f>
        <v>582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-224</v>
      </c>
      <c r="BY678" s="32">
        <f>IF($BF678&gt;$Y$7,"",IF(AND($BF678=$Y$7,$BG678=23),"",Entrées!T706-Entrées!T705))</f>
        <v>-575</v>
      </c>
      <c r="BZ678" s="32">
        <f>IF($BF678&gt;$Y$7,"",IF(AND($BF678=$Y$7,$BG678=23),"",Entrées!U706-Entrées!U705))</f>
        <v>0</v>
      </c>
      <c r="CA678" s="32">
        <f>IF($BF678&gt;$Y$7,"",IF(AND($BF678=$Y$7,$BG678=23),"",Entrées!V706-Entrées!V705))</f>
        <v>-380</v>
      </c>
      <c r="CD678" s="33">
        <f>IF($BF678&lt;=$Y$7,Entrées!J705/CD$2,"")</f>
        <v>0.54415846580873073</v>
      </c>
      <c r="CE678" s="33">
        <f>IF($BF678&lt;=$Y$7,Entrées!K705/CE$2,"")</f>
        <v>0</v>
      </c>
      <c r="CF678" s="11">
        <f t="shared" si="798"/>
        <v>7926</v>
      </c>
      <c r="CG678" s="11">
        <f t="shared" si="799"/>
        <v>4186</v>
      </c>
      <c r="CH678" s="52">
        <f t="shared" si="800"/>
        <v>0.27160101910413265</v>
      </c>
      <c r="CI678" s="52">
        <f t="shared" si="801"/>
        <v>9.6170382329218221E-2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-2598</v>
      </c>
      <c r="F679" s="28">
        <f ca="1">IF($D679&gt;$D$8,"",INDIRECT(ADDRESS(ROW(Entrées!$C$37)+($D679-1)*24+F$11,COLUMN(Entrées!$C$37)+($C679-1),4,TRUE,"Entrées")))</f>
        <v>-2598</v>
      </c>
      <c r="G679" s="28">
        <f ca="1">IF($D679&gt;$D$8,"",INDIRECT(ADDRESS(ROW(Entrées!$C$37)+($D679-1)*24+G$11,COLUMN(Entrées!$C$37)+($C679-1),4,TRUE,"Entrées")))</f>
        <v>-2598</v>
      </c>
      <c r="H679" s="28">
        <f ca="1">IF($D679&gt;$D$8,"",INDIRECT(ADDRESS(ROW(Entrées!$C$37)+($D679-1)*24+H$11,COLUMN(Entrées!$C$37)+($C679-1),4,TRUE,"Entrées")))</f>
        <v>-2598</v>
      </c>
      <c r="I679" s="28">
        <f ca="1">IF($D679&gt;$D$8,"",INDIRECT(ADDRESS(ROW(Entrées!$C$37)+($D679-1)*24+I$11,COLUMN(Entrées!$C$37)+($C679-1),4,TRUE,"Entrées")))</f>
        <v>-2598</v>
      </c>
      <c r="J679" s="28">
        <f ca="1">IF($D679&gt;$D$8,"",INDIRECT(ADDRESS(ROW(Entrées!$C$37)+($D679-1)*24+J$11,COLUMN(Entrées!$C$37)+($C679-1),4,TRUE,"Entrées")))</f>
        <v>-2598</v>
      </c>
      <c r="K679" s="28">
        <f ca="1">IF($D679&gt;$D$8,"",INDIRECT(ADDRESS(ROW(Entrées!$C$37)+($D679-1)*24+K$11,COLUMN(Entrées!$C$37)+($C679-1),4,TRUE,"Entrées")))</f>
        <v>-2598</v>
      </c>
      <c r="L679" s="28">
        <f ca="1">IF($D679&gt;$D$8,"",INDIRECT(ADDRESS(ROW(Entrées!$C$37)+($D679-1)*24+L$11,COLUMN(Entrées!$C$37)+($C679-1),4,TRUE,"Entrées")))</f>
        <v>-2753</v>
      </c>
      <c r="M679" s="28">
        <f ca="1">IF($D679&gt;$D$8,"",INDIRECT(ADDRESS(ROW(Entrées!$C$37)+($D679-1)*24+M$11,COLUMN(Entrées!$C$37)+($C679-1),4,TRUE,"Entrées")))</f>
        <v>-2753</v>
      </c>
      <c r="N679" s="28">
        <f ca="1">IF($D679&gt;$D$8,"",INDIRECT(ADDRESS(ROW(Entrées!$C$37)+($D679-1)*24+N$11,COLUMN(Entrées!$C$37)+($C679-1),4,TRUE,"Entrées")))</f>
        <v>-2753</v>
      </c>
      <c r="O679" s="28">
        <f ca="1">IF($D679&gt;$D$8,"",INDIRECT(ADDRESS(ROW(Entrées!$C$37)+($D679-1)*24+O$11,COLUMN(Entrées!$C$37)+($C679-1),4,TRUE,"Entrées")))</f>
        <v>-2753</v>
      </c>
      <c r="P679" s="28">
        <f ca="1">IF($D679&gt;$D$8,"",INDIRECT(ADDRESS(ROW(Entrées!$C$37)+($D679-1)*24+P$11,COLUMN(Entrées!$C$37)+($C679-1),4,TRUE,"Entrées")))</f>
        <v>-2753</v>
      </c>
      <c r="Q679" s="28">
        <f ca="1">IF($D679&gt;$D$8,"",INDIRECT(ADDRESS(ROW(Entrées!$C$37)+($D679-1)*24+Q$11,COLUMN(Entrées!$C$37)+($C679-1),4,TRUE,"Entrées")))</f>
        <v>-2565</v>
      </c>
      <c r="R679" s="28">
        <f ca="1">IF($D679&gt;$D$8,"",INDIRECT(ADDRESS(ROW(Entrées!$C$37)+($D679-1)*24+R$11,COLUMN(Entrées!$C$37)+($C679-1),4,TRUE,"Entrées")))</f>
        <v>-2280</v>
      </c>
      <c r="S679" s="28">
        <f ca="1">IF($D679&gt;$D$8,"",INDIRECT(ADDRESS(ROW(Entrées!$C$37)+($D679-1)*24+S$11,COLUMN(Entrées!$C$37)+($C679-1),4,TRUE,"Entrées")))</f>
        <v>-2752</v>
      </c>
      <c r="T679" s="28">
        <f ca="1">IF($D679&gt;$D$8,"",INDIRECT(ADDRESS(ROW(Entrées!$C$37)+($D679-1)*24+T$11,COLUMN(Entrées!$C$37)+($C679-1),4,TRUE,"Entrées")))</f>
        <v>-2753</v>
      </c>
      <c r="U679" s="28">
        <f ca="1">IF($D679&gt;$D$8,"",INDIRECT(ADDRESS(ROW(Entrées!$C$37)+($D679-1)*24+U$11,COLUMN(Entrées!$C$37)+($C679-1),4,TRUE,"Entrées")))</f>
        <v>-2753</v>
      </c>
      <c r="V679" s="28">
        <f ca="1">IF($D679&gt;$D$8,"",INDIRECT(ADDRESS(ROW(Entrées!$C$37)+($D679-1)*24+V$11,COLUMN(Entrées!$C$37)+($C679-1),4,TRUE,"Entrées")))</f>
        <v>-2753</v>
      </c>
      <c r="W679" s="28">
        <f ca="1">IF($D679&gt;$D$8,"",INDIRECT(ADDRESS(ROW(Entrées!$C$37)+($D679-1)*24+W$11,COLUMN(Entrées!$C$37)+($C679-1),4,TRUE,"Entrées")))</f>
        <v>-2753</v>
      </c>
      <c r="X679" s="28">
        <f ca="1">IF($D679&gt;$D$8,"",INDIRECT(ADDRESS(ROW(Entrées!$C$37)+($D679-1)*24+X$11,COLUMN(Entrées!$C$37)+($C679-1),4,TRUE,"Entrées")))</f>
        <v>-2753</v>
      </c>
      <c r="Y679" s="28">
        <f ca="1">IF($D679&gt;$D$8,"",INDIRECT(ADDRESS(ROW(Entrées!$C$37)+($D679-1)*24+Y$11,COLUMN(Entrées!$C$37)+($C679-1),4,TRUE,"Entrées")))</f>
        <v>-2753</v>
      </c>
      <c r="Z679" s="28">
        <f ca="1">IF($D679&gt;$D$8,"",INDIRECT(ADDRESS(ROW(Entrées!$C$37)+($D679-1)*24+Z$11,COLUMN(Entrées!$C$37)+($C679-1),4,TRUE,"Entrées")))</f>
        <v>-2753</v>
      </c>
      <c r="AA679" s="28">
        <f ca="1">IF($D679&gt;$D$8,"",INDIRECT(ADDRESS(ROW(Entrées!$C$37)+($D679-1)*24+AA$11,COLUMN(Entrées!$C$37)+($C679-1),4,TRUE,"Entrées")))</f>
        <v>-2753</v>
      </c>
      <c r="AB679" s="28">
        <f ca="1">IF($D679&gt;$D$8,"",INDIRECT(ADDRESS(ROW(Entrées!$C$37)+($D679-1)*24+AB$11,COLUMN(Entrées!$C$37)+($C679-1),4,TRUE,"Entrées")))</f>
        <v>-2598</v>
      </c>
      <c r="AC679" s="11"/>
      <c r="AD679" s="40">
        <f t="shared" ca="1" si="830"/>
        <v>-2673.75</v>
      </c>
      <c r="AE679" s="40">
        <f t="shared" ref="AE679:AE708" ca="1" si="832">MAX(E679:AB679)</f>
        <v>-2280</v>
      </c>
      <c r="AF679" s="40">
        <f t="shared" ref="AF679:AF708" ca="1" si="833">MIN(E679:AB679)</f>
        <v>-2753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49473.956989247294</v>
      </c>
      <c r="AK679" s="31">
        <f t="shared" ca="1" si="778"/>
        <v>49350.672043010745</v>
      </c>
      <c r="AL679" s="31">
        <f t="shared" ca="1" si="779"/>
        <v>49398.118279569891</v>
      </c>
      <c r="AM679" s="31">
        <f t="shared" ca="1" si="780"/>
        <v>347.55645161290329</v>
      </c>
      <c r="AN679" s="31">
        <f t="shared" ca="1" si="781"/>
        <v>2588.1444892473114</v>
      </c>
      <c r="AO679" s="31">
        <f t="shared" ca="1" si="782"/>
        <v>1503.5463709677417</v>
      </c>
      <c r="AP679" s="31">
        <f t="shared" ca="1" si="783"/>
        <v>41704.171370967742</v>
      </c>
      <c r="AQ679" s="31">
        <f t="shared" ca="1" si="784"/>
        <v>2152.7096774193546</v>
      </c>
      <c r="AR679" s="31">
        <f t="shared" ca="1" si="785"/>
        <v>402.56922043010746</v>
      </c>
      <c r="AS679" s="31">
        <f t="shared" ca="1" si="786"/>
        <v>6508.2741935483891</v>
      </c>
      <c r="AT679" s="31">
        <f t="shared" ca="1" si="787"/>
        <v>-813.07862903225805</v>
      </c>
      <c r="AU679" s="31">
        <f t="shared" ca="1" si="788"/>
        <v>663.5913978494624</v>
      </c>
      <c r="AV679" s="31">
        <f t="shared" ca="1" si="789"/>
        <v>-5583.5161290322567</v>
      </c>
      <c r="AW679" s="31">
        <f t="shared" ca="1" si="790"/>
        <v>65.047043010752674</v>
      </c>
      <c r="AX679" s="31">
        <f t="shared" ca="1" si="791"/>
        <v>1350.5215053763443</v>
      </c>
      <c r="AY679" s="31">
        <f t="shared" ca="1" si="792"/>
        <v>-1174.383064516129</v>
      </c>
      <c r="AZ679" s="31">
        <f t="shared" ca="1" si="793"/>
        <v>-997.34811827956992</v>
      </c>
      <c r="BA679" s="31">
        <f t="shared" ca="1" si="794"/>
        <v>-382.02016129032256</v>
      </c>
      <c r="BB679" s="31">
        <f t="shared" ca="1" si="795"/>
        <v>-2410.5497311827958</v>
      </c>
      <c r="BC679" s="31">
        <f t="shared" ca="1" si="796"/>
        <v>-1597.1438172043011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-1987.5</v>
      </c>
      <c r="BI679" s="32">
        <f>IF($BF679&gt;$Y$7,"",IF(AND($BF679=$Y$7,$BG679=23),"",Entrées!D707-Entrées!D706))</f>
        <v>-325</v>
      </c>
      <c r="BJ679" s="32">
        <f>IF($BF679&gt;$Y$7,"",IF(AND($BF679=$Y$7,$BG679=23),"",Entrées!E707-Entrées!E706))</f>
        <v>-187.5</v>
      </c>
      <c r="BK679" s="32">
        <f>IF($BF679&gt;$Y$7,"",IF(AND($BF679=$Y$7,$BG679=23),"",Entrées!F707-Entrées!F706))</f>
        <v>1</v>
      </c>
      <c r="BL679" s="32">
        <f>IF($BF679&gt;$Y$7,"",IF(AND($BF679=$Y$7,$BG679=23),"",Entrées!G707-Entrées!G706))</f>
        <v>-217.5</v>
      </c>
      <c r="BM679" s="32">
        <f>IF($BF679&gt;$Y$7,"",IF(AND($BF679=$Y$7,$BG679=23),"",Entrées!H707-Entrées!H706))</f>
        <v>0</v>
      </c>
      <c r="BN679" s="32">
        <f>IF($BF679&gt;$Y$7,"",IF(AND($BF679=$Y$7,$BG679=23),"",Entrées!I707-Entrées!I706))</f>
        <v>-422.5</v>
      </c>
      <c r="BO679" s="32">
        <f>IF($BF679&gt;$Y$7,"",IF(AND($BF679=$Y$7,$BG679=23),"",Entrées!J707-Entrées!J706))</f>
        <v>-116.5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-638</v>
      </c>
      <c r="BR679" s="32">
        <f>IF($BF679&gt;$Y$7,"",IF(AND($BF679=$Y$7,$BG679=23),"",Entrées!M707-Entrées!M706))</f>
        <v>-261.5</v>
      </c>
      <c r="BS679" s="32">
        <f>IF($BF679&gt;$Y$7,"",IF(AND($BF679=$Y$7,$BG679=23),"",Entrées!N707-Entrées!N706))</f>
        <v>-1</v>
      </c>
      <c r="BT679" s="32">
        <f>IF($BF679&gt;$Y$7,"",IF(AND($BF679=$Y$7,$BG679=23),"",Entrées!O707-Entrées!O706))</f>
        <v>-331</v>
      </c>
      <c r="BU679" s="32">
        <f>IF($BF679&gt;$Y$7,"",IF(AND($BF679=$Y$7,$BG679=23),"",Entrées!P707-Entrées!P706))</f>
        <v>-1.5</v>
      </c>
      <c r="BV679" s="32">
        <f>IF($BF679&gt;$Y$7,"",IF(AND($BF679=$Y$7,$BG679=23),"",Entrées!Q707-Entrées!Q706))</f>
        <v>-61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-10</v>
      </c>
      <c r="BY679" s="32">
        <f>IF($BF679&gt;$Y$7,"",IF(AND($BF679=$Y$7,$BG679=23),"",Entrées!T707-Entrées!T706))</f>
        <v>-17</v>
      </c>
      <c r="BZ679" s="32">
        <f>IF($BF679&gt;$Y$7,"",IF(AND($BF679=$Y$7,$BG679=23),"",Entrées!U707-Entrées!U706))</f>
        <v>0</v>
      </c>
      <c r="CA679" s="32">
        <f>IF($BF679&gt;$Y$7,"",IF(AND($BF679=$Y$7,$BG679=23),"",Entrées!V707-Entrées!V706))</f>
        <v>-173</v>
      </c>
      <c r="CD679" s="33">
        <f>IF($BF679&lt;=$Y$7,Entrées!J706/CD$2,"")</f>
        <v>0.54150895786020692</v>
      </c>
      <c r="CE679" s="33">
        <f>IF($BF679&lt;=$Y$7,Entrées!K706/CE$2,"")</f>
        <v>0</v>
      </c>
      <c r="CF679" s="11">
        <f t="shared" si="798"/>
        <v>7926</v>
      </c>
      <c r="CG679" s="11">
        <f t="shared" si="799"/>
        <v>4186</v>
      </c>
      <c r="CH679" s="52">
        <f t="shared" si="800"/>
        <v>0.27160101910413265</v>
      </c>
      <c r="CI679" s="52">
        <f t="shared" si="801"/>
        <v>9.6170382329218221E-2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-2594</v>
      </c>
      <c r="F680" s="28">
        <f ca="1">IF($D680&gt;$D$8,"",INDIRECT(ADDRESS(ROW(Entrées!$C$37)+($D680-1)*24+F$11,COLUMN(Entrées!$C$37)+($C680-1),4,TRUE,"Entrées")))</f>
        <v>-2595</v>
      </c>
      <c r="G680" s="28">
        <f ca="1">IF($D680&gt;$D$8,"",INDIRECT(ADDRESS(ROW(Entrées!$C$37)+($D680-1)*24+G$11,COLUMN(Entrées!$C$37)+($C680-1),4,TRUE,"Entrées")))</f>
        <v>-2594</v>
      </c>
      <c r="H680" s="28">
        <f ca="1">IF($D680&gt;$D$8,"",INDIRECT(ADDRESS(ROW(Entrées!$C$37)+($D680-1)*24+H$11,COLUMN(Entrées!$C$37)+($C680-1),4,TRUE,"Entrées")))</f>
        <v>-2594</v>
      </c>
      <c r="I680" s="28">
        <f ca="1">IF($D680&gt;$D$8,"",INDIRECT(ADDRESS(ROW(Entrées!$C$37)+($D680-1)*24+I$11,COLUMN(Entrées!$C$37)+($C680-1),4,TRUE,"Entrées")))</f>
        <v>-2598</v>
      </c>
      <c r="J680" s="28">
        <f ca="1">IF($D680&gt;$D$8,"",INDIRECT(ADDRESS(ROW(Entrées!$C$37)+($D680-1)*24+J$11,COLUMN(Entrées!$C$37)+($C680-1),4,TRUE,"Entrées")))</f>
        <v>-2598</v>
      </c>
      <c r="K680" s="28">
        <f ca="1">IF($D680&gt;$D$8,"",INDIRECT(ADDRESS(ROW(Entrées!$C$37)+($D680-1)*24+K$11,COLUMN(Entrées!$C$37)+($C680-1),4,TRUE,"Entrées")))</f>
        <v>-2598</v>
      </c>
      <c r="L680" s="28">
        <f ca="1">IF($D680&gt;$D$8,"",INDIRECT(ADDRESS(ROW(Entrées!$C$37)+($D680-1)*24+L$11,COLUMN(Entrées!$C$37)+($C680-1),4,TRUE,"Entrées")))</f>
        <v>-2753</v>
      </c>
      <c r="M680" s="28">
        <f ca="1">IF($D680&gt;$D$8,"",INDIRECT(ADDRESS(ROW(Entrées!$C$37)+($D680-1)*24+M$11,COLUMN(Entrées!$C$37)+($C680-1),4,TRUE,"Entrées")))</f>
        <v>-2753</v>
      </c>
      <c r="N680" s="28">
        <f ca="1">IF($D680&gt;$D$8,"",INDIRECT(ADDRESS(ROW(Entrées!$C$37)+($D680-1)*24+N$11,COLUMN(Entrées!$C$37)+($C680-1),4,TRUE,"Entrées")))</f>
        <v>-2753</v>
      </c>
      <c r="O680" s="28">
        <f ca="1">IF($D680&gt;$D$8,"",INDIRECT(ADDRESS(ROW(Entrées!$C$37)+($D680-1)*24+O$11,COLUMN(Entrées!$C$37)+($C680-1),4,TRUE,"Entrées")))</f>
        <v>-2747</v>
      </c>
      <c r="P680" s="28">
        <f ca="1">IF($D680&gt;$D$8,"",INDIRECT(ADDRESS(ROW(Entrées!$C$37)+($D680-1)*24+P$11,COLUMN(Entrées!$C$37)+($C680-1),4,TRUE,"Entrées")))</f>
        <v>-2753</v>
      </c>
      <c r="Q680" s="28">
        <f ca="1">IF($D680&gt;$D$8,"",INDIRECT(ADDRESS(ROW(Entrées!$C$37)+($D680-1)*24+Q$11,COLUMN(Entrées!$C$37)+($C680-1),4,TRUE,"Entrées")))</f>
        <v>-2703</v>
      </c>
      <c r="R680" s="28">
        <f ca="1">IF($D680&gt;$D$8,"",INDIRECT(ADDRESS(ROW(Entrées!$C$37)+($D680-1)*24+R$11,COLUMN(Entrées!$C$37)+($C680-1),4,TRUE,"Entrées")))</f>
        <v>-2753</v>
      </c>
      <c r="S680" s="28">
        <f ca="1">IF($D680&gt;$D$8,"",INDIRECT(ADDRESS(ROW(Entrées!$C$37)+($D680-1)*24+S$11,COLUMN(Entrées!$C$37)+($C680-1),4,TRUE,"Entrées")))</f>
        <v>-2753</v>
      </c>
      <c r="T680" s="28">
        <f ca="1">IF($D680&gt;$D$8,"",INDIRECT(ADDRESS(ROW(Entrées!$C$37)+($D680-1)*24+T$11,COLUMN(Entrées!$C$37)+($C680-1),4,TRUE,"Entrées")))</f>
        <v>-2750</v>
      </c>
      <c r="U680" s="28">
        <f ca="1">IF($D680&gt;$D$8,"",INDIRECT(ADDRESS(ROW(Entrées!$C$37)+($D680-1)*24+U$11,COLUMN(Entrées!$C$37)+($C680-1),4,TRUE,"Entrées")))</f>
        <v>-2753</v>
      </c>
      <c r="V680" s="28">
        <f ca="1">IF($D680&gt;$D$8,"",INDIRECT(ADDRESS(ROW(Entrées!$C$37)+($D680-1)*24+V$11,COLUMN(Entrées!$C$37)+($C680-1),4,TRUE,"Entrées")))</f>
        <v>-2752</v>
      </c>
      <c r="W680" s="28">
        <f ca="1">IF($D680&gt;$D$8,"",INDIRECT(ADDRESS(ROW(Entrées!$C$37)+($D680-1)*24+W$11,COLUMN(Entrées!$C$37)+($C680-1),4,TRUE,"Entrées")))</f>
        <v>-2753</v>
      </c>
      <c r="X680" s="28">
        <f ca="1">IF($D680&gt;$D$8,"",INDIRECT(ADDRESS(ROW(Entrées!$C$37)+($D680-1)*24+X$11,COLUMN(Entrées!$C$37)+($C680-1),4,TRUE,"Entrées")))</f>
        <v>-2753</v>
      </c>
      <c r="Y680" s="28">
        <f ca="1">IF($D680&gt;$D$8,"",INDIRECT(ADDRESS(ROW(Entrées!$C$37)+($D680-1)*24+Y$11,COLUMN(Entrées!$C$37)+($C680-1),4,TRUE,"Entrées")))</f>
        <v>-2753</v>
      </c>
      <c r="Z680" s="28">
        <f ca="1">IF($D680&gt;$D$8,"",INDIRECT(ADDRESS(ROW(Entrées!$C$37)+($D680-1)*24+Z$11,COLUMN(Entrées!$C$37)+($C680-1),4,TRUE,"Entrées")))</f>
        <v>-2753</v>
      </c>
      <c r="AA680" s="28">
        <f ca="1">IF($D680&gt;$D$8,"",INDIRECT(ADDRESS(ROW(Entrées!$C$37)+($D680-1)*24+AA$11,COLUMN(Entrées!$C$37)+($C680-1),4,TRUE,"Entrées")))</f>
        <v>-2753</v>
      </c>
      <c r="AB680" s="28">
        <f ca="1">IF($D680&gt;$D$8,"",INDIRECT(ADDRESS(ROW(Entrées!$C$37)+($D680-1)*24+AB$11,COLUMN(Entrées!$C$37)+($C680-1),4,TRUE,"Entrées")))</f>
        <v>-2598</v>
      </c>
      <c r="AC680" s="11"/>
      <c r="AD680" s="40">
        <f t="shared" ca="1" si="830"/>
        <v>-2698.2083333333335</v>
      </c>
      <c r="AE680" s="40">
        <f t="shared" ca="1" si="832"/>
        <v>-2594</v>
      </c>
      <c r="AF680" s="40">
        <f t="shared" ca="1" si="833"/>
        <v>-2753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49473.956989247294</v>
      </c>
      <c r="AK680" s="31">
        <f t="shared" ca="1" si="778"/>
        <v>49350.672043010745</v>
      </c>
      <c r="AL680" s="31">
        <f t="shared" ca="1" si="779"/>
        <v>49398.118279569891</v>
      </c>
      <c r="AM680" s="31">
        <f t="shared" ca="1" si="780"/>
        <v>347.55645161290329</v>
      </c>
      <c r="AN680" s="31">
        <f t="shared" ca="1" si="781"/>
        <v>2588.1444892473114</v>
      </c>
      <c r="AO680" s="31">
        <f t="shared" ca="1" si="782"/>
        <v>1503.5463709677417</v>
      </c>
      <c r="AP680" s="31">
        <f t="shared" ca="1" si="783"/>
        <v>41704.171370967742</v>
      </c>
      <c r="AQ680" s="31">
        <f t="shared" ca="1" si="784"/>
        <v>2152.7096774193546</v>
      </c>
      <c r="AR680" s="31">
        <f t="shared" ca="1" si="785"/>
        <v>402.56922043010746</v>
      </c>
      <c r="AS680" s="31">
        <f t="shared" ca="1" si="786"/>
        <v>6508.2741935483891</v>
      </c>
      <c r="AT680" s="31">
        <f t="shared" ca="1" si="787"/>
        <v>-813.07862903225805</v>
      </c>
      <c r="AU680" s="31">
        <f t="shared" ca="1" si="788"/>
        <v>663.5913978494624</v>
      </c>
      <c r="AV680" s="31">
        <f t="shared" ca="1" si="789"/>
        <v>-5583.5161290322567</v>
      </c>
      <c r="AW680" s="31">
        <f t="shared" ca="1" si="790"/>
        <v>65.047043010752674</v>
      </c>
      <c r="AX680" s="31">
        <f t="shared" ca="1" si="791"/>
        <v>1350.5215053763443</v>
      </c>
      <c r="AY680" s="31">
        <f t="shared" ca="1" si="792"/>
        <v>-1174.383064516129</v>
      </c>
      <c r="AZ680" s="31">
        <f t="shared" ca="1" si="793"/>
        <v>-997.34811827956992</v>
      </c>
      <c r="BA680" s="31">
        <f t="shared" ca="1" si="794"/>
        <v>-382.02016129032256</v>
      </c>
      <c r="BB680" s="31">
        <f t="shared" ca="1" si="795"/>
        <v>-2410.5497311827958</v>
      </c>
      <c r="BC680" s="31">
        <f t="shared" ca="1" si="796"/>
        <v>-1597.1438172043011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2305</v>
      </c>
      <c r="BI680" s="32">
        <f>IF($BF680&gt;$Y$7,"",IF(AND($BF680=$Y$7,$BG680=23),"",Entrées!D708-Entrées!D707))</f>
        <v>725</v>
      </c>
      <c r="BJ680" s="32">
        <f>IF($BF680&gt;$Y$7,"",IF(AND($BF680=$Y$7,$BG680=23),"",Entrées!E708-Entrées!E707))</f>
        <v>887.5</v>
      </c>
      <c r="BK680" s="32">
        <f>IF($BF680&gt;$Y$7,"",IF(AND($BF680=$Y$7,$BG680=23),"",Entrées!F708-Entrées!F707))</f>
        <v>0.5</v>
      </c>
      <c r="BL680" s="32">
        <f>IF($BF680&gt;$Y$7,"",IF(AND($BF680=$Y$7,$BG680=23),"",Entrées!G708-Entrées!G707))</f>
        <v>-17.5</v>
      </c>
      <c r="BM680" s="32">
        <f>IF($BF680&gt;$Y$7,"",IF(AND($BF680=$Y$7,$BG680=23),"",Entrées!H708-Entrées!H707))</f>
        <v>-0.5</v>
      </c>
      <c r="BN680" s="32">
        <f>IF($BF680&gt;$Y$7,"",IF(AND($BF680=$Y$7,$BG680=23),"",Entrées!I708-Entrées!I707))</f>
        <v>27.5</v>
      </c>
      <c r="BO680" s="32">
        <f>IF($BF680&gt;$Y$7,"",IF(AND($BF680=$Y$7,$BG680=23),"",Entrées!J708-Entrées!J707))</f>
        <v>76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1070</v>
      </c>
      <c r="BR680" s="32">
        <f>IF($BF680&gt;$Y$7,"",IF(AND($BF680=$Y$7,$BG680=23),"",Entrées!M708-Entrées!M707))</f>
        <v>362</v>
      </c>
      <c r="BS680" s="32">
        <f>IF($BF680&gt;$Y$7,"",IF(AND($BF680=$Y$7,$BG680=23),"",Entrées!N708-Entrées!N707))</f>
        <v>2.5</v>
      </c>
      <c r="BT680" s="32">
        <f>IF($BF680&gt;$Y$7,"",IF(AND($BF680=$Y$7,$BG680=23),"",Entrées!O708-Entrées!O707))</f>
        <v>783</v>
      </c>
      <c r="BU680" s="32">
        <f>IF($BF680&gt;$Y$7,"",IF(AND($BF680=$Y$7,$BG680=23),"",Entrées!P708-Entrées!P707))</f>
        <v>-2.5</v>
      </c>
      <c r="BV680" s="32">
        <f>IF($BF680&gt;$Y$7,"",IF(AND($BF680=$Y$7,$BG680=23),"",Entrées!Q708-Entrées!Q707))</f>
        <v>54</v>
      </c>
      <c r="BW680" s="32">
        <f>IF($BF680&gt;$Y$7,"",IF(AND($BF680=$Y$7,$BG680=23),"",Entrées!R708-Entrées!R707))</f>
        <v>0</v>
      </c>
      <c r="BX680" s="32">
        <f>IF($BF680&gt;$Y$7,"",IF(AND($BF680=$Y$7,$BG680=23),"",Entrées!S708-Entrées!S707))</f>
        <v>379</v>
      </c>
      <c r="BY680" s="32">
        <f>IF($BF680&gt;$Y$7,"",IF(AND($BF680=$Y$7,$BG680=23),"",Entrées!T708-Entrées!T707))</f>
        <v>-2</v>
      </c>
      <c r="BZ680" s="32">
        <f>IF($BF680&gt;$Y$7,"",IF(AND($BF680=$Y$7,$BG680=23),"",Entrées!U708-Entrées!U707))</f>
        <v>155</v>
      </c>
      <c r="CA680" s="32">
        <f>IF($BF680&gt;$Y$7,"",IF(AND($BF680=$Y$7,$BG680=23),"",Entrées!V708-Entrées!V707))</f>
        <v>806</v>
      </c>
      <c r="CD680" s="33">
        <f>IF($BF680&lt;=$Y$7,Entrées!J707/CD$2,"")</f>
        <v>0.52681049709815797</v>
      </c>
      <c r="CE680" s="33">
        <f>IF($BF680&lt;=$Y$7,Entrées!K707/CE$2,"")</f>
        <v>0</v>
      </c>
      <c r="CF680" s="11">
        <f t="shared" si="798"/>
        <v>7926</v>
      </c>
      <c r="CG680" s="11">
        <f t="shared" si="799"/>
        <v>4186</v>
      </c>
      <c r="CH680" s="52">
        <f t="shared" si="800"/>
        <v>0.27160101910413265</v>
      </c>
      <c r="CI680" s="52">
        <f t="shared" si="801"/>
        <v>9.6170382329218221E-2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-2597</v>
      </c>
      <c r="F681" s="28">
        <f ca="1">IF($D681&gt;$D$8,"",INDIRECT(ADDRESS(ROW(Entrées!$C$37)+($D681-1)*24+F$11,COLUMN(Entrées!$C$37)+($C681-1),4,TRUE,"Entrées")))</f>
        <v>-2597</v>
      </c>
      <c r="G681" s="28">
        <f ca="1">IF($D681&gt;$D$8,"",INDIRECT(ADDRESS(ROW(Entrées!$C$37)+($D681-1)*24+G$11,COLUMN(Entrées!$C$37)+($C681-1),4,TRUE,"Entrées")))</f>
        <v>-2597</v>
      </c>
      <c r="H681" s="28">
        <f ca="1">IF($D681&gt;$D$8,"",INDIRECT(ADDRESS(ROW(Entrées!$C$37)+($D681-1)*24+H$11,COLUMN(Entrées!$C$37)+($C681-1),4,TRUE,"Entrées")))</f>
        <v>-2597</v>
      </c>
      <c r="I681" s="28">
        <f ca="1">IF($D681&gt;$D$8,"",INDIRECT(ADDRESS(ROW(Entrées!$C$37)+($D681-1)*24+I$11,COLUMN(Entrées!$C$37)+($C681-1),4,TRUE,"Entrées")))</f>
        <v>-2597</v>
      </c>
      <c r="J681" s="28">
        <f ca="1">IF($D681&gt;$D$8,"",INDIRECT(ADDRESS(ROW(Entrées!$C$37)+($D681-1)*24+J$11,COLUMN(Entrées!$C$37)+($C681-1),4,TRUE,"Entrées")))</f>
        <v>-2597</v>
      </c>
      <c r="K681" s="28">
        <f ca="1">IF($D681&gt;$D$8,"",INDIRECT(ADDRESS(ROW(Entrées!$C$37)+($D681-1)*24+K$11,COLUMN(Entrées!$C$37)+($C681-1),4,TRUE,"Entrées")))</f>
        <v>-2597</v>
      </c>
      <c r="L681" s="28">
        <f ca="1">IF($D681&gt;$D$8,"",INDIRECT(ADDRESS(ROW(Entrées!$C$37)+($D681-1)*24+L$11,COLUMN(Entrées!$C$37)+($C681-1),4,TRUE,"Entrées")))</f>
        <v>-2261</v>
      </c>
      <c r="M681" s="28">
        <f ca="1">IF($D681&gt;$D$8,"",INDIRECT(ADDRESS(ROW(Entrées!$C$37)+($D681-1)*24+M$11,COLUMN(Entrées!$C$37)+($C681-1),4,TRUE,"Entrées")))</f>
        <v>-2752</v>
      </c>
      <c r="N681" s="28">
        <f ca="1">IF($D681&gt;$D$8,"",INDIRECT(ADDRESS(ROW(Entrées!$C$37)+($D681-1)*24+N$11,COLUMN(Entrées!$C$37)+($C681-1),4,TRUE,"Entrées")))</f>
        <v>-2752</v>
      </c>
      <c r="O681" s="28">
        <f ca="1">IF($D681&gt;$D$8,"",INDIRECT(ADDRESS(ROW(Entrées!$C$37)+($D681-1)*24+O$11,COLUMN(Entrées!$C$37)+($C681-1),4,TRUE,"Entrées")))</f>
        <v>-2602</v>
      </c>
      <c r="P681" s="28">
        <f ca="1">IF($D681&gt;$D$8,"",INDIRECT(ADDRESS(ROW(Entrées!$C$37)+($D681-1)*24+P$11,COLUMN(Entrées!$C$37)+($C681-1),4,TRUE,"Entrées")))</f>
        <v>-2752</v>
      </c>
      <c r="Q681" s="28">
        <f ca="1">IF($D681&gt;$D$8,"",INDIRECT(ADDRESS(ROW(Entrées!$C$37)+($D681-1)*24+Q$11,COLUMN(Entrées!$C$37)+($C681-1),4,TRUE,"Entrées")))</f>
        <v>-2252</v>
      </c>
      <c r="R681" s="28">
        <f ca="1">IF($D681&gt;$D$8,"",INDIRECT(ADDRESS(ROW(Entrées!$C$37)+($D681-1)*24+R$11,COLUMN(Entrées!$C$37)+($C681-1),4,TRUE,"Entrées")))</f>
        <v>-2235</v>
      </c>
      <c r="S681" s="28">
        <f ca="1">IF($D681&gt;$D$8,"",INDIRECT(ADDRESS(ROW(Entrées!$C$37)+($D681-1)*24+S$11,COLUMN(Entrées!$C$37)+($C681-1),4,TRUE,"Entrées")))</f>
        <v>-2658</v>
      </c>
      <c r="T681" s="28">
        <f ca="1">IF($D681&gt;$D$8,"",INDIRECT(ADDRESS(ROW(Entrées!$C$37)+($D681-1)*24+T$11,COLUMN(Entrées!$C$37)+($C681-1),4,TRUE,"Entrées")))</f>
        <v>-2752</v>
      </c>
      <c r="U681" s="28">
        <f ca="1">IF($D681&gt;$D$8,"",INDIRECT(ADDRESS(ROW(Entrées!$C$37)+($D681-1)*24+U$11,COLUMN(Entrées!$C$37)+($C681-1),4,TRUE,"Entrées")))</f>
        <v>-2752</v>
      </c>
      <c r="V681" s="28">
        <f ca="1">IF($D681&gt;$D$8,"",INDIRECT(ADDRESS(ROW(Entrées!$C$37)+($D681-1)*24+V$11,COLUMN(Entrées!$C$37)+($C681-1),4,TRUE,"Entrées")))</f>
        <v>-2612</v>
      </c>
      <c r="W681" s="28">
        <f ca="1">IF($D681&gt;$D$8,"",INDIRECT(ADDRESS(ROW(Entrées!$C$37)+($D681-1)*24+W$11,COLUMN(Entrées!$C$37)+($C681-1),4,TRUE,"Entrées")))</f>
        <v>-2752</v>
      </c>
      <c r="X681" s="28">
        <f ca="1">IF($D681&gt;$D$8,"",INDIRECT(ADDRESS(ROW(Entrées!$C$37)+($D681-1)*24+X$11,COLUMN(Entrées!$C$37)+($C681-1),4,TRUE,"Entrées")))</f>
        <v>-2752</v>
      </c>
      <c r="Y681" s="28">
        <f ca="1">IF($D681&gt;$D$8,"",INDIRECT(ADDRESS(ROW(Entrées!$C$37)+($D681-1)*24+Y$11,COLUMN(Entrées!$C$37)+($C681-1),4,TRUE,"Entrées")))</f>
        <v>-2612</v>
      </c>
      <c r="Z681" s="28">
        <f ca="1">IF($D681&gt;$D$8,"",INDIRECT(ADDRESS(ROW(Entrées!$C$37)+($D681-1)*24+Z$11,COLUMN(Entrées!$C$37)+($C681-1),4,TRUE,"Entrées")))</f>
        <v>-2326</v>
      </c>
      <c r="AA681" s="28">
        <f ca="1">IF($D681&gt;$D$8,"",INDIRECT(ADDRESS(ROW(Entrées!$C$37)+($D681-1)*24+AA$11,COLUMN(Entrées!$C$37)+($C681-1),4,TRUE,"Entrées")))</f>
        <v>-1898</v>
      </c>
      <c r="AB681" s="28">
        <f ca="1">IF($D681&gt;$D$8,"",INDIRECT(ADDRESS(ROW(Entrées!$C$37)+($D681-1)*24+AB$11,COLUMN(Entrées!$C$37)+($C681-1),4,TRUE,"Entrées")))</f>
        <v>-1470</v>
      </c>
      <c r="AC681" s="11"/>
      <c r="AD681" s="40">
        <f t="shared" ca="1" si="830"/>
        <v>-2515.375</v>
      </c>
      <c r="AE681" s="40">
        <f t="shared" ca="1" si="832"/>
        <v>-1470</v>
      </c>
      <c r="AF681" s="40">
        <f t="shared" ca="1" si="833"/>
        <v>-2752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49473.956989247294</v>
      </c>
      <c r="AK681" s="31">
        <f t="shared" ca="1" si="778"/>
        <v>49350.672043010745</v>
      </c>
      <c r="AL681" s="31">
        <f t="shared" ca="1" si="779"/>
        <v>49398.118279569891</v>
      </c>
      <c r="AM681" s="31">
        <f t="shared" ca="1" si="780"/>
        <v>347.55645161290329</v>
      </c>
      <c r="AN681" s="31">
        <f t="shared" ca="1" si="781"/>
        <v>2588.1444892473114</v>
      </c>
      <c r="AO681" s="31">
        <f t="shared" ca="1" si="782"/>
        <v>1503.5463709677417</v>
      </c>
      <c r="AP681" s="31">
        <f t="shared" ca="1" si="783"/>
        <v>41704.171370967742</v>
      </c>
      <c r="AQ681" s="31">
        <f t="shared" ca="1" si="784"/>
        <v>2152.7096774193546</v>
      </c>
      <c r="AR681" s="31">
        <f t="shared" ca="1" si="785"/>
        <v>402.56922043010746</v>
      </c>
      <c r="AS681" s="31">
        <f t="shared" ca="1" si="786"/>
        <v>6508.2741935483891</v>
      </c>
      <c r="AT681" s="31">
        <f t="shared" ca="1" si="787"/>
        <v>-813.07862903225805</v>
      </c>
      <c r="AU681" s="31">
        <f t="shared" ca="1" si="788"/>
        <v>663.5913978494624</v>
      </c>
      <c r="AV681" s="31">
        <f t="shared" ca="1" si="789"/>
        <v>-5583.5161290322567</v>
      </c>
      <c r="AW681" s="31">
        <f t="shared" ca="1" si="790"/>
        <v>65.047043010752674</v>
      </c>
      <c r="AX681" s="31">
        <f t="shared" ca="1" si="791"/>
        <v>1350.5215053763443</v>
      </c>
      <c r="AY681" s="31">
        <f t="shared" ca="1" si="792"/>
        <v>-1174.383064516129</v>
      </c>
      <c r="AZ681" s="31">
        <f t="shared" ca="1" si="793"/>
        <v>-997.34811827956992</v>
      </c>
      <c r="BA681" s="31">
        <f t="shared" ca="1" si="794"/>
        <v>-382.02016129032256</v>
      </c>
      <c r="BB681" s="31">
        <f t="shared" ca="1" si="795"/>
        <v>-2410.5497311827958</v>
      </c>
      <c r="BC681" s="31">
        <f t="shared" ca="1" si="796"/>
        <v>-1597.1438172043011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-1916</v>
      </c>
      <c r="BI681" s="32">
        <f>IF($BF681&gt;$Y$7,"",IF(AND($BF681=$Y$7,$BG681=23),"",Entrées!D709-Entrées!D708))</f>
        <v>-2700</v>
      </c>
      <c r="BJ681" s="32">
        <f>IF($BF681&gt;$Y$7,"",IF(AND($BF681=$Y$7,$BG681=23),"",Entrées!E709-Entrées!E708))</f>
        <v>-2275</v>
      </c>
      <c r="BK681" s="32">
        <f>IF($BF681&gt;$Y$7,"",IF(AND($BF681=$Y$7,$BG681=23),"",Entrées!F709-Entrées!F708))</f>
        <v>0.5</v>
      </c>
      <c r="BL681" s="32">
        <f>IF($BF681&gt;$Y$7,"",IF(AND($BF681=$Y$7,$BG681=23),"",Entrées!G709-Entrées!G708))</f>
        <v>-386</v>
      </c>
      <c r="BM681" s="32">
        <f>IF($BF681&gt;$Y$7,"",IF(AND($BF681=$Y$7,$BG681=23),"",Entrées!H709-Entrées!H708))</f>
        <v>0.5</v>
      </c>
      <c r="BN681" s="32">
        <f>IF($BF681&gt;$Y$7,"",IF(AND($BF681=$Y$7,$BG681=23),"",Entrées!I709-Entrées!I708))</f>
        <v>-620.5</v>
      </c>
      <c r="BO681" s="32">
        <f>IF($BF681&gt;$Y$7,"",IF(AND($BF681=$Y$7,$BG681=23),"",Entrées!J709-Entrées!J708))</f>
        <v>-201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-855</v>
      </c>
      <c r="BR681" s="32">
        <f>IF($BF681&gt;$Y$7,"",IF(AND($BF681=$Y$7,$BG681=23),"",Entrées!M709-Entrées!M708))</f>
        <v>-550.5</v>
      </c>
      <c r="BS681" s="32">
        <f>IF($BF681&gt;$Y$7,"",IF(AND($BF681=$Y$7,$BG681=23),"",Entrées!N709-Entrées!N708))</f>
        <v>-0.5</v>
      </c>
      <c r="BT681" s="32">
        <f>IF($BF681&gt;$Y$7,"",IF(AND($BF681=$Y$7,$BG681=23),"",Entrées!O709-Entrées!O708))</f>
        <v>696.5</v>
      </c>
      <c r="BU681" s="32">
        <f>IF($BF681&gt;$Y$7,"",IF(AND($BF681=$Y$7,$BG681=23),"",Entrées!P709-Entrées!P708))</f>
        <v>-3.5</v>
      </c>
      <c r="BV681" s="32">
        <f>IF($BF681&gt;$Y$7,"",IF(AND($BF681=$Y$7,$BG681=23),"",Entrées!Q709-Entrées!Q708))</f>
        <v>210</v>
      </c>
      <c r="BW681" s="32">
        <f>IF($BF681&gt;$Y$7,"",IF(AND($BF681=$Y$7,$BG681=23),"",Entrées!R709-Entrées!R708))</f>
        <v>-7</v>
      </c>
      <c r="BX681" s="32">
        <f>IF($BF681&gt;$Y$7,"",IF(AND($BF681=$Y$7,$BG681=23),"",Entrées!S709-Entrées!S708))</f>
        <v>438</v>
      </c>
      <c r="BY681" s="32">
        <f>IF($BF681&gt;$Y$7,"",IF(AND($BF681=$Y$7,$BG681=23),"",Entrées!T709-Entrées!T708))</f>
        <v>0</v>
      </c>
      <c r="BZ681" s="32">
        <f>IF($BF681&gt;$Y$7,"",IF(AND($BF681=$Y$7,$BG681=23),"",Entrées!U709-Entrées!U708))</f>
        <v>23</v>
      </c>
      <c r="CA681" s="32">
        <f>IF($BF681&gt;$Y$7,"",IF(AND($BF681=$Y$7,$BG681=23),"",Entrées!V709-Entrées!V708))</f>
        <v>-307</v>
      </c>
      <c r="CD681" s="33">
        <f>IF($BF681&lt;=$Y$7,Entrées!J708/CD$2,"")</f>
        <v>0.53639919253091095</v>
      </c>
      <c r="CE681" s="33">
        <f>IF($BF681&lt;=$Y$7,Entrées!K708/CE$2,"")</f>
        <v>0</v>
      </c>
      <c r="CF681" s="11">
        <f t="shared" si="798"/>
        <v>7926</v>
      </c>
      <c r="CG681" s="11">
        <f t="shared" si="799"/>
        <v>4186</v>
      </c>
      <c r="CH681" s="52">
        <f t="shared" si="800"/>
        <v>0.27160101910413265</v>
      </c>
      <c r="CI681" s="52">
        <f t="shared" si="801"/>
        <v>9.6170382329218221E-2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-1042</v>
      </c>
      <c r="F682" s="28">
        <f ca="1">IF($D682&gt;$D$8,"",INDIRECT(ADDRESS(ROW(Entrées!$C$37)+($D682-1)*24+F$11,COLUMN(Entrées!$C$37)+($C682-1),4,TRUE,"Entrées")))</f>
        <v>-1042</v>
      </c>
      <c r="G682" s="28">
        <f ca="1">IF($D682&gt;$D$8,"",INDIRECT(ADDRESS(ROW(Entrées!$C$37)+($D682-1)*24+G$11,COLUMN(Entrées!$C$37)+($C682-1),4,TRUE,"Entrées")))</f>
        <v>-1042</v>
      </c>
      <c r="H682" s="28">
        <f ca="1">IF($D682&gt;$D$8,"",INDIRECT(ADDRESS(ROW(Entrées!$C$37)+($D682-1)*24+H$11,COLUMN(Entrées!$C$37)+($C682-1),4,TRUE,"Entrées")))</f>
        <v>-1042</v>
      </c>
      <c r="I682" s="28">
        <f ca="1">IF($D682&gt;$D$8,"",INDIRECT(ADDRESS(ROW(Entrées!$C$37)+($D682-1)*24+I$11,COLUMN(Entrées!$C$37)+($C682-1),4,TRUE,"Entrées")))</f>
        <v>-1042</v>
      </c>
      <c r="J682" s="28">
        <f ca="1">IF($D682&gt;$D$8,"",INDIRECT(ADDRESS(ROW(Entrées!$C$37)+($D682-1)*24+J$11,COLUMN(Entrées!$C$37)+($C682-1),4,TRUE,"Entrées")))</f>
        <v>-1042</v>
      </c>
      <c r="K682" s="28">
        <f ca="1">IF($D682&gt;$D$8,"",INDIRECT(ADDRESS(ROW(Entrées!$C$37)+($D682-1)*24+K$11,COLUMN(Entrées!$C$37)+($C682-1),4,TRUE,"Entrées")))</f>
        <v>-1042</v>
      </c>
      <c r="L682" s="28">
        <f ca="1">IF($D682&gt;$D$8,"",INDIRECT(ADDRESS(ROW(Entrées!$C$37)+($D682-1)*24+L$11,COLUMN(Entrées!$C$37)+($C682-1),4,TRUE,"Entrées")))</f>
        <v>-1215</v>
      </c>
      <c r="M682" s="28">
        <f ca="1">IF($D682&gt;$D$8,"",INDIRECT(ADDRESS(ROW(Entrées!$C$37)+($D682-1)*24+M$11,COLUMN(Entrées!$C$37)+($C682-1),4,TRUE,"Entrées")))</f>
        <v>-1215</v>
      </c>
      <c r="N682" s="28">
        <f ca="1">IF($D682&gt;$D$8,"",INDIRECT(ADDRESS(ROW(Entrées!$C$37)+($D682-1)*24+N$11,COLUMN(Entrées!$C$37)+($C682-1),4,TRUE,"Entrées")))</f>
        <v>-1215</v>
      </c>
      <c r="O682" s="28">
        <f ca="1">IF($D682&gt;$D$8,"",INDIRECT(ADDRESS(ROW(Entrées!$C$37)+($D682-1)*24+O$11,COLUMN(Entrées!$C$37)+($C682-1),4,TRUE,"Entrées")))</f>
        <v>-1215</v>
      </c>
      <c r="P682" s="28">
        <f ca="1">IF($D682&gt;$D$8,"",INDIRECT(ADDRESS(ROW(Entrées!$C$37)+($D682-1)*24+P$11,COLUMN(Entrées!$C$37)+($C682-1),4,TRUE,"Entrées")))</f>
        <v>-1215</v>
      </c>
      <c r="Q682" s="28">
        <f ca="1">IF($D682&gt;$D$8,"",INDIRECT(ADDRESS(ROW(Entrées!$C$37)+($D682-1)*24+Q$11,COLUMN(Entrées!$C$37)+($C682-1),4,TRUE,"Entrées")))</f>
        <v>-1215</v>
      </c>
      <c r="R682" s="28">
        <f ca="1">IF($D682&gt;$D$8,"",INDIRECT(ADDRESS(ROW(Entrées!$C$37)+($D682-1)*24+R$11,COLUMN(Entrées!$C$37)+($C682-1),4,TRUE,"Entrées")))</f>
        <v>-1215</v>
      </c>
      <c r="S682" s="28">
        <f ca="1">IF($D682&gt;$D$8,"",INDIRECT(ADDRESS(ROW(Entrées!$C$37)+($D682-1)*24+S$11,COLUMN(Entrées!$C$37)+($C682-1),4,TRUE,"Entrées")))</f>
        <v>-1215</v>
      </c>
      <c r="T682" s="28">
        <f ca="1">IF($D682&gt;$D$8,"",INDIRECT(ADDRESS(ROW(Entrées!$C$37)+($D682-1)*24+T$11,COLUMN(Entrées!$C$37)+($C682-1),4,TRUE,"Entrées")))</f>
        <v>-1215</v>
      </c>
      <c r="U682" s="28">
        <f ca="1">IF($D682&gt;$D$8,"",INDIRECT(ADDRESS(ROW(Entrées!$C$37)+($D682-1)*24+U$11,COLUMN(Entrées!$C$37)+($C682-1),4,TRUE,"Entrées")))</f>
        <v>-1215</v>
      </c>
      <c r="V682" s="28">
        <f ca="1">IF($D682&gt;$D$8,"",INDIRECT(ADDRESS(ROW(Entrées!$C$37)+($D682-1)*24+V$11,COLUMN(Entrées!$C$37)+($C682-1),4,TRUE,"Entrées")))</f>
        <v>-1215</v>
      </c>
      <c r="W682" s="28">
        <f ca="1">IF($D682&gt;$D$8,"",INDIRECT(ADDRESS(ROW(Entrées!$C$37)+($D682-1)*24+W$11,COLUMN(Entrées!$C$37)+($C682-1),4,TRUE,"Entrées")))</f>
        <v>-1215</v>
      </c>
      <c r="X682" s="28">
        <f ca="1">IF($D682&gt;$D$8,"",INDIRECT(ADDRESS(ROW(Entrées!$C$37)+($D682-1)*24+X$11,COLUMN(Entrées!$C$37)+($C682-1),4,TRUE,"Entrées")))</f>
        <v>-1215</v>
      </c>
      <c r="Y682" s="28">
        <f ca="1">IF($D682&gt;$D$8,"",INDIRECT(ADDRESS(ROW(Entrées!$C$37)+($D682-1)*24+Y$11,COLUMN(Entrées!$C$37)+($C682-1),4,TRUE,"Entrées")))</f>
        <v>-1215</v>
      </c>
      <c r="Z682" s="28">
        <f ca="1">IF($D682&gt;$D$8,"",INDIRECT(ADDRESS(ROW(Entrées!$C$37)+($D682-1)*24+Z$11,COLUMN(Entrées!$C$37)+($C682-1),4,TRUE,"Entrées")))</f>
        <v>-1215</v>
      </c>
      <c r="AA682" s="28">
        <f ca="1">IF($D682&gt;$D$8,"",INDIRECT(ADDRESS(ROW(Entrées!$C$37)+($D682-1)*24+AA$11,COLUMN(Entrées!$C$37)+($C682-1),4,TRUE,"Entrées")))</f>
        <v>-1215</v>
      </c>
      <c r="AB682" s="28">
        <f ca="1">IF($D682&gt;$D$8,"",INDIRECT(ADDRESS(ROW(Entrées!$C$37)+($D682-1)*24+AB$11,COLUMN(Entrées!$C$37)+($C682-1),4,TRUE,"Entrées")))</f>
        <v>-1042</v>
      </c>
      <c r="AC682" s="11"/>
      <c r="AD682" s="40">
        <f t="shared" ca="1" si="830"/>
        <v>-1157.3333333333333</v>
      </c>
      <c r="AE682" s="40">
        <f t="shared" ca="1" si="832"/>
        <v>-1042</v>
      </c>
      <c r="AF682" s="40">
        <f t="shared" ca="1" si="833"/>
        <v>-1215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49473.956989247294</v>
      </c>
      <c r="AK682" s="31">
        <f t="shared" ca="1" si="778"/>
        <v>49350.672043010745</v>
      </c>
      <c r="AL682" s="31">
        <f t="shared" ca="1" si="779"/>
        <v>49398.118279569891</v>
      </c>
      <c r="AM682" s="31">
        <f t="shared" ca="1" si="780"/>
        <v>347.55645161290329</v>
      </c>
      <c r="AN682" s="31">
        <f t="shared" ca="1" si="781"/>
        <v>2588.1444892473114</v>
      </c>
      <c r="AO682" s="31">
        <f t="shared" ca="1" si="782"/>
        <v>1503.5463709677417</v>
      </c>
      <c r="AP682" s="31">
        <f t="shared" ca="1" si="783"/>
        <v>41704.171370967742</v>
      </c>
      <c r="AQ682" s="31">
        <f t="shared" ca="1" si="784"/>
        <v>2152.7096774193546</v>
      </c>
      <c r="AR682" s="31">
        <f t="shared" ca="1" si="785"/>
        <v>402.56922043010746</v>
      </c>
      <c r="AS682" s="31">
        <f t="shared" ca="1" si="786"/>
        <v>6508.2741935483891</v>
      </c>
      <c r="AT682" s="31">
        <f t="shared" ca="1" si="787"/>
        <v>-813.07862903225805</v>
      </c>
      <c r="AU682" s="31">
        <f t="shared" ca="1" si="788"/>
        <v>663.5913978494624</v>
      </c>
      <c r="AV682" s="31">
        <f t="shared" ca="1" si="789"/>
        <v>-5583.5161290322567</v>
      </c>
      <c r="AW682" s="31">
        <f t="shared" ca="1" si="790"/>
        <v>65.047043010752674</v>
      </c>
      <c r="AX682" s="31">
        <f t="shared" ca="1" si="791"/>
        <v>1350.5215053763443</v>
      </c>
      <c r="AY682" s="31">
        <f t="shared" ca="1" si="792"/>
        <v>-1174.383064516129</v>
      </c>
      <c r="AZ682" s="31">
        <f t="shared" ca="1" si="793"/>
        <v>-997.34811827956992</v>
      </c>
      <c r="BA682" s="31">
        <f t="shared" ca="1" si="794"/>
        <v>-382.02016129032256</v>
      </c>
      <c r="BB682" s="31">
        <f t="shared" ca="1" si="795"/>
        <v>-2410.5497311827958</v>
      </c>
      <c r="BC682" s="31">
        <f t="shared" ca="1" si="796"/>
        <v>-1597.1438172043011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-3941</v>
      </c>
      <c r="BI682" s="32">
        <f>IF($BF682&gt;$Y$7,"",IF(AND($BF682=$Y$7,$BG682=23),"",Entrées!D710-Entrées!D709))</f>
        <v>-2737.5</v>
      </c>
      <c r="BJ682" s="32">
        <f>IF($BF682&gt;$Y$7,"",IF(AND($BF682=$Y$7,$BG682=23),"",Entrées!E710-Entrées!E709))</f>
        <v>-2937.5</v>
      </c>
      <c r="BK682" s="32">
        <f>IF($BF682&gt;$Y$7,"",IF(AND($BF682=$Y$7,$BG682=23),"",Entrées!F710-Entrées!F709))</f>
        <v>-4</v>
      </c>
      <c r="BL682" s="32">
        <f>IF($BF682&gt;$Y$7,"",IF(AND($BF682=$Y$7,$BG682=23),"",Entrées!G710-Entrées!G709))</f>
        <v>-678</v>
      </c>
      <c r="BM682" s="32">
        <f>IF($BF682&gt;$Y$7,"",IF(AND($BF682=$Y$7,$BG682=23),"",Entrées!H710-Entrées!H709))</f>
        <v>0.5</v>
      </c>
      <c r="BN682" s="32">
        <f>IF($BF682&gt;$Y$7,"",IF(AND($BF682=$Y$7,$BG682=23),"",Entrées!I710-Entrées!I709))</f>
        <v>-472</v>
      </c>
      <c r="BO682" s="32">
        <f>IF($BF682&gt;$Y$7,"",IF(AND($BF682=$Y$7,$BG682=23),"",Entrées!J710-Entrées!J709))</f>
        <v>-52.5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-734.5</v>
      </c>
      <c r="BR682" s="32">
        <f>IF($BF682&gt;$Y$7,"",IF(AND($BF682=$Y$7,$BG682=23),"",Entrées!M710-Entrées!M709))</f>
        <v>-1991</v>
      </c>
      <c r="BS682" s="32">
        <f>IF($BF682&gt;$Y$7,"",IF(AND($BF682=$Y$7,$BG682=23),"",Entrées!N710-Entrées!N709))</f>
        <v>4</v>
      </c>
      <c r="BT682" s="32">
        <f>IF($BF682&gt;$Y$7,"",IF(AND($BF682=$Y$7,$BG682=23),"",Entrées!O710-Entrées!O709))</f>
        <v>-13.5</v>
      </c>
      <c r="BU682" s="32">
        <f>IF($BF682&gt;$Y$7,"",IF(AND($BF682=$Y$7,$BG682=23),"",Entrées!P710-Entrées!P709))</f>
        <v>-8</v>
      </c>
      <c r="BV682" s="32">
        <f>IF($BF682&gt;$Y$7,"",IF(AND($BF682=$Y$7,$BG682=23),"",Entrées!Q710-Entrées!Q709))</f>
        <v>22</v>
      </c>
      <c r="BW682" s="32">
        <f>IF($BF682&gt;$Y$7,"",IF(AND($BF682=$Y$7,$BG682=23),"",Entrées!R710-Entrées!R709))</f>
        <v>124</v>
      </c>
      <c r="BX682" s="32">
        <f>IF($BF682&gt;$Y$7,"",IF(AND($BF682=$Y$7,$BG682=23),"",Entrées!S710-Entrées!S709))</f>
        <v>-626</v>
      </c>
      <c r="BY682" s="32">
        <f>IF($BF682&gt;$Y$7,"",IF(AND($BF682=$Y$7,$BG682=23),"",Entrées!T710-Entrées!T709))</f>
        <v>200</v>
      </c>
      <c r="BZ682" s="32">
        <f>IF($BF682&gt;$Y$7,"",IF(AND($BF682=$Y$7,$BG682=23),"",Entrées!U710-Entrées!U709))</f>
        <v>144</v>
      </c>
      <c r="CA682" s="32">
        <f>IF($BF682&gt;$Y$7,"",IF(AND($BF682=$Y$7,$BG682=23),"",Entrées!V710-Entrées!V709))</f>
        <v>-64</v>
      </c>
      <c r="CD682" s="33">
        <f>IF($BF682&lt;=$Y$7,Entrées!J709/CD$2,"")</f>
        <v>0.51103961645218265</v>
      </c>
      <c r="CE682" s="33">
        <f>IF($BF682&lt;=$Y$7,Entrées!K709/CE$2,"")</f>
        <v>0</v>
      </c>
      <c r="CF682" s="11">
        <f t="shared" si="798"/>
        <v>7926</v>
      </c>
      <c r="CG682" s="11">
        <f t="shared" si="799"/>
        <v>4186</v>
      </c>
      <c r="CH682" s="52">
        <f t="shared" si="800"/>
        <v>0.27160101910413265</v>
      </c>
      <c r="CI682" s="52">
        <f t="shared" si="801"/>
        <v>9.6170382329218221E-2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-1042</v>
      </c>
      <c r="F683" s="28">
        <f ca="1">IF($D683&gt;$D$8,"",INDIRECT(ADDRESS(ROW(Entrées!$C$37)+($D683-1)*24+F$11,COLUMN(Entrées!$C$37)+($C683-1),4,TRUE,"Entrées")))</f>
        <v>-1042</v>
      </c>
      <c r="G683" s="28">
        <f ca="1">IF($D683&gt;$D$8,"",INDIRECT(ADDRESS(ROW(Entrées!$C$37)+($D683-1)*24+G$11,COLUMN(Entrées!$C$37)+($C683-1),4,TRUE,"Entrées")))</f>
        <v>-1042</v>
      </c>
      <c r="H683" s="28">
        <f ca="1">IF($D683&gt;$D$8,"",INDIRECT(ADDRESS(ROW(Entrées!$C$37)+($D683-1)*24+H$11,COLUMN(Entrées!$C$37)+($C683-1),4,TRUE,"Entrées")))</f>
        <v>-1042</v>
      </c>
      <c r="I683" s="28">
        <f ca="1">IF($D683&gt;$D$8,"",INDIRECT(ADDRESS(ROW(Entrées!$C$37)+($D683-1)*24+I$11,COLUMN(Entrées!$C$37)+($C683-1),4,TRUE,"Entrées")))</f>
        <v>-1042</v>
      </c>
      <c r="J683" s="28">
        <f ca="1">IF($D683&gt;$D$8,"",INDIRECT(ADDRESS(ROW(Entrées!$C$37)+($D683-1)*24+J$11,COLUMN(Entrées!$C$37)+($C683-1),4,TRUE,"Entrées")))</f>
        <v>-1042</v>
      </c>
      <c r="K683" s="28">
        <f ca="1">IF($D683&gt;$D$8,"",INDIRECT(ADDRESS(ROW(Entrées!$C$37)+($D683-1)*24+K$11,COLUMN(Entrées!$C$37)+($C683-1),4,TRUE,"Entrées")))</f>
        <v>-1042</v>
      </c>
      <c r="L683" s="28">
        <f ca="1">IF($D683&gt;$D$8,"",INDIRECT(ADDRESS(ROW(Entrées!$C$37)+($D683-1)*24+L$11,COLUMN(Entrées!$C$37)+($C683-1),4,TRUE,"Entrées")))</f>
        <v>-1215</v>
      </c>
      <c r="M683" s="28">
        <f ca="1">IF($D683&gt;$D$8,"",INDIRECT(ADDRESS(ROW(Entrées!$C$37)+($D683-1)*24+M$11,COLUMN(Entrées!$C$37)+($C683-1),4,TRUE,"Entrées")))</f>
        <v>-1215</v>
      </c>
      <c r="N683" s="28">
        <f ca="1">IF($D683&gt;$D$8,"",INDIRECT(ADDRESS(ROW(Entrées!$C$37)+($D683-1)*24+N$11,COLUMN(Entrées!$C$37)+($C683-1),4,TRUE,"Entrées")))</f>
        <v>-1215</v>
      </c>
      <c r="O683" s="28">
        <f ca="1">IF($D683&gt;$D$8,"",INDIRECT(ADDRESS(ROW(Entrées!$C$37)+($D683-1)*24+O$11,COLUMN(Entrées!$C$37)+($C683-1),4,TRUE,"Entrées")))</f>
        <v>-1215</v>
      </c>
      <c r="P683" s="28">
        <f ca="1">IF($D683&gt;$D$8,"",INDIRECT(ADDRESS(ROW(Entrées!$C$37)+($D683-1)*24+P$11,COLUMN(Entrées!$C$37)+($C683-1),4,TRUE,"Entrées")))</f>
        <v>-1215</v>
      </c>
      <c r="Q683" s="28">
        <f ca="1">IF($D683&gt;$D$8,"",INDIRECT(ADDRESS(ROW(Entrées!$C$37)+($D683-1)*24+Q$11,COLUMN(Entrées!$C$37)+($C683-1),4,TRUE,"Entrées")))</f>
        <v>-1215</v>
      </c>
      <c r="R683" s="28">
        <f ca="1">IF($D683&gt;$D$8,"",INDIRECT(ADDRESS(ROW(Entrées!$C$37)+($D683-1)*24+R$11,COLUMN(Entrées!$C$37)+($C683-1),4,TRUE,"Entrées")))</f>
        <v>-1215</v>
      </c>
      <c r="S683" s="28">
        <f ca="1">IF($D683&gt;$D$8,"",INDIRECT(ADDRESS(ROW(Entrées!$C$37)+($D683-1)*24+S$11,COLUMN(Entrées!$C$37)+($C683-1),4,TRUE,"Entrées")))</f>
        <v>-1215</v>
      </c>
      <c r="T683" s="28">
        <f ca="1">IF($D683&gt;$D$8,"",INDIRECT(ADDRESS(ROW(Entrées!$C$37)+($D683-1)*24+T$11,COLUMN(Entrées!$C$37)+($C683-1),4,TRUE,"Entrées")))</f>
        <v>-1215</v>
      </c>
      <c r="U683" s="28">
        <f ca="1">IF($D683&gt;$D$8,"",INDIRECT(ADDRESS(ROW(Entrées!$C$37)+($D683-1)*24+U$11,COLUMN(Entrées!$C$37)+($C683-1),4,TRUE,"Entrées")))</f>
        <v>-1215</v>
      </c>
      <c r="V683" s="28">
        <f ca="1">IF($D683&gt;$D$8,"",INDIRECT(ADDRESS(ROW(Entrées!$C$37)+($D683-1)*24+V$11,COLUMN(Entrées!$C$37)+($C683-1),4,TRUE,"Entrées")))</f>
        <v>-1215</v>
      </c>
      <c r="W683" s="28">
        <f ca="1">IF($D683&gt;$D$8,"",INDIRECT(ADDRESS(ROW(Entrées!$C$37)+($D683-1)*24+W$11,COLUMN(Entrées!$C$37)+($C683-1),4,TRUE,"Entrées")))</f>
        <v>-1215</v>
      </c>
      <c r="X683" s="28">
        <f ca="1">IF($D683&gt;$D$8,"",INDIRECT(ADDRESS(ROW(Entrées!$C$37)+($D683-1)*24+X$11,COLUMN(Entrées!$C$37)+($C683-1),4,TRUE,"Entrées")))</f>
        <v>-1215</v>
      </c>
      <c r="Y683" s="28">
        <f ca="1">IF($D683&gt;$D$8,"",INDIRECT(ADDRESS(ROW(Entrées!$C$37)+($D683-1)*24+Y$11,COLUMN(Entrées!$C$37)+($C683-1),4,TRUE,"Entrées")))</f>
        <v>-1215</v>
      </c>
      <c r="Z683" s="28">
        <f ca="1">IF($D683&gt;$D$8,"",INDIRECT(ADDRESS(ROW(Entrées!$C$37)+($D683-1)*24+Z$11,COLUMN(Entrées!$C$37)+($C683-1),4,TRUE,"Entrées")))</f>
        <v>-1215</v>
      </c>
      <c r="AA683" s="28">
        <f ca="1">IF($D683&gt;$D$8,"",INDIRECT(ADDRESS(ROW(Entrées!$C$37)+($D683-1)*24+AA$11,COLUMN(Entrées!$C$37)+($C683-1),4,TRUE,"Entrées")))</f>
        <v>-1215</v>
      </c>
      <c r="AB683" s="28">
        <f ca="1">IF($D683&gt;$D$8,"",INDIRECT(ADDRESS(ROW(Entrées!$C$37)+($D683-1)*24+AB$11,COLUMN(Entrées!$C$37)+($C683-1),4,TRUE,"Entrées")))</f>
        <v>-1042</v>
      </c>
      <c r="AC683" s="11"/>
      <c r="AD683" s="40">
        <f t="shared" ca="1" si="830"/>
        <v>-1157.3333333333333</v>
      </c>
      <c r="AE683" s="40">
        <f t="shared" ca="1" si="832"/>
        <v>-1042</v>
      </c>
      <c r="AF683" s="40">
        <f t="shared" ca="1" si="833"/>
        <v>-1215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49473.956989247294</v>
      </c>
      <c r="AK683" s="31">
        <f t="shared" ca="1" si="778"/>
        <v>49350.672043010745</v>
      </c>
      <c r="AL683" s="31">
        <f t="shared" ca="1" si="779"/>
        <v>49398.118279569891</v>
      </c>
      <c r="AM683" s="31">
        <f t="shared" ca="1" si="780"/>
        <v>347.55645161290329</v>
      </c>
      <c r="AN683" s="31">
        <f t="shared" ca="1" si="781"/>
        <v>2588.1444892473114</v>
      </c>
      <c r="AO683" s="31">
        <f t="shared" ca="1" si="782"/>
        <v>1503.5463709677417</v>
      </c>
      <c r="AP683" s="31">
        <f t="shared" ca="1" si="783"/>
        <v>41704.171370967742</v>
      </c>
      <c r="AQ683" s="31">
        <f t="shared" ca="1" si="784"/>
        <v>2152.7096774193546</v>
      </c>
      <c r="AR683" s="31">
        <f t="shared" ca="1" si="785"/>
        <v>402.56922043010746</v>
      </c>
      <c r="AS683" s="31">
        <f t="shared" ca="1" si="786"/>
        <v>6508.2741935483891</v>
      </c>
      <c r="AT683" s="31">
        <f t="shared" ca="1" si="787"/>
        <v>-813.07862903225805</v>
      </c>
      <c r="AU683" s="31">
        <f t="shared" ca="1" si="788"/>
        <v>663.5913978494624</v>
      </c>
      <c r="AV683" s="31">
        <f t="shared" ca="1" si="789"/>
        <v>-5583.5161290322567</v>
      </c>
      <c r="AW683" s="31">
        <f t="shared" ca="1" si="790"/>
        <v>65.047043010752674</v>
      </c>
      <c r="AX683" s="31">
        <f t="shared" ca="1" si="791"/>
        <v>1350.5215053763443</v>
      </c>
      <c r="AY683" s="31">
        <f t="shared" ca="1" si="792"/>
        <v>-1174.383064516129</v>
      </c>
      <c r="AZ683" s="31">
        <f t="shared" ca="1" si="793"/>
        <v>-997.34811827956992</v>
      </c>
      <c r="BA683" s="31">
        <f t="shared" ca="1" si="794"/>
        <v>-382.02016129032256</v>
      </c>
      <c r="BB683" s="31">
        <f t="shared" ca="1" si="795"/>
        <v>-2410.5497311827958</v>
      </c>
      <c r="BC683" s="31">
        <f t="shared" ca="1" si="796"/>
        <v>-1597.1438172043011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-1146.5</v>
      </c>
      <c r="BI683" s="32">
        <f>IF($BF683&gt;$Y$7,"",IF(AND($BF683=$Y$7,$BG683=23),"",Entrées!D711-Entrées!D710))</f>
        <v>-1525</v>
      </c>
      <c r="BJ683" s="32">
        <f>IF($BF683&gt;$Y$7,"",IF(AND($BF683=$Y$7,$BG683=23),"",Entrées!E711-Entrées!E710))</f>
        <v>-1425</v>
      </c>
      <c r="BK683" s="32">
        <f>IF($BF683&gt;$Y$7,"",IF(AND($BF683=$Y$7,$BG683=23),"",Entrées!F711-Entrées!F710))</f>
        <v>-4</v>
      </c>
      <c r="BL683" s="32">
        <f>IF($BF683&gt;$Y$7,"",IF(AND($BF683=$Y$7,$BG683=23),"",Entrées!G711-Entrées!G710))</f>
        <v>-201.5</v>
      </c>
      <c r="BM683" s="32">
        <f>IF($BF683&gt;$Y$7,"",IF(AND($BF683=$Y$7,$BG683=23),"",Entrées!H711-Entrées!H710))</f>
        <v>0</v>
      </c>
      <c r="BN683" s="32">
        <f>IF($BF683&gt;$Y$7,"",IF(AND($BF683=$Y$7,$BG683=23),"",Entrées!I711-Entrées!I710))</f>
        <v>-345</v>
      </c>
      <c r="BO683" s="32">
        <f>IF($BF683&gt;$Y$7,"",IF(AND($BF683=$Y$7,$BG683=23),"",Entrées!J711-Entrées!J710))</f>
        <v>-88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-73</v>
      </c>
      <c r="BR683" s="32">
        <f>IF($BF683&gt;$Y$7,"",IF(AND($BF683=$Y$7,$BG683=23),"",Entrées!M711-Entrées!M710))</f>
        <v>119</v>
      </c>
      <c r="BS683" s="32">
        <f>IF($BF683&gt;$Y$7,"",IF(AND($BF683=$Y$7,$BG683=23),"",Entrées!N711-Entrées!N710))</f>
        <v>5</v>
      </c>
      <c r="BT683" s="32">
        <f>IF($BF683&gt;$Y$7,"",IF(AND($BF683=$Y$7,$BG683=23),"",Entrées!O711-Entrées!O710))</f>
        <v>-559</v>
      </c>
      <c r="BU683" s="32">
        <f>IF($BF683&gt;$Y$7,"",IF(AND($BF683=$Y$7,$BG683=23),"",Entrées!P711-Entrées!P710))</f>
        <v>-3.5</v>
      </c>
      <c r="BV683" s="32">
        <f>IF($BF683&gt;$Y$7,"",IF(AND($BF683=$Y$7,$BG683=23),"",Entrées!Q711-Entrées!Q710))</f>
        <v>-949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74</v>
      </c>
      <c r="BY683" s="32">
        <f>IF($BF683&gt;$Y$7,"",IF(AND($BF683=$Y$7,$BG683=23),"",Entrées!T711-Entrées!T710))</f>
        <v>9</v>
      </c>
      <c r="BZ683" s="32">
        <f>IF($BF683&gt;$Y$7,"",IF(AND($BF683=$Y$7,$BG683=23),"",Entrées!U711-Entrées!U710))</f>
        <v>23</v>
      </c>
      <c r="CA683" s="32">
        <f>IF($BF683&gt;$Y$7,"",IF(AND($BF683=$Y$7,$BG683=23),"",Entrées!V711-Entrées!V710))</f>
        <v>6</v>
      </c>
      <c r="CD683" s="33">
        <f>IF($BF683&lt;=$Y$7,Entrées!J710/CD$2,"")</f>
        <v>0.50441584658087313</v>
      </c>
      <c r="CE683" s="33">
        <f>IF($BF683&lt;=$Y$7,Entrées!K710/CE$2,"")</f>
        <v>0</v>
      </c>
      <c r="CF683" s="11">
        <f t="shared" si="798"/>
        <v>7926</v>
      </c>
      <c r="CG683" s="11">
        <f t="shared" si="799"/>
        <v>4186</v>
      </c>
      <c r="CH683" s="52">
        <f t="shared" si="800"/>
        <v>0.27160101910413265</v>
      </c>
      <c r="CI683" s="52">
        <f t="shared" si="801"/>
        <v>9.6170382329218221E-2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-1042</v>
      </c>
      <c r="F684" s="28">
        <f ca="1">IF($D684&gt;$D$8,"",INDIRECT(ADDRESS(ROW(Entrées!$C$37)+($D684-1)*24+F$11,COLUMN(Entrées!$C$37)+($C684-1),4,TRUE,"Entrées")))</f>
        <v>-1042</v>
      </c>
      <c r="G684" s="28">
        <f ca="1">IF($D684&gt;$D$8,"",INDIRECT(ADDRESS(ROW(Entrées!$C$37)+($D684-1)*24+G$11,COLUMN(Entrées!$C$37)+($C684-1),4,TRUE,"Entrées")))</f>
        <v>-1042</v>
      </c>
      <c r="H684" s="28">
        <f ca="1">IF($D684&gt;$D$8,"",INDIRECT(ADDRESS(ROW(Entrées!$C$37)+($D684-1)*24+H$11,COLUMN(Entrées!$C$37)+($C684-1),4,TRUE,"Entrées")))</f>
        <v>-1042</v>
      </c>
      <c r="I684" s="28">
        <f ca="1">IF($D684&gt;$D$8,"",INDIRECT(ADDRESS(ROW(Entrées!$C$37)+($D684-1)*24+I$11,COLUMN(Entrées!$C$37)+($C684-1),4,TRUE,"Entrées")))</f>
        <v>-1042</v>
      </c>
      <c r="J684" s="28">
        <f ca="1">IF($D684&gt;$D$8,"",INDIRECT(ADDRESS(ROW(Entrées!$C$37)+($D684-1)*24+J$11,COLUMN(Entrées!$C$37)+($C684-1),4,TRUE,"Entrées")))</f>
        <v>-1042</v>
      </c>
      <c r="K684" s="28">
        <f ca="1">IF($D684&gt;$D$8,"",INDIRECT(ADDRESS(ROW(Entrées!$C$37)+($D684-1)*24+K$11,COLUMN(Entrées!$C$37)+($C684-1),4,TRUE,"Entrées")))</f>
        <v>-1415</v>
      </c>
      <c r="L684" s="28">
        <f ca="1">IF($D684&gt;$D$8,"",INDIRECT(ADDRESS(ROW(Entrées!$C$37)+($D684-1)*24+L$11,COLUMN(Entrées!$C$37)+($C684-1),4,TRUE,"Entrées")))</f>
        <v>-1478</v>
      </c>
      <c r="M684" s="28">
        <f ca="1">IF($D684&gt;$D$8,"",INDIRECT(ADDRESS(ROW(Entrées!$C$37)+($D684-1)*24+M$11,COLUMN(Entrées!$C$37)+($C684-1),4,TRUE,"Entrées")))</f>
        <v>-2062</v>
      </c>
      <c r="N684" s="28">
        <f ca="1">IF($D684&gt;$D$8,"",INDIRECT(ADDRESS(ROW(Entrées!$C$37)+($D684-1)*24+N$11,COLUMN(Entrées!$C$37)+($C684-1),4,TRUE,"Entrées")))</f>
        <v>-2477</v>
      </c>
      <c r="O684" s="28">
        <f ca="1">IF($D684&gt;$D$8,"",INDIRECT(ADDRESS(ROW(Entrées!$C$37)+($D684-1)*24+O$11,COLUMN(Entrées!$C$37)+($C684-1),4,TRUE,"Entrées")))</f>
        <v>-2417</v>
      </c>
      <c r="P684" s="28">
        <f ca="1">IF($D684&gt;$D$8,"",INDIRECT(ADDRESS(ROW(Entrées!$C$37)+($D684-1)*24+P$11,COLUMN(Entrées!$C$37)+($C684-1),4,TRUE,"Entrées")))</f>
        <v>-2742</v>
      </c>
      <c r="Q684" s="28">
        <f ca="1">IF($D684&gt;$D$8,"",INDIRECT(ADDRESS(ROW(Entrées!$C$37)+($D684-1)*24+Q$11,COLUMN(Entrées!$C$37)+($C684-1),4,TRUE,"Entrées")))</f>
        <v>-2387</v>
      </c>
      <c r="R684" s="28">
        <f ca="1">IF($D684&gt;$D$8,"",INDIRECT(ADDRESS(ROW(Entrées!$C$37)+($D684-1)*24+R$11,COLUMN(Entrées!$C$37)+($C684-1),4,TRUE,"Entrées")))</f>
        <v>-2394</v>
      </c>
      <c r="S684" s="28">
        <f ca="1">IF($D684&gt;$D$8,"",INDIRECT(ADDRESS(ROW(Entrées!$C$37)+($D684-1)*24+S$11,COLUMN(Entrées!$C$37)+($C684-1),4,TRUE,"Entrées")))</f>
        <v>-2750</v>
      </c>
      <c r="T684" s="28">
        <f ca="1">IF($D684&gt;$D$8,"",INDIRECT(ADDRESS(ROW(Entrées!$C$37)+($D684-1)*24+T$11,COLUMN(Entrées!$C$37)+($C684-1),4,TRUE,"Entrées")))</f>
        <v>-2752</v>
      </c>
      <c r="U684" s="28">
        <f ca="1">IF($D684&gt;$D$8,"",INDIRECT(ADDRESS(ROW(Entrées!$C$37)+($D684-1)*24+U$11,COLUMN(Entrées!$C$37)+($C684-1),4,TRUE,"Entrées")))</f>
        <v>-2752</v>
      </c>
      <c r="V684" s="28">
        <f ca="1">IF($D684&gt;$D$8,"",INDIRECT(ADDRESS(ROW(Entrées!$C$37)+($D684-1)*24+V$11,COLUMN(Entrées!$C$37)+($C684-1),4,TRUE,"Entrées")))</f>
        <v>-2752</v>
      </c>
      <c r="W684" s="28">
        <f ca="1">IF($D684&gt;$D$8,"",INDIRECT(ADDRESS(ROW(Entrées!$C$37)+($D684-1)*24+W$11,COLUMN(Entrées!$C$37)+($C684-1),4,TRUE,"Entrées")))</f>
        <v>-2610</v>
      </c>
      <c r="X684" s="28">
        <f ca="1">IF($D684&gt;$D$8,"",INDIRECT(ADDRESS(ROW(Entrées!$C$37)+($D684-1)*24+X$11,COLUMN(Entrées!$C$37)+($C684-1),4,TRUE,"Entrées")))</f>
        <v>-2752</v>
      </c>
      <c r="Y684" s="28">
        <f ca="1">IF($D684&gt;$D$8,"",INDIRECT(ADDRESS(ROW(Entrées!$C$37)+($D684-1)*24+Y$11,COLUMN(Entrées!$C$37)+($C684-1),4,TRUE,"Entrées")))</f>
        <v>-2202</v>
      </c>
      <c r="Z684" s="28">
        <f ca="1">IF($D684&gt;$D$8,"",INDIRECT(ADDRESS(ROW(Entrées!$C$37)+($D684-1)*24+Z$11,COLUMN(Entrées!$C$37)+($C684-1),4,TRUE,"Entrées")))</f>
        <v>-2667</v>
      </c>
      <c r="AA684" s="28">
        <f ca="1">IF($D684&gt;$D$8,"",INDIRECT(ADDRESS(ROW(Entrées!$C$37)+($D684-1)*24+AA$11,COLUMN(Entrées!$C$37)+($C684-1),4,TRUE,"Entrées")))</f>
        <v>-2517</v>
      </c>
      <c r="AB684" s="28">
        <f ca="1">IF($D684&gt;$D$8,"",INDIRECT(ADDRESS(ROW(Entrées!$C$37)+($D684-1)*24+AB$11,COLUMN(Entrées!$C$37)+($C684-1),4,TRUE,"Entrées")))</f>
        <v>-2597</v>
      </c>
      <c r="AC684" s="11"/>
      <c r="AD684" s="40">
        <f t="shared" ca="1" si="830"/>
        <v>-2082.2916666666665</v>
      </c>
      <c r="AE684" s="40">
        <f t="shared" ca="1" si="832"/>
        <v>-1042</v>
      </c>
      <c r="AF684" s="40">
        <f t="shared" ca="1" si="833"/>
        <v>-2752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49473.956989247294</v>
      </c>
      <c r="AK684" s="31">
        <f t="shared" ca="1" si="778"/>
        <v>49350.672043010745</v>
      </c>
      <c r="AL684" s="31">
        <f t="shared" ca="1" si="779"/>
        <v>49398.118279569891</v>
      </c>
      <c r="AM684" s="31">
        <f t="shared" ca="1" si="780"/>
        <v>347.55645161290329</v>
      </c>
      <c r="AN684" s="31">
        <f t="shared" ca="1" si="781"/>
        <v>2588.1444892473114</v>
      </c>
      <c r="AO684" s="31">
        <f t="shared" ca="1" si="782"/>
        <v>1503.5463709677417</v>
      </c>
      <c r="AP684" s="31">
        <f t="shared" ca="1" si="783"/>
        <v>41704.171370967742</v>
      </c>
      <c r="AQ684" s="31">
        <f t="shared" ca="1" si="784"/>
        <v>2152.7096774193546</v>
      </c>
      <c r="AR684" s="31">
        <f t="shared" ca="1" si="785"/>
        <v>402.56922043010746</v>
      </c>
      <c r="AS684" s="31">
        <f t="shared" ca="1" si="786"/>
        <v>6508.2741935483891</v>
      </c>
      <c r="AT684" s="31">
        <f t="shared" ca="1" si="787"/>
        <v>-813.07862903225805</v>
      </c>
      <c r="AU684" s="31">
        <f t="shared" ca="1" si="788"/>
        <v>663.5913978494624</v>
      </c>
      <c r="AV684" s="31">
        <f t="shared" ca="1" si="789"/>
        <v>-5583.5161290322567</v>
      </c>
      <c r="AW684" s="31">
        <f t="shared" ca="1" si="790"/>
        <v>65.047043010752674</v>
      </c>
      <c r="AX684" s="31">
        <f t="shared" ca="1" si="791"/>
        <v>1350.5215053763443</v>
      </c>
      <c r="AY684" s="31">
        <f t="shared" ca="1" si="792"/>
        <v>-1174.383064516129</v>
      </c>
      <c r="AZ684" s="31">
        <f t="shared" ca="1" si="793"/>
        <v>-997.34811827956992</v>
      </c>
      <c r="BA684" s="31">
        <f t="shared" ca="1" si="794"/>
        <v>-382.02016129032256</v>
      </c>
      <c r="BB684" s="31">
        <f t="shared" ca="1" si="795"/>
        <v>-2410.5497311827958</v>
      </c>
      <c r="BC684" s="31">
        <f t="shared" ca="1" si="796"/>
        <v>-1597.1438172043011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-2491</v>
      </c>
      <c r="BI684" s="32">
        <f>IF($BF684&gt;$Y$7,"",IF(AND($BF684=$Y$7,$BG684=23),"",Entrées!D712-Entrées!D711))</f>
        <v>-2637.5</v>
      </c>
      <c r="BJ684" s="32">
        <f>IF($BF684&gt;$Y$7,"",IF(AND($BF684=$Y$7,$BG684=23),"",Entrées!E712-Entrées!E711))</f>
        <v>-2637.5</v>
      </c>
      <c r="BK684" s="32">
        <f>IF($BF684&gt;$Y$7,"",IF(AND($BF684=$Y$7,$BG684=23),"",Entrées!F712-Entrées!F711))</f>
        <v>0.5</v>
      </c>
      <c r="BL684" s="32">
        <f>IF($BF684&gt;$Y$7,"",IF(AND($BF684=$Y$7,$BG684=23),"",Entrées!G712-Entrées!G711))</f>
        <v>-39.5</v>
      </c>
      <c r="BM684" s="32">
        <f>IF($BF684&gt;$Y$7,"",IF(AND($BF684=$Y$7,$BG684=23),"",Entrées!H712-Entrées!H711))</f>
        <v>-0.5</v>
      </c>
      <c r="BN684" s="32">
        <f>IF($BF684&gt;$Y$7,"",IF(AND($BF684=$Y$7,$BG684=23),"",Entrées!I712-Entrées!I711))</f>
        <v>-1334.5</v>
      </c>
      <c r="BO684" s="32">
        <f>IF($BF684&gt;$Y$7,"",IF(AND($BF684=$Y$7,$BG684=23),"",Entrées!J712-Entrées!J711))</f>
        <v>-96.5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-720.5</v>
      </c>
      <c r="BR684" s="32">
        <f>IF($BF684&gt;$Y$7,"",IF(AND($BF684=$Y$7,$BG684=23),"",Entrées!M712-Entrées!M711))</f>
        <v>282.5</v>
      </c>
      <c r="BS684" s="32">
        <f>IF($BF684&gt;$Y$7,"",IF(AND($BF684=$Y$7,$BG684=23),"",Entrées!N712-Entrées!N711))</f>
        <v>1</v>
      </c>
      <c r="BT684" s="32">
        <f>IF($BF684&gt;$Y$7,"",IF(AND($BF684=$Y$7,$BG684=23),"",Entrées!O712-Entrées!O711))</f>
        <v>-582.5</v>
      </c>
      <c r="BU684" s="32">
        <f>IF($BF684&gt;$Y$7,"",IF(AND($BF684=$Y$7,$BG684=23),"",Entrées!P712-Entrées!P711))</f>
        <v>1</v>
      </c>
      <c r="BV684" s="32">
        <f>IF($BF684&gt;$Y$7,"",IF(AND($BF684=$Y$7,$BG684=23),"",Entrées!Q712-Entrées!Q711))</f>
        <v>72</v>
      </c>
      <c r="BW684" s="32">
        <f>IF($BF684&gt;$Y$7,"",IF(AND($BF684=$Y$7,$BG684=23),"",Entrées!R712-Entrées!R711))</f>
        <v>2</v>
      </c>
      <c r="BX684" s="32">
        <f>IF($BF684&gt;$Y$7,"",IF(AND($BF684=$Y$7,$BG684=23),"",Entrées!S712-Entrées!S711))</f>
        <v>-109</v>
      </c>
      <c r="BY684" s="32">
        <f>IF($BF684&gt;$Y$7,"",IF(AND($BF684=$Y$7,$BG684=23),"",Entrées!T712-Entrées!T711))</f>
        <v>-9</v>
      </c>
      <c r="BZ684" s="32">
        <f>IF($BF684&gt;$Y$7,"",IF(AND($BF684=$Y$7,$BG684=23),"",Entrées!U712-Entrées!U711))</f>
        <v>-180</v>
      </c>
      <c r="CA684" s="32">
        <f>IF($BF684&gt;$Y$7,"",IF(AND($BF684=$Y$7,$BG684=23),"",Entrées!V712-Entrées!V711))</f>
        <v>-36</v>
      </c>
      <c r="CD684" s="33">
        <f>IF($BF684&lt;=$Y$7,Entrées!J711/CD$2,"")</f>
        <v>0.49331314660610648</v>
      </c>
      <c r="CE684" s="33">
        <f>IF($BF684&lt;=$Y$7,Entrées!K711/CE$2,"")</f>
        <v>0</v>
      </c>
      <c r="CF684" s="11">
        <f t="shared" si="798"/>
        <v>7926</v>
      </c>
      <c r="CG684" s="11">
        <f t="shared" si="799"/>
        <v>4186</v>
      </c>
      <c r="CH684" s="52">
        <f t="shared" si="800"/>
        <v>0.27160101910413265</v>
      </c>
      <c r="CI684" s="52">
        <f t="shared" si="801"/>
        <v>9.6170382329218221E-2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-2597</v>
      </c>
      <c r="F685" s="28">
        <f ca="1">IF($D685&gt;$D$8,"",INDIRECT(ADDRESS(ROW(Entrées!$C$37)+($D685-1)*24+F$11,COLUMN(Entrées!$C$37)+($C685-1),4,TRUE,"Entrées")))</f>
        <v>-2597</v>
      </c>
      <c r="G685" s="28">
        <f ca="1">IF($D685&gt;$D$8,"",INDIRECT(ADDRESS(ROW(Entrées!$C$37)+($D685-1)*24+G$11,COLUMN(Entrées!$C$37)+($C685-1),4,TRUE,"Entrées")))</f>
        <v>-2597</v>
      </c>
      <c r="H685" s="28">
        <f ca="1">IF($D685&gt;$D$8,"",INDIRECT(ADDRESS(ROW(Entrées!$C$37)+($D685-1)*24+H$11,COLUMN(Entrées!$C$37)+($C685-1),4,TRUE,"Entrées")))</f>
        <v>-2597</v>
      </c>
      <c r="I685" s="28">
        <f ca="1">IF($D685&gt;$D$8,"",INDIRECT(ADDRESS(ROW(Entrées!$C$37)+($D685-1)*24+I$11,COLUMN(Entrées!$C$37)+($C685-1),4,TRUE,"Entrées")))</f>
        <v>-2597</v>
      </c>
      <c r="J685" s="28">
        <f ca="1">IF($D685&gt;$D$8,"",INDIRECT(ADDRESS(ROW(Entrées!$C$37)+($D685-1)*24+J$11,COLUMN(Entrées!$C$37)+($C685-1),4,TRUE,"Entrées")))</f>
        <v>-2597</v>
      </c>
      <c r="K685" s="28">
        <f ca="1">IF($D685&gt;$D$8,"",INDIRECT(ADDRESS(ROW(Entrées!$C$37)+($D685-1)*24+K$11,COLUMN(Entrées!$C$37)+($C685-1),4,TRUE,"Entrées")))</f>
        <v>-2597</v>
      </c>
      <c r="L685" s="28">
        <f ca="1">IF($D685&gt;$D$8,"",INDIRECT(ADDRESS(ROW(Entrées!$C$37)+($D685-1)*24+L$11,COLUMN(Entrées!$C$37)+($C685-1),4,TRUE,"Entrées")))</f>
        <v>-2652</v>
      </c>
      <c r="M685" s="28">
        <f ca="1">IF($D685&gt;$D$8,"",INDIRECT(ADDRESS(ROW(Entrées!$C$37)+($D685-1)*24+M$11,COLUMN(Entrées!$C$37)+($C685-1),4,TRUE,"Entrées")))</f>
        <v>-2752</v>
      </c>
      <c r="N685" s="28">
        <f ca="1">IF($D685&gt;$D$8,"",INDIRECT(ADDRESS(ROW(Entrées!$C$37)+($D685-1)*24+N$11,COLUMN(Entrées!$C$37)+($C685-1),4,TRUE,"Entrées")))</f>
        <v>-2752</v>
      </c>
      <c r="O685" s="28">
        <f ca="1">IF($D685&gt;$D$8,"",INDIRECT(ADDRESS(ROW(Entrées!$C$37)+($D685-1)*24+O$11,COLUMN(Entrées!$C$37)+($C685-1),4,TRUE,"Entrées")))</f>
        <v>-2752</v>
      </c>
      <c r="P685" s="28">
        <f ca="1">IF($D685&gt;$D$8,"",INDIRECT(ADDRESS(ROW(Entrées!$C$37)+($D685-1)*24+P$11,COLUMN(Entrées!$C$37)+($C685-1),4,TRUE,"Entrées")))</f>
        <v>-2752</v>
      </c>
      <c r="Q685" s="28">
        <f ca="1">IF($D685&gt;$D$8,"",INDIRECT(ADDRESS(ROW(Entrées!$C$37)+($D685-1)*24+Q$11,COLUMN(Entrées!$C$37)+($C685-1),4,TRUE,"Entrées")))</f>
        <v>-2738</v>
      </c>
      <c r="R685" s="28">
        <f ca="1">IF($D685&gt;$D$8,"",INDIRECT(ADDRESS(ROW(Entrées!$C$37)+($D685-1)*24+R$11,COLUMN(Entrées!$C$37)+($C685-1),4,TRUE,"Entrées")))</f>
        <v>-2752</v>
      </c>
      <c r="S685" s="28">
        <f ca="1">IF($D685&gt;$D$8,"",INDIRECT(ADDRESS(ROW(Entrées!$C$37)+($D685-1)*24+S$11,COLUMN(Entrées!$C$37)+($C685-1),4,TRUE,"Entrées")))</f>
        <v>-2752</v>
      </c>
      <c r="T685" s="28">
        <f ca="1">IF($D685&gt;$D$8,"",INDIRECT(ADDRESS(ROW(Entrées!$C$37)+($D685-1)*24+T$11,COLUMN(Entrées!$C$37)+($C685-1),4,TRUE,"Entrées")))</f>
        <v>-2752</v>
      </c>
      <c r="U685" s="28">
        <f ca="1">IF($D685&gt;$D$8,"",INDIRECT(ADDRESS(ROW(Entrées!$C$37)+($D685-1)*24+U$11,COLUMN(Entrées!$C$37)+($C685-1),4,TRUE,"Entrées")))</f>
        <v>-2752</v>
      </c>
      <c r="V685" s="28">
        <f ca="1">IF($D685&gt;$D$8,"",INDIRECT(ADDRESS(ROW(Entrées!$C$37)+($D685-1)*24+V$11,COLUMN(Entrées!$C$37)+($C685-1),4,TRUE,"Entrées")))</f>
        <v>-2752</v>
      </c>
      <c r="W685" s="28">
        <f ca="1">IF($D685&gt;$D$8,"",INDIRECT(ADDRESS(ROW(Entrées!$C$37)+($D685-1)*24+W$11,COLUMN(Entrées!$C$37)+($C685-1),4,TRUE,"Entrées")))</f>
        <v>-2752</v>
      </c>
      <c r="X685" s="28">
        <f ca="1">IF($D685&gt;$D$8,"",INDIRECT(ADDRESS(ROW(Entrées!$C$37)+($D685-1)*24+X$11,COLUMN(Entrées!$C$37)+($C685-1),4,TRUE,"Entrées")))</f>
        <v>-2752</v>
      </c>
      <c r="Y685" s="28">
        <f ca="1">IF($D685&gt;$D$8,"",INDIRECT(ADDRESS(ROW(Entrées!$C$37)+($D685-1)*24+Y$11,COLUMN(Entrées!$C$37)+($C685-1),4,TRUE,"Entrées")))</f>
        <v>-2752</v>
      </c>
      <c r="Z685" s="28">
        <f ca="1">IF($D685&gt;$D$8,"",INDIRECT(ADDRESS(ROW(Entrées!$C$37)+($D685-1)*24+Z$11,COLUMN(Entrées!$C$37)+($C685-1),4,TRUE,"Entrées")))</f>
        <v>-2752</v>
      </c>
      <c r="AA685" s="28">
        <f ca="1">IF($D685&gt;$D$8,"",INDIRECT(ADDRESS(ROW(Entrées!$C$37)+($D685-1)*24+AA$11,COLUMN(Entrées!$C$37)+($C685-1),4,TRUE,"Entrées")))</f>
        <v>-2752</v>
      </c>
      <c r="AB685" s="28">
        <f ca="1">IF($D685&gt;$D$8,"",INDIRECT(ADDRESS(ROW(Entrées!$C$37)+($D685-1)*24+AB$11,COLUMN(Entrées!$C$37)+($C685-1),4,TRUE,"Entrées")))</f>
        <v>-2597</v>
      </c>
      <c r="AC685" s="11"/>
      <c r="AD685" s="40">
        <f t="shared" ca="1" si="830"/>
        <v>-2695.5833333333335</v>
      </c>
      <c r="AE685" s="40">
        <f t="shared" ca="1" si="832"/>
        <v>-2597</v>
      </c>
      <c r="AF685" s="40">
        <f t="shared" ca="1" si="833"/>
        <v>-2752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49473.956989247294</v>
      </c>
      <c r="AK685" s="31">
        <f t="shared" ca="1" si="778"/>
        <v>49350.672043010745</v>
      </c>
      <c r="AL685" s="31">
        <f t="shared" ca="1" si="779"/>
        <v>49398.118279569891</v>
      </c>
      <c r="AM685" s="31">
        <f t="shared" ca="1" si="780"/>
        <v>347.55645161290329</v>
      </c>
      <c r="AN685" s="31">
        <f t="shared" ca="1" si="781"/>
        <v>2588.1444892473114</v>
      </c>
      <c r="AO685" s="31">
        <f t="shared" ca="1" si="782"/>
        <v>1503.5463709677417</v>
      </c>
      <c r="AP685" s="31">
        <f t="shared" ca="1" si="783"/>
        <v>41704.171370967742</v>
      </c>
      <c r="AQ685" s="31">
        <f t="shared" ca="1" si="784"/>
        <v>2152.7096774193546</v>
      </c>
      <c r="AR685" s="31">
        <f t="shared" ca="1" si="785"/>
        <v>402.56922043010746</v>
      </c>
      <c r="AS685" s="31">
        <f t="shared" ca="1" si="786"/>
        <v>6508.2741935483891</v>
      </c>
      <c r="AT685" s="31">
        <f t="shared" ca="1" si="787"/>
        <v>-813.07862903225805</v>
      </c>
      <c r="AU685" s="31">
        <f t="shared" ca="1" si="788"/>
        <v>663.5913978494624</v>
      </c>
      <c r="AV685" s="31">
        <f t="shared" ca="1" si="789"/>
        <v>-5583.5161290322567</v>
      </c>
      <c r="AW685" s="31">
        <f t="shared" ca="1" si="790"/>
        <v>65.047043010752674</v>
      </c>
      <c r="AX685" s="31">
        <f t="shared" ca="1" si="791"/>
        <v>1350.5215053763443</v>
      </c>
      <c r="AY685" s="31">
        <f t="shared" ca="1" si="792"/>
        <v>-1174.383064516129</v>
      </c>
      <c r="AZ685" s="31">
        <f t="shared" ca="1" si="793"/>
        <v>-997.34811827956992</v>
      </c>
      <c r="BA685" s="31">
        <f t="shared" ca="1" si="794"/>
        <v>-382.02016129032256</v>
      </c>
      <c r="BB685" s="31">
        <f t="shared" ca="1" si="795"/>
        <v>-2410.5497311827958</v>
      </c>
      <c r="BC685" s="31">
        <f t="shared" ca="1" si="796"/>
        <v>-1597.1438172043011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-957.5</v>
      </c>
      <c r="BI685" s="32">
        <f>IF($BF685&gt;$Y$7,"",IF(AND($BF685=$Y$7,$BG685=23),"",Entrées!D713-Entrées!D712))</f>
        <v>-962.5</v>
      </c>
      <c r="BJ685" s="32">
        <f>IF($BF685&gt;$Y$7,"",IF(AND($BF685=$Y$7,$BG685=23),"",Entrées!E713-Entrées!E712))</f>
        <v>-687.5</v>
      </c>
      <c r="BK685" s="32">
        <f>IF($BF685&gt;$Y$7,"",IF(AND($BF685=$Y$7,$BG685=23),"",Entrées!F713-Entrées!F712))</f>
        <v>-0.5</v>
      </c>
      <c r="BL685" s="32">
        <f>IF($BF685&gt;$Y$7,"",IF(AND($BF685=$Y$7,$BG685=23),"",Entrées!G713-Entrées!G712))</f>
        <v>-23</v>
      </c>
      <c r="BM685" s="32">
        <f>IF($BF685&gt;$Y$7,"",IF(AND($BF685=$Y$7,$BG685=23),"",Entrées!H713-Entrées!H712))</f>
        <v>-12</v>
      </c>
      <c r="BN685" s="32">
        <f>IF($BF685&gt;$Y$7,"",IF(AND($BF685=$Y$7,$BG685=23),"",Entrées!I713-Entrées!I712))</f>
        <v>-90.5</v>
      </c>
      <c r="BO685" s="32">
        <f>IF($BF685&gt;$Y$7,"",IF(AND($BF685=$Y$7,$BG685=23),"",Entrées!J713-Entrées!J712))</f>
        <v>-91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211.5</v>
      </c>
      <c r="BR685" s="32">
        <f>IF($BF685&gt;$Y$7,"",IF(AND($BF685=$Y$7,$BG685=23),"",Entrées!M713-Entrées!M712))</f>
        <v>-161</v>
      </c>
      <c r="BS685" s="32">
        <f>IF($BF685&gt;$Y$7,"",IF(AND($BF685=$Y$7,$BG685=23),"",Entrées!N713-Entrées!N712))</f>
        <v>-6</v>
      </c>
      <c r="BT685" s="32">
        <f>IF($BF685&gt;$Y$7,"",IF(AND($BF685=$Y$7,$BG685=23),"",Entrées!O713-Entrées!O712))</f>
        <v>-786</v>
      </c>
      <c r="BU685" s="32">
        <f>IF($BF685&gt;$Y$7,"",IF(AND($BF685=$Y$7,$BG685=23),"",Entrées!P713-Entrées!P712))</f>
        <v>-0.5</v>
      </c>
      <c r="BV685" s="32">
        <f>IF($BF685&gt;$Y$7,"",IF(AND($BF685=$Y$7,$BG685=23),"",Entrées!Q713-Entrées!Q712))</f>
        <v>-1281</v>
      </c>
      <c r="BW685" s="32">
        <f>IF($BF685&gt;$Y$7,"",IF(AND($BF685=$Y$7,$BG685=23),"",Entrées!R713-Entrées!R712))</f>
        <v>0</v>
      </c>
      <c r="BX685" s="32">
        <f>IF($BF685&gt;$Y$7,"",IF(AND($BF685=$Y$7,$BG685=23),"",Entrées!S713-Entrées!S712))</f>
        <v>-7</v>
      </c>
      <c r="BY685" s="32">
        <f>IF($BF685&gt;$Y$7,"",IF(AND($BF685=$Y$7,$BG685=23),"",Entrées!T713-Entrées!T712))</f>
        <v>0</v>
      </c>
      <c r="BZ685" s="32">
        <f>IF($BF685&gt;$Y$7,"",IF(AND($BF685=$Y$7,$BG685=23),"",Entrées!U713-Entrées!U712))</f>
        <v>-10</v>
      </c>
      <c r="CA685" s="32">
        <f>IF($BF685&gt;$Y$7,"",IF(AND($BF685=$Y$7,$BG685=23),"",Entrées!V713-Entrées!V712))</f>
        <v>72</v>
      </c>
      <c r="CD685" s="33">
        <f>IF($BF685&lt;=$Y$7,Entrées!J712/CD$2,"")</f>
        <v>0.48113802674741357</v>
      </c>
      <c r="CE685" s="33">
        <f>IF($BF685&lt;=$Y$7,Entrées!K712/CE$2,"")</f>
        <v>0</v>
      </c>
      <c r="CF685" s="11">
        <f t="shared" si="798"/>
        <v>7926</v>
      </c>
      <c r="CG685" s="11">
        <f t="shared" si="799"/>
        <v>4186</v>
      </c>
      <c r="CH685" s="52">
        <f t="shared" si="800"/>
        <v>0.27160101910413265</v>
      </c>
      <c r="CI685" s="52">
        <f t="shared" si="801"/>
        <v>9.6170382329218221E-2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-2597</v>
      </c>
      <c r="F686" s="28">
        <f ca="1">IF($D686&gt;$D$8,"",INDIRECT(ADDRESS(ROW(Entrées!$C$37)+($D686-1)*24+F$11,COLUMN(Entrées!$C$37)+($C686-1),4,TRUE,"Entrées")))</f>
        <v>-2597</v>
      </c>
      <c r="G686" s="28">
        <f ca="1">IF($D686&gt;$D$8,"",INDIRECT(ADDRESS(ROW(Entrées!$C$37)+($D686-1)*24+G$11,COLUMN(Entrées!$C$37)+($C686-1),4,TRUE,"Entrées")))</f>
        <v>-2597</v>
      </c>
      <c r="H686" s="28">
        <f ca="1">IF($D686&gt;$D$8,"",INDIRECT(ADDRESS(ROW(Entrées!$C$37)+($D686-1)*24+H$11,COLUMN(Entrées!$C$37)+($C686-1),4,TRUE,"Entrées")))</f>
        <v>-2597</v>
      </c>
      <c r="I686" s="28">
        <f ca="1">IF($D686&gt;$D$8,"",INDIRECT(ADDRESS(ROW(Entrées!$C$37)+($D686-1)*24+I$11,COLUMN(Entrées!$C$37)+($C686-1),4,TRUE,"Entrées")))</f>
        <v>-2597</v>
      </c>
      <c r="J686" s="28">
        <f ca="1">IF($D686&gt;$D$8,"",INDIRECT(ADDRESS(ROW(Entrées!$C$37)+($D686-1)*24+J$11,COLUMN(Entrées!$C$37)+($C686-1),4,TRUE,"Entrées")))</f>
        <v>-2597</v>
      </c>
      <c r="K686" s="28">
        <f ca="1">IF($D686&gt;$D$8,"",INDIRECT(ADDRESS(ROW(Entrées!$C$37)+($D686-1)*24+K$11,COLUMN(Entrées!$C$37)+($C686-1),4,TRUE,"Entrées")))</f>
        <v>-2597</v>
      </c>
      <c r="L686" s="28">
        <f ca="1">IF($D686&gt;$D$8,"",INDIRECT(ADDRESS(ROW(Entrées!$C$37)+($D686-1)*24+L$11,COLUMN(Entrées!$C$37)+($C686-1),4,TRUE,"Entrées")))</f>
        <v>-2602</v>
      </c>
      <c r="M686" s="28">
        <f ca="1">IF($D686&gt;$D$8,"",INDIRECT(ADDRESS(ROW(Entrées!$C$37)+($D686-1)*24+M$11,COLUMN(Entrées!$C$37)+($C686-1),4,TRUE,"Entrées")))</f>
        <v>-2228</v>
      </c>
      <c r="N686" s="28">
        <f ca="1">IF($D686&gt;$D$8,"",INDIRECT(ADDRESS(ROW(Entrées!$C$37)+($D686-1)*24+N$11,COLUMN(Entrées!$C$37)+($C686-1),4,TRUE,"Entrées")))</f>
        <v>-2107</v>
      </c>
      <c r="O686" s="28">
        <f ca="1">IF($D686&gt;$D$8,"",INDIRECT(ADDRESS(ROW(Entrées!$C$37)+($D686-1)*24+O$11,COLUMN(Entrées!$C$37)+($C686-1),4,TRUE,"Entrées")))</f>
        <v>-1987</v>
      </c>
      <c r="P686" s="28">
        <f ca="1">IF($D686&gt;$D$8,"",INDIRECT(ADDRESS(ROW(Entrées!$C$37)+($D686-1)*24+P$11,COLUMN(Entrées!$C$37)+($C686-1),4,TRUE,"Entrées")))</f>
        <v>-1998</v>
      </c>
      <c r="Q686" s="28">
        <f ca="1">IF($D686&gt;$D$8,"",INDIRECT(ADDRESS(ROW(Entrées!$C$37)+($D686-1)*24+Q$11,COLUMN(Entrées!$C$37)+($C686-1),4,TRUE,"Entrées")))</f>
        <v>-1822</v>
      </c>
      <c r="R686" s="28">
        <f ca="1">IF($D686&gt;$D$8,"",INDIRECT(ADDRESS(ROW(Entrées!$C$37)+($D686-1)*24+R$11,COLUMN(Entrées!$C$37)+($C686-1),4,TRUE,"Entrées")))</f>
        <v>-2127</v>
      </c>
      <c r="S686" s="28">
        <f ca="1">IF($D686&gt;$D$8,"",INDIRECT(ADDRESS(ROW(Entrées!$C$37)+($D686-1)*24+S$11,COLUMN(Entrées!$C$37)+($C686-1),4,TRUE,"Entrées")))</f>
        <v>-2694</v>
      </c>
      <c r="T686" s="28">
        <f ca="1">IF($D686&gt;$D$8,"",INDIRECT(ADDRESS(ROW(Entrées!$C$37)+($D686-1)*24+T$11,COLUMN(Entrées!$C$37)+($C686-1),4,TRUE,"Entrées")))</f>
        <v>-2729</v>
      </c>
      <c r="U686" s="28">
        <f ca="1">IF($D686&gt;$D$8,"",INDIRECT(ADDRESS(ROW(Entrées!$C$37)+($D686-1)*24+U$11,COLUMN(Entrées!$C$37)+($C686-1),4,TRUE,"Entrées")))</f>
        <v>-2752</v>
      </c>
      <c r="V686" s="28">
        <f ca="1">IF($D686&gt;$D$8,"",INDIRECT(ADDRESS(ROW(Entrées!$C$37)+($D686-1)*24+V$11,COLUMN(Entrées!$C$37)+($C686-1),4,TRUE,"Entrées")))</f>
        <v>-2752</v>
      </c>
      <c r="W686" s="28">
        <f ca="1">IF($D686&gt;$D$8,"",INDIRECT(ADDRESS(ROW(Entrées!$C$37)+($D686-1)*24+W$11,COLUMN(Entrées!$C$37)+($C686-1),4,TRUE,"Entrées")))</f>
        <v>-2752</v>
      </c>
      <c r="X686" s="28">
        <f ca="1">IF($D686&gt;$D$8,"",INDIRECT(ADDRESS(ROW(Entrées!$C$37)+($D686-1)*24+X$11,COLUMN(Entrées!$C$37)+($C686-1),4,TRUE,"Entrées")))</f>
        <v>-2648</v>
      </c>
      <c r="Y686" s="28">
        <f ca="1">IF($D686&gt;$D$8,"",INDIRECT(ADDRESS(ROW(Entrées!$C$37)+($D686-1)*24+Y$11,COLUMN(Entrées!$C$37)+($C686-1),4,TRUE,"Entrées")))</f>
        <v>-2461</v>
      </c>
      <c r="Z686" s="28">
        <f ca="1">IF($D686&gt;$D$8,"",INDIRECT(ADDRESS(ROW(Entrées!$C$37)+($D686-1)*24+Z$11,COLUMN(Entrées!$C$37)+($C686-1),4,TRUE,"Entrées")))</f>
        <v>-2752</v>
      </c>
      <c r="AA686" s="28">
        <f ca="1">IF($D686&gt;$D$8,"",INDIRECT(ADDRESS(ROW(Entrées!$C$37)+($D686-1)*24+AA$11,COLUMN(Entrées!$C$37)+($C686-1),4,TRUE,"Entrées")))</f>
        <v>-2752</v>
      </c>
      <c r="AB686" s="28">
        <f ca="1">IF($D686&gt;$D$8,"",INDIRECT(ADDRESS(ROW(Entrées!$C$37)+($D686-1)*24+AB$11,COLUMN(Entrées!$C$37)+($C686-1),4,TRUE,"Entrées")))</f>
        <v>-2597</v>
      </c>
      <c r="AC686" s="11"/>
      <c r="AD686" s="40">
        <f t="shared" ca="1" si="830"/>
        <v>-2497.4583333333335</v>
      </c>
      <c r="AE686" s="40">
        <f t="shared" ca="1" si="832"/>
        <v>-1822</v>
      </c>
      <c r="AF686" s="40">
        <f t="shared" ca="1" si="833"/>
        <v>-2752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49473.956989247294</v>
      </c>
      <c r="AK686" s="31">
        <f t="shared" ca="1" si="778"/>
        <v>49350.672043010745</v>
      </c>
      <c r="AL686" s="31">
        <f t="shared" ca="1" si="779"/>
        <v>49398.118279569891</v>
      </c>
      <c r="AM686" s="31">
        <f t="shared" ca="1" si="780"/>
        <v>347.55645161290329</v>
      </c>
      <c r="AN686" s="31">
        <f t="shared" ca="1" si="781"/>
        <v>2588.1444892473114</v>
      </c>
      <c r="AO686" s="31">
        <f t="shared" ca="1" si="782"/>
        <v>1503.5463709677417</v>
      </c>
      <c r="AP686" s="31">
        <f t="shared" ca="1" si="783"/>
        <v>41704.171370967742</v>
      </c>
      <c r="AQ686" s="31">
        <f t="shared" ca="1" si="784"/>
        <v>2152.7096774193546</v>
      </c>
      <c r="AR686" s="31">
        <f t="shared" ca="1" si="785"/>
        <v>402.56922043010746</v>
      </c>
      <c r="AS686" s="31">
        <f t="shared" ca="1" si="786"/>
        <v>6508.2741935483891</v>
      </c>
      <c r="AT686" s="31">
        <f t="shared" ca="1" si="787"/>
        <v>-813.07862903225805</v>
      </c>
      <c r="AU686" s="31">
        <f t="shared" ca="1" si="788"/>
        <v>663.5913978494624</v>
      </c>
      <c r="AV686" s="31">
        <f t="shared" ca="1" si="789"/>
        <v>-5583.5161290322567</v>
      </c>
      <c r="AW686" s="31">
        <f t="shared" ca="1" si="790"/>
        <v>65.047043010752674</v>
      </c>
      <c r="AX686" s="31">
        <f t="shared" ca="1" si="791"/>
        <v>1350.5215053763443</v>
      </c>
      <c r="AY686" s="31">
        <f t="shared" ca="1" si="792"/>
        <v>-1174.383064516129</v>
      </c>
      <c r="AZ686" s="31">
        <f t="shared" ca="1" si="793"/>
        <v>-997.34811827956992</v>
      </c>
      <c r="BA686" s="31">
        <f t="shared" ca="1" si="794"/>
        <v>-382.02016129032256</v>
      </c>
      <c r="BB686" s="31">
        <f t="shared" ca="1" si="795"/>
        <v>-2410.5497311827958</v>
      </c>
      <c r="BC686" s="31">
        <f t="shared" ca="1" si="796"/>
        <v>-1597.1438172043011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1288</v>
      </c>
      <c r="BI686" s="32">
        <f>IF($BF686&gt;$Y$7,"",IF(AND($BF686=$Y$7,$BG686=23),"",Entrées!D714-Entrées!D713))</f>
        <v>1837.5</v>
      </c>
      <c r="BJ686" s="32">
        <f>IF($BF686&gt;$Y$7,"",IF(AND($BF686=$Y$7,$BG686=23),"",Entrées!E714-Entrées!E713))</f>
        <v>1987.5</v>
      </c>
      <c r="BK686" s="32">
        <f>IF($BF686&gt;$Y$7,"",IF(AND($BF686=$Y$7,$BG686=23),"",Entrées!F714-Entrées!F713))</f>
        <v>-3.5</v>
      </c>
      <c r="BL686" s="32">
        <f>IF($BF686&gt;$Y$7,"",IF(AND($BF686=$Y$7,$BG686=23),"",Entrées!G714-Entrées!G713))</f>
        <v>68</v>
      </c>
      <c r="BM686" s="32">
        <f>IF($BF686&gt;$Y$7,"",IF(AND($BF686=$Y$7,$BG686=23),"",Entrées!H714-Entrées!H713))</f>
        <v>0.5</v>
      </c>
      <c r="BN686" s="32">
        <f>IF($BF686&gt;$Y$7,"",IF(AND($BF686=$Y$7,$BG686=23),"",Entrées!I714-Entrées!I713))</f>
        <v>1562</v>
      </c>
      <c r="BO686" s="32">
        <f>IF($BF686&gt;$Y$7,"",IF(AND($BF686=$Y$7,$BG686=23),"",Entrées!J714-Entrées!J713))</f>
        <v>-353.5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298.5</v>
      </c>
      <c r="BR686" s="32">
        <f>IF($BF686&gt;$Y$7,"",IF(AND($BF686=$Y$7,$BG686=23),"",Entrées!M714-Entrées!M713))</f>
        <v>47.5</v>
      </c>
      <c r="BS686" s="32">
        <f>IF($BF686&gt;$Y$7,"",IF(AND($BF686=$Y$7,$BG686=23),"",Entrées!N714-Entrées!N713))</f>
        <v>-5.5</v>
      </c>
      <c r="BT686" s="32">
        <f>IF($BF686&gt;$Y$7,"",IF(AND($BF686=$Y$7,$BG686=23),"",Entrées!O714-Entrées!O713))</f>
        <v>-325.5</v>
      </c>
      <c r="BU686" s="32">
        <f>IF($BF686&gt;$Y$7,"",IF(AND($BF686=$Y$7,$BG686=23),"",Entrées!P714-Entrées!P713))</f>
        <v>0</v>
      </c>
      <c r="BV686" s="32">
        <f>IF($BF686&gt;$Y$7,"",IF(AND($BF686=$Y$7,$BG686=23),"",Entrées!Q714-Entrées!Q713))</f>
        <v>955</v>
      </c>
      <c r="BW686" s="32">
        <f>IF($BF686&gt;$Y$7,"",IF(AND($BF686=$Y$7,$BG686=23),"",Entrées!R714-Entrées!R713))</f>
        <v>-2</v>
      </c>
      <c r="BX686" s="32">
        <f>IF($BF686&gt;$Y$7,"",IF(AND($BF686=$Y$7,$BG686=23),"",Entrées!S714-Entrées!S713))</f>
        <v>-332</v>
      </c>
      <c r="BY686" s="32">
        <f>IF($BF686&gt;$Y$7,"",IF(AND($BF686=$Y$7,$BG686=23),"",Entrées!T714-Entrées!T713))</f>
        <v>0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-206</v>
      </c>
      <c r="CD686" s="33">
        <f>IF($BF686&lt;=$Y$7,Entrées!J713/CD$2,"")</f>
        <v>0.46965682563714356</v>
      </c>
      <c r="CE686" s="33">
        <f>IF($BF686&lt;=$Y$7,Entrées!K713/CE$2,"")</f>
        <v>0</v>
      </c>
      <c r="CF686" s="11">
        <f t="shared" si="798"/>
        <v>7926</v>
      </c>
      <c r="CG686" s="11">
        <f t="shared" si="799"/>
        <v>4186</v>
      </c>
      <c r="CH686" s="52">
        <f t="shared" si="800"/>
        <v>0.27160101910413265</v>
      </c>
      <c r="CI686" s="52">
        <f t="shared" si="801"/>
        <v>9.6170382329218221E-2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-2601</v>
      </c>
      <c r="F687" s="28">
        <f ca="1">IF($D687&gt;$D$8,"",INDIRECT(ADDRESS(ROW(Entrées!$C$37)+($D687-1)*24+F$11,COLUMN(Entrées!$C$37)+($C687-1),4,TRUE,"Entrées")))</f>
        <v>-2601</v>
      </c>
      <c r="G687" s="28">
        <f ca="1">IF($D687&gt;$D$8,"",INDIRECT(ADDRESS(ROW(Entrées!$C$37)+($D687-1)*24+G$11,COLUMN(Entrées!$C$37)+($C687-1),4,TRUE,"Entrées")))</f>
        <v>-2601</v>
      </c>
      <c r="H687" s="28">
        <f ca="1">IF($D687&gt;$D$8,"",INDIRECT(ADDRESS(ROW(Entrées!$C$37)+($D687-1)*24+H$11,COLUMN(Entrées!$C$37)+($C687-1),4,TRUE,"Entrées")))</f>
        <v>-2601</v>
      </c>
      <c r="I687" s="28">
        <f ca="1">IF($D687&gt;$D$8,"",INDIRECT(ADDRESS(ROW(Entrées!$C$37)+($D687-1)*24+I$11,COLUMN(Entrées!$C$37)+($C687-1),4,TRUE,"Entrées")))</f>
        <v>-2601</v>
      </c>
      <c r="J687" s="28">
        <f ca="1">IF($D687&gt;$D$8,"",INDIRECT(ADDRESS(ROW(Entrées!$C$37)+($D687-1)*24+J$11,COLUMN(Entrées!$C$37)+($C687-1),4,TRUE,"Entrées")))</f>
        <v>-2601</v>
      </c>
      <c r="K687" s="28">
        <f ca="1">IF($D687&gt;$D$8,"",INDIRECT(ADDRESS(ROW(Entrées!$C$37)+($D687-1)*24+K$11,COLUMN(Entrées!$C$37)+($C687-1),4,TRUE,"Entrées")))</f>
        <v>-2601</v>
      </c>
      <c r="L687" s="28">
        <f ca="1">IF($D687&gt;$D$8,"",INDIRECT(ADDRESS(ROW(Entrées!$C$37)+($D687-1)*24+L$11,COLUMN(Entrées!$C$37)+($C687-1),4,TRUE,"Entrées")))</f>
        <v>-2496</v>
      </c>
      <c r="M687" s="28">
        <f ca="1">IF($D687&gt;$D$8,"",INDIRECT(ADDRESS(ROW(Entrées!$C$37)+($D687-1)*24+M$11,COLUMN(Entrées!$C$37)+($C687-1),4,TRUE,"Entrées")))</f>
        <v>-2756</v>
      </c>
      <c r="N687" s="28">
        <f ca="1">IF($D687&gt;$D$8,"",INDIRECT(ADDRESS(ROW(Entrées!$C$37)+($D687-1)*24+N$11,COLUMN(Entrées!$C$37)+($C687-1),4,TRUE,"Entrées")))</f>
        <v>-2727</v>
      </c>
      <c r="O687" s="28">
        <f ca="1">IF($D687&gt;$D$8,"",INDIRECT(ADDRESS(ROW(Entrées!$C$37)+($D687-1)*24+O$11,COLUMN(Entrées!$C$37)+($C687-1),4,TRUE,"Entrées")))</f>
        <v>-2756</v>
      </c>
      <c r="P687" s="28">
        <f ca="1">IF($D687&gt;$D$8,"",INDIRECT(ADDRESS(ROW(Entrées!$C$37)+($D687-1)*24+P$11,COLUMN(Entrées!$C$37)+($C687-1),4,TRUE,"Entrées")))</f>
        <v>-2580</v>
      </c>
      <c r="Q687" s="28">
        <f ca="1">IF($D687&gt;$D$8,"",INDIRECT(ADDRESS(ROW(Entrées!$C$37)+($D687-1)*24+Q$11,COLUMN(Entrées!$C$37)+($C687-1),4,TRUE,"Entrées")))</f>
        <v>-2525</v>
      </c>
      <c r="R687" s="28">
        <f ca="1">IF($D687&gt;$D$8,"",INDIRECT(ADDRESS(ROW(Entrées!$C$37)+($D687-1)*24+R$11,COLUMN(Entrées!$C$37)+($C687-1),4,TRUE,"Entrées")))</f>
        <v>-2451</v>
      </c>
      <c r="S687" s="28">
        <f ca="1">IF($D687&gt;$D$8,"",INDIRECT(ADDRESS(ROW(Entrées!$C$37)+($D687-1)*24+S$11,COLUMN(Entrées!$C$37)+($C687-1),4,TRUE,"Entrées")))</f>
        <v>-2646</v>
      </c>
      <c r="T687" s="28">
        <f ca="1">IF($D687&gt;$D$8,"",INDIRECT(ADDRESS(ROW(Entrées!$C$37)+($D687-1)*24+T$11,COLUMN(Entrées!$C$37)+($C687-1),4,TRUE,"Entrées")))</f>
        <v>-2756</v>
      </c>
      <c r="U687" s="28">
        <f ca="1">IF($D687&gt;$D$8,"",INDIRECT(ADDRESS(ROW(Entrées!$C$37)+($D687-1)*24+U$11,COLUMN(Entrées!$C$37)+($C687-1),4,TRUE,"Entrées")))</f>
        <v>-2727</v>
      </c>
      <c r="V687" s="28">
        <f ca="1">IF($D687&gt;$D$8,"",INDIRECT(ADDRESS(ROW(Entrées!$C$37)+($D687-1)*24+V$11,COLUMN(Entrées!$C$37)+($C687-1),4,TRUE,"Entrées")))</f>
        <v>-2706</v>
      </c>
      <c r="W687" s="28">
        <f ca="1">IF($D687&gt;$D$8,"",INDIRECT(ADDRESS(ROW(Entrées!$C$37)+($D687-1)*24+W$11,COLUMN(Entrées!$C$37)+($C687-1),4,TRUE,"Entrées")))</f>
        <v>-2706</v>
      </c>
      <c r="X687" s="28">
        <f ca="1">IF($D687&gt;$D$8,"",INDIRECT(ADDRESS(ROW(Entrées!$C$37)+($D687-1)*24+X$11,COLUMN(Entrées!$C$37)+($C687-1),4,TRUE,"Entrées")))</f>
        <v>-2689</v>
      </c>
      <c r="Y687" s="28">
        <f ca="1">IF($D687&gt;$D$8,"",INDIRECT(ADDRESS(ROW(Entrées!$C$37)+($D687-1)*24+Y$11,COLUMN(Entrées!$C$37)+($C687-1),4,TRUE,"Entrées")))</f>
        <v>-2756</v>
      </c>
      <c r="Z687" s="28">
        <f ca="1">IF($D687&gt;$D$8,"",INDIRECT(ADDRESS(ROW(Entrées!$C$37)+($D687-1)*24+Z$11,COLUMN(Entrées!$C$37)+($C687-1),4,TRUE,"Entrées")))</f>
        <v>-2756</v>
      </c>
      <c r="AA687" s="28">
        <f ca="1">IF($D687&gt;$D$8,"",INDIRECT(ADDRESS(ROW(Entrées!$C$37)+($D687-1)*24+AA$11,COLUMN(Entrées!$C$37)+($C687-1),4,TRUE,"Entrées")))</f>
        <v>-2756</v>
      </c>
      <c r="AB687" s="28">
        <f ca="1">IF($D687&gt;$D$8,"",INDIRECT(ADDRESS(ROW(Entrées!$C$37)+($D687-1)*24+AB$11,COLUMN(Entrées!$C$37)+($C687-1),4,TRUE,"Entrées")))</f>
        <v>-2478</v>
      </c>
      <c r="AC687" s="11"/>
      <c r="AD687" s="40">
        <f t="shared" ca="1" si="830"/>
        <v>-2644.75</v>
      </c>
      <c r="AE687" s="40">
        <f t="shared" ca="1" si="832"/>
        <v>-2451</v>
      </c>
      <c r="AF687" s="40">
        <f t="shared" ca="1" si="833"/>
        <v>-2756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49473.956989247294</v>
      </c>
      <c r="AK687" s="31">
        <f t="shared" ca="1" si="778"/>
        <v>49350.672043010745</v>
      </c>
      <c r="AL687" s="31">
        <f t="shared" ca="1" si="779"/>
        <v>49398.118279569891</v>
      </c>
      <c r="AM687" s="31">
        <f t="shared" ca="1" si="780"/>
        <v>347.55645161290329</v>
      </c>
      <c r="AN687" s="31">
        <f t="shared" ca="1" si="781"/>
        <v>2588.1444892473114</v>
      </c>
      <c r="AO687" s="31">
        <f t="shared" ca="1" si="782"/>
        <v>1503.5463709677417</v>
      </c>
      <c r="AP687" s="31">
        <f t="shared" ca="1" si="783"/>
        <v>41704.171370967742</v>
      </c>
      <c r="AQ687" s="31">
        <f t="shared" ca="1" si="784"/>
        <v>2152.7096774193546</v>
      </c>
      <c r="AR687" s="31">
        <f t="shared" ca="1" si="785"/>
        <v>402.56922043010746</v>
      </c>
      <c r="AS687" s="31">
        <f t="shared" ca="1" si="786"/>
        <v>6508.2741935483891</v>
      </c>
      <c r="AT687" s="31">
        <f t="shared" ca="1" si="787"/>
        <v>-813.07862903225805</v>
      </c>
      <c r="AU687" s="31">
        <f t="shared" ca="1" si="788"/>
        <v>663.5913978494624</v>
      </c>
      <c r="AV687" s="31">
        <f t="shared" ca="1" si="789"/>
        <v>-5583.5161290322567</v>
      </c>
      <c r="AW687" s="31">
        <f t="shared" ca="1" si="790"/>
        <v>65.047043010752674</v>
      </c>
      <c r="AX687" s="31">
        <f t="shared" ca="1" si="791"/>
        <v>1350.5215053763443</v>
      </c>
      <c r="AY687" s="31">
        <f t="shared" ca="1" si="792"/>
        <v>-1174.383064516129</v>
      </c>
      <c r="AZ687" s="31">
        <f t="shared" ca="1" si="793"/>
        <v>-997.34811827956992</v>
      </c>
      <c r="BA687" s="31">
        <f t="shared" ca="1" si="794"/>
        <v>-382.02016129032256</v>
      </c>
      <c r="BB687" s="31">
        <f t="shared" ca="1" si="795"/>
        <v>-2410.5497311827958</v>
      </c>
      <c r="BC687" s="31">
        <f t="shared" ca="1" si="796"/>
        <v>-1597.1438172043011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4168.5</v>
      </c>
      <c r="BI687" s="32">
        <f>IF($BF687&gt;$Y$7,"",IF(AND($BF687=$Y$7,$BG687=23),"",Entrées!D715-Entrées!D714))</f>
        <v>4462.5</v>
      </c>
      <c r="BJ687" s="32">
        <f>IF($BF687&gt;$Y$7,"",IF(AND($BF687=$Y$7,$BG687=23),"",Entrées!E715-Entrées!E714))</f>
        <v>4462.5</v>
      </c>
      <c r="BK687" s="32">
        <f>IF($BF687&gt;$Y$7,"",IF(AND($BF687=$Y$7,$BG687=23),"",Entrées!F715-Entrées!F714))</f>
        <v>20.5</v>
      </c>
      <c r="BL687" s="32">
        <f>IF($BF687&gt;$Y$7,"",IF(AND($BF687=$Y$7,$BG687=23),"",Entrées!G715-Entrées!G714))</f>
        <v>443.5</v>
      </c>
      <c r="BM687" s="32">
        <f>IF($BF687&gt;$Y$7,"",IF(AND($BF687=$Y$7,$BG687=23),"",Entrées!H715-Entrées!H714))</f>
        <v>143</v>
      </c>
      <c r="BN687" s="32">
        <f>IF($BF687&gt;$Y$7,"",IF(AND($BF687=$Y$7,$BG687=23),"",Entrées!I715-Entrées!I714))</f>
        <v>1218.5</v>
      </c>
      <c r="BO687" s="32">
        <f>IF($BF687&gt;$Y$7,"",IF(AND($BF687=$Y$7,$BG687=23),"",Entrées!J715-Entrées!J714))</f>
        <v>-317.5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465</v>
      </c>
      <c r="BR687" s="32">
        <f>IF($BF687&gt;$Y$7,"",IF(AND($BF687=$Y$7,$BG687=23),"",Entrées!M715-Entrées!M714))</f>
        <v>1296</v>
      </c>
      <c r="BS687" s="32">
        <f>IF($BF687&gt;$Y$7,"",IF(AND($BF687=$Y$7,$BG687=23),"",Entrées!N715-Entrées!N714))</f>
        <v>-1.5</v>
      </c>
      <c r="BT687" s="32">
        <f>IF($BF687&gt;$Y$7,"",IF(AND($BF687=$Y$7,$BG687=23),"",Entrées!O715-Entrées!O714))</f>
        <v>902</v>
      </c>
      <c r="BU687" s="32">
        <f>IF($BF687&gt;$Y$7,"",IF(AND($BF687=$Y$7,$BG687=23),"",Entrées!P715-Entrées!P714))</f>
        <v>6</v>
      </c>
      <c r="BV687" s="32">
        <f>IF($BF687&gt;$Y$7,"",IF(AND($BF687=$Y$7,$BG687=23),"",Entrées!Q715-Entrées!Q714))</f>
        <v>876</v>
      </c>
      <c r="BW687" s="32">
        <f>IF($BF687&gt;$Y$7,"",IF(AND($BF687=$Y$7,$BG687=23),"",Entrées!R715-Entrées!R714))</f>
        <v>9</v>
      </c>
      <c r="BX687" s="32">
        <f>IF($BF687&gt;$Y$7,"",IF(AND($BF687=$Y$7,$BG687=23),"",Entrées!S715-Entrées!S714))</f>
        <v>468</v>
      </c>
      <c r="BY687" s="32">
        <f>IF($BF687&gt;$Y$7,"",IF(AND($BF687=$Y$7,$BG687=23),"",Entrées!T715-Entrées!T714))</f>
        <v>145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-268</v>
      </c>
      <c r="CD687" s="33">
        <f>IF($BF687&lt;=$Y$7,Entrées!J714/CD$2,"")</f>
        <v>0.42505677517032553</v>
      </c>
      <c r="CE687" s="33">
        <f>IF($BF687&lt;=$Y$7,Entrées!K714/CE$2,"")</f>
        <v>0</v>
      </c>
      <c r="CF687" s="11">
        <f t="shared" si="798"/>
        <v>7926</v>
      </c>
      <c r="CG687" s="11">
        <f t="shared" si="799"/>
        <v>4186</v>
      </c>
      <c r="CH687" s="52">
        <f t="shared" si="800"/>
        <v>0.27160101910413265</v>
      </c>
      <c r="CI687" s="52">
        <f t="shared" si="801"/>
        <v>9.6170382329218221E-2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-2601</v>
      </c>
      <c r="F688" s="28">
        <f ca="1">IF($D688&gt;$D$8,"",INDIRECT(ADDRESS(ROW(Entrées!$C$37)+($D688-1)*24+F$11,COLUMN(Entrées!$C$37)+($C688-1),4,TRUE,"Entrées")))</f>
        <v>-2521</v>
      </c>
      <c r="G688" s="28">
        <f ca="1">IF($D688&gt;$D$8,"",INDIRECT(ADDRESS(ROW(Entrées!$C$37)+($D688-1)*24+G$11,COLUMN(Entrées!$C$37)+($C688-1),4,TRUE,"Entrées")))</f>
        <v>-2485</v>
      </c>
      <c r="H688" s="28">
        <f ca="1">IF($D688&gt;$D$8,"",INDIRECT(ADDRESS(ROW(Entrées!$C$37)+($D688-1)*24+H$11,COLUMN(Entrées!$C$37)+($C688-1),4,TRUE,"Entrées")))</f>
        <v>-2556</v>
      </c>
      <c r="I688" s="28">
        <f ca="1">IF($D688&gt;$D$8,"",INDIRECT(ADDRESS(ROW(Entrées!$C$37)+($D688-1)*24+I$11,COLUMN(Entrées!$C$37)+($C688-1),4,TRUE,"Entrées")))</f>
        <v>-2591</v>
      </c>
      <c r="J688" s="28">
        <f ca="1">IF($D688&gt;$D$8,"",INDIRECT(ADDRESS(ROW(Entrées!$C$37)+($D688-1)*24+J$11,COLUMN(Entrées!$C$37)+($C688-1),4,TRUE,"Entrées")))</f>
        <v>-2601</v>
      </c>
      <c r="K688" s="28">
        <f ca="1">IF($D688&gt;$D$8,"",INDIRECT(ADDRESS(ROW(Entrées!$C$37)+($D688-1)*24+K$11,COLUMN(Entrées!$C$37)+($C688-1),4,TRUE,"Entrées")))</f>
        <v>-2601</v>
      </c>
      <c r="L688" s="28">
        <f ca="1">IF($D688&gt;$D$8,"",INDIRECT(ADDRESS(ROW(Entrées!$C$37)+($D688-1)*24+L$11,COLUMN(Entrées!$C$37)+($C688-1),4,TRUE,"Entrées")))</f>
        <v>-2706</v>
      </c>
      <c r="M688" s="28">
        <f ca="1">IF($D688&gt;$D$8,"",INDIRECT(ADDRESS(ROW(Entrées!$C$37)+($D688-1)*24+M$11,COLUMN(Entrées!$C$37)+($C688-1),4,TRUE,"Entrées")))</f>
        <v>-2756</v>
      </c>
      <c r="N688" s="28">
        <f ca="1">IF($D688&gt;$D$8,"",INDIRECT(ADDRESS(ROW(Entrées!$C$37)+($D688-1)*24+N$11,COLUMN(Entrées!$C$37)+($C688-1),4,TRUE,"Entrées")))</f>
        <v>-2756</v>
      </c>
      <c r="O688" s="28">
        <f ca="1">IF($D688&gt;$D$8,"",INDIRECT(ADDRESS(ROW(Entrées!$C$37)+($D688-1)*24+O$11,COLUMN(Entrées!$C$37)+($C688-1),4,TRUE,"Entrées")))</f>
        <v>-2566</v>
      </c>
      <c r="P688" s="28">
        <f ca="1">IF($D688&gt;$D$8,"",INDIRECT(ADDRESS(ROW(Entrées!$C$37)+($D688-1)*24+P$11,COLUMN(Entrées!$C$37)+($C688-1),4,TRUE,"Entrées")))</f>
        <v>-2388</v>
      </c>
      <c r="Q688" s="28">
        <f ca="1">IF($D688&gt;$D$8,"",INDIRECT(ADDRESS(ROW(Entrées!$C$37)+($D688-1)*24+Q$11,COLUMN(Entrées!$C$37)+($C688-1),4,TRUE,"Entrées")))</f>
        <v>-1992</v>
      </c>
      <c r="R688" s="28">
        <f ca="1">IF($D688&gt;$D$8,"",INDIRECT(ADDRESS(ROW(Entrées!$C$37)+($D688-1)*24+R$11,COLUMN(Entrées!$C$37)+($C688-1),4,TRUE,"Entrées")))</f>
        <v>-2013</v>
      </c>
      <c r="S688" s="28">
        <f ca="1">IF($D688&gt;$D$8,"",INDIRECT(ADDRESS(ROW(Entrées!$C$37)+($D688-1)*24+S$11,COLUMN(Entrées!$C$37)+($C688-1),4,TRUE,"Entrées")))</f>
        <v>-2731</v>
      </c>
      <c r="T688" s="28">
        <f ca="1">IF($D688&gt;$D$8,"",INDIRECT(ADDRESS(ROW(Entrées!$C$37)+($D688-1)*24+T$11,COLUMN(Entrées!$C$37)+($C688-1),4,TRUE,"Entrées")))</f>
        <v>-2756</v>
      </c>
      <c r="U688" s="28">
        <f ca="1">IF($D688&gt;$D$8,"",INDIRECT(ADDRESS(ROW(Entrées!$C$37)+($D688-1)*24+U$11,COLUMN(Entrées!$C$37)+($C688-1),4,TRUE,"Entrées")))</f>
        <v>-2529</v>
      </c>
      <c r="V688" s="28">
        <f ca="1">IF($D688&gt;$D$8,"",INDIRECT(ADDRESS(ROW(Entrées!$C$37)+($D688-1)*24+V$11,COLUMN(Entrées!$C$37)+($C688-1),4,TRUE,"Entrées")))</f>
        <v>-2706</v>
      </c>
      <c r="W688" s="28">
        <f ca="1">IF($D688&gt;$D$8,"",INDIRECT(ADDRESS(ROW(Entrées!$C$37)+($D688-1)*24+W$11,COLUMN(Entrées!$C$37)+($C688-1),4,TRUE,"Entrées")))</f>
        <v>-2756</v>
      </c>
      <c r="X688" s="28">
        <f ca="1">IF($D688&gt;$D$8,"",INDIRECT(ADDRESS(ROW(Entrées!$C$37)+($D688-1)*24+X$11,COLUMN(Entrées!$C$37)+($C688-1),4,TRUE,"Entrées")))</f>
        <v>-2756</v>
      </c>
      <c r="Y688" s="28">
        <f ca="1">IF($D688&gt;$D$8,"",INDIRECT(ADDRESS(ROW(Entrées!$C$37)+($D688-1)*24+Y$11,COLUMN(Entrées!$C$37)+($C688-1),4,TRUE,"Entrées")))</f>
        <v>-2535</v>
      </c>
      <c r="Z688" s="28">
        <f ca="1">IF($D688&gt;$D$8,"",INDIRECT(ADDRESS(ROW(Entrées!$C$37)+($D688-1)*24+Z$11,COLUMN(Entrées!$C$37)+($C688-1),4,TRUE,"Entrées")))</f>
        <v>-2320</v>
      </c>
      <c r="AA688" s="28">
        <f ca="1">IF($D688&gt;$D$8,"",INDIRECT(ADDRESS(ROW(Entrées!$C$37)+($D688-1)*24+AA$11,COLUMN(Entrées!$C$37)+($C688-1),4,TRUE,"Entrées")))</f>
        <v>-1846</v>
      </c>
      <c r="AB688" s="28">
        <f ca="1">IF($D688&gt;$D$8,"",INDIRECT(ADDRESS(ROW(Entrées!$C$37)+($D688-1)*24+AB$11,COLUMN(Entrées!$C$37)+($C688-1),4,TRUE,"Entrées")))</f>
        <v>-1474</v>
      </c>
      <c r="AC688" s="11"/>
      <c r="AD688" s="40">
        <f t="shared" ca="1" si="830"/>
        <v>-2480.9166666666665</v>
      </c>
      <c r="AE688" s="40">
        <f t="shared" ca="1" si="832"/>
        <v>-1474</v>
      </c>
      <c r="AF688" s="40">
        <f t="shared" ca="1" si="833"/>
        <v>-2756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49473.956989247294</v>
      </c>
      <c r="AK688" s="31">
        <f t="shared" ca="1" si="778"/>
        <v>49350.672043010745</v>
      </c>
      <c r="AL688" s="31">
        <f t="shared" ca="1" si="779"/>
        <v>49398.118279569891</v>
      </c>
      <c r="AM688" s="31">
        <f t="shared" ca="1" si="780"/>
        <v>347.55645161290329</v>
      </c>
      <c r="AN688" s="31">
        <f t="shared" ca="1" si="781"/>
        <v>2588.1444892473114</v>
      </c>
      <c r="AO688" s="31">
        <f t="shared" ca="1" si="782"/>
        <v>1503.5463709677417</v>
      </c>
      <c r="AP688" s="31">
        <f t="shared" ca="1" si="783"/>
        <v>41704.171370967742</v>
      </c>
      <c r="AQ688" s="31">
        <f t="shared" ca="1" si="784"/>
        <v>2152.7096774193546</v>
      </c>
      <c r="AR688" s="31">
        <f t="shared" ca="1" si="785"/>
        <v>402.56922043010746</v>
      </c>
      <c r="AS688" s="31">
        <f t="shared" ca="1" si="786"/>
        <v>6508.2741935483891</v>
      </c>
      <c r="AT688" s="31">
        <f t="shared" ca="1" si="787"/>
        <v>-813.07862903225805</v>
      </c>
      <c r="AU688" s="31">
        <f t="shared" ca="1" si="788"/>
        <v>663.5913978494624</v>
      </c>
      <c r="AV688" s="31">
        <f t="shared" ca="1" si="789"/>
        <v>-5583.5161290322567</v>
      </c>
      <c r="AW688" s="31">
        <f t="shared" ca="1" si="790"/>
        <v>65.047043010752674</v>
      </c>
      <c r="AX688" s="31">
        <f t="shared" ca="1" si="791"/>
        <v>1350.5215053763443</v>
      </c>
      <c r="AY688" s="31">
        <f t="shared" ca="1" si="792"/>
        <v>-1174.383064516129</v>
      </c>
      <c r="AZ688" s="31">
        <f t="shared" ca="1" si="793"/>
        <v>-997.34811827956992</v>
      </c>
      <c r="BA688" s="31">
        <f t="shared" ca="1" si="794"/>
        <v>-382.02016129032256</v>
      </c>
      <c r="BB688" s="31">
        <f t="shared" ca="1" si="795"/>
        <v>-2410.5497311827958</v>
      </c>
      <c r="BC688" s="31">
        <f t="shared" ca="1" si="796"/>
        <v>-1597.1438172043011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5157</v>
      </c>
      <c r="BI688" s="32">
        <f>IF($BF688&gt;$Y$7,"",IF(AND($BF688=$Y$7,$BG688=23),"",Entrées!D716-Entrées!D715))</f>
        <v>4575</v>
      </c>
      <c r="BJ688" s="32">
        <f>IF($BF688&gt;$Y$7,"",IF(AND($BF688=$Y$7,$BG688=23),"",Entrées!E716-Entrées!E715))</f>
        <v>4575</v>
      </c>
      <c r="BK688" s="32">
        <f>IF($BF688&gt;$Y$7,"",IF(AND($BF688=$Y$7,$BG688=23),"",Entrées!F716-Entrées!F715))</f>
        <v>100.5</v>
      </c>
      <c r="BL688" s="32">
        <f>IF($BF688&gt;$Y$7,"",IF(AND($BF688=$Y$7,$BG688=23),"",Entrées!G716-Entrées!G715))</f>
        <v>1168</v>
      </c>
      <c r="BM688" s="32">
        <f>IF($BF688&gt;$Y$7,"",IF(AND($BF688=$Y$7,$BG688=23),"",Entrées!H716-Entrées!H715))</f>
        <v>136.5</v>
      </c>
      <c r="BN688" s="32">
        <f>IF($BF688&gt;$Y$7,"",IF(AND($BF688=$Y$7,$BG688=23),"",Entrées!I716-Entrées!I715))</f>
        <v>616</v>
      </c>
      <c r="BO688" s="32">
        <f>IF($BF688&gt;$Y$7,"",IF(AND($BF688=$Y$7,$BG688=23),"",Entrées!J716-Entrées!J715))</f>
        <v>-194.5</v>
      </c>
      <c r="BP688" s="32">
        <f>IF($BF688&gt;$Y$7,"",IF(AND($BF688=$Y$7,$BG688=23),"",Entrées!K716-Entrées!K715))</f>
        <v>0.5</v>
      </c>
      <c r="BQ688" s="32">
        <f>IF($BF688&gt;$Y$7,"",IF(AND($BF688=$Y$7,$BG688=23),"",Entrées!L716-Entrées!L715))</f>
        <v>1505</v>
      </c>
      <c r="BR688" s="32">
        <f>IF($BF688&gt;$Y$7,"",IF(AND($BF688=$Y$7,$BG688=23),"",Entrées!M716-Entrées!M715))</f>
        <v>796.5</v>
      </c>
      <c r="BS688" s="32">
        <f>IF($BF688&gt;$Y$7,"",IF(AND($BF688=$Y$7,$BG688=23),"",Entrées!N716-Entrées!N715))</f>
        <v>0</v>
      </c>
      <c r="BT688" s="32">
        <f>IF($BF688&gt;$Y$7,"",IF(AND($BF688=$Y$7,$BG688=23),"",Entrées!O716-Entrées!O715))</f>
        <v>1026.5</v>
      </c>
      <c r="BU688" s="32">
        <f>IF($BF688&gt;$Y$7,"",IF(AND($BF688=$Y$7,$BG688=23),"",Entrées!P716-Entrées!P715))</f>
        <v>18</v>
      </c>
      <c r="BV688" s="32">
        <f>IF($BF688&gt;$Y$7,"",IF(AND($BF688=$Y$7,$BG688=23),"",Entrées!Q716-Entrées!Q715))</f>
        <v>479</v>
      </c>
      <c r="BW688" s="32">
        <f>IF($BF688&gt;$Y$7,"",IF(AND($BF688=$Y$7,$BG688=23),"",Entrées!R716-Entrées!R715))</f>
        <v>284</v>
      </c>
      <c r="BX688" s="32">
        <f>IF($BF688&gt;$Y$7,"",IF(AND($BF688=$Y$7,$BG688=23),"",Entrées!S716-Entrées!S715))</f>
        <v>-264</v>
      </c>
      <c r="BY688" s="32">
        <f>IF($BF688&gt;$Y$7,"",IF(AND($BF688=$Y$7,$BG688=23),"",Entrées!T716-Entrées!T715))</f>
        <v>401</v>
      </c>
      <c r="BZ688" s="32">
        <f>IF($BF688&gt;$Y$7,"",IF(AND($BF688=$Y$7,$BG688=23),"",Entrées!U716-Entrées!U715))</f>
        <v>-150</v>
      </c>
      <c r="CA688" s="32">
        <f>IF($BF688&gt;$Y$7,"",IF(AND($BF688=$Y$7,$BG688=23),"",Entrées!V716-Entrées!V715))</f>
        <v>-24</v>
      </c>
      <c r="CD688" s="33">
        <f>IF($BF688&lt;=$Y$7,Entrées!J715/CD$2,"")</f>
        <v>0.38499873832954834</v>
      </c>
      <c r="CE688" s="33">
        <f>IF($BF688&lt;=$Y$7,Entrées!K715/CE$2,"")</f>
        <v>0</v>
      </c>
      <c r="CF688" s="11">
        <f t="shared" si="798"/>
        <v>7926</v>
      </c>
      <c r="CG688" s="11">
        <f t="shared" si="799"/>
        <v>4186</v>
      </c>
      <c r="CH688" s="52">
        <f t="shared" si="800"/>
        <v>0.27160101910413265</v>
      </c>
      <c r="CI688" s="52">
        <f t="shared" si="801"/>
        <v>9.6170382329218221E-2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-1046</v>
      </c>
      <c r="F689" s="28">
        <f ca="1">IF($D689&gt;$D$8,"",INDIRECT(ADDRESS(ROW(Entrées!$C$37)+($D689-1)*24+F$11,COLUMN(Entrées!$C$37)+($C689-1),4,TRUE,"Entrées")))</f>
        <v>-1046</v>
      </c>
      <c r="G689" s="28">
        <f ca="1">IF($D689&gt;$D$8,"",INDIRECT(ADDRESS(ROW(Entrées!$C$37)+($D689-1)*24+G$11,COLUMN(Entrées!$C$37)+($C689-1),4,TRUE,"Entrées")))</f>
        <v>-1046</v>
      </c>
      <c r="H689" s="28">
        <f ca="1">IF($D689&gt;$D$8,"",INDIRECT(ADDRESS(ROW(Entrées!$C$37)+($D689-1)*24+H$11,COLUMN(Entrées!$C$37)+($C689-1),4,TRUE,"Entrées")))</f>
        <v>-1046</v>
      </c>
      <c r="I689" s="28">
        <f ca="1">IF($D689&gt;$D$8,"",INDIRECT(ADDRESS(ROW(Entrées!$C$37)+($D689-1)*24+I$11,COLUMN(Entrées!$C$37)+($C689-1),4,TRUE,"Entrées")))</f>
        <v>-1046</v>
      </c>
      <c r="J689" s="28">
        <f ca="1">IF($D689&gt;$D$8,"",INDIRECT(ADDRESS(ROW(Entrées!$C$37)+($D689-1)*24+J$11,COLUMN(Entrées!$C$37)+($C689-1),4,TRUE,"Entrées")))</f>
        <v>-1046</v>
      </c>
      <c r="K689" s="28">
        <f ca="1">IF($D689&gt;$D$8,"",INDIRECT(ADDRESS(ROW(Entrées!$C$37)+($D689-1)*24+K$11,COLUMN(Entrées!$C$37)+($C689-1),4,TRUE,"Entrées")))</f>
        <v>-1046</v>
      </c>
      <c r="L689" s="28">
        <f ca="1">IF($D689&gt;$D$8,"",INDIRECT(ADDRESS(ROW(Entrées!$C$37)+($D689-1)*24+L$11,COLUMN(Entrées!$C$37)+($C689-1),4,TRUE,"Entrées")))</f>
        <v>-1219</v>
      </c>
      <c r="M689" s="28">
        <f ca="1">IF($D689&gt;$D$8,"",INDIRECT(ADDRESS(ROW(Entrées!$C$37)+($D689-1)*24+M$11,COLUMN(Entrées!$C$37)+($C689-1),4,TRUE,"Entrées")))</f>
        <v>-1219</v>
      </c>
      <c r="N689" s="28">
        <f ca="1">IF($D689&gt;$D$8,"",INDIRECT(ADDRESS(ROW(Entrées!$C$37)+($D689-1)*24+N$11,COLUMN(Entrées!$C$37)+($C689-1),4,TRUE,"Entrées")))</f>
        <v>-1219</v>
      </c>
      <c r="O689" s="28">
        <f ca="1">IF($D689&gt;$D$8,"",INDIRECT(ADDRESS(ROW(Entrées!$C$37)+($D689-1)*24+O$11,COLUMN(Entrées!$C$37)+($C689-1),4,TRUE,"Entrées")))</f>
        <v>-1209</v>
      </c>
      <c r="P689" s="28">
        <f ca="1">IF($D689&gt;$D$8,"",INDIRECT(ADDRESS(ROW(Entrées!$C$37)+($D689-1)*24+P$11,COLUMN(Entrées!$C$37)+($C689-1),4,TRUE,"Entrées")))</f>
        <v>-1209</v>
      </c>
      <c r="Q689" s="28">
        <f ca="1">IF($D689&gt;$D$8,"",INDIRECT(ADDRESS(ROW(Entrées!$C$37)+($D689-1)*24+Q$11,COLUMN(Entrées!$C$37)+($C689-1),4,TRUE,"Entrées")))</f>
        <v>-1184</v>
      </c>
      <c r="R689" s="28">
        <f ca="1">IF($D689&gt;$D$8,"",INDIRECT(ADDRESS(ROW(Entrées!$C$37)+($D689-1)*24+R$11,COLUMN(Entrées!$C$37)+($C689-1),4,TRUE,"Entrées")))</f>
        <v>-1177</v>
      </c>
      <c r="S689" s="28">
        <f ca="1">IF($D689&gt;$D$8,"",INDIRECT(ADDRESS(ROW(Entrées!$C$37)+($D689-1)*24+S$11,COLUMN(Entrées!$C$37)+($C689-1),4,TRUE,"Entrées")))</f>
        <v>-1219</v>
      </c>
      <c r="T689" s="28">
        <f ca="1">IF($D689&gt;$D$8,"",INDIRECT(ADDRESS(ROW(Entrées!$C$37)+($D689-1)*24+T$11,COLUMN(Entrées!$C$37)+($C689-1),4,TRUE,"Entrées")))</f>
        <v>-1219</v>
      </c>
      <c r="U689" s="28">
        <f ca="1">IF($D689&gt;$D$8,"",INDIRECT(ADDRESS(ROW(Entrées!$C$37)+($D689-1)*24+U$11,COLUMN(Entrées!$C$37)+($C689-1),4,TRUE,"Entrées")))</f>
        <v>-1219</v>
      </c>
      <c r="V689" s="28">
        <f ca="1">IF($D689&gt;$D$8,"",INDIRECT(ADDRESS(ROW(Entrées!$C$37)+($D689-1)*24+V$11,COLUMN(Entrées!$C$37)+($C689-1),4,TRUE,"Entrées")))</f>
        <v>-1219</v>
      </c>
      <c r="W689" s="28">
        <f ca="1">IF($D689&gt;$D$8,"",INDIRECT(ADDRESS(ROW(Entrées!$C$37)+($D689-1)*24+W$11,COLUMN(Entrées!$C$37)+($C689-1),4,TRUE,"Entrées")))</f>
        <v>-1219</v>
      </c>
      <c r="X689" s="28">
        <f ca="1">IF($D689&gt;$D$8,"",INDIRECT(ADDRESS(ROW(Entrées!$C$37)+($D689-1)*24+X$11,COLUMN(Entrées!$C$37)+($C689-1),4,TRUE,"Entrées")))</f>
        <v>-1219</v>
      </c>
      <c r="Y689" s="28">
        <f ca="1">IF($D689&gt;$D$8,"",INDIRECT(ADDRESS(ROW(Entrées!$C$37)+($D689-1)*24+Y$11,COLUMN(Entrées!$C$37)+($C689-1),4,TRUE,"Entrées")))</f>
        <v>-1219</v>
      </c>
      <c r="Z689" s="28">
        <f ca="1">IF($D689&gt;$D$8,"",INDIRECT(ADDRESS(ROW(Entrées!$C$37)+($D689-1)*24+Z$11,COLUMN(Entrées!$C$37)+($C689-1),4,TRUE,"Entrées")))</f>
        <v>-1219</v>
      </c>
      <c r="AA689" s="28">
        <f ca="1">IF($D689&gt;$D$8,"",INDIRECT(ADDRESS(ROW(Entrées!$C$37)+($D689-1)*24+AA$11,COLUMN(Entrées!$C$37)+($C689-1),4,TRUE,"Entrées")))</f>
        <v>-1205</v>
      </c>
      <c r="AB689" s="28">
        <f ca="1">IF($D689&gt;$D$8,"",INDIRECT(ADDRESS(ROW(Entrées!$C$37)+($D689-1)*24+AB$11,COLUMN(Entrées!$C$37)+($C689-1),4,TRUE,"Entrées")))</f>
        <v>-1046</v>
      </c>
      <c r="AC689" s="11"/>
      <c r="AD689" s="40">
        <f t="shared" ca="1" si="830"/>
        <v>-1156.7083333333333</v>
      </c>
      <c r="AE689" s="40">
        <f t="shared" ca="1" si="832"/>
        <v>-1046</v>
      </c>
      <c r="AF689" s="40">
        <f t="shared" ca="1" si="833"/>
        <v>-1219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49473.956989247294</v>
      </c>
      <c r="AK689" s="31">
        <f t="shared" ca="1" si="778"/>
        <v>49350.672043010745</v>
      </c>
      <c r="AL689" s="31">
        <f t="shared" ca="1" si="779"/>
        <v>49398.118279569891</v>
      </c>
      <c r="AM689" s="31">
        <f t="shared" ca="1" si="780"/>
        <v>347.55645161290329</v>
      </c>
      <c r="AN689" s="31">
        <f t="shared" ca="1" si="781"/>
        <v>2588.1444892473114</v>
      </c>
      <c r="AO689" s="31">
        <f t="shared" ca="1" si="782"/>
        <v>1503.5463709677417</v>
      </c>
      <c r="AP689" s="31">
        <f t="shared" ca="1" si="783"/>
        <v>41704.171370967742</v>
      </c>
      <c r="AQ689" s="31">
        <f t="shared" ca="1" si="784"/>
        <v>2152.7096774193546</v>
      </c>
      <c r="AR689" s="31">
        <f t="shared" ca="1" si="785"/>
        <v>402.56922043010746</v>
      </c>
      <c r="AS689" s="31">
        <f t="shared" ca="1" si="786"/>
        <v>6508.2741935483891</v>
      </c>
      <c r="AT689" s="31">
        <f t="shared" ca="1" si="787"/>
        <v>-813.07862903225805</v>
      </c>
      <c r="AU689" s="31">
        <f t="shared" ca="1" si="788"/>
        <v>663.5913978494624</v>
      </c>
      <c r="AV689" s="31">
        <f t="shared" ca="1" si="789"/>
        <v>-5583.5161290322567</v>
      </c>
      <c r="AW689" s="31">
        <f t="shared" ca="1" si="790"/>
        <v>65.047043010752674</v>
      </c>
      <c r="AX689" s="31">
        <f t="shared" ca="1" si="791"/>
        <v>1350.5215053763443</v>
      </c>
      <c r="AY689" s="31">
        <f t="shared" ca="1" si="792"/>
        <v>-1174.383064516129</v>
      </c>
      <c r="AZ689" s="31">
        <f t="shared" ca="1" si="793"/>
        <v>-997.34811827956992</v>
      </c>
      <c r="BA689" s="31">
        <f t="shared" ca="1" si="794"/>
        <v>-382.02016129032256</v>
      </c>
      <c r="BB689" s="31">
        <f t="shared" ca="1" si="795"/>
        <v>-2410.5497311827958</v>
      </c>
      <c r="BC689" s="31">
        <f t="shared" ca="1" si="796"/>
        <v>-1597.1438172043011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3051</v>
      </c>
      <c r="BI689" s="32">
        <f>IF($BF689&gt;$Y$7,"",IF(AND($BF689=$Y$7,$BG689=23),"",Entrées!D717-Entrées!D716))</f>
        <v>2625</v>
      </c>
      <c r="BJ689" s="32">
        <f>IF($BF689&gt;$Y$7,"",IF(AND($BF689=$Y$7,$BG689=23),"",Entrées!E717-Entrées!E716))</f>
        <v>2950</v>
      </c>
      <c r="BK689" s="32">
        <f>IF($BF689&gt;$Y$7,"",IF(AND($BF689=$Y$7,$BG689=23),"",Entrées!F717-Entrées!F716))</f>
        <v>198</v>
      </c>
      <c r="BL689" s="32">
        <f>IF($BF689&gt;$Y$7,"",IF(AND($BF689=$Y$7,$BG689=23),"",Entrées!G717-Entrées!G716))</f>
        <v>401.5</v>
      </c>
      <c r="BM689" s="32">
        <f>IF($BF689&gt;$Y$7,"",IF(AND($BF689=$Y$7,$BG689=23),"",Entrées!H717-Entrées!H716))</f>
        <v>329</v>
      </c>
      <c r="BN689" s="32">
        <f>IF($BF689&gt;$Y$7,"",IF(AND($BF689=$Y$7,$BG689=23),"",Entrées!I717-Entrées!I716))</f>
        <v>293</v>
      </c>
      <c r="BO689" s="32">
        <f>IF($BF689&gt;$Y$7,"",IF(AND($BF689=$Y$7,$BG689=23),"",Entrées!J717-Entrées!J716))</f>
        <v>-263</v>
      </c>
      <c r="BP689" s="32">
        <f>IF($BF689&gt;$Y$7,"",IF(AND($BF689=$Y$7,$BG689=23),"",Entrées!K717-Entrées!K716))</f>
        <v>120.5</v>
      </c>
      <c r="BQ689" s="32">
        <f>IF($BF689&gt;$Y$7,"",IF(AND($BF689=$Y$7,$BG689=23),"",Entrées!L717-Entrées!L716))</f>
        <v>1200.5</v>
      </c>
      <c r="BR689" s="32">
        <f>IF($BF689&gt;$Y$7,"",IF(AND($BF689=$Y$7,$BG689=23),"",Entrées!M717-Entrées!M716))</f>
        <v>162</v>
      </c>
      <c r="BS689" s="32">
        <f>IF($BF689&gt;$Y$7,"",IF(AND($BF689=$Y$7,$BG689=23),"",Entrées!N717-Entrées!N716))</f>
        <v>-10</v>
      </c>
      <c r="BT689" s="32">
        <f>IF($BF689&gt;$Y$7,"",IF(AND($BF689=$Y$7,$BG689=23),"",Entrées!O717-Entrées!O716))</f>
        <v>618.5</v>
      </c>
      <c r="BU689" s="32">
        <f>IF($BF689&gt;$Y$7,"",IF(AND($BF689=$Y$7,$BG689=23),"",Entrées!P717-Entrées!P716))</f>
        <v>8</v>
      </c>
      <c r="BV689" s="32">
        <f>IF($BF689&gt;$Y$7,"",IF(AND($BF689=$Y$7,$BG689=23),"",Entrées!Q717-Entrées!Q716))</f>
        <v>41</v>
      </c>
      <c r="BW689" s="32">
        <f>IF($BF689&gt;$Y$7,"",IF(AND($BF689=$Y$7,$BG689=23),"",Entrées!R717-Entrées!R716))</f>
        <v>-357</v>
      </c>
      <c r="BX689" s="32">
        <f>IF($BF689&gt;$Y$7,"",IF(AND($BF689=$Y$7,$BG689=23),"",Entrées!S717-Entrées!S716))</f>
        <v>448</v>
      </c>
      <c r="BY689" s="32">
        <f>IF($BF689&gt;$Y$7,"",IF(AND($BF689=$Y$7,$BG689=23),"",Entrées!T717-Entrées!T716))</f>
        <v>239</v>
      </c>
      <c r="BZ689" s="32">
        <f>IF($BF689&gt;$Y$7,"",IF(AND($BF689=$Y$7,$BG689=23),"",Entrées!U717-Entrées!U716))</f>
        <v>20</v>
      </c>
      <c r="CA689" s="32">
        <f>IF($BF689&gt;$Y$7,"",IF(AND($BF689=$Y$7,$BG689=23),"",Entrées!V717-Entrées!V716))</f>
        <v>97</v>
      </c>
      <c r="CD689" s="33">
        <f>IF($BF689&lt;=$Y$7,Entrées!J716/CD$2,"")</f>
        <v>0.36045924804441082</v>
      </c>
      <c r="CE689" s="33">
        <f>IF($BF689&lt;=$Y$7,Entrées!K716/CE$2,"")</f>
        <v>1.1944577161968466E-4</v>
      </c>
      <c r="CF689" s="11">
        <f t="shared" si="798"/>
        <v>7926</v>
      </c>
      <c r="CG689" s="11">
        <f t="shared" si="799"/>
        <v>4186</v>
      </c>
      <c r="CH689" s="52">
        <f t="shared" si="800"/>
        <v>0.27160101910413265</v>
      </c>
      <c r="CI689" s="52">
        <f t="shared" si="801"/>
        <v>9.6170382329218221E-2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-1046</v>
      </c>
      <c r="F690" s="28">
        <f ca="1">IF($D690&gt;$D$8,"",INDIRECT(ADDRESS(ROW(Entrées!$C$37)+($D690-1)*24+F$11,COLUMN(Entrées!$C$37)+($C690-1),4,TRUE,"Entrées")))</f>
        <v>-1046</v>
      </c>
      <c r="G690" s="28">
        <f ca="1">IF($D690&gt;$D$8,"",INDIRECT(ADDRESS(ROW(Entrées!$C$37)+($D690-1)*24+G$11,COLUMN(Entrées!$C$37)+($C690-1),4,TRUE,"Entrées")))</f>
        <v>-1046</v>
      </c>
      <c r="H690" s="28">
        <f ca="1">IF($D690&gt;$D$8,"",INDIRECT(ADDRESS(ROW(Entrées!$C$37)+($D690-1)*24+H$11,COLUMN(Entrées!$C$37)+($C690-1),4,TRUE,"Entrées")))</f>
        <v>-1046</v>
      </c>
      <c r="I690" s="28">
        <f ca="1">IF($D690&gt;$D$8,"",INDIRECT(ADDRESS(ROW(Entrées!$C$37)+($D690-1)*24+I$11,COLUMN(Entrées!$C$37)+($C690-1),4,TRUE,"Entrées")))</f>
        <v>-1046</v>
      </c>
      <c r="J690" s="28">
        <f ca="1">IF($D690&gt;$D$8,"",INDIRECT(ADDRESS(ROW(Entrées!$C$37)+($D690-1)*24+J$11,COLUMN(Entrées!$C$37)+($C690-1),4,TRUE,"Entrées")))</f>
        <v>-1046</v>
      </c>
      <c r="K690" s="28">
        <f ca="1">IF($D690&gt;$D$8,"",INDIRECT(ADDRESS(ROW(Entrées!$C$37)+($D690-1)*24+K$11,COLUMN(Entrées!$C$37)+($C690-1),4,TRUE,"Entrées")))</f>
        <v>-1046</v>
      </c>
      <c r="L690" s="28">
        <f ca="1">IF($D690&gt;$D$8,"",INDIRECT(ADDRESS(ROW(Entrées!$C$37)+($D690-1)*24+L$11,COLUMN(Entrées!$C$37)+($C690-1),4,TRUE,"Entrées")))</f>
        <v>-1219</v>
      </c>
      <c r="M690" s="28">
        <f ca="1">IF($D690&gt;$D$8,"",INDIRECT(ADDRESS(ROW(Entrées!$C$37)+($D690-1)*24+M$11,COLUMN(Entrées!$C$37)+($C690-1),4,TRUE,"Entrées")))</f>
        <v>-1219</v>
      </c>
      <c r="N690" s="28">
        <f ca="1">IF($D690&gt;$D$8,"",INDIRECT(ADDRESS(ROW(Entrées!$C$37)+($D690-1)*24+N$11,COLUMN(Entrées!$C$37)+($C690-1),4,TRUE,"Entrées")))</f>
        <v>-1219</v>
      </c>
      <c r="O690" s="28">
        <f ca="1">IF($D690&gt;$D$8,"",INDIRECT(ADDRESS(ROW(Entrées!$C$37)+($D690-1)*24+O$11,COLUMN(Entrées!$C$37)+($C690-1),4,TRUE,"Entrées")))</f>
        <v>-1219</v>
      </c>
      <c r="P690" s="28">
        <f ca="1">IF($D690&gt;$D$8,"",INDIRECT(ADDRESS(ROW(Entrées!$C$37)+($D690-1)*24+P$11,COLUMN(Entrées!$C$37)+($C690-1),4,TRUE,"Entrées")))</f>
        <v>-1211</v>
      </c>
      <c r="Q690" s="28">
        <f ca="1">IF($D690&gt;$D$8,"",INDIRECT(ADDRESS(ROW(Entrées!$C$37)+($D690-1)*24+Q$11,COLUMN(Entrées!$C$37)+($C690-1),4,TRUE,"Entrées")))</f>
        <v>-740</v>
      </c>
      <c r="R690" s="28">
        <f ca="1">IF($D690&gt;$D$8,"",INDIRECT(ADDRESS(ROW(Entrées!$C$37)+($D690-1)*24+R$11,COLUMN(Entrées!$C$37)+($C690-1),4,TRUE,"Entrées")))</f>
        <v>-630</v>
      </c>
      <c r="S690" s="28">
        <f ca="1">IF($D690&gt;$D$8,"",INDIRECT(ADDRESS(ROW(Entrées!$C$37)+($D690-1)*24+S$11,COLUMN(Entrées!$C$37)+($C690-1),4,TRUE,"Entrées")))</f>
        <v>-916</v>
      </c>
      <c r="T690" s="28">
        <f ca="1">IF($D690&gt;$D$8,"",INDIRECT(ADDRESS(ROW(Entrées!$C$37)+($D690-1)*24+T$11,COLUMN(Entrées!$C$37)+($C690-1),4,TRUE,"Entrées")))</f>
        <v>-1219</v>
      </c>
      <c r="U690" s="28">
        <f ca="1">IF($D690&gt;$D$8,"",INDIRECT(ADDRESS(ROW(Entrées!$C$37)+($D690-1)*24+U$11,COLUMN(Entrées!$C$37)+($C690-1),4,TRUE,"Entrées")))</f>
        <v>-1219</v>
      </c>
      <c r="V690" s="28">
        <f ca="1">IF($D690&gt;$D$8,"",INDIRECT(ADDRESS(ROW(Entrées!$C$37)+($D690-1)*24+V$11,COLUMN(Entrées!$C$37)+($C690-1),4,TRUE,"Entrées")))</f>
        <v>-1219</v>
      </c>
      <c r="W690" s="28">
        <f ca="1">IF($D690&gt;$D$8,"",INDIRECT(ADDRESS(ROW(Entrées!$C$37)+($D690-1)*24+W$11,COLUMN(Entrées!$C$37)+($C690-1),4,TRUE,"Entrées")))</f>
        <v>-1219</v>
      </c>
      <c r="X690" s="28">
        <f ca="1">IF($D690&gt;$D$8,"",INDIRECT(ADDRESS(ROW(Entrées!$C$37)+($D690-1)*24+X$11,COLUMN(Entrées!$C$37)+($C690-1),4,TRUE,"Entrées")))</f>
        <v>-1219</v>
      </c>
      <c r="Y690" s="28">
        <f ca="1">IF($D690&gt;$D$8,"",INDIRECT(ADDRESS(ROW(Entrées!$C$37)+($D690-1)*24+Y$11,COLUMN(Entrées!$C$37)+($C690-1),4,TRUE,"Entrées")))</f>
        <v>-1219</v>
      </c>
      <c r="Z690" s="28">
        <f ca="1">IF($D690&gt;$D$8,"",INDIRECT(ADDRESS(ROW(Entrées!$C$37)+($D690-1)*24+Z$11,COLUMN(Entrées!$C$37)+($C690-1),4,TRUE,"Entrées")))</f>
        <v>-1219</v>
      </c>
      <c r="AA690" s="28">
        <f ca="1">IF($D690&gt;$D$8,"",INDIRECT(ADDRESS(ROW(Entrées!$C$37)+($D690-1)*24+AA$11,COLUMN(Entrées!$C$37)+($C690-1),4,TRUE,"Entrées")))</f>
        <v>-1219</v>
      </c>
      <c r="AB690" s="28">
        <f ca="1">IF($D690&gt;$D$8,"",INDIRECT(ADDRESS(ROW(Entrées!$C$37)+($D690-1)*24+AB$11,COLUMN(Entrées!$C$37)+($C690-1),4,TRUE,"Entrées")))</f>
        <v>-1046</v>
      </c>
      <c r="AC690" s="11"/>
      <c r="AD690" s="40">
        <f t="shared" ca="1" si="830"/>
        <v>-1103.875</v>
      </c>
      <c r="AE690" s="40">
        <f t="shared" ca="1" si="832"/>
        <v>-630</v>
      </c>
      <c r="AF690" s="40">
        <f t="shared" ca="1" si="833"/>
        <v>-1219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49473.956989247294</v>
      </c>
      <c r="AK690" s="31">
        <f t="shared" ca="1" si="778"/>
        <v>49350.672043010745</v>
      </c>
      <c r="AL690" s="31">
        <f t="shared" ca="1" si="779"/>
        <v>49398.118279569891</v>
      </c>
      <c r="AM690" s="31">
        <f t="shared" ca="1" si="780"/>
        <v>347.55645161290329</v>
      </c>
      <c r="AN690" s="31">
        <f t="shared" ca="1" si="781"/>
        <v>2588.1444892473114</v>
      </c>
      <c r="AO690" s="31">
        <f t="shared" ca="1" si="782"/>
        <v>1503.5463709677417</v>
      </c>
      <c r="AP690" s="31">
        <f t="shared" ca="1" si="783"/>
        <v>41704.171370967742</v>
      </c>
      <c r="AQ690" s="31">
        <f t="shared" ca="1" si="784"/>
        <v>2152.7096774193546</v>
      </c>
      <c r="AR690" s="31">
        <f t="shared" ca="1" si="785"/>
        <v>402.56922043010746</v>
      </c>
      <c r="AS690" s="31">
        <f t="shared" ca="1" si="786"/>
        <v>6508.2741935483891</v>
      </c>
      <c r="AT690" s="31">
        <f t="shared" ca="1" si="787"/>
        <v>-813.07862903225805</v>
      </c>
      <c r="AU690" s="31">
        <f t="shared" ca="1" si="788"/>
        <v>663.5913978494624</v>
      </c>
      <c r="AV690" s="31">
        <f t="shared" ca="1" si="789"/>
        <v>-5583.5161290322567</v>
      </c>
      <c r="AW690" s="31">
        <f t="shared" ca="1" si="790"/>
        <v>65.047043010752674</v>
      </c>
      <c r="AX690" s="31">
        <f t="shared" ca="1" si="791"/>
        <v>1350.5215053763443</v>
      </c>
      <c r="AY690" s="31">
        <f t="shared" ca="1" si="792"/>
        <v>-1174.383064516129</v>
      </c>
      <c r="AZ690" s="31">
        <f t="shared" ca="1" si="793"/>
        <v>-997.34811827956992</v>
      </c>
      <c r="BA690" s="31">
        <f t="shared" ca="1" si="794"/>
        <v>-382.02016129032256</v>
      </c>
      <c r="BB690" s="31">
        <f t="shared" ca="1" si="795"/>
        <v>-2410.5497311827958</v>
      </c>
      <c r="BC690" s="31">
        <f t="shared" ca="1" si="796"/>
        <v>-1597.1438172043011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2130.5</v>
      </c>
      <c r="BI690" s="32">
        <f>IF($BF690&gt;$Y$7,"",IF(AND($BF690=$Y$7,$BG690=23),"",Entrées!D718-Entrées!D717))</f>
        <v>1887.5</v>
      </c>
      <c r="BJ690" s="32">
        <f>IF($BF690&gt;$Y$7,"",IF(AND($BF690=$Y$7,$BG690=23),"",Entrées!E718-Entrées!E717))</f>
        <v>1837.5</v>
      </c>
      <c r="BK690" s="32">
        <f>IF($BF690&gt;$Y$7,"",IF(AND($BF690=$Y$7,$BG690=23),"",Entrées!F718-Entrées!F717))</f>
        <v>372.5</v>
      </c>
      <c r="BL690" s="32">
        <f>IF($BF690&gt;$Y$7,"",IF(AND($BF690=$Y$7,$BG690=23),"",Entrées!G718-Entrées!G717))</f>
        <v>141</v>
      </c>
      <c r="BM690" s="32">
        <f>IF($BF690&gt;$Y$7,"",IF(AND($BF690=$Y$7,$BG690=23),"",Entrées!H718-Entrées!H717))</f>
        <v>504.5</v>
      </c>
      <c r="BN690" s="32">
        <f>IF($BF690&gt;$Y$7,"",IF(AND($BF690=$Y$7,$BG690=23),"",Entrées!I718-Entrées!I717))</f>
        <v>-63</v>
      </c>
      <c r="BO690" s="32">
        <f>IF($BF690&gt;$Y$7,"",IF(AND($BF690=$Y$7,$BG690=23),"",Entrées!J718-Entrées!J717))</f>
        <v>-261.5</v>
      </c>
      <c r="BP690" s="32">
        <f>IF($BF690&gt;$Y$7,"",IF(AND($BF690=$Y$7,$BG690=23),"",Entrées!K718-Entrées!K717))</f>
        <v>436.5</v>
      </c>
      <c r="BQ690" s="32">
        <f>IF($BF690&gt;$Y$7,"",IF(AND($BF690=$Y$7,$BG690=23),"",Entrées!L718-Entrées!L717))</f>
        <v>679.5</v>
      </c>
      <c r="BR690" s="32">
        <f>IF($BF690&gt;$Y$7,"",IF(AND($BF690=$Y$7,$BG690=23),"",Entrées!M718-Entrées!M717))</f>
        <v>-1</v>
      </c>
      <c r="BS690" s="32">
        <f>IF($BF690&gt;$Y$7,"",IF(AND($BF690=$Y$7,$BG690=23),"",Entrées!N718-Entrées!N717))</f>
        <v>-6</v>
      </c>
      <c r="BT690" s="32">
        <f>IF($BF690&gt;$Y$7,"",IF(AND($BF690=$Y$7,$BG690=23),"",Entrées!O718-Entrées!O717))</f>
        <v>328.5</v>
      </c>
      <c r="BU690" s="32">
        <f>IF($BF690&gt;$Y$7,"",IF(AND($BF690=$Y$7,$BG690=23),"",Entrées!P718-Entrées!P717))</f>
        <v>7</v>
      </c>
      <c r="BV690" s="32">
        <f>IF($BF690&gt;$Y$7,"",IF(AND($BF690=$Y$7,$BG690=23),"",Entrées!Q718-Entrées!Q717))</f>
        <v>-27</v>
      </c>
      <c r="BW690" s="32">
        <f>IF($BF690&gt;$Y$7,"",IF(AND($BF690=$Y$7,$BG690=23),"",Entrées!R718-Entrées!R717))</f>
        <v>-57</v>
      </c>
      <c r="BX690" s="32">
        <f>IF($BF690&gt;$Y$7,"",IF(AND($BF690=$Y$7,$BG690=23),"",Entrées!S718-Entrées!S717))</f>
        <v>-138</v>
      </c>
      <c r="BY690" s="32">
        <f>IF($BF690&gt;$Y$7,"",IF(AND($BF690=$Y$7,$BG690=23),"",Entrées!T718-Entrées!T717))</f>
        <v>15</v>
      </c>
      <c r="BZ690" s="32">
        <f>IF($BF690&gt;$Y$7,"",IF(AND($BF690=$Y$7,$BG690=23),"",Entrées!U718-Entrées!U717))</f>
        <v>25</v>
      </c>
      <c r="CA690" s="32">
        <f>IF($BF690&gt;$Y$7,"",IF(AND($BF690=$Y$7,$BG690=23),"",Entrées!V718-Entrées!V717))</f>
        <v>107</v>
      </c>
      <c r="CD690" s="33">
        <f>IF($BF690&lt;=$Y$7,Entrées!J717/CD$2,"")</f>
        <v>0.3272773151652788</v>
      </c>
      <c r="CE690" s="33">
        <f>IF($BF690&lt;=$Y$7,Entrées!K717/CE$2,"")</f>
        <v>2.8905876731963688E-2</v>
      </c>
      <c r="CF690" s="11">
        <f t="shared" si="798"/>
        <v>7926</v>
      </c>
      <c r="CG690" s="11">
        <f t="shared" si="799"/>
        <v>4186</v>
      </c>
      <c r="CH690" s="52">
        <f t="shared" si="800"/>
        <v>0.27160101910413265</v>
      </c>
      <c r="CI690" s="52">
        <f t="shared" si="801"/>
        <v>9.6170382329218221E-2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-1046</v>
      </c>
      <c r="F691" s="28">
        <f ca="1">IF($D691&gt;$D$8,"",INDIRECT(ADDRESS(ROW(Entrées!$C$37)+($D691-1)*24+F$11,COLUMN(Entrées!$C$37)+($C691-1),4,TRUE,"Entrées")))</f>
        <v>-1046</v>
      </c>
      <c r="G691" s="28">
        <f ca="1">IF($D691&gt;$D$8,"",INDIRECT(ADDRESS(ROW(Entrées!$C$37)+($D691-1)*24+G$11,COLUMN(Entrées!$C$37)+($C691-1),4,TRUE,"Entrées")))</f>
        <v>-1046</v>
      </c>
      <c r="H691" s="28">
        <f ca="1">IF($D691&gt;$D$8,"",INDIRECT(ADDRESS(ROW(Entrées!$C$37)+($D691-1)*24+H$11,COLUMN(Entrées!$C$37)+($C691-1),4,TRUE,"Entrées")))</f>
        <v>-1046</v>
      </c>
      <c r="I691" s="28">
        <f ca="1">IF($D691&gt;$D$8,"",INDIRECT(ADDRESS(ROW(Entrées!$C$37)+($D691-1)*24+I$11,COLUMN(Entrées!$C$37)+($C691-1),4,TRUE,"Entrées")))</f>
        <v>-1046</v>
      </c>
      <c r="J691" s="28">
        <f ca="1">IF($D691&gt;$D$8,"",INDIRECT(ADDRESS(ROW(Entrées!$C$37)+($D691-1)*24+J$11,COLUMN(Entrées!$C$37)+($C691-1),4,TRUE,"Entrées")))</f>
        <v>-1046</v>
      </c>
      <c r="K691" s="28">
        <f ca="1">IF($D691&gt;$D$8,"",INDIRECT(ADDRESS(ROW(Entrées!$C$37)+($D691-1)*24+K$11,COLUMN(Entrées!$C$37)+($C691-1),4,TRUE,"Entrées")))</f>
        <v>-1474</v>
      </c>
      <c r="L691" s="28">
        <f ca="1">IF($D691&gt;$D$8,"",INDIRECT(ADDRESS(ROW(Entrées!$C$37)+($D691-1)*24+L$11,COLUMN(Entrées!$C$37)+($C691-1),4,TRUE,"Entrées")))</f>
        <v>-1902</v>
      </c>
      <c r="M691" s="28">
        <f ca="1">IF($D691&gt;$D$8,"",INDIRECT(ADDRESS(ROW(Entrées!$C$37)+($D691-1)*24+M$11,COLUMN(Entrées!$C$37)+($C691-1),4,TRUE,"Entrées")))</f>
        <v>-2330</v>
      </c>
      <c r="N691" s="28">
        <f ca="1">IF($D691&gt;$D$8,"",INDIRECT(ADDRESS(ROW(Entrées!$C$37)+($D691-1)*24+N$11,COLUMN(Entrées!$C$37)+($C691-1),4,TRUE,"Entrées")))</f>
        <v>-2756</v>
      </c>
      <c r="O691" s="28">
        <f ca="1">IF($D691&gt;$D$8,"",INDIRECT(ADDRESS(ROW(Entrées!$C$37)+($D691-1)*24+O$11,COLUMN(Entrées!$C$37)+($C691-1),4,TRUE,"Entrées")))</f>
        <v>-2756</v>
      </c>
      <c r="P691" s="28">
        <f ca="1">IF($D691&gt;$D$8,"",INDIRECT(ADDRESS(ROW(Entrées!$C$37)+($D691-1)*24+P$11,COLUMN(Entrées!$C$37)+($C691-1),4,TRUE,"Entrées")))</f>
        <v>-2730</v>
      </c>
      <c r="Q691" s="28">
        <f ca="1">IF($D691&gt;$D$8,"",INDIRECT(ADDRESS(ROW(Entrées!$C$37)+($D691-1)*24+Q$11,COLUMN(Entrées!$C$37)+($C691-1),4,TRUE,"Entrées")))</f>
        <v>-2450</v>
      </c>
      <c r="R691" s="28">
        <f ca="1">IF($D691&gt;$D$8,"",INDIRECT(ADDRESS(ROW(Entrées!$C$37)+($D691-1)*24+R$11,COLUMN(Entrées!$C$37)+($C691-1),4,TRUE,"Entrées")))</f>
        <v>-2588</v>
      </c>
      <c r="S691" s="28">
        <f ca="1">IF($D691&gt;$D$8,"",INDIRECT(ADDRESS(ROW(Entrées!$C$37)+($D691-1)*24+S$11,COLUMN(Entrées!$C$37)+($C691-1),4,TRUE,"Entrées")))</f>
        <v>-2562</v>
      </c>
      <c r="T691" s="28">
        <f ca="1">IF($D691&gt;$D$8,"",INDIRECT(ADDRESS(ROW(Entrées!$C$37)+($D691-1)*24+T$11,COLUMN(Entrées!$C$37)+($C691-1),4,TRUE,"Entrées")))</f>
        <v>-2756</v>
      </c>
      <c r="U691" s="28">
        <f ca="1">IF($D691&gt;$D$8,"",INDIRECT(ADDRESS(ROW(Entrées!$C$37)+($D691-1)*24+U$11,COLUMN(Entrées!$C$37)+($C691-1),4,TRUE,"Entrées")))</f>
        <v>-2756</v>
      </c>
      <c r="V691" s="28">
        <f ca="1">IF($D691&gt;$D$8,"",INDIRECT(ADDRESS(ROW(Entrées!$C$37)+($D691-1)*24+V$11,COLUMN(Entrées!$C$37)+($C691-1),4,TRUE,"Entrées")))</f>
        <v>-2756</v>
      </c>
      <c r="W691" s="28">
        <f ca="1">IF($D691&gt;$D$8,"",INDIRECT(ADDRESS(ROW(Entrées!$C$37)+($D691-1)*24+W$11,COLUMN(Entrées!$C$37)+($C691-1),4,TRUE,"Entrées")))</f>
        <v>-2756</v>
      </c>
      <c r="X691" s="28">
        <f ca="1">IF($D691&gt;$D$8,"",INDIRECT(ADDRESS(ROW(Entrées!$C$37)+($D691-1)*24+X$11,COLUMN(Entrées!$C$37)+($C691-1),4,TRUE,"Entrées")))</f>
        <v>-2756</v>
      </c>
      <c r="Y691" s="28">
        <f ca="1">IF($D691&gt;$D$8,"",INDIRECT(ADDRESS(ROW(Entrées!$C$37)+($D691-1)*24+Y$11,COLUMN(Entrées!$C$37)+($C691-1),4,TRUE,"Entrées")))</f>
        <v>-2730</v>
      </c>
      <c r="Z691" s="28">
        <f ca="1">IF($D691&gt;$D$8,"",INDIRECT(ADDRESS(ROW(Entrées!$C$37)+($D691-1)*24+Z$11,COLUMN(Entrées!$C$37)+($C691-1),4,TRUE,"Entrées")))</f>
        <v>-2756</v>
      </c>
      <c r="AA691" s="28">
        <f ca="1">IF($D691&gt;$D$8,"",INDIRECT(ADDRESS(ROW(Entrées!$C$37)+($D691-1)*24+AA$11,COLUMN(Entrées!$C$37)+($C691-1),4,TRUE,"Entrées")))</f>
        <v>-2756</v>
      </c>
      <c r="AB691" s="28">
        <f ca="1">IF($D691&gt;$D$8,"",INDIRECT(ADDRESS(ROW(Entrées!$C$37)+($D691-1)*24+AB$11,COLUMN(Entrées!$C$37)+($C691-1),4,TRUE,"Entrées")))</f>
        <v>-2601</v>
      </c>
      <c r="AC691" s="11"/>
      <c r="AD691" s="40">
        <f t="shared" ca="1" si="830"/>
        <v>-2185.2916666666665</v>
      </c>
      <c r="AE691" s="40">
        <f t="shared" ca="1" si="832"/>
        <v>-1046</v>
      </c>
      <c r="AF691" s="40">
        <f t="shared" ca="1" si="833"/>
        <v>-2756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49473.956989247294</v>
      </c>
      <c r="AK691" s="31">
        <f t="shared" ca="1" si="778"/>
        <v>49350.672043010745</v>
      </c>
      <c r="AL691" s="31">
        <f t="shared" ca="1" si="779"/>
        <v>49398.118279569891</v>
      </c>
      <c r="AM691" s="31">
        <f t="shared" ca="1" si="780"/>
        <v>347.55645161290329</v>
      </c>
      <c r="AN691" s="31">
        <f t="shared" ca="1" si="781"/>
        <v>2588.1444892473114</v>
      </c>
      <c r="AO691" s="31">
        <f t="shared" ca="1" si="782"/>
        <v>1503.5463709677417</v>
      </c>
      <c r="AP691" s="31">
        <f t="shared" ca="1" si="783"/>
        <v>41704.171370967742</v>
      </c>
      <c r="AQ691" s="31">
        <f t="shared" ca="1" si="784"/>
        <v>2152.7096774193546</v>
      </c>
      <c r="AR691" s="31">
        <f t="shared" ca="1" si="785"/>
        <v>402.56922043010746</v>
      </c>
      <c r="AS691" s="31">
        <f t="shared" ca="1" si="786"/>
        <v>6508.2741935483891</v>
      </c>
      <c r="AT691" s="31">
        <f t="shared" ca="1" si="787"/>
        <v>-813.07862903225805</v>
      </c>
      <c r="AU691" s="31">
        <f t="shared" ca="1" si="788"/>
        <v>663.5913978494624</v>
      </c>
      <c r="AV691" s="31">
        <f t="shared" ca="1" si="789"/>
        <v>-5583.5161290322567</v>
      </c>
      <c r="AW691" s="31">
        <f t="shared" ca="1" si="790"/>
        <v>65.047043010752674</v>
      </c>
      <c r="AX691" s="31">
        <f t="shared" ca="1" si="791"/>
        <v>1350.5215053763443</v>
      </c>
      <c r="AY691" s="31">
        <f t="shared" ca="1" si="792"/>
        <v>-1174.383064516129</v>
      </c>
      <c r="AZ691" s="31">
        <f t="shared" ca="1" si="793"/>
        <v>-997.34811827956992</v>
      </c>
      <c r="BA691" s="31">
        <f t="shared" ca="1" si="794"/>
        <v>-382.02016129032256</v>
      </c>
      <c r="BB691" s="31">
        <f t="shared" ca="1" si="795"/>
        <v>-2410.5497311827958</v>
      </c>
      <c r="BC691" s="31">
        <f t="shared" ca="1" si="796"/>
        <v>-1597.1438172043011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485.5</v>
      </c>
      <c r="BI691" s="32">
        <f>IF($BF691&gt;$Y$7,"",IF(AND($BF691=$Y$7,$BG691=23),"",Entrées!D719-Entrées!D718))</f>
        <v>900</v>
      </c>
      <c r="BJ691" s="32">
        <f>IF($BF691&gt;$Y$7,"",IF(AND($BF691=$Y$7,$BG691=23),"",Entrées!E719-Entrées!E718))</f>
        <v>287.5</v>
      </c>
      <c r="BK691" s="32">
        <f>IF($BF691&gt;$Y$7,"",IF(AND($BF691=$Y$7,$BG691=23),"",Entrées!F719-Entrées!F718))</f>
        <v>124</v>
      </c>
      <c r="BL691" s="32">
        <f>IF($BF691&gt;$Y$7,"",IF(AND($BF691=$Y$7,$BG691=23),"",Entrées!G719-Entrées!G718))</f>
        <v>210</v>
      </c>
      <c r="BM691" s="32">
        <f>IF($BF691&gt;$Y$7,"",IF(AND($BF691=$Y$7,$BG691=23),"",Entrées!H719-Entrées!H718))</f>
        <v>84</v>
      </c>
      <c r="BN691" s="32">
        <f>IF($BF691&gt;$Y$7,"",IF(AND($BF691=$Y$7,$BG691=23),"",Entrées!I719-Entrées!I718))</f>
        <v>-49.5</v>
      </c>
      <c r="BO691" s="32">
        <f>IF($BF691&gt;$Y$7,"",IF(AND($BF691=$Y$7,$BG691=23),"",Entrées!J719-Entrées!J718))</f>
        <v>-33</v>
      </c>
      <c r="BP691" s="32">
        <f>IF($BF691&gt;$Y$7,"",IF(AND($BF691=$Y$7,$BG691=23),"",Entrées!K719-Entrées!K718))</f>
        <v>483.5</v>
      </c>
      <c r="BQ691" s="32">
        <f>IF($BF691&gt;$Y$7,"",IF(AND($BF691=$Y$7,$BG691=23),"",Entrées!L719-Entrées!L718))</f>
        <v>-14.5</v>
      </c>
      <c r="BR691" s="32">
        <f>IF($BF691&gt;$Y$7,"",IF(AND($BF691=$Y$7,$BG691=23),"",Entrées!M719-Entrées!M718))</f>
        <v>0</v>
      </c>
      <c r="BS691" s="32">
        <f>IF($BF691&gt;$Y$7,"",IF(AND($BF691=$Y$7,$BG691=23),"",Entrées!N719-Entrées!N718))</f>
        <v>-6.5</v>
      </c>
      <c r="BT691" s="32">
        <f>IF($BF691&gt;$Y$7,"",IF(AND($BF691=$Y$7,$BG691=23),"",Entrées!O719-Entrées!O718))</f>
        <v>-311</v>
      </c>
      <c r="BU691" s="32">
        <f>IF($BF691&gt;$Y$7,"",IF(AND($BF691=$Y$7,$BG691=23),"",Entrées!P719-Entrées!P718))</f>
        <v>4</v>
      </c>
      <c r="BV691" s="32">
        <f>IF($BF691&gt;$Y$7,"",IF(AND($BF691=$Y$7,$BG691=23),"",Entrées!Q719-Entrées!Q718))</f>
        <v>-33</v>
      </c>
      <c r="BW691" s="32">
        <f>IF($BF691&gt;$Y$7,"",IF(AND($BF691=$Y$7,$BG691=23),"",Entrées!R719-Entrées!R718))</f>
        <v>-3</v>
      </c>
      <c r="BX691" s="32">
        <f>IF($BF691&gt;$Y$7,"",IF(AND($BF691=$Y$7,$BG691=23),"",Entrées!S719-Entrées!S718))</f>
        <v>308</v>
      </c>
      <c r="BY691" s="32">
        <f>IF($BF691&gt;$Y$7,"",IF(AND($BF691=$Y$7,$BG691=23),"",Entrées!T719-Entrées!T718))</f>
        <v>-120</v>
      </c>
      <c r="BZ691" s="32">
        <f>IF($BF691&gt;$Y$7,"",IF(AND($BF691=$Y$7,$BG691=23),"",Entrées!U719-Entrées!U718))</f>
        <v>-25</v>
      </c>
      <c r="CA691" s="32">
        <f>IF($BF691&gt;$Y$7,"",IF(AND($BF691=$Y$7,$BG691=23),"",Entrées!V719-Entrées!V718))</f>
        <v>-234</v>
      </c>
      <c r="CD691" s="33">
        <f>IF($BF691&lt;=$Y$7,Entrées!J718/CD$2,"")</f>
        <v>0.29428463285389855</v>
      </c>
      <c r="CE691" s="33">
        <f>IF($BF691&lt;=$Y$7,Entrées!K718/CE$2,"")</f>
        <v>0.13318203535594839</v>
      </c>
      <c r="CF691" s="11">
        <f t="shared" si="798"/>
        <v>7926</v>
      </c>
      <c r="CG691" s="11">
        <f t="shared" si="799"/>
        <v>4186</v>
      </c>
      <c r="CH691" s="52">
        <f t="shared" si="800"/>
        <v>0.27160101910413265</v>
      </c>
      <c r="CI691" s="52">
        <f t="shared" si="801"/>
        <v>9.6170382329218221E-2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-2601</v>
      </c>
      <c r="F692" s="28">
        <f ca="1">IF($D692&gt;$D$8,"",INDIRECT(ADDRESS(ROW(Entrées!$C$37)+($D692-1)*24+F$11,COLUMN(Entrées!$C$37)+($C692-1),4,TRUE,"Entrées")))</f>
        <v>-2601</v>
      </c>
      <c r="G692" s="28">
        <f ca="1">IF($D692&gt;$D$8,"",INDIRECT(ADDRESS(ROW(Entrées!$C$37)+($D692-1)*24+G$11,COLUMN(Entrées!$C$37)+($C692-1),4,TRUE,"Entrées")))</f>
        <v>-2521</v>
      </c>
      <c r="H692" s="28">
        <f ca="1">IF($D692&gt;$D$8,"",INDIRECT(ADDRESS(ROW(Entrées!$C$37)+($D692-1)*24+H$11,COLUMN(Entrées!$C$37)+($C692-1),4,TRUE,"Entrées")))</f>
        <v>-2579</v>
      </c>
      <c r="I692" s="28">
        <f ca="1">IF($D692&gt;$D$8,"",INDIRECT(ADDRESS(ROW(Entrées!$C$37)+($D692-1)*24+I$11,COLUMN(Entrées!$C$37)+($C692-1),4,TRUE,"Entrées")))</f>
        <v>-2601</v>
      </c>
      <c r="J692" s="28">
        <f ca="1">IF($D692&gt;$D$8,"",INDIRECT(ADDRESS(ROW(Entrées!$C$37)+($D692-1)*24+J$11,COLUMN(Entrées!$C$37)+($C692-1),4,TRUE,"Entrées")))</f>
        <v>-2601</v>
      </c>
      <c r="K692" s="28">
        <f ca="1">IF($D692&gt;$D$8,"",INDIRECT(ADDRESS(ROW(Entrées!$C$37)+($D692-1)*24+K$11,COLUMN(Entrées!$C$37)+($C692-1),4,TRUE,"Entrées")))</f>
        <v>-2601</v>
      </c>
      <c r="L692" s="28">
        <f ca="1">IF($D692&gt;$D$8,"",INDIRECT(ADDRESS(ROW(Entrées!$C$37)+($D692-1)*24+L$11,COLUMN(Entrées!$C$37)+($C692-1),4,TRUE,"Entrées")))</f>
        <v>-2756</v>
      </c>
      <c r="M692" s="28">
        <f ca="1">IF($D692&gt;$D$8,"",INDIRECT(ADDRESS(ROW(Entrées!$C$37)+($D692-1)*24+M$11,COLUMN(Entrées!$C$37)+($C692-1),4,TRUE,"Entrées")))</f>
        <v>-2756</v>
      </c>
      <c r="N692" s="28">
        <f ca="1">IF($D692&gt;$D$8,"",INDIRECT(ADDRESS(ROW(Entrées!$C$37)+($D692-1)*24+N$11,COLUMN(Entrées!$C$37)+($C692-1),4,TRUE,"Entrées")))</f>
        <v>-2756</v>
      </c>
      <c r="O692" s="28">
        <f ca="1">IF($D692&gt;$D$8,"",INDIRECT(ADDRESS(ROW(Entrées!$C$37)+($D692-1)*24+O$11,COLUMN(Entrées!$C$37)+($C692-1),4,TRUE,"Entrées")))</f>
        <v>-2755</v>
      </c>
      <c r="P692" s="28">
        <f ca="1">IF($D692&gt;$D$8,"",INDIRECT(ADDRESS(ROW(Entrées!$C$37)+($D692-1)*24+P$11,COLUMN(Entrées!$C$37)+($C692-1),4,TRUE,"Entrées")))</f>
        <v>-2676</v>
      </c>
      <c r="Q692" s="28">
        <f ca="1">IF($D692&gt;$D$8,"",INDIRECT(ADDRESS(ROW(Entrées!$C$37)+($D692-1)*24+Q$11,COLUMN(Entrées!$C$37)+($C692-1),4,TRUE,"Entrées")))</f>
        <v>-2636</v>
      </c>
      <c r="R692" s="28">
        <f ca="1">IF($D692&gt;$D$8,"",INDIRECT(ADDRESS(ROW(Entrées!$C$37)+($D692-1)*24+R$11,COLUMN(Entrées!$C$37)+($C692-1),4,TRUE,"Entrées")))</f>
        <v>-2696</v>
      </c>
      <c r="S692" s="28">
        <f ca="1">IF($D692&gt;$D$8,"",INDIRECT(ADDRESS(ROW(Entrées!$C$37)+($D692-1)*24+S$11,COLUMN(Entrées!$C$37)+($C692-1),4,TRUE,"Entrées")))</f>
        <v>-2756</v>
      </c>
      <c r="T692" s="28">
        <f ca="1">IF($D692&gt;$D$8,"",INDIRECT(ADDRESS(ROW(Entrées!$C$37)+($D692-1)*24+T$11,COLUMN(Entrées!$C$37)+($C692-1),4,TRUE,"Entrées")))</f>
        <v>-2756</v>
      </c>
      <c r="U692" s="28">
        <f ca="1">IF($D692&gt;$D$8,"",INDIRECT(ADDRESS(ROW(Entrées!$C$37)+($D692-1)*24+U$11,COLUMN(Entrées!$C$37)+($C692-1),4,TRUE,"Entrées")))</f>
        <v>-2756</v>
      </c>
      <c r="V692" s="28">
        <f ca="1">IF($D692&gt;$D$8,"",INDIRECT(ADDRESS(ROW(Entrées!$C$37)+($D692-1)*24+V$11,COLUMN(Entrées!$C$37)+($C692-1),4,TRUE,"Entrées")))</f>
        <v>-2706</v>
      </c>
      <c r="W692" s="28">
        <f ca="1">IF($D692&gt;$D$8,"",INDIRECT(ADDRESS(ROW(Entrées!$C$37)+($D692-1)*24+W$11,COLUMN(Entrées!$C$37)+($C692-1),4,TRUE,"Entrées")))</f>
        <v>-2706</v>
      </c>
      <c r="X692" s="28">
        <f ca="1">IF($D692&gt;$D$8,"",INDIRECT(ADDRESS(ROW(Entrées!$C$37)+($D692-1)*24+X$11,COLUMN(Entrées!$C$37)+($C692-1),4,TRUE,"Entrées")))</f>
        <v>-2706</v>
      </c>
      <c r="Y692" s="28">
        <f ca="1">IF($D692&gt;$D$8,"",INDIRECT(ADDRESS(ROW(Entrées!$C$37)+($D692-1)*24+Y$11,COLUMN(Entrées!$C$37)+($C692-1),4,TRUE,"Entrées")))</f>
        <v>-2756</v>
      </c>
      <c r="Z692" s="28">
        <f ca="1">IF($D692&gt;$D$8,"",INDIRECT(ADDRESS(ROW(Entrées!$C$37)+($D692-1)*24+Z$11,COLUMN(Entrées!$C$37)+($C692-1),4,TRUE,"Entrées")))</f>
        <v>-2756</v>
      </c>
      <c r="AA692" s="28">
        <f ca="1">IF($D692&gt;$D$8,"",INDIRECT(ADDRESS(ROW(Entrées!$C$37)+($D692-1)*24+AA$11,COLUMN(Entrées!$C$37)+($C692-1),4,TRUE,"Entrées")))</f>
        <v>-2756</v>
      </c>
      <c r="AB692" s="28">
        <f ca="1">IF($D692&gt;$D$8,"",INDIRECT(ADDRESS(ROW(Entrées!$C$37)+($D692-1)*24+AB$11,COLUMN(Entrées!$C$37)+($C692-1),4,TRUE,"Entrées")))</f>
        <v>-2601</v>
      </c>
      <c r="AC692" s="11"/>
      <c r="AD692" s="40">
        <f t="shared" ca="1" si="830"/>
        <v>-2682.9583333333335</v>
      </c>
      <c r="AE692" s="40">
        <f t="shared" ca="1" si="832"/>
        <v>-2521</v>
      </c>
      <c r="AF692" s="40">
        <f t="shared" ca="1" si="833"/>
        <v>-2756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49473.956989247294</v>
      </c>
      <c r="AK692" s="31">
        <f t="shared" ca="1" si="778"/>
        <v>49350.672043010745</v>
      </c>
      <c r="AL692" s="31">
        <f t="shared" ca="1" si="779"/>
        <v>49398.118279569891</v>
      </c>
      <c r="AM692" s="31">
        <f t="shared" ca="1" si="780"/>
        <v>347.55645161290329</v>
      </c>
      <c r="AN692" s="31">
        <f t="shared" ca="1" si="781"/>
        <v>2588.1444892473114</v>
      </c>
      <c r="AO692" s="31">
        <f t="shared" ca="1" si="782"/>
        <v>1503.5463709677417</v>
      </c>
      <c r="AP692" s="31">
        <f t="shared" ca="1" si="783"/>
        <v>41704.171370967742</v>
      </c>
      <c r="AQ692" s="31">
        <f t="shared" ca="1" si="784"/>
        <v>2152.7096774193546</v>
      </c>
      <c r="AR692" s="31">
        <f t="shared" ca="1" si="785"/>
        <v>402.56922043010746</v>
      </c>
      <c r="AS692" s="31">
        <f t="shared" ca="1" si="786"/>
        <v>6508.2741935483891</v>
      </c>
      <c r="AT692" s="31">
        <f t="shared" ca="1" si="787"/>
        <v>-813.07862903225805</v>
      </c>
      <c r="AU692" s="31">
        <f t="shared" ca="1" si="788"/>
        <v>663.5913978494624</v>
      </c>
      <c r="AV692" s="31">
        <f t="shared" ca="1" si="789"/>
        <v>-5583.5161290322567</v>
      </c>
      <c r="AW692" s="31">
        <f t="shared" ca="1" si="790"/>
        <v>65.047043010752674</v>
      </c>
      <c r="AX692" s="31">
        <f t="shared" ca="1" si="791"/>
        <v>1350.5215053763443</v>
      </c>
      <c r="AY692" s="31">
        <f t="shared" ca="1" si="792"/>
        <v>-1174.383064516129</v>
      </c>
      <c r="AZ692" s="31">
        <f t="shared" ca="1" si="793"/>
        <v>-997.34811827956992</v>
      </c>
      <c r="BA692" s="31">
        <f t="shared" ca="1" si="794"/>
        <v>-382.02016129032256</v>
      </c>
      <c r="BB692" s="31">
        <f t="shared" ca="1" si="795"/>
        <v>-2410.5497311827958</v>
      </c>
      <c r="BC692" s="31">
        <f t="shared" ca="1" si="796"/>
        <v>-1597.1438172043011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-2.5</v>
      </c>
      <c r="BI692" s="32">
        <f>IF($BF692&gt;$Y$7,"",IF(AND($BF692=$Y$7,$BG692=23),"",Entrées!D720-Entrées!D719))</f>
        <v>575</v>
      </c>
      <c r="BJ692" s="32">
        <f>IF($BF692&gt;$Y$7,"",IF(AND($BF692=$Y$7,$BG692=23),"",Entrées!E720-Entrées!E719))</f>
        <v>0</v>
      </c>
      <c r="BK692" s="32">
        <f>IF($BF692&gt;$Y$7,"",IF(AND($BF692=$Y$7,$BG692=23),"",Entrées!F720-Entrées!F719))</f>
        <v>-507</v>
      </c>
      <c r="BL692" s="32">
        <f>IF($BF692&gt;$Y$7,"",IF(AND($BF692=$Y$7,$BG692=23),"",Entrées!G720-Entrées!G719))</f>
        <v>306.5</v>
      </c>
      <c r="BM692" s="32">
        <f>IF($BF692&gt;$Y$7,"",IF(AND($BF692=$Y$7,$BG692=23),"",Entrées!H720-Entrées!H719))</f>
        <v>-11</v>
      </c>
      <c r="BN692" s="32">
        <f>IF($BF692&gt;$Y$7,"",IF(AND($BF692=$Y$7,$BG692=23),"",Entrées!I720-Entrées!I719))</f>
        <v>176.5</v>
      </c>
      <c r="BO692" s="32">
        <f>IF($BF692&gt;$Y$7,"",IF(AND($BF692=$Y$7,$BG692=23),"",Entrées!J720-Entrées!J719))</f>
        <v>103</v>
      </c>
      <c r="BP692" s="32">
        <f>IF($BF692&gt;$Y$7,"",IF(AND($BF692=$Y$7,$BG692=23),"",Entrées!K720-Entrées!K719))</f>
        <v>327</v>
      </c>
      <c r="BQ692" s="32">
        <f>IF($BF692&gt;$Y$7,"",IF(AND($BF692=$Y$7,$BG692=23),"",Entrées!L720-Entrées!L719))</f>
        <v>-472</v>
      </c>
      <c r="BR692" s="32">
        <f>IF($BF692&gt;$Y$7,"",IF(AND($BF692=$Y$7,$BG692=23),"",Entrées!M720-Entrées!M719))</f>
        <v>1</v>
      </c>
      <c r="BS692" s="32">
        <f>IF($BF692&gt;$Y$7,"",IF(AND($BF692=$Y$7,$BG692=23),"",Entrées!N720-Entrées!N719))</f>
        <v>10</v>
      </c>
      <c r="BT692" s="32">
        <f>IF($BF692&gt;$Y$7,"",IF(AND($BF692=$Y$7,$BG692=23),"",Entrées!O720-Entrées!O719))</f>
        <v>62.5</v>
      </c>
      <c r="BU692" s="32">
        <f>IF($BF692&gt;$Y$7,"",IF(AND($BF692=$Y$7,$BG692=23),"",Entrées!P720-Entrées!P719))</f>
        <v>-1.5</v>
      </c>
      <c r="BV692" s="32">
        <f>IF($BF692&gt;$Y$7,"",IF(AND($BF692=$Y$7,$BG692=23),"",Entrées!Q720-Entrées!Q719))</f>
        <v>60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5</v>
      </c>
      <c r="BY692" s="32">
        <f>IF($BF692&gt;$Y$7,"",IF(AND($BF692=$Y$7,$BG692=23),"",Entrées!T720-Entrées!T719))</f>
        <v>-103</v>
      </c>
      <c r="BZ692" s="32">
        <f>IF($BF692&gt;$Y$7,"",IF(AND($BF692=$Y$7,$BG692=23),"",Entrées!U720-Entrées!U719))</f>
        <v>-22</v>
      </c>
      <c r="CA692" s="32">
        <f>IF($BF692&gt;$Y$7,"",IF(AND($BF692=$Y$7,$BG692=23),"",Entrées!V720-Entrées!V719))</f>
        <v>110</v>
      </c>
      <c r="CD692" s="33">
        <f>IF($BF692&lt;=$Y$7,Entrées!J719/CD$2,"")</f>
        <v>0.29012112036336107</v>
      </c>
      <c r="CE692" s="33">
        <f>IF($BF692&lt;=$Y$7,Entrées!K719/CE$2,"")</f>
        <v>0.24868609651218346</v>
      </c>
      <c r="CF692" s="11">
        <f t="shared" si="798"/>
        <v>7926</v>
      </c>
      <c r="CG692" s="11">
        <f t="shared" si="799"/>
        <v>4186</v>
      </c>
      <c r="CH692" s="52">
        <f t="shared" si="800"/>
        <v>0.27160101910413265</v>
      </c>
      <c r="CI692" s="52">
        <f t="shared" si="801"/>
        <v>9.6170382329218221E-2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-1800</v>
      </c>
      <c r="F693" s="28">
        <f ca="1">IF($D693&gt;$D$8,"",INDIRECT(ADDRESS(ROW(Entrées!$C$37)+($D693-1)*24+F$11,COLUMN(Entrées!$C$37)+($C693-1),4,TRUE,"Entrées")))</f>
        <v>-2211</v>
      </c>
      <c r="G693" s="28">
        <f ca="1">IF($D693&gt;$D$8,"",INDIRECT(ADDRESS(ROW(Entrées!$C$37)+($D693-1)*24+G$11,COLUMN(Entrées!$C$37)+($C693-1),4,TRUE,"Entrées")))</f>
        <v>-2204</v>
      </c>
      <c r="H693" s="28">
        <f ca="1">IF($D693&gt;$D$8,"",INDIRECT(ADDRESS(ROW(Entrées!$C$37)+($D693-1)*24+H$11,COLUMN(Entrées!$C$37)+($C693-1),4,TRUE,"Entrées")))</f>
        <v>-2401</v>
      </c>
      <c r="I693" s="28">
        <f ca="1">IF($D693&gt;$D$8,"",INDIRECT(ADDRESS(ROW(Entrées!$C$37)+($D693-1)*24+I$11,COLUMN(Entrées!$C$37)+($C693-1),4,TRUE,"Entrées")))</f>
        <v>-2600</v>
      </c>
      <c r="J693" s="28">
        <f ca="1">IF($D693&gt;$D$8,"",INDIRECT(ADDRESS(ROW(Entrées!$C$37)+($D693-1)*24+J$11,COLUMN(Entrées!$C$37)+($C693-1),4,TRUE,"Entrées")))</f>
        <v>-2601</v>
      </c>
      <c r="K693" s="28">
        <f ca="1">IF($D693&gt;$D$8,"",INDIRECT(ADDRESS(ROW(Entrées!$C$37)+($D693-1)*24+K$11,COLUMN(Entrées!$C$37)+($C693-1),4,TRUE,"Entrées")))</f>
        <v>-2601</v>
      </c>
      <c r="L693" s="28">
        <f ca="1">IF($D693&gt;$D$8,"",INDIRECT(ADDRESS(ROW(Entrées!$C$37)+($D693-1)*24+L$11,COLUMN(Entrées!$C$37)+($C693-1),4,TRUE,"Entrées")))</f>
        <v>-2756</v>
      </c>
      <c r="M693" s="28">
        <f ca="1">IF($D693&gt;$D$8,"",INDIRECT(ADDRESS(ROW(Entrées!$C$37)+($D693-1)*24+M$11,COLUMN(Entrées!$C$37)+($C693-1),4,TRUE,"Entrées")))</f>
        <v>-2756</v>
      </c>
      <c r="N693" s="28">
        <f ca="1">IF($D693&gt;$D$8,"",INDIRECT(ADDRESS(ROW(Entrées!$C$37)+($D693-1)*24+N$11,COLUMN(Entrées!$C$37)+($C693-1),4,TRUE,"Entrées")))</f>
        <v>-2756</v>
      </c>
      <c r="O693" s="28">
        <f ca="1">IF($D693&gt;$D$8,"",INDIRECT(ADDRESS(ROW(Entrées!$C$37)+($D693-1)*24+O$11,COLUMN(Entrées!$C$37)+($C693-1),4,TRUE,"Entrées")))</f>
        <v>-2756</v>
      </c>
      <c r="P693" s="28">
        <f ca="1">IF($D693&gt;$D$8,"",INDIRECT(ADDRESS(ROW(Entrées!$C$37)+($D693-1)*24+P$11,COLUMN(Entrées!$C$37)+($C693-1),4,TRUE,"Entrées")))</f>
        <v>-2363</v>
      </c>
      <c r="Q693" s="28">
        <f ca="1">IF($D693&gt;$D$8,"",INDIRECT(ADDRESS(ROW(Entrées!$C$37)+($D693-1)*24+Q$11,COLUMN(Entrées!$C$37)+($C693-1),4,TRUE,"Entrées")))</f>
        <v>-1731</v>
      </c>
      <c r="R693" s="28">
        <f ca="1">IF($D693&gt;$D$8,"",INDIRECT(ADDRESS(ROW(Entrées!$C$37)+($D693-1)*24+R$11,COLUMN(Entrées!$C$37)+($C693-1),4,TRUE,"Entrées")))</f>
        <v>-2249</v>
      </c>
      <c r="S693" s="28">
        <f ca="1">IF($D693&gt;$D$8,"",INDIRECT(ADDRESS(ROW(Entrées!$C$37)+($D693-1)*24+S$11,COLUMN(Entrées!$C$37)+($C693-1),4,TRUE,"Entrées")))</f>
        <v>-2720</v>
      </c>
      <c r="T693" s="28">
        <f ca="1">IF($D693&gt;$D$8,"",INDIRECT(ADDRESS(ROW(Entrées!$C$37)+($D693-1)*24+T$11,COLUMN(Entrées!$C$37)+($C693-1),4,TRUE,"Entrées")))</f>
        <v>-2756</v>
      </c>
      <c r="U693" s="28">
        <f ca="1">IF($D693&gt;$D$8,"",INDIRECT(ADDRESS(ROW(Entrées!$C$37)+($D693-1)*24+U$11,COLUMN(Entrées!$C$37)+($C693-1),4,TRUE,"Entrées")))</f>
        <v>-2756</v>
      </c>
      <c r="V693" s="28">
        <f ca="1">IF($D693&gt;$D$8,"",INDIRECT(ADDRESS(ROW(Entrées!$C$37)+($D693-1)*24+V$11,COLUMN(Entrées!$C$37)+($C693-1),4,TRUE,"Entrées")))</f>
        <v>-2756</v>
      </c>
      <c r="W693" s="28">
        <f ca="1">IF($D693&gt;$D$8,"",INDIRECT(ADDRESS(ROW(Entrées!$C$37)+($D693-1)*24+W$11,COLUMN(Entrées!$C$37)+($C693-1),4,TRUE,"Entrées")))</f>
        <v>-2756</v>
      </c>
      <c r="X693" s="28">
        <f ca="1">IF($D693&gt;$D$8,"",INDIRECT(ADDRESS(ROW(Entrées!$C$37)+($D693-1)*24+X$11,COLUMN(Entrées!$C$37)+($C693-1),4,TRUE,"Entrées")))</f>
        <v>-2756</v>
      </c>
      <c r="Y693" s="28">
        <f ca="1">IF($D693&gt;$D$8,"",INDIRECT(ADDRESS(ROW(Entrées!$C$37)+($D693-1)*24+Y$11,COLUMN(Entrées!$C$37)+($C693-1),4,TRUE,"Entrées")))</f>
        <v>-2753</v>
      </c>
      <c r="Z693" s="28">
        <f ca="1">IF($D693&gt;$D$8,"",INDIRECT(ADDRESS(ROW(Entrées!$C$37)+($D693-1)*24+Z$11,COLUMN(Entrées!$C$37)+($C693-1),4,TRUE,"Entrées")))</f>
        <v>-2756</v>
      </c>
      <c r="AA693" s="28">
        <f ca="1">IF($D693&gt;$D$8,"",INDIRECT(ADDRESS(ROW(Entrées!$C$37)+($D693-1)*24+AA$11,COLUMN(Entrées!$C$37)+($C693-1),4,TRUE,"Entrées")))</f>
        <v>-2756</v>
      </c>
      <c r="AB693" s="28">
        <f ca="1">IF($D693&gt;$D$8,"",INDIRECT(ADDRESS(ROW(Entrées!$C$37)+($D693-1)*24+AB$11,COLUMN(Entrées!$C$37)+($C693-1),4,TRUE,"Entrées")))</f>
        <v>-2600</v>
      </c>
      <c r="AC693" s="11"/>
      <c r="AD693" s="40">
        <f t="shared" ca="1" si="830"/>
        <v>-2547.9166666666665</v>
      </c>
      <c r="AE693" s="40">
        <f t="shared" ca="1" si="832"/>
        <v>-1731</v>
      </c>
      <c r="AF693" s="40">
        <f t="shared" ca="1" si="833"/>
        <v>-2756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49473.956989247294</v>
      </c>
      <c r="AK693" s="31">
        <f t="shared" ca="1" si="778"/>
        <v>49350.672043010745</v>
      </c>
      <c r="AL693" s="31">
        <f t="shared" ca="1" si="779"/>
        <v>49398.118279569891</v>
      </c>
      <c r="AM693" s="31">
        <f t="shared" ca="1" si="780"/>
        <v>347.55645161290329</v>
      </c>
      <c r="AN693" s="31">
        <f t="shared" ca="1" si="781"/>
        <v>2588.1444892473114</v>
      </c>
      <c r="AO693" s="31">
        <f t="shared" ca="1" si="782"/>
        <v>1503.5463709677417</v>
      </c>
      <c r="AP693" s="31">
        <f t="shared" ca="1" si="783"/>
        <v>41704.171370967742</v>
      </c>
      <c r="AQ693" s="31">
        <f t="shared" ca="1" si="784"/>
        <v>2152.7096774193546</v>
      </c>
      <c r="AR693" s="31">
        <f t="shared" ca="1" si="785"/>
        <v>402.56922043010746</v>
      </c>
      <c r="AS693" s="31">
        <f t="shared" ca="1" si="786"/>
        <v>6508.2741935483891</v>
      </c>
      <c r="AT693" s="31">
        <f t="shared" ca="1" si="787"/>
        <v>-813.07862903225805</v>
      </c>
      <c r="AU693" s="31">
        <f t="shared" ca="1" si="788"/>
        <v>663.5913978494624</v>
      </c>
      <c r="AV693" s="31">
        <f t="shared" ca="1" si="789"/>
        <v>-5583.5161290322567</v>
      </c>
      <c r="AW693" s="31">
        <f t="shared" ca="1" si="790"/>
        <v>65.047043010752674</v>
      </c>
      <c r="AX693" s="31">
        <f t="shared" ca="1" si="791"/>
        <v>1350.5215053763443</v>
      </c>
      <c r="AY693" s="31">
        <f t="shared" ca="1" si="792"/>
        <v>-1174.383064516129</v>
      </c>
      <c r="AZ693" s="31">
        <f t="shared" ca="1" si="793"/>
        <v>-997.34811827956992</v>
      </c>
      <c r="BA693" s="31">
        <f t="shared" ca="1" si="794"/>
        <v>-382.02016129032256</v>
      </c>
      <c r="BB693" s="31">
        <f t="shared" ca="1" si="795"/>
        <v>-2410.5497311827958</v>
      </c>
      <c r="BC693" s="31">
        <f t="shared" ca="1" si="796"/>
        <v>-1597.1438172043011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286</v>
      </c>
      <c r="BI693" s="32">
        <f>IF($BF693&gt;$Y$7,"",IF(AND($BF693=$Y$7,$BG693=23),"",Entrées!D721-Entrées!D720))</f>
        <v>62.5</v>
      </c>
      <c r="BJ693" s="32">
        <f>IF($BF693&gt;$Y$7,"",IF(AND($BF693=$Y$7,$BG693=23),"",Entrées!E721-Entrées!E720))</f>
        <v>412.5</v>
      </c>
      <c r="BK693" s="32">
        <f>IF($BF693&gt;$Y$7,"",IF(AND($BF693=$Y$7,$BG693=23),"",Entrées!F721-Entrées!F720))</f>
        <v>146.5</v>
      </c>
      <c r="BL693" s="32">
        <f>IF($BF693&gt;$Y$7,"",IF(AND($BF693=$Y$7,$BG693=23),"",Entrées!G721-Entrées!G720))</f>
        <v>-190.5</v>
      </c>
      <c r="BM693" s="32">
        <f>IF($BF693&gt;$Y$7,"",IF(AND($BF693=$Y$7,$BG693=23),"",Entrées!H721-Entrées!H720))</f>
        <v>-92</v>
      </c>
      <c r="BN693" s="32">
        <f>IF($BF693&gt;$Y$7,"",IF(AND($BF693=$Y$7,$BG693=23),"",Entrées!I721-Entrées!I720))</f>
        <v>7.5</v>
      </c>
      <c r="BO693" s="32">
        <f>IF($BF693&gt;$Y$7,"",IF(AND($BF693=$Y$7,$BG693=23),"",Entrées!J721-Entrées!J720))</f>
        <v>335.5</v>
      </c>
      <c r="BP693" s="32">
        <f>IF($BF693&gt;$Y$7,"",IF(AND($BF693=$Y$7,$BG693=23),"",Entrées!K721-Entrées!K720))</f>
        <v>54</v>
      </c>
      <c r="BQ693" s="32">
        <f>IF($BF693&gt;$Y$7,"",IF(AND($BF693=$Y$7,$BG693=23),"",Entrées!L721-Entrées!L720))</f>
        <v>-73.5</v>
      </c>
      <c r="BR693" s="32">
        <f>IF($BF693&gt;$Y$7,"",IF(AND($BF693=$Y$7,$BG693=23),"",Entrées!M721-Entrées!M720))</f>
        <v>0</v>
      </c>
      <c r="BS693" s="32">
        <f>IF($BF693&gt;$Y$7,"",IF(AND($BF693=$Y$7,$BG693=23),"",Entrées!N721-Entrées!N720))</f>
        <v>-4</v>
      </c>
      <c r="BT693" s="32">
        <f>IF($BF693&gt;$Y$7,"",IF(AND($BF693=$Y$7,$BG693=23),"",Entrées!O721-Entrées!O720))</f>
        <v>103.5</v>
      </c>
      <c r="BU693" s="32">
        <f>IF($BF693&gt;$Y$7,"",IF(AND($BF693=$Y$7,$BG693=23),"",Entrées!P721-Entrées!P720))</f>
        <v>-1.5</v>
      </c>
      <c r="BV693" s="32">
        <f>IF($BF693&gt;$Y$7,"",IF(AND($BF693=$Y$7,$BG693=23),"",Entrées!Q721-Entrées!Q720))</f>
        <v>0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281</v>
      </c>
      <c r="BY693" s="32">
        <f>IF($BF693&gt;$Y$7,"",IF(AND($BF693=$Y$7,$BG693=23),"",Entrées!T721-Entrées!T720))</f>
        <v>-1</v>
      </c>
      <c r="BZ693" s="32">
        <f>IF($BF693&gt;$Y$7,"",IF(AND($BF693=$Y$7,$BG693=23),"",Entrées!U721-Entrées!U720))</f>
        <v>22</v>
      </c>
      <c r="CA693" s="32">
        <f>IF($BF693&gt;$Y$7,"",IF(AND($BF693=$Y$7,$BG693=23),"",Entrées!V721-Entrées!V720))</f>
        <v>227</v>
      </c>
      <c r="CD693" s="33">
        <f>IF($BF693&lt;=$Y$7,Entrées!J720/CD$2,"")</f>
        <v>0.3031163260156447</v>
      </c>
      <c r="CE693" s="33">
        <f>IF($BF693&lt;=$Y$7,Entrées!K720/CE$2,"")</f>
        <v>0.32680363115145722</v>
      </c>
      <c r="CF693" s="11">
        <f t="shared" si="798"/>
        <v>7926</v>
      </c>
      <c r="CG693" s="11">
        <f t="shared" si="799"/>
        <v>4186</v>
      </c>
      <c r="CH693" s="52">
        <f t="shared" si="800"/>
        <v>0.27160101910413265</v>
      </c>
      <c r="CI693" s="52">
        <f t="shared" si="801"/>
        <v>9.6170382329218221E-2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-2601</v>
      </c>
      <c r="F694" s="28">
        <f ca="1">IF($D694&gt;$D$8,"",INDIRECT(ADDRESS(ROW(Entrées!$C$37)+($D694-1)*24+F$11,COLUMN(Entrées!$C$37)+($C694-1),4,TRUE,"Entrées")))</f>
        <v>-2599</v>
      </c>
      <c r="G694" s="28">
        <f ca="1">IF($D694&gt;$D$8,"",INDIRECT(ADDRESS(ROW(Entrées!$C$37)+($D694-1)*24+G$11,COLUMN(Entrées!$C$37)+($C694-1),4,TRUE,"Entrées")))</f>
        <v>-2601</v>
      </c>
      <c r="H694" s="28">
        <f ca="1">IF($D694&gt;$D$8,"",INDIRECT(ADDRESS(ROW(Entrées!$C$37)+($D694-1)*24+H$11,COLUMN(Entrées!$C$37)+($C694-1),4,TRUE,"Entrées")))</f>
        <v>-2601</v>
      </c>
      <c r="I694" s="28">
        <f ca="1">IF($D694&gt;$D$8,"",INDIRECT(ADDRESS(ROW(Entrées!$C$37)+($D694-1)*24+I$11,COLUMN(Entrées!$C$37)+($C694-1),4,TRUE,"Entrées")))</f>
        <v>-2601</v>
      </c>
      <c r="J694" s="28">
        <f ca="1">IF($D694&gt;$D$8,"",INDIRECT(ADDRESS(ROW(Entrées!$C$37)+($D694-1)*24+J$11,COLUMN(Entrées!$C$37)+($C694-1),4,TRUE,"Entrées")))</f>
        <v>-2601</v>
      </c>
      <c r="K694" s="28">
        <f ca="1">IF($D694&gt;$D$8,"",INDIRECT(ADDRESS(ROW(Entrées!$C$37)+($D694-1)*24+K$11,COLUMN(Entrées!$C$37)+($C694-1),4,TRUE,"Entrées")))</f>
        <v>-2601</v>
      </c>
      <c r="L694" s="28">
        <f ca="1">IF($D694&gt;$D$8,"",INDIRECT(ADDRESS(ROW(Entrées!$C$37)+($D694-1)*24+L$11,COLUMN(Entrées!$C$37)+($C694-1),4,TRUE,"Entrées")))</f>
        <v>-2756</v>
      </c>
      <c r="M694" s="28">
        <f ca="1">IF($D694&gt;$D$8,"",INDIRECT(ADDRESS(ROW(Entrées!$C$37)+($D694-1)*24+M$11,COLUMN(Entrées!$C$37)+($C694-1),4,TRUE,"Entrées")))</f>
        <v>-2756</v>
      </c>
      <c r="N694" s="28">
        <f ca="1">IF($D694&gt;$D$8,"",INDIRECT(ADDRESS(ROW(Entrées!$C$37)+($D694-1)*24+N$11,COLUMN(Entrées!$C$37)+($C694-1),4,TRUE,"Entrées")))</f>
        <v>-2756</v>
      </c>
      <c r="O694" s="28">
        <f ca="1">IF($D694&gt;$D$8,"",INDIRECT(ADDRESS(ROW(Entrées!$C$37)+($D694-1)*24+O$11,COLUMN(Entrées!$C$37)+($C694-1),4,TRUE,"Entrées")))</f>
        <v>-2662</v>
      </c>
      <c r="P694" s="28">
        <f ca="1">IF($D694&gt;$D$8,"",INDIRECT(ADDRESS(ROW(Entrées!$C$37)+($D694-1)*24+P$11,COLUMN(Entrées!$C$37)+($C694-1),4,TRUE,"Entrées")))</f>
        <v>-2519</v>
      </c>
      <c r="Q694" s="28">
        <f ca="1">IF($D694&gt;$D$8,"",INDIRECT(ADDRESS(ROW(Entrées!$C$37)+($D694-1)*24+Q$11,COLUMN(Entrées!$C$37)+($C694-1),4,TRUE,"Entrées")))</f>
        <v>-2176</v>
      </c>
      <c r="R694" s="28">
        <f ca="1">IF($D694&gt;$D$8,"",INDIRECT(ADDRESS(ROW(Entrées!$C$37)+($D694-1)*24+R$11,COLUMN(Entrées!$C$37)+($C694-1),4,TRUE,"Entrées")))</f>
        <v>-2281</v>
      </c>
      <c r="S694" s="28">
        <f ca="1">IF($D694&gt;$D$8,"",INDIRECT(ADDRESS(ROW(Entrées!$C$37)+($D694-1)*24+S$11,COLUMN(Entrées!$C$37)+($C694-1),4,TRUE,"Entrées")))</f>
        <v>-2756</v>
      </c>
      <c r="T694" s="28">
        <f ca="1">IF($D694&gt;$D$8,"",INDIRECT(ADDRESS(ROW(Entrées!$C$37)+($D694-1)*24+T$11,COLUMN(Entrées!$C$37)+($C694-1),4,TRUE,"Entrées")))</f>
        <v>-2756</v>
      </c>
      <c r="U694" s="28">
        <f ca="1">IF($D694&gt;$D$8,"",INDIRECT(ADDRESS(ROW(Entrées!$C$37)+($D694-1)*24+U$11,COLUMN(Entrées!$C$37)+($C694-1),4,TRUE,"Entrées")))</f>
        <v>-2756</v>
      </c>
      <c r="V694" s="28">
        <f ca="1">IF($D694&gt;$D$8,"",INDIRECT(ADDRESS(ROW(Entrées!$C$37)+($D694-1)*24+V$11,COLUMN(Entrées!$C$37)+($C694-1),4,TRUE,"Entrées")))</f>
        <v>-2756</v>
      </c>
      <c r="W694" s="28">
        <f ca="1">IF($D694&gt;$D$8,"",INDIRECT(ADDRESS(ROW(Entrées!$C$37)+($D694-1)*24+W$11,COLUMN(Entrées!$C$37)+($C694-1),4,TRUE,"Entrées")))</f>
        <v>-2756</v>
      </c>
      <c r="X694" s="28">
        <f ca="1">IF($D694&gt;$D$8,"",INDIRECT(ADDRESS(ROW(Entrées!$C$37)+($D694-1)*24+X$11,COLUMN(Entrées!$C$37)+($C694-1),4,TRUE,"Entrées")))</f>
        <v>-2756</v>
      </c>
      <c r="Y694" s="28">
        <f ca="1">IF($D694&gt;$D$8,"",INDIRECT(ADDRESS(ROW(Entrées!$C$37)+($D694-1)*24+Y$11,COLUMN(Entrées!$C$37)+($C694-1),4,TRUE,"Entrées")))</f>
        <v>-2756</v>
      </c>
      <c r="Z694" s="28">
        <f ca="1">IF($D694&gt;$D$8,"",INDIRECT(ADDRESS(ROW(Entrées!$C$37)+($D694-1)*24+Z$11,COLUMN(Entrées!$C$37)+($C694-1),4,TRUE,"Entrées")))</f>
        <v>-2756</v>
      </c>
      <c r="AA694" s="28">
        <f ca="1">IF($D694&gt;$D$8,"",INDIRECT(ADDRESS(ROW(Entrées!$C$37)+($D694-1)*24+AA$11,COLUMN(Entrées!$C$37)+($C694-1),4,TRUE,"Entrées")))</f>
        <v>-2726</v>
      </c>
      <c r="AB694" s="28">
        <f ca="1">IF($D694&gt;$D$8,"",INDIRECT(ADDRESS(ROW(Entrées!$C$37)+($D694-1)*24+AB$11,COLUMN(Entrées!$C$37)+($C694-1),4,TRUE,"Entrées")))</f>
        <v>-2591</v>
      </c>
      <c r="AC694" s="11"/>
      <c r="AD694" s="40">
        <f t="shared" ca="1" si="830"/>
        <v>-2644.8333333333335</v>
      </c>
      <c r="AE694" s="40">
        <f t="shared" ca="1" si="832"/>
        <v>-2176</v>
      </c>
      <c r="AF694" s="40">
        <f t="shared" ca="1" si="833"/>
        <v>-2756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49473.956989247294</v>
      </c>
      <c r="AK694" s="31">
        <f t="shared" ca="1" si="778"/>
        <v>49350.672043010745</v>
      </c>
      <c r="AL694" s="31">
        <f t="shared" ca="1" si="779"/>
        <v>49398.118279569891</v>
      </c>
      <c r="AM694" s="31">
        <f t="shared" ca="1" si="780"/>
        <v>347.55645161290329</v>
      </c>
      <c r="AN694" s="31">
        <f t="shared" ca="1" si="781"/>
        <v>2588.1444892473114</v>
      </c>
      <c r="AO694" s="31">
        <f t="shared" ca="1" si="782"/>
        <v>1503.5463709677417</v>
      </c>
      <c r="AP694" s="31">
        <f t="shared" ca="1" si="783"/>
        <v>41704.171370967742</v>
      </c>
      <c r="AQ694" s="31">
        <f t="shared" ca="1" si="784"/>
        <v>2152.7096774193546</v>
      </c>
      <c r="AR694" s="31">
        <f t="shared" ca="1" si="785"/>
        <v>402.56922043010746</v>
      </c>
      <c r="AS694" s="31">
        <f t="shared" ca="1" si="786"/>
        <v>6508.2741935483891</v>
      </c>
      <c r="AT694" s="31">
        <f t="shared" ca="1" si="787"/>
        <v>-813.07862903225805</v>
      </c>
      <c r="AU694" s="31">
        <f t="shared" ca="1" si="788"/>
        <v>663.5913978494624</v>
      </c>
      <c r="AV694" s="31">
        <f t="shared" ca="1" si="789"/>
        <v>-5583.5161290322567</v>
      </c>
      <c r="AW694" s="31">
        <f t="shared" ca="1" si="790"/>
        <v>65.047043010752674</v>
      </c>
      <c r="AX694" s="31">
        <f t="shared" ca="1" si="791"/>
        <v>1350.5215053763443</v>
      </c>
      <c r="AY694" s="31">
        <f t="shared" ca="1" si="792"/>
        <v>-1174.383064516129</v>
      </c>
      <c r="AZ694" s="31">
        <f t="shared" ca="1" si="793"/>
        <v>-997.34811827956992</v>
      </c>
      <c r="BA694" s="31">
        <f t="shared" ca="1" si="794"/>
        <v>-382.02016129032256</v>
      </c>
      <c r="BB694" s="31">
        <f t="shared" ca="1" si="795"/>
        <v>-2410.5497311827958</v>
      </c>
      <c r="BC694" s="31">
        <f t="shared" ca="1" si="796"/>
        <v>-1597.1438172043011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-608.5</v>
      </c>
      <c r="BI694" s="32">
        <f>IF($BF694&gt;$Y$7,"",IF(AND($BF694=$Y$7,$BG694=23),"",Entrées!D722-Entrées!D721))</f>
        <v>-312.5</v>
      </c>
      <c r="BJ694" s="32">
        <f>IF($BF694&gt;$Y$7,"",IF(AND($BF694=$Y$7,$BG694=23),"",Entrées!E722-Entrées!E721))</f>
        <v>-562.5</v>
      </c>
      <c r="BK694" s="32">
        <f>IF($BF694&gt;$Y$7,"",IF(AND($BF694=$Y$7,$BG694=23),"",Entrées!F722-Entrées!F721))</f>
        <v>96</v>
      </c>
      <c r="BL694" s="32">
        <f>IF($BF694&gt;$Y$7,"",IF(AND($BF694=$Y$7,$BG694=23),"",Entrées!G722-Entrées!G721))</f>
        <v>35</v>
      </c>
      <c r="BM694" s="32">
        <f>IF($BF694&gt;$Y$7,"",IF(AND($BF694=$Y$7,$BG694=23),"",Entrées!H722-Entrées!H721))</f>
        <v>-34.5</v>
      </c>
      <c r="BN694" s="32">
        <f>IF($BF694&gt;$Y$7,"",IF(AND($BF694=$Y$7,$BG694=23),"",Entrées!I722-Entrées!I721))</f>
        <v>-86.5</v>
      </c>
      <c r="BO694" s="32">
        <f>IF($BF694&gt;$Y$7,"",IF(AND($BF694=$Y$7,$BG694=23),"",Entrées!J722-Entrées!J721))</f>
        <v>215</v>
      </c>
      <c r="BP694" s="32">
        <f>IF($BF694&gt;$Y$7,"",IF(AND($BF694=$Y$7,$BG694=23),"",Entrées!K722-Entrées!K721))</f>
        <v>-33</v>
      </c>
      <c r="BQ694" s="32">
        <f>IF($BF694&gt;$Y$7,"",IF(AND($BF694=$Y$7,$BG694=23),"",Entrées!L722-Entrées!L721))</f>
        <v>-720</v>
      </c>
      <c r="BR694" s="32">
        <f>IF($BF694&gt;$Y$7,"",IF(AND($BF694=$Y$7,$BG694=23),"",Entrées!M722-Entrées!M721))</f>
        <v>0</v>
      </c>
      <c r="BS694" s="32">
        <f>IF($BF694&gt;$Y$7,"",IF(AND($BF694=$Y$7,$BG694=23),"",Entrées!N722-Entrées!N721))</f>
        <v>11.5</v>
      </c>
      <c r="BT694" s="32">
        <f>IF($BF694&gt;$Y$7,"",IF(AND($BF694=$Y$7,$BG694=23),"",Entrées!O722-Entrées!O721))</f>
        <v>-92</v>
      </c>
      <c r="BU694" s="32">
        <f>IF($BF694&gt;$Y$7,"",IF(AND($BF694=$Y$7,$BG694=23),"",Entrées!P722-Entrées!P721))</f>
        <v>2</v>
      </c>
      <c r="BV694" s="32">
        <f>IF($BF694&gt;$Y$7,"",IF(AND($BF694=$Y$7,$BG694=23),"",Entrées!Q722-Entrées!Q721))</f>
        <v>0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-128</v>
      </c>
      <c r="BY694" s="32">
        <f>IF($BF694&gt;$Y$7,"",IF(AND($BF694=$Y$7,$BG694=23),"",Entrées!T722-Entrées!T721))</f>
        <v>103</v>
      </c>
      <c r="BZ694" s="32">
        <f>IF($BF694&gt;$Y$7,"",IF(AND($BF694=$Y$7,$BG694=23),"",Entrées!U722-Entrées!U721))</f>
        <v>-25</v>
      </c>
      <c r="CA694" s="32">
        <f>IF($BF694&gt;$Y$7,"",IF(AND($BF694=$Y$7,$BG694=23),"",Entrées!V722-Entrées!V721))</f>
        <v>-383</v>
      </c>
      <c r="CD694" s="33">
        <f>IF($BF694&lt;=$Y$7,Entrées!J721/CD$2,"")</f>
        <v>0.34544536966944234</v>
      </c>
      <c r="CE694" s="33">
        <f>IF($BF694&lt;=$Y$7,Entrées!K721/CE$2,"")</f>
        <v>0.33970377448638317</v>
      </c>
      <c r="CF694" s="11">
        <f t="shared" si="798"/>
        <v>7926</v>
      </c>
      <c r="CG694" s="11">
        <f t="shared" si="799"/>
        <v>4186</v>
      </c>
      <c r="CH694" s="52">
        <f t="shared" si="800"/>
        <v>0.27160101910413265</v>
      </c>
      <c r="CI694" s="52">
        <f t="shared" si="801"/>
        <v>9.6170382329218221E-2</v>
      </c>
    </row>
    <row r="695" spans="1:87">
      <c r="A695" s="11">
        <f>A694+$Y$7-1</f>
        <v>708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-2601</v>
      </c>
      <c r="F695" s="28">
        <f ca="1">IF($D695&gt;$D$8,"",INDIRECT(ADDRESS(ROW(Entrées!$C$37)+($D695-1)*24+F$11,COLUMN(Entrées!$C$37)+($C695-1),4,TRUE,"Entrées")))</f>
        <v>-2601</v>
      </c>
      <c r="G695" s="28">
        <f ca="1">IF($D695&gt;$D$8,"",INDIRECT(ADDRESS(ROW(Entrées!$C$37)+($D695-1)*24+G$11,COLUMN(Entrées!$C$37)+($C695-1),4,TRUE,"Entrées")))</f>
        <v>-2601</v>
      </c>
      <c r="H695" s="28">
        <f ca="1">IF($D695&gt;$D$8,"",INDIRECT(ADDRESS(ROW(Entrées!$C$37)+($D695-1)*24+H$11,COLUMN(Entrées!$C$37)+($C695-1),4,TRUE,"Entrées")))</f>
        <v>-2601</v>
      </c>
      <c r="I695" s="28">
        <f ca="1">IF($D695&gt;$D$8,"",INDIRECT(ADDRESS(ROW(Entrées!$C$37)+($D695-1)*24+I$11,COLUMN(Entrées!$C$37)+($C695-1),4,TRUE,"Entrées")))</f>
        <v>-2601</v>
      </c>
      <c r="J695" s="28">
        <f ca="1">IF($D695&gt;$D$8,"",INDIRECT(ADDRESS(ROW(Entrées!$C$37)+($D695-1)*24+J$11,COLUMN(Entrées!$C$37)+($C695-1),4,TRUE,"Entrées")))</f>
        <v>-2601</v>
      </c>
      <c r="K695" s="28">
        <f ca="1">IF($D695&gt;$D$8,"",INDIRECT(ADDRESS(ROW(Entrées!$C$37)+($D695-1)*24+K$11,COLUMN(Entrées!$C$37)+($C695-1),4,TRUE,"Entrées")))</f>
        <v>-2601</v>
      </c>
      <c r="L695" s="28">
        <f ca="1">IF($D695&gt;$D$8,"",INDIRECT(ADDRESS(ROW(Entrées!$C$37)+($D695-1)*24+L$11,COLUMN(Entrées!$C$37)+($C695-1),4,TRUE,"Entrées")))</f>
        <v>-2756</v>
      </c>
      <c r="M695" s="28">
        <f ca="1">IF($D695&gt;$D$8,"",INDIRECT(ADDRESS(ROW(Entrées!$C$37)+($D695-1)*24+M$11,COLUMN(Entrées!$C$37)+($C695-1),4,TRUE,"Entrées")))</f>
        <v>-2756</v>
      </c>
      <c r="N695" s="28">
        <f ca="1">IF($D695&gt;$D$8,"",INDIRECT(ADDRESS(ROW(Entrées!$C$37)+($D695-1)*24+N$11,COLUMN(Entrées!$C$37)+($C695-1),4,TRUE,"Entrées")))</f>
        <v>-2373</v>
      </c>
      <c r="O695" s="28">
        <f ca="1">IF($D695&gt;$D$8,"",INDIRECT(ADDRESS(ROW(Entrées!$C$37)+($D695-1)*24+O$11,COLUMN(Entrées!$C$37)+($C695-1),4,TRUE,"Entrées")))</f>
        <v>-2336</v>
      </c>
      <c r="P695" s="28">
        <f ca="1">IF($D695&gt;$D$8,"",INDIRECT(ADDRESS(ROW(Entrées!$C$37)+($D695-1)*24+P$11,COLUMN(Entrées!$C$37)+($C695-1),4,TRUE,"Entrées")))</f>
        <v>-2478</v>
      </c>
      <c r="Q695" s="28">
        <f ca="1">IF($D695&gt;$D$8,"",INDIRECT(ADDRESS(ROW(Entrées!$C$37)+($D695-1)*24+Q$11,COLUMN(Entrées!$C$37)+($C695-1),4,TRUE,"Entrées")))</f>
        <v>-1972</v>
      </c>
      <c r="R695" s="28">
        <f ca="1">IF($D695&gt;$D$8,"",INDIRECT(ADDRESS(ROW(Entrées!$C$37)+($D695-1)*24+R$11,COLUMN(Entrées!$C$37)+($C695-1),4,TRUE,"Entrées")))</f>
        <v>-2236</v>
      </c>
      <c r="S695" s="28">
        <f ca="1">IF($D695&gt;$D$8,"",INDIRECT(ADDRESS(ROW(Entrées!$C$37)+($D695-1)*24+S$11,COLUMN(Entrées!$C$37)+($C695-1),4,TRUE,"Entrées")))</f>
        <v>-2722</v>
      </c>
      <c r="T695" s="28">
        <f ca="1">IF($D695&gt;$D$8,"",INDIRECT(ADDRESS(ROW(Entrées!$C$37)+($D695-1)*24+T$11,COLUMN(Entrées!$C$37)+($C695-1),4,TRUE,"Entrées")))</f>
        <v>-2756</v>
      </c>
      <c r="U695" s="28">
        <f ca="1">IF($D695&gt;$D$8,"",INDIRECT(ADDRESS(ROW(Entrées!$C$37)+($D695-1)*24+U$11,COLUMN(Entrées!$C$37)+($C695-1),4,TRUE,"Entrées")))</f>
        <v>-2756</v>
      </c>
      <c r="V695" s="28">
        <f ca="1">IF($D695&gt;$D$8,"",INDIRECT(ADDRESS(ROW(Entrées!$C$37)+($D695-1)*24+V$11,COLUMN(Entrées!$C$37)+($C695-1),4,TRUE,"Entrées")))</f>
        <v>-2756</v>
      </c>
      <c r="W695" s="28">
        <f ca="1">IF($D695&gt;$D$8,"",INDIRECT(ADDRESS(ROW(Entrées!$C$37)+($D695-1)*24+W$11,COLUMN(Entrées!$C$37)+($C695-1),4,TRUE,"Entrées")))</f>
        <v>-2756</v>
      </c>
      <c r="X695" s="28">
        <f ca="1">IF($D695&gt;$D$8,"",INDIRECT(ADDRESS(ROW(Entrées!$C$37)+($D695-1)*24+X$11,COLUMN(Entrées!$C$37)+($C695-1),4,TRUE,"Entrées")))</f>
        <v>-2756</v>
      </c>
      <c r="Y695" s="28">
        <f ca="1">IF($D695&gt;$D$8,"",INDIRECT(ADDRESS(ROW(Entrées!$C$37)+($D695-1)*24+Y$11,COLUMN(Entrées!$C$37)+($C695-1),4,TRUE,"Entrées")))</f>
        <v>-2756</v>
      </c>
      <c r="Z695" s="28">
        <f ca="1">IF($D695&gt;$D$8,"",INDIRECT(ADDRESS(ROW(Entrées!$C$37)+($D695-1)*24+Z$11,COLUMN(Entrées!$C$37)+($C695-1),4,TRUE,"Entrées")))</f>
        <v>-2756</v>
      </c>
      <c r="AA695" s="28">
        <f ca="1">IF($D695&gt;$D$8,"",INDIRECT(ADDRESS(ROW(Entrées!$C$37)+($D695-1)*24+AA$11,COLUMN(Entrées!$C$37)+($C695-1),4,TRUE,"Entrées")))</f>
        <v>-2756</v>
      </c>
      <c r="AB695" s="28">
        <f ca="1">IF($D695&gt;$D$8,"",INDIRECT(ADDRESS(ROW(Entrées!$C$37)+($D695-1)*24+AB$11,COLUMN(Entrées!$C$37)+($C695-1),4,TRUE,"Entrées")))</f>
        <v>-2601</v>
      </c>
      <c r="AC695" s="11"/>
      <c r="AD695" s="40">
        <f t="shared" ca="1" si="830"/>
        <v>-2603.5416666666665</v>
      </c>
      <c r="AE695" s="40">
        <f t="shared" ca="1" si="832"/>
        <v>-1972</v>
      </c>
      <c r="AF695" s="40">
        <f t="shared" ca="1" si="833"/>
        <v>-2756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49473.956989247294</v>
      </c>
      <c r="AK695" s="31">
        <f t="shared" ca="1" si="778"/>
        <v>49350.672043010745</v>
      </c>
      <c r="AL695" s="31">
        <f t="shared" ca="1" si="779"/>
        <v>49398.118279569891</v>
      </c>
      <c r="AM695" s="31">
        <f t="shared" ca="1" si="780"/>
        <v>347.55645161290329</v>
      </c>
      <c r="AN695" s="31">
        <f t="shared" ca="1" si="781"/>
        <v>2588.1444892473114</v>
      </c>
      <c r="AO695" s="31">
        <f t="shared" ca="1" si="782"/>
        <v>1503.5463709677417</v>
      </c>
      <c r="AP695" s="31">
        <f t="shared" ca="1" si="783"/>
        <v>41704.171370967742</v>
      </c>
      <c r="AQ695" s="31">
        <f t="shared" ca="1" si="784"/>
        <v>2152.7096774193546</v>
      </c>
      <c r="AR695" s="31">
        <f t="shared" ca="1" si="785"/>
        <v>402.56922043010746</v>
      </c>
      <c r="AS695" s="31">
        <f t="shared" ca="1" si="786"/>
        <v>6508.2741935483891</v>
      </c>
      <c r="AT695" s="31">
        <f t="shared" ca="1" si="787"/>
        <v>-813.07862903225805</v>
      </c>
      <c r="AU695" s="31">
        <f t="shared" ca="1" si="788"/>
        <v>663.5913978494624</v>
      </c>
      <c r="AV695" s="31">
        <f t="shared" ca="1" si="789"/>
        <v>-5583.5161290322567</v>
      </c>
      <c r="AW695" s="31">
        <f t="shared" ca="1" si="790"/>
        <v>65.047043010752674</v>
      </c>
      <c r="AX695" s="31">
        <f t="shared" ca="1" si="791"/>
        <v>1350.5215053763443</v>
      </c>
      <c r="AY695" s="31">
        <f t="shared" ca="1" si="792"/>
        <v>-1174.383064516129</v>
      </c>
      <c r="AZ695" s="31">
        <f t="shared" ca="1" si="793"/>
        <v>-997.34811827956992</v>
      </c>
      <c r="BA695" s="31">
        <f t="shared" ca="1" si="794"/>
        <v>-382.02016129032256</v>
      </c>
      <c r="BB695" s="31">
        <f t="shared" ca="1" si="795"/>
        <v>-2410.5497311827958</v>
      </c>
      <c r="BC695" s="31">
        <f t="shared" ca="1" si="796"/>
        <v>-1597.1438172043011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-676</v>
      </c>
      <c r="BI695" s="32">
        <f>IF($BF695&gt;$Y$7,"",IF(AND($BF695=$Y$7,$BG695=23),"",Entrées!D723-Entrées!D722))</f>
        <v>-837.5</v>
      </c>
      <c r="BJ695" s="32">
        <f>IF($BF695&gt;$Y$7,"",IF(AND($BF695=$Y$7,$BG695=23),"",Entrées!E723-Entrées!E722))</f>
        <v>-875</v>
      </c>
      <c r="BK695" s="32">
        <f>IF($BF695&gt;$Y$7,"",IF(AND($BF695=$Y$7,$BG695=23),"",Entrées!F723-Entrées!F722))</f>
        <v>1</v>
      </c>
      <c r="BL695" s="32">
        <f>IF($BF695&gt;$Y$7,"",IF(AND($BF695=$Y$7,$BG695=23),"",Entrées!G723-Entrées!G722))</f>
        <v>-140</v>
      </c>
      <c r="BM695" s="32">
        <f>IF($BF695&gt;$Y$7,"",IF(AND($BF695=$Y$7,$BG695=23),"",Entrées!H723-Entrées!H722))</f>
        <v>56.5</v>
      </c>
      <c r="BN695" s="32">
        <f>IF($BF695&gt;$Y$7,"",IF(AND($BF695=$Y$7,$BG695=23),"",Entrées!I723-Entrées!I722))</f>
        <v>-102.5</v>
      </c>
      <c r="BO695" s="32">
        <f>IF($BF695&gt;$Y$7,"",IF(AND($BF695=$Y$7,$BG695=23),"",Entrées!J723-Entrées!J722))</f>
        <v>18.5</v>
      </c>
      <c r="BP695" s="32">
        <f>IF($BF695&gt;$Y$7,"",IF(AND($BF695=$Y$7,$BG695=23),"",Entrées!K723-Entrées!K722))</f>
        <v>-240.5</v>
      </c>
      <c r="BQ695" s="32">
        <f>IF($BF695&gt;$Y$7,"",IF(AND($BF695=$Y$7,$BG695=23),"",Entrées!L723-Entrées!L722))</f>
        <v>-141</v>
      </c>
      <c r="BR695" s="32">
        <f>IF($BF695&gt;$Y$7,"",IF(AND($BF695=$Y$7,$BG695=23),"",Entrées!M723-Entrées!M722))</f>
        <v>-1</v>
      </c>
      <c r="BS695" s="32">
        <f>IF($BF695&gt;$Y$7,"",IF(AND($BF695=$Y$7,$BG695=23),"",Entrées!N723-Entrées!N722))</f>
        <v>-8.5</v>
      </c>
      <c r="BT695" s="32">
        <f>IF($BF695&gt;$Y$7,"",IF(AND($BF695=$Y$7,$BG695=23),"",Entrées!O723-Entrées!O722))</f>
        <v>-118</v>
      </c>
      <c r="BU695" s="32">
        <f>IF($BF695&gt;$Y$7,"",IF(AND($BF695=$Y$7,$BG695=23),"",Entrées!P723-Entrées!P722))</f>
        <v>-1</v>
      </c>
      <c r="BV695" s="32">
        <f>IF($BF695&gt;$Y$7,"",IF(AND($BF695=$Y$7,$BG695=23),"",Entrées!Q723-Entrées!Q722))</f>
        <v>0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-502</v>
      </c>
      <c r="BY695" s="32">
        <f>IF($BF695&gt;$Y$7,"",IF(AND($BF695=$Y$7,$BG695=23),"",Entrées!T723-Entrées!T722))</f>
        <v>121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-29</v>
      </c>
      <c r="CD695" s="33">
        <f>IF($BF695&lt;=$Y$7,Entrées!J722/CD$2,"")</f>
        <v>0.37257128438051978</v>
      </c>
      <c r="CE695" s="33">
        <f>IF($BF695&lt;=$Y$7,Entrées!K722/CE$2,"")</f>
        <v>0.33182035355948397</v>
      </c>
      <c r="CF695" s="11">
        <f t="shared" si="798"/>
        <v>7926</v>
      </c>
      <c r="CG695" s="11">
        <f t="shared" si="799"/>
        <v>4186</v>
      </c>
      <c r="CH695" s="52">
        <f t="shared" si="800"/>
        <v>0.27160101910413265</v>
      </c>
      <c r="CI695" s="52">
        <f t="shared" si="801"/>
        <v>9.6170382329218221E-2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-2601</v>
      </c>
      <c r="F696" s="28">
        <f ca="1">IF($D696&gt;$D$8,"",INDIRECT(ADDRESS(ROW(Entrées!$C$37)+($D696-1)*24+F$11,COLUMN(Entrées!$C$37)+($C696-1),4,TRUE,"Entrées")))</f>
        <v>-2601</v>
      </c>
      <c r="G696" s="28">
        <f ca="1">IF($D696&gt;$D$8,"",INDIRECT(ADDRESS(ROW(Entrées!$C$37)+($D696-1)*24+G$11,COLUMN(Entrées!$C$37)+($C696-1),4,TRUE,"Entrées")))</f>
        <v>-2601</v>
      </c>
      <c r="H696" s="28">
        <f ca="1">IF($D696&gt;$D$8,"",INDIRECT(ADDRESS(ROW(Entrées!$C$37)+($D696-1)*24+H$11,COLUMN(Entrées!$C$37)+($C696-1),4,TRUE,"Entrées")))</f>
        <v>-2601</v>
      </c>
      <c r="I696" s="28">
        <f ca="1">IF($D696&gt;$D$8,"",INDIRECT(ADDRESS(ROW(Entrées!$C$37)+($D696-1)*24+I$11,COLUMN(Entrées!$C$37)+($C696-1),4,TRUE,"Entrées")))</f>
        <v>-2601</v>
      </c>
      <c r="J696" s="28">
        <f ca="1">IF($D696&gt;$D$8,"",INDIRECT(ADDRESS(ROW(Entrées!$C$37)+($D696-1)*24+J$11,COLUMN(Entrées!$C$37)+($C696-1),4,TRUE,"Entrées")))</f>
        <v>-2601</v>
      </c>
      <c r="K696" s="28">
        <f ca="1">IF($D696&gt;$D$8,"",INDIRECT(ADDRESS(ROW(Entrées!$C$37)+($D696-1)*24+K$11,COLUMN(Entrées!$C$37)+($C696-1),4,TRUE,"Entrées")))</f>
        <v>-2601</v>
      </c>
      <c r="L696" s="28">
        <f ca="1">IF($D696&gt;$D$8,"",INDIRECT(ADDRESS(ROW(Entrées!$C$37)+($D696-1)*24+L$11,COLUMN(Entrées!$C$37)+($C696-1),4,TRUE,"Entrées")))</f>
        <v>-2756</v>
      </c>
      <c r="M696" s="28">
        <f ca="1">IF($D696&gt;$D$8,"",INDIRECT(ADDRESS(ROW(Entrées!$C$37)+($D696-1)*24+M$11,COLUMN(Entrées!$C$37)+($C696-1),4,TRUE,"Entrées")))</f>
        <v>-2756</v>
      </c>
      <c r="N696" s="28">
        <f ca="1">IF($D696&gt;$D$8,"",INDIRECT(ADDRESS(ROW(Entrées!$C$37)+($D696-1)*24+N$11,COLUMN(Entrées!$C$37)+($C696-1),4,TRUE,"Entrées")))</f>
        <v>-2756</v>
      </c>
      <c r="O696" s="28">
        <f ca="1">IF($D696&gt;$D$8,"",INDIRECT(ADDRESS(ROW(Entrées!$C$37)+($D696-1)*24+O$11,COLUMN(Entrées!$C$37)+($C696-1),4,TRUE,"Entrées")))</f>
        <v>-2756</v>
      </c>
      <c r="P696" s="28">
        <f ca="1">IF($D696&gt;$D$8,"",INDIRECT(ADDRESS(ROW(Entrées!$C$37)+($D696-1)*24+P$11,COLUMN(Entrées!$C$37)+($C696-1),4,TRUE,"Entrées")))</f>
        <v>-2756</v>
      </c>
      <c r="Q696" s="28">
        <f ca="1">IF($D696&gt;$D$8,"",INDIRECT(ADDRESS(ROW(Entrées!$C$37)+($D696-1)*24+Q$11,COLUMN(Entrées!$C$37)+($C696-1),4,TRUE,"Entrées")))</f>
        <v>-2706</v>
      </c>
      <c r="R696" s="28">
        <f ca="1">IF($D696&gt;$D$8,"",INDIRECT(ADDRESS(ROW(Entrées!$C$37)+($D696-1)*24+R$11,COLUMN(Entrées!$C$37)+($C696-1),4,TRUE,"Entrées")))</f>
        <v>-2564</v>
      </c>
      <c r="S696" s="28">
        <f ca="1">IF($D696&gt;$D$8,"",INDIRECT(ADDRESS(ROW(Entrées!$C$37)+($D696-1)*24+S$11,COLUMN(Entrées!$C$37)+($C696-1),4,TRUE,"Entrées")))</f>
        <v>-2756</v>
      </c>
      <c r="T696" s="28">
        <f ca="1">IF($D696&gt;$D$8,"",INDIRECT(ADDRESS(ROW(Entrées!$C$37)+($D696-1)*24+T$11,COLUMN(Entrées!$C$37)+($C696-1),4,TRUE,"Entrées")))</f>
        <v>-2756</v>
      </c>
      <c r="U696" s="28">
        <f ca="1">IF($D696&gt;$D$8,"",INDIRECT(ADDRESS(ROW(Entrées!$C$37)+($D696-1)*24+U$11,COLUMN(Entrées!$C$37)+($C696-1),4,TRUE,"Entrées")))</f>
        <v>-2756</v>
      </c>
      <c r="V696" s="28">
        <f ca="1">IF($D696&gt;$D$8,"",INDIRECT(ADDRESS(ROW(Entrées!$C$37)+($D696-1)*24+V$11,COLUMN(Entrées!$C$37)+($C696-1),4,TRUE,"Entrées")))</f>
        <v>-2756</v>
      </c>
      <c r="W696" s="28">
        <f ca="1">IF($D696&gt;$D$8,"",INDIRECT(ADDRESS(ROW(Entrées!$C$37)+($D696-1)*24+W$11,COLUMN(Entrées!$C$37)+($C696-1),4,TRUE,"Entrées")))</f>
        <v>-2756</v>
      </c>
      <c r="X696" s="28">
        <f ca="1">IF($D696&gt;$D$8,"",INDIRECT(ADDRESS(ROW(Entrées!$C$37)+($D696-1)*24+X$11,COLUMN(Entrées!$C$37)+($C696-1),4,TRUE,"Entrées")))</f>
        <v>-2756</v>
      </c>
      <c r="Y696" s="28">
        <f ca="1">IF($D696&gt;$D$8,"",INDIRECT(ADDRESS(ROW(Entrées!$C$37)+($D696-1)*24+Y$11,COLUMN(Entrées!$C$37)+($C696-1),4,TRUE,"Entrées")))</f>
        <v>-2756</v>
      </c>
      <c r="Z696" s="28">
        <f ca="1">IF($D696&gt;$D$8,"",INDIRECT(ADDRESS(ROW(Entrées!$C$37)+($D696-1)*24+Z$11,COLUMN(Entrées!$C$37)+($C696-1),4,TRUE,"Entrées")))</f>
        <v>-2756</v>
      </c>
      <c r="AA696" s="28">
        <f ca="1">IF($D696&gt;$D$8,"",INDIRECT(ADDRESS(ROW(Entrées!$C$37)+($D696-1)*24+AA$11,COLUMN(Entrées!$C$37)+($C696-1),4,TRUE,"Entrées")))</f>
        <v>-2756</v>
      </c>
      <c r="AB696" s="28">
        <f ca="1">IF($D696&gt;$D$8,"",INDIRECT(ADDRESS(ROW(Entrées!$C$37)+($D696-1)*24+AB$11,COLUMN(Entrées!$C$37)+($C696-1),4,TRUE,"Entrées")))</f>
        <v>-2601</v>
      </c>
      <c r="AC696" s="11"/>
      <c r="AD696" s="40">
        <f t="shared" ca="1" si="830"/>
        <v>-2694.25</v>
      </c>
      <c r="AE696" s="40">
        <f t="shared" ca="1" si="832"/>
        <v>-2564</v>
      </c>
      <c r="AF696" s="40">
        <f t="shared" ca="1" si="833"/>
        <v>-2756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49473.956989247294</v>
      </c>
      <c r="AK696" s="31">
        <f t="shared" ca="1" si="778"/>
        <v>49350.672043010745</v>
      </c>
      <c r="AL696" s="31">
        <f t="shared" ca="1" si="779"/>
        <v>49398.118279569891</v>
      </c>
      <c r="AM696" s="31">
        <f t="shared" ca="1" si="780"/>
        <v>347.55645161290329</v>
      </c>
      <c r="AN696" s="31">
        <f t="shared" ca="1" si="781"/>
        <v>2588.1444892473114</v>
      </c>
      <c r="AO696" s="31">
        <f t="shared" ca="1" si="782"/>
        <v>1503.5463709677417</v>
      </c>
      <c r="AP696" s="31">
        <f t="shared" ca="1" si="783"/>
        <v>41704.171370967742</v>
      </c>
      <c r="AQ696" s="31">
        <f t="shared" ca="1" si="784"/>
        <v>2152.7096774193546</v>
      </c>
      <c r="AR696" s="31">
        <f t="shared" ca="1" si="785"/>
        <v>402.56922043010746</v>
      </c>
      <c r="AS696" s="31">
        <f t="shared" ca="1" si="786"/>
        <v>6508.2741935483891</v>
      </c>
      <c r="AT696" s="31">
        <f t="shared" ca="1" si="787"/>
        <v>-813.07862903225805</v>
      </c>
      <c r="AU696" s="31">
        <f t="shared" ca="1" si="788"/>
        <v>663.5913978494624</v>
      </c>
      <c r="AV696" s="31">
        <f t="shared" ca="1" si="789"/>
        <v>-5583.5161290322567</v>
      </c>
      <c r="AW696" s="31">
        <f t="shared" ca="1" si="790"/>
        <v>65.047043010752674</v>
      </c>
      <c r="AX696" s="31">
        <f t="shared" ca="1" si="791"/>
        <v>1350.5215053763443</v>
      </c>
      <c r="AY696" s="31">
        <f t="shared" ca="1" si="792"/>
        <v>-1174.383064516129</v>
      </c>
      <c r="AZ696" s="31">
        <f t="shared" ca="1" si="793"/>
        <v>-997.34811827956992</v>
      </c>
      <c r="BA696" s="31">
        <f t="shared" ca="1" si="794"/>
        <v>-382.02016129032256</v>
      </c>
      <c r="BB696" s="31">
        <f t="shared" ca="1" si="795"/>
        <v>-2410.5497311827958</v>
      </c>
      <c r="BC696" s="31">
        <f t="shared" ca="1" si="796"/>
        <v>-1597.1438172043011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-1626</v>
      </c>
      <c r="BI696" s="32">
        <f>IF($BF696&gt;$Y$7,"",IF(AND($BF696=$Y$7,$BG696=23),"",Entrées!D724-Entrées!D723))</f>
        <v>-1950</v>
      </c>
      <c r="BJ696" s="32">
        <f>IF($BF696&gt;$Y$7,"",IF(AND($BF696=$Y$7,$BG696=23),"",Entrées!E724-Entrées!E723))</f>
        <v>-1725</v>
      </c>
      <c r="BK696" s="32">
        <f>IF($BF696&gt;$Y$7,"",IF(AND($BF696=$Y$7,$BG696=23),"",Entrées!F724-Entrées!F723))</f>
        <v>-64</v>
      </c>
      <c r="BL696" s="32">
        <f>IF($BF696&gt;$Y$7,"",IF(AND($BF696=$Y$7,$BG696=23),"",Entrées!G724-Entrées!G723))</f>
        <v>-223.5</v>
      </c>
      <c r="BM696" s="32">
        <f>IF($BF696&gt;$Y$7,"",IF(AND($BF696=$Y$7,$BG696=23),"",Entrées!H724-Entrées!H723))</f>
        <v>-94</v>
      </c>
      <c r="BN696" s="32">
        <f>IF($BF696&gt;$Y$7,"",IF(AND($BF696=$Y$7,$BG696=23),"",Entrées!I724-Entrées!I723))</f>
        <v>-47.5</v>
      </c>
      <c r="BO696" s="32">
        <f>IF($BF696&gt;$Y$7,"",IF(AND($BF696=$Y$7,$BG696=23),"",Entrées!J724-Entrées!J723))</f>
        <v>-198.5</v>
      </c>
      <c r="BP696" s="32">
        <f>IF($BF696&gt;$Y$7,"",IF(AND($BF696=$Y$7,$BG696=23),"",Entrées!K724-Entrées!K723))</f>
        <v>-227.5</v>
      </c>
      <c r="BQ696" s="32">
        <f>IF($BF696&gt;$Y$7,"",IF(AND($BF696=$Y$7,$BG696=23),"",Entrées!L724-Entrées!L723))</f>
        <v>-449.5</v>
      </c>
      <c r="BR696" s="32">
        <f>IF($BF696&gt;$Y$7,"",IF(AND($BF696=$Y$7,$BG696=23),"",Entrées!M724-Entrées!M723))</f>
        <v>-0.5</v>
      </c>
      <c r="BS696" s="32">
        <f>IF($BF696&gt;$Y$7,"",IF(AND($BF696=$Y$7,$BG696=23),"",Entrées!N724-Entrées!N723))</f>
        <v>11.5</v>
      </c>
      <c r="BT696" s="32">
        <f>IF($BF696&gt;$Y$7,"",IF(AND($BF696=$Y$7,$BG696=23),"",Entrées!O724-Entrées!O723))</f>
        <v>-333.5</v>
      </c>
      <c r="BU696" s="32">
        <f>IF($BF696&gt;$Y$7,"",IF(AND($BF696=$Y$7,$BG696=23),"",Entrées!P724-Entrées!P723))</f>
        <v>-3</v>
      </c>
      <c r="BV696" s="32">
        <f>IF($BF696&gt;$Y$7,"",IF(AND($BF696=$Y$7,$BG696=23),"",Entrées!Q724-Entrées!Q723))</f>
        <v>0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-138</v>
      </c>
      <c r="BY696" s="32">
        <f>IF($BF696&gt;$Y$7,"",IF(AND($BF696=$Y$7,$BG696=23),"",Entrées!T724-Entrées!T723))</f>
        <v>-32</v>
      </c>
      <c r="BZ696" s="32">
        <f>IF($BF696&gt;$Y$7,"",IF(AND($BF696=$Y$7,$BG696=23),"",Entrées!U724-Entrées!U723))</f>
        <v>0</v>
      </c>
      <c r="CA696" s="32">
        <f>IF($BF696&gt;$Y$7,"",IF(AND($BF696=$Y$7,$BG696=23),"",Entrées!V724-Entrées!V723))</f>
        <v>0</v>
      </c>
      <c r="CD696" s="33">
        <f>IF($BF696&lt;=$Y$7,Entrées!J723/CD$2,"")</f>
        <v>0.37490537471612417</v>
      </c>
      <c r="CE696" s="33">
        <f>IF($BF696&lt;=$Y$7,Entrées!K723/CE$2,"")</f>
        <v>0.27436693741041568</v>
      </c>
      <c r="CF696" s="11">
        <f t="shared" si="798"/>
        <v>7926</v>
      </c>
      <c r="CG696" s="11">
        <f t="shared" si="799"/>
        <v>4186</v>
      </c>
      <c r="CH696" s="52">
        <f t="shared" si="800"/>
        <v>0.27160101910413265</v>
      </c>
      <c r="CI696" s="52">
        <f t="shared" si="801"/>
        <v>9.6170382329218221E-2</v>
      </c>
    </row>
    <row r="697" spans="1:87">
      <c r="A697" s="11" t="str">
        <f>"AD"&amp;A695</f>
        <v>AD708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-2601</v>
      </c>
      <c r="F697" s="28">
        <f ca="1">IF($D697&gt;$D$8,"",INDIRECT(ADDRESS(ROW(Entrées!$C$37)+($D697-1)*24+F$11,COLUMN(Entrées!$C$37)+($C697-1),4,TRUE,"Entrées")))</f>
        <v>-2601</v>
      </c>
      <c r="G697" s="28">
        <f ca="1">IF($D697&gt;$D$8,"",INDIRECT(ADDRESS(ROW(Entrées!$C$37)+($D697-1)*24+G$11,COLUMN(Entrées!$C$37)+($C697-1),4,TRUE,"Entrées")))</f>
        <v>-2601</v>
      </c>
      <c r="H697" s="28">
        <f ca="1">IF($D697&gt;$D$8,"",INDIRECT(ADDRESS(ROW(Entrées!$C$37)+($D697-1)*24+H$11,COLUMN(Entrées!$C$37)+($C697-1),4,TRUE,"Entrées")))</f>
        <v>-2601</v>
      </c>
      <c r="I697" s="28">
        <f ca="1">IF($D697&gt;$D$8,"",INDIRECT(ADDRESS(ROW(Entrées!$C$37)+($D697-1)*24+I$11,COLUMN(Entrées!$C$37)+($C697-1),4,TRUE,"Entrées")))</f>
        <v>-2601</v>
      </c>
      <c r="J697" s="28">
        <f ca="1">IF($D697&gt;$D$8,"",INDIRECT(ADDRESS(ROW(Entrées!$C$37)+($D697-1)*24+J$11,COLUMN(Entrées!$C$37)+($C697-1),4,TRUE,"Entrées")))</f>
        <v>-2601</v>
      </c>
      <c r="K697" s="28">
        <f ca="1">IF($D697&gt;$D$8,"",INDIRECT(ADDRESS(ROW(Entrées!$C$37)+($D697-1)*24+K$11,COLUMN(Entrées!$C$37)+($C697-1),4,TRUE,"Entrées")))</f>
        <v>-2601</v>
      </c>
      <c r="L697" s="28">
        <f ca="1">IF($D697&gt;$D$8,"",INDIRECT(ADDRESS(ROW(Entrées!$C$37)+($D697-1)*24+L$11,COLUMN(Entrées!$C$37)+($C697-1),4,TRUE,"Entrées")))</f>
        <v>-2601</v>
      </c>
      <c r="M697" s="28">
        <f ca="1">IF($D697&gt;$D$8,"",INDIRECT(ADDRESS(ROW(Entrées!$C$37)+($D697-1)*24+M$11,COLUMN(Entrées!$C$37)+($C697-1),4,TRUE,"Entrées")))</f>
        <v>-2601</v>
      </c>
      <c r="N697" s="28">
        <f ca="1">IF($D697&gt;$D$8,"",INDIRECT(ADDRESS(ROW(Entrées!$C$37)+($D697-1)*24+N$11,COLUMN(Entrées!$C$37)+($C697-1),4,TRUE,"Entrées")))</f>
        <v>-2601</v>
      </c>
      <c r="O697" s="28">
        <f ca="1">IF($D697&gt;$D$8,"",INDIRECT(ADDRESS(ROW(Entrées!$C$37)+($D697-1)*24+O$11,COLUMN(Entrées!$C$37)+($C697-1),4,TRUE,"Entrées")))</f>
        <v>-2601</v>
      </c>
      <c r="P697" s="28">
        <f ca="1">IF($D697&gt;$D$8,"",INDIRECT(ADDRESS(ROW(Entrées!$C$37)+($D697-1)*24+P$11,COLUMN(Entrées!$C$37)+($C697-1),4,TRUE,"Entrées")))</f>
        <v>-2601</v>
      </c>
      <c r="Q697" s="28">
        <f ca="1">IF($D697&gt;$D$8,"",INDIRECT(ADDRESS(ROW(Entrées!$C$37)+($D697-1)*24+Q$11,COLUMN(Entrées!$C$37)+($C697-1),4,TRUE,"Entrées")))</f>
        <v>-2501</v>
      </c>
      <c r="R697" s="28">
        <f ca="1">IF($D697&gt;$D$8,"",INDIRECT(ADDRESS(ROW(Entrées!$C$37)+($D697-1)*24+R$11,COLUMN(Entrées!$C$37)+($C697-1),4,TRUE,"Entrées")))</f>
        <v>-2456</v>
      </c>
      <c r="S697" s="28">
        <f ca="1">IF($D697&gt;$D$8,"",INDIRECT(ADDRESS(ROW(Entrées!$C$37)+($D697-1)*24+S$11,COLUMN(Entrées!$C$37)+($C697-1),4,TRUE,"Entrées")))</f>
        <v>-2554</v>
      </c>
      <c r="T697" s="28">
        <f ca="1">IF($D697&gt;$D$8,"",INDIRECT(ADDRESS(ROW(Entrées!$C$37)+($D697-1)*24+T$11,COLUMN(Entrées!$C$37)+($C697-1),4,TRUE,"Entrées")))</f>
        <v>-2601</v>
      </c>
      <c r="U697" s="28">
        <f ca="1">IF($D697&gt;$D$8,"",INDIRECT(ADDRESS(ROW(Entrées!$C$37)+($D697-1)*24+U$11,COLUMN(Entrées!$C$37)+($C697-1),4,TRUE,"Entrées")))</f>
        <v>-2601</v>
      </c>
      <c r="V697" s="28">
        <f ca="1">IF($D697&gt;$D$8,"",INDIRECT(ADDRESS(ROW(Entrées!$C$37)+($D697-1)*24+V$11,COLUMN(Entrées!$C$37)+($C697-1),4,TRUE,"Entrées")))</f>
        <v>-2601</v>
      </c>
      <c r="W697" s="28">
        <f ca="1">IF($D697&gt;$D$8,"",INDIRECT(ADDRESS(ROW(Entrées!$C$37)+($D697-1)*24+W$11,COLUMN(Entrées!$C$37)+($C697-1),4,TRUE,"Entrées")))</f>
        <v>-2601</v>
      </c>
      <c r="X697" s="28">
        <f ca="1">IF($D697&gt;$D$8,"",INDIRECT(ADDRESS(ROW(Entrées!$C$37)+($D697-1)*24+X$11,COLUMN(Entrées!$C$37)+($C697-1),4,TRUE,"Entrées")))</f>
        <v>-2601</v>
      </c>
      <c r="Y697" s="28">
        <f ca="1">IF($D697&gt;$D$8,"",INDIRECT(ADDRESS(ROW(Entrées!$C$37)+($D697-1)*24+Y$11,COLUMN(Entrées!$C$37)+($C697-1),4,TRUE,"Entrées")))</f>
        <v>-2601</v>
      </c>
      <c r="Z697" s="28">
        <f ca="1">IF($D697&gt;$D$8,"",INDIRECT(ADDRESS(ROW(Entrées!$C$37)+($D697-1)*24+Z$11,COLUMN(Entrées!$C$37)+($C697-1),4,TRUE,"Entrées")))</f>
        <v>-2601</v>
      </c>
      <c r="AA697" s="28">
        <f ca="1">IF($D697&gt;$D$8,"",INDIRECT(ADDRESS(ROW(Entrées!$C$37)+($D697-1)*24+AA$11,COLUMN(Entrées!$C$37)+($C697-1),4,TRUE,"Entrées")))</f>
        <v>-2601</v>
      </c>
      <c r="AB697" s="28">
        <f ca="1">IF($D697&gt;$D$8,"",INDIRECT(ADDRESS(ROW(Entrées!$C$37)+($D697-1)*24+AB$11,COLUMN(Entrées!$C$37)+($C697-1),4,TRUE,"Entrées")))</f>
        <v>-2601</v>
      </c>
      <c r="AC697" s="11"/>
      <c r="AD697" s="40">
        <f t="shared" ca="1" si="830"/>
        <v>-2588.8333333333335</v>
      </c>
      <c r="AE697" s="40">
        <f t="shared" ca="1" si="832"/>
        <v>-2456</v>
      </c>
      <c r="AF697" s="40">
        <f t="shared" ca="1" si="833"/>
        <v>-2601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49473.956989247294</v>
      </c>
      <c r="AK697" s="31">
        <f t="shared" ca="1" si="778"/>
        <v>49350.672043010745</v>
      </c>
      <c r="AL697" s="31">
        <f t="shared" ca="1" si="779"/>
        <v>49398.118279569891</v>
      </c>
      <c r="AM697" s="31">
        <f t="shared" ca="1" si="780"/>
        <v>347.55645161290329</v>
      </c>
      <c r="AN697" s="31">
        <f t="shared" ca="1" si="781"/>
        <v>2588.1444892473114</v>
      </c>
      <c r="AO697" s="31">
        <f t="shared" ca="1" si="782"/>
        <v>1503.5463709677417</v>
      </c>
      <c r="AP697" s="31">
        <f t="shared" ca="1" si="783"/>
        <v>41704.171370967742</v>
      </c>
      <c r="AQ697" s="31">
        <f t="shared" ca="1" si="784"/>
        <v>2152.7096774193546</v>
      </c>
      <c r="AR697" s="31">
        <f t="shared" ca="1" si="785"/>
        <v>402.56922043010746</v>
      </c>
      <c r="AS697" s="31">
        <f t="shared" ca="1" si="786"/>
        <v>6508.2741935483891</v>
      </c>
      <c r="AT697" s="31">
        <f t="shared" ca="1" si="787"/>
        <v>-813.07862903225805</v>
      </c>
      <c r="AU697" s="31">
        <f t="shared" ca="1" si="788"/>
        <v>663.5913978494624</v>
      </c>
      <c r="AV697" s="31">
        <f t="shared" ca="1" si="789"/>
        <v>-5583.5161290322567</v>
      </c>
      <c r="AW697" s="31">
        <f t="shared" ca="1" si="790"/>
        <v>65.047043010752674</v>
      </c>
      <c r="AX697" s="31">
        <f t="shared" ca="1" si="791"/>
        <v>1350.5215053763443</v>
      </c>
      <c r="AY697" s="31">
        <f t="shared" ca="1" si="792"/>
        <v>-1174.383064516129</v>
      </c>
      <c r="AZ697" s="31">
        <f t="shared" ca="1" si="793"/>
        <v>-997.34811827956992</v>
      </c>
      <c r="BA697" s="31">
        <f t="shared" ca="1" si="794"/>
        <v>-382.02016129032256</v>
      </c>
      <c r="BB697" s="31">
        <f t="shared" ca="1" si="795"/>
        <v>-2410.5497311827958</v>
      </c>
      <c r="BC697" s="31">
        <f t="shared" ca="1" si="796"/>
        <v>-1597.1438172043011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-1024.5</v>
      </c>
      <c r="BI697" s="32">
        <f>IF($BF697&gt;$Y$7,"",IF(AND($BF697=$Y$7,$BG697=23),"",Entrées!D725-Entrées!D724))</f>
        <v>-1125</v>
      </c>
      <c r="BJ697" s="32">
        <f>IF($BF697&gt;$Y$7,"",IF(AND($BF697=$Y$7,$BG697=23),"",Entrées!E725-Entrées!E724))</f>
        <v>-1125</v>
      </c>
      <c r="BK697" s="32">
        <f>IF($BF697&gt;$Y$7,"",IF(AND($BF697=$Y$7,$BG697=23),"",Entrées!F725-Entrées!F724))</f>
        <v>-118.5</v>
      </c>
      <c r="BL697" s="32">
        <f>IF($BF697&gt;$Y$7,"",IF(AND($BF697=$Y$7,$BG697=23),"",Entrées!G725-Entrées!G724))</f>
        <v>-75.5</v>
      </c>
      <c r="BM697" s="32">
        <f>IF($BF697&gt;$Y$7,"",IF(AND($BF697=$Y$7,$BG697=23),"",Entrées!H725-Entrées!H724))</f>
        <v>76</v>
      </c>
      <c r="BN697" s="32">
        <f>IF($BF697&gt;$Y$7,"",IF(AND($BF697=$Y$7,$BG697=23),"",Entrées!I725-Entrées!I724))</f>
        <v>126.5</v>
      </c>
      <c r="BO697" s="32">
        <f>IF($BF697&gt;$Y$7,"",IF(AND($BF697=$Y$7,$BG697=23),"",Entrées!J725-Entrées!J724))</f>
        <v>-375.5</v>
      </c>
      <c r="BP697" s="32">
        <f>IF($BF697&gt;$Y$7,"",IF(AND($BF697=$Y$7,$BG697=23),"",Entrées!K725-Entrées!K724))</f>
        <v>-400.5</v>
      </c>
      <c r="BQ697" s="32">
        <f>IF($BF697&gt;$Y$7,"",IF(AND($BF697=$Y$7,$BG697=23),"",Entrées!L725-Entrées!L724))</f>
        <v>26.5</v>
      </c>
      <c r="BR697" s="32">
        <f>IF($BF697&gt;$Y$7,"",IF(AND($BF697=$Y$7,$BG697=23),"",Entrées!M725-Entrées!M724))</f>
        <v>0.5</v>
      </c>
      <c r="BS697" s="32">
        <f>IF($BF697&gt;$Y$7,"",IF(AND($BF697=$Y$7,$BG697=23),"",Entrées!N725-Entrées!N724))</f>
        <v>-0.5</v>
      </c>
      <c r="BT697" s="32">
        <f>IF($BF697&gt;$Y$7,"",IF(AND($BF697=$Y$7,$BG697=23),"",Entrées!O725-Entrées!O724))</f>
        <v>-284.5</v>
      </c>
      <c r="BU697" s="32">
        <f>IF($BF697&gt;$Y$7,"",IF(AND($BF697=$Y$7,$BG697=23),"",Entrées!P725-Entrées!P724))</f>
        <v>-1</v>
      </c>
      <c r="BV697" s="32">
        <f>IF($BF697&gt;$Y$7,"",IF(AND($BF697=$Y$7,$BG697=23),"",Entrées!Q725-Entrées!Q724))</f>
        <v>0</v>
      </c>
      <c r="BW697" s="32">
        <f>IF($BF697&gt;$Y$7,"",IF(AND($BF697=$Y$7,$BG697=23),"",Entrées!R725-Entrées!R724))</f>
        <v>0</v>
      </c>
      <c r="BX697" s="32">
        <f>IF($BF697&gt;$Y$7,"",IF(AND($BF697=$Y$7,$BG697=23),"",Entrées!S725-Entrées!S724))</f>
        <v>-329</v>
      </c>
      <c r="BY697" s="32">
        <f>IF($BF697&gt;$Y$7,"",IF(AND($BF697=$Y$7,$BG697=23),"",Entrées!T725-Entrées!T724))</f>
        <v>32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0</v>
      </c>
      <c r="CD697" s="33">
        <f>IF($BF697&lt;=$Y$7,Entrées!J724/CD$2,"")</f>
        <v>0.34986121625031541</v>
      </c>
      <c r="CE697" s="33">
        <f>IF($BF697&lt;=$Y$7,Entrées!K724/CE$2,"")</f>
        <v>0.22001911132345914</v>
      </c>
      <c r="CF697" s="11">
        <f t="shared" si="798"/>
        <v>7926</v>
      </c>
      <c r="CG697" s="11">
        <f t="shared" si="799"/>
        <v>4186</v>
      </c>
      <c r="CH697" s="52">
        <f t="shared" si="800"/>
        <v>0.27160101910413265</v>
      </c>
      <c r="CI697" s="52">
        <f t="shared" si="801"/>
        <v>9.6170382329218221E-2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-2601</v>
      </c>
      <c r="F698" s="28">
        <f ca="1">IF($D698&gt;$D$8,"",INDIRECT(ADDRESS(ROW(Entrées!$C$37)+($D698-1)*24+F$11,COLUMN(Entrées!$C$37)+($C698-1),4,TRUE,"Entrées")))</f>
        <v>-2601</v>
      </c>
      <c r="G698" s="28">
        <f ca="1">IF($D698&gt;$D$8,"",INDIRECT(ADDRESS(ROW(Entrées!$C$37)+($D698-1)*24+G$11,COLUMN(Entrées!$C$37)+($C698-1),4,TRUE,"Entrées")))</f>
        <v>-2601</v>
      </c>
      <c r="H698" s="28">
        <f ca="1">IF($D698&gt;$D$8,"",INDIRECT(ADDRESS(ROW(Entrées!$C$37)+($D698-1)*24+H$11,COLUMN(Entrées!$C$37)+($C698-1),4,TRUE,"Entrées")))</f>
        <v>-2601</v>
      </c>
      <c r="I698" s="28">
        <f ca="1">IF($D698&gt;$D$8,"",INDIRECT(ADDRESS(ROW(Entrées!$C$37)+($D698-1)*24+I$11,COLUMN(Entrées!$C$37)+($C698-1),4,TRUE,"Entrées")))</f>
        <v>-2601</v>
      </c>
      <c r="J698" s="28">
        <f ca="1">IF($D698&gt;$D$8,"",INDIRECT(ADDRESS(ROW(Entrées!$C$37)+($D698-1)*24+J$11,COLUMN(Entrées!$C$37)+($C698-1),4,TRUE,"Entrées")))</f>
        <v>-2601</v>
      </c>
      <c r="K698" s="28">
        <f ca="1">IF($D698&gt;$D$8,"",INDIRECT(ADDRESS(ROW(Entrées!$C$37)+($D698-1)*24+K$11,COLUMN(Entrées!$C$37)+($C698-1),4,TRUE,"Entrées")))</f>
        <v>-2601</v>
      </c>
      <c r="L698" s="28">
        <f ca="1">IF($D698&gt;$D$8,"",INDIRECT(ADDRESS(ROW(Entrées!$C$37)+($D698-1)*24+L$11,COLUMN(Entrées!$C$37)+($C698-1),4,TRUE,"Entrées")))</f>
        <v>-2756</v>
      </c>
      <c r="M698" s="28">
        <f ca="1">IF($D698&gt;$D$8,"",INDIRECT(ADDRESS(ROW(Entrées!$C$37)+($D698-1)*24+M$11,COLUMN(Entrées!$C$37)+($C698-1),4,TRUE,"Entrées")))</f>
        <v>-2756</v>
      </c>
      <c r="N698" s="28">
        <f ca="1">IF($D698&gt;$D$8,"",INDIRECT(ADDRESS(ROW(Entrées!$C$37)+($D698-1)*24+N$11,COLUMN(Entrées!$C$37)+($C698-1),4,TRUE,"Entrées")))</f>
        <v>-2756</v>
      </c>
      <c r="O698" s="28">
        <f ca="1">IF($D698&gt;$D$8,"",INDIRECT(ADDRESS(ROW(Entrées!$C$37)+($D698-1)*24+O$11,COLUMN(Entrées!$C$37)+($C698-1),4,TRUE,"Entrées")))</f>
        <v>-2756</v>
      </c>
      <c r="P698" s="28">
        <f ca="1">IF($D698&gt;$D$8,"",INDIRECT(ADDRESS(ROW(Entrées!$C$37)+($D698-1)*24+P$11,COLUMN(Entrées!$C$37)+($C698-1),4,TRUE,"Entrées")))</f>
        <v>-2756</v>
      </c>
      <c r="Q698" s="28">
        <f ca="1">IF($D698&gt;$D$8,"",INDIRECT(ADDRESS(ROW(Entrées!$C$37)+($D698-1)*24+Q$11,COLUMN(Entrées!$C$37)+($C698-1),4,TRUE,"Entrées")))</f>
        <v>-2756</v>
      </c>
      <c r="R698" s="28">
        <f ca="1">IF($D698&gt;$D$8,"",INDIRECT(ADDRESS(ROW(Entrées!$C$37)+($D698-1)*24+R$11,COLUMN(Entrées!$C$37)+($C698-1),4,TRUE,"Entrées")))</f>
        <v>-2756</v>
      </c>
      <c r="S698" s="28">
        <f ca="1">IF($D698&gt;$D$8,"",INDIRECT(ADDRESS(ROW(Entrées!$C$37)+($D698-1)*24+S$11,COLUMN(Entrées!$C$37)+($C698-1),4,TRUE,"Entrées")))</f>
        <v>-2756</v>
      </c>
      <c r="T698" s="28">
        <f ca="1">IF($D698&gt;$D$8,"",INDIRECT(ADDRESS(ROW(Entrées!$C$37)+($D698-1)*24+T$11,COLUMN(Entrées!$C$37)+($C698-1),4,TRUE,"Entrées")))</f>
        <v>-2756</v>
      </c>
      <c r="U698" s="28">
        <f ca="1">IF($D698&gt;$D$8,"",INDIRECT(ADDRESS(ROW(Entrées!$C$37)+($D698-1)*24+U$11,COLUMN(Entrées!$C$37)+($C698-1),4,TRUE,"Entrées")))</f>
        <v>-2756</v>
      </c>
      <c r="V698" s="28">
        <f ca="1">IF($D698&gt;$D$8,"",INDIRECT(ADDRESS(ROW(Entrées!$C$37)+($D698-1)*24+V$11,COLUMN(Entrées!$C$37)+($C698-1),4,TRUE,"Entrées")))</f>
        <v>-2756</v>
      </c>
      <c r="W698" s="28">
        <f ca="1">IF($D698&gt;$D$8,"",INDIRECT(ADDRESS(ROW(Entrées!$C$37)+($D698-1)*24+W$11,COLUMN(Entrées!$C$37)+($C698-1),4,TRUE,"Entrées")))</f>
        <v>-2756</v>
      </c>
      <c r="X698" s="28">
        <f ca="1">IF($D698&gt;$D$8,"",INDIRECT(ADDRESS(ROW(Entrées!$C$37)+($D698-1)*24+X$11,COLUMN(Entrées!$C$37)+($C698-1),4,TRUE,"Entrées")))</f>
        <v>-2756</v>
      </c>
      <c r="Y698" s="28">
        <f ca="1">IF($D698&gt;$D$8,"",INDIRECT(ADDRESS(ROW(Entrées!$C$37)+($D698-1)*24+Y$11,COLUMN(Entrées!$C$37)+($C698-1),4,TRUE,"Entrées")))</f>
        <v>-2756</v>
      </c>
      <c r="Z698" s="28">
        <f ca="1">IF($D698&gt;$D$8,"",INDIRECT(ADDRESS(ROW(Entrées!$C$37)+($D698-1)*24+Z$11,COLUMN(Entrées!$C$37)+($C698-1),4,TRUE,"Entrées")))</f>
        <v>-2756</v>
      </c>
      <c r="AA698" s="28">
        <f ca="1">IF($D698&gt;$D$8,"",INDIRECT(ADDRESS(ROW(Entrées!$C$37)+($D698-1)*24+AA$11,COLUMN(Entrées!$C$37)+($C698-1),4,TRUE,"Entrées")))</f>
        <v>-2756</v>
      </c>
      <c r="AB698" s="28">
        <f ca="1">IF($D698&gt;$D$8,"",INDIRECT(ADDRESS(ROW(Entrées!$C$37)+($D698-1)*24+AB$11,COLUMN(Entrées!$C$37)+($C698-1),4,TRUE,"Entrées")))</f>
        <v>-2601</v>
      </c>
      <c r="AC698" s="11"/>
      <c r="AD698" s="40">
        <f t="shared" ca="1" si="830"/>
        <v>-2704.3333333333335</v>
      </c>
      <c r="AE698" s="40">
        <f t="shared" ca="1" si="832"/>
        <v>-2601</v>
      </c>
      <c r="AF698" s="40">
        <f t="shared" ca="1" si="833"/>
        <v>-2756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49473.956989247294</v>
      </c>
      <c r="AK698" s="31">
        <f t="shared" ca="1" si="778"/>
        <v>49350.672043010745</v>
      </c>
      <c r="AL698" s="31">
        <f t="shared" ca="1" si="779"/>
        <v>49398.118279569891</v>
      </c>
      <c r="AM698" s="31">
        <f t="shared" ca="1" si="780"/>
        <v>347.55645161290329</v>
      </c>
      <c r="AN698" s="31">
        <f t="shared" ca="1" si="781"/>
        <v>2588.1444892473114</v>
      </c>
      <c r="AO698" s="31">
        <f t="shared" ca="1" si="782"/>
        <v>1503.5463709677417</v>
      </c>
      <c r="AP698" s="31">
        <f t="shared" ca="1" si="783"/>
        <v>41704.171370967742</v>
      </c>
      <c r="AQ698" s="31">
        <f t="shared" ca="1" si="784"/>
        <v>2152.7096774193546</v>
      </c>
      <c r="AR698" s="31">
        <f t="shared" ca="1" si="785"/>
        <v>402.56922043010746</v>
      </c>
      <c r="AS698" s="31">
        <f t="shared" ca="1" si="786"/>
        <v>6508.2741935483891</v>
      </c>
      <c r="AT698" s="31">
        <f t="shared" ca="1" si="787"/>
        <v>-813.07862903225805</v>
      </c>
      <c r="AU698" s="31">
        <f t="shared" ca="1" si="788"/>
        <v>663.5913978494624</v>
      </c>
      <c r="AV698" s="31">
        <f t="shared" ca="1" si="789"/>
        <v>-5583.5161290322567</v>
      </c>
      <c r="AW698" s="31">
        <f t="shared" ca="1" si="790"/>
        <v>65.047043010752674</v>
      </c>
      <c r="AX698" s="31">
        <f t="shared" ca="1" si="791"/>
        <v>1350.5215053763443</v>
      </c>
      <c r="AY698" s="31">
        <f t="shared" ca="1" si="792"/>
        <v>-1174.383064516129</v>
      </c>
      <c r="AZ698" s="31">
        <f t="shared" ca="1" si="793"/>
        <v>-997.34811827956992</v>
      </c>
      <c r="BA698" s="31">
        <f t="shared" ca="1" si="794"/>
        <v>-382.02016129032256</v>
      </c>
      <c r="BB698" s="31">
        <f t="shared" ca="1" si="795"/>
        <v>-2410.5497311827958</v>
      </c>
      <c r="BC698" s="31">
        <f t="shared" ca="1" si="796"/>
        <v>-1597.1438172043011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306.5</v>
      </c>
      <c r="BI698" s="32">
        <f>IF($BF698&gt;$Y$7,"",IF(AND($BF698=$Y$7,$BG698=23),"",Entrées!D726-Entrées!D725))</f>
        <v>1537.5</v>
      </c>
      <c r="BJ698" s="32">
        <f>IF($BF698&gt;$Y$7,"",IF(AND($BF698=$Y$7,$BG698=23),"",Entrées!E726-Entrées!E725))</f>
        <v>1537.5</v>
      </c>
      <c r="BK698" s="32">
        <f>IF($BF698&gt;$Y$7,"",IF(AND($BF698=$Y$7,$BG698=23),"",Entrées!F726-Entrées!F725))</f>
        <v>-255</v>
      </c>
      <c r="BL698" s="32">
        <f>IF($BF698&gt;$Y$7,"",IF(AND($BF698=$Y$7,$BG698=23),"",Entrées!G726-Entrées!G725))</f>
        <v>-50.5</v>
      </c>
      <c r="BM698" s="32">
        <f>IF($BF698&gt;$Y$7,"",IF(AND($BF698=$Y$7,$BG698=23),"",Entrées!H726-Entrées!H725))</f>
        <v>116</v>
      </c>
      <c r="BN698" s="32">
        <f>IF($BF698&gt;$Y$7,"",IF(AND($BF698=$Y$7,$BG698=23),"",Entrées!I726-Entrées!I725))</f>
        <v>391.5</v>
      </c>
      <c r="BO698" s="32">
        <f>IF($BF698&gt;$Y$7,"",IF(AND($BF698=$Y$7,$BG698=23),"",Entrées!J726-Entrées!J725))</f>
        <v>-360.5</v>
      </c>
      <c r="BP698" s="32">
        <f>IF($BF698&gt;$Y$7,"",IF(AND($BF698=$Y$7,$BG698=23),"",Entrées!K726-Entrées!K725))</f>
        <v>-394</v>
      </c>
      <c r="BQ698" s="32">
        <f>IF($BF698&gt;$Y$7,"",IF(AND($BF698=$Y$7,$BG698=23),"",Entrées!L726-Entrées!L725))</f>
        <v>881.5</v>
      </c>
      <c r="BR698" s="32">
        <f>IF($BF698&gt;$Y$7,"",IF(AND($BF698=$Y$7,$BG698=23),"",Entrées!M726-Entrées!M725))</f>
        <v>1</v>
      </c>
      <c r="BS698" s="32">
        <f>IF($BF698&gt;$Y$7,"",IF(AND($BF698=$Y$7,$BG698=23),"",Entrées!N726-Entrées!N725))</f>
        <v>7</v>
      </c>
      <c r="BT698" s="32">
        <f>IF($BF698&gt;$Y$7,"",IF(AND($BF698=$Y$7,$BG698=23),"",Entrées!O726-Entrées!O725))</f>
        <v>-30</v>
      </c>
      <c r="BU698" s="32">
        <f>IF($BF698&gt;$Y$7,"",IF(AND($BF698=$Y$7,$BG698=23),"",Entrées!P726-Entrées!P725))</f>
        <v>-4</v>
      </c>
      <c r="BV698" s="32">
        <f>IF($BF698&gt;$Y$7,"",IF(AND($BF698=$Y$7,$BG698=23),"",Entrées!Q726-Entrées!Q725))</f>
        <v>0</v>
      </c>
      <c r="BW698" s="32">
        <f>IF($BF698&gt;$Y$7,"",IF(AND($BF698=$Y$7,$BG698=23),"",Entrées!R726-Entrées!R725))</f>
        <v>1</v>
      </c>
      <c r="BX698" s="32">
        <f>IF($BF698&gt;$Y$7,"",IF(AND($BF698=$Y$7,$BG698=23),"",Entrées!S726-Entrées!S725))</f>
        <v>-353</v>
      </c>
      <c r="BY698" s="32">
        <f>IF($BF698&gt;$Y$7,"",IF(AND($BF698=$Y$7,$BG698=23),"",Entrées!T726-Entrées!T725))</f>
        <v>0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630</v>
      </c>
      <c r="CD698" s="33">
        <f>IF($BF698&lt;=$Y$7,Entrées!J725/CD$2,"")</f>
        <v>0.30248549078980569</v>
      </c>
      <c r="CE698" s="33">
        <f>IF($BF698&lt;=$Y$7,Entrées!K725/CE$2,"")</f>
        <v>0.12434304825609173</v>
      </c>
      <c r="CF698" s="11">
        <f t="shared" si="798"/>
        <v>7926</v>
      </c>
      <c r="CG698" s="11">
        <f t="shared" si="799"/>
        <v>4186</v>
      </c>
      <c r="CH698" s="52">
        <f t="shared" si="800"/>
        <v>0.27160101910413265</v>
      </c>
      <c r="CI698" s="52">
        <f t="shared" si="801"/>
        <v>9.6170382329218221E-2</v>
      </c>
    </row>
    <row r="699" spans="1:87">
      <c r="A699" s="11" t="str">
        <f>"AE"&amp;A695</f>
        <v>AE708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-2601</v>
      </c>
      <c r="F699" s="28">
        <f ca="1">IF($D699&gt;$D$8,"",INDIRECT(ADDRESS(ROW(Entrées!$C$37)+($D699-1)*24+F$11,COLUMN(Entrées!$C$37)+($C699-1),4,TRUE,"Entrées")))</f>
        <v>-2601</v>
      </c>
      <c r="G699" s="28">
        <f ca="1">IF($D699&gt;$D$8,"",INDIRECT(ADDRESS(ROW(Entrées!$C$37)+($D699-1)*24+G$11,COLUMN(Entrées!$C$37)+($C699-1),4,TRUE,"Entrées")))</f>
        <v>-2601</v>
      </c>
      <c r="H699" s="28">
        <f ca="1">IF($D699&gt;$D$8,"",INDIRECT(ADDRESS(ROW(Entrées!$C$37)+($D699-1)*24+H$11,COLUMN(Entrées!$C$37)+($C699-1),4,TRUE,"Entrées")))</f>
        <v>-2601</v>
      </c>
      <c r="I699" s="28">
        <f ca="1">IF($D699&gt;$D$8,"",INDIRECT(ADDRESS(ROW(Entrées!$C$37)+($D699-1)*24+I$11,COLUMN(Entrées!$C$37)+($C699-1),4,TRUE,"Entrées")))</f>
        <v>-2601</v>
      </c>
      <c r="J699" s="28">
        <f ca="1">IF($D699&gt;$D$8,"",INDIRECT(ADDRESS(ROW(Entrées!$C$37)+($D699-1)*24+J$11,COLUMN(Entrées!$C$37)+($C699-1),4,TRUE,"Entrées")))</f>
        <v>-2601</v>
      </c>
      <c r="K699" s="28">
        <f ca="1">IF($D699&gt;$D$8,"",INDIRECT(ADDRESS(ROW(Entrées!$C$37)+($D699-1)*24+K$11,COLUMN(Entrées!$C$37)+($C699-1),4,TRUE,"Entrées")))</f>
        <v>-2601</v>
      </c>
      <c r="L699" s="28">
        <f ca="1">IF($D699&gt;$D$8,"",INDIRECT(ADDRESS(ROW(Entrées!$C$37)+($D699-1)*24+L$11,COLUMN(Entrées!$C$37)+($C699-1),4,TRUE,"Entrées")))</f>
        <v>-2756</v>
      </c>
      <c r="M699" s="28">
        <f ca="1">IF($D699&gt;$D$8,"",INDIRECT(ADDRESS(ROW(Entrées!$C$37)+($D699-1)*24+M$11,COLUMN(Entrées!$C$37)+($C699-1),4,TRUE,"Entrées")))</f>
        <v>-2756</v>
      </c>
      <c r="N699" s="28">
        <f ca="1">IF($D699&gt;$D$8,"",INDIRECT(ADDRESS(ROW(Entrées!$C$37)+($D699-1)*24+N$11,COLUMN(Entrées!$C$37)+($C699-1),4,TRUE,"Entrées")))</f>
        <v>-2756</v>
      </c>
      <c r="O699" s="28">
        <f ca="1">IF($D699&gt;$D$8,"",INDIRECT(ADDRESS(ROW(Entrées!$C$37)+($D699-1)*24+O$11,COLUMN(Entrées!$C$37)+($C699-1),4,TRUE,"Entrées")))</f>
        <v>-2756</v>
      </c>
      <c r="P699" s="28">
        <f ca="1">IF($D699&gt;$D$8,"",INDIRECT(ADDRESS(ROW(Entrées!$C$37)+($D699-1)*24+P$11,COLUMN(Entrées!$C$37)+($C699-1),4,TRUE,"Entrées")))</f>
        <v>-2756</v>
      </c>
      <c r="Q699" s="28">
        <f ca="1">IF($D699&gt;$D$8,"",INDIRECT(ADDRESS(ROW(Entrées!$C$37)+($D699-1)*24+Q$11,COLUMN(Entrées!$C$37)+($C699-1),4,TRUE,"Entrées")))</f>
        <v>-2756</v>
      </c>
      <c r="R699" s="28">
        <f ca="1">IF($D699&gt;$D$8,"",INDIRECT(ADDRESS(ROW(Entrées!$C$37)+($D699-1)*24+R$11,COLUMN(Entrées!$C$37)+($C699-1),4,TRUE,"Entrées")))</f>
        <v>-2756</v>
      </c>
      <c r="S699" s="28">
        <f ca="1">IF($D699&gt;$D$8,"",INDIRECT(ADDRESS(ROW(Entrées!$C$37)+($D699-1)*24+S$11,COLUMN(Entrées!$C$37)+($C699-1),4,TRUE,"Entrées")))</f>
        <v>-2756</v>
      </c>
      <c r="T699" s="28">
        <f ca="1">IF($D699&gt;$D$8,"",INDIRECT(ADDRESS(ROW(Entrées!$C$37)+($D699-1)*24+T$11,COLUMN(Entrées!$C$37)+($C699-1),4,TRUE,"Entrées")))</f>
        <v>-2756</v>
      </c>
      <c r="U699" s="28">
        <f ca="1">IF($D699&gt;$D$8,"",INDIRECT(ADDRESS(ROW(Entrées!$C$37)+($D699-1)*24+U$11,COLUMN(Entrées!$C$37)+($C699-1),4,TRUE,"Entrées")))</f>
        <v>-2756</v>
      </c>
      <c r="V699" s="28">
        <f ca="1">IF($D699&gt;$D$8,"",INDIRECT(ADDRESS(ROW(Entrées!$C$37)+($D699-1)*24+V$11,COLUMN(Entrées!$C$37)+($C699-1),4,TRUE,"Entrées")))</f>
        <v>-2756</v>
      </c>
      <c r="W699" s="28">
        <f ca="1">IF($D699&gt;$D$8,"",INDIRECT(ADDRESS(ROW(Entrées!$C$37)+($D699-1)*24+W$11,COLUMN(Entrées!$C$37)+($C699-1),4,TRUE,"Entrées")))</f>
        <v>-2756</v>
      </c>
      <c r="X699" s="28">
        <f ca="1">IF($D699&gt;$D$8,"",INDIRECT(ADDRESS(ROW(Entrées!$C$37)+($D699-1)*24+X$11,COLUMN(Entrées!$C$37)+($C699-1),4,TRUE,"Entrées")))</f>
        <v>-2756</v>
      </c>
      <c r="Y699" s="28">
        <f ca="1">IF($D699&gt;$D$8,"",INDIRECT(ADDRESS(ROW(Entrées!$C$37)+($D699-1)*24+Y$11,COLUMN(Entrées!$C$37)+($C699-1),4,TRUE,"Entrées")))</f>
        <v>-2756</v>
      </c>
      <c r="Z699" s="28">
        <f ca="1">IF($D699&gt;$D$8,"",INDIRECT(ADDRESS(ROW(Entrées!$C$37)+($D699-1)*24+Z$11,COLUMN(Entrées!$C$37)+($C699-1),4,TRUE,"Entrées")))</f>
        <v>-2756</v>
      </c>
      <c r="AA699" s="28">
        <f ca="1">IF($D699&gt;$D$8,"",INDIRECT(ADDRESS(ROW(Entrées!$C$37)+($D699-1)*24+AA$11,COLUMN(Entrées!$C$37)+($C699-1),4,TRUE,"Entrées")))</f>
        <v>-2756</v>
      </c>
      <c r="AB699" s="28">
        <f ca="1">IF($D699&gt;$D$8,"",INDIRECT(ADDRESS(ROW(Entrées!$C$37)+($D699-1)*24+AB$11,COLUMN(Entrées!$C$37)+($C699-1),4,TRUE,"Entrées")))</f>
        <v>-2601</v>
      </c>
      <c r="AC699" s="11"/>
      <c r="AD699" s="40">
        <f t="shared" ca="1" si="830"/>
        <v>-2704.3333333333335</v>
      </c>
      <c r="AE699" s="40">
        <f t="shared" ca="1" si="832"/>
        <v>-2601</v>
      </c>
      <c r="AF699" s="40">
        <f t="shared" ca="1" si="833"/>
        <v>-2756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49473.956989247294</v>
      </c>
      <c r="AK699" s="31">
        <f t="shared" ca="1" si="778"/>
        <v>49350.672043010745</v>
      </c>
      <c r="AL699" s="31">
        <f t="shared" ca="1" si="779"/>
        <v>49398.118279569891</v>
      </c>
      <c r="AM699" s="31">
        <f t="shared" ca="1" si="780"/>
        <v>347.55645161290329</v>
      </c>
      <c r="AN699" s="31">
        <f t="shared" ca="1" si="781"/>
        <v>2588.1444892473114</v>
      </c>
      <c r="AO699" s="31">
        <f t="shared" ca="1" si="782"/>
        <v>1503.5463709677417</v>
      </c>
      <c r="AP699" s="31">
        <f t="shared" ca="1" si="783"/>
        <v>41704.171370967742</v>
      </c>
      <c r="AQ699" s="31">
        <f t="shared" ca="1" si="784"/>
        <v>2152.7096774193546</v>
      </c>
      <c r="AR699" s="31">
        <f t="shared" ca="1" si="785"/>
        <v>402.56922043010746</v>
      </c>
      <c r="AS699" s="31">
        <f t="shared" ca="1" si="786"/>
        <v>6508.2741935483891</v>
      </c>
      <c r="AT699" s="31">
        <f t="shared" ca="1" si="787"/>
        <v>-813.07862903225805</v>
      </c>
      <c r="AU699" s="31">
        <f t="shared" ca="1" si="788"/>
        <v>663.5913978494624</v>
      </c>
      <c r="AV699" s="31">
        <f t="shared" ca="1" si="789"/>
        <v>-5583.5161290322567</v>
      </c>
      <c r="AW699" s="31">
        <f t="shared" ca="1" si="790"/>
        <v>65.047043010752674</v>
      </c>
      <c r="AX699" s="31">
        <f t="shared" ca="1" si="791"/>
        <v>1350.5215053763443</v>
      </c>
      <c r="AY699" s="31">
        <f t="shared" ca="1" si="792"/>
        <v>-1174.383064516129</v>
      </c>
      <c r="AZ699" s="31">
        <f t="shared" ca="1" si="793"/>
        <v>-997.34811827956992</v>
      </c>
      <c r="BA699" s="31">
        <f t="shared" ca="1" si="794"/>
        <v>-382.02016129032256</v>
      </c>
      <c r="BB699" s="31">
        <f t="shared" ca="1" si="795"/>
        <v>-2410.5497311827958</v>
      </c>
      <c r="BC699" s="31">
        <f t="shared" ca="1" si="796"/>
        <v>-1597.1438172043011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4938</v>
      </c>
      <c r="BI699" s="32">
        <f>IF($BF699&gt;$Y$7,"",IF(AND($BF699=$Y$7,$BG699=23),"",Entrées!D727-Entrées!D726))</f>
        <v>5650</v>
      </c>
      <c r="BJ699" s="32">
        <f>IF($BF699&gt;$Y$7,"",IF(AND($BF699=$Y$7,$BG699=23),"",Entrées!E727-Entrées!E726))</f>
        <v>5650</v>
      </c>
      <c r="BK699" s="32">
        <f>IF($BF699&gt;$Y$7,"",IF(AND($BF699=$Y$7,$BG699=23),"",Entrées!F727-Entrées!F726))</f>
        <v>-104.5</v>
      </c>
      <c r="BL699" s="32">
        <f>IF($BF699&gt;$Y$7,"",IF(AND($BF699=$Y$7,$BG699=23),"",Entrées!G727-Entrées!G726))</f>
        <v>564</v>
      </c>
      <c r="BM699" s="32">
        <f>IF($BF699&gt;$Y$7,"",IF(AND($BF699=$Y$7,$BG699=23),"",Entrées!H727-Entrées!H726))</f>
        <v>412.5</v>
      </c>
      <c r="BN699" s="32">
        <f>IF($BF699&gt;$Y$7,"",IF(AND($BF699=$Y$7,$BG699=23),"",Entrées!I727-Entrées!I726))</f>
        <v>136.5</v>
      </c>
      <c r="BO699" s="32">
        <f>IF($BF699&gt;$Y$7,"",IF(AND($BF699=$Y$7,$BG699=23),"",Entrées!J727-Entrées!J726))</f>
        <v>22.5</v>
      </c>
      <c r="BP699" s="32">
        <f>IF($BF699&gt;$Y$7,"",IF(AND($BF699=$Y$7,$BG699=23),"",Entrées!K727-Entrées!K726))</f>
        <v>-124</v>
      </c>
      <c r="BQ699" s="32">
        <f>IF($BF699&gt;$Y$7,"",IF(AND($BF699=$Y$7,$BG699=23),"",Entrées!L727-Entrées!L726))</f>
        <v>1885</v>
      </c>
      <c r="BR699" s="32">
        <f>IF($BF699&gt;$Y$7,"",IF(AND($BF699=$Y$7,$BG699=23),"",Entrées!M727-Entrées!M726))</f>
        <v>0</v>
      </c>
      <c r="BS699" s="32">
        <f>IF($BF699&gt;$Y$7,"",IF(AND($BF699=$Y$7,$BG699=23),"",Entrées!N727-Entrées!N726))</f>
        <v>0.5</v>
      </c>
      <c r="BT699" s="32">
        <f>IF($BF699&gt;$Y$7,"",IF(AND($BF699=$Y$7,$BG699=23),"",Entrées!O727-Entrées!O726))</f>
        <v>2146.5</v>
      </c>
      <c r="BU699" s="32">
        <f>IF($BF699&gt;$Y$7,"",IF(AND($BF699=$Y$7,$BG699=23),"",Entrées!P727-Entrées!P726))</f>
        <v>6</v>
      </c>
      <c r="BV699" s="32">
        <f>IF($BF699&gt;$Y$7,"",IF(AND($BF699=$Y$7,$BG699=23),"",Entrées!Q727-Entrées!Q726))</f>
        <v>0</v>
      </c>
      <c r="BW699" s="32">
        <f>IF($BF699&gt;$Y$7,"",IF(AND($BF699=$Y$7,$BG699=23),"",Entrées!R727-Entrées!R726))</f>
        <v>-1</v>
      </c>
      <c r="BX699" s="32">
        <f>IF($BF699&gt;$Y$7,"",IF(AND($BF699=$Y$7,$BG699=23),"",Entrées!S727-Entrées!S726))</f>
        <v>238</v>
      </c>
      <c r="BY699" s="32">
        <f>IF($BF699&gt;$Y$7,"",IF(AND($BF699=$Y$7,$BG699=23),"",Entrées!T727-Entrées!T726))</f>
        <v>0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2745</v>
      </c>
      <c r="CD699" s="33">
        <f>IF($BF699&lt;=$Y$7,Entrées!J726/CD$2,"")</f>
        <v>0.257002271006813</v>
      </c>
      <c r="CE699" s="33">
        <f>IF($BF699&lt;=$Y$7,Entrées!K726/CE$2,"")</f>
        <v>3.021978021978022E-2</v>
      </c>
      <c r="CF699" s="11">
        <f t="shared" si="798"/>
        <v>7926</v>
      </c>
      <c r="CG699" s="11">
        <f t="shared" si="799"/>
        <v>4186</v>
      </c>
      <c r="CH699" s="52">
        <f t="shared" si="800"/>
        <v>0.27160101910413265</v>
      </c>
      <c r="CI699" s="52">
        <f t="shared" si="801"/>
        <v>9.6170382329218221E-2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-2601</v>
      </c>
      <c r="F700" s="28">
        <f ca="1">IF($D700&gt;$D$8,"",INDIRECT(ADDRESS(ROW(Entrées!$C$37)+($D700-1)*24+F$11,COLUMN(Entrées!$C$37)+($C700-1),4,TRUE,"Entrées")))</f>
        <v>-2601</v>
      </c>
      <c r="G700" s="28">
        <f ca="1">IF($D700&gt;$D$8,"",INDIRECT(ADDRESS(ROW(Entrées!$C$37)+($D700-1)*24+G$11,COLUMN(Entrées!$C$37)+($C700-1),4,TRUE,"Entrées")))</f>
        <v>-2601</v>
      </c>
      <c r="H700" s="28">
        <f ca="1">IF($D700&gt;$D$8,"",INDIRECT(ADDRESS(ROW(Entrées!$C$37)+($D700-1)*24+H$11,COLUMN(Entrées!$C$37)+($C700-1),4,TRUE,"Entrées")))</f>
        <v>-2601</v>
      </c>
      <c r="I700" s="28">
        <f ca="1">IF($D700&gt;$D$8,"",INDIRECT(ADDRESS(ROW(Entrées!$C$37)+($D700-1)*24+I$11,COLUMN(Entrées!$C$37)+($C700-1),4,TRUE,"Entrées")))</f>
        <v>-2601</v>
      </c>
      <c r="J700" s="28">
        <f ca="1">IF($D700&gt;$D$8,"",INDIRECT(ADDRESS(ROW(Entrées!$C$37)+($D700-1)*24+J$11,COLUMN(Entrées!$C$37)+($C700-1),4,TRUE,"Entrées")))</f>
        <v>-2601</v>
      </c>
      <c r="K700" s="28">
        <f ca="1">IF($D700&gt;$D$8,"",INDIRECT(ADDRESS(ROW(Entrées!$C$37)+($D700-1)*24+K$11,COLUMN(Entrées!$C$37)+($C700-1),4,TRUE,"Entrées")))</f>
        <v>-2601</v>
      </c>
      <c r="L700" s="28">
        <f ca="1">IF($D700&gt;$D$8,"",INDIRECT(ADDRESS(ROW(Entrées!$C$37)+($D700-1)*24+L$11,COLUMN(Entrées!$C$37)+($C700-1),4,TRUE,"Entrées")))</f>
        <v>-2756</v>
      </c>
      <c r="M700" s="28">
        <f ca="1">IF($D700&gt;$D$8,"",INDIRECT(ADDRESS(ROW(Entrées!$C$37)+($D700-1)*24+M$11,COLUMN(Entrées!$C$37)+($C700-1),4,TRUE,"Entrées")))</f>
        <v>-2756</v>
      </c>
      <c r="N700" s="28">
        <f ca="1">IF($D700&gt;$D$8,"",INDIRECT(ADDRESS(ROW(Entrées!$C$37)+($D700-1)*24+N$11,COLUMN(Entrées!$C$37)+($C700-1),4,TRUE,"Entrées")))</f>
        <v>-2756</v>
      </c>
      <c r="O700" s="28">
        <f ca="1">IF($D700&gt;$D$8,"",INDIRECT(ADDRESS(ROW(Entrées!$C$37)+($D700-1)*24+O$11,COLUMN(Entrées!$C$37)+($C700-1),4,TRUE,"Entrées")))</f>
        <v>-2756</v>
      </c>
      <c r="P700" s="28">
        <f ca="1">IF($D700&gt;$D$8,"",INDIRECT(ADDRESS(ROW(Entrées!$C$37)+($D700-1)*24+P$11,COLUMN(Entrées!$C$37)+($C700-1),4,TRUE,"Entrées")))</f>
        <v>-2756</v>
      </c>
      <c r="Q700" s="28">
        <f ca="1">IF($D700&gt;$D$8,"",INDIRECT(ADDRESS(ROW(Entrées!$C$37)+($D700-1)*24+Q$11,COLUMN(Entrées!$C$37)+($C700-1),4,TRUE,"Entrées")))</f>
        <v>-2606</v>
      </c>
      <c r="R700" s="28">
        <f ca="1">IF($D700&gt;$D$8,"",INDIRECT(ADDRESS(ROW(Entrées!$C$37)+($D700-1)*24+R$11,COLUMN(Entrées!$C$37)+($C700-1),4,TRUE,"Entrées")))</f>
        <v>-2756</v>
      </c>
      <c r="S700" s="28">
        <f ca="1">IF($D700&gt;$D$8,"",INDIRECT(ADDRESS(ROW(Entrées!$C$37)+($D700-1)*24+S$11,COLUMN(Entrées!$C$37)+($C700-1),4,TRUE,"Entrées")))</f>
        <v>-2756</v>
      </c>
      <c r="T700" s="28">
        <f ca="1">IF($D700&gt;$D$8,"",INDIRECT(ADDRESS(ROW(Entrées!$C$37)+($D700-1)*24+T$11,COLUMN(Entrées!$C$37)+($C700-1),4,TRUE,"Entrées")))</f>
        <v>-2756</v>
      </c>
      <c r="U700" s="28">
        <f ca="1">IF($D700&gt;$D$8,"",INDIRECT(ADDRESS(ROW(Entrées!$C$37)+($D700-1)*24+U$11,COLUMN(Entrées!$C$37)+($C700-1),4,TRUE,"Entrées")))</f>
        <v>-2756</v>
      </c>
      <c r="V700" s="28">
        <f ca="1">IF($D700&gt;$D$8,"",INDIRECT(ADDRESS(ROW(Entrées!$C$37)+($D700-1)*24+V$11,COLUMN(Entrées!$C$37)+($C700-1),4,TRUE,"Entrées")))</f>
        <v>-2756</v>
      </c>
      <c r="W700" s="28">
        <f ca="1">IF($D700&gt;$D$8,"",INDIRECT(ADDRESS(ROW(Entrées!$C$37)+($D700-1)*24+W$11,COLUMN(Entrées!$C$37)+($C700-1),4,TRUE,"Entrées")))</f>
        <v>-2756</v>
      </c>
      <c r="X700" s="28">
        <f ca="1">IF($D700&gt;$D$8,"",INDIRECT(ADDRESS(ROW(Entrées!$C$37)+($D700-1)*24+X$11,COLUMN(Entrées!$C$37)+($C700-1),4,TRUE,"Entrées")))</f>
        <v>-2756</v>
      </c>
      <c r="Y700" s="28">
        <f ca="1">IF($D700&gt;$D$8,"",INDIRECT(ADDRESS(ROW(Entrées!$C$37)+($D700-1)*24+Y$11,COLUMN(Entrées!$C$37)+($C700-1),4,TRUE,"Entrées")))</f>
        <v>-2756</v>
      </c>
      <c r="Z700" s="28">
        <f ca="1">IF($D700&gt;$D$8,"",INDIRECT(ADDRESS(ROW(Entrées!$C$37)+($D700-1)*24+Z$11,COLUMN(Entrées!$C$37)+($C700-1),4,TRUE,"Entrées")))</f>
        <v>-2756</v>
      </c>
      <c r="AA700" s="28">
        <f ca="1">IF($D700&gt;$D$8,"",INDIRECT(ADDRESS(ROW(Entrées!$C$37)+($D700-1)*24+AA$11,COLUMN(Entrées!$C$37)+($C700-1),4,TRUE,"Entrées")))</f>
        <v>-2756</v>
      </c>
      <c r="AB700" s="28">
        <f ca="1">IF($D700&gt;$D$8,"",INDIRECT(ADDRESS(ROW(Entrées!$C$37)+($D700-1)*24+AB$11,COLUMN(Entrées!$C$37)+($C700-1),4,TRUE,"Entrées")))</f>
        <v>-2601</v>
      </c>
      <c r="AC700" s="11"/>
      <c r="AD700" s="40">
        <f t="shared" ca="1" si="830"/>
        <v>-2698.0833333333335</v>
      </c>
      <c r="AE700" s="40">
        <f t="shared" ca="1" si="832"/>
        <v>-2601</v>
      </c>
      <c r="AF700" s="40">
        <f t="shared" ca="1" si="833"/>
        <v>-2756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49473.956989247294</v>
      </c>
      <c r="AK700" s="31">
        <f t="shared" ca="1" si="778"/>
        <v>49350.672043010745</v>
      </c>
      <c r="AL700" s="31">
        <f t="shared" ca="1" si="779"/>
        <v>49398.118279569891</v>
      </c>
      <c r="AM700" s="31">
        <f t="shared" ca="1" si="780"/>
        <v>347.55645161290329</v>
      </c>
      <c r="AN700" s="31">
        <f t="shared" ca="1" si="781"/>
        <v>2588.1444892473114</v>
      </c>
      <c r="AO700" s="31">
        <f t="shared" ca="1" si="782"/>
        <v>1503.5463709677417</v>
      </c>
      <c r="AP700" s="31">
        <f t="shared" ca="1" si="783"/>
        <v>41704.171370967742</v>
      </c>
      <c r="AQ700" s="31">
        <f t="shared" ca="1" si="784"/>
        <v>2152.7096774193546</v>
      </c>
      <c r="AR700" s="31">
        <f t="shared" ca="1" si="785"/>
        <v>402.56922043010746</v>
      </c>
      <c r="AS700" s="31">
        <f t="shared" ca="1" si="786"/>
        <v>6508.2741935483891</v>
      </c>
      <c r="AT700" s="31">
        <f t="shared" ca="1" si="787"/>
        <v>-813.07862903225805</v>
      </c>
      <c r="AU700" s="31">
        <f t="shared" ca="1" si="788"/>
        <v>663.5913978494624</v>
      </c>
      <c r="AV700" s="31">
        <f t="shared" ca="1" si="789"/>
        <v>-5583.5161290322567</v>
      </c>
      <c r="AW700" s="31">
        <f t="shared" ca="1" si="790"/>
        <v>65.047043010752674</v>
      </c>
      <c r="AX700" s="31">
        <f t="shared" ca="1" si="791"/>
        <v>1350.5215053763443</v>
      </c>
      <c r="AY700" s="31">
        <f t="shared" ca="1" si="792"/>
        <v>-1174.383064516129</v>
      </c>
      <c r="AZ700" s="31">
        <f t="shared" ca="1" si="793"/>
        <v>-997.34811827956992</v>
      </c>
      <c r="BA700" s="31">
        <f t="shared" ca="1" si="794"/>
        <v>-382.02016129032256</v>
      </c>
      <c r="BB700" s="31">
        <f t="shared" ca="1" si="795"/>
        <v>-2410.5497311827958</v>
      </c>
      <c r="BC700" s="31">
        <f t="shared" ca="1" si="796"/>
        <v>-1597.1438172043011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2908</v>
      </c>
      <c r="BI700" s="32">
        <f>IF($BF700&gt;$Y$7,"",IF(AND($BF700=$Y$7,$BG700=23),"",Entrées!D728-Entrées!D727))</f>
        <v>1362.5</v>
      </c>
      <c r="BJ700" s="32">
        <f>IF($BF700&gt;$Y$7,"",IF(AND($BF700=$Y$7,$BG700=23),"",Entrées!E728-Entrées!E727))</f>
        <v>1375</v>
      </c>
      <c r="BK700" s="32">
        <f>IF($BF700&gt;$Y$7,"",IF(AND($BF700=$Y$7,$BG700=23),"",Entrées!F728-Entrées!F727))</f>
        <v>4.5</v>
      </c>
      <c r="BL700" s="32">
        <f>IF($BF700&gt;$Y$7,"",IF(AND($BF700=$Y$7,$BG700=23),"",Entrées!G728-Entrées!G727))</f>
        <v>50.5</v>
      </c>
      <c r="BM700" s="32">
        <f>IF($BF700&gt;$Y$7,"",IF(AND($BF700=$Y$7,$BG700=23),"",Entrées!H728-Entrées!H727))</f>
        <v>-13.5</v>
      </c>
      <c r="BN700" s="32">
        <f>IF($BF700&gt;$Y$7,"",IF(AND($BF700=$Y$7,$BG700=23),"",Entrées!I728-Entrées!I727))</f>
        <v>-109</v>
      </c>
      <c r="BO700" s="32">
        <f>IF($BF700&gt;$Y$7,"",IF(AND($BF700=$Y$7,$BG700=23),"",Entrées!J728-Entrées!J727))</f>
        <v>137.5</v>
      </c>
      <c r="BP700" s="32">
        <f>IF($BF700&gt;$Y$7,"",IF(AND($BF700=$Y$7,$BG700=23),"",Entrées!K728-Entrées!K727))</f>
        <v>-2</v>
      </c>
      <c r="BQ700" s="32">
        <f>IF($BF700&gt;$Y$7,"",IF(AND($BF700=$Y$7,$BG700=23),"",Entrées!L728-Entrées!L727))</f>
        <v>2206</v>
      </c>
      <c r="BR700" s="32">
        <f>IF($BF700&gt;$Y$7,"",IF(AND($BF700=$Y$7,$BG700=23),"",Entrées!M728-Entrées!M727))</f>
        <v>-1</v>
      </c>
      <c r="BS700" s="32">
        <f>IF($BF700&gt;$Y$7,"",IF(AND($BF700=$Y$7,$BG700=23),"",Entrées!N728-Entrées!N727))</f>
        <v>7.5</v>
      </c>
      <c r="BT700" s="32">
        <f>IF($BF700&gt;$Y$7,"",IF(AND($BF700=$Y$7,$BG700=23),"",Entrées!O728-Entrées!O727))</f>
        <v>627</v>
      </c>
      <c r="BU700" s="32">
        <f>IF($BF700&gt;$Y$7,"",IF(AND($BF700=$Y$7,$BG700=23),"",Entrées!P728-Entrées!P727))</f>
        <v>-1.5</v>
      </c>
      <c r="BV700" s="32">
        <f>IF($BF700&gt;$Y$7,"",IF(AND($BF700=$Y$7,$BG700=23),"",Entrées!Q728-Entrées!Q727))</f>
        <v>-282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630</v>
      </c>
      <c r="BY700" s="32">
        <f>IF($BF700&gt;$Y$7,"",IF(AND($BF700=$Y$7,$BG700=23),"",Entrées!T728-Entrées!T727))</f>
        <v>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-1193</v>
      </c>
      <c r="CD700" s="33">
        <f>IF($BF700&lt;=$Y$7,Entrées!J727/CD$2,"")</f>
        <v>0.25984102952308857</v>
      </c>
      <c r="CE700" s="33">
        <f>IF($BF700&lt;=$Y$7,Entrées!K727/CE$2,"")</f>
        <v>5.9722885809842337E-4</v>
      </c>
      <c r="CF700" s="11">
        <f t="shared" si="798"/>
        <v>7926</v>
      </c>
      <c r="CG700" s="11">
        <f t="shared" si="799"/>
        <v>4186</v>
      </c>
      <c r="CH700" s="52">
        <f t="shared" si="800"/>
        <v>0.27160101910413265</v>
      </c>
      <c r="CI700" s="52">
        <f t="shared" si="801"/>
        <v>9.6170382329218221E-2</v>
      </c>
    </row>
    <row r="701" spans="1:87">
      <c r="A701" s="11" t="str">
        <f>"AF"&amp;A695</f>
        <v>AF708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-2602</v>
      </c>
      <c r="F701" s="28">
        <f ca="1">IF($D701&gt;$D$8,"",INDIRECT(ADDRESS(ROW(Entrées!$C$37)+($D701-1)*24+F$11,COLUMN(Entrées!$C$37)+($C701-1),4,TRUE,"Entrées")))</f>
        <v>-2602</v>
      </c>
      <c r="G701" s="28">
        <f ca="1">IF($D701&gt;$D$8,"",INDIRECT(ADDRESS(ROW(Entrées!$C$37)+($D701-1)*24+G$11,COLUMN(Entrées!$C$37)+($C701-1),4,TRUE,"Entrées")))</f>
        <v>-2602</v>
      </c>
      <c r="H701" s="28">
        <f ca="1">IF($D701&gt;$D$8,"",INDIRECT(ADDRESS(ROW(Entrées!$C$37)+($D701-1)*24+H$11,COLUMN(Entrées!$C$37)+($C701-1),4,TRUE,"Entrées")))</f>
        <v>-2602</v>
      </c>
      <c r="I701" s="28">
        <f ca="1">IF($D701&gt;$D$8,"",INDIRECT(ADDRESS(ROW(Entrées!$C$37)+($D701-1)*24+I$11,COLUMN(Entrées!$C$37)+($C701-1),4,TRUE,"Entrées")))</f>
        <v>-2602</v>
      </c>
      <c r="J701" s="28">
        <f ca="1">IF($D701&gt;$D$8,"",INDIRECT(ADDRESS(ROW(Entrées!$C$37)+($D701-1)*24+J$11,COLUMN(Entrées!$C$37)+($C701-1),4,TRUE,"Entrées")))</f>
        <v>-2602</v>
      </c>
      <c r="K701" s="28">
        <f ca="1">IF($D701&gt;$D$8,"",INDIRECT(ADDRESS(ROW(Entrées!$C$37)+($D701-1)*24+K$11,COLUMN(Entrées!$C$37)+($C701-1),4,TRUE,"Entrées")))</f>
        <v>-2602</v>
      </c>
      <c r="L701" s="28">
        <f ca="1">IF($D701&gt;$D$8,"",INDIRECT(ADDRESS(ROW(Entrées!$C$37)+($D701-1)*24+L$11,COLUMN(Entrées!$C$37)+($C701-1),4,TRUE,"Entrées")))</f>
        <v>-2757</v>
      </c>
      <c r="M701" s="28">
        <f ca="1">IF($D701&gt;$D$8,"",INDIRECT(ADDRESS(ROW(Entrées!$C$37)+($D701-1)*24+M$11,COLUMN(Entrées!$C$37)+($C701-1),4,TRUE,"Entrées")))</f>
        <v>-2757</v>
      </c>
      <c r="N701" s="28">
        <f ca="1">IF($D701&gt;$D$8,"",INDIRECT(ADDRESS(ROW(Entrées!$C$37)+($D701-1)*24+N$11,COLUMN(Entrées!$C$37)+($C701-1),4,TRUE,"Entrées")))</f>
        <v>-2757</v>
      </c>
      <c r="O701" s="28">
        <f ca="1">IF($D701&gt;$D$8,"",INDIRECT(ADDRESS(ROW(Entrées!$C$37)+($D701-1)*24+O$11,COLUMN(Entrées!$C$37)+($C701-1),4,TRUE,"Entrées")))</f>
        <v>-2757</v>
      </c>
      <c r="P701" s="28">
        <f ca="1">IF($D701&gt;$D$8,"",INDIRECT(ADDRESS(ROW(Entrées!$C$37)+($D701-1)*24+P$11,COLUMN(Entrées!$C$37)+($C701-1),4,TRUE,"Entrées")))</f>
        <v>-2757</v>
      </c>
      <c r="Q701" s="28">
        <f ca="1">IF($D701&gt;$D$8,"",INDIRECT(ADDRESS(ROW(Entrées!$C$37)+($D701-1)*24+Q$11,COLUMN(Entrées!$C$37)+($C701-1),4,TRUE,"Entrées")))</f>
        <v>-2757</v>
      </c>
      <c r="R701" s="28">
        <f ca="1">IF($D701&gt;$D$8,"",INDIRECT(ADDRESS(ROW(Entrées!$C$37)+($D701-1)*24+R$11,COLUMN(Entrées!$C$37)+($C701-1),4,TRUE,"Entrées")))</f>
        <v>-2757</v>
      </c>
      <c r="S701" s="28">
        <f ca="1">IF($D701&gt;$D$8,"",INDIRECT(ADDRESS(ROW(Entrées!$C$37)+($D701-1)*24+S$11,COLUMN(Entrées!$C$37)+($C701-1),4,TRUE,"Entrées")))</f>
        <v>-2757</v>
      </c>
      <c r="T701" s="28">
        <f ca="1">IF($D701&gt;$D$8,"",INDIRECT(ADDRESS(ROW(Entrées!$C$37)+($D701-1)*24+T$11,COLUMN(Entrées!$C$37)+($C701-1),4,TRUE,"Entrées")))</f>
        <v>-2757</v>
      </c>
      <c r="U701" s="28">
        <f ca="1">IF($D701&gt;$D$8,"",INDIRECT(ADDRESS(ROW(Entrées!$C$37)+($D701-1)*24+U$11,COLUMN(Entrées!$C$37)+($C701-1),4,TRUE,"Entrées")))</f>
        <v>-2757</v>
      </c>
      <c r="V701" s="28">
        <f ca="1">IF($D701&gt;$D$8,"",INDIRECT(ADDRESS(ROW(Entrées!$C$37)+($D701-1)*24+V$11,COLUMN(Entrées!$C$37)+($C701-1),4,TRUE,"Entrées")))</f>
        <v>-2757</v>
      </c>
      <c r="W701" s="28">
        <f ca="1">IF($D701&gt;$D$8,"",INDIRECT(ADDRESS(ROW(Entrées!$C$37)+($D701-1)*24+W$11,COLUMN(Entrées!$C$37)+($C701-1),4,TRUE,"Entrées")))</f>
        <v>-2757</v>
      </c>
      <c r="X701" s="28">
        <f ca="1">IF($D701&gt;$D$8,"",INDIRECT(ADDRESS(ROW(Entrées!$C$37)+($D701-1)*24+X$11,COLUMN(Entrées!$C$37)+($C701-1),4,TRUE,"Entrées")))</f>
        <v>-2691</v>
      </c>
      <c r="Y701" s="28">
        <f ca="1">IF($D701&gt;$D$8,"",INDIRECT(ADDRESS(ROW(Entrées!$C$37)+($D701-1)*24+Y$11,COLUMN(Entrées!$C$37)+($C701-1),4,TRUE,"Entrées")))</f>
        <v>-2757</v>
      </c>
      <c r="Z701" s="28">
        <f ca="1">IF($D701&gt;$D$8,"",INDIRECT(ADDRESS(ROW(Entrées!$C$37)+($D701-1)*24+Z$11,COLUMN(Entrées!$C$37)+($C701-1),4,TRUE,"Entrées")))</f>
        <v>-2757</v>
      </c>
      <c r="AA701" s="28">
        <f ca="1">IF($D701&gt;$D$8,"",INDIRECT(ADDRESS(ROW(Entrées!$C$37)+($D701-1)*24+AA$11,COLUMN(Entrées!$C$37)+($C701-1),4,TRUE,"Entrées")))</f>
        <v>-2757</v>
      </c>
      <c r="AB701" s="28">
        <f ca="1">IF($D701&gt;$D$8,"",INDIRECT(ADDRESS(ROW(Entrées!$C$37)+($D701-1)*24+AB$11,COLUMN(Entrées!$C$37)+($C701-1),4,TRUE,"Entrées")))</f>
        <v>-2502</v>
      </c>
      <c r="AC701" s="11"/>
      <c r="AD701" s="40">
        <f t="shared" ca="1" si="830"/>
        <v>-2698.4166666666665</v>
      </c>
      <c r="AE701" s="40">
        <f t="shared" ca="1" si="832"/>
        <v>-2502</v>
      </c>
      <c r="AF701" s="40">
        <f t="shared" ca="1" si="833"/>
        <v>-2757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49473.956989247294</v>
      </c>
      <c r="AK701" s="31">
        <f t="shared" ca="1" si="778"/>
        <v>49350.672043010745</v>
      </c>
      <c r="AL701" s="31">
        <f t="shared" ca="1" si="779"/>
        <v>49398.118279569891</v>
      </c>
      <c r="AM701" s="31">
        <f t="shared" ca="1" si="780"/>
        <v>347.55645161290329</v>
      </c>
      <c r="AN701" s="31">
        <f t="shared" ca="1" si="781"/>
        <v>2588.1444892473114</v>
      </c>
      <c r="AO701" s="31">
        <f t="shared" ca="1" si="782"/>
        <v>1503.5463709677417</v>
      </c>
      <c r="AP701" s="31">
        <f t="shared" ca="1" si="783"/>
        <v>41704.171370967742</v>
      </c>
      <c r="AQ701" s="31">
        <f t="shared" ca="1" si="784"/>
        <v>2152.7096774193546</v>
      </c>
      <c r="AR701" s="31">
        <f t="shared" ca="1" si="785"/>
        <v>402.56922043010746</v>
      </c>
      <c r="AS701" s="31">
        <f t="shared" ca="1" si="786"/>
        <v>6508.2741935483891</v>
      </c>
      <c r="AT701" s="31">
        <f t="shared" ca="1" si="787"/>
        <v>-813.07862903225805</v>
      </c>
      <c r="AU701" s="31">
        <f t="shared" ca="1" si="788"/>
        <v>663.5913978494624</v>
      </c>
      <c r="AV701" s="31">
        <f t="shared" ca="1" si="789"/>
        <v>-5583.5161290322567</v>
      </c>
      <c r="AW701" s="31">
        <f t="shared" ca="1" si="790"/>
        <v>65.047043010752674</v>
      </c>
      <c r="AX701" s="31">
        <f t="shared" ca="1" si="791"/>
        <v>1350.5215053763443</v>
      </c>
      <c r="AY701" s="31">
        <f t="shared" ca="1" si="792"/>
        <v>-1174.383064516129</v>
      </c>
      <c r="AZ701" s="31">
        <f t="shared" ca="1" si="793"/>
        <v>-997.34811827956992</v>
      </c>
      <c r="BA701" s="31">
        <f t="shared" ca="1" si="794"/>
        <v>-382.02016129032256</v>
      </c>
      <c r="BB701" s="31">
        <f t="shared" ca="1" si="795"/>
        <v>-2410.5497311827958</v>
      </c>
      <c r="BC701" s="31">
        <f t="shared" ca="1" si="796"/>
        <v>-1597.1438172043011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-3609.5</v>
      </c>
      <c r="BI701" s="32">
        <f>IF($BF701&gt;$Y$7,"",IF(AND($BF701=$Y$7,$BG701=23),"",Entrées!D729-Entrées!D728))</f>
        <v>-3750</v>
      </c>
      <c r="BJ701" s="32">
        <f>IF($BF701&gt;$Y$7,"",IF(AND($BF701=$Y$7,$BG701=23),"",Entrées!E729-Entrées!E728))</f>
        <v>-3650</v>
      </c>
      <c r="BK701" s="32">
        <f>IF($BF701&gt;$Y$7,"",IF(AND($BF701=$Y$7,$BG701=23),"",Entrées!F729-Entrées!F728))</f>
        <v>-0.5</v>
      </c>
      <c r="BL701" s="32">
        <f>IF($BF701&gt;$Y$7,"",IF(AND($BF701=$Y$7,$BG701=23),"",Entrées!G729-Entrées!G728))</f>
        <v>-133.5</v>
      </c>
      <c r="BM701" s="32">
        <f>IF($BF701&gt;$Y$7,"",IF(AND($BF701=$Y$7,$BG701=23),"",Entrées!H729-Entrées!H728))</f>
        <v>-191.5</v>
      </c>
      <c r="BN701" s="32">
        <f>IF($BF701&gt;$Y$7,"",IF(AND($BF701=$Y$7,$BG701=23),"",Entrées!I729-Entrées!I728))</f>
        <v>150</v>
      </c>
      <c r="BO701" s="32">
        <f>IF($BF701&gt;$Y$7,"",IF(AND($BF701=$Y$7,$BG701=23),"",Entrées!J729-Entrées!J728))</f>
        <v>78</v>
      </c>
      <c r="BP701" s="32">
        <f>IF($BF701&gt;$Y$7,"",IF(AND($BF701=$Y$7,$BG701=23),"",Entrées!K729-Entrées!K728))</f>
        <v>-0.5</v>
      </c>
      <c r="BQ701" s="32">
        <f>IF($BF701&gt;$Y$7,"",IF(AND($BF701=$Y$7,$BG701=23),"",Entrées!L729-Entrées!L728))</f>
        <v>-2545.5</v>
      </c>
      <c r="BR701" s="32">
        <f>IF($BF701&gt;$Y$7,"",IF(AND($BF701=$Y$7,$BG701=23),"",Entrées!M729-Entrées!M728))</f>
        <v>1</v>
      </c>
      <c r="BS701" s="32">
        <f>IF($BF701&gt;$Y$7,"",IF(AND($BF701=$Y$7,$BG701=23),"",Entrées!N729-Entrées!N728))</f>
        <v>3.5</v>
      </c>
      <c r="BT701" s="32">
        <f>IF($BF701&gt;$Y$7,"",IF(AND($BF701=$Y$7,$BG701=23),"",Entrées!O729-Entrées!O728))</f>
        <v>-969</v>
      </c>
      <c r="BU701" s="32">
        <f>IF($BF701&gt;$Y$7,"",IF(AND($BF701=$Y$7,$BG701=23),"",Entrées!P729-Entrées!P728))</f>
        <v>0</v>
      </c>
      <c r="BV701" s="32">
        <f>IF($BF701&gt;$Y$7,"",IF(AND($BF701=$Y$7,$BG701=23),"",Entrées!Q729-Entrées!Q728))</f>
        <v>282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-48</v>
      </c>
      <c r="BY701" s="32">
        <f>IF($BF701&gt;$Y$7,"",IF(AND($BF701=$Y$7,$BG701=23),"",Entrées!T729-Entrées!T728))</f>
        <v>-110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-1130</v>
      </c>
      <c r="CD701" s="33">
        <f>IF($BF701&lt;=$Y$7,Entrées!J728/CD$2,"")</f>
        <v>0.27718899823366139</v>
      </c>
      <c r="CE701" s="33">
        <f>IF($BF701&lt;=$Y$7,Entrées!K728/CE$2,"")</f>
        <v>1.1944577161968466E-4</v>
      </c>
      <c r="CF701" s="11">
        <f t="shared" si="798"/>
        <v>7926</v>
      </c>
      <c r="CG701" s="11">
        <f t="shared" si="799"/>
        <v>4186</v>
      </c>
      <c r="CH701" s="52">
        <f t="shared" si="800"/>
        <v>0.27160101910413265</v>
      </c>
      <c r="CI701" s="52">
        <f t="shared" si="801"/>
        <v>9.6170382329218221E-2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-2602</v>
      </c>
      <c r="F702" s="28">
        <f ca="1">IF($D702&gt;$D$8,"",INDIRECT(ADDRESS(ROW(Entrées!$C$37)+($D702-1)*24+F$11,COLUMN(Entrées!$C$37)+($C702-1),4,TRUE,"Entrées")))</f>
        <v>-2602</v>
      </c>
      <c r="G702" s="28">
        <f ca="1">IF($D702&gt;$D$8,"",INDIRECT(ADDRESS(ROW(Entrées!$C$37)+($D702-1)*24+G$11,COLUMN(Entrées!$C$37)+($C702-1),4,TRUE,"Entrées")))</f>
        <v>-2602</v>
      </c>
      <c r="H702" s="28">
        <f ca="1">IF($D702&gt;$D$8,"",INDIRECT(ADDRESS(ROW(Entrées!$C$37)+($D702-1)*24+H$11,COLUMN(Entrées!$C$37)+($C702-1),4,TRUE,"Entrées")))</f>
        <v>-2602</v>
      </c>
      <c r="I702" s="28">
        <f ca="1">IF($D702&gt;$D$8,"",INDIRECT(ADDRESS(ROW(Entrées!$C$37)+($D702-1)*24+I$11,COLUMN(Entrées!$C$37)+($C702-1),4,TRUE,"Entrées")))</f>
        <v>-2602</v>
      </c>
      <c r="J702" s="28">
        <f ca="1">IF($D702&gt;$D$8,"",INDIRECT(ADDRESS(ROW(Entrées!$C$37)+($D702-1)*24+J$11,COLUMN(Entrées!$C$37)+($C702-1),4,TRUE,"Entrées")))</f>
        <v>-2602</v>
      </c>
      <c r="K702" s="28">
        <f ca="1">IF($D702&gt;$D$8,"",INDIRECT(ADDRESS(ROW(Entrées!$C$37)+($D702-1)*24+K$11,COLUMN(Entrées!$C$37)+($C702-1),4,TRUE,"Entrées")))</f>
        <v>-2602</v>
      </c>
      <c r="L702" s="28">
        <f ca="1">IF($D702&gt;$D$8,"",INDIRECT(ADDRESS(ROW(Entrées!$C$37)+($D702-1)*24+L$11,COLUMN(Entrées!$C$37)+($C702-1),4,TRUE,"Entrées")))</f>
        <v>-2756</v>
      </c>
      <c r="M702" s="28">
        <f ca="1">IF($D702&gt;$D$8,"",INDIRECT(ADDRESS(ROW(Entrées!$C$37)+($D702-1)*24+M$11,COLUMN(Entrées!$C$37)+($C702-1),4,TRUE,"Entrées")))</f>
        <v>-2757</v>
      </c>
      <c r="N702" s="28">
        <f ca="1">IF($D702&gt;$D$8,"",INDIRECT(ADDRESS(ROW(Entrées!$C$37)+($D702-1)*24+N$11,COLUMN(Entrées!$C$37)+($C702-1),4,TRUE,"Entrées")))</f>
        <v>-2757</v>
      </c>
      <c r="O702" s="28">
        <f ca="1">IF($D702&gt;$D$8,"",INDIRECT(ADDRESS(ROW(Entrées!$C$37)+($D702-1)*24+O$11,COLUMN(Entrées!$C$37)+($C702-1),4,TRUE,"Entrées")))</f>
        <v>-2757</v>
      </c>
      <c r="P702" s="28">
        <f ca="1">IF($D702&gt;$D$8,"",INDIRECT(ADDRESS(ROW(Entrées!$C$37)+($D702-1)*24+P$11,COLUMN(Entrées!$C$37)+($C702-1),4,TRUE,"Entrées")))</f>
        <v>-2757</v>
      </c>
      <c r="Q702" s="28">
        <f ca="1">IF($D702&gt;$D$8,"",INDIRECT(ADDRESS(ROW(Entrées!$C$37)+($D702-1)*24+Q$11,COLUMN(Entrées!$C$37)+($C702-1),4,TRUE,"Entrées")))</f>
        <v>-2757</v>
      </c>
      <c r="R702" s="28">
        <f ca="1">IF($D702&gt;$D$8,"",INDIRECT(ADDRESS(ROW(Entrées!$C$37)+($D702-1)*24+R$11,COLUMN(Entrées!$C$37)+($C702-1),4,TRUE,"Entrées")))</f>
        <v>-2757</v>
      </c>
      <c r="S702" s="28">
        <f ca="1">IF($D702&gt;$D$8,"",INDIRECT(ADDRESS(ROW(Entrées!$C$37)+($D702-1)*24+S$11,COLUMN(Entrées!$C$37)+($C702-1),4,TRUE,"Entrées")))</f>
        <v>-2757</v>
      </c>
      <c r="T702" s="28">
        <f ca="1">IF($D702&gt;$D$8,"",INDIRECT(ADDRESS(ROW(Entrées!$C$37)+($D702-1)*24+T$11,COLUMN(Entrées!$C$37)+($C702-1),4,TRUE,"Entrées")))</f>
        <v>-2757</v>
      </c>
      <c r="U702" s="28">
        <f ca="1">IF($D702&gt;$D$8,"",INDIRECT(ADDRESS(ROW(Entrées!$C$37)+($D702-1)*24+U$11,COLUMN(Entrées!$C$37)+($C702-1),4,TRUE,"Entrées")))</f>
        <v>-2757</v>
      </c>
      <c r="V702" s="28">
        <f ca="1">IF($D702&gt;$D$8,"",INDIRECT(ADDRESS(ROW(Entrées!$C$37)+($D702-1)*24+V$11,COLUMN(Entrées!$C$37)+($C702-1),4,TRUE,"Entrées")))</f>
        <v>-2757</v>
      </c>
      <c r="W702" s="28">
        <f ca="1">IF($D702&gt;$D$8,"",INDIRECT(ADDRESS(ROW(Entrées!$C$37)+($D702-1)*24+W$11,COLUMN(Entrées!$C$37)+($C702-1),4,TRUE,"Entrées")))</f>
        <v>-2757</v>
      </c>
      <c r="X702" s="28">
        <f ca="1">IF($D702&gt;$D$8,"",INDIRECT(ADDRESS(ROW(Entrées!$C$37)+($D702-1)*24+X$11,COLUMN(Entrées!$C$37)+($C702-1),4,TRUE,"Entrées")))</f>
        <v>-2730</v>
      </c>
      <c r="Y702" s="28">
        <f ca="1">IF($D702&gt;$D$8,"",INDIRECT(ADDRESS(ROW(Entrées!$C$37)+($D702-1)*24+Y$11,COLUMN(Entrées!$C$37)+($C702-1),4,TRUE,"Entrées")))</f>
        <v>-2707</v>
      </c>
      <c r="Z702" s="28">
        <f ca="1">IF($D702&gt;$D$8,"",INDIRECT(ADDRESS(ROW(Entrées!$C$37)+($D702-1)*24+Z$11,COLUMN(Entrées!$C$37)+($C702-1),4,TRUE,"Entrées")))</f>
        <v>-2684</v>
      </c>
      <c r="AA702" s="28">
        <f ca="1">IF($D702&gt;$D$8,"",INDIRECT(ADDRESS(ROW(Entrées!$C$37)+($D702-1)*24+AA$11,COLUMN(Entrées!$C$37)+($C702-1),4,TRUE,"Entrées")))</f>
        <v>-2757</v>
      </c>
      <c r="AB702" s="28">
        <f ca="1">IF($D702&gt;$D$8,"",INDIRECT(ADDRESS(ROW(Entrées!$C$37)+($D702-1)*24+AB$11,COLUMN(Entrées!$C$37)+($C702-1),4,TRUE,"Entrées")))</f>
        <v>-2602</v>
      </c>
      <c r="AC702" s="11"/>
      <c r="AD702" s="40">
        <f t="shared" ca="1" si="830"/>
        <v>-2699.0416666666665</v>
      </c>
      <c r="AE702" s="40">
        <f t="shared" ca="1" si="832"/>
        <v>-2602</v>
      </c>
      <c r="AF702" s="40">
        <f t="shared" ca="1" si="833"/>
        <v>-2757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49473.956989247294</v>
      </c>
      <c r="AK702" s="31">
        <f t="shared" ca="1" si="778"/>
        <v>49350.672043010745</v>
      </c>
      <c r="AL702" s="31">
        <f t="shared" ca="1" si="779"/>
        <v>49398.118279569891</v>
      </c>
      <c r="AM702" s="31">
        <f t="shared" ca="1" si="780"/>
        <v>347.55645161290329</v>
      </c>
      <c r="AN702" s="31">
        <f t="shared" ca="1" si="781"/>
        <v>2588.1444892473114</v>
      </c>
      <c r="AO702" s="31">
        <f t="shared" ca="1" si="782"/>
        <v>1503.5463709677417</v>
      </c>
      <c r="AP702" s="31">
        <f t="shared" ca="1" si="783"/>
        <v>41704.171370967742</v>
      </c>
      <c r="AQ702" s="31">
        <f t="shared" ca="1" si="784"/>
        <v>2152.7096774193546</v>
      </c>
      <c r="AR702" s="31">
        <f t="shared" ca="1" si="785"/>
        <v>402.56922043010746</v>
      </c>
      <c r="AS702" s="31">
        <f t="shared" ca="1" si="786"/>
        <v>6508.2741935483891</v>
      </c>
      <c r="AT702" s="31">
        <f t="shared" ca="1" si="787"/>
        <v>-813.07862903225805</v>
      </c>
      <c r="AU702" s="31">
        <f t="shared" ca="1" si="788"/>
        <v>663.5913978494624</v>
      </c>
      <c r="AV702" s="31">
        <f t="shared" ca="1" si="789"/>
        <v>-5583.5161290322567</v>
      </c>
      <c r="AW702" s="31">
        <f t="shared" ca="1" si="790"/>
        <v>65.047043010752674</v>
      </c>
      <c r="AX702" s="31">
        <f t="shared" ca="1" si="791"/>
        <v>1350.5215053763443</v>
      </c>
      <c r="AY702" s="31">
        <f t="shared" ca="1" si="792"/>
        <v>-1174.383064516129</v>
      </c>
      <c r="AZ702" s="31">
        <f t="shared" ca="1" si="793"/>
        <v>-997.34811827956992</v>
      </c>
      <c r="BA702" s="31">
        <f t="shared" ca="1" si="794"/>
        <v>-382.02016129032256</v>
      </c>
      <c r="BB702" s="31">
        <f t="shared" ca="1" si="795"/>
        <v>-2410.5497311827958</v>
      </c>
      <c r="BC702" s="31">
        <f t="shared" ca="1" si="796"/>
        <v>-1597.1438172043011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-3998</v>
      </c>
      <c r="BI702" s="32">
        <f>IF($BF702&gt;$Y$7,"",IF(AND($BF702=$Y$7,$BG702=23),"",Entrées!D730-Entrées!D729))</f>
        <v>-4000</v>
      </c>
      <c r="BJ702" s="32">
        <f>IF($BF702&gt;$Y$7,"",IF(AND($BF702=$Y$7,$BG702=23),"",Entrées!E730-Entrées!E729))</f>
        <v>-3912.5</v>
      </c>
      <c r="BK702" s="32">
        <f>IF($BF702&gt;$Y$7,"",IF(AND($BF702=$Y$7,$BG702=23),"",Entrées!F730-Entrées!F729))</f>
        <v>-2.5</v>
      </c>
      <c r="BL702" s="32">
        <f>IF($BF702&gt;$Y$7,"",IF(AND($BF702=$Y$7,$BG702=23),"",Entrées!G730-Entrées!G729))</f>
        <v>-570.5</v>
      </c>
      <c r="BM702" s="32">
        <f>IF($BF702&gt;$Y$7,"",IF(AND($BF702=$Y$7,$BG702=23),"",Entrées!H730-Entrées!H729))</f>
        <v>-440.5</v>
      </c>
      <c r="BN702" s="32">
        <f>IF($BF702&gt;$Y$7,"",IF(AND($BF702=$Y$7,$BG702=23),"",Entrées!I730-Entrées!I729))</f>
        <v>-237</v>
      </c>
      <c r="BO702" s="32">
        <f>IF($BF702&gt;$Y$7,"",IF(AND($BF702=$Y$7,$BG702=23),"",Entrées!J730-Entrées!J729))</f>
        <v>-81</v>
      </c>
      <c r="BP702" s="32">
        <f>IF($BF702&gt;$Y$7,"",IF(AND($BF702=$Y$7,$BG702=23),"",Entrées!K730-Entrées!K729))</f>
        <v>0</v>
      </c>
      <c r="BQ702" s="32">
        <f>IF($BF702&gt;$Y$7,"",IF(AND($BF702=$Y$7,$BG702=23),"",Entrées!L730-Entrées!L729))</f>
        <v>-1780</v>
      </c>
      <c r="BR702" s="32">
        <f>IF($BF702&gt;$Y$7,"",IF(AND($BF702=$Y$7,$BG702=23),"",Entrées!M730-Entrées!M729))</f>
        <v>-1.5</v>
      </c>
      <c r="BS702" s="32">
        <f>IF($BF702&gt;$Y$7,"",IF(AND($BF702=$Y$7,$BG702=23),"",Entrées!N730-Entrées!N729))</f>
        <v>2.5</v>
      </c>
      <c r="BT702" s="32">
        <f>IF($BF702&gt;$Y$7,"",IF(AND($BF702=$Y$7,$BG702=23),"",Entrées!O730-Entrées!O729))</f>
        <v>-889.5</v>
      </c>
      <c r="BU702" s="32">
        <f>IF($BF702&gt;$Y$7,"",IF(AND($BF702=$Y$7,$BG702=23),"",Entrées!P730-Entrées!P729))</f>
        <v>-7.5</v>
      </c>
      <c r="BV702" s="32">
        <f>IF($BF702&gt;$Y$7,"",IF(AND($BF702=$Y$7,$BG702=23),"",Entrées!Q730-Entrées!Q729))</f>
        <v>0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-112</v>
      </c>
      <c r="BY702" s="32">
        <f>IF($BF702&gt;$Y$7,"",IF(AND($BF702=$Y$7,$BG702=23),"",Entrées!T730-Entrées!T729))</f>
        <v>-466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-403</v>
      </c>
      <c r="CD702" s="33">
        <f>IF($BF702&lt;=$Y$7,Entrées!J729/CD$2,"")</f>
        <v>0.28703002775674996</v>
      </c>
      <c r="CE702" s="33">
        <f>IF($BF702&lt;=$Y$7,Entrées!K729/CE$2,"")</f>
        <v>0</v>
      </c>
      <c r="CF702" s="11">
        <f t="shared" si="798"/>
        <v>7926</v>
      </c>
      <c r="CG702" s="11">
        <f t="shared" si="799"/>
        <v>4186</v>
      </c>
      <c r="CH702" s="52">
        <f t="shared" si="800"/>
        <v>0.27160101910413265</v>
      </c>
      <c r="CI702" s="52">
        <f t="shared" si="801"/>
        <v>9.6170382329218221E-2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-2602</v>
      </c>
      <c r="F703" s="28">
        <f ca="1">IF($D703&gt;$D$8,"",INDIRECT(ADDRESS(ROW(Entrées!$C$37)+($D703-1)*24+F$11,COLUMN(Entrées!$C$37)+($C703-1),4,TRUE,"Entrées")))</f>
        <v>-2602</v>
      </c>
      <c r="G703" s="28">
        <f ca="1">IF($D703&gt;$D$8,"",INDIRECT(ADDRESS(ROW(Entrées!$C$37)+($D703-1)*24+G$11,COLUMN(Entrées!$C$37)+($C703-1),4,TRUE,"Entrées")))</f>
        <v>-2602</v>
      </c>
      <c r="H703" s="28">
        <f ca="1">IF($D703&gt;$D$8,"",INDIRECT(ADDRESS(ROW(Entrées!$C$37)+($D703-1)*24+H$11,COLUMN(Entrées!$C$37)+($C703-1),4,TRUE,"Entrées")))</f>
        <v>-2602</v>
      </c>
      <c r="I703" s="28">
        <f ca="1">IF($D703&gt;$D$8,"",INDIRECT(ADDRESS(ROW(Entrées!$C$37)+($D703-1)*24+I$11,COLUMN(Entrées!$C$37)+($C703-1),4,TRUE,"Entrées")))</f>
        <v>-2602</v>
      </c>
      <c r="J703" s="28">
        <f ca="1">IF($D703&gt;$D$8,"",INDIRECT(ADDRESS(ROW(Entrées!$C$37)+($D703-1)*24+J$11,COLUMN(Entrées!$C$37)+($C703-1),4,TRUE,"Entrées")))</f>
        <v>-2602</v>
      </c>
      <c r="K703" s="28">
        <f ca="1">IF($D703&gt;$D$8,"",INDIRECT(ADDRESS(ROW(Entrées!$C$37)+($D703-1)*24+K$11,COLUMN(Entrées!$C$37)+($C703-1),4,TRUE,"Entrées")))</f>
        <v>-2602</v>
      </c>
      <c r="L703" s="28">
        <f ca="1">IF($D703&gt;$D$8,"",INDIRECT(ADDRESS(ROW(Entrées!$C$37)+($D703-1)*24+L$11,COLUMN(Entrées!$C$37)+($C703-1),4,TRUE,"Entrées")))</f>
        <v>-2757</v>
      </c>
      <c r="M703" s="28">
        <f ca="1">IF($D703&gt;$D$8,"",INDIRECT(ADDRESS(ROW(Entrées!$C$37)+($D703-1)*24+M$11,COLUMN(Entrées!$C$37)+($C703-1),4,TRUE,"Entrées")))</f>
        <v>-2757</v>
      </c>
      <c r="N703" s="28">
        <f ca="1">IF($D703&gt;$D$8,"",INDIRECT(ADDRESS(ROW(Entrées!$C$37)+($D703-1)*24+N$11,COLUMN(Entrées!$C$37)+($C703-1),4,TRUE,"Entrées")))</f>
        <v>-2757</v>
      </c>
      <c r="O703" s="28">
        <f ca="1">IF($D703&gt;$D$8,"",INDIRECT(ADDRESS(ROW(Entrées!$C$37)+($D703-1)*24+O$11,COLUMN(Entrées!$C$37)+($C703-1),4,TRUE,"Entrées")))</f>
        <v>-2757</v>
      </c>
      <c r="P703" s="28">
        <f ca="1">IF($D703&gt;$D$8,"",INDIRECT(ADDRESS(ROW(Entrées!$C$37)+($D703-1)*24+P$11,COLUMN(Entrées!$C$37)+($C703-1),4,TRUE,"Entrées")))</f>
        <v>-2757</v>
      </c>
      <c r="Q703" s="28">
        <f ca="1">IF($D703&gt;$D$8,"",INDIRECT(ADDRESS(ROW(Entrées!$C$37)+($D703-1)*24+Q$11,COLUMN(Entrées!$C$37)+($C703-1),4,TRUE,"Entrées")))</f>
        <v>-2695</v>
      </c>
      <c r="R703" s="28">
        <f ca="1">IF($D703&gt;$D$8,"",INDIRECT(ADDRESS(ROW(Entrées!$C$37)+($D703-1)*24+R$11,COLUMN(Entrées!$C$37)+($C703-1),4,TRUE,"Entrées")))</f>
        <v>-2598</v>
      </c>
      <c r="S703" s="28">
        <f ca="1">IF($D703&gt;$D$8,"",INDIRECT(ADDRESS(ROW(Entrées!$C$37)+($D703-1)*24+S$11,COLUMN(Entrées!$C$37)+($C703-1),4,TRUE,"Entrées")))</f>
        <v>-2664</v>
      </c>
      <c r="T703" s="28">
        <f ca="1">IF($D703&gt;$D$8,"",INDIRECT(ADDRESS(ROW(Entrées!$C$37)+($D703-1)*24+T$11,COLUMN(Entrées!$C$37)+($C703-1),4,TRUE,"Entrées")))</f>
        <v>-2757</v>
      </c>
      <c r="U703" s="28">
        <f ca="1">IF($D703&gt;$D$8,"",INDIRECT(ADDRESS(ROW(Entrées!$C$37)+($D703-1)*24+U$11,COLUMN(Entrées!$C$37)+($C703-1),4,TRUE,"Entrées")))</f>
        <v>-2757</v>
      </c>
      <c r="V703" s="28">
        <f ca="1">IF($D703&gt;$D$8,"",INDIRECT(ADDRESS(ROW(Entrées!$C$37)+($D703-1)*24+V$11,COLUMN(Entrées!$C$37)+($C703-1),4,TRUE,"Entrées")))</f>
        <v>-2757</v>
      </c>
      <c r="W703" s="28">
        <f ca="1">IF($D703&gt;$D$8,"",INDIRECT(ADDRESS(ROW(Entrées!$C$37)+($D703-1)*24+W$11,COLUMN(Entrées!$C$37)+($C703-1),4,TRUE,"Entrées")))</f>
        <v>-2757</v>
      </c>
      <c r="X703" s="28">
        <f ca="1">IF($D703&gt;$D$8,"",INDIRECT(ADDRESS(ROW(Entrées!$C$37)+($D703-1)*24+X$11,COLUMN(Entrées!$C$37)+($C703-1),4,TRUE,"Entrées")))</f>
        <v>-2757</v>
      </c>
      <c r="Y703" s="28">
        <f ca="1">IF($D703&gt;$D$8,"",INDIRECT(ADDRESS(ROW(Entrées!$C$37)+($D703-1)*24+Y$11,COLUMN(Entrées!$C$37)+($C703-1),4,TRUE,"Entrées")))</f>
        <v>-2757</v>
      </c>
      <c r="Z703" s="28">
        <f ca="1">IF($D703&gt;$D$8,"",INDIRECT(ADDRESS(ROW(Entrées!$C$37)+($D703-1)*24+Z$11,COLUMN(Entrées!$C$37)+($C703-1),4,TRUE,"Entrées")))</f>
        <v>-2757</v>
      </c>
      <c r="AA703" s="28">
        <f ca="1">IF($D703&gt;$D$8,"",INDIRECT(ADDRESS(ROW(Entrées!$C$37)+($D703-1)*24+AA$11,COLUMN(Entrées!$C$37)+($C703-1),4,TRUE,"Entrées")))</f>
        <v>-2757</v>
      </c>
      <c r="AB703" s="28">
        <f ca="1">IF($D703&gt;$D$8,"",INDIRECT(ADDRESS(ROW(Entrées!$C$37)+($D703-1)*24+AB$11,COLUMN(Entrées!$C$37)+($C703-1),4,TRUE,"Entrées")))</f>
        <v>-2602</v>
      </c>
      <c r="AC703" s="11"/>
      <c r="AD703" s="40">
        <f t="shared" ca="1" si="830"/>
        <v>-2692.25</v>
      </c>
      <c r="AE703" s="40">
        <f t="shared" ca="1" si="832"/>
        <v>-2598</v>
      </c>
      <c r="AF703" s="40">
        <f t="shared" ca="1" si="833"/>
        <v>-2757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49473.956989247294</v>
      </c>
      <c r="AK703" s="31">
        <f t="shared" ca="1" si="778"/>
        <v>49350.672043010745</v>
      </c>
      <c r="AL703" s="31">
        <f t="shared" ca="1" si="779"/>
        <v>49398.118279569891</v>
      </c>
      <c r="AM703" s="31">
        <f t="shared" ca="1" si="780"/>
        <v>347.55645161290329</v>
      </c>
      <c r="AN703" s="31">
        <f t="shared" ca="1" si="781"/>
        <v>2588.1444892473114</v>
      </c>
      <c r="AO703" s="31">
        <f t="shared" ca="1" si="782"/>
        <v>1503.5463709677417</v>
      </c>
      <c r="AP703" s="31">
        <f t="shared" ca="1" si="783"/>
        <v>41704.171370967742</v>
      </c>
      <c r="AQ703" s="31">
        <f t="shared" ca="1" si="784"/>
        <v>2152.7096774193546</v>
      </c>
      <c r="AR703" s="31">
        <f t="shared" ca="1" si="785"/>
        <v>402.56922043010746</v>
      </c>
      <c r="AS703" s="31">
        <f t="shared" ca="1" si="786"/>
        <v>6508.2741935483891</v>
      </c>
      <c r="AT703" s="31">
        <f t="shared" ca="1" si="787"/>
        <v>-813.07862903225805</v>
      </c>
      <c r="AU703" s="31">
        <f t="shared" ca="1" si="788"/>
        <v>663.5913978494624</v>
      </c>
      <c r="AV703" s="31">
        <f t="shared" ca="1" si="789"/>
        <v>-5583.5161290322567</v>
      </c>
      <c r="AW703" s="31">
        <f t="shared" ca="1" si="790"/>
        <v>65.047043010752674</v>
      </c>
      <c r="AX703" s="31">
        <f t="shared" ca="1" si="791"/>
        <v>1350.5215053763443</v>
      </c>
      <c r="AY703" s="31">
        <f t="shared" ca="1" si="792"/>
        <v>-1174.383064516129</v>
      </c>
      <c r="AZ703" s="31">
        <f t="shared" ca="1" si="793"/>
        <v>-997.34811827956992</v>
      </c>
      <c r="BA703" s="31">
        <f t="shared" ca="1" si="794"/>
        <v>-382.02016129032256</v>
      </c>
      <c r="BB703" s="31">
        <f t="shared" ca="1" si="795"/>
        <v>-2410.5497311827958</v>
      </c>
      <c r="BC703" s="31">
        <f t="shared" ca="1" si="796"/>
        <v>-1597.1438172043011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-2046.5</v>
      </c>
      <c r="BI703" s="32">
        <f>IF($BF703&gt;$Y$7,"",IF(AND($BF703=$Y$7,$BG703=23),"",Entrées!D731-Entrées!D730))</f>
        <v>-1137.5</v>
      </c>
      <c r="BJ703" s="32">
        <f>IF($BF703&gt;$Y$7,"",IF(AND($BF703=$Y$7,$BG703=23),"",Entrées!E731-Entrées!E730))</f>
        <v>-1075</v>
      </c>
      <c r="BK703" s="32">
        <f>IF($BF703&gt;$Y$7,"",IF(AND($BF703=$Y$7,$BG703=23),"",Entrées!F731-Entrées!F730))</f>
        <v>-2.5</v>
      </c>
      <c r="BL703" s="32">
        <f>IF($BF703&gt;$Y$7,"",IF(AND($BF703=$Y$7,$BG703=23),"",Entrées!G731-Entrées!G730))</f>
        <v>-170</v>
      </c>
      <c r="BM703" s="32">
        <f>IF($BF703&gt;$Y$7,"",IF(AND($BF703=$Y$7,$BG703=23),"",Entrées!H731-Entrées!H730))</f>
        <v>-351</v>
      </c>
      <c r="BN703" s="32">
        <f>IF($BF703&gt;$Y$7,"",IF(AND($BF703=$Y$7,$BG703=23),"",Entrées!I731-Entrées!I730))</f>
        <v>-147</v>
      </c>
      <c r="BO703" s="32">
        <f>IF($BF703&gt;$Y$7,"",IF(AND($BF703=$Y$7,$BG703=23),"",Entrées!J731-Entrées!J730))</f>
        <v>-178.5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-1043.5</v>
      </c>
      <c r="BR703" s="32">
        <f>IF($BF703&gt;$Y$7,"",IF(AND($BF703=$Y$7,$BG703=23),"",Entrées!M731-Entrées!M730))</f>
        <v>-26</v>
      </c>
      <c r="BS703" s="32">
        <f>IF($BF703&gt;$Y$7,"",IF(AND($BF703=$Y$7,$BG703=23),"",Entrées!N731-Entrées!N730))</f>
        <v>-3</v>
      </c>
      <c r="BT703" s="32">
        <f>IF($BF703&gt;$Y$7,"",IF(AND($BF703=$Y$7,$BG703=23),"",Entrées!O731-Entrées!O730))</f>
        <v>-124.5</v>
      </c>
      <c r="BU703" s="32">
        <f>IF($BF703&gt;$Y$7,"",IF(AND($BF703=$Y$7,$BG703=23),"",Entrées!P731-Entrées!P730))</f>
        <v>-2.5</v>
      </c>
      <c r="BV703" s="32">
        <f>IF($BF703&gt;$Y$7,"",IF(AND($BF703=$Y$7,$BG703=23),"",Entrées!Q731-Entrées!Q730))</f>
        <v>0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340</v>
      </c>
      <c r="BY703" s="32">
        <f>IF($BF703&gt;$Y$7,"",IF(AND($BF703=$Y$7,$BG703=23),"",Entrées!T731-Entrées!T730))</f>
        <v>480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-150</v>
      </c>
      <c r="CD703" s="33">
        <f>IF($BF703&lt;=$Y$7,Entrées!J730/CD$2,"")</f>
        <v>0.27681049709815797</v>
      </c>
      <c r="CE703" s="33">
        <f>IF($BF703&lt;=$Y$7,Entrées!K730/CE$2,"")</f>
        <v>0</v>
      </c>
      <c r="CF703" s="11">
        <f t="shared" si="798"/>
        <v>7926</v>
      </c>
      <c r="CG703" s="11">
        <f t="shared" si="799"/>
        <v>4186</v>
      </c>
      <c r="CH703" s="52">
        <f t="shared" si="800"/>
        <v>0.27160101910413265</v>
      </c>
      <c r="CI703" s="52">
        <f t="shared" si="801"/>
        <v>9.6170382329218221E-2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-2602</v>
      </c>
      <c r="F704" s="28">
        <f ca="1">IF($D704&gt;$D$8,"",INDIRECT(ADDRESS(ROW(Entrées!$C$37)+($D704-1)*24+F$11,COLUMN(Entrées!$C$37)+($C704-1),4,TRUE,"Entrées")))</f>
        <v>-2602</v>
      </c>
      <c r="G704" s="28">
        <f ca="1">IF($D704&gt;$D$8,"",INDIRECT(ADDRESS(ROW(Entrées!$C$37)+($D704-1)*24+G$11,COLUMN(Entrées!$C$37)+($C704-1),4,TRUE,"Entrées")))</f>
        <v>-2232</v>
      </c>
      <c r="H704" s="28">
        <f ca="1">IF($D704&gt;$D$8,"",INDIRECT(ADDRESS(ROW(Entrées!$C$37)+($D704-1)*24+H$11,COLUMN(Entrées!$C$37)+($C704-1),4,TRUE,"Entrées")))</f>
        <v>-2219</v>
      </c>
      <c r="I704" s="28">
        <f ca="1">IF($D704&gt;$D$8,"",INDIRECT(ADDRESS(ROW(Entrées!$C$37)+($D704-1)*24+I$11,COLUMN(Entrées!$C$37)+($C704-1),4,TRUE,"Entrées")))</f>
        <v>-2202</v>
      </c>
      <c r="J704" s="28">
        <f ca="1">IF($D704&gt;$D$8,"",INDIRECT(ADDRESS(ROW(Entrées!$C$37)+($D704-1)*24+J$11,COLUMN(Entrées!$C$37)+($C704-1),4,TRUE,"Entrées")))</f>
        <v>-2202</v>
      </c>
      <c r="K704" s="28">
        <f ca="1">IF($D704&gt;$D$8,"",INDIRECT(ADDRESS(ROW(Entrées!$C$37)+($D704-1)*24+K$11,COLUMN(Entrées!$C$37)+($C704-1),4,TRUE,"Entrées")))</f>
        <v>-2232</v>
      </c>
      <c r="L704" s="28">
        <f ca="1">IF($D704&gt;$D$8,"",INDIRECT(ADDRESS(ROW(Entrées!$C$37)+($D704-1)*24+L$11,COLUMN(Entrées!$C$37)+($C704-1),4,TRUE,"Entrées")))</f>
        <v>-2211</v>
      </c>
      <c r="M704" s="28">
        <f ca="1">IF($D704&gt;$D$8,"",INDIRECT(ADDRESS(ROW(Entrées!$C$37)+($D704-1)*24+M$11,COLUMN(Entrées!$C$37)+($C704-1),4,TRUE,"Entrées")))</f>
        <v>-2602</v>
      </c>
      <c r="N704" s="28">
        <f ca="1">IF($D704&gt;$D$8,"",INDIRECT(ADDRESS(ROW(Entrées!$C$37)+($D704-1)*24+N$11,COLUMN(Entrées!$C$37)+($C704-1),4,TRUE,"Entrées")))</f>
        <v>-2597</v>
      </c>
      <c r="O704" s="28">
        <f ca="1">IF($D704&gt;$D$8,"",INDIRECT(ADDRESS(ROW(Entrées!$C$37)+($D704-1)*24+O$11,COLUMN(Entrées!$C$37)+($C704-1),4,TRUE,"Entrées")))</f>
        <v>-2588</v>
      </c>
      <c r="P704" s="28">
        <f ca="1">IF($D704&gt;$D$8,"",INDIRECT(ADDRESS(ROW(Entrées!$C$37)+($D704-1)*24+P$11,COLUMN(Entrées!$C$37)+($C704-1),4,TRUE,"Entrées")))</f>
        <v>-2409</v>
      </c>
      <c r="Q704" s="28">
        <f ca="1">IF($D704&gt;$D$8,"",INDIRECT(ADDRESS(ROW(Entrées!$C$37)+($D704-1)*24+Q$11,COLUMN(Entrées!$C$37)+($C704-1),4,TRUE,"Entrées")))</f>
        <v>-2472</v>
      </c>
      <c r="R704" s="28">
        <f ca="1">IF($D704&gt;$D$8,"",INDIRECT(ADDRESS(ROW(Entrées!$C$37)+($D704-1)*24+R$11,COLUMN(Entrées!$C$37)+($C704-1),4,TRUE,"Entrées")))</f>
        <v>-2372</v>
      </c>
      <c r="S704" s="28">
        <f ca="1">IF($D704&gt;$D$8,"",INDIRECT(ADDRESS(ROW(Entrées!$C$37)+($D704-1)*24+S$11,COLUMN(Entrées!$C$37)+($C704-1),4,TRUE,"Entrées")))</f>
        <v>-2577</v>
      </c>
      <c r="T704" s="28">
        <f ca="1">IF($D704&gt;$D$8,"",INDIRECT(ADDRESS(ROW(Entrées!$C$37)+($D704-1)*24+T$11,COLUMN(Entrées!$C$37)+($C704-1),4,TRUE,"Entrées")))</f>
        <v>-2602</v>
      </c>
      <c r="U704" s="28">
        <f ca="1">IF($D704&gt;$D$8,"",INDIRECT(ADDRESS(ROW(Entrées!$C$37)+($D704-1)*24+U$11,COLUMN(Entrées!$C$37)+($C704-1),4,TRUE,"Entrées")))</f>
        <v>-2602</v>
      </c>
      <c r="V704" s="28">
        <f ca="1">IF($D704&gt;$D$8,"",INDIRECT(ADDRESS(ROW(Entrées!$C$37)+($D704-1)*24+V$11,COLUMN(Entrées!$C$37)+($C704-1),4,TRUE,"Entrées")))</f>
        <v>-2602</v>
      </c>
      <c r="W704" s="28">
        <f ca="1">IF($D704&gt;$D$8,"",INDIRECT(ADDRESS(ROW(Entrées!$C$37)+($D704-1)*24+W$11,COLUMN(Entrées!$C$37)+($C704-1),4,TRUE,"Entrées")))</f>
        <v>-2602</v>
      </c>
      <c r="X704" s="28">
        <f ca="1">IF($D704&gt;$D$8,"",INDIRECT(ADDRESS(ROW(Entrées!$C$37)+($D704-1)*24+X$11,COLUMN(Entrées!$C$37)+($C704-1),4,TRUE,"Entrées")))</f>
        <v>-2602</v>
      </c>
      <c r="Y704" s="28">
        <f ca="1">IF($D704&gt;$D$8,"",INDIRECT(ADDRESS(ROW(Entrées!$C$37)+($D704-1)*24+Y$11,COLUMN(Entrées!$C$37)+($C704-1),4,TRUE,"Entrées")))</f>
        <v>-2602</v>
      </c>
      <c r="Z704" s="28">
        <f ca="1">IF($D704&gt;$D$8,"",INDIRECT(ADDRESS(ROW(Entrées!$C$37)+($D704-1)*24+Z$11,COLUMN(Entrées!$C$37)+($C704-1),4,TRUE,"Entrées")))</f>
        <v>-2602</v>
      </c>
      <c r="AA704" s="28">
        <f ca="1">IF($D704&gt;$D$8,"",INDIRECT(ADDRESS(ROW(Entrées!$C$37)+($D704-1)*24+AA$11,COLUMN(Entrées!$C$37)+($C704-1),4,TRUE,"Entrées")))</f>
        <v>-2602</v>
      </c>
      <c r="AB704" s="28">
        <f ca="1">IF($D704&gt;$D$8,"",INDIRECT(ADDRESS(ROW(Entrées!$C$37)+($D704-1)*24+AB$11,COLUMN(Entrées!$C$37)+($C704-1),4,TRUE,"Entrées")))</f>
        <v>-2602</v>
      </c>
      <c r="AC704" s="11"/>
      <c r="AD704" s="40">
        <f t="shared" ca="1" si="830"/>
        <v>-2480.7083333333335</v>
      </c>
      <c r="AE704" s="40">
        <f t="shared" ca="1" si="832"/>
        <v>-2202</v>
      </c>
      <c r="AF704" s="40">
        <f t="shared" ca="1" si="833"/>
        <v>-2602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49473.956989247294</v>
      </c>
      <c r="AK704" s="31">
        <f t="shared" ca="1" si="778"/>
        <v>49350.672043010745</v>
      </c>
      <c r="AL704" s="31">
        <f t="shared" ca="1" si="779"/>
        <v>49398.118279569891</v>
      </c>
      <c r="AM704" s="31">
        <f t="shared" ca="1" si="780"/>
        <v>347.55645161290329</v>
      </c>
      <c r="AN704" s="31">
        <f t="shared" ca="1" si="781"/>
        <v>2588.1444892473114</v>
      </c>
      <c r="AO704" s="31">
        <f t="shared" ca="1" si="782"/>
        <v>1503.5463709677417</v>
      </c>
      <c r="AP704" s="31">
        <f t="shared" ca="1" si="783"/>
        <v>41704.171370967742</v>
      </c>
      <c r="AQ704" s="31">
        <f t="shared" ca="1" si="784"/>
        <v>2152.7096774193546</v>
      </c>
      <c r="AR704" s="31">
        <f t="shared" ca="1" si="785"/>
        <v>402.56922043010746</v>
      </c>
      <c r="AS704" s="31">
        <f t="shared" ca="1" si="786"/>
        <v>6508.2741935483891</v>
      </c>
      <c r="AT704" s="31">
        <f t="shared" ca="1" si="787"/>
        <v>-813.07862903225805</v>
      </c>
      <c r="AU704" s="31">
        <f t="shared" ca="1" si="788"/>
        <v>663.5913978494624</v>
      </c>
      <c r="AV704" s="31">
        <f t="shared" ca="1" si="789"/>
        <v>-5583.5161290322567</v>
      </c>
      <c r="AW704" s="31">
        <f t="shared" ca="1" si="790"/>
        <v>65.047043010752674</v>
      </c>
      <c r="AX704" s="31">
        <f t="shared" ca="1" si="791"/>
        <v>1350.5215053763443</v>
      </c>
      <c r="AY704" s="31">
        <f t="shared" ca="1" si="792"/>
        <v>-1174.383064516129</v>
      </c>
      <c r="AZ704" s="31">
        <f t="shared" ca="1" si="793"/>
        <v>-997.34811827956992</v>
      </c>
      <c r="BA704" s="31">
        <f t="shared" ca="1" si="794"/>
        <v>-382.02016129032256</v>
      </c>
      <c r="BB704" s="31">
        <f t="shared" ca="1" si="795"/>
        <v>-2410.5497311827958</v>
      </c>
      <c r="BC704" s="31">
        <f t="shared" ca="1" si="796"/>
        <v>-1597.1438172043011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2327.5</v>
      </c>
      <c r="BI704" s="32">
        <f>IF($BF704&gt;$Y$7,"",IF(AND($BF704=$Y$7,$BG704=23),"",Entrées!D732-Entrées!D731))</f>
        <v>1050</v>
      </c>
      <c r="BJ704" s="32">
        <f>IF($BF704&gt;$Y$7,"",IF(AND($BF704=$Y$7,$BG704=23),"",Entrées!E732-Entrées!E731))</f>
        <v>1050</v>
      </c>
      <c r="BK704" s="32">
        <f>IF($BF704&gt;$Y$7,"",IF(AND($BF704=$Y$7,$BG704=23),"",Entrées!F732-Entrées!F731))</f>
        <v>-4</v>
      </c>
      <c r="BL704" s="32">
        <f>IF($BF704&gt;$Y$7,"",IF(AND($BF704=$Y$7,$BG704=23),"",Entrées!G732-Entrées!G731))</f>
        <v>86.5</v>
      </c>
      <c r="BM704" s="32">
        <f>IF($BF704&gt;$Y$7,"",IF(AND($BF704=$Y$7,$BG704=23),"",Entrées!H732-Entrées!H731))</f>
        <v>-413.5</v>
      </c>
      <c r="BN704" s="32">
        <f>IF($BF704&gt;$Y$7,"",IF(AND($BF704=$Y$7,$BG704=23),"",Entrées!I732-Entrées!I731))</f>
        <v>72</v>
      </c>
      <c r="BO704" s="32">
        <f>IF($BF704&gt;$Y$7,"",IF(AND($BF704=$Y$7,$BG704=23),"",Entrées!J732-Entrées!J731))</f>
        <v>-203.5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2235</v>
      </c>
      <c r="BR704" s="32">
        <f>IF($BF704&gt;$Y$7,"",IF(AND($BF704=$Y$7,$BG704=23),"",Entrées!M732-Entrées!M731))</f>
        <v>-23.5</v>
      </c>
      <c r="BS704" s="32">
        <f>IF($BF704&gt;$Y$7,"",IF(AND($BF704=$Y$7,$BG704=23),"",Entrées!N732-Entrées!N731))</f>
        <v>4</v>
      </c>
      <c r="BT704" s="32">
        <f>IF($BF704&gt;$Y$7,"",IF(AND($BF704=$Y$7,$BG704=23),"",Entrées!O732-Entrées!O731))</f>
        <v>575.5</v>
      </c>
      <c r="BU704" s="32">
        <f>IF($BF704&gt;$Y$7,"",IF(AND($BF704=$Y$7,$BG704=23),"",Entrées!P732-Entrées!P731))</f>
        <v>-3.5</v>
      </c>
      <c r="BV704" s="32">
        <f>IF($BF704&gt;$Y$7,"",IF(AND($BF704=$Y$7,$BG704=23),"",Entrées!Q732-Entrées!Q731))</f>
        <v>0</v>
      </c>
      <c r="BW704" s="32">
        <f>IF($BF704&gt;$Y$7,"",IF(AND($BF704=$Y$7,$BG704=23),"",Entrées!R732-Entrées!R731))</f>
        <v>0</v>
      </c>
      <c r="BX704" s="32">
        <f>IF($BF704&gt;$Y$7,"",IF(AND($BF704=$Y$7,$BG704=23),"",Entrées!S732-Entrées!S731))</f>
        <v>-270</v>
      </c>
      <c r="BY704" s="32">
        <f>IF($BF704&gt;$Y$7,"",IF(AND($BF704=$Y$7,$BG704=23),"",Entrées!T732-Entrées!T731))</f>
        <v>43</v>
      </c>
      <c r="BZ704" s="32">
        <f>IF($BF704&gt;$Y$7,"",IF(AND($BF704=$Y$7,$BG704=23),"",Entrées!U732-Entrées!U731))</f>
        <v>155</v>
      </c>
      <c r="CA704" s="32">
        <f>IF($BF704&gt;$Y$7,"",IF(AND($BF704=$Y$7,$BG704=23),"",Entrées!V732-Entrées!V731))</f>
        <v>562</v>
      </c>
      <c r="CD704" s="33">
        <f>IF($BF704&lt;=$Y$7,Entrées!J731/CD$2,"")</f>
        <v>0.25428967953570525</v>
      </c>
      <c r="CE704" s="33">
        <f>IF($BF704&lt;=$Y$7,Entrées!K731/CE$2,"")</f>
        <v>0</v>
      </c>
      <c r="CF704" s="11">
        <f t="shared" si="798"/>
        <v>7926</v>
      </c>
      <c r="CG704" s="11">
        <f t="shared" si="799"/>
        <v>4186</v>
      </c>
      <c r="CH704" s="52">
        <f t="shared" si="800"/>
        <v>0.27160101910413265</v>
      </c>
      <c r="CI704" s="52">
        <f t="shared" si="801"/>
        <v>9.6170382329218221E-2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-2602</v>
      </c>
      <c r="F705" s="28">
        <f ca="1">IF($D705&gt;$D$8,"",INDIRECT(ADDRESS(ROW(Entrées!$C$37)+($D705-1)*24+F$11,COLUMN(Entrées!$C$37)+($C705-1),4,TRUE,"Entrées")))</f>
        <v>-2577</v>
      </c>
      <c r="G705" s="28">
        <f ca="1">IF($D705&gt;$D$8,"",INDIRECT(ADDRESS(ROW(Entrées!$C$37)+($D705-1)*24+G$11,COLUMN(Entrées!$C$37)+($C705-1),4,TRUE,"Entrées")))</f>
        <v>-2452</v>
      </c>
      <c r="H705" s="28">
        <f ca="1">IF($D705&gt;$D$8,"",INDIRECT(ADDRESS(ROW(Entrées!$C$37)+($D705-1)*24+H$11,COLUMN(Entrées!$C$37)+($C705-1),4,TRUE,"Entrées")))</f>
        <v>-2402</v>
      </c>
      <c r="I705" s="28">
        <f ca="1">IF($D705&gt;$D$8,"",INDIRECT(ADDRESS(ROW(Entrées!$C$37)+($D705-1)*24+I$11,COLUMN(Entrées!$C$37)+($C705-1),4,TRUE,"Entrées")))</f>
        <v>-2452</v>
      </c>
      <c r="J705" s="28">
        <f ca="1">IF($D705&gt;$D$8,"",INDIRECT(ADDRESS(ROW(Entrées!$C$37)+($D705-1)*24+J$11,COLUMN(Entrées!$C$37)+($C705-1),4,TRUE,"Entrées")))</f>
        <v>-2602</v>
      </c>
      <c r="K705" s="28">
        <f ca="1">IF($D705&gt;$D$8,"",INDIRECT(ADDRESS(ROW(Entrées!$C$37)+($D705-1)*24+K$11,COLUMN(Entrées!$C$37)+($C705-1),4,TRUE,"Entrées")))</f>
        <v>-2602</v>
      </c>
      <c r="L705" s="28">
        <f ca="1">IF($D705&gt;$D$8,"",INDIRECT(ADDRESS(ROW(Entrées!$C$37)+($D705-1)*24+L$11,COLUMN(Entrées!$C$37)+($C705-1),4,TRUE,"Entrées")))</f>
        <v>-2757</v>
      </c>
      <c r="M705" s="28">
        <f ca="1">IF($D705&gt;$D$8,"",INDIRECT(ADDRESS(ROW(Entrées!$C$37)+($D705-1)*24+M$11,COLUMN(Entrées!$C$37)+($C705-1),4,TRUE,"Entrées")))</f>
        <v>-2757</v>
      </c>
      <c r="N705" s="28">
        <f ca="1">IF($D705&gt;$D$8,"",INDIRECT(ADDRESS(ROW(Entrées!$C$37)+($D705-1)*24+N$11,COLUMN(Entrées!$C$37)+($C705-1),4,TRUE,"Entrées")))</f>
        <v>-2757</v>
      </c>
      <c r="O705" s="28">
        <f ca="1">IF($D705&gt;$D$8,"",INDIRECT(ADDRESS(ROW(Entrées!$C$37)+($D705-1)*24+O$11,COLUMN(Entrées!$C$37)+($C705-1),4,TRUE,"Entrées")))</f>
        <v>-2757</v>
      </c>
      <c r="P705" s="28">
        <f ca="1">IF($D705&gt;$D$8,"",INDIRECT(ADDRESS(ROW(Entrées!$C$37)+($D705-1)*24+P$11,COLUMN(Entrées!$C$37)+($C705-1),4,TRUE,"Entrées")))</f>
        <v>-2757</v>
      </c>
      <c r="Q705" s="28">
        <f ca="1">IF($D705&gt;$D$8,"",INDIRECT(ADDRESS(ROW(Entrées!$C$37)+($D705-1)*24+Q$11,COLUMN(Entrées!$C$37)+($C705-1),4,TRUE,"Entrées")))</f>
        <v>-2757</v>
      </c>
      <c r="R705" s="28">
        <f ca="1">IF($D705&gt;$D$8,"",INDIRECT(ADDRESS(ROW(Entrées!$C$37)+($D705-1)*24+R$11,COLUMN(Entrées!$C$37)+($C705-1),4,TRUE,"Entrées")))</f>
        <v>-2757</v>
      </c>
      <c r="S705" s="28">
        <f ca="1">IF($D705&gt;$D$8,"",INDIRECT(ADDRESS(ROW(Entrées!$C$37)+($D705-1)*24+S$11,COLUMN(Entrées!$C$37)+($C705-1),4,TRUE,"Entrées")))</f>
        <v>-2757</v>
      </c>
      <c r="T705" s="28">
        <f ca="1">IF($D705&gt;$D$8,"",INDIRECT(ADDRESS(ROW(Entrées!$C$37)+($D705-1)*24+T$11,COLUMN(Entrées!$C$37)+($C705-1),4,TRUE,"Entrées")))</f>
        <v>-2757</v>
      </c>
      <c r="U705" s="28">
        <f ca="1">IF($D705&gt;$D$8,"",INDIRECT(ADDRESS(ROW(Entrées!$C$37)+($D705-1)*24+U$11,COLUMN(Entrées!$C$37)+($C705-1),4,TRUE,"Entrées")))</f>
        <v>-2757</v>
      </c>
      <c r="V705" s="28">
        <f ca="1">IF($D705&gt;$D$8,"",INDIRECT(ADDRESS(ROW(Entrées!$C$37)+($D705-1)*24+V$11,COLUMN(Entrées!$C$37)+($C705-1),4,TRUE,"Entrées")))</f>
        <v>-2757</v>
      </c>
      <c r="W705" s="28">
        <f ca="1">IF($D705&gt;$D$8,"",INDIRECT(ADDRESS(ROW(Entrées!$C$37)+($D705-1)*24+W$11,COLUMN(Entrées!$C$37)+($C705-1),4,TRUE,"Entrées")))</f>
        <v>-2757</v>
      </c>
      <c r="X705" s="28">
        <f ca="1">IF($D705&gt;$D$8,"",INDIRECT(ADDRESS(ROW(Entrées!$C$37)+($D705-1)*24+X$11,COLUMN(Entrées!$C$37)+($C705-1),4,TRUE,"Entrées")))</f>
        <v>-2757</v>
      </c>
      <c r="Y705" s="28">
        <f ca="1">IF($D705&gt;$D$8,"",INDIRECT(ADDRESS(ROW(Entrées!$C$37)+($D705-1)*24+Y$11,COLUMN(Entrées!$C$37)+($C705-1),4,TRUE,"Entrées")))</f>
        <v>-2757</v>
      </c>
      <c r="Z705" s="28">
        <f ca="1">IF($D705&gt;$D$8,"",INDIRECT(ADDRESS(ROW(Entrées!$C$37)+($D705-1)*24+Z$11,COLUMN(Entrées!$C$37)+($C705-1),4,TRUE,"Entrées")))</f>
        <v>-2757</v>
      </c>
      <c r="AA705" s="28">
        <f ca="1">IF($D705&gt;$D$8,"",INDIRECT(ADDRESS(ROW(Entrées!$C$37)+($D705-1)*24+AA$11,COLUMN(Entrées!$C$37)+($C705-1),4,TRUE,"Entrées")))</f>
        <v>-2757</v>
      </c>
      <c r="AB705" s="28">
        <f ca="1">IF($D705&gt;$D$8,"",INDIRECT(ADDRESS(ROW(Entrées!$C$37)+($D705-1)*24+AB$11,COLUMN(Entrées!$C$37)+($C705-1),4,TRUE,"Entrées")))</f>
        <v>-2602</v>
      </c>
      <c r="AC705" s="11"/>
      <c r="AD705" s="40">
        <f t="shared" ca="1" si="830"/>
        <v>-2683.4583333333335</v>
      </c>
      <c r="AE705" s="40">
        <f t="shared" ca="1" si="832"/>
        <v>-2402</v>
      </c>
      <c r="AF705" s="40">
        <f t="shared" ca="1" si="833"/>
        <v>-2757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49473.956989247294</v>
      </c>
      <c r="AK705" s="31">
        <f t="shared" ca="1" si="778"/>
        <v>49350.672043010745</v>
      </c>
      <c r="AL705" s="31">
        <f t="shared" ca="1" si="779"/>
        <v>49398.118279569891</v>
      </c>
      <c r="AM705" s="31">
        <f t="shared" ca="1" si="780"/>
        <v>347.55645161290329</v>
      </c>
      <c r="AN705" s="31">
        <f t="shared" ca="1" si="781"/>
        <v>2588.1444892473114</v>
      </c>
      <c r="AO705" s="31">
        <f t="shared" ca="1" si="782"/>
        <v>1503.5463709677417</v>
      </c>
      <c r="AP705" s="31">
        <f t="shared" ca="1" si="783"/>
        <v>41704.171370967742</v>
      </c>
      <c r="AQ705" s="31">
        <f t="shared" ca="1" si="784"/>
        <v>2152.7096774193546</v>
      </c>
      <c r="AR705" s="31">
        <f t="shared" ca="1" si="785"/>
        <v>402.56922043010746</v>
      </c>
      <c r="AS705" s="31">
        <f t="shared" ca="1" si="786"/>
        <v>6508.2741935483891</v>
      </c>
      <c r="AT705" s="31">
        <f t="shared" ca="1" si="787"/>
        <v>-813.07862903225805</v>
      </c>
      <c r="AU705" s="31">
        <f t="shared" ca="1" si="788"/>
        <v>663.5913978494624</v>
      </c>
      <c r="AV705" s="31">
        <f t="shared" ca="1" si="789"/>
        <v>-5583.5161290322567</v>
      </c>
      <c r="AW705" s="31">
        <f t="shared" ca="1" si="790"/>
        <v>65.047043010752674</v>
      </c>
      <c r="AX705" s="31">
        <f t="shared" ca="1" si="791"/>
        <v>1350.5215053763443</v>
      </c>
      <c r="AY705" s="31">
        <f t="shared" ca="1" si="792"/>
        <v>-1174.383064516129</v>
      </c>
      <c r="AZ705" s="31">
        <f t="shared" ca="1" si="793"/>
        <v>-997.34811827956992</v>
      </c>
      <c r="BA705" s="31">
        <f t="shared" ca="1" si="794"/>
        <v>-382.02016129032256</v>
      </c>
      <c r="BB705" s="31">
        <f t="shared" ca="1" si="795"/>
        <v>-2410.5497311827958</v>
      </c>
      <c r="BC705" s="31">
        <f t="shared" ca="1" si="796"/>
        <v>-1597.1438172043011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-1860.5</v>
      </c>
      <c r="BI705" s="32">
        <f>IF($BF705&gt;$Y$7,"",IF(AND($BF705=$Y$7,$BG705=23),"",Entrées!D733-Entrées!D732))</f>
        <v>-1525</v>
      </c>
      <c r="BJ705" s="32">
        <f>IF($BF705&gt;$Y$7,"",IF(AND($BF705=$Y$7,$BG705=23),"",Entrées!E733-Entrées!E732))</f>
        <v>-2525</v>
      </c>
      <c r="BK705" s="32">
        <f>IF($BF705&gt;$Y$7,"",IF(AND($BF705=$Y$7,$BG705=23),"",Entrées!F733-Entrées!F732))</f>
        <v>0</v>
      </c>
      <c r="BL705" s="32">
        <f>IF($BF705&gt;$Y$7,"",IF(AND($BF705=$Y$7,$BG705=23),"",Entrées!G733-Entrées!G732))</f>
        <v>99.5</v>
      </c>
      <c r="BM705" s="32">
        <f>IF($BF705&gt;$Y$7,"",IF(AND($BF705=$Y$7,$BG705=23),"",Entrées!H733-Entrées!H732))</f>
        <v>-189.5</v>
      </c>
      <c r="BN705" s="32">
        <f>IF($BF705&gt;$Y$7,"",IF(AND($BF705=$Y$7,$BG705=23),"",Entrées!I733-Entrées!I732))</f>
        <v>0</v>
      </c>
      <c r="BO705" s="32">
        <f>IF($BF705&gt;$Y$7,"",IF(AND($BF705=$Y$7,$BG705=23),"",Entrées!J733-Entrées!J732))</f>
        <v>-87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-1869</v>
      </c>
      <c r="BR705" s="32">
        <f>IF($BF705&gt;$Y$7,"",IF(AND($BF705=$Y$7,$BG705=23),"",Entrées!M733-Entrées!M732))</f>
        <v>-199</v>
      </c>
      <c r="BS705" s="32">
        <f>IF($BF705&gt;$Y$7,"",IF(AND($BF705=$Y$7,$BG705=23),"",Entrées!N733-Entrées!N732))</f>
        <v>0</v>
      </c>
      <c r="BT705" s="32">
        <f>IF($BF705&gt;$Y$7,"",IF(AND($BF705=$Y$7,$BG705=23),"",Entrées!O733-Entrées!O732))</f>
        <v>384</v>
      </c>
      <c r="BU705" s="32">
        <f>IF($BF705&gt;$Y$7,"",IF(AND($BF705=$Y$7,$BG705=23),"",Entrées!P733-Entrées!P732))</f>
        <v>3.5</v>
      </c>
      <c r="BV705" s="32">
        <f>IF($BF705&gt;$Y$7,"",IF(AND($BF705=$Y$7,$BG705=23),"",Entrées!Q733-Entrées!Q732))</f>
        <v>900</v>
      </c>
      <c r="BW705" s="32">
        <f>IF($BF705&gt;$Y$7,"",IF(AND($BF705=$Y$7,$BG705=23),"",Entrées!R733-Entrées!R732))</f>
        <v>376</v>
      </c>
      <c r="BX705" s="32">
        <f>IF($BF705&gt;$Y$7,"",IF(AND($BF705=$Y$7,$BG705=23),"",Entrées!S733-Entrées!S732))</f>
        <v>-26</v>
      </c>
      <c r="BY705" s="32">
        <f>IF($BF705&gt;$Y$7,"",IF(AND($BF705=$Y$7,$BG705=23),"",Entrées!T733-Entrées!T732))</f>
        <v>-926</v>
      </c>
      <c r="BZ705" s="32">
        <f>IF($BF705&gt;$Y$7,"",IF(AND($BF705=$Y$7,$BG705=23),"",Entrées!U733-Entrées!U732))</f>
        <v>0</v>
      </c>
      <c r="CA705" s="32">
        <f>IF($BF705&gt;$Y$7,"",IF(AND($BF705=$Y$7,$BG705=23),"",Entrées!V733-Entrées!V732))</f>
        <v>-15</v>
      </c>
      <c r="CD705" s="33">
        <f>IF($BF705&lt;=$Y$7,Entrées!J732/CD$2,"")</f>
        <v>0.22861468584405753</v>
      </c>
      <c r="CE705" s="33">
        <f>IF($BF705&lt;=$Y$7,Entrées!K732/CE$2,"")</f>
        <v>0</v>
      </c>
      <c r="CF705" s="11">
        <f t="shared" si="798"/>
        <v>7926</v>
      </c>
      <c r="CG705" s="11">
        <f t="shared" si="799"/>
        <v>4186</v>
      </c>
      <c r="CH705" s="52">
        <f t="shared" si="800"/>
        <v>0.27160101910413265</v>
      </c>
      <c r="CI705" s="52">
        <f t="shared" si="801"/>
        <v>9.6170382329218221E-2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-2579</v>
      </c>
      <c r="F706" s="28">
        <f ca="1">IF($D706&gt;$D$8,"",INDIRECT(ADDRESS(ROW(Entrées!$C$37)+($D706-1)*24+F$11,COLUMN(Entrées!$C$37)+($C706-1),4,TRUE,"Entrées")))</f>
        <v>-2435</v>
      </c>
      <c r="G706" s="28">
        <f ca="1">IF($D706&gt;$D$8,"",INDIRECT(ADDRESS(ROW(Entrées!$C$37)+($D706-1)*24+G$11,COLUMN(Entrées!$C$37)+($C706-1),4,TRUE,"Entrées")))</f>
        <v>-2412</v>
      </c>
      <c r="H706" s="28">
        <f ca="1">IF($D706&gt;$D$8,"",INDIRECT(ADDRESS(ROW(Entrées!$C$37)+($D706-1)*24+H$11,COLUMN(Entrées!$C$37)+($C706-1),4,TRUE,"Entrées")))</f>
        <v>-2592</v>
      </c>
      <c r="I706" s="28">
        <f ca="1">IF($D706&gt;$D$8,"",INDIRECT(ADDRESS(ROW(Entrées!$C$37)+($D706-1)*24+I$11,COLUMN(Entrées!$C$37)+($C706-1),4,TRUE,"Entrées")))</f>
        <v>-2602</v>
      </c>
      <c r="J706" s="28">
        <f ca="1">IF($D706&gt;$D$8,"",INDIRECT(ADDRESS(ROW(Entrées!$C$37)+($D706-1)*24+J$11,COLUMN(Entrées!$C$37)+($C706-1),4,TRUE,"Entrées")))</f>
        <v>-2602</v>
      </c>
      <c r="K706" s="28">
        <f ca="1">IF($D706&gt;$D$8,"",INDIRECT(ADDRESS(ROW(Entrées!$C$37)+($D706-1)*24+K$11,COLUMN(Entrées!$C$37)+($C706-1),4,TRUE,"Entrées")))</f>
        <v>-2602</v>
      </c>
      <c r="L706" s="28">
        <f ca="1">IF($D706&gt;$D$8,"",INDIRECT(ADDRESS(ROW(Entrées!$C$37)+($D706-1)*24+L$11,COLUMN(Entrées!$C$37)+($C706-1),4,TRUE,"Entrées")))</f>
        <v>-2752</v>
      </c>
      <c r="M706" s="28">
        <f ca="1">IF($D706&gt;$D$8,"",INDIRECT(ADDRESS(ROW(Entrées!$C$37)+($D706-1)*24+M$11,COLUMN(Entrées!$C$37)+($C706-1),4,TRUE,"Entrées")))</f>
        <v>-2732</v>
      </c>
      <c r="N706" s="28">
        <f ca="1">IF($D706&gt;$D$8,"",INDIRECT(ADDRESS(ROW(Entrées!$C$37)+($D706-1)*24+N$11,COLUMN(Entrées!$C$37)+($C706-1),4,TRUE,"Entrées")))</f>
        <v>-2707</v>
      </c>
      <c r="O706" s="28">
        <f ca="1">IF($D706&gt;$D$8,"",INDIRECT(ADDRESS(ROW(Entrées!$C$37)+($D706-1)*24+O$11,COLUMN(Entrées!$C$37)+($C706-1),4,TRUE,"Entrées")))</f>
        <v>-2732</v>
      </c>
      <c r="P706" s="28">
        <f ca="1">IF($D706&gt;$D$8,"",INDIRECT(ADDRESS(ROW(Entrées!$C$37)+($D706-1)*24+P$11,COLUMN(Entrées!$C$37)+($C706-1),4,TRUE,"Entrées")))</f>
        <v>-2754</v>
      </c>
      <c r="Q706" s="28">
        <f ca="1">IF($D706&gt;$D$8,"",INDIRECT(ADDRESS(ROW(Entrées!$C$37)+($D706-1)*24+Q$11,COLUMN(Entrées!$C$37)+($C706-1),4,TRUE,"Entrées")))</f>
        <v>-2732</v>
      </c>
      <c r="R706" s="28">
        <f ca="1">IF($D706&gt;$D$8,"",INDIRECT(ADDRESS(ROW(Entrées!$C$37)+($D706-1)*24+R$11,COLUMN(Entrées!$C$37)+($C706-1),4,TRUE,"Entrées")))</f>
        <v>-2757</v>
      </c>
      <c r="S706" s="28">
        <f ca="1">IF($D706&gt;$D$8,"",INDIRECT(ADDRESS(ROW(Entrées!$C$37)+($D706-1)*24+S$11,COLUMN(Entrées!$C$37)+($C706-1),4,TRUE,"Entrées")))</f>
        <v>-2757</v>
      </c>
      <c r="T706" s="28">
        <f ca="1">IF($D706&gt;$D$8,"",INDIRECT(ADDRESS(ROW(Entrées!$C$37)+($D706-1)*24+T$11,COLUMN(Entrées!$C$37)+($C706-1),4,TRUE,"Entrées")))</f>
        <v>-2757</v>
      </c>
      <c r="U706" s="28">
        <f ca="1">IF($D706&gt;$D$8,"",INDIRECT(ADDRESS(ROW(Entrées!$C$37)+($D706-1)*24+U$11,COLUMN(Entrées!$C$37)+($C706-1),4,TRUE,"Entrées")))</f>
        <v>-2757</v>
      </c>
      <c r="V706" s="28">
        <f ca="1">IF($D706&gt;$D$8,"",INDIRECT(ADDRESS(ROW(Entrées!$C$37)+($D706-1)*24+V$11,COLUMN(Entrées!$C$37)+($C706-1),4,TRUE,"Entrées")))</f>
        <v>-2757</v>
      </c>
      <c r="W706" s="28">
        <f ca="1">IF($D706&gt;$D$8,"",INDIRECT(ADDRESS(ROW(Entrées!$C$37)+($D706-1)*24+W$11,COLUMN(Entrées!$C$37)+($C706-1),4,TRUE,"Entrées")))</f>
        <v>-2757</v>
      </c>
      <c r="X706" s="28">
        <f ca="1">IF($D706&gt;$D$8,"",INDIRECT(ADDRESS(ROW(Entrées!$C$37)+($D706-1)*24+X$11,COLUMN(Entrées!$C$37)+($C706-1),4,TRUE,"Entrées")))</f>
        <v>-2757</v>
      </c>
      <c r="Y706" s="28">
        <f ca="1">IF($D706&gt;$D$8,"",INDIRECT(ADDRESS(ROW(Entrées!$C$37)+($D706-1)*24+Y$11,COLUMN(Entrées!$C$37)+($C706-1),4,TRUE,"Entrées")))</f>
        <v>-2757</v>
      </c>
      <c r="Z706" s="28">
        <f ca="1">IF($D706&gt;$D$8,"",INDIRECT(ADDRESS(ROW(Entrées!$C$37)+($D706-1)*24+Z$11,COLUMN(Entrées!$C$37)+($C706-1),4,TRUE,"Entrées")))</f>
        <v>-2757</v>
      </c>
      <c r="AA706" s="28">
        <f ca="1">IF($D706&gt;$D$8,"",INDIRECT(ADDRESS(ROW(Entrées!$C$37)+($D706-1)*24+AA$11,COLUMN(Entrées!$C$37)+($C706-1),4,TRUE,"Entrées")))</f>
        <v>-2757</v>
      </c>
      <c r="AB706" s="28">
        <f ca="1">IF($D706&gt;$D$8,"",INDIRECT(ADDRESS(ROW(Entrées!$C$37)+($D706-1)*24+AB$11,COLUMN(Entrées!$C$37)+($C706-1),4,TRUE,"Entrées")))</f>
        <v>-2602</v>
      </c>
      <c r="AC706" s="11"/>
      <c r="AD706" s="40">
        <f t="shared" ca="1" si="830"/>
        <v>-2683.5416666666665</v>
      </c>
      <c r="AE706" s="40">
        <f t="shared" ca="1" si="832"/>
        <v>-2412</v>
      </c>
      <c r="AF706" s="40">
        <f t="shared" ca="1" si="833"/>
        <v>-2757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49473.956989247294</v>
      </c>
      <c r="AK706" s="31">
        <f t="shared" ca="1" si="778"/>
        <v>49350.672043010745</v>
      </c>
      <c r="AL706" s="31">
        <f t="shared" ca="1" si="779"/>
        <v>49398.118279569891</v>
      </c>
      <c r="AM706" s="31">
        <f t="shared" ca="1" si="780"/>
        <v>347.55645161290329</v>
      </c>
      <c r="AN706" s="31">
        <f t="shared" ca="1" si="781"/>
        <v>2588.1444892473114</v>
      </c>
      <c r="AO706" s="31">
        <f t="shared" ca="1" si="782"/>
        <v>1503.5463709677417</v>
      </c>
      <c r="AP706" s="31">
        <f t="shared" ca="1" si="783"/>
        <v>41704.171370967742</v>
      </c>
      <c r="AQ706" s="31">
        <f t="shared" ca="1" si="784"/>
        <v>2152.7096774193546</v>
      </c>
      <c r="AR706" s="31">
        <f t="shared" ca="1" si="785"/>
        <v>402.56922043010746</v>
      </c>
      <c r="AS706" s="31">
        <f t="shared" ca="1" si="786"/>
        <v>6508.2741935483891</v>
      </c>
      <c r="AT706" s="31">
        <f t="shared" ca="1" si="787"/>
        <v>-813.07862903225805</v>
      </c>
      <c r="AU706" s="31">
        <f t="shared" ca="1" si="788"/>
        <v>663.5913978494624</v>
      </c>
      <c r="AV706" s="31">
        <f t="shared" ca="1" si="789"/>
        <v>-5583.5161290322567</v>
      </c>
      <c r="AW706" s="31">
        <f t="shared" ca="1" si="790"/>
        <v>65.047043010752674</v>
      </c>
      <c r="AX706" s="31">
        <f t="shared" ca="1" si="791"/>
        <v>1350.5215053763443</v>
      </c>
      <c r="AY706" s="31">
        <f t="shared" ca="1" si="792"/>
        <v>-1174.383064516129</v>
      </c>
      <c r="AZ706" s="31">
        <f t="shared" ca="1" si="793"/>
        <v>-997.34811827956992</v>
      </c>
      <c r="BA706" s="31">
        <f t="shared" ca="1" si="794"/>
        <v>-382.02016129032256</v>
      </c>
      <c r="BB706" s="31">
        <f t="shared" ca="1" si="795"/>
        <v>-2410.5497311827958</v>
      </c>
      <c r="BC706" s="31">
        <f t="shared" ca="1" si="796"/>
        <v>-1597.1438172043011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-3982</v>
      </c>
      <c r="BI706" s="32">
        <f>IF($BF706&gt;$Y$7,"",IF(AND($BF706=$Y$7,$BG706=23),"",Entrées!D734-Entrées!D733))</f>
        <v>-2925</v>
      </c>
      <c r="BJ706" s="32">
        <f>IF($BF706&gt;$Y$7,"",IF(AND($BF706=$Y$7,$BG706=23),"",Entrées!E734-Entrées!E733))</f>
        <v>-2712.5</v>
      </c>
      <c r="BK706" s="32">
        <f>IF($BF706&gt;$Y$7,"",IF(AND($BF706=$Y$7,$BG706=23),"",Entrées!F734-Entrées!F733))</f>
        <v>0</v>
      </c>
      <c r="BL706" s="32">
        <f>IF($BF706&gt;$Y$7,"",IF(AND($BF706=$Y$7,$BG706=23),"",Entrées!G734-Entrées!G733))</f>
        <v>-350.5</v>
      </c>
      <c r="BM706" s="32">
        <f>IF($BF706&gt;$Y$7,"",IF(AND($BF706=$Y$7,$BG706=23),"",Entrées!H734-Entrées!H733))</f>
        <v>3</v>
      </c>
      <c r="BN706" s="32">
        <f>IF($BF706&gt;$Y$7,"",IF(AND($BF706=$Y$7,$BG706=23),"",Entrées!I734-Entrées!I733))</f>
        <v>-596</v>
      </c>
      <c r="BO706" s="32">
        <f>IF($BF706&gt;$Y$7,"",IF(AND($BF706=$Y$7,$BG706=23),"",Entrées!J734-Entrées!J733))</f>
        <v>-123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-1493</v>
      </c>
      <c r="BR706" s="32">
        <f>IF($BF706&gt;$Y$7,"",IF(AND($BF706=$Y$7,$BG706=23),"",Entrées!M734-Entrées!M733))</f>
        <v>-1711.5</v>
      </c>
      <c r="BS706" s="32">
        <f>IF($BF706&gt;$Y$7,"",IF(AND($BF706=$Y$7,$BG706=23),"",Entrées!N734-Entrées!N733))</f>
        <v>2.5</v>
      </c>
      <c r="BT706" s="32">
        <f>IF($BF706&gt;$Y$7,"",IF(AND($BF706=$Y$7,$BG706=23),"",Entrées!O734-Entrées!O733))</f>
        <v>285.5</v>
      </c>
      <c r="BU706" s="32">
        <f>IF($BF706&gt;$Y$7,"",IF(AND($BF706=$Y$7,$BG706=23),"",Entrées!P734-Entrées!P733))</f>
        <v>-1</v>
      </c>
      <c r="BV706" s="32">
        <f>IF($BF706&gt;$Y$7,"",IF(AND($BF706=$Y$7,$BG706=23),"",Entrées!Q734-Entrées!Q733))</f>
        <v>0</v>
      </c>
      <c r="BW706" s="32">
        <f>IF($BF706&gt;$Y$7,"",IF(AND($BF706=$Y$7,$BG706=23),"",Entrées!R734-Entrées!R733))</f>
        <v>24</v>
      </c>
      <c r="BX706" s="32">
        <f>IF($BF706&gt;$Y$7,"",IF(AND($BF706=$Y$7,$BG706=23),"",Entrées!S734-Entrées!S733))</f>
        <v>-223</v>
      </c>
      <c r="BY706" s="32">
        <f>IF($BF706&gt;$Y$7,"",IF(AND($BF706=$Y$7,$BG706=23),"",Entrées!T734-Entrées!T733))</f>
        <v>305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2</v>
      </c>
      <c r="CD706" s="33">
        <f>IF($BF706&lt;=$Y$7,Entrées!J733/CD$2,"")</f>
        <v>0.21763815291445873</v>
      </c>
      <c r="CE706" s="33">
        <f>IF($BF706&lt;=$Y$7,Entrées!K733/CE$2,"")</f>
        <v>0</v>
      </c>
      <c r="CF706" s="11">
        <f t="shared" si="798"/>
        <v>7926</v>
      </c>
      <c r="CG706" s="11">
        <f t="shared" si="799"/>
        <v>4186</v>
      </c>
      <c r="CH706" s="52">
        <f t="shared" si="800"/>
        <v>0.27160101910413265</v>
      </c>
      <c r="CI706" s="52">
        <f t="shared" si="801"/>
        <v>9.6170382329218221E-2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-2602</v>
      </c>
      <c r="F707" s="28">
        <f ca="1">IF($D707&gt;$D$8,"",INDIRECT(ADDRESS(ROW(Entrées!$C$37)+($D707-1)*24+F$11,COLUMN(Entrées!$C$37)+($C707-1),4,TRUE,"Entrées")))</f>
        <v>-2602</v>
      </c>
      <c r="G707" s="28">
        <f ca="1">IF($D707&gt;$D$8,"",INDIRECT(ADDRESS(ROW(Entrées!$C$37)+($D707-1)*24+G$11,COLUMN(Entrées!$C$37)+($C707-1),4,TRUE,"Entrées")))</f>
        <v>-2502</v>
      </c>
      <c r="H707" s="28">
        <f ca="1">IF($D707&gt;$D$8,"",INDIRECT(ADDRESS(ROW(Entrées!$C$37)+($D707-1)*24+H$11,COLUMN(Entrées!$C$37)+($C707-1),4,TRUE,"Entrées")))</f>
        <v>-2570</v>
      </c>
      <c r="I707" s="28">
        <f ca="1">IF($D707&gt;$D$8,"",INDIRECT(ADDRESS(ROW(Entrées!$C$37)+($D707-1)*24+I$11,COLUMN(Entrées!$C$37)+($C707-1),4,TRUE,"Entrées")))</f>
        <v>-2602</v>
      </c>
      <c r="J707" s="28">
        <f ca="1">IF($D707&gt;$D$8,"",INDIRECT(ADDRESS(ROW(Entrées!$C$37)+($D707-1)*24+J$11,COLUMN(Entrées!$C$37)+($C707-1),4,TRUE,"Entrées")))</f>
        <v>-2602</v>
      </c>
      <c r="K707" s="28">
        <f ca="1">IF($D707&gt;$D$8,"",INDIRECT(ADDRESS(ROW(Entrées!$C$37)+($D707-1)*24+K$11,COLUMN(Entrées!$C$37)+($C707-1),4,TRUE,"Entrées")))</f>
        <v>-2602</v>
      </c>
      <c r="L707" s="28">
        <f ca="1">IF($D707&gt;$D$8,"",INDIRECT(ADDRESS(ROW(Entrées!$C$37)+($D707-1)*24+L$11,COLUMN(Entrées!$C$37)+($C707-1),4,TRUE,"Entrées")))</f>
        <v>-2757</v>
      </c>
      <c r="M707" s="28">
        <f ca="1">IF($D707&gt;$D$8,"",INDIRECT(ADDRESS(ROW(Entrées!$C$37)+($D707-1)*24+M$11,COLUMN(Entrées!$C$37)+($C707-1),4,TRUE,"Entrées")))</f>
        <v>-2757</v>
      </c>
      <c r="N707" s="28">
        <f ca="1">IF($D707&gt;$D$8,"",INDIRECT(ADDRESS(ROW(Entrées!$C$37)+($D707-1)*24+N$11,COLUMN(Entrées!$C$37)+($C707-1),4,TRUE,"Entrées")))</f>
        <v>-2757</v>
      </c>
      <c r="O707" s="28">
        <f ca="1">IF($D707&gt;$D$8,"",INDIRECT(ADDRESS(ROW(Entrées!$C$37)+($D707-1)*24+O$11,COLUMN(Entrées!$C$37)+($C707-1),4,TRUE,"Entrées")))</f>
        <v>-2757</v>
      </c>
      <c r="P707" s="28">
        <f ca="1">IF($D707&gt;$D$8,"",INDIRECT(ADDRESS(ROW(Entrées!$C$37)+($D707-1)*24+P$11,COLUMN(Entrées!$C$37)+($C707-1),4,TRUE,"Entrées")))</f>
        <v>-2756</v>
      </c>
      <c r="Q707" s="28">
        <f ca="1">IF($D707&gt;$D$8,"",INDIRECT(ADDRESS(ROW(Entrées!$C$37)+($D707-1)*24+Q$11,COLUMN(Entrées!$C$37)+($C707-1),4,TRUE,"Entrées")))</f>
        <v>-2637</v>
      </c>
      <c r="R707" s="28">
        <f ca="1">IF($D707&gt;$D$8,"",INDIRECT(ADDRESS(ROW(Entrées!$C$37)+($D707-1)*24+R$11,COLUMN(Entrées!$C$37)+($C707-1),4,TRUE,"Entrées")))</f>
        <v>-2757</v>
      </c>
      <c r="S707" s="28">
        <f ca="1">IF($D707&gt;$D$8,"",INDIRECT(ADDRESS(ROW(Entrées!$C$37)+($D707-1)*24+S$11,COLUMN(Entrées!$C$37)+($C707-1),4,TRUE,"Entrées")))</f>
        <v>-2757</v>
      </c>
      <c r="T707" s="28">
        <f ca="1">IF($D707&gt;$D$8,"",INDIRECT(ADDRESS(ROW(Entrées!$C$37)+($D707-1)*24+T$11,COLUMN(Entrées!$C$37)+($C707-1),4,TRUE,"Entrées")))</f>
        <v>-2757</v>
      </c>
      <c r="U707" s="28">
        <f ca="1">IF($D707&gt;$D$8,"",INDIRECT(ADDRESS(ROW(Entrées!$C$37)+($D707-1)*24+U$11,COLUMN(Entrées!$C$37)+($C707-1),4,TRUE,"Entrées")))</f>
        <v>-2757</v>
      </c>
      <c r="V707" s="28">
        <f ca="1">IF($D707&gt;$D$8,"",INDIRECT(ADDRESS(ROW(Entrées!$C$37)+($D707-1)*24+V$11,COLUMN(Entrées!$C$37)+($C707-1),4,TRUE,"Entrées")))</f>
        <v>-2757</v>
      </c>
      <c r="W707" s="28">
        <f ca="1">IF($D707&gt;$D$8,"",INDIRECT(ADDRESS(ROW(Entrées!$C$37)+($D707-1)*24+W$11,COLUMN(Entrées!$C$37)+($C707-1),4,TRUE,"Entrées")))</f>
        <v>-2568</v>
      </c>
      <c r="X707" s="28">
        <f ca="1">IF($D707&gt;$D$8,"",INDIRECT(ADDRESS(ROW(Entrées!$C$37)+($D707-1)*24+X$11,COLUMN(Entrées!$C$37)+($C707-1),4,TRUE,"Entrées")))</f>
        <v>-2482</v>
      </c>
      <c r="Y707" s="28">
        <f ca="1">IF($D707&gt;$D$8,"",INDIRECT(ADDRESS(ROW(Entrées!$C$37)+($D707-1)*24+Y$11,COLUMN(Entrées!$C$37)+($C707-1),4,TRUE,"Entrées")))</f>
        <v>-2757</v>
      </c>
      <c r="Z707" s="28">
        <f ca="1">IF($D707&gt;$D$8,"",INDIRECT(ADDRESS(ROW(Entrées!$C$37)+($D707-1)*24+Z$11,COLUMN(Entrées!$C$37)+($C707-1),4,TRUE,"Entrées")))</f>
        <v>-2757</v>
      </c>
      <c r="AA707" s="28">
        <f ca="1">IF($D707&gt;$D$8,"",INDIRECT(ADDRESS(ROW(Entrées!$C$37)+($D707-1)*24+AA$11,COLUMN(Entrées!$C$37)+($C707-1),4,TRUE,"Entrées")))</f>
        <v>-2589</v>
      </c>
      <c r="AB707" s="28">
        <f ca="1">IF($D707&gt;$D$8,"",INDIRECT(ADDRESS(ROW(Entrées!$C$37)+($D707-1)*24+AB$11,COLUMN(Entrées!$C$37)+($C707-1),4,TRUE,"Entrées")))</f>
        <v>-2602</v>
      </c>
      <c r="AC707" s="11"/>
      <c r="AD707" s="40">
        <f t="shared" ca="1" si="830"/>
        <v>-2668.4583333333335</v>
      </c>
      <c r="AE707" s="40">
        <f t="shared" ca="1" si="832"/>
        <v>-2482</v>
      </c>
      <c r="AF707" s="40">
        <f t="shared" ca="1" si="833"/>
        <v>-2757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49473.956989247294</v>
      </c>
      <c r="AK707" s="31">
        <f t="shared" ca="1" si="778"/>
        <v>49350.672043010745</v>
      </c>
      <c r="AL707" s="31">
        <f t="shared" ca="1" si="779"/>
        <v>49398.118279569891</v>
      </c>
      <c r="AM707" s="31">
        <f t="shared" ca="1" si="780"/>
        <v>347.55645161290329</v>
      </c>
      <c r="AN707" s="31">
        <f t="shared" ca="1" si="781"/>
        <v>2588.1444892473114</v>
      </c>
      <c r="AO707" s="31">
        <f t="shared" ca="1" si="782"/>
        <v>1503.5463709677417</v>
      </c>
      <c r="AP707" s="31">
        <f t="shared" ca="1" si="783"/>
        <v>41704.171370967742</v>
      </c>
      <c r="AQ707" s="31">
        <f t="shared" ca="1" si="784"/>
        <v>2152.7096774193546</v>
      </c>
      <c r="AR707" s="31">
        <f t="shared" ca="1" si="785"/>
        <v>402.56922043010746</v>
      </c>
      <c r="AS707" s="31">
        <f t="shared" ca="1" si="786"/>
        <v>6508.2741935483891</v>
      </c>
      <c r="AT707" s="31">
        <f t="shared" ca="1" si="787"/>
        <v>-813.07862903225805</v>
      </c>
      <c r="AU707" s="31">
        <f t="shared" ca="1" si="788"/>
        <v>663.5913978494624</v>
      </c>
      <c r="AV707" s="31">
        <f t="shared" ca="1" si="789"/>
        <v>-5583.5161290322567</v>
      </c>
      <c r="AW707" s="31">
        <f t="shared" ca="1" si="790"/>
        <v>65.047043010752674</v>
      </c>
      <c r="AX707" s="31">
        <f t="shared" ca="1" si="791"/>
        <v>1350.5215053763443</v>
      </c>
      <c r="AY707" s="31">
        <f t="shared" ca="1" si="792"/>
        <v>-1174.383064516129</v>
      </c>
      <c r="AZ707" s="31">
        <f t="shared" ca="1" si="793"/>
        <v>-997.34811827956992</v>
      </c>
      <c r="BA707" s="31">
        <f t="shared" ca="1" si="794"/>
        <v>-382.02016129032256</v>
      </c>
      <c r="BB707" s="31">
        <f t="shared" ca="1" si="795"/>
        <v>-2410.5497311827958</v>
      </c>
      <c r="BC707" s="31">
        <f t="shared" ca="1" si="796"/>
        <v>-1597.1438172043011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-975.5</v>
      </c>
      <c r="BI707" s="32">
        <f>IF($BF707&gt;$Y$7,"",IF(AND($BF707=$Y$7,$BG707=23),"",Entrées!D735-Entrées!D734))</f>
        <v>-1362.5</v>
      </c>
      <c r="BJ707" s="32">
        <f>IF($BF707&gt;$Y$7,"",IF(AND($BF707=$Y$7,$BG707=23),"",Entrées!E735-Entrées!E734))</f>
        <v>-1312.5</v>
      </c>
      <c r="BK707" s="32">
        <f>IF($BF707&gt;$Y$7,"",IF(AND($BF707=$Y$7,$BG707=23),"",Entrées!F735-Entrées!F734))</f>
        <v>0.5</v>
      </c>
      <c r="BL707" s="32">
        <f>IF($BF707&gt;$Y$7,"",IF(AND($BF707=$Y$7,$BG707=23),"",Entrées!G735-Entrées!G734))</f>
        <v>-446.5</v>
      </c>
      <c r="BM707" s="32">
        <f>IF($BF707&gt;$Y$7,"",IF(AND($BF707=$Y$7,$BG707=23),"",Entrées!H735-Entrées!H734))</f>
        <v>0</v>
      </c>
      <c r="BN707" s="32">
        <f>IF($BF707&gt;$Y$7,"",IF(AND($BF707=$Y$7,$BG707=23),"",Entrées!I735-Entrées!I734))</f>
        <v>414</v>
      </c>
      <c r="BO707" s="32">
        <f>IF($BF707&gt;$Y$7,"",IF(AND($BF707=$Y$7,$BG707=23),"",Entrées!J735-Entrées!J734))</f>
        <v>11.5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-150</v>
      </c>
      <c r="BR707" s="32">
        <f>IF($BF707&gt;$Y$7,"",IF(AND($BF707=$Y$7,$BG707=23),"",Entrées!M735-Entrées!M734))</f>
        <v>-471.5</v>
      </c>
      <c r="BS707" s="32">
        <f>IF($BF707&gt;$Y$7,"",IF(AND($BF707=$Y$7,$BG707=23),"",Entrées!N735-Entrées!N734))</f>
        <v>-2</v>
      </c>
      <c r="BT707" s="32">
        <f>IF($BF707&gt;$Y$7,"",IF(AND($BF707=$Y$7,$BG707=23),"",Entrées!O735-Entrées!O734))</f>
        <v>-330</v>
      </c>
      <c r="BU707" s="32">
        <f>IF($BF707&gt;$Y$7,"",IF(AND($BF707=$Y$7,$BG707=23),"",Entrées!P735-Entrées!P734))</f>
        <v>-7</v>
      </c>
      <c r="BV707" s="32">
        <f>IF($BF707&gt;$Y$7,"",IF(AND($BF707=$Y$7,$BG707=23),"",Entrées!Q735-Entrées!Q734))</f>
        <v>0</v>
      </c>
      <c r="BW707" s="32">
        <f>IF($BF707&gt;$Y$7,"",IF(AND($BF707=$Y$7,$BG707=23),"",Entrées!R735-Entrées!R734))</f>
        <v>-49</v>
      </c>
      <c r="BX707" s="32">
        <f>IF($BF707&gt;$Y$7,"",IF(AND($BF707=$Y$7,$BG707=23),"",Entrées!S735-Entrées!S734))</f>
        <v>-502</v>
      </c>
      <c r="BY707" s="32">
        <f>IF($BF707&gt;$Y$7,"",IF(AND($BF707=$Y$7,$BG707=23),"",Entrées!T735-Entrées!T734))</f>
        <v>74</v>
      </c>
      <c r="BZ707" s="32">
        <f>IF($BF707&gt;$Y$7,"",IF(AND($BF707=$Y$7,$BG707=23),"",Entrées!U735-Entrées!U734))</f>
        <v>100</v>
      </c>
      <c r="CA707" s="32">
        <f>IF($BF707&gt;$Y$7,"",IF(AND($BF707=$Y$7,$BG707=23),"",Entrées!V735-Entrées!V734))</f>
        <v>-159</v>
      </c>
      <c r="CD707" s="33">
        <f>IF($BF707&lt;=$Y$7,Entrées!J734/CD$2,"")</f>
        <v>0.20211960635881907</v>
      </c>
      <c r="CE707" s="33">
        <f>IF($BF707&lt;=$Y$7,Entrées!K734/CE$2,"")</f>
        <v>0</v>
      </c>
      <c r="CF707" s="11">
        <f t="shared" si="798"/>
        <v>7926</v>
      </c>
      <c r="CG707" s="11">
        <f t="shared" si="799"/>
        <v>4186</v>
      </c>
      <c r="CH707" s="52">
        <f t="shared" si="800"/>
        <v>0.27160101910413265</v>
      </c>
      <c r="CI707" s="52">
        <f t="shared" si="801"/>
        <v>9.6170382329218221E-2</v>
      </c>
    </row>
    <row r="708" spans="3:87">
      <c r="C708" s="11">
        <f t="shared" si="834"/>
        <v>19</v>
      </c>
      <c r="D708" s="27">
        <f t="shared" si="831"/>
        <v>31</v>
      </c>
      <c r="E708" s="28">
        <f ca="1">IF($D708&gt;$D$8,"",INDIRECT(ADDRESS(ROW(Entrées!$C$37)+($D708-1)*24+E$11,COLUMN(Entrées!$C$37)+($C708-1),4,TRUE,"Entrées")))</f>
        <v>-2595</v>
      </c>
      <c r="F708" s="28">
        <f ca="1">IF($D708&gt;$D$8,"",INDIRECT(ADDRESS(ROW(Entrées!$C$37)+($D708-1)*24+F$11,COLUMN(Entrées!$C$37)+($C708-1),4,TRUE,"Entrées")))</f>
        <v>-2595</v>
      </c>
      <c r="G708" s="28">
        <f ca="1">IF($D708&gt;$D$8,"",INDIRECT(ADDRESS(ROW(Entrées!$C$37)+($D708-1)*24+G$11,COLUMN(Entrées!$C$37)+($C708-1),4,TRUE,"Entrées")))</f>
        <v>-2465</v>
      </c>
      <c r="H708" s="28">
        <f ca="1">IF($D708&gt;$D$8,"",INDIRECT(ADDRESS(ROW(Entrées!$C$37)+($D708-1)*24+H$11,COLUMN(Entrées!$C$37)+($C708-1),4,TRUE,"Entrées")))</f>
        <v>-2559</v>
      </c>
      <c r="I708" s="28">
        <f ca="1">IF($D708&gt;$D$8,"",INDIRECT(ADDRESS(ROW(Entrées!$C$37)+($D708-1)*24+I$11,COLUMN(Entrées!$C$37)+($C708-1),4,TRUE,"Entrées")))</f>
        <v>-2454</v>
      </c>
      <c r="J708" s="28">
        <f ca="1">IF($D708&gt;$D$8,"",INDIRECT(ADDRESS(ROW(Entrées!$C$37)+($D708-1)*24+J$11,COLUMN(Entrées!$C$37)+($C708-1),4,TRUE,"Entrées")))</f>
        <v>-2595</v>
      </c>
      <c r="K708" s="28">
        <f ca="1">IF($D708&gt;$D$8,"",INDIRECT(ADDRESS(ROW(Entrées!$C$37)+($D708-1)*24+K$11,COLUMN(Entrées!$C$37)+($C708-1),4,TRUE,"Entrées")))</f>
        <v>-2594</v>
      </c>
      <c r="L708" s="28">
        <f ca="1">IF($D708&gt;$D$8,"",INDIRECT(ADDRESS(ROW(Entrées!$C$37)+($D708-1)*24+L$11,COLUMN(Entrées!$C$37)+($C708-1),4,TRUE,"Entrées")))</f>
        <v>-2749</v>
      </c>
      <c r="M708" s="28">
        <f ca="1">IF($D708&gt;$D$8,"",INDIRECT(ADDRESS(ROW(Entrées!$C$37)+($D708-1)*24+M$11,COLUMN(Entrées!$C$37)+($C708-1),4,TRUE,"Entrées")))</f>
        <v>-2750</v>
      </c>
      <c r="N708" s="28">
        <f ca="1">IF($D708&gt;$D$8,"",INDIRECT(ADDRESS(ROW(Entrées!$C$37)+($D708-1)*24+N$11,COLUMN(Entrées!$C$37)+($C708-1),4,TRUE,"Entrées")))</f>
        <v>-2750</v>
      </c>
      <c r="O708" s="28">
        <f ca="1">IF($D708&gt;$D$8,"",INDIRECT(ADDRESS(ROW(Entrées!$C$37)+($D708-1)*24+O$11,COLUMN(Entrées!$C$37)+($C708-1),4,TRUE,"Entrées")))</f>
        <v>-2683</v>
      </c>
      <c r="P708" s="28">
        <f ca="1">IF($D708&gt;$D$8,"",INDIRECT(ADDRESS(ROW(Entrées!$C$37)+($D708-1)*24+P$11,COLUMN(Entrées!$C$37)+($C708-1),4,TRUE,"Entrées")))</f>
        <v>-2680</v>
      </c>
      <c r="Q708" s="28">
        <f ca="1">IF($D708&gt;$D$8,"",INDIRECT(ADDRESS(ROW(Entrées!$C$37)+($D708-1)*24+Q$11,COLUMN(Entrées!$C$37)+($C708-1),4,TRUE,"Entrées")))</f>
        <v>-2436</v>
      </c>
      <c r="R708" s="28">
        <f ca="1">IF($D708&gt;$D$8,"",INDIRECT(ADDRESS(ROW(Entrées!$C$37)+($D708-1)*24+R$11,COLUMN(Entrées!$C$37)+($C708-1),4,TRUE,"Entrées")))</f>
        <v>-2592</v>
      </c>
      <c r="S708" s="28">
        <f ca="1">IF($D708&gt;$D$8,"",INDIRECT(ADDRESS(ROW(Entrées!$C$37)+($D708-1)*24+S$11,COLUMN(Entrées!$C$37)+($C708-1),4,TRUE,"Entrées")))</f>
        <v>-2750</v>
      </c>
      <c r="T708" s="28">
        <f ca="1">IF($D708&gt;$D$8,"",INDIRECT(ADDRESS(ROW(Entrées!$C$37)+($D708-1)*24+T$11,COLUMN(Entrées!$C$37)+($C708-1),4,TRUE,"Entrées")))</f>
        <v>-2750</v>
      </c>
      <c r="U708" s="28">
        <f ca="1">IF($D708&gt;$D$8,"",INDIRECT(ADDRESS(ROW(Entrées!$C$37)+($D708-1)*24+U$11,COLUMN(Entrées!$C$37)+($C708-1),4,TRUE,"Entrées")))</f>
        <v>-2750</v>
      </c>
      <c r="V708" s="28">
        <f ca="1">IF($D708&gt;$D$8,"",INDIRECT(ADDRESS(ROW(Entrées!$C$37)+($D708-1)*24+V$11,COLUMN(Entrées!$C$37)+($C708-1),4,TRUE,"Entrées")))</f>
        <v>-2750</v>
      </c>
      <c r="W708" s="28">
        <f ca="1">IF($D708&gt;$D$8,"",INDIRECT(ADDRESS(ROW(Entrées!$C$37)+($D708-1)*24+W$11,COLUMN(Entrées!$C$37)+($C708-1),4,TRUE,"Entrées")))</f>
        <v>-2750</v>
      </c>
      <c r="X708" s="28">
        <f ca="1">IF($D708&gt;$D$8,"",INDIRECT(ADDRESS(ROW(Entrées!$C$37)+($D708-1)*24+X$11,COLUMN(Entrées!$C$37)+($C708-1),4,TRUE,"Entrées")))</f>
        <v>-2750</v>
      </c>
      <c r="Y708" s="28">
        <f ca="1">IF($D708&gt;$D$8,"",INDIRECT(ADDRESS(ROW(Entrées!$C$37)+($D708-1)*24+Y$11,COLUMN(Entrées!$C$37)+($C708-1),4,TRUE,"Entrées")))</f>
        <v>-2630</v>
      </c>
      <c r="Z708" s="28">
        <f ca="1">IF($D708&gt;$D$8,"",INDIRECT(ADDRESS(ROW(Entrées!$C$37)+($D708-1)*24+Z$11,COLUMN(Entrées!$C$37)+($C708-1),4,TRUE,"Entrées")))</f>
        <v>-2279</v>
      </c>
      <c r="AA708" s="28">
        <f ca="1">IF($D708&gt;$D$8,"",INDIRECT(ADDRESS(ROW(Entrées!$C$37)+($D708-1)*24+AA$11,COLUMN(Entrées!$C$37)+($C708-1),4,TRUE,"Entrées")))</f>
        <v>-1808</v>
      </c>
      <c r="AB708" s="28">
        <f ca="1">IF($D708&gt;$D$8,"",INDIRECT(ADDRESS(ROW(Entrées!$C$37)+($D708-1)*24+AB$11,COLUMN(Entrées!$C$37)+($C708-1),4,TRUE,"Entrées")))</f>
        <v>-1337</v>
      </c>
      <c r="AC708" s="11"/>
      <c r="AD708" s="40">
        <f t="shared" ca="1" si="830"/>
        <v>-2543.7916666666665</v>
      </c>
      <c r="AE708" s="40">
        <f t="shared" ca="1" si="832"/>
        <v>-1337</v>
      </c>
      <c r="AF708" s="40">
        <f t="shared" ca="1" si="833"/>
        <v>-2750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49473.956989247294</v>
      </c>
      <c r="AK708" s="31">
        <f t="shared" ca="1" si="778"/>
        <v>49350.672043010745</v>
      </c>
      <c r="AL708" s="31">
        <f t="shared" ca="1" si="779"/>
        <v>49398.118279569891</v>
      </c>
      <c r="AM708" s="31">
        <f t="shared" ca="1" si="780"/>
        <v>347.55645161290329</v>
      </c>
      <c r="AN708" s="31">
        <f t="shared" ca="1" si="781"/>
        <v>2588.1444892473114</v>
      </c>
      <c r="AO708" s="31">
        <f t="shared" ca="1" si="782"/>
        <v>1503.5463709677417</v>
      </c>
      <c r="AP708" s="31">
        <f t="shared" ca="1" si="783"/>
        <v>41704.171370967742</v>
      </c>
      <c r="AQ708" s="31">
        <f t="shared" ca="1" si="784"/>
        <v>2152.7096774193546</v>
      </c>
      <c r="AR708" s="31">
        <f t="shared" ca="1" si="785"/>
        <v>402.56922043010746</v>
      </c>
      <c r="AS708" s="31">
        <f t="shared" ca="1" si="786"/>
        <v>6508.2741935483891</v>
      </c>
      <c r="AT708" s="31">
        <f t="shared" ca="1" si="787"/>
        <v>-813.07862903225805</v>
      </c>
      <c r="AU708" s="31">
        <f t="shared" ca="1" si="788"/>
        <v>663.5913978494624</v>
      </c>
      <c r="AV708" s="31">
        <f t="shared" ca="1" si="789"/>
        <v>-5583.5161290322567</v>
      </c>
      <c r="AW708" s="31">
        <f t="shared" ca="1" si="790"/>
        <v>65.047043010752674</v>
      </c>
      <c r="AX708" s="31">
        <f t="shared" ca="1" si="791"/>
        <v>1350.5215053763443</v>
      </c>
      <c r="AY708" s="31">
        <f t="shared" ca="1" si="792"/>
        <v>-1174.383064516129</v>
      </c>
      <c r="AZ708" s="31">
        <f t="shared" ca="1" si="793"/>
        <v>-997.34811827956992</v>
      </c>
      <c r="BA708" s="31">
        <f t="shared" ca="1" si="794"/>
        <v>-382.02016129032256</v>
      </c>
      <c r="BB708" s="31">
        <f t="shared" ca="1" si="795"/>
        <v>-2410.5497311827958</v>
      </c>
      <c r="BC708" s="31">
        <f t="shared" ca="1" si="796"/>
        <v>-1597.1438172043011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-2284.5</v>
      </c>
      <c r="BI708" s="32">
        <f>IF($BF708&gt;$Y$7,"",IF(AND($BF708=$Y$7,$BG708=23),"",Entrées!D736-Entrées!D735))</f>
        <v>-2662.5</v>
      </c>
      <c r="BJ708" s="32">
        <f>IF($BF708&gt;$Y$7,"",IF(AND($BF708=$Y$7,$BG708=23),"",Entrées!E736-Entrées!E735))</f>
        <v>-2475</v>
      </c>
      <c r="BK708" s="32">
        <f>IF($BF708&gt;$Y$7,"",IF(AND($BF708=$Y$7,$BG708=23),"",Entrées!F736-Entrées!F735))</f>
        <v>4.5</v>
      </c>
      <c r="BL708" s="32">
        <f>IF($BF708&gt;$Y$7,"",IF(AND($BF708=$Y$7,$BG708=23),"",Entrées!G736-Entrées!G735))</f>
        <v>-406.5</v>
      </c>
      <c r="BM708" s="32">
        <f>IF($BF708&gt;$Y$7,"",IF(AND($BF708=$Y$7,$BG708=23),"",Entrées!H736-Entrées!H735))</f>
        <v>-4</v>
      </c>
      <c r="BN708" s="32">
        <f>IF($BF708&gt;$Y$7,"",IF(AND($BF708=$Y$7,$BG708=23),"",Entrées!I736-Entrées!I735))</f>
        <v>-158</v>
      </c>
      <c r="BO708" s="32">
        <f>IF($BF708&gt;$Y$7,"",IF(AND($BF708=$Y$7,$BG708=23),"",Entrées!J736-Entrées!J735))</f>
        <v>-62.5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-410</v>
      </c>
      <c r="BR708" s="32">
        <f>IF($BF708&gt;$Y$7,"",IF(AND($BF708=$Y$7,$BG708=23),"",Entrées!M736-Entrées!M735))</f>
        <v>-246.5</v>
      </c>
      <c r="BS708" s="32">
        <f>IF($BF708&gt;$Y$7,"",IF(AND($BF708=$Y$7,$BG708=23),"",Entrées!N736-Entrées!N735))</f>
        <v>-1</v>
      </c>
      <c r="BT708" s="32">
        <f>IF($BF708&gt;$Y$7,"",IF(AND($BF708=$Y$7,$BG708=23),"",Entrées!O736-Entrées!O735))</f>
        <v>-1000.5</v>
      </c>
      <c r="BU708" s="32">
        <f>IF($BF708&gt;$Y$7,"",IF(AND($BF708=$Y$7,$BG708=23),"",Entrées!P736-Entrées!P735))</f>
        <v>-6</v>
      </c>
      <c r="BV708" s="32">
        <f>IF($BF708&gt;$Y$7,"",IF(AND($BF708=$Y$7,$BG708=23),"",Entrées!Q736-Entrées!Q735))</f>
        <v>-738</v>
      </c>
      <c r="BW708" s="32">
        <f>IF($BF708&gt;$Y$7,"",IF(AND($BF708=$Y$7,$BG708=23),"",Entrées!R736-Entrées!R735))</f>
        <v>-50</v>
      </c>
      <c r="BX708" s="32">
        <f>IF($BF708&gt;$Y$7,"",IF(AND($BF708=$Y$7,$BG708=23),"",Entrées!S736-Entrées!S735))</f>
        <v>-66</v>
      </c>
      <c r="BY708" s="32">
        <f>IF($BF708&gt;$Y$7,"",IF(AND($BF708=$Y$7,$BG708=23),"",Entrées!T736-Entrées!T735))</f>
        <v>-175</v>
      </c>
      <c r="BZ708" s="32">
        <f>IF($BF708&gt;$Y$7,"",IF(AND($BF708=$Y$7,$BG708=23),"",Entrées!U736-Entrées!U735))</f>
        <v>-68</v>
      </c>
      <c r="CA708" s="32">
        <f>IF($BF708&gt;$Y$7,"",IF(AND($BF708=$Y$7,$BG708=23),"",Entrées!V736-Entrées!V735))</f>
        <v>-298</v>
      </c>
      <c r="CD708" s="33">
        <f>IF($BF708&lt;=$Y$7,Entrées!J735/CD$2,"")</f>
        <v>0.20357052737824879</v>
      </c>
      <c r="CE708" s="33">
        <f>IF($BF708&lt;=$Y$7,Entrées!K735/CE$2,"")</f>
        <v>0</v>
      </c>
      <c r="CF708" s="11">
        <f t="shared" si="798"/>
        <v>7926</v>
      </c>
      <c r="CG708" s="11">
        <f t="shared" si="799"/>
        <v>4186</v>
      </c>
      <c r="CH708" s="52">
        <f t="shared" si="800"/>
        <v>0.27160101910413265</v>
      </c>
      <c r="CI708" s="52">
        <f t="shared" si="801"/>
        <v>9.6170382329218221E-2</v>
      </c>
    </row>
    <row r="709" spans="3:87">
      <c r="C709" s="29" t="s">
        <v>93</v>
      </c>
      <c r="D709" s="29"/>
      <c r="E709" s="30">
        <f ca="1">SUM(E678:E708)/$D$8</f>
        <v>-2272.2903225806454</v>
      </c>
      <c r="F709" s="30">
        <f t="shared" ref="F709" ca="1" si="835">SUM(F678:F708)/$D$8</f>
        <v>-2277.4516129032259</v>
      </c>
      <c r="G709" s="30">
        <f t="shared" ref="G709" ca="1" si="836">SUM(G678:G708)/$D$8</f>
        <v>-2249.4193548387098</v>
      </c>
      <c r="H709" s="30">
        <f t="shared" ref="H709" ca="1" si="837">SUM(H678:H708)/$D$8</f>
        <v>-2268.9354838709678</v>
      </c>
      <c r="I709" s="30">
        <f t="shared" ref="I709" ca="1" si="838">SUM(I678:I708)/$D$8</f>
        <v>-2276.3548387096776</v>
      </c>
      <c r="J709" s="30">
        <f t="shared" ref="J709" ca="1" si="839">SUM(J678:J708)/$D$8</f>
        <v>-2286.0967741935483</v>
      </c>
      <c r="K709" s="30">
        <f t="shared" ref="K709" ca="1" si="840">SUM(K678:K708)/$D$8</f>
        <v>-2312.8709677419356</v>
      </c>
      <c r="L709" s="30">
        <f t="shared" ref="L709" ca="1" si="841">SUM(L678:L708)/$D$8</f>
        <v>-2428.8387096774195</v>
      </c>
      <c r="M709" s="30">
        <f t="shared" ref="M709" ca="1" si="842">SUM(M678:M708)/$D$8</f>
        <v>-2492.9354838709678</v>
      </c>
      <c r="N709" s="30">
        <f t="shared" ref="N709" ca="1" si="843">SUM(N678:N708)/$D$8</f>
        <v>-2501.9032258064517</v>
      </c>
      <c r="O709" s="30">
        <f t="shared" ref="O709" ca="1" si="844">SUM(O678:O708)/$D$8</f>
        <v>-2479.6451612903224</v>
      </c>
      <c r="P709" s="30">
        <f t="shared" ref="P709" ca="1" si="845">SUM(P678:P708)/$D$8</f>
        <v>-2462.4516129032259</v>
      </c>
      <c r="Q709" s="30">
        <f t="shared" ref="Q709" ca="1" si="846">SUM(Q678:Q708)/$D$8</f>
        <v>-2300</v>
      </c>
      <c r="R709" s="30">
        <f t="shared" ref="R709" ca="1" si="847">SUM(R678:R708)/$D$8</f>
        <v>-2326.4516129032259</v>
      </c>
      <c r="S709" s="30">
        <f t="shared" ref="S709" ca="1" si="848">SUM(S678:S708)/$D$8</f>
        <v>-2512.2903225806454</v>
      </c>
      <c r="T709" s="30">
        <f t="shared" ref="T709" ca="1" si="849">SUM(T678:T708)/$D$8</f>
        <v>-2545.8064516129034</v>
      </c>
      <c r="U709" s="30">
        <f t="shared" ref="U709" ca="1" si="850">SUM(U678:U708)/$D$8</f>
        <v>-2538.3870967741937</v>
      </c>
      <c r="V709" s="30">
        <f t="shared" ref="V709" ca="1" si="851">SUM(V678:V708)/$D$8</f>
        <v>-2537.2580645161293</v>
      </c>
      <c r="W709" s="30">
        <f t="shared" ref="W709" ca="1" si="852">SUM(W678:W708)/$D$8</f>
        <v>-2532.7419354838707</v>
      </c>
      <c r="X709" s="30">
        <f t="shared" ref="X709" ca="1" si="853">SUM(X678:X708)/$D$8</f>
        <v>-2527.6451612903224</v>
      </c>
      <c r="Y709" s="30">
        <f t="shared" ref="Y709" ca="1" si="854">SUM(Y678:Y708)/$D$8</f>
        <v>-2501.4516129032259</v>
      </c>
      <c r="Z709" s="30">
        <f t="shared" ref="Z709" ca="1" si="855">SUM(Z678:Z708)/$D$8</f>
        <v>-2498.5483870967741</v>
      </c>
      <c r="AA709" s="30">
        <f t="shared" ref="AA709" ca="1" si="856">SUM(AA678:AA708)/$D$8</f>
        <v>-2444.9354838709678</v>
      </c>
      <c r="AB709" s="30">
        <f t="shared" ref="AB709" ca="1" si="857">SUM(AB678:AB708)/$D$8</f>
        <v>-2278.483870967742</v>
      </c>
      <c r="AC709" s="41"/>
      <c r="AD709" s="42">
        <f ca="1">SUM(INDIRECT(A696):INDIRECT(A697))/$D$8</f>
        <v>-2410.5497311827958</v>
      </c>
      <c r="AE709" s="42">
        <f ca="1">MAX(INDIRECT(A698):INDIRECT(A699))</f>
        <v>-630</v>
      </c>
      <c r="AF709" s="42">
        <f ca="1">MIN(INDIRECT(A700):INDIRECT(A701))</f>
        <v>-2757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49473.956989247294</v>
      </c>
      <c r="AK709" s="31">
        <f t="shared" ca="1" si="778"/>
        <v>49350.672043010745</v>
      </c>
      <c r="AL709" s="31">
        <f t="shared" ca="1" si="779"/>
        <v>49398.118279569891</v>
      </c>
      <c r="AM709" s="31">
        <f t="shared" ca="1" si="780"/>
        <v>347.55645161290329</v>
      </c>
      <c r="AN709" s="31">
        <f t="shared" ca="1" si="781"/>
        <v>2588.1444892473114</v>
      </c>
      <c r="AO709" s="31">
        <f t="shared" ca="1" si="782"/>
        <v>1503.5463709677417</v>
      </c>
      <c r="AP709" s="31">
        <f t="shared" ca="1" si="783"/>
        <v>41704.171370967742</v>
      </c>
      <c r="AQ709" s="31">
        <f t="shared" ca="1" si="784"/>
        <v>2152.7096774193546</v>
      </c>
      <c r="AR709" s="31">
        <f t="shared" ca="1" si="785"/>
        <v>402.56922043010746</v>
      </c>
      <c r="AS709" s="31">
        <f t="shared" ca="1" si="786"/>
        <v>6508.2741935483891</v>
      </c>
      <c r="AT709" s="31">
        <f t="shared" ca="1" si="787"/>
        <v>-813.07862903225805</v>
      </c>
      <c r="AU709" s="31">
        <f t="shared" ca="1" si="788"/>
        <v>663.5913978494624</v>
      </c>
      <c r="AV709" s="31">
        <f t="shared" ca="1" si="789"/>
        <v>-5583.5161290322567</v>
      </c>
      <c r="AW709" s="31">
        <f t="shared" ca="1" si="790"/>
        <v>65.047043010752674</v>
      </c>
      <c r="AX709" s="31">
        <f t="shared" ca="1" si="791"/>
        <v>1350.5215053763443</v>
      </c>
      <c r="AY709" s="31">
        <f t="shared" ca="1" si="792"/>
        <v>-1174.383064516129</v>
      </c>
      <c r="AZ709" s="31">
        <f t="shared" ca="1" si="793"/>
        <v>-997.34811827956992</v>
      </c>
      <c r="BA709" s="31">
        <f t="shared" ca="1" si="794"/>
        <v>-382.02016129032256</v>
      </c>
      <c r="BB709" s="31">
        <f t="shared" ca="1" si="795"/>
        <v>-2410.5497311827958</v>
      </c>
      <c r="BC709" s="31">
        <f t="shared" ca="1" si="796"/>
        <v>-1597.1438172043011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-1058</v>
      </c>
      <c r="BI709" s="32">
        <f>IF($BF709&gt;$Y$7,"",IF(AND($BF709=$Y$7,$BG709=23),"",Entrées!D737-Entrées!D736))</f>
        <v>-1075</v>
      </c>
      <c r="BJ709" s="32">
        <f>IF($BF709&gt;$Y$7,"",IF(AND($BF709=$Y$7,$BG709=23),"",Entrées!E737-Entrées!E736))</f>
        <v>-712.5</v>
      </c>
      <c r="BK709" s="32">
        <f>IF($BF709&gt;$Y$7,"",IF(AND($BF709=$Y$7,$BG709=23),"",Entrées!F737-Entrées!F736))</f>
        <v>-1.5</v>
      </c>
      <c r="BL709" s="32">
        <f>IF($BF709&gt;$Y$7,"",IF(AND($BF709=$Y$7,$BG709=23),"",Entrées!G737-Entrées!G736))</f>
        <v>102</v>
      </c>
      <c r="BM709" s="32">
        <f>IF($BF709&gt;$Y$7,"",IF(AND($BF709=$Y$7,$BG709=23),"",Entrées!H737-Entrées!H736))</f>
        <v>-4.5</v>
      </c>
      <c r="BN709" s="32">
        <f>IF($BF709&gt;$Y$7,"",IF(AND($BF709=$Y$7,$BG709=23),"",Entrées!I737-Entrées!I736))</f>
        <v>314</v>
      </c>
      <c r="BO709" s="32">
        <f>IF($BF709&gt;$Y$7,"",IF(AND($BF709=$Y$7,$BG709=23),"",Entrées!J737-Entrées!J736))</f>
        <v>-152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-292.5</v>
      </c>
      <c r="BR709" s="32">
        <f>IF($BF709&gt;$Y$7,"",IF(AND($BF709=$Y$7,$BG709=23),"",Entrées!M737-Entrées!M736))</f>
        <v>-389.5</v>
      </c>
      <c r="BS709" s="32">
        <f>IF($BF709&gt;$Y$7,"",IF(AND($BF709=$Y$7,$BG709=23),"",Entrées!N737-Entrées!N736))</f>
        <v>-3</v>
      </c>
      <c r="BT709" s="32">
        <f>IF($BF709&gt;$Y$7,"",IF(AND($BF709=$Y$7,$BG709=23),"",Entrées!O737-Entrées!O736))</f>
        <v>-633</v>
      </c>
      <c r="BU709" s="32">
        <f>IF($BF709&gt;$Y$7,"",IF(AND($BF709=$Y$7,$BG709=23),"",Entrées!P737-Entrées!P736))</f>
        <v>2.5</v>
      </c>
      <c r="BV709" s="32">
        <f>IF($BF709&gt;$Y$7,"",IF(AND($BF709=$Y$7,$BG709=23),"",Entrées!Q737-Entrées!Q736))</f>
        <v>167</v>
      </c>
      <c r="BW709" s="32">
        <f>IF($BF709&gt;$Y$7,"",IF(AND($BF709=$Y$7,$BG709=23),"",Entrées!R737-Entrées!R736))</f>
        <v>-49</v>
      </c>
      <c r="BX709" s="32">
        <f>IF($BF709&gt;$Y$7,"",IF(AND($BF709=$Y$7,$BG709=23),"",Entrées!S737-Entrées!S736))</f>
        <v>-5</v>
      </c>
      <c r="BY709" s="32">
        <f>IF($BF709&gt;$Y$7,"",IF(AND($BF709=$Y$7,$BG709=23),"",Entrées!T737-Entrées!T736))</f>
        <v>38</v>
      </c>
      <c r="BZ709" s="32">
        <f>IF($BF709&gt;$Y$7,"",IF(AND($BF709=$Y$7,$BG709=23),"",Entrées!U737-Entrées!U736))</f>
        <v>-32</v>
      </c>
      <c r="CA709" s="32">
        <f>IF($BF709&gt;$Y$7,"",IF(AND($BF709=$Y$7,$BG709=23),"",Entrées!V737-Entrées!V736))</f>
        <v>53</v>
      </c>
      <c r="CD709" s="33">
        <f>IF($BF709&lt;=$Y$7,Entrées!J736/CD$2,"")</f>
        <v>0.19568508705526116</v>
      </c>
      <c r="CE709" s="33">
        <f>IF($BF709&lt;=$Y$7,Entrées!K736/CE$2,"")</f>
        <v>0</v>
      </c>
      <c r="CF709" s="11">
        <f t="shared" si="798"/>
        <v>7926</v>
      </c>
      <c r="CG709" s="11">
        <f t="shared" si="799"/>
        <v>4186</v>
      </c>
      <c r="CH709" s="52">
        <f t="shared" si="800"/>
        <v>0.27160101910413265</v>
      </c>
      <c r="CI709" s="52">
        <f t="shared" si="801"/>
        <v>9.6170382329218221E-2</v>
      </c>
    </row>
    <row r="710" spans="3:87">
      <c r="C710" s="29" t="s">
        <v>140</v>
      </c>
      <c r="D710" s="29"/>
      <c r="E710" s="30">
        <f ca="1">MAX(E678:E708)</f>
        <v>-1042</v>
      </c>
      <c r="F710" s="30">
        <f t="shared" ref="F710:AB710" ca="1" si="858">MAX(F678:F708)</f>
        <v>-1042</v>
      </c>
      <c r="G710" s="30">
        <f t="shared" ca="1" si="858"/>
        <v>-1042</v>
      </c>
      <c r="H710" s="30">
        <f t="shared" ca="1" si="858"/>
        <v>-1042</v>
      </c>
      <c r="I710" s="30">
        <f t="shared" ca="1" si="858"/>
        <v>-1042</v>
      </c>
      <c r="J710" s="30">
        <f t="shared" ca="1" si="858"/>
        <v>-1042</v>
      </c>
      <c r="K710" s="30">
        <f t="shared" ca="1" si="858"/>
        <v>-1042</v>
      </c>
      <c r="L710" s="30">
        <f t="shared" ca="1" si="858"/>
        <v>-1215</v>
      </c>
      <c r="M710" s="30">
        <f t="shared" ca="1" si="858"/>
        <v>-1215</v>
      </c>
      <c r="N710" s="30">
        <f t="shared" ca="1" si="858"/>
        <v>-1215</v>
      </c>
      <c r="O710" s="30">
        <f t="shared" ca="1" si="858"/>
        <v>-1209</v>
      </c>
      <c r="P710" s="30">
        <f t="shared" ca="1" si="858"/>
        <v>-1209</v>
      </c>
      <c r="Q710" s="30">
        <f t="shared" ca="1" si="858"/>
        <v>-740</v>
      </c>
      <c r="R710" s="30">
        <f t="shared" ca="1" si="858"/>
        <v>-630</v>
      </c>
      <c r="S710" s="30">
        <f t="shared" ca="1" si="858"/>
        <v>-916</v>
      </c>
      <c r="T710" s="30">
        <f t="shared" ca="1" si="858"/>
        <v>-1215</v>
      </c>
      <c r="U710" s="30">
        <f t="shared" ca="1" si="858"/>
        <v>-1215</v>
      </c>
      <c r="V710" s="30">
        <f t="shared" ca="1" si="858"/>
        <v>-1215</v>
      </c>
      <c r="W710" s="30">
        <f t="shared" ca="1" si="858"/>
        <v>-1215</v>
      </c>
      <c r="X710" s="30">
        <f t="shared" ca="1" si="858"/>
        <v>-1215</v>
      </c>
      <c r="Y710" s="30">
        <f t="shared" ca="1" si="858"/>
        <v>-1215</v>
      </c>
      <c r="Z710" s="30">
        <f t="shared" ca="1" si="858"/>
        <v>-1215</v>
      </c>
      <c r="AA710" s="30">
        <f t="shared" ca="1" si="858"/>
        <v>-1205</v>
      </c>
      <c r="AB710" s="30">
        <f t="shared" ca="1" si="858"/>
        <v>-1042</v>
      </c>
      <c r="AC710" s="41" t="s">
        <v>142</v>
      </c>
      <c r="AD710" s="42">
        <f ca="1">SUM(E709:AB709)/24</f>
        <v>-2410.5497311827962</v>
      </c>
      <c r="AE710" s="42">
        <f ca="1">MAX(E710:AB710)</f>
        <v>-630</v>
      </c>
      <c r="AF710" s="42">
        <f ca="1">MIN(E711:AB711)</f>
        <v>-2757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49473.956989247294</v>
      </c>
      <c r="AK710" s="31">
        <f t="shared" ca="1" si="778"/>
        <v>49350.672043010745</v>
      </c>
      <c r="AL710" s="31">
        <f t="shared" ca="1" si="779"/>
        <v>49398.118279569891</v>
      </c>
      <c r="AM710" s="31">
        <f t="shared" ca="1" si="780"/>
        <v>347.55645161290329</v>
      </c>
      <c r="AN710" s="31">
        <f t="shared" ca="1" si="781"/>
        <v>2588.1444892473114</v>
      </c>
      <c r="AO710" s="31">
        <f t="shared" ca="1" si="782"/>
        <v>1503.5463709677417</v>
      </c>
      <c r="AP710" s="31">
        <f t="shared" ca="1" si="783"/>
        <v>41704.171370967742</v>
      </c>
      <c r="AQ710" s="31">
        <f t="shared" ca="1" si="784"/>
        <v>2152.7096774193546</v>
      </c>
      <c r="AR710" s="31">
        <f t="shared" ca="1" si="785"/>
        <v>402.56922043010746</v>
      </c>
      <c r="AS710" s="31">
        <f t="shared" ca="1" si="786"/>
        <v>6508.2741935483891</v>
      </c>
      <c r="AT710" s="31">
        <f t="shared" ca="1" si="787"/>
        <v>-813.07862903225805</v>
      </c>
      <c r="AU710" s="31">
        <f t="shared" ca="1" si="788"/>
        <v>663.5913978494624</v>
      </c>
      <c r="AV710" s="31">
        <f t="shared" ca="1" si="789"/>
        <v>-5583.5161290322567</v>
      </c>
      <c r="AW710" s="31">
        <f t="shared" ca="1" si="790"/>
        <v>65.047043010752674</v>
      </c>
      <c r="AX710" s="31">
        <f t="shared" ca="1" si="791"/>
        <v>1350.5215053763443</v>
      </c>
      <c r="AY710" s="31">
        <f t="shared" ca="1" si="792"/>
        <v>-1174.383064516129</v>
      </c>
      <c r="AZ710" s="31">
        <f t="shared" ca="1" si="793"/>
        <v>-997.34811827956992</v>
      </c>
      <c r="BA710" s="31">
        <f t="shared" ca="1" si="794"/>
        <v>-382.02016129032256</v>
      </c>
      <c r="BB710" s="31">
        <f t="shared" ca="1" si="795"/>
        <v>-2410.5497311827958</v>
      </c>
      <c r="BC710" s="31">
        <f t="shared" ca="1" si="796"/>
        <v>-1597.1438172043011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1470</v>
      </c>
      <c r="BI710" s="32">
        <f>IF($BF710&gt;$Y$7,"",IF(AND($BF710=$Y$7,$BG710=23),"",Entrées!D738-Entrées!D737))</f>
        <v>1962.5</v>
      </c>
      <c r="BJ710" s="32">
        <f>IF($BF710&gt;$Y$7,"",IF(AND($BF710=$Y$7,$BG710=23),"",Entrées!E738-Entrées!E737))</f>
        <v>2150</v>
      </c>
      <c r="BK710" s="32">
        <f>IF($BF710&gt;$Y$7,"",IF(AND($BF710=$Y$7,$BG710=23),"",Entrées!F738-Entrées!F737))</f>
        <v>1</v>
      </c>
      <c r="BL710" s="32">
        <f>IF($BF710&gt;$Y$7,"",IF(AND($BF710=$Y$7,$BG710=23),"",Entrées!G738-Entrées!G737))</f>
        <v>467</v>
      </c>
      <c r="BM710" s="32">
        <f>IF($BF710&gt;$Y$7,"",IF(AND($BF710=$Y$7,$BG710=23),"",Entrées!H738-Entrées!H737))</f>
        <v>-2</v>
      </c>
      <c r="BN710" s="32">
        <f>IF($BF710&gt;$Y$7,"",IF(AND($BF710=$Y$7,$BG710=23),"",Entrées!I738-Entrées!I737))</f>
        <v>-55.5</v>
      </c>
      <c r="BO710" s="32">
        <f>IF($BF710&gt;$Y$7,"",IF(AND($BF710=$Y$7,$BG710=23),"",Entrées!J738-Entrées!J737))</f>
        <v>-145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153.5</v>
      </c>
      <c r="BR710" s="32">
        <f>IF($BF710&gt;$Y$7,"",IF(AND($BF710=$Y$7,$BG710=23),"",Entrées!M738-Entrées!M737))</f>
        <v>503</v>
      </c>
      <c r="BS710" s="32">
        <f>IF($BF710&gt;$Y$7,"",IF(AND($BF710=$Y$7,$BG710=23),"",Entrées!N738-Entrées!N737))</f>
        <v>-5.5</v>
      </c>
      <c r="BT710" s="32">
        <f>IF($BF710&gt;$Y$7,"",IF(AND($BF710=$Y$7,$BG710=23),"",Entrées!O738-Entrées!O737))</f>
        <v>555</v>
      </c>
      <c r="BU710" s="32">
        <f>IF($BF710&gt;$Y$7,"",IF(AND($BF710=$Y$7,$BG710=23),"",Entrées!P738-Entrées!P737))</f>
        <v>7.5</v>
      </c>
      <c r="BV710" s="32">
        <f>IF($BF710&gt;$Y$7,"",IF(AND($BF710=$Y$7,$BG710=23),"",Entrées!Q738-Entrées!Q737))</f>
        <v>571</v>
      </c>
      <c r="BW710" s="32">
        <f>IF($BF710&gt;$Y$7,"",IF(AND($BF710=$Y$7,$BG710=23),"",Entrées!R738-Entrées!R737))</f>
        <v>25</v>
      </c>
      <c r="BX710" s="32">
        <f>IF($BF710&gt;$Y$7,"",IF(AND($BF710=$Y$7,$BG710=23),"",Entrées!S738-Entrées!S737))</f>
        <v>-137</v>
      </c>
      <c r="BY710" s="32">
        <f>IF($BF710&gt;$Y$7,"",IF(AND($BF710=$Y$7,$BG710=23),"",Entrées!T738-Entrées!T737))</f>
        <v>622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-112</v>
      </c>
      <c r="CD710" s="33">
        <f>IF($BF710&lt;=$Y$7,Entrées!J737/CD$2,"")</f>
        <v>0.17650769618975523</v>
      </c>
      <c r="CE710" s="33">
        <f>IF($BF710&lt;=$Y$7,Entrées!K737/CE$2,"")</f>
        <v>0</v>
      </c>
      <c r="CF710" s="11">
        <f t="shared" si="798"/>
        <v>7926</v>
      </c>
      <c r="CG710" s="11">
        <f t="shared" si="799"/>
        <v>4186</v>
      </c>
      <c r="CH710" s="52">
        <f t="shared" si="800"/>
        <v>0.27160101910413265</v>
      </c>
      <c r="CI710" s="52">
        <f t="shared" si="801"/>
        <v>9.6170382329218221E-2</v>
      </c>
    </row>
    <row r="711" spans="3:87">
      <c r="C711" s="29" t="s">
        <v>141</v>
      </c>
      <c r="D711" s="29"/>
      <c r="E711" s="30">
        <f ca="1">MIN(E678:E708)</f>
        <v>-2602</v>
      </c>
      <c r="F711" s="30">
        <f t="shared" ref="F711:AB711" ca="1" si="859">MIN(F678:F708)</f>
        <v>-2602</v>
      </c>
      <c r="G711" s="30">
        <f t="shared" ca="1" si="859"/>
        <v>-2602</v>
      </c>
      <c r="H711" s="30">
        <f t="shared" ca="1" si="859"/>
        <v>-2602</v>
      </c>
      <c r="I711" s="30">
        <f t="shared" ca="1" si="859"/>
        <v>-2602</v>
      </c>
      <c r="J711" s="30">
        <f t="shared" ca="1" si="859"/>
        <v>-2602</v>
      </c>
      <c r="K711" s="30">
        <f t="shared" ca="1" si="859"/>
        <v>-2602</v>
      </c>
      <c r="L711" s="30">
        <f t="shared" ca="1" si="859"/>
        <v>-2757</v>
      </c>
      <c r="M711" s="30">
        <f t="shared" ca="1" si="859"/>
        <v>-2757</v>
      </c>
      <c r="N711" s="30">
        <f t="shared" ca="1" si="859"/>
        <v>-2757</v>
      </c>
      <c r="O711" s="30">
        <f t="shared" ca="1" si="859"/>
        <v>-2757</v>
      </c>
      <c r="P711" s="30">
        <f t="shared" ca="1" si="859"/>
        <v>-2757</v>
      </c>
      <c r="Q711" s="30">
        <f t="shared" ca="1" si="859"/>
        <v>-2757</v>
      </c>
      <c r="R711" s="30">
        <f t="shared" ca="1" si="859"/>
        <v>-2757</v>
      </c>
      <c r="S711" s="30">
        <f t="shared" ca="1" si="859"/>
        <v>-2757</v>
      </c>
      <c r="T711" s="30">
        <f t="shared" ca="1" si="859"/>
        <v>-2757</v>
      </c>
      <c r="U711" s="30">
        <f t="shared" ca="1" si="859"/>
        <v>-2757</v>
      </c>
      <c r="V711" s="30">
        <f t="shared" ca="1" si="859"/>
        <v>-2757</v>
      </c>
      <c r="W711" s="30">
        <f t="shared" ca="1" si="859"/>
        <v>-2757</v>
      </c>
      <c r="X711" s="30">
        <f t="shared" ca="1" si="859"/>
        <v>-2757</v>
      </c>
      <c r="Y711" s="30">
        <f t="shared" ca="1" si="859"/>
        <v>-2757</v>
      </c>
      <c r="Z711" s="30">
        <f t="shared" ca="1" si="859"/>
        <v>-2757</v>
      </c>
      <c r="AA711" s="30">
        <f t="shared" ca="1" si="859"/>
        <v>-2757</v>
      </c>
      <c r="AB711" s="30">
        <f t="shared" ca="1" si="859"/>
        <v>-2602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-2410.5497311827958</v>
      </c>
      <c r="AE711" s="42">
        <f ca="1">MAX(INDIRECT(ADDRESS(ROW($C$37),COLUMN($C$37)+($C677-1),4, TRUE,"Entrées")):INDIRECT(ADDRESS(ROW(INDIRECT($A$42)),COLUMN($C$37)+($C677-1),4,TRUE,"Entrées")))</f>
        <v>-630</v>
      </c>
      <c r="AF711" s="42">
        <f ca="1">MIN(INDIRECT(ADDRESS(ROW($C$37),COLUMN($C$37)+($C677-1),4, TRUE,"Entrées")):INDIRECT(ADDRESS(ROW(INDIRECT($A$42)),COLUMN($C$37)+($C677-1),4,TRUE,"Entrées")))</f>
        <v>-2757</v>
      </c>
      <c r="AH711" s="11">
        <f>Entrées!A738</f>
        <v>30</v>
      </c>
      <c r="AI711" s="13">
        <f>Entrées!B738</f>
        <v>5</v>
      </c>
      <c r="AJ711" s="31">
        <f t="shared" ca="1" si="802"/>
        <v>49473.956989247294</v>
      </c>
      <c r="AK711" s="31">
        <f t="shared" ca="1" si="778"/>
        <v>49350.672043010745</v>
      </c>
      <c r="AL711" s="31">
        <f t="shared" ca="1" si="779"/>
        <v>49398.118279569891</v>
      </c>
      <c r="AM711" s="31">
        <f t="shared" ca="1" si="780"/>
        <v>347.55645161290329</v>
      </c>
      <c r="AN711" s="31">
        <f t="shared" ca="1" si="781"/>
        <v>2588.1444892473114</v>
      </c>
      <c r="AO711" s="31">
        <f t="shared" ca="1" si="782"/>
        <v>1503.5463709677417</v>
      </c>
      <c r="AP711" s="31">
        <f t="shared" ca="1" si="783"/>
        <v>41704.171370967742</v>
      </c>
      <c r="AQ711" s="31">
        <f t="shared" ca="1" si="784"/>
        <v>2152.7096774193546</v>
      </c>
      <c r="AR711" s="31">
        <f t="shared" ca="1" si="785"/>
        <v>402.56922043010746</v>
      </c>
      <c r="AS711" s="31">
        <f t="shared" ca="1" si="786"/>
        <v>6508.2741935483891</v>
      </c>
      <c r="AT711" s="31">
        <f t="shared" ca="1" si="787"/>
        <v>-813.07862903225805</v>
      </c>
      <c r="AU711" s="31">
        <f t="shared" ca="1" si="788"/>
        <v>663.5913978494624</v>
      </c>
      <c r="AV711" s="31">
        <f t="shared" ca="1" si="789"/>
        <v>-5583.5161290322567</v>
      </c>
      <c r="AW711" s="31">
        <f t="shared" ca="1" si="790"/>
        <v>65.047043010752674</v>
      </c>
      <c r="AX711" s="31">
        <f t="shared" ca="1" si="791"/>
        <v>1350.5215053763443</v>
      </c>
      <c r="AY711" s="31">
        <f t="shared" ca="1" si="792"/>
        <v>-1174.383064516129</v>
      </c>
      <c r="AZ711" s="31">
        <f t="shared" ca="1" si="793"/>
        <v>-997.34811827956992</v>
      </c>
      <c r="BA711" s="31">
        <f t="shared" ca="1" si="794"/>
        <v>-382.02016129032256</v>
      </c>
      <c r="BB711" s="31">
        <f t="shared" ca="1" si="795"/>
        <v>-2410.5497311827958</v>
      </c>
      <c r="BC711" s="31">
        <f t="shared" ca="1" si="796"/>
        <v>-1597.1438172043011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4149</v>
      </c>
      <c r="BI711" s="32">
        <f>IF($BF711&gt;$Y$7,"",IF(AND($BF711=$Y$7,$BG711=23),"",Entrées!D739-Entrées!D738))</f>
        <v>4375</v>
      </c>
      <c r="BJ711" s="32">
        <f>IF($BF711&gt;$Y$7,"",IF(AND($BF711=$Y$7,$BG711=23),"",Entrées!E739-Entrées!E738))</f>
        <v>4400</v>
      </c>
      <c r="BK711" s="32">
        <f>IF($BF711&gt;$Y$7,"",IF(AND($BF711=$Y$7,$BG711=23),"",Entrées!F739-Entrées!F738))</f>
        <v>-0.5</v>
      </c>
      <c r="BL711" s="32">
        <f>IF($BF711&gt;$Y$7,"",IF(AND($BF711=$Y$7,$BG711=23),"",Entrées!G739-Entrées!G738))</f>
        <v>690</v>
      </c>
      <c r="BM711" s="32">
        <f>IF($BF711&gt;$Y$7,"",IF(AND($BF711=$Y$7,$BG711=23),"",Entrées!H739-Entrées!H738))</f>
        <v>39.5</v>
      </c>
      <c r="BN711" s="32">
        <f>IF($BF711&gt;$Y$7,"",IF(AND($BF711=$Y$7,$BG711=23),"",Entrées!I739-Entrées!I738))</f>
        <v>222</v>
      </c>
      <c r="BO711" s="32">
        <f>IF($BF711&gt;$Y$7,"",IF(AND($BF711=$Y$7,$BG711=23),"",Entrées!J739-Entrées!J738))</f>
        <v>-66.5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1044.5</v>
      </c>
      <c r="BR711" s="32">
        <f>IF($BF711&gt;$Y$7,"",IF(AND($BF711=$Y$7,$BG711=23),"",Entrées!M739-Entrées!M738))</f>
        <v>1888.5</v>
      </c>
      <c r="BS711" s="32">
        <f>IF($BF711&gt;$Y$7,"",IF(AND($BF711=$Y$7,$BG711=23),"",Entrées!N739-Entrées!N738))</f>
        <v>-2</v>
      </c>
      <c r="BT711" s="32">
        <f>IF($BF711&gt;$Y$7,"",IF(AND($BF711=$Y$7,$BG711=23),"",Entrées!O739-Entrées!O738))</f>
        <v>333</v>
      </c>
      <c r="BU711" s="32">
        <f>IF($BF711&gt;$Y$7,"",IF(AND($BF711=$Y$7,$BG711=23),"",Entrées!P739-Entrées!P738))</f>
        <v>7.5</v>
      </c>
      <c r="BV711" s="32">
        <f>IF($BF711&gt;$Y$7,"",IF(AND($BF711=$Y$7,$BG711=23),"",Entrées!Q739-Entrées!Q738))</f>
        <v>0</v>
      </c>
      <c r="BW711" s="32">
        <f>IF($BF711&gt;$Y$7,"",IF(AND($BF711=$Y$7,$BG711=23),"",Entrées!R739-Entrées!R738))</f>
        <v>-89</v>
      </c>
      <c r="BX711" s="32">
        <f>IF($BF711&gt;$Y$7,"",IF(AND($BF711=$Y$7,$BG711=23),"",Entrées!S739-Entrées!S738))</f>
        <v>-72</v>
      </c>
      <c r="BY711" s="32">
        <f>IF($BF711&gt;$Y$7,"",IF(AND($BF711=$Y$7,$BG711=23),"",Entrées!T739-Entrées!T738))</f>
        <v>245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-153</v>
      </c>
      <c r="CD711" s="33">
        <f>IF($BF711&lt;=$Y$7,Entrées!J738/CD$2,"")</f>
        <v>0.15821347464042393</v>
      </c>
      <c r="CE711" s="33">
        <f>IF($BF711&lt;=$Y$7,Entrées!K738/CE$2,"")</f>
        <v>0</v>
      </c>
      <c r="CF711" s="11">
        <f t="shared" si="798"/>
        <v>7926</v>
      </c>
      <c r="CG711" s="11">
        <f t="shared" si="799"/>
        <v>4186</v>
      </c>
      <c r="CH711" s="52">
        <f t="shared" si="800"/>
        <v>0.27160101910413265</v>
      </c>
      <c r="CI711" s="52">
        <f t="shared" si="801"/>
        <v>9.6170382329218221E-2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49473.956989247294</v>
      </c>
      <c r="AK712" s="31">
        <f t="shared" ca="1" si="778"/>
        <v>49350.672043010745</v>
      </c>
      <c r="AL712" s="31">
        <f t="shared" ca="1" si="779"/>
        <v>49398.118279569891</v>
      </c>
      <c r="AM712" s="31">
        <f t="shared" ca="1" si="780"/>
        <v>347.55645161290329</v>
      </c>
      <c r="AN712" s="31">
        <f t="shared" ca="1" si="781"/>
        <v>2588.1444892473114</v>
      </c>
      <c r="AO712" s="31">
        <f t="shared" ca="1" si="782"/>
        <v>1503.5463709677417</v>
      </c>
      <c r="AP712" s="31">
        <f t="shared" ca="1" si="783"/>
        <v>41704.171370967742</v>
      </c>
      <c r="AQ712" s="31">
        <f t="shared" ca="1" si="784"/>
        <v>2152.7096774193546</v>
      </c>
      <c r="AR712" s="31">
        <f t="shared" ca="1" si="785"/>
        <v>402.56922043010746</v>
      </c>
      <c r="AS712" s="31">
        <f t="shared" ca="1" si="786"/>
        <v>6508.2741935483891</v>
      </c>
      <c r="AT712" s="31">
        <f t="shared" ca="1" si="787"/>
        <v>-813.07862903225805</v>
      </c>
      <c r="AU712" s="31">
        <f t="shared" ca="1" si="788"/>
        <v>663.5913978494624</v>
      </c>
      <c r="AV712" s="31">
        <f t="shared" ca="1" si="789"/>
        <v>-5583.5161290322567</v>
      </c>
      <c r="AW712" s="31">
        <f t="shared" ca="1" si="790"/>
        <v>65.047043010752674</v>
      </c>
      <c r="AX712" s="31">
        <f t="shared" ca="1" si="791"/>
        <v>1350.5215053763443</v>
      </c>
      <c r="AY712" s="31">
        <f t="shared" ca="1" si="792"/>
        <v>-1174.383064516129</v>
      </c>
      <c r="AZ712" s="31">
        <f t="shared" ca="1" si="793"/>
        <v>-997.34811827956992</v>
      </c>
      <c r="BA712" s="31">
        <f t="shared" ca="1" si="794"/>
        <v>-382.02016129032256</v>
      </c>
      <c r="BB712" s="31">
        <f t="shared" ca="1" si="795"/>
        <v>-2410.5497311827958</v>
      </c>
      <c r="BC712" s="31">
        <f t="shared" ca="1" si="796"/>
        <v>-1597.1438172043011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5201.5</v>
      </c>
      <c r="BI712" s="32">
        <f>IF($BF712&gt;$Y$7,"",IF(AND($BF712=$Y$7,$BG712=23),"",Entrées!D740-Entrées!D739))</f>
        <v>5062.5</v>
      </c>
      <c r="BJ712" s="32">
        <f>IF($BF712&gt;$Y$7,"",IF(AND($BF712=$Y$7,$BG712=23),"",Entrées!E740-Entrées!E739))</f>
        <v>4937.5</v>
      </c>
      <c r="BK712" s="32">
        <f>IF($BF712&gt;$Y$7,"",IF(AND($BF712=$Y$7,$BG712=23),"",Entrées!F740-Entrées!F739))</f>
        <v>2.5</v>
      </c>
      <c r="BL712" s="32">
        <f>IF($BF712&gt;$Y$7,"",IF(AND($BF712=$Y$7,$BG712=23),"",Entrées!G740-Entrées!G739))</f>
        <v>428</v>
      </c>
      <c r="BM712" s="32">
        <f>IF($BF712&gt;$Y$7,"",IF(AND($BF712=$Y$7,$BG712=23),"",Entrées!H740-Entrées!H739))</f>
        <v>298</v>
      </c>
      <c r="BN712" s="32">
        <f>IF($BF712&gt;$Y$7,"",IF(AND($BF712=$Y$7,$BG712=23),"",Entrées!I740-Entrées!I739))</f>
        <v>349</v>
      </c>
      <c r="BO712" s="32">
        <f>IF($BF712&gt;$Y$7,"",IF(AND($BF712=$Y$7,$BG712=23),"",Entrées!J740-Entrées!J739))</f>
        <v>-29.5</v>
      </c>
      <c r="BP712" s="32">
        <f>IF($BF712&gt;$Y$7,"",IF(AND($BF712=$Y$7,$BG712=23),"",Entrées!K740-Entrées!K739))</f>
        <v>0.5</v>
      </c>
      <c r="BQ712" s="32">
        <f>IF($BF712&gt;$Y$7,"",IF(AND($BF712=$Y$7,$BG712=23),"",Entrées!L740-Entrées!L739))</f>
        <v>3089</v>
      </c>
      <c r="BR712" s="32">
        <f>IF($BF712&gt;$Y$7,"",IF(AND($BF712=$Y$7,$BG712=23),"",Entrées!M740-Entrées!M739))</f>
        <v>677.5</v>
      </c>
      <c r="BS712" s="32">
        <f>IF($BF712&gt;$Y$7,"",IF(AND($BF712=$Y$7,$BG712=23),"",Entrées!N740-Entrées!N739))</f>
        <v>-2</v>
      </c>
      <c r="BT712" s="32">
        <f>IF($BF712&gt;$Y$7,"",IF(AND($BF712=$Y$7,$BG712=23),"",Entrées!O740-Entrées!O739))</f>
        <v>388.5</v>
      </c>
      <c r="BU712" s="32">
        <f>IF($BF712&gt;$Y$7,"",IF(AND($BF712=$Y$7,$BG712=23),"",Entrées!P740-Entrées!P739))</f>
        <v>2</v>
      </c>
      <c r="BV712" s="32">
        <f>IF($BF712&gt;$Y$7,"",IF(AND($BF712=$Y$7,$BG712=23),"",Entrées!Q740-Entrées!Q739))</f>
        <v>400</v>
      </c>
      <c r="BW712" s="32">
        <f>IF($BF712&gt;$Y$7,"",IF(AND($BF712=$Y$7,$BG712=23),"",Entrées!R740-Entrées!R739))</f>
        <v>465</v>
      </c>
      <c r="BX712" s="32">
        <f>IF($BF712&gt;$Y$7,"",IF(AND($BF712=$Y$7,$BG712=23),"",Entrées!S740-Entrées!S739))</f>
        <v>-7</v>
      </c>
      <c r="BY712" s="32">
        <f>IF($BF712&gt;$Y$7,"",IF(AND($BF712=$Y$7,$BG712=23),"",Entrées!T740-Entrées!T739))</f>
        <v>-205</v>
      </c>
      <c r="BZ712" s="32">
        <f>IF($BF712&gt;$Y$7,"",IF(AND($BF712=$Y$7,$BG712=23),"",Entrées!U740-Entrées!U739))</f>
        <v>-155</v>
      </c>
      <c r="CA712" s="32">
        <f>IF($BF712&gt;$Y$7,"",IF(AND($BF712=$Y$7,$BG712=23),"",Entrées!V740-Entrées!V739))</f>
        <v>83</v>
      </c>
      <c r="CD712" s="33">
        <f>IF($BF712&lt;=$Y$7,Entrées!J739/CD$2,"")</f>
        <v>0.14982336613676508</v>
      </c>
      <c r="CE712" s="33">
        <f>IF($BF712&lt;=$Y$7,Entrées!K739/CE$2,"")</f>
        <v>0</v>
      </c>
      <c r="CF712" s="11">
        <f t="shared" si="798"/>
        <v>7926</v>
      </c>
      <c r="CG712" s="11">
        <f t="shared" si="799"/>
        <v>4186</v>
      </c>
      <c r="CH712" s="52">
        <f t="shared" si="800"/>
        <v>0.27160101910413265</v>
      </c>
      <c r="CI712" s="52">
        <f t="shared" si="801"/>
        <v>9.6170382329218221E-2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49473.956989247294</v>
      </c>
      <c r="AK713" s="31">
        <f t="shared" ca="1" si="778"/>
        <v>49350.672043010745</v>
      </c>
      <c r="AL713" s="31">
        <f t="shared" ca="1" si="779"/>
        <v>49398.118279569891</v>
      </c>
      <c r="AM713" s="31">
        <f t="shared" ca="1" si="780"/>
        <v>347.55645161290329</v>
      </c>
      <c r="AN713" s="31">
        <f t="shared" ca="1" si="781"/>
        <v>2588.1444892473114</v>
      </c>
      <c r="AO713" s="31">
        <f t="shared" ca="1" si="782"/>
        <v>1503.5463709677417</v>
      </c>
      <c r="AP713" s="31">
        <f t="shared" ca="1" si="783"/>
        <v>41704.171370967742</v>
      </c>
      <c r="AQ713" s="31">
        <f t="shared" ca="1" si="784"/>
        <v>2152.7096774193546</v>
      </c>
      <c r="AR713" s="31">
        <f t="shared" ca="1" si="785"/>
        <v>402.56922043010746</v>
      </c>
      <c r="AS713" s="31">
        <f t="shared" ca="1" si="786"/>
        <v>6508.2741935483891</v>
      </c>
      <c r="AT713" s="31">
        <f t="shared" ca="1" si="787"/>
        <v>-813.07862903225805</v>
      </c>
      <c r="AU713" s="31">
        <f t="shared" ca="1" si="788"/>
        <v>663.5913978494624</v>
      </c>
      <c r="AV713" s="31">
        <f t="shared" ca="1" si="789"/>
        <v>-5583.5161290322567</v>
      </c>
      <c r="AW713" s="31">
        <f t="shared" ca="1" si="790"/>
        <v>65.047043010752674</v>
      </c>
      <c r="AX713" s="31">
        <f t="shared" ca="1" si="791"/>
        <v>1350.5215053763443</v>
      </c>
      <c r="AY713" s="31">
        <f t="shared" ca="1" si="792"/>
        <v>-1174.383064516129</v>
      </c>
      <c r="AZ713" s="31">
        <f t="shared" ca="1" si="793"/>
        <v>-997.34811827956992</v>
      </c>
      <c r="BA713" s="31">
        <f t="shared" ca="1" si="794"/>
        <v>-382.02016129032256</v>
      </c>
      <c r="BB713" s="31">
        <f t="shared" ca="1" si="795"/>
        <v>-2410.5497311827958</v>
      </c>
      <c r="BC713" s="31">
        <f t="shared" ca="1" si="796"/>
        <v>-1597.1438172043011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2952.5</v>
      </c>
      <c r="BI713" s="32">
        <f>IF($BF713&gt;$Y$7,"",IF(AND($BF713=$Y$7,$BG713=23),"",Entrées!D741-Entrées!D740))</f>
        <v>2950</v>
      </c>
      <c r="BJ713" s="32">
        <f>IF($BF713&gt;$Y$7,"",IF(AND($BF713=$Y$7,$BG713=23),"",Entrées!E741-Entrées!E740))</f>
        <v>2900</v>
      </c>
      <c r="BK713" s="32">
        <f>IF($BF713&gt;$Y$7,"",IF(AND($BF713=$Y$7,$BG713=23),"",Entrées!F741-Entrées!F740))</f>
        <v>6</v>
      </c>
      <c r="BL713" s="32">
        <f>IF($BF713&gt;$Y$7,"",IF(AND($BF713=$Y$7,$BG713=23),"",Entrées!G741-Entrées!G740))</f>
        <v>33.5</v>
      </c>
      <c r="BM713" s="32">
        <f>IF($BF713&gt;$Y$7,"",IF(AND($BF713=$Y$7,$BG713=23),"",Entrées!H741-Entrées!H740))</f>
        <v>672.5</v>
      </c>
      <c r="BN713" s="32">
        <f>IF($BF713&gt;$Y$7,"",IF(AND($BF713=$Y$7,$BG713=23),"",Entrées!I741-Entrées!I740))</f>
        <v>37</v>
      </c>
      <c r="BO713" s="32">
        <f>IF($BF713&gt;$Y$7,"",IF(AND($BF713=$Y$7,$BG713=23),"",Entrées!J741-Entrées!J740))</f>
        <v>20</v>
      </c>
      <c r="BP713" s="32">
        <f>IF($BF713&gt;$Y$7,"",IF(AND($BF713=$Y$7,$BG713=23),"",Entrées!K741-Entrées!K740))</f>
        <v>178</v>
      </c>
      <c r="BQ713" s="32">
        <f>IF($BF713&gt;$Y$7,"",IF(AND($BF713=$Y$7,$BG713=23),"",Entrées!L741-Entrées!L740))</f>
        <v>1154.5</v>
      </c>
      <c r="BR713" s="32">
        <f>IF($BF713&gt;$Y$7,"",IF(AND($BF713=$Y$7,$BG713=23),"",Entrées!M741-Entrées!M740))</f>
        <v>0</v>
      </c>
      <c r="BS713" s="32">
        <f>IF($BF713&gt;$Y$7,"",IF(AND($BF713=$Y$7,$BG713=23),"",Entrées!N741-Entrées!N740))</f>
        <v>-3.5</v>
      </c>
      <c r="BT713" s="32">
        <f>IF($BF713&gt;$Y$7,"",IF(AND($BF713=$Y$7,$BG713=23),"",Entrées!O741-Entrées!O740))</f>
        <v>855.5</v>
      </c>
      <c r="BU713" s="32">
        <f>IF($BF713&gt;$Y$7,"",IF(AND($BF713=$Y$7,$BG713=23),"",Entrées!P741-Entrées!P740))</f>
        <v>2</v>
      </c>
      <c r="BV713" s="32">
        <f>IF($BF713&gt;$Y$7,"",IF(AND($BF713=$Y$7,$BG713=23),"",Entrées!Q741-Entrées!Q740))</f>
        <v>0</v>
      </c>
      <c r="BW713" s="32">
        <f>IF($BF713&gt;$Y$7,"",IF(AND($BF713=$Y$7,$BG713=23),"",Entrées!R741-Entrées!R740))</f>
        <v>-157</v>
      </c>
      <c r="BX713" s="32">
        <f>IF($BF713&gt;$Y$7,"",IF(AND($BF713=$Y$7,$BG713=23),"",Entrées!S741-Entrées!S740))</f>
        <v>773</v>
      </c>
      <c r="BY713" s="32">
        <f>IF($BF713&gt;$Y$7,"",IF(AND($BF713=$Y$7,$BG713=23),"",Entrées!T741-Entrées!T740))</f>
        <v>75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283</v>
      </c>
      <c r="CD713" s="33">
        <f>IF($BF713&lt;=$Y$7,Entrées!J740/CD$2,"")</f>
        <v>0.14610143830431491</v>
      </c>
      <c r="CE713" s="33">
        <f>IF($BF713&lt;=$Y$7,Entrées!K740/CE$2,"")</f>
        <v>1.1944577161968466E-4</v>
      </c>
      <c r="CF713" s="11">
        <f t="shared" si="798"/>
        <v>7926</v>
      </c>
      <c r="CG713" s="11">
        <f t="shared" si="799"/>
        <v>4186</v>
      </c>
      <c r="CH713" s="52">
        <f t="shared" si="800"/>
        <v>0.27160101910413265</v>
      </c>
      <c r="CI713" s="52">
        <f t="shared" si="801"/>
        <v>9.6170382329218221E-2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49473.956989247294</v>
      </c>
      <c r="AK714" s="31">
        <f t="shared" ca="1" si="778"/>
        <v>49350.672043010745</v>
      </c>
      <c r="AL714" s="31">
        <f t="shared" ca="1" si="779"/>
        <v>49398.118279569891</v>
      </c>
      <c r="AM714" s="31">
        <f t="shared" ca="1" si="780"/>
        <v>347.55645161290329</v>
      </c>
      <c r="AN714" s="31">
        <f t="shared" ca="1" si="781"/>
        <v>2588.1444892473114</v>
      </c>
      <c r="AO714" s="31">
        <f t="shared" ca="1" si="782"/>
        <v>1503.5463709677417</v>
      </c>
      <c r="AP714" s="31">
        <f t="shared" ca="1" si="783"/>
        <v>41704.171370967742</v>
      </c>
      <c r="AQ714" s="31">
        <f t="shared" ca="1" si="784"/>
        <v>2152.7096774193546</v>
      </c>
      <c r="AR714" s="31">
        <f t="shared" ca="1" si="785"/>
        <v>402.56922043010746</v>
      </c>
      <c r="AS714" s="31">
        <f t="shared" ca="1" si="786"/>
        <v>6508.2741935483891</v>
      </c>
      <c r="AT714" s="31">
        <f t="shared" ca="1" si="787"/>
        <v>-813.07862903225805</v>
      </c>
      <c r="AU714" s="31">
        <f t="shared" ca="1" si="788"/>
        <v>663.5913978494624</v>
      </c>
      <c r="AV714" s="31">
        <f t="shared" ca="1" si="789"/>
        <v>-5583.5161290322567</v>
      </c>
      <c r="AW714" s="31">
        <f t="shared" ca="1" si="790"/>
        <v>65.047043010752674</v>
      </c>
      <c r="AX714" s="31">
        <f t="shared" ca="1" si="791"/>
        <v>1350.5215053763443</v>
      </c>
      <c r="AY714" s="31">
        <f t="shared" ca="1" si="792"/>
        <v>-1174.383064516129</v>
      </c>
      <c r="AZ714" s="31">
        <f t="shared" ca="1" si="793"/>
        <v>-997.34811827956992</v>
      </c>
      <c r="BA714" s="31">
        <f t="shared" ca="1" si="794"/>
        <v>-382.02016129032256</v>
      </c>
      <c r="BB714" s="31">
        <f t="shared" ca="1" si="795"/>
        <v>-2410.5497311827958</v>
      </c>
      <c r="BC714" s="31">
        <f t="shared" ca="1" si="796"/>
        <v>-1597.1438172043011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1896</v>
      </c>
      <c r="BI714" s="32">
        <f>IF($BF714&gt;$Y$7,"",IF(AND($BF714=$Y$7,$BG714=23),"",Entrées!D742-Entrées!D741))</f>
        <v>1425</v>
      </c>
      <c r="BJ714" s="32">
        <f>IF($BF714&gt;$Y$7,"",IF(AND($BF714=$Y$7,$BG714=23),"",Entrées!E742-Entrées!E741))</f>
        <v>1125</v>
      </c>
      <c r="BK714" s="32">
        <f>IF($BF714&gt;$Y$7,"",IF(AND($BF714=$Y$7,$BG714=23),"",Entrées!F742-Entrées!F741))</f>
        <v>0</v>
      </c>
      <c r="BL714" s="32">
        <f>IF($BF714&gt;$Y$7,"",IF(AND($BF714=$Y$7,$BG714=23),"",Entrées!G742-Entrées!G741))</f>
        <v>117.5</v>
      </c>
      <c r="BM714" s="32">
        <f>IF($BF714&gt;$Y$7,"",IF(AND($BF714=$Y$7,$BG714=23),"",Entrées!H742-Entrées!H741))</f>
        <v>549.5</v>
      </c>
      <c r="BN714" s="32">
        <f>IF($BF714&gt;$Y$7,"",IF(AND($BF714=$Y$7,$BG714=23),"",Entrées!I742-Entrées!I741))</f>
        <v>-25</v>
      </c>
      <c r="BO714" s="32">
        <f>IF($BF714&gt;$Y$7,"",IF(AND($BF714=$Y$7,$BG714=23),"",Entrées!J742-Entrées!J741))</f>
        <v>-117</v>
      </c>
      <c r="BP714" s="32">
        <f>IF($BF714&gt;$Y$7,"",IF(AND($BF714=$Y$7,$BG714=23),"",Entrées!K742-Entrées!K741))</f>
        <v>591</v>
      </c>
      <c r="BQ714" s="32">
        <f>IF($BF714&gt;$Y$7,"",IF(AND($BF714=$Y$7,$BG714=23),"",Entrées!L742-Entrées!L741))</f>
        <v>152.5</v>
      </c>
      <c r="BR714" s="32">
        <f>IF($BF714&gt;$Y$7,"",IF(AND($BF714=$Y$7,$BG714=23),"",Entrées!M742-Entrées!M741))</f>
        <v>0</v>
      </c>
      <c r="BS714" s="32">
        <f>IF($BF714&gt;$Y$7,"",IF(AND($BF714=$Y$7,$BG714=23),"",Entrées!N742-Entrées!N741))</f>
        <v>-10.5</v>
      </c>
      <c r="BT714" s="32">
        <f>IF($BF714&gt;$Y$7,"",IF(AND($BF714=$Y$7,$BG714=23),"",Entrées!O742-Entrées!O741))</f>
        <v>637.5</v>
      </c>
      <c r="BU714" s="32">
        <f>IF($BF714&gt;$Y$7,"",IF(AND($BF714=$Y$7,$BG714=23),"",Entrées!P742-Entrées!P741))</f>
        <v>3.5</v>
      </c>
      <c r="BV714" s="32">
        <f>IF($BF714&gt;$Y$7,"",IF(AND($BF714=$Y$7,$BG714=23),"",Entrées!Q742-Entrées!Q741))</f>
        <v>0</v>
      </c>
      <c r="BW714" s="32">
        <f>IF($BF714&gt;$Y$7,"",IF(AND($BF714=$Y$7,$BG714=23),"",Entrées!R742-Entrées!R741))</f>
        <v>-275</v>
      </c>
      <c r="BX714" s="32">
        <f>IF($BF714&gt;$Y$7,"",IF(AND($BF714=$Y$7,$BG714=23),"",Entrées!S742-Entrées!S741))</f>
        <v>208</v>
      </c>
      <c r="BY714" s="32">
        <f>IF($BF714&gt;$Y$7,"",IF(AND($BF714=$Y$7,$BG714=23),"",Entrées!T742-Entrées!T741))</f>
        <v>0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309</v>
      </c>
      <c r="CD714" s="33">
        <f>IF($BF714&lt;=$Y$7,Entrées!J741/CD$2,"")</f>
        <v>0.14862477920767095</v>
      </c>
      <c r="CE714" s="33">
        <f>IF($BF714&lt;=$Y$7,Entrées!K741/CE$2,"")</f>
        <v>4.2642140468227424E-2</v>
      </c>
      <c r="CF714" s="11">
        <f t="shared" si="798"/>
        <v>7926</v>
      </c>
      <c r="CG714" s="11">
        <f t="shared" si="799"/>
        <v>4186</v>
      </c>
      <c r="CH714" s="52">
        <f t="shared" si="800"/>
        <v>0.27160101910413265</v>
      </c>
      <c r="CI714" s="52">
        <f t="shared" si="801"/>
        <v>9.6170382329218221E-2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-865</v>
      </c>
      <c r="F715" s="28">
        <f ca="1">IF($D715&gt;$D$8,"",INDIRECT(ADDRESS(ROW(Entrées!$C$37)+($D715-1)*24+F$11,COLUMN(Entrées!$C$37)+($C715-1),4,TRUE,"Entrées")))</f>
        <v>-1163</v>
      </c>
      <c r="G715" s="28">
        <f ca="1">IF($D715&gt;$D$8,"",INDIRECT(ADDRESS(ROW(Entrées!$C$37)+($D715-1)*24+G$11,COLUMN(Entrées!$C$37)+($C715-1),4,TRUE,"Entrées")))</f>
        <v>-1932</v>
      </c>
      <c r="H715" s="28">
        <f ca="1">IF($D715&gt;$D$8,"",INDIRECT(ADDRESS(ROW(Entrées!$C$37)+($D715-1)*24+H$11,COLUMN(Entrées!$C$37)+($C715-1),4,TRUE,"Entrées")))</f>
        <v>-1853</v>
      </c>
      <c r="I715" s="28">
        <f ca="1">IF($D715&gt;$D$8,"",INDIRECT(ADDRESS(ROW(Entrées!$C$37)+($D715-1)*24+I$11,COLUMN(Entrées!$C$37)+($C715-1),4,TRUE,"Entrées")))</f>
        <v>-1885</v>
      </c>
      <c r="J715" s="28">
        <f ca="1">IF($D715&gt;$D$8,"",INDIRECT(ADDRESS(ROW(Entrées!$C$37)+($D715-1)*24+J$11,COLUMN(Entrées!$C$37)+($C715-1),4,TRUE,"Entrées")))</f>
        <v>-2162</v>
      </c>
      <c r="K715" s="28">
        <f ca="1">IF($D715&gt;$D$8,"",INDIRECT(ADDRESS(ROW(Entrées!$C$37)+($D715-1)*24+K$11,COLUMN(Entrées!$C$37)+($C715-1),4,TRUE,"Entrées")))</f>
        <v>-1868</v>
      </c>
      <c r="L715" s="28">
        <f ca="1">IF($D715&gt;$D$8,"",INDIRECT(ADDRESS(ROW(Entrées!$C$37)+($D715-1)*24+L$11,COLUMN(Entrées!$C$37)+($C715-1),4,TRUE,"Entrées")))</f>
        <v>-1112</v>
      </c>
      <c r="M715" s="28">
        <f ca="1">IF($D715&gt;$D$8,"",INDIRECT(ADDRESS(ROW(Entrées!$C$37)+($D715-1)*24+M$11,COLUMN(Entrées!$C$37)+($C715-1),4,TRUE,"Entrées")))</f>
        <v>-856</v>
      </c>
      <c r="N715" s="28">
        <f ca="1">IF($D715&gt;$D$8,"",INDIRECT(ADDRESS(ROW(Entrées!$C$37)+($D715-1)*24+N$11,COLUMN(Entrées!$C$37)+($C715-1),4,TRUE,"Entrées")))</f>
        <v>-242</v>
      </c>
      <c r="O715" s="28">
        <f ca="1">IF($D715&gt;$D$8,"",INDIRECT(ADDRESS(ROW(Entrées!$C$37)+($D715-1)*24+O$11,COLUMN(Entrées!$C$37)+($C715-1),4,TRUE,"Entrées")))</f>
        <v>-776</v>
      </c>
      <c r="P715" s="28">
        <f ca="1">IF($D715&gt;$D$8,"",INDIRECT(ADDRESS(ROW(Entrées!$C$37)+($D715-1)*24+P$11,COLUMN(Entrées!$C$37)+($C715-1),4,TRUE,"Entrées")))</f>
        <v>-1149</v>
      </c>
      <c r="Q715" s="28">
        <f ca="1">IF($D715&gt;$D$8,"",INDIRECT(ADDRESS(ROW(Entrées!$C$37)+($D715-1)*24+Q$11,COLUMN(Entrées!$C$37)+($C715-1),4,TRUE,"Entrées")))</f>
        <v>-235</v>
      </c>
      <c r="R715" s="28">
        <f ca="1">IF($D715&gt;$D$8,"",INDIRECT(ADDRESS(ROW(Entrées!$C$37)+($D715-1)*24+R$11,COLUMN(Entrées!$C$37)+($C715-1),4,TRUE,"Entrées")))</f>
        <v>-814</v>
      </c>
      <c r="S715" s="28">
        <f ca="1">IF($D715&gt;$D$8,"",INDIRECT(ADDRESS(ROW(Entrées!$C$37)+($D715-1)*24+S$11,COLUMN(Entrées!$C$37)+($C715-1),4,TRUE,"Entrées")))</f>
        <v>-1523</v>
      </c>
      <c r="T715" s="28">
        <f ca="1">IF($D715&gt;$D$8,"",INDIRECT(ADDRESS(ROW(Entrées!$C$37)+($D715-1)*24+T$11,COLUMN(Entrées!$C$37)+($C715-1),4,TRUE,"Entrées")))</f>
        <v>-1649</v>
      </c>
      <c r="U715" s="28">
        <f ca="1">IF($D715&gt;$D$8,"",INDIRECT(ADDRESS(ROW(Entrées!$C$37)+($D715-1)*24+U$11,COLUMN(Entrées!$C$37)+($C715-1),4,TRUE,"Entrées")))</f>
        <v>-1684</v>
      </c>
      <c r="V715" s="28">
        <f ca="1">IF($D715&gt;$D$8,"",INDIRECT(ADDRESS(ROW(Entrées!$C$37)+($D715-1)*24+V$11,COLUMN(Entrées!$C$37)+($C715-1),4,TRUE,"Entrées")))</f>
        <v>-1440</v>
      </c>
      <c r="W715" s="28">
        <f ca="1">IF($D715&gt;$D$8,"",INDIRECT(ADDRESS(ROW(Entrées!$C$37)+($D715-1)*24+W$11,COLUMN(Entrées!$C$37)+($C715-1),4,TRUE,"Entrées")))</f>
        <v>-978</v>
      </c>
      <c r="X715" s="28">
        <f ca="1">IF($D715&gt;$D$8,"",INDIRECT(ADDRESS(ROW(Entrées!$C$37)+($D715-1)*24+X$11,COLUMN(Entrées!$C$37)+($C715-1),4,TRUE,"Entrées")))</f>
        <v>248</v>
      </c>
      <c r="Y715" s="28">
        <f ca="1">IF($D715&gt;$D$8,"",INDIRECT(ADDRESS(ROW(Entrées!$C$37)+($D715-1)*24+Y$11,COLUMN(Entrées!$C$37)+($C715-1),4,TRUE,"Entrées")))</f>
        <v>540</v>
      </c>
      <c r="Z715" s="28">
        <f ca="1">IF($D715&gt;$D$8,"",INDIRECT(ADDRESS(ROW(Entrées!$C$37)+($D715-1)*24+Z$11,COLUMN(Entrées!$C$37)+($C715-1),4,TRUE,"Entrées")))</f>
        <v>-1274</v>
      </c>
      <c r="AA715" s="28">
        <f ca="1">IF($D715&gt;$D$8,"",INDIRECT(ADDRESS(ROW(Entrées!$C$37)+($D715-1)*24+AA$11,COLUMN(Entrées!$C$37)+($C715-1),4,TRUE,"Entrées")))</f>
        <v>-1115</v>
      </c>
      <c r="AB715" s="28">
        <f ca="1">IF($D715&gt;$D$8,"",INDIRECT(ADDRESS(ROW(Entrées!$C$37)+($D715-1)*24+AB$11,COLUMN(Entrées!$C$37)+($C715-1),4,TRUE,"Entrées")))</f>
        <v>-603</v>
      </c>
      <c r="AC715" s="11"/>
      <c r="AD715" s="40">
        <f t="shared" ref="AD715:AD745" ca="1" si="861">SUM(E715:AB715)/24</f>
        <v>-1099.5833333333333</v>
      </c>
      <c r="AE715" s="40">
        <f ca="1">MAX(E715:AB715)</f>
        <v>540</v>
      </c>
      <c r="AF715" s="40">
        <f ca="1">MIN(E715:AB715)</f>
        <v>-2162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49473.956989247294</v>
      </c>
      <c r="AK715" s="31">
        <f t="shared" ref="AK715:AK753" ca="1" si="862">IF($AH715&gt;$Y$7,"",AK714)</f>
        <v>49350.672043010745</v>
      </c>
      <c r="AL715" s="31">
        <f t="shared" ref="AL715:AL753" ca="1" si="863">IF($AH715&gt;$Y$7,"",AL714)</f>
        <v>49398.118279569891</v>
      </c>
      <c r="AM715" s="31">
        <f t="shared" ref="AM715:AM753" ca="1" si="864">IF($AH715&gt;$Y$7,"",AM714)</f>
        <v>347.55645161290329</v>
      </c>
      <c r="AN715" s="31">
        <f t="shared" ref="AN715:AN753" ca="1" si="865">IF($AH715&gt;$Y$7,"",AN714)</f>
        <v>2588.1444892473114</v>
      </c>
      <c r="AO715" s="31">
        <f t="shared" ref="AO715:AO753" ca="1" si="866">IF($AH715&gt;$Y$7,"",AO714)</f>
        <v>1503.5463709677417</v>
      </c>
      <c r="AP715" s="31">
        <f t="shared" ref="AP715:AP753" ca="1" si="867">IF($AH715&gt;$Y$7,"",AP714)</f>
        <v>41704.171370967742</v>
      </c>
      <c r="AQ715" s="31">
        <f t="shared" ref="AQ715:AQ753" ca="1" si="868">IF($AH715&gt;$Y$7,"",AQ714)</f>
        <v>2152.7096774193546</v>
      </c>
      <c r="AR715" s="31">
        <f t="shared" ref="AR715:AR753" ca="1" si="869">IF($AH715&gt;$Y$7,"",AR714)</f>
        <v>402.56922043010746</v>
      </c>
      <c r="AS715" s="31">
        <f t="shared" ref="AS715:AS753" ca="1" si="870">IF($AH715&gt;$Y$7,"",AS714)</f>
        <v>6508.2741935483891</v>
      </c>
      <c r="AT715" s="31">
        <f t="shared" ref="AT715:AT753" ca="1" si="871">IF($AH715&gt;$Y$7,"",AT714)</f>
        <v>-813.07862903225805</v>
      </c>
      <c r="AU715" s="31">
        <f t="shared" ref="AU715:AU753" ca="1" si="872">IF($AH715&gt;$Y$7,"",AU714)</f>
        <v>663.5913978494624</v>
      </c>
      <c r="AV715" s="31">
        <f t="shared" ref="AV715:AV753" ca="1" si="873">IF($AH715&gt;$Y$7,"",AV714)</f>
        <v>-5583.5161290322567</v>
      </c>
      <c r="AW715" s="31">
        <f t="shared" ref="AW715:AW753" ca="1" si="874">IF($AH715&gt;$Y$7,"",AW714)</f>
        <v>65.047043010752674</v>
      </c>
      <c r="AX715" s="31">
        <f t="shared" ref="AX715:AX753" ca="1" si="875">IF($AH715&gt;$Y$7,"",AX714)</f>
        <v>1350.5215053763443</v>
      </c>
      <c r="AY715" s="31">
        <f t="shared" ref="AY715:AY753" ca="1" si="876">IF($AH715&gt;$Y$7,"",AY714)</f>
        <v>-1174.383064516129</v>
      </c>
      <c r="AZ715" s="31">
        <f t="shared" ref="AZ715:AZ753" ca="1" si="877">IF($AH715&gt;$Y$7,"",AZ714)</f>
        <v>-997.34811827956992</v>
      </c>
      <c r="BA715" s="31">
        <f t="shared" ref="BA715:BA753" ca="1" si="878">IF($AH715&gt;$Y$7,"",BA714)</f>
        <v>-382.02016129032256</v>
      </c>
      <c r="BB715" s="31">
        <f t="shared" ref="BB715:BB753" ca="1" si="879">IF($AH715&gt;$Y$7,"",BB714)</f>
        <v>-2410.5497311827958</v>
      </c>
      <c r="BC715" s="31">
        <f t="shared" ref="BC715:BC753" ca="1" si="880">IF($AH715&gt;$Y$7,"",BC714)</f>
        <v>-1597.1438172043011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133</v>
      </c>
      <c r="BI715" s="32">
        <f>IF($BF715&gt;$Y$7,"",IF(AND($BF715=$Y$7,$BG715=23),"",Entrées!D743-Entrées!D742))</f>
        <v>587.5</v>
      </c>
      <c r="BJ715" s="32">
        <f>IF($BF715&gt;$Y$7,"",IF(AND($BF715=$Y$7,$BG715=23),"",Entrées!E743-Entrées!E742))</f>
        <v>100</v>
      </c>
      <c r="BK715" s="32">
        <f>IF($BF715&gt;$Y$7,"",IF(AND($BF715=$Y$7,$BG715=23),"",Entrées!F743-Entrées!F742))</f>
        <v>-5</v>
      </c>
      <c r="BL715" s="32">
        <f>IF($BF715&gt;$Y$7,"",IF(AND($BF715=$Y$7,$BG715=23),"",Entrées!G743-Entrées!G742))</f>
        <v>6.5</v>
      </c>
      <c r="BM715" s="32">
        <f>IF($BF715&gt;$Y$7,"",IF(AND($BF715=$Y$7,$BG715=23),"",Entrées!H743-Entrées!H742))</f>
        <v>-25</v>
      </c>
      <c r="BN715" s="32">
        <f>IF($BF715&gt;$Y$7,"",IF(AND($BF715=$Y$7,$BG715=23),"",Entrées!I743-Entrées!I742))</f>
        <v>-117.5</v>
      </c>
      <c r="BO715" s="32">
        <f>IF($BF715&gt;$Y$7,"",IF(AND($BF715=$Y$7,$BG715=23),"",Entrées!J743-Entrées!J742))</f>
        <v>-96.5</v>
      </c>
      <c r="BP715" s="32">
        <f>IF($BF715&gt;$Y$7,"",IF(AND($BF715=$Y$7,$BG715=23),"",Entrées!K743-Entrées!K742))</f>
        <v>579.5</v>
      </c>
      <c r="BQ715" s="32">
        <f>IF($BF715&gt;$Y$7,"",IF(AND($BF715=$Y$7,$BG715=23),"",Entrées!L743-Entrées!L742))</f>
        <v>-67.5</v>
      </c>
      <c r="BR715" s="32">
        <f>IF($BF715&gt;$Y$7,"",IF(AND($BF715=$Y$7,$BG715=23),"",Entrées!M743-Entrées!M742))</f>
        <v>0</v>
      </c>
      <c r="BS715" s="32">
        <f>IF($BF715&gt;$Y$7,"",IF(AND($BF715=$Y$7,$BG715=23),"",Entrées!N743-Entrées!N742))</f>
        <v>-5</v>
      </c>
      <c r="BT715" s="32">
        <f>IF($BF715&gt;$Y$7,"",IF(AND($BF715=$Y$7,$BG715=23),"",Entrées!O743-Entrées!O742))</f>
        <v>-137</v>
      </c>
      <c r="BU715" s="32">
        <f>IF($BF715&gt;$Y$7,"",IF(AND($BF715=$Y$7,$BG715=23),"",Entrées!P743-Entrées!P742))</f>
        <v>-0.5</v>
      </c>
      <c r="BV715" s="32">
        <f>IF($BF715&gt;$Y$7,"",IF(AND($BF715=$Y$7,$BG715=23),"",Entrées!Q743-Entrées!Q742))</f>
        <v>0</v>
      </c>
      <c r="BW715" s="32">
        <f>IF($BF715&gt;$Y$7,"",IF(AND($BF715=$Y$7,$BG715=23),"",Entrées!R743-Entrées!R742))</f>
        <v>-14</v>
      </c>
      <c r="BX715" s="32">
        <f>IF($BF715&gt;$Y$7,"",IF(AND($BF715=$Y$7,$BG715=23),"",Entrées!S743-Entrées!S742))</f>
        <v>-169</v>
      </c>
      <c r="BY715" s="32">
        <f>IF($BF715&gt;$Y$7,"",IF(AND($BF715=$Y$7,$BG715=23),"",Entrées!T743-Entrées!T742))</f>
        <v>0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1</v>
      </c>
      <c r="CD715" s="33">
        <f>IF($BF715&lt;=$Y$7,Entrées!J742/CD$2,"")</f>
        <v>0.13386323492303812</v>
      </c>
      <c r="CE715" s="33">
        <f>IF($BF715&lt;=$Y$7,Entrées!K742/CE$2,"")</f>
        <v>0.18382704252269469</v>
      </c>
      <c r="CF715" s="11">
        <f t="shared" ref="CF715:CF753" si="882">CD$2</f>
        <v>7926</v>
      </c>
      <c r="CG715" s="11">
        <f t="shared" ref="CG715:CG753" si="883">CE$2</f>
        <v>4186</v>
      </c>
      <c r="CH715" s="52">
        <f t="shared" ref="CH715:CH753" si="884">CD$4</f>
        <v>0.27160101910413265</v>
      </c>
      <c r="CI715" s="52">
        <f t="shared" ref="CI715:CI753" si="885">CE$4</f>
        <v>9.6170382329218221E-2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-1622</v>
      </c>
      <c r="F716" s="28">
        <f ca="1">IF($D716&gt;$D$8,"",INDIRECT(ADDRESS(ROW(Entrées!$C$37)+($D716-1)*24+F$11,COLUMN(Entrées!$C$37)+($C716-1),4,TRUE,"Entrées")))</f>
        <v>-1794</v>
      </c>
      <c r="G716" s="28">
        <f ca="1">IF($D716&gt;$D$8,"",INDIRECT(ADDRESS(ROW(Entrées!$C$37)+($D716-1)*24+G$11,COLUMN(Entrées!$C$37)+($C716-1),4,TRUE,"Entrées")))</f>
        <v>-2095</v>
      </c>
      <c r="H716" s="28">
        <f ca="1">IF($D716&gt;$D$8,"",INDIRECT(ADDRESS(ROW(Entrées!$C$37)+($D716-1)*24+H$11,COLUMN(Entrées!$C$37)+($C716-1),4,TRUE,"Entrées")))</f>
        <v>-2562</v>
      </c>
      <c r="I716" s="28">
        <f ca="1">IF($D716&gt;$D$8,"",INDIRECT(ADDRESS(ROW(Entrées!$C$37)+($D716-1)*24+I$11,COLUMN(Entrées!$C$37)+($C716-1),4,TRUE,"Entrées")))</f>
        <v>-2927</v>
      </c>
      <c r="J716" s="28">
        <f ca="1">IF($D716&gt;$D$8,"",INDIRECT(ADDRESS(ROW(Entrées!$C$37)+($D716-1)*24+J$11,COLUMN(Entrées!$C$37)+($C716-1),4,TRUE,"Entrées")))</f>
        <v>-2612</v>
      </c>
      <c r="K716" s="28">
        <f ca="1">IF($D716&gt;$D$8,"",INDIRECT(ADDRESS(ROW(Entrées!$C$37)+($D716-1)*24+K$11,COLUMN(Entrées!$C$37)+($C716-1),4,TRUE,"Entrées")))</f>
        <v>-2301</v>
      </c>
      <c r="L716" s="28">
        <f ca="1">IF($D716&gt;$D$8,"",INDIRECT(ADDRESS(ROW(Entrées!$C$37)+($D716-1)*24+L$11,COLUMN(Entrées!$C$37)+($C716-1),4,TRUE,"Entrées")))</f>
        <v>-2325</v>
      </c>
      <c r="M716" s="28">
        <f ca="1">IF($D716&gt;$D$8,"",INDIRECT(ADDRESS(ROW(Entrées!$C$37)+($D716-1)*24+M$11,COLUMN(Entrées!$C$37)+($C716-1),4,TRUE,"Entrées")))</f>
        <v>-1936</v>
      </c>
      <c r="N716" s="28">
        <f ca="1">IF($D716&gt;$D$8,"",INDIRECT(ADDRESS(ROW(Entrées!$C$37)+($D716-1)*24+N$11,COLUMN(Entrées!$C$37)+($C716-1),4,TRUE,"Entrées")))</f>
        <v>-1373</v>
      </c>
      <c r="O716" s="28">
        <f ca="1">IF($D716&gt;$D$8,"",INDIRECT(ADDRESS(ROW(Entrées!$C$37)+($D716-1)*24+O$11,COLUMN(Entrées!$C$37)+($C716-1),4,TRUE,"Entrées")))</f>
        <v>-1324</v>
      </c>
      <c r="P716" s="28">
        <f ca="1">IF($D716&gt;$D$8,"",INDIRECT(ADDRESS(ROW(Entrées!$C$37)+($D716-1)*24+P$11,COLUMN(Entrées!$C$37)+($C716-1),4,TRUE,"Entrées")))</f>
        <v>-1124</v>
      </c>
      <c r="Q716" s="28">
        <f ca="1">IF($D716&gt;$D$8,"",INDIRECT(ADDRESS(ROW(Entrées!$C$37)+($D716-1)*24+Q$11,COLUMN(Entrées!$C$37)+($C716-1),4,TRUE,"Entrées")))</f>
        <v>-1161</v>
      </c>
      <c r="R716" s="28">
        <f ca="1">IF($D716&gt;$D$8,"",INDIRECT(ADDRESS(ROW(Entrées!$C$37)+($D716-1)*24+R$11,COLUMN(Entrées!$C$37)+($C716-1),4,TRUE,"Entrées")))</f>
        <v>-1341</v>
      </c>
      <c r="S716" s="28">
        <f ca="1">IF($D716&gt;$D$8,"",INDIRECT(ADDRESS(ROW(Entrées!$C$37)+($D716-1)*24+S$11,COLUMN(Entrées!$C$37)+($C716-1),4,TRUE,"Entrées")))</f>
        <v>-1730</v>
      </c>
      <c r="T716" s="28">
        <f ca="1">IF($D716&gt;$D$8,"",INDIRECT(ADDRESS(ROW(Entrées!$C$37)+($D716-1)*24+T$11,COLUMN(Entrées!$C$37)+($C716-1),4,TRUE,"Entrées")))</f>
        <v>-1949</v>
      </c>
      <c r="U716" s="28">
        <f ca="1">IF($D716&gt;$D$8,"",INDIRECT(ADDRESS(ROW(Entrées!$C$37)+($D716-1)*24+U$11,COLUMN(Entrées!$C$37)+($C716-1),4,TRUE,"Entrées")))</f>
        <v>-1869</v>
      </c>
      <c r="V716" s="28">
        <f ca="1">IF($D716&gt;$D$8,"",INDIRECT(ADDRESS(ROW(Entrées!$C$37)+($D716-1)*24+V$11,COLUMN(Entrées!$C$37)+($C716-1),4,TRUE,"Entrées")))</f>
        <v>-1560</v>
      </c>
      <c r="W716" s="28">
        <f ca="1">IF($D716&gt;$D$8,"",INDIRECT(ADDRESS(ROW(Entrées!$C$37)+($D716-1)*24+W$11,COLUMN(Entrées!$C$37)+($C716-1),4,TRUE,"Entrées")))</f>
        <v>-1151</v>
      </c>
      <c r="X716" s="28">
        <f ca="1">IF($D716&gt;$D$8,"",INDIRECT(ADDRESS(ROW(Entrées!$C$37)+($D716-1)*24+X$11,COLUMN(Entrées!$C$37)+($C716-1),4,TRUE,"Entrées")))</f>
        <v>47</v>
      </c>
      <c r="Y716" s="28">
        <f ca="1">IF($D716&gt;$D$8,"",INDIRECT(ADDRESS(ROW(Entrées!$C$37)+($D716-1)*24+Y$11,COLUMN(Entrées!$C$37)+($C716-1),4,TRUE,"Entrées")))</f>
        <v>-361</v>
      </c>
      <c r="Z716" s="28">
        <f ca="1">IF($D716&gt;$D$8,"",INDIRECT(ADDRESS(ROW(Entrées!$C$37)+($D716-1)*24+Z$11,COLUMN(Entrées!$C$37)+($C716-1),4,TRUE,"Entrées")))</f>
        <v>-1407</v>
      </c>
      <c r="AA716" s="28">
        <f ca="1">IF($D716&gt;$D$8,"",INDIRECT(ADDRESS(ROW(Entrées!$C$37)+($D716-1)*24+AA$11,COLUMN(Entrées!$C$37)+($C716-1),4,TRUE,"Entrées")))</f>
        <v>-1556</v>
      </c>
      <c r="AB716" s="28">
        <f ca="1">IF($D716&gt;$D$8,"",INDIRECT(ADDRESS(ROW(Entrées!$C$37)+($D716-1)*24+AB$11,COLUMN(Entrées!$C$37)+($C716-1),4,TRUE,"Entrées")))</f>
        <v>-1128</v>
      </c>
      <c r="AC716" s="11"/>
      <c r="AD716" s="40">
        <f t="shared" ca="1" si="861"/>
        <v>-1631.7083333333333</v>
      </c>
      <c r="AE716" s="40">
        <f t="shared" ref="AE716:AE745" ca="1" si="887">MAX(E716:AB716)</f>
        <v>47</v>
      </c>
      <c r="AF716" s="40">
        <f t="shared" ref="AF716:AF745" ca="1" si="888">MIN(E716:AB716)</f>
        <v>-2927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49473.956989247294</v>
      </c>
      <c r="AK716" s="31">
        <f t="shared" ca="1" si="862"/>
        <v>49350.672043010745</v>
      </c>
      <c r="AL716" s="31">
        <f t="shared" ca="1" si="863"/>
        <v>49398.118279569891</v>
      </c>
      <c r="AM716" s="31">
        <f t="shared" ca="1" si="864"/>
        <v>347.55645161290329</v>
      </c>
      <c r="AN716" s="31">
        <f t="shared" ca="1" si="865"/>
        <v>2588.1444892473114</v>
      </c>
      <c r="AO716" s="31">
        <f t="shared" ca="1" si="866"/>
        <v>1503.5463709677417</v>
      </c>
      <c r="AP716" s="31">
        <f t="shared" ca="1" si="867"/>
        <v>41704.171370967742</v>
      </c>
      <c r="AQ716" s="31">
        <f t="shared" ca="1" si="868"/>
        <v>2152.7096774193546</v>
      </c>
      <c r="AR716" s="31">
        <f t="shared" ca="1" si="869"/>
        <v>402.56922043010746</v>
      </c>
      <c r="AS716" s="31">
        <f t="shared" ca="1" si="870"/>
        <v>6508.2741935483891</v>
      </c>
      <c r="AT716" s="31">
        <f t="shared" ca="1" si="871"/>
        <v>-813.07862903225805</v>
      </c>
      <c r="AU716" s="31">
        <f t="shared" ca="1" si="872"/>
        <v>663.5913978494624</v>
      </c>
      <c r="AV716" s="31">
        <f t="shared" ca="1" si="873"/>
        <v>-5583.5161290322567</v>
      </c>
      <c r="AW716" s="31">
        <f t="shared" ca="1" si="874"/>
        <v>65.047043010752674</v>
      </c>
      <c r="AX716" s="31">
        <f t="shared" ca="1" si="875"/>
        <v>1350.5215053763443</v>
      </c>
      <c r="AY716" s="31">
        <f t="shared" ca="1" si="876"/>
        <v>-1174.383064516129</v>
      </c>
      <c r="AZ716" s="31">
        <f t="shared" ca="1" si="877"/>
        <v>-997.34811827956992</v>
      </c>
      <c r="BA716" s="31">
        <f t="shared" ca="1" si="878"/>
        <v>-382.02016129032256</v>
      </c>
      <c r="BB716" s="31">
        <f t="shared" ca="1" si="879"/>
        <v>-2410.5497311827958</v>
      </c>
      <c r="BC716" s="31">
        <f t="shared" ca="1" si="880"/>
        <v>-1597.1438172043011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-507.5</v>
      </c>
      <c r="BI716" s="32">
        <f>IF($BF716&gt;$Y$7,"",IF(AND($BF716=$Y$7,$BG716=23),"",Entrées!D744-Entrées!D743))</f>
        <v>112.5</v>
      </c>
      <c r="BJ716" s="32">
        <f>IF($BF716&gt;$Y$7,"",IF(AND($BF716=$Y$7,$BG716=23),"",Entrées!E744-Entrées!E743))</f>
        <v>-225</v>
      </c>
      <c r="BK716" s="32">
        <f>IF($BF716&gt;$Y$7,"",IF(AND($BF716=$Y$7,$BG716=23),"",Entrées!F744-Entrées!F743))</f>
        <v>10.5</v>
      </c>
      <c r="BL716" s="32">
        <f>IF($BF716&gt;$Y$7,"",IF(AND($BF716=$Y$7,$BG716=23),"",Entrées!G744-Entrées!G743))</f>
        <v>-342</v>
      </c>
      <c r="BM716" s="32">
        <f>IF($BF716&gt;$Y$7,"",IF(AND($BF716=$Y$7,$BG716=23),"",Entrées!H744-Entrées!H743))</f>
        <v>-7.5</v>
      </c>
      <c r="BN716" s="32">
        <f>IF($BF716&gt;$Y$7,"",IF(AND($BF716=$Y$7,$BG716=23),"",Entrées!I744-Entrées!I743))</f>
        <v>-123</v>
      </c>
      <c r="BO716" s="32">
        <f>IF($BF716&gt;$Y$7,"",IF(AND($BF716=$Y$7,$BG716=23),"",Entrées!J744-Entrées!J743))</f>
        <v>-21.5</v>
      </c>
      <c r="BP716" s="32">
        <f>IF($BF716&gt;$Y$7,"",IF(AND($BF716=$Y$7,$BG716=23),"",Entrées!K744-Entrées!K743))</f>
        <v>459</v>
      </c>
      <c r="BQ716" s="32">
        <f>IF($BF716&gt;$Y$7,"",IF(AND($BF716=$Y$7,$BG716=23),"",Entrées!L744-Entrées!L743))</f>
        <v>-477</v>
      </c>
      <c r="BR716" s="32">
        <f>IF($BF716&gt;$Y$7,"",IF(AND($BF716=$Y$7,$BG716=23),"",Entrées!M744-Entrées!M743))</f>
        <v>0</v>
      </c>
      <c r="BS716" s="32">
        <f>IF($BF716&gt;$Y$7,"",IF(AND($BF716=$Y$7,$BG716=23),"",Entrées!N744-Entrées!N743))</f>
        <v>3</v>
      </c>
      <c r="BT716" s="32">
        <f>IF($BF716&gt;$Y$7,"",IF(AND($BF716=$Y$7,$BG716=23),"",Entrées!O744-Entrées!O743))</f>
        <v>-8</v>
      </c>
      <c r="BU716" s="32">
        <f>IF($BF716&gt;$Y$7,"",IF(AND($BF716=$Y$7,$BG716=23),"",Entrées!P744-Entrées!P743))</f>
        <v>-4.5</v>
      </c>
      <c r="BV716" s="32">
        <f>IF($BF716&gt;$Y$7,"",IF(AND($BF716=$Y$7,$BG716=23),"",Entrées!Q744-Entrées!Q743))</f>
        <v>0</v>
      </c>
      <c r="BW716" s="32">
        <f>IF($BF716&gt;$Y$7,"",IF(AND($BF716=$Y$7,$BG716=23),"",Entrées!R744-Entrées!R743))</f>
        <v>1</v>
      </c>
      <c r="BX716" s="32">
        <f>IF($BF716&gt;$Y$7,"",IF(AND($BF716=$Y$7,$BG716=23),"",Entrées!S744-Entrées!S743))</f>
        <v>267</v>
      </c>
      <c r="BY716" s="32">
        <f>IF($BF716&gt;$Y$7,"",IF(AND($BF716=$Y$7,$BG716=23),"",Entrées!T744-Entrées!T743))</f>
        <v>0</v>
      </c>
      <c r="BZ716" s="32">
        <f>IF($BF716&gt;$Y$7,"",IF(AND($BF716=$Y$7,$BG716=23),"",Entrées!U744-Entrées!U743))</f>
        <v>1</v>
      </c>
      <c r="CA716" s="32">
        <f>IF($BF716&gt;$Y$7,"",IF(AND($BF716=$Y$7,$BG716=23),"",Entrées!V744-Entrées!V743))</f>
        <v>-122</v>
      </c>
      <c r="CD716" s="33">
        <f>IF($BF716&lt;=$Y$7,Entrées!J743/CD$2,"")</f>
        <v>0.1216881150643452</v>
      </c>
      <c r="CE716" s="33">
        <f>IF($BF716&lt;=$Y$7,Entrées!K743/CE$2,"")</f>
        <v>0.32226469182990924</v>
      </c>
      <c r="CF716" s="11">
        <f t="shared" si="882"/>
        <v>7926</v>
      </c>
      <c r="CG716" s="11">
        <f t="shared" si="883"/>
        <v>4186</v>
      </c>
      <c r="CH716" s="52">
        <f t="shared" si="884"/>
        <v>0.27160101910413265</v>
      </c>
      <c r="CI716" s="52">
        <f t="shared" si="885"/>
        <v>9.6170382329218221E-2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-1499</v>
      </c>
      <c r="F717" s="28">
        <f ca="1">IF($D717&gt;$D$8,"",INDIRECT(ADDRESS(ROW(Entrées!$C$37)+($D717-1)*24+F$11,COLUMN(Entrées!$C$37)+($C717-1),4,TRUE,"Entrées")))</f>
        <v>-1318</v>
      </c>
      <c r="G717" s="28">
        <f ca="1">IF($D717&gt;$D$8,"",INDIRECT(ADDRESS(ROW(Entrées!$C$37)+($D717-1)*24+G$11,COLUMN(Entrées!$C$37)+($C717-1),4,TRUE,"Entrées")))</f>
        <v>-1247</v>
      </c>
      <c r="H717" s="28">
        <f ca="1">IF($D717&gt;$D$8,"",INDIRECT(ADDRESS(ROW(Entrées!$C$37)+($D717-1)*24+H$11,COLUMN(Entrées!$C$37)+($C717-1),4,TRUE,"Entrées")))</f>
        <v>-1417</v>
      </c>
      <c r="I717" s="28">
        <f ca="1">IF($D717&gt;$D$8,"",INDIRECT(ADDRESS(ROW(Entrées!$C$37)+($D717-1)*24+I$11,COLUMN(Entrées!$C$37)+($C717-1),4,TRUE,"Entrées")))</f>
        <v>-2289</v>
      </c>
      <c r="J717" s="28">
        <f ca="1">IF($D717&gt;$D$8,"",INDIRECT(ADDRESS(ROW(Entrées!$C$37)+($D717-1)*24+J$11,COLUMN(Entrées!$C$37)+($C717-1),4,TRUE,"Entrées")))</f>
        <v>-1562</v>
      </c>
      <c r="K717" s="28">
        <f ca="1">IF($D717&gt;$D$8,"",INDIRECT(ADDRESS(ROW(Entrées!$C$37)+($D717-1)*24+K$11,COLUMN(Entrées!$C$37)+($C717-1),4,TRUE,"Entrées")))</f>
        <v>-1880</v>
      </c>
      <c r="L717" s="28">
        <f ca="1">IF($D717&gt;$D$8,"",INDIRECT(ADDRESS(ROW(Entrées!$C$37)+($D717-1)*24+L$11,COLUMN(Entrées!$C$37)+($C717-1),4,TRUE,"Entrées")))</f>
        <v>-1532</v>
      </c>
      <c r="M717" s="28">
        <f ca="1">IF($D717&gt;$D$8,"",INDIRECT(ADDRESS(ROW(Entrées!$C$37)+($D717-1)*24+M$11,COLUMN(Entrées!$C$37)+($C717-1),4,TRUE,"Entrées")))</f>
        <v>-551</v>
      </c>
      <c r="N717" s="28">
        <f ca="1">IF($D717&gt;$D$8,"",INDIRECT(ADDRESS(ROW(Entrées!$C$37)+($D717-1)*24+N$11,COLUMN(Entrées!$C$37)+($C717-1),4,TRUE,"Entrées")))</f>
        <v>-662</v>
      </c>
      <c r="O717" s="28">
        <f ca="1">IF($D717&gt;$D$8,"",INDIRECT(ADDRESS(ROW(Entrées!$C$37)+($D717-1)*24+O$11,COLUMN(Entrées!$C$37)+($C717-1),4,TRUE,"Entrées")))</f>
        <v>-1083</v>
      </c>
      <c r="P717" s="28">
        <f ca="1">IF($D717&gt;$D$8,"",INDIRECT(ADDRESS(ROW(Entrées!$C$37)+($D717-1)*24+P$11,COLUMN(Entrées!$C$37)+($C717-1),4,TRUE,"Entrées")))</f>
        <v>-967</v>
      </c>
      <c r="Q717" s="28">
        <f ca="1">IF($D717&gt;$D$8,"",INDIRECT(ADDRESS(ROW(Entrées!$C$37)+($D717-1)*24+Q$11,COLUMN(Entrées!$C$37)+($C717-1),4,TRUE,"Entrées")))</f>
        <v>-459</v>
      </c>
      <c r="R717" s="28">
        <f ca="1">IF($D717&gt;$D$8,"",INDIRECT(ADDRESS(ROW(Entrées!$C$37)+($D717-1)*24+R$11,COLUMN(Entrées!$C$37)+($C717-1),4,TRUE,"Entrées")))</f>
        <v>-234</v>
      </c>
      <c r="S717" s="28">
        <f ca="1">IF($D717&gt;$D$8,"",INDIRECT(ADDRESS(ROW(Entrées!$C$37)+($D717-1)*24+S$11,COLUMN(Entrées!$C$37)+($C717-1),4,TRUE,"Entrées")))</f>
        <v>-547</v>
      </c>
      <c r="T717" s="28">
        <f ca="1">IF($D717&gt;$D$8,"",INDIRECT(ADDRESS(ROW(Entrées!$C$37)+($D717-1)*24+T$11,COLUMN(Entrées!$C$37)+($C717-1),4,TRUE,"Entrées")))</f>
        <v>-927</v>
      </c>
      <c r="U717" s="28">
        <f ca="1">IF($D717&gt;$D$8,"",INDIRECT(ADDRESS(ROW(Entrées!$C$37)+($D717-1)*24+U$11,COLUMN(Entrées!$C$37)+($C717-1),4,TRUE,"Entrées")))</f>
        <v>-1483</v>
      </c>
      <c r="V717" s="28">
        <f ca="1">IF($D717&gt;$D$8,"",INDIRECT(ADDRESS(ROW(Entrées!$C$37)+($D717-1)*24+V$11,COLUMN(Entrées!$C$37)+($C717-1),4,TRUE,"Entrées")))</f>
        <v>664</v>
      </c>
      <c r="W717" s="28">
        <f ca="1">IF($D717&gt;$D$8,"",INDIRECT(ADDRESS(ROW(Entrées!$C$37)+($D717-1)*24+W$11,COLUMN(Entrées!$C$37)+($C717-1),4,TRUE,"Entrées")))</f>
        <v>693</v>
      </c>
      <c r="X717" s="28">
        <f ca="1">IF($D717&gt;$D$8,"",INDIRECT(ADDRESS(ROW(Entrées!$C$37)+($D717-1)*24+X$11,COLUMN(Entrées!$C$37)+($C717-1),4,TRUE,"Entrées")))</f>
        <v>1100</v>
      </c>
      <c r="Y717" s="28">
        <f ca="1">IF($D717&gt;$D$8,"",INDIRECT(ADDRESS(ROW(Entrées!$C$37)+($D717-1)*24+Y$11,COLUMN(Entrées!$C$37)+($C717-1),4,TRUE,"Entrées")))</f>
        <v>1100</v>
      </c>
      <c r="Z717" s="28">
        <f ca="1">IF($D717&gt;$D$8,"",INDIRECT(ADDRESS(ROW(Entrées!$C$37)+($D717-1)*24+Z$11,COLUMN(Entrées!$C$37)+($C717-1),4,TRUE,"Entrées")))</f>
        <v>375</v>
      </c>
      <c r="AA717" s="28">
        <f ca="1">IF($D717&gt;$D$8,"",INDIRECT(ADDRESS(ROW(Entrées!$C$37)+($D717-1)*24+AA$11,COLUMN(Entrées!$C$37)+($C717-1),4,TRUE,"Entrées")))</f>
        <v>-767</v>
      </c>
      <c r="AB717" s="28">
        <f ca="1">IF($D717&gt;$D$8,"",INDIRECT(ADDRESS(ROW(Entrées!$C$37)+($D717-1)*24+AB$11,COLUMN(Entrées!$C$37)+($C717-1),4,TRUE,"Entrées")))</f>
        <v>-573</v>
      </c>
      <c r="AC717" s="11"/>
      <c r="AD717" s="40">
        <f t="shared" ca="1" si="861"/>
        <v>-711.04166666666663</v>
      </c>
      <c r="AE717" s="40">
        <f t="shared" ca="1" si="887"/>
        <v>1100</v>
      </c>
      <c r="AF717" s="40">
        <f t="shared" ca="1" si="888"/>
        <v>-2289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49473.956989247294</v>
      </c>
      <c r="AK717" s="31">
        <f t="shared" ca="1" si="862"/>
        <v>49350.672043010745</v>
      </c>
      <c r="AL717" s="31">
        <f t="shared" ca="1" si="863"/>
        <v>49398.118279569891</v>
      </c>
      <c r="AM717" s="31">
        <f t="shared" ca="1" si="864"/>
        <v>347.55645161290329</v>
      </c>
      <c r="AN717" s="31">
        <f t="shared" ca="1" si="865"/>
        <v>2588.1444892473114</v>
      </c>
      <c r="AO717" s="31">
        <f t="shared" ca="1" si="866"/>
        <v>1503.5463709677417</v>
      </c>
      <c r="AP717" s="31">
        <f t="shared" ca="1" si="867"/>
        <v>41704.171370967742</v>
      </c>
      <c r="AQ717" s="31">
        <f t="shared" ca="1" si="868"/>
        <v>2152.7096774193546</v>
      </c>
      <c r="AR717" s="31">
        <f t="shared" ca="1" si="869"/>
        <v>402.56922043010746</v>
      </c>
      <c r="AS717" s="31">
        <f t="shared" ca="1" si="870"/>
        <v>6508.2741935483891</v>
      </c>
      <c r="AT717" s="31">
        <f t="shared" ca="1" si="871"/>
        <v>-813.07862903225805</v>
      </c>
      <c r="AU717" s="31">
        <f t="shared" ca="1" si="872"/>
        <v>663.5913978494624</v>
      </c>
      <c r="AV717" s="31">
        <f t="shared" ca="1" si="873"/>
        <v>-5583.5161290322567</v>
      </c>
      <c r="AW717" s="31">
        <f t="shared" ca="1" si="874"/>
        <v>65.047043010752674</v>
      </c>
      <c r="AX717" s="31">
        <f t="shared" ca="1" si="875"/>
        <v>1350.5215053763443</v>
      </c>
      <c r="AY717" s="31">
        <f t="shared" ca="1" si="876"/>
        <v>-1174.383064516129</v>
      </c>
      <c r="AZ717" s="31">
        <f t="shared" ca="1" si="877"/>
        <v>-997.34811827956992</v>
      </c>
      <c r="BA717" s="31">
        <f t="shared" ca="1" si="878"/>
        <v>-382.02016129032256</v>
      </c>
      <c r="BB717" s="31">
        <f t="shared" ca="1" si="879"/>
        <v>-2410.5497311827958</v>
      </c>
      <c r="BC717" s="31">
        <f t="shared" ca="1" si="880"/>
        <v>-1597.1438172043011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-187.5</v>
      </c>
      <c r="BI717" s="32">
        <f>IF($BF717&gt;$Y$7,"",IF(AND($BF717=$Y$7,$BG717=23),"",Entrées!D745-Entrées!D744))</f>
        <v>-387.5</v>
      </c>
      <c r="BJ717" s="32">
        <f>IF($BF717&gt;$Y$7,"",IF(AND($BF717=$Y$7,$BG717=23),"",Entrées!E745-Entrées!E744))</f>
        <v>-387.5</v>
      </c>
      <c r="BK717" s="32">
        <f>IF($BF717&gt;$Y$7,"",IF(AND($BF717=$Y$7,$BG717=23),"",Entrées!F745-Entrées!F744))</f>
        <v>10</v>
      </c>
      <c r="BL717" s="32">
        <f>IF($BF717&gt;$Y$7,"",IF(AND($BF717=$Y$7,$BG717=23),"",Entrées!G745-Entrées!G744))</f>
        <v>189</v>
      </c>
      <c r="BM717" s="32">
        <f>IF($BF717&gt;$Y$7,"",IF(AND($BF717=$Y$7,$BG717=23),"",Entrées!H745-Entrées!H744))</f>
        <v>-40.5</v>
      </c>
      <c r="BN717" s="32">
        <f>IF($BF717&gt;$Y$7,"",IF(AND($BF717=$Y$7,$BG717=23),"",Entrées!I745-Entrées!I744))</f>
        <v>-74.5</v>
      </c>
      <c r="BO717" s="32">
        <f>IF($BF717&gt;$Y$7,"",IF(AND($BF717=$Y$7,$BG717=23),"",Entrées!J745-Entrées!J744))</f>
        <v>109</v>
      </c>
      <c r="BP717" s="32">
        <f>IF($BF717&gt;$Y$7,"",IF(AND($BF717=$Y$7,$BG717=23),"",Entrées!K745-Entrées!K744))</f>
        <v>254.5</v>
      </c>
      <c r="BQ717" s="32">
        <f>IF($BF717&gt;$Y$7,"",IF(AND($BF717=$Y$7,$BG717=23),"",Entrées!L745-Entrées!L744))</f>
        <v>-382</v>
      </c>
      <c r="BR717" s="32">
        <f>IF($BF717&gt;$Y$7,"",IF(AND($BF717=$Y$7,$BG717=23),"",Entrées!M745-Entrées!M744))</f>
        <v>0</v>
      </c>
      <c r="BS717" s="32">
        <f>IF($BF717&gt;$Y$7,"",IF(AND($BF717=$Y$7,$BG717=23),"",Entrées!N745-Entrées!N744))</f>
        <v>7</v>
      </c>
      <c r="BT717" s="32">
        <f>IF($BF717&gt;$Y$7,"",IF(AND($BF717=$Y$7,$BG717=23),"",Entrées!O745-Entrées!O744))</f>
        <v>-262.5</v>
      </c>
      <c r="BU717" s="32">
        <f>IF($BF717&gt;$Y$7,"",IF(AND($BF717=$Y$7,$BG717=23),"",Entrées!P745-Entrées!P744))</f>
        <v>2.5</v>
      </c>
      <c r="BV717" s="32">
        <f>IF($BF717&gt;$Y$7,"",IF(AND($BF717=$Y$7,$BG717=23),"",Entrées!Q745-Entrées!Q744))</f>
        <v>0</v>
      </c>
      <c r="BW717" s="32">
        <f>IF($BF717&gt;$Y$7,"",IF(AND($BF717=$Y$7,$BG717=23),"",Entrées!R745-Entrées!R744))</f>
        <v>6</v>
      </c>
      <c r="BX717" s="32">
        <f>IF($BF717&gt;$Y$7,"",IF(AND($BF717=$Y$7,$BG717=23),"",Entrées!S745-Entrées!S744))</f>
        <v>-78</v>
      </c>
      <c r="BY717" s="32">
        <f>IF($BF717&gt;$Y$7,"",IF(AND($BF717=$Y$7,$BG717=23),"",Entrées!T745-Entrées!T744))</f>
        <v>-83</v>
      </c>
      <c r="BZ717" s="32">
        <f>IF($BF717&gt;$Y$7,"",IF(AND($BF717=$Y$7,$BG717=23),"",Entrées!U745-Entrées!U744))</f>
        <v>119</v>
      </c>
      <c r="CA717" s="32">
        <f>IF($BF717&gt;$Y$7,"",IF(AND($BF717=$Y$7,$BG717=23),"",Entrées!V745-Entrées!V744))</f>
        <v>-224</v>
      </c>
      <c r="CD717" s="33">
        <f>IF($BF717&lt;=$Y$7,Entrées!J744/CD$2,"")</f>
        <v>0.11897552359323744</v>
      </c>
      <c r="CE717" s="33">
        <f>IF($BF717&lt;=$Y$7,Entrées!K744/CE$2,"")</f>
        <v>0.43191591017677972</v>
      </c>
      <c r="CF717" s="11">
        <f t="shared" si="882"/>
        <v>7926</v>
      </c>
      <c r="CG717" s="11">
        <f t="shared" si="883"/>
        <v>4186</v>
      </c>
      <c r="CH717" s="52">
        <f t="shared" si="884"/>
        <v>0.27160101910413265</v>
      </c>
      <c r="CI717" s="52">
        <f t="shared" si="885"/>
        <v>9.6170382329218221E-2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-1260</v>
      </c>
      <c r="F718" s="28">
        <f ca="1">IF($D718&gt;$D$8,"",INDIRECT(ADDRESS(ROW(Entrées!$C$37)+($D718-1)*24+F$11,COLUMN(Entrées!$C$37)+($C718-1),4,TRUE,"Entrées")))</f>
        <v>-1319</v>
      </c>
      <c r="G718" s="28">
        <f ca="1">IF($D718&gt;$D$8,"",INDIRECT(ADDRESS(ROW(Entrées!$C$37)+($D718-1)*24+G$11,COLUMN(Entrées!$C$37)+($C718-1),4,TRUE,"Entrées")))</f>
        <v>-1331</v>
      </c>
      <c r="H718" s="28">
        <f ca="1">IF($D718&gt;$D$8,"",INDIRECT(ADDRESS(ROW(Entrées!$C$37)+($D718-1)*24+H$11,COLUMN(Entrées!$C$37)+($C718-1),4,TRUE,"Entrées")))</f>
        <v>-1310</v>
      </c>
      <c r="I718" s="28">
        <f ca="1">IF($D718&gt;$D$8,"",INDIRECT(ADDRESS(ROW(Entrées!$C$37)+($D718-1)*24+I$11,COLUMN(Entrées!$C$37)+($C718-1),4,TRUE,"Entrées")))</f>
        <v>-1183</v>
      </c>
      <c r="J718" s="28">
        <f ca="1">IF($D718&gt;$D$8,"",INDIRECT(ADDRESS(ROW(Entrées!$C$37)+($D718-1)*24+J$11,COLUMN(Entrées!$C$37)+($C718-1),4,TRUE,"Entrées")))</f>
        <v>-1309</v>
      </c>
      <c r="K718" s="28">
        <f ca="1">IF($D718&gt;$D$8,"",INDIRECT(ADDRESS(ROW(Entrées!$C$37)+($D718-1)*24+K$11,COLUMN(Entrées!$C$37)+($C718-1),4,TRUE,"Entrées")))</f>
        <v>-472</v>
      </c>
      <c r="L718" s="28">
        <f ca="1">IF($D718&gt;$D$8,"",INDIRECT(ADDRESS(ROW(Entrées!$C$37)+($D718-1)*24+L$11,COLUMN(Entrées!$C$37)+($C718-1),4,TRUE,"Entrées")))</f>
        <v>-64</v>
      </c>
      <c r="M718" s="28">
        <f ca="1">IF($D718&gt;$D$8,"",INDIRECT(ADDRESS(ROW(Entrées!$C$37)+($D718-1)*24+M$11,COLUMN(Entrées!$C$37)+($C718-1),4,TRUE,"Entrées")))</f>
        <v>-59</v>
      </c>
      <c r="N718" s="28">
        <f ca="1">IF($D718&gt;$D$8,"",INDIRECT(ADDRESS(ROW(Entrées!$C$37)+($D718-1)*24+N$11,COLUMN(Entrées!$C$37)+($C718-1),4,TRUE,"Entrées")))</f>
        <v>238</v>
      </c>
      <c r="O718" s="28">
        <f ca="1">IF($D718&gt;$D$8,"",INDIRECT(ADDRESS(ROW(Entrées!$C$37)+($D718-1)*24+O$11,COLUMN(Entrées!$C$37)+($C718-1),4,TRUE,"Entrées")))</f>
        <v>-87</v>
      </c>
      <c r="P718" s="28">
        <f ca="1">IF($D718&gt;$D$8,"",INDIRECT(ADDRESS(ROW(Entrées!$C$37)+($D718-1)*24+P$11,COLUMN(Entrées!$C$37)+($C718-1),4,TRUE,"Entrées")))</f>
        <v>-306</v>
      </c>
      <c r="Q718" s="28">
        <f ca="1">IF($D718&gt;$D$8,"",INDIRECT(ADDRESS(ROW(Entrées!$C$37)+($D718-1)*24+Q$11,COLUMN(Entrées!$C$37)+($C718-1),4,TRUE,"Entrées")))</f>
        <v>8</v>
      </c>
      <c r="R718" s="28">
        <f ca="1">IF($D718&gt;$D$8,"",INDIRECT(ADDRESS(ROW(Entrées!$C$37)+($D718-1)*24+R$11,COLUMN(Entrées!$C$37)+($C718-1),4,TRUE,"Entrées")))</f>
        <v>-773</v>
      </c>
      <c r="S718" s="28">
        <f ca="1">IF($D718&gt;$D$8,"",INDIRECT(ADDRESS(ROW(Entrées!$C$37)+($D718-1)*24+S$11,COLUMN(Entrées!$C$37)+($C718-1),4,TRUE,"Entrées")))</f>
        <v>-926</v>
      </c>
      <c r="T718" s="28">
        <f ca="1">IF($D718&gt;$D$8,"",INDIRECT(ADDRESS(ROW(Entrées!$C$37)+($D718-1)*24+T$11,COLUMN(Entrées!$C$37)+($C718-1),4,TRUE,"Entrées")))</f>
        <v>-1525</v>
      </c>
      <c r="U718" s="28">
        <f ca="1">IF($D718&gt;$D$8,"",INDIRECT(ADDRESS(ROW(Entrées!$C$37)+($D718-1)*24+U$11,COLUMN(Entrées!$C$37)+($C718-1),4,TRUE,"Entrées")))</f>
        <v>-1453</v>
      </c>
      <c r="V718" s="28">
        <f ca="1">IF($D718&gt;$D$8,"",INDIRECT(ADDRESS(ROW(Entrées!$C$37)+($D718-1)*24+V$11,COLUMN(Entrées!$C$37)+($C718-1),4,TRUE,"Entrées")))</f>
        <v>-981</v>
      </c>
      <c r="W718" s="28">
        <f ca="1">IF($D718&gt;$D$8,"",INDIRECT(ADDRESS(ROW(Entrées!$C$37)+($D718-1)*24+W$11,COLUMN(Entrées!$C$37)+($C718-1),4,TRUE,"Entrées")))</f>
        <v>-751</v>
      </c>
      <c r="X718" s="28">
        <f ca="1">IF($D718&gt;$D$8,"",INDIRECT(ADDRESS(ROW(Entrées!$C$37)+($D718-1)*24+X$11,COLUMN(Entrées!$C$37)+($C718-1),4,TRUE,"Entrées")))</f>
        <v>192</v>
      </c>
      <c r="Y718" s="28">
        <f ca="1">IF($D718&gt;$D$8,"",INDIRECT(ADDRESS(ROW(Entrées!$C$37)+($D718-1)*24+Y$11,COLUMN(Entrées!$C$37)+($C718-1),4,TRUE,"Entrées")))</f>
        <v>-462</v>
      </c>
      <c r="Z718" s="28">
        <f ca="1">IF($D718&gt;$D$8,"",INDIRECT(ADDRESS(ROW(Entrées!$C$37)+($D718-1)*24+Z$11,COLUMN(Entrées!$C$37)+($C718-1),4,TRUE,"Entrées")))</f>
        <v>-1545</v>
      </c>
      <c r="AA718" s="28">
        <f ca="1">IF($D718&gt;$D$8,"",INDIRECT(ADDRESS(ROW(Entrées!$C$37)+($D718-1)*24+AA$11,COLUMN(Entrées!$C$37)+($C718-1),4,TRUE,"Entrées")))</f>
        <v>-1464</v>
      </c>
      <c r="AB718" s="28">
        <f ca="1">IF($D718&gt;$D$8,"",INDIRECT(ADDRESS(ROW(Entrées!$C$37)+($D718-1)*24+AB$11,COLUMN(Entrées!$C$37)+($C718-1),4,TRUE,"Entrées")))</f>
        <v>-1116</v>
      </c>
      <c r="AC718" s="11"/>
      <c r="AD718" s="40">
        <f t="shared" ca="1" si="861"/>
        <v>-802.41666666666663</v>
      </c>
      <c r="AE718" s="40">
        <f t="shared" ca="1" si="887"/>
        <v>238</v>
      </c>
      <c r="AF718" s="40">
        <f t="shared" ca="1" si="888"/>
        <v>-1545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49473.956989247294</v>
      </c>
      <c r="AK718" s="31">
        <f t="shared" ca="1" si="862"/>
        <v>49350.672043010745</v>
      </c>
      <c r="AL718" s="31">
        <f t="shared" ca="1" si="863"/>
        <v>49398.118279569891</v>
      </c>
      <c r="AM718" s="31">
        <f t="shared" ca="1" si="864"/>
        <v>347.55645161290329</v>
      </c>
      <c r="AN718" s="31">
        <f t="shared" ca="1" si="865"/>
        <v>2588.1444892473114</v>
      </c>
      <c r="AO718" s="31">
        <f t="shared" ca="1" si="866"/>
        <v>1503.5463709677417</v>
      </c>
      <c r="AP718" s="31">
        <f t="shared" ca="1" si="867"/>
        <v>41704.171370967742</v>
      </c>
      <c r="AQ718" s="31">
        <f t="shared" ca="1" si="868"/>
        <v>2152.7096774193546</v>
      </c>
      <c r="AR718" s="31">
        <f t="shared" ca="1" si="869"/>
        <v>402.56922043010746</v>
      </c>
      <c r="AS718" s="31">
        <f t="shared" ca="1" si="870"/>
        <v>6508.2741935483891</v>
      </c>
      <c r="AT718" s="31">
        <f t="shared" ca="1" si="871"/>
        <v>-813.07862903225805</v>
      </c>
      <c r="AU718" s="31">
        <f t="shared" ca="1" si="872"/>
        <v>663.5913978494624</v>
      </c>
      <c r="AV718" s="31">
        <f t="shared" ca="1" si="873"/>
        <v>-5583.5161290322567</v>
      </c>
      <c r="AW718" s="31">
        <f t="shared" ca="1" si="874"/>
        <v>65.047043010752674</v>
      </c>
      <c r="AX718" s="31">
        <f t="shared" ca="1" si="875"/>
        <v>1350.5215053763443</v>
      </c>
      <c r="AY718" s="31">
        <f t="shared" ca="1" si="876"/>
        <v>-1174.383064516129</v>
      </c>
      <c r="AZ718" s="31">
        <f t="shared" ca="1" si="877"/>
        <v>-997.34811827956992</v>
      </c>
      <c r="BA718" s="31">
        <f t="shared" ca="1" si="878"/>
        <v>-382.02016129032256</v>
      </c>
      <c r="BB718" s="31">
        <f t="shared" ca="1" si="879"/>
        <v>-2410.5497311827958</v>
      </c>
      <c r="BC718" s="31">
        <f t="shared" ca="1" si="880"/>
        <v>-1597.1438172043011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-1070.5</v>
      </c>
      <c r="BI718" s="32">
        <f>IF($BF718&gt;$Y$7,"",IF(AND($BF718=$Y$7,$BG718=23),"",Entrées!D746-Entrées!D745))</f>
        <v>-762.5</v>
      </c>
      <c r="BJ718" s="32">
        <f>IF($BF718&gt;$Y$7,"",IF(AND($BF718=$Y$7,$BG718=23),"",Entrées!E746-Entrées!E745))</f>
        <v>-937.5</v>
      </c>
      <c r="BK718" s="32">
        <f>IF($BF718&gt;$Y$7,"",IF(AND($BF718=$Y$7,$BG718=23),"",Entrées!F746-Entrées!F745))</f>
        <v>-19</v>
      </c>
      <c r="BL718" s="32">
        <f>IF($BF718&gt;$Y$7,"",IF(AND($BF718=$Y$7,$BG718=23),"",Entrées!G746-Entrées!G745))</f>
        <v>160</v>
      </c>
      <c r="BM718" s="32">
        <f>IF($BF718&gt;$Y$7,"",IF(AND($BF718=$Y$7,$BG718=23),"",Entrées!H746-Entrées!H745))</f>
        <v>-54</v>
      </c>
      <c r="BN718" s="32">
        <f>IF($BF718&gt;$Y$7,"",IF(AND($BF718=$Y$7,$BG718=23),"",Entrées!I746-Entrées!I745))</f>
        <v>-669.5</v>
      </c>
      <c r="BO718" s="32">
        <f>IF($BF718&gt;$Y$7,"",IF(AND($BF718=$Y$7,$BG718=23),"",Entrées!J746-Entrées!J745))</f>
        <v>117.5</v>
      </c>
      <c r="BP718" s="32">
        <f>IF($BF718&gt;$Y$7,"",IF(AND($BF718=$Y$7,$BG718=23),"",Entrées!K746-Entrées!K745))</f>
        <v>-44.5</v>
      </c>
      <c r="BQ718" s="32">
        <f>IF($BF718&gt;$Y$7,"",IF(AND($BF718=$Y$7,$BG718=23),"",Entrées!L746-Entrées!L745))</f>
        <v>215.5</v>
      </c>
      <c r="BR718" s="32">
        <f>IF($BF718&gt;$Y$7,"",IF(AND($BF718=$Y$7,$BG718=23),"",Entrées!M746-Entrées!M745))</f>
        <v>0</v>
      </c>
      <c r="BS718" s="32">
        <f>IF($BF718&gt;$Y$7,"",IF(AND($BF718=$Y$7,$BG718=23),"",Entrées!N746-Entrées!N745))</f>
        <v>7.5</v>
      </c>
      <c r="BT718" s="32">
        <f>IF($BF718&gt;$Y$7,"",IF(AND($BF718=$Y$7,$BG718=23),"",Entrées!O746-Entrées!O745))</f>
        <v>-783</v>
      </c>
      <c r="BU718" s="32">
        <f>IF($BF718&gt;$Y$7,"",IF(AND($BF718=$Y$7,$BG718=23),"",Entrées!P746-Entrées!P745))</f>
        <v>2.5</v>
      </c>
      <c r="BV718" s="32">
        <f>IF($BF718&gt;$Y$7,"",IF(AND($BF718=$Y$7,$BG718=23),"",Entrées!Q746-Entrées!Q745))</f>
        <v>0</v>
      </c>
      <c r="BW718" s="32">
        <f>IF($BF718&gt;$Y$7,"",IF(AND($BF718=$Y$7,$BG718=23),"",Entrées!R746-Entrées!R745))</f>
        <v>-7</v>
      </c>
      <c r="BX718" s="32">
        <f>IF($BF718&gt;$Y$7,"",IF(AND($BF718=$Y$7,$BG718=23),"",Entrées!S746-Entrées!S745))</f>
        <v>-299</v>
      </c>
      <c r="BY718" s="32">
        <f>IF($BF718&gt;$Y$7,"",IF(AND($BF718=$Y$7,$BG718=23),"",Entrées!T746-Entrées!T745))</f>
        <v>-201</v>
      </c>
      <c r="BZ718" s="32">
        <f>IF($BF718&gt;$Y$7,"",IF(AND($BF718=$Y$7,$BG718=23),"",Entrées!U746-Entrées!U745))</f>
        <v>-120</v>
      </c>
      <c r="CA718" s="32">
        <f>IF($BF718&gt;$Y$7,"",IF(AND($BF718=$Y$7,$BG718=23),"",Entrées!V746-Entrées!V745))</f>
        <v>-99</v>
      </c>
      <c r="CD718" s="33">
        <f>IF($BF718&lt;=$Y$7,Entrées!J745/CD$2,"")</f>
        <v>0.13272773151652789</v>
      </c>
      <c r="CE718" s="33">
        <f>IF($BF718&lt;=$Y$7,Entrées!K745/CE$2,"")</f>
        <v>0.49271380793119923</v>
      </c>
      <c r="CF718" s="11">
        <f t="shared" si="882"/>
        <v>7926</v>
      </c>
      <c r="CG718" s="11">
        <f t="shared" si="883"/>
        <v>4186</v>
      </c>
      <c r="CH718" s="52">
        <f t="shared" si="884"/>
        <v>0.27160101910413265</v>
      </c>
      <c r="CI718" s="52">
        <f t="shared" si="885"/>
        <v>9.6170382329218221E-2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-792</v>
      </c>
      <c r="F719" s="28">
        <f ca="1">IF($D719&gt;$D$8,"",INDIRECT(ADDRESS(ROW(Entrées!$C$37)+($D719-1)*24+F$11,COLUMN(Entrées!$C$37)+($C719-1),4,TRUE,"Entrées")))</f>
        <v>-975</v>
      </c>
      <c r="G719" s="28">
        <f ca="1">IF($D719&gt;$D$8,"",INDIRECT(ADDRESS(ROW(Entrées!$C$37)+($D719-1)*24+G$11,COLUMN(Entrées!$C$37)+($C719-1),4,TRUE,"Entrées")))</f>
        <v>-1387</v>
      </c>
      <c r="H719" s="28">
        <f ca="1">IF($D719&gt;$D$8,"",INDIRECT(ADDRESS(ROW(Entrées!$C$37)+($D719-1)*24+H$11,COLUMN(Entrées!$C$37)+($C719-1),4,TRUE,"Entrées")))</f>
        <v>-2260</v>
      </c>
      <c r="I719" s="28">
        <f ca="1">IF($D719&gt;$D$8,"",INDIRECT(ADDRESS(ROW(Entrées!$C$37)+($D719-1)*24+I$11,COLUMN(Entrées!$C$37)+($C719-1),4,TRUE,"Entrées")))</f>
        <v>-2297</v>
      </c>
      <c r="J719" s="28">
        <f ca="1">IF($D719&gt;$D$8,"",INDIRECT(ADDRESS(ROW(Entrées!$C$37)+($D719-1)*24+J$11,COLUMN(Entrées!$C$37)+($C719-1),4,TRUE,"Entrées")))</f>
        <v>-2403</v>
      </c>
      <c r="K719" s="28">
        <f ca="1">IF($D719&gt;$D$8,"",INDIRECT(ADDRESS(ROW(Entrées!$C$37)+($D719-1)*24+K$11,COLUMN(Entrées!$C$37)+($C719-1),4,TRUE,"Entrées")))</f>
        <v>-2036</v>
      </c>
      <c r="L719" s="28">
        <f ca="1">IF($D719&gt;$D$8,"",INDIRECT(ADDRESS(ROW(Entrées!$C$37)+($D719-1)*24+L$11,COLUMN(Entrées!$C$37)+($C719-1),4,TRUE,"Entrées")))</f>
        <v>-1557</v>
      </c>
      <c r="M719" s="28">
        <f ca="1">IF($D719&gt;$D$8,"",INDIRECT(ADDRESS(ROW(Entrées!$C$37)+($D719-1)*24+M$11,COLUMN(Entrées!$C$37)+($C719-1),4,TRUE,"Entrées")))</f>
        <v>-1710</v>
      </c>
      <c r="N719" s="28">
        <f ca="1">IF($D719&gt;$D$8,"",INDIRECT(ADDRESS(ROW(Entrées!$C$37)+($D719-1)*24+N$11,COLUMN(Entrées!$C$37)+($C719-1),4,TRUE,"Entrées")))</f>
        <v>-1356</v>
      </c>
      <c r="O719" s="28">
        <f ca="1">IF($D719&gt;$D$8,"",INDIRECT(ADDRESS(ROW(Entrées!$C$37)+($D719-1)*24+O$11,COLUMN(Entrées!$C$37)+($C719-1),4,TRUE,"Entrées")))</f>
        <v>-1446</v>
      </c>
      <c r="P719" s="28">
        <f ca="1">IF($D719&gt;$D$8,"",INDIRECT(ADDRESS(ROW(Entrées!$C$37)+($D719-1)*24+P$11,COLUMN(Entrées!$C$37)+($C719-1),4,TRUE,"Entrées")))</f>
        <v>-1393</v>
      </c>
      <c r="Q719" s="28">
        <f ca="1">IF($D719&gt;$D$8,"",INDIRECT(ADDRESS(ROW(Entrées!$C$37)+($D719-1)*24+Q$11,COLUMN(Entrées!$C$37)+($C719-1),4,TRUE,"Entrées")))</f>
        <v>-994</v>
      </c>
      <c r="R719" s="28">
        <f ca="1">IF($D719&gt;$D$8,"",INDIRECT(ADDRESS(ROW(Entrées!$C$37)+($D719-1)*24+R$11,COLUMN(Entrées!$C$37)+($C719-1),4,TRUE,"Entrées")))</f>
        <v>-1187</v>
      </c>
      <c r="S719" s="28">
        <f ca="1">IF($D719&gt;$D$8,"",INDIRECT(ADDRESS(ROW(Entrées!$C$37)+($D719-1)*24+S$11,COLUMN(Entrées!$C$37)+($C719-1),4,TRUE,"Entrées")))</f>
        <v>-1187</v>
      </c>
      <c r="T719" s="28">
        <f ca="1">IF($D719&gt;$D$8,"",INDIRECT(ADDRESS(ROW(Entrées!$C$37)+($D719-1)*24+T$11,COLUMN(Entrées!$C$37)+($C719-1),4,TRUE,"Entrées")))</f>
        <v>-1518</v>
      </c>
      <c r="U719" s="28">
        <f ca="1">IF($D719&gt;$D$8,"",INDIRECT(ADDRESS(ROW(Entrées!$C$37)+($D719-1)*24+U$11,COLUMN(Entrées!$C$37)+($C719-1),4,TRUE,"Entrées")))</f>
        <v>-1566</v>
      </c>
      <c r="V719" s="28">
        <f ca="1">IF($D719&gt;$D$8,"",INDIRECT(ADDRESS(ROW(Entrées!$C$37)+($D719-1)*24+V$11,COLUMN(Entrées!$C$37)+($C719-1),4,TRUE,"Entrées")))</f>
        <v>-1600</v>
      </c>
      <c r="W719" s="28">
        <f ca="1">IF($D719&gt;$D$8,"",INDIRECT(ADDRESS(ROW(Entrées!$C$37)+($D719-1)*24+W$11,COLUMN(Entrées!$C$37)+($C719-1),4,TRUE,"Entrées")))</f>
        <v>-2090</v>
      </c>
      <c r="X719" s="28">
        <f ca="1">IF($D719&gt;$D$8,"",INDIRECT(ADDRESS(ROW(Entrées!$C$37)+($D719-1)*24+X$11,COLUMN(Entrées!$C$37)+($C719-1),4,TRUE,"Entrées")))</f>
        <v>-1875</v>
      </c>
      <c r="Y719" s="28">
        <f ca="1">IF($D719&gt;$D$8,"",INDIRECT(ADDRESS(ROW(Entrées!$C$37)+($D719-1)*24+Y$11,COLUMN(Entrées!$C$37)+($C719-1),4,TRUE,"Entrées")))</f>
        <v>-726</v>
      </c>
      <c r="Z719" s="28">
        <f ca="1">IF($D719&gt;$D$8,"",INDIRECT(ADDRESS(ROW(Entrées!$C$37)+($D719-1)*24+Z$11,COLUMN(Entrées!$C$37)+($C719-1),4,TRUE,"Entrées")))</f>
        <v>-394</v>
      </c>
      <c r="AA719" s="28">
        <f ca="1">IF($D719&gt;$D$8,"",INDIRECT(ADDRESS(ROW(Entrées!$C$37)+($D719-1)*24+AA$11,COLUMN(Entrées!$C$37)+($C719-1),4,TRUE,"Entrées")))</f>
        <v>-522</v>
      </c>
      <c r="AB719" s="28">
        <f ca="1">IF($D719&gt;$D$8,"",INDIRECT(ADDRESS(ROW(Entrées!$C$37)+($D719-1)*24+AB$11,COLUMN(Entrées!$C$37)+($C719-1),4,TRUE,"Entrées")))</f>
        <v>-203</v>
      </c>
      <c r="AC719" s="11"/>
      <c r="AD719" s="40">
        <f t="shared" ca="1" si="861"/>
        <v>-1394.75</v>
      </c>
      <c r="AE719" s="40">
        <f t="shared" ca="1" si="887"/>
        <v>-203</v>
      </c>
      <c r="AF719" s="40">
        <f t="shared" ca="1" si="888"/>
        <v>-2403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49473.956989247294</v>
      </c>
      <c r="AK719" s="31">
        <f t="shared" ca="1" si="862"/>
        <v>49350.672043010745</v>
      </c>
      <c r="AL719" s="31">
        <f t="shared" ca="1" si="863"/>
        <v>49398.118279569891</v>
      </c>
      <c r="AM719" s="31">
        <f t="shared" ca="1" si="864"/>
        <v>347.55645161290329</v>
      </c>
      <c r="AN719" s="31">
        <f t="shared" ca="1" si="865"/>
        <v>2588.1444892473114</v>
      </c>
      <c r="AO719" s="31">
        <f t="shared" ca="1" si="866"/>
        <v>1503.5463709677417</v>
      </c>
      <c r="AP719" s="31">
        <f t="shared" ca="1" si="867"/>
        <v>41704.171370967742</v>
      </c>
      <c r="AQ719" s="31">
        <f t="shared" ca="1" si="868"/>
        <v>2152.7096774193546</v>
      </c>
      <c r="AR719" s="31">
        <f t="shared" ca="1" si="869"/>
        <v>402.56922043010746</v>
      </c>
      <c r="AS719" s="31">
        <f t="shared" ca="1" si="870"/>
        <v>6508.2741935483891</v>
      </c>
      <c r="AT719" s="31">
        <f t="shared" ca="1" si="871"/>
        <v>-813.07862903225805</v>
      </c>
      <c r="AU719" s="31">
        <f t="shared" ca="1" si="872"/>
        <v>663.5913978494624</v>
      </c>
      <c r="AV719" s="31">
        <f t="shared" ca="1" si="873"/>
        <v>-5583.5161290322567</v>
      </c>
      <c r="AW719" s="31">
        <f t="shared" ca="1" si="874"/>
        <v>65.047043010752674</v>
      </c>
      <c r="AX719" s="31">
        <f t="shared" ca="1" si="875"/>
        <v>1350.5215053763443</v>
      </c>
      <c r="AY719" s="31">
        <f t="shared" ca="1" si="876"/>
        <v>-1174.383064516129</v>
      </c>
      <c r="AZ719" s="31">
        <f t="shared" ca="1" si="877"/>
        <v>-997.34811827956992</v>
      </c>
      <c r="BA719" s="31">
        <f t="shared" ca="1" si="878"/>
        <v>-382.02016129032256</v>
      </c>
      <c r="BB719" s="31">
        <f t="shared" ca="1" si="879"/>
        <v>-2410.5497311827958</v>
      </c>
      <c r="BC719" s="31">
        <f t="shared" ca="1" si="880"/>
        <v>-1597.1438172043011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-1348</v>
      </c>
      <c r="BI719" s="32">
        <f>IF($BF719&gt;$Y$7,"",IF(AND($BF719=$Y$7,$BG719=23),"",Entrées!D747-Entrées!D746))</f>
        <v>-1712.5</v>
      </c>
      <c r="BJ719" s="32">
        <f>IF($BF719&gt;$Y$7,"",IF(AND($BF719=$Y$7,$BG719=23),"",Entrées!E747-Entrées!E746))</f>
        <v>-1712.5</v>
      </c>
      <c r="BK719" s="32">
        <f>IF($BF719&gt;$Y$7,"",IF(AND($BF719=$Y$7,$BG719=23),"",Entrées!F747-Entrées!F746))</f>
        <v>2</v>
      </c>
      <c r="BL719" s="32">
        <f>IF($BF719&gt;$Y$7,"",IF(AND($BF719=$Y$7,$BG719=23),"",Entrées!G747-Entrées!G746))</f>
        <v>-317</v>
      </c>
      <c r="BM719" s="32">
        <f>IF($BF719&gt;$Y$7,"",IF(AND($BF719=$Y$7,$BG719=23),"",Entrées!H747-Entrées!H746))</f>
        <v>36.5</v>
      </c>
      <c r="BN719" s="32">
        <f>IF($BF719&gt;$Y$7,"",IF(AND($BF719=$Y$7,$BG719=23),"",Entrées!I747-Entrées!I746))</f>
        <v>-300.5</v>
      </c>
      <c r="BO719" s="32">
        <f>IF($BF719&gt;$Y$7,"",IF(AND($BF719=$Y$7,$BG719=23),"",Entrées!J747-Entrées!J746))</f>
        <v>-14.5</v>
      </c>
      <c r="BP719" s="32">
        <f>IF($BF719&gt;$Y$7,"",IF(AND($BF719=$Y$7,$BG719=23),"",Entrées!K747-Entrées!K746))</f>
        <v>-249.5</v>
      </c>
      <c r="BQ719" s="32">
        <f>IF($BF719&gt;$Y$7,"",IF(AND($BF719=$Y$7,$BG719=23),"",Entrées!L747-Entrées!L746))</f>
        <v>-676.5</v>
      </c>
      <c r="BR719" s="32">
        <f>IF($BF719&gt;$Y$7,"",IF(AND($BF719=$Y$7,$BG719=23),"",Entrées!M747-Entrées!M746))</f>
        <v>0</v>
      </c>
      <c r="BS719" s="32">
        <f>IF($BF719&gt;$Y$7,"",IF(AND($BF719=$Y$7,$BG719=23),"",Entrées!N747-Entrées!N746))</f>
        <v>-1.5</v>
      </c>
      <c r="BT719" s="32">
        <f>IF($BF719&gt;$Y$7,"",IF(AND($BF719=$Y$7,$BG719=23),"",Entrées!O747-Entrées!O746))</f>
        <v>173.5</v>
      </c>
      <c r="BU719" s="32">
        <f>IF($BF719&gt;$Y$7,"",IF(AND($BF719=$Y$7,$BG719=23),"",Entrées!P747-Entrées!P746))</f>
        <v>-2.5</v>
      </c>
      <c r="BV719" s="32">
        <f>IF($BF719&gt;$Y$7,"",IF(AND($BF719=$Y$7,$BG719=23),"",Entrées!Q747-Entrées!Q746))</f>
        <v>0</v>
      </c>
      <c r="BW719" s="32">
        <f>IF($BF719&gt;$Y$7,"",IF(AND($BF719=$Y$7,$BG719=23),"",Entrées!R747-Entrées!R746))</f>
        <v>-202</v>
      </c>
      <c r="BX719" s="32">
        <f>IF($BF719&gt;$Y$7,"",IF(AND($BF719=$Y$7,$BG719=23),"",Entrées!S747-Entrées!S746))</f>
        <v>18</v>
      </c>
      <c r="BY719" s="32">
        <f>IF($BF719&gt;$Y$7,"",IF(AND($BF719=$Y$7,$BG719=23),"",Entrées!T747-Entrées!T746))</f>
        <v>-11</v>
      </c>
      <c r="BZ719" s="32">
        <f>IF($BF719&gt;$Y$7,"",IF(AND($BF719=$Y$7,$BG719=23),"",Entrées!U747-Entrées!U746))</f>
        <v>0</v>
      </c>
      <c r="CA719" s="32">
        <f>IF($BF719&gt;$Y$7,"",IF(AND($BF719=$Y$7,$BG719=23),"",Entrées!V747-Entrées!V746))</f>
        <v>346</v>
      </c>
      <c r="CD719" s="33">
        <f>IF($BF719&lt;=$Y$7,Entrées!J746/CD$2,"")</f>
        <v>0.14755235932374464</v>
      </c>
      <c r="CE719" s="33">
        <f>IF($BF719&lt;=$Y$7,Entrées!K746/CE$2,"")</f>
        <v>0.4820831342570473</v>
      </c>
      <c r="CF719" s="11">
        <f t="shared" si="882"/>
        <v>7926</v>
      </c>
      <c r="CG719" s="11">
        <f t="shared" si="883"/>
        <v>4186</v>
      </c>
      <c r="CH719" s="52">
        <f t="shared" si="884"/>
        <v>0.27160101910413265</v>
      </c>
      <c r="CI719" s="52">
        <f t="shared" si="885"/>
        <v>9.6170382329218221E-2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-468</v>
      </c>
      <c r="F720" s="28">
        <f ca="1">IF($D720&gt;$D$8,"",INDIRECT(ADDRESS(ROW(Entrées!$C$37)+($D720-1)*24+F$11,COLUMN(Entrées!$C$37)+($C720-1),4,TRUE,"Entrées")))</f>
        <v>-396</v>
      </c>
      <c r="G720" s="28">
        <f ca="1">IF($D720&gt;$D$8,"",INDIRECT(ADDRESS(ROW(Entrées!$C$37)+($D720-1)*24+G$11,COLUMN(Entrées!$C$37)+($C720-1),4,TRUE,"Entrées")))</f>
        <v>-1910</v>
      </c>
      <c r="H720" s="28">
        <f ca="1">IF($D720&gt;$D$8,"",INDIRECT(ADDRESS(ROW(Entrées!$C$37)+($D720-1)*24+H$11,COLUMN(Entrées!$C$37)+($C720-1),4,TRUE,"Entrées")))</f>
        <v>-2065</v>
      </c>
      <c r="I720" s="28">
        <f ca="1">IF($D720&gt;$D$8,"",INDIRECT(ADDRESS(ROW(Entrées!$C$37)+($D720-1)*24+I$11,COLUMN(Entrées!$C$37)+($C720-1),4,TRUE,"Entrées")))</f>
        <v>-2390</v>
      </c>
      <c r="J720" s="28">
        <f ca="1">IF($D720&gt;$D$8,"",INDIRECT(ADDRESS(ROW(Entrées!$C$37)+($D720-1)*24+J$11,COLUMN(Entrées!$C$37)+($C720-1),4,TRUE,"Entrées")))</f>
        <v>-3008</v>
      </c>
      <c r="K720" s="28">
        <f ca="1">IF($D720&gt;$D$8,"",INDIRECT(ADDRESS(ROW(Entrées!$C$37)+($D720-1)*24+K$11,COLUMN(Entrées!$C$37)+($C720-1),4,TRUE,"Entrées")))</f>
        <v>-3155</v>
      </c>
      <c r="L720" s="28">
        <f ca="1">IF($D720&gt;$D$8,"",INDIRECT(ADDRESS(ROW(Entrées!$C$37)+($D720-1)*24+L$11,COLUMN(Entrées!$C$37)+($C720-1),4,TRUE,"Entrées")))</f>
        <v>-2866</v>
      </c>
      <c r="M720" s="28">
        <f ca="1">IF($D720&gt;$D$8,"",INDIRECT(ADDRESS(ROW(Entrées!$C$37)+($D720-1)*24+M$11,COLUMN(Entrées!$C$37)+($C720-1),4,TRUE,"Entrées")))</f>
        <v>-2908</v>
      </c>
      <c r="N720" s="28">
        <f ca="1">IF($D720&gt;$D$8,"",INDIRECT(ADDRESS(ROW(Entrées!$C$37)+($D720-1)*24+N$11,COLUMN(Entrées!$C$37)+($C720-1),4,TRUE,"Entrées")))</f>
        <v>-1987</v>
      </c>
      <c r="O720" s="28">
        <f ca="1">IF($D720&gt;$D$8,"",INDIRECT(ADDRESS(ROW(Entrées!$C$37)+($D720-1)*24+O$11,COLUMN(Entrées!$C$37)+($C720-1),4,TRUE,"Entrées")))</f>
        <v>-1648</v>
      </c>
      <c r="P720" s="28">
        <f ca="1">IF($D720&gt;$D$8,"",INDIRECT(ADDRESS(ROW(Entrées!$C$37)+($D720-1)*24+P$11,COLUMN(Entrées!$C$37)+($C720-1),4,TRUE,"Entrées")))</f>
        <v>-1765</v>
      </c>
      <c r="Q720" s="28">
        <f ca="1">IF($D720&gt;$D$8,"",INDIRECT(ADDRESS(ROW(Entrées!$C$37)+($D720-1)*24+Q$11,COLUMN(Entrées!$C$37)+($C720-1),4,TRUE,"Entrées")))</f>
        <v>-1489</v>
      </c>
      <c r="R720" s="28">
        <f ca="1">IF($D720&gt;$D$8,"",INDIRECT(ADDRESS(ROW(Entrées!$C$37)+($D720-1)*24+R$11,COLUMN(Entrées!$C$37)+($C720-1),4,TRUE,"Entrées")))</f>
        <v>-1408</v>
      </c>
      <c r="S720" s="28">
        <f ca="1">IF($D720&gt;$D$8,"",INDIRECT(ADDRESS(ROW(Entrées!$C$37)+($D720-1)*24+S$11,COLUMN(Entrées!$C$37)+($C720-1),4,TRUE,"Entrées")))</f>
        <v>-1603</v>
      </c>
      <c r="T720" s="28">
        <f ca="1">IF($D720&gt;$D$8,"",INDIRECT(ADDRESS(ROW(Entrées!$C$37)+($D720-1)*24+T$11,COLUMN(Entrées!$C$37)+($C720-1),4,TRUE,"Entrées")))</f>
        <v>-1802</v>
      </c>
      <c r="U720" s="28">
        <f ca="1">IF($D720&gt;$D$8,"",INDIRECT(ADDRESS(ROW(Entrées!$C$37)+($D720-1)*24+U$11,COLUMN(Entrées!$C$37)+($C720-1),4,TRUE,"Entrées")))</f>
        <v>-2240</v>
      </c>
      <c r="V720" s="28">
        <f ca="1">IF($D720&gt;$D$8,"",INDIRECT(ADDRESS(ROW(Entrées!$C$37)+($D720-1)*24+V$11,COLUMN(Entrées!$C$37)+($C720-1),4,TRUE,"Entrées")))</f>
        <v>-2514</v>
      </c>
      <c r="W720" s="28">
        <f ca="1">IF($D720&gt;$D$8,"",INDIRECT(ADDRESS(ROW(Entrées!$C$37)+($D720-1)*24+W$11,COLUMN(Entrées!$C$37)+($C720-1),4,TRUE,"Entrées")))</f>
        <v>-2149</v>
      </c>
      <c r="X720" s="28">
        <f ca="1">IF($D720&gt;$D$8,"",INDIRECT(ADDRESS(ROW(Entrées!$C$37)+($D720-1)*24+X$11,COLUMN(Entrées!$C$37)+($C720-1),4,TRUE,"Entrées")))</f>
        <v>-1737</v>
      </c>
      <c r="Y720" s="28">
        <f ca="1">IF($D720&gt;$D$8,"",INDIRECT(ADDRESS(ROW(Entrées!$C$37)+($D720-1)*24+Y$11,COLUMN(Entrées!$C$37)+($C720-1),4,TRUE,"Entrées")))</f>
        <v>-1232</v>
      </c>
      <c r="Z720" s="28">
        <f ca="1">IF($D720&gt;$D$8,"",INDIRECT(ADDRESS(ROW(Entrées!$C$37)+($D720-1)*24+Z$11,COLUMN(Entrées!$C$37)+($C720-1),4,TRUE,"Entrées")))</f>
        <v>-1733</v>
      </c>
      <c r="AA720" s="28">
        <f ca="1">IF($D720&gt;$D$8,"",INDIRECT(ADDRESS(ROW(Entrées!$C$37)+($D720-1)*24+AA$11,COLUMN(Entrées!$C$37)+($C720-1),4,TRUE,"Entrées")))</f>
        <v>-895</v>
      </c>
      <c r="AB720" s="28">
        <f ca="1">IF($D720&gt;$D$8,"",INDIRECT(ADDRESS(ROW(Entrées!$C$37)+($D720-1)*24+AB$11,COLUMN(Entrées!$C$37)+($C720-1),4,TRUE,"Entrées")))</f>
        <v>-495</v>
      </c>
      <c r="AC720" s="11"/>
      <c r="AD720" s="40">
        <f t="shared" ca="1" si="861"/>
        <v>-1827.625</v>
      </c>
      <c r="AE720" s="40">
        <f t="shared" ca="1" si="887"/>
        <v>-396</v>
      </c>
      <c r="AF720" s="40">
        <f t="shared" ca="1" si="888"/>
        <v>-3155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49473.956989247294</v>
      </c>
      <c r="AK720" s="31">
        <f t="shared" ca="1" si="862"/>
        <v>49350.672043010745</v>
      </c>
      <c r="AL720" s="31">
        <f t="shared" ca="1" si="863"/>
        <v>49398.118279569891</v>
      </c>
      <c r="AM720" s="31">
        <f t="shared" ca="1" si="864"/>
        <v>347.55645161290329</v>
      </c>
      <c r="AN720" s="31">
        <f t="shared" ca="1" si="865"/>
        <v>2588.1444892473114</v>
      </c>
      <c r="AO720" s="31">
        <f t="shared" ca="1" si="866"/>
        <v>1503.5463709677417</v>
      </c>
      <c r="AP720" s="31">
        <f t="shared" ca="1" si="867"/>
        <v>41704.171370967742</v>
      </c>
      <c r="AQ720" s="31">
        <f t="shared" ca="1" si="868"/>
        <v>2152.7096774193546</v>
      </c>
      <c r="AR720" s="31">
        <f t="shared" ca="1" si="869"/>
        <v>402.56922043010746</v>
      </c>
      <c r="AS720" s="31">
        <f t="shared" ca="1" si="870"/>
        <v>6508.2741935483891</v>
      </c>
      <c r="AT720" s="31">
        <f t="shared" ca="1" si="871"/>
        <v>-813.07862903225805</v>
      </c>
      <c r="AU720" s="31">
        <f t="shared" ca="1" si="872"/>
        <v>663.5913978494624</v>
      </c>
      <c r="AV720" s="31">
        <f t="shared" ca="1" si="873"/>
        <v>-5583.5161290322567</v>
      </c>
      <c r="AW720" s="31">
        <f t="shared" ca="1" si="874"/>
        <v>65.047043010752674</v>
      </c>
      <c r="AX720" s="31">
        <f t="shared" ca="1" si="875"/>
        <v>1350.5215053763443</v>
      </c>
      <c r="AY720" s="31">
        <f t="shared" ca="1" si="876"/>
        <v>-1174.383064516129</v>
      </c>
      <c r="AZ720" s="31">
        <f t="shared" ca="1" si="877"/>
        <v>-997.34811827956992</v>
      </c>
      <c r="BA720" s="31">
        <f t="shared" ca="1" si="878"/>
        <v>-382.02016129032256</v>
      </c>
      <c r="BB720" s="31">
        <f t="shared" ca="1" si="879"/>
        <v>-2410.5497311827958</v>
      </c>
      <c r="BC720" s="31">
        <f t="shared" ca="1" si="880"/>
        <v>-1597.1438172043011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-1841.5</v>
      </c>
      <c r="BI720" s="32">
        <f>IF($BF720&gt;$Y$7,"",IF(AND($BF720=$Y$7,$BG720=23),"",Entrées!D748-Entrées!D747))</f>
        <v>-2350</v>
      </c>
      <c r="BJ720" s="32">
        <f>IF($BF720&gt;$Y$7,"",IF(AND($BF720=$Y$7,$BG720=23),"",Entrées!E748-Entrées!E747))</f>
        <v>-1925</v>
      </c>
      <c r="BK720" s="32">
        <f>IF($BF720&gt;$Y$7,"",IF(AND($BF720=$Y$7,$BG720=23),"",Entrées!F748-Entrées!F747))</f>
        <v>-6</v>
      </c>
      <c r="BL720" s="32">
        <f>IF($BF720&gt;$Y$7,"",IF(AND($BF720=$Y$7,$BG720=23),"",Entrées!G748-Entrées!G747))</f>
        <v>85</v>
      </c>
      <c r="BM720" s="32">
        <f>IF($BF720&gt;$Y$7,"",IF(AND($BF720=$Y$7,$BG720=23),"",Entrées!H748-Entrées!H747))</f>
        <v>-343.5</v>
      </c>
      <c r="BN720" s="32">
        <f>IF($BF720&gt;$Y$7,"",IF(AND($BF720=$Y$7,$BG720=23),"",Entrées!I748-Entrées!I747))</f>
        <v>61.5</v>
      </c>
      <c r="BO720" s="32">
        <f>IF($BF720&gt;$Y$7,"",IF(AND($BF720=$Y$7,$BG720=23),"",Entrées!J748-Entrées!J747))</f>
        <v>-6.5</v>
      </c>
      <c r="BP720" s="32">
        <f>IF($BF720&gt;$Y$7,"",IF(AND($BF720=$Y$7,$BG720=23),"",Entrées!K748-Entrées!K747))</f>
        <v>-441.5</v>
      </c>
      <c r="BQ720" s="32">
        <f>IF($BF720&gt;$Y$7,"",IF(AND($BF720=$Y$7,$BG720=23),"",Entrées!L748-Entrées!L747))</f>
        <v>-865.5</v>
      </c>
      <c r="BR720" s="32">
        <f>IF($BF720&gt;$Y$7,"",IF(AND($BF720=$Y$7,$BG720=23),"",Entrées!M748-Entrées!M747))</f>
        <v>0</v>
      </c>
      <c r="BS720" s="32">
        <f>IF($BF720&gt;$Y$7,"",IF(AND($BF720=$Y$7,$BG720=23),"",Entrées!N748-Entrées!N747))</f>
        <v>-8.5</v>
      </c>
      <c r="BT720" s="32">
        <f>IF($BF720&gt;$Y$7,"",IF(AND($BF720=$Y$7,$BG720=23),"",Entrées!O748-Entrées!O747))</f>
        <v>-317</v>
      </c>
      <c r="BU720" s="32">
        <f>IF($BF720&gt;$Y$7,"",IF(AND($BF720=$Y$7,$BG720=23),"",Entrées!P748-Entrées!P747))</f>
        <v>1</v>
      </c>
      <c r="BV720" s="32">
        <f>IF($BF720&gt;$Y$7,"",IF(AND($BF720=$Y$7,$BG720=23),"",Entrées!Q748-Entrées!Q747))</f>
        <v>0</v>
      </c>
      <c r="BW720" s="32">
        <f>IF($BF720&gt;$Y$7,"",IF(AND($BF720=$Y$7,$BG720=23),"",Entrées!R748-Entrées!R747))</f>
        <v>7</v>
      </c>
      <c r="BX720" s="32">
        <f>IF($BF720&gt;$Y$7,"",IF(AND($BF720=$Y$7,$BG720=23),"",Entrées!S748-Entrées!S747))</f>
        <v>-344</v>
      </c>
      <c r="BY720" s="32">
        <f>IF($BF720&gt;$Y$7,"",IF(AND($BF720=$Y$7,$BG720=23),"",Entrées!T748-Entrées!T747))</f>
        <v>245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-202</v>
      </c>
      <c r="CD720" s="33">
        <f>IF($BF720&lt;=$Y$7,Entrées!J747/CD$2,"")</f>
        <v>0.14572293716881152</v>
      </c>
      <c r="CE720" s="33">
        <f>IF($BF720&lt;=$Y$7,Entrées!K747/CE$2,"")</f>
        <v>0.42247969421882464</v>
      </c>
      <c r="CF720" s="11">
        <f t="shared" si="882"/>
        <v>7926</v>
      </c>
      <c r="CG720" s="11">
        <f t="shared" si="883"/>
        <v>4186</v>
      </c>
      <c r="CH720" s="52">
        <f t="shared" si="884"/>
        <v>0.27160101910413265</v>
      </c>
      <c r="CI720" s="52">
        <f t="shared" si="885"/>
        <v>9.6170382329218221E-2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-1299</v>
      </c>
      <c r="F721" s="28">
        <f ca="1">IF($D721&gt;$D$8,"",INDIRECT(ADDRESS(ROW(Entrées!$C$37)+($D721-1)*24+F$11,COLUMN(Entrées!$C$37)+($C721-1),4,TRUE,"Entrées")))</f>
        <v>-1450</v>
      </c>
      <c r="G721" s="28">
        <f ca="1">IF($D721&gt;$D$8,"",INDIRECT(ADDRESS(ROW(Entrées!$C$37)+($D721-1)*24+G$11,COLUMN(Entrées!$C$37)+($C721-1),4,TRUE,"Entrées")))</f>
        <v>-2011</v>
      </c>
      <c r="H721" s="28">
        <f ca="1">IF($D721&gt;$D$8,"",INDIRECT(ADDRESS(ROW(Entrées!$C$37)+($D721-1)*24+H$11,COLUMN(Entrées!$C$37)+($C721-1),4,TRUE,"Entrées")))</f>
        <v>-2173</v>
      </c>
      <c r="I721" s="28">
        <f ca="1">IF($D721&gt;$D$8,"",INDIRECT(ADDRESS(ROW(Entrées!$C$37)+($D721-1)*24+I$11,COLUMN(Entrées!$C$37)+($C721-1),4,TRUE,"Entrées")))</f>
        <v>-3000</v>
      </c>
      <c r="J721" s="28">
        <f ca="1">IF($D721&gt;$D$8,"",INDIRECT(ADDRESS(ROW(Entrées!$C$37)+($D721-1)*24+J$11,COLUMN(Entrées!$C$37)+($C721-1),4,TRUE,"Entrées")))</f>
        <v>-2367</v>
      </c>
      <c r="K721" s="28">
        <f ca="1">IF($D721&gt;$D$8,"",INDIRECT(ADDRESS(ROW(Entrées!$C$37)+($D721-1)*24+K$11,COLUMN(Entrées!$C$37)+($C721-1),4,TRUE,"Entrées")))</f>
        <v>-2360</v>
      </c>
      <c r="L721" s="28">
        <f ca="1">IF($D721&gt;$D$8,"",INDIRECT(ADDRESS(ROW(Entrées!$C$37)+($D721-1)*24+L$11,COLUMN(Entrées!$C$37)+($C721-1),4,TRUE,"Entrées")))</f>
        <v>-1665</v>
      </c>
      <c r="M721" s="28">
        <f ca="1">IF($D721&gt;$D$8,"",INDIRECT(ADDRESS(ROW(Entrées!$C$37)+($D721-1)*24+M$11,COLUMN(Entrées!$C$37)+($C721-1),4,TRUE,"Entrées")))</f>
        <v>-1242</v>
      </c>
      <c r="N721" s="28">
        <f ca="1">IF($D721&gt;$D$8,"",INDIRECT(ADDRESS(ROW(Entrées!$C$37)+($D721-1)*24+N$11,COLUMN(Entrées!$C$37)+($C721-1),4,TRUE,"Entrées")))</f>
        <v>-1329</v>
      </c>
      <c r="O721" s="28">
        <f ca="1">IF($D721&gt;$D$8,"",INDIRECT(ADDRESS(ROW(Entrées!$C$37)+($D721-1)*24+O$11,COLUMN(Entrées!$C$37)+($C721-1),4,TRUE,"Entrées")))</f>
        <v>-1071</v>
      </c>
      <c r="P721" s="28">
        <f ca="1">IF($D721&gt;$D$8,"",INDIRECT(ADDRESS(ROW(Entrées!$C$37)+($D721-1)*24+P$11,COLUMN(Entrées!$C$37)+($C721-1),4,TRUE,"Entrées")))</f>
        <v>-903</v>
      </c>
      <c r="Q721" s="28">
        <f ca="1">IF($D721&gt;$D$8,"",INDIRECT(ADDRESS(ROW(Entrées!$C$37)+($D721-1)*24+Q$11,COLUMN(Entrées!$C$37)+($C721-1),4,TRUE,"Entrées")))</f>
        <v>-666</v>
      </c>
      <c r="R721" s="28">
        <f ca="1">IF($D721&gt;$D$8,"",INDIRECT(ADDRESS(ROW(Entrées!$C$37)+($D721-1)*24+R$11,COLUMN(Entrées!$C$37)+($C721-1),4,TRUE,"Entrées")))</f>
        <v>-1496</v>
      </c>
      <c r="S721" s="28">
        <f ca="1">IF($D721&gt;$D$8,"",INDIRECT(ADDRESS(ROW(Entrées!$C$37)+($D721-1)*24+S$11,COLUMN(Entrées!$C$37)+($C721-1),4,TRUE,"Entrées")))</f>
        <v>-2518</v>
      </c>
      <c r="T721" s="28">
        <f ca="1">IF($D721&gt;$D$8,"",INDIRECT(ADDRESS(ROW(Entrées!$C$37)+($D721-1)*24+T$11,COLUMN(Entrées!$C$37)+($C721-1),4,TRUE,"Entrées")))</f>
        <v>-2410</v>
      </c>
      <c r="U721" s="28">
        <f ca="1">IF($D721&gt;$D$8,"",INDIRECT(ADDRESS(ROW(Entrées!$C$37)+($D721-1)*24+U$11,COLUMN(Entrées!$C$37)+($C721-1),4,TRUE,"Entrées")))</f>
        <v>-2438</v>
      </c>
      <c r="V721" s="28">
        <f ca="1">IF($D721&gt;$D$8,"",INDIRECT(ADDRESS(ROW(Entrées!$C$37)+($D721-1)*24+V$11,COLUMN(Entrées!$C$37)+($C721-1),4,TRUE,"Entrées")))</f>
        <v>-1869</v>
      </c>
      <c r="W721" s="28">
        <f ca="1">IF($D721&gt;$D$8,"",INDIRECT(ADDRESS(ROW(Entrées!$C$37)+($D721-1)*24+W$11,COLUMN(Entrées!$C$37)+($C721-1),4,TRUE,"Entrées")))</f>
        <v>-1212</v>
      </c>
      <c r="X721" s="28">
        <f ca="1">IF($D721&gt;$D$8,"",INDIRECT(ADDRESS(ROW(Entrées!$C$37)+($D721-1)*24+X$11,COLUMN(Entrées!$C$37)+($C721-1),4,TRUE,"Entrées")))</f>
        <v>-869</v>
      </c>
      <c r="Y721" s="28">
        <f ca="1">IF($D721&gt;$D$8,"",INDIRECT(ADDRESS(ROW(Entrées!$C$37)+($D721-1)*24+Y$11,COLUMN(Entrées!$C$37)+($C721-1),4,TRUE,"Entrées")))</f>
        <v>-1026</v>
      </c>
      <c r="Z721" s="28">
        <f ca="1">IF($D721&gt;$D$8,"",INDIRECT(ADDRESS(ROW(Entrées!$C$37)+($D721-1)*24+Z$11,COLUMN(Entrées!$C$37)+($C721-1),4,TRUE,"Entrées")))</f>
        <v>-1907</v>
      </c>
      <c r="AA721" s="28">
        <f ca="1">IF($D721&gt;$D$8,"",INDIRECT(ADDRESS(ROW(Entrées!$C$37)+($D721-1)*24+AA$11,COLUMN(Entrées!$C$37)+($C721-1),4,TRUE,"Entrées")))</f>
        <v>-1332</v>
      </c>
      <c r="AB721" s="28">
        <f ca="1">IF($D721&gt;$D$8,"",INDIRECT(ADDRESS(ROW(Entrées!$C$37)+($D721-1)*24+AB$11,COLUMN(Entrées!$C$37)+($C721-1),4,TRUE,"Entrées")))</f>
        <v>-1247</v>
      </c>
      <c r="AC721" s="11"/>
      <c r="AD721" s="40">
        <f t="shared" ca="1" si="861"/>
        <v>-1660.8333333333333</v>
      </c>
      <c r="AE721" s="40">
        <f t="shared" ca="1" si="887"/>
        <v>-666</v>
      </c>
      <c r="AF721" s="40">
        <f t="shared" ca="1" si="888"/>
        <v>-3000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49473.956989247294</v>
      </c>
      <c r="AK721" s="31">
        <f t="shared" ca="1" si="862"/>
        <v>49350.672043010745</v>
      </c>
      <c r="AL721" s="31">
        <f t="shared" ca="1" si="863"/>
        <v>49398.118279569891</v>
      </c>
      <c r="AM721" s="31">
        <f t="shared" ca="1" si="864"/>
        <v>347.55645161290329</v>
      </c>
      <c r="AN721" s="31">
        <f t="shared" ca="1" si="865"/>
        <v>2588.1444892473114</v>
      </c>
      <c r="AO721" s="31">
        <f t="shared" ca="1" si="866"/>
        <v>1503.5463709677417</v>
      </c>
      <c r="AP721" s="31">
        <f t="shared" ca="1" si="867"/>
        <v>41704.171370967742</v>
      </c>
      <c r="AQ721" s="31">
        <f t="shared" ca="1" si="868"/>
        <v>2152.7096774193546</v>
      </c>
      <c r="AR721" s="31">
        <f t="shared" ca="1" si="869"/>
        <v>402.56922043010746</v>
      </c>
      <c r="AS721" s="31">
        <f t="shared" ca="1" si="870"/>
        <v>6508.2741935483891</v>
      </c>
      <c r="AT721" s="31">
        <f t="shared" ca="1" si="871"/>
        <v>-813.07862903225805</v>
      </c>
      <c r="AU721" s="31">
        <f t="shared" ca="1" si="872"/>
        <v>663.5913978494624</v>
      </c>
      <c r="AV721" s="31">
        <f t="shared" ca="1" si="873"/>
        <v>-5583.5161290322567</v>
      </c>
      <c r="AW721" s="31">
        <f t="shared" ca="1" si="874"/>
        <v>65.047043010752674</v>
      </c>
      <c r="AX721" s="31">
        <f t="shared" ca="1" si="875"/>
        <v>1350.5215053763443</v>
      </c>
      <c r="AY721" s="31">
        <f t="shared" ca="1" si="876"/>
        <v>-1174.383064516129</v>
      </c>
      <c r="AZ721" s="31">
        <f t="shared" ca="1" si="877"/>
        <v>-997.34811827956992</v>
      </c>
      <c r="BA721" s="31">
        <f t="shared" ca="1" si="878"/>
        <v>-382.02016129032256</v>
      </c>
      <c r="BB721" s="31">
        <f t="shared" ca="1" si="879"/>
        <v>-2410.5497311827958</v>
      </c>
      <c r="BC721" s="31">
        <f t="shared" ca="1" si="880"/>
        <v>-1597.1438172043011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-1303.5</v>
      </c>
      <c r="BI721" s="32">
        <f>IF($BF721&gt;$Y$7,"",IF(AND($BF721=$Y$7,$BG721=23),"",Entrées!D749-Entrées!D748))</f>
        <v>-1262.5</v>
      </c>
      <c r="BJ721" s="32">
        <f>IF($BF721&gt;$Y$7,"",IF(AND($BF721=$Y$7,$BG721=23),"",Entrées!E749-Entrées!E748))</f>
        <v>-975</v>
      </c>
      <c r="BK721" s="32">
        <f>IF($BF721&gt;$Y$7,"",IF(AND($BF721=$Y$7,$BG721=23),"",Entrées!F749-Entrées!F748))</f>
        <v>-4</v>
      </c>
      <c r="BL721" s="32">
        <f>IF($BF721&gt;$Y$7,"",IF(AND($BF721=$Y$7,$BG721=23),"",Entrées!G749-Entrées!G748))</f>
        <v>-191</v>
      </c>
      <c r="BM721" s="32">
        <f>IF($BF721&gt;$Y$7,"",IF(AND($BF721=$Y$7,$BG721=23),"",Entrées!H749-Entrées!H748))</f>
        <v>-13.5</v>
      </c>
      <c r="BN721" s="32">
        <f>IF($BF721&gt;$Y$7,"",IF(AND($BF721=$Y$7,$BG721=23),"",Entrées!I749-Entrées!I748))</f>
        <v>-65</v>
      </c>
      <c r="BO721" s="32">
        <f>IF($BF721&gt;$Y$7,"",IF(AND($BF721=$Y$7,$BG721=23),"",Entrées!J749-Entrées!J748))</f>
        <v>-30.5</v>
      </c>
      <c r="BP721" s="32">
        <f>IF($BF721&gt;$Y$7,"",IF(AND($BF721=$Y$7,$BG721=23),"",Entrées!K749-Entrées!K748))</f>
        <v>-579</v>
      </c>
      <c r="BQ721" s="32">
        <f>IF($BF721&gt;$Y$7,"",IF(AND($BF721=$Y$7,$BG721=23),"",Entrées!L749-Entrées!L748))</f>
        <v>-314</v>
      </c>
      <c r="BR721" s="32">
        <f>IF($BF721&gt;$Y$7,"",IF(AND($BF721=$Y$7,$BG721=23),"",Entrées!M749-Entrées!M748))</f>
        <v>-23.5</v>
      </c>
      <c r="BS721" s="32">
        <f>IF($BF721&gt;$Y$7,"",IF(AND($BF721=$Y$7,$BG721=23),"",Entrées!N749-Entrées!N748))</f>
        <v>9</v>
      </c>
      <c r="BT721" s="32">
        <f>IF($BF721&gt;$Y$7,"",IF(AND($BF721=$Y$7,$BG721=23),"",Entrées!O749-Entrées!O748))</f>
        <v>-91</v>
      </c>
      <c r="BU721" s="32">
        <f>IF($BF721&gt;$Y$7,"",IF(AND($BF721=$Y$7,$BG721=23),"",Entrées!P749-Entrées!P748))</f>
        <v>-1.5</v>
      </c>
      <c r="BV721" s="32">
        <f>IF($BF721&gt;$Y$7,"",IF(AND($BF721=$Y$7,$BG721=23),"",Entrées!Q749-Entrées!Q748))</f>
        <v>-46</v>
      </c>
      <c r="BW721" s="32">
        <f>IF($BF721&gt;$Y$7,"",IF(AND($BF721=$Y$7,$BG721=23),"",Entrées!R749-Entrées!R748))</f>
        <v>44</v>
      </c>
      <c r="BX721" s="32">
        <f>IF($BF721&gt;$Y$7,"",IF(AND($BF721=$Y$7,$BG721=23),"",Entrées!S749-Entrées!S748))</f>
        <v>70</v>
      </c>
      <c r="BY721" s="32">
        <f>IF($BF721&gt;$Y$7,"",IF(AND($BF721=$Y$7,$BG721=23),"",Entrées!T749-Entrées!T748))</f>
        <v>49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-299</v>
      </c>
      <c r="CD721" s="33">
        <f>IF($BF721&lt;=$Y$7,Entrées!J748/CD$2,"")</f>
        <v>0.1449028513752208</v>
      </c>
      <c r="CE721" s="33">
        <f>IF($BF721&lt;=$Y$7,Entrées!K748/CE$2,"")</f>
        <v>0.31700907787864308</v>
      </c>
      <c r="CF721" s="11">
        <f t="shared" si="882"/>
        <v>7926</v>
      </c>
      <c r="CG721" s="11">
        <f t="shared" si="883"/>
        <v>4186</v>
      </c>
      <c r="CH721" s="52">
        <f t="shared" si="884"/>
        <v>0.27160101910413265</v>
      </c>
      <c r="CI721" s="52">
        <f t="shared" si="885"/>
        <v>9.6170382329218221E-2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-1161</v>
      </c>
      <c r="F722" s="28">
        <f ca="1">IF($D722&gt;$D$8,"",INDIRECT(ADDRESS(ROW(Entrées!$C$37)+($D722-1)*24+F$11,COLUMN(Entrées!$C$37)+($C722-1),4,TRUE,"Entrées")))</f>
        <v>-1282</v>
      </c>
      <c r="G722" s="28">
        <f ca="1">IF($D722&gt;$D$8,"",INDIRECT(ADDRESS(ROW(Entrées!$C$37)+($D722-1)*24+G$11,COLUMN(Entrées!$C$37)+($C722-1),4,TRUE,"Entrées")))</f>
        <v>-1609</v>
      </c>
      <c r="H722" s="28">
        <f ca="1">IF($D722&gt;$D$8,"",INDIRECT(ADDRESS(ROW(Entrées!$C$37)+($D722-1)*24+H$11,COLUMN(Entrées!$C$37)+($C722-1),4,TRUE,"Entrées")))</f>
        <v>-2496</v>
      </c>
      <c r="I722" s="28">
        <f ca="1">IF($D722&gt;$D$8,"",INDIRECT(ADDRESS(ROW(Entrées!$C$37)+($D722-1)*24+I$11,COLUMN(Entrées!$C$37)+($C722-1),4,TRUE,"Entrées")))</f>
        <v>-2440</v>
      </c>
      <c r="J722" s="28">
        <f ca="1">IF($D722&gt;$D$8,"",INDIRECT(ADDRESS(ROW(Entrées!$C$37)+($D722-1)*24+J$11,COLUMN(Entrées!$C$37)+($C722-1),4,TRUE,"Entrées")))</f>
        <v>-2268</v>
      </c>
      <c r="K722" s="28">
        <f ca="1">IF($D722&gt;$D$8,"",INDIRECT(ADDRESS(ROW(Entrées!$C$37)+($D722-1)*24+K$11,COLUMN(Entrées!$C$37)+($C722-1),4,TRUE,"Entrées")))</f>
        <v>-2687</v>
      </c>
      <c r="L722" s="28">
        <f ca="1">IF($D722&gt;$D$8,"",INDIRECT(ADDRESS(ROW(Entrées!$C$37)+($D722-1)*24+L$11,COLUMN(Entrées!$C$37)+($C722-1),4,TRUE,"Entrées")))</f>
        <v>-2203</v>
      </c>
      <c r="M722" s="28">
        <f ca="1">IF($D722&gt;$D$8,"",INDIRECT(ADDRESS(ROW(Entrées!$C$37)+($D722-1)*24+M$11,COLUMN(Entrées!$C$37)+($C722-1),4,TRUE,"Entrées")))</f>
        <v>-1199</v>
      </c>
      <c r="N722" s="28">
        <f ca="1">IF($D722&gt;$D$8,"",INDIRECT(ADDRESS(ROW(Entrées!$C$37)+($D722-1)*24+N$11,COLUMN(Entrées!$C$37)+($C722-1),4,TRUE,"Entrées")))</f>
        <v>-762</v>
      </c>
      <c r="O722" s="28">
        <f ca="1">IF($D722&gt;$D$8,"",INDIRECT(ADDRESS(ROW(Entrées!$C$37)+($D722-1)*24+O$11,COLUMN(Entrées!$C$37)+($C722-1),4,TRUE,"Entrées")))</f>
        <v>-1040</v>
      </c>
      <c r="P722" s="28">
        <f ca="1">IF($D722&gt;$D$8,"",INDIRECT(ADDRESS(ROW(Entrées!$C$37)+($D722-1)*24+P$11,COLUMN(Entrées!$C$37)+($C722-1),4,TRUE,"Entrées")))</f>
        <v>-1581</v>
      </c>
      <c r="Q722" s="28">
        <f ca="1">IF($D722&gt;$D$8,"",INDIRECT(ADDRESS(ROW(Entrées!$C$37)+($D722-1)*24+Q$11,COLUMN(Entrées!$C$37)+($C722-1),4,TRUE,"Entrées")))</f>
        <v>-2326</v>
      </c>
      <c r="R722" s="28">
        <f ca="1">IF($D722&gt;$D$8,"",INDIRECT(ADDRESS(ROW(Entrées!$C$37)+($D722-1)*24+R$11,COLUMN(Entrées!$C$37)+($C722-1),4,TRUE,"Entrées")))</f>
        <v>-2223</v>
      </c>
      <c r="S722" s="28">
        <f ca="1">IF($D722&gt;$D$8,"",INDIRECT(ADDRESS(ROW(Entrées!$C$37)+($D722-1)*24+S$11,COLUMN(Entrées!$C$37)+($C722-1),4,TRUE,"Entrées")))</f>
        <v>-2383</v>
      </c>
      <c r="T722" s="28">
        <f ca="1">IF($D722&gt;$D$8,"",INDIRECT(ADDRESS(ROW(Entrées!$C$37)+($D722-1)*24+T$11,COLUMN(Entrées!$C$37)+($C722-1),4,TRUE,"Entrées")))</f>
        <v>-2291</v>
      </c>
      <c r="U722" s="28">
        <f ca="1">IF($D722&gt;$D$8,"",INDIRECT(ADDRESS(ROW(Entrées!$C$37)+($D722-1)*24+U$11,COLUMN(Entrées!$C$37)+($C722-1),4,TRUE,"Entrées")))</f>
        <v>-2276</v>
      </c>
      <c r="V722" s="28">
        <f ca="1">IF($D722&gt;$D$8,"",INDIRECT(ADDRESS(ROW(Entrées!$C$37)+($D722-1)*24+V$11,COLUMN(Entrées!$C$37)+($C722-1),4,TRUE,"Entrées")))</f>
        <v>-2445</v>
      </c>
      <c r="W722" s="28">
        <f ca="1">IF($D722&gt;$D$8,"",INDIRECT(ADDRESS(ROW(Entrées!$C$37)+($D722-1)*24+W$11,COLUMN(Entrées!$C$37)+($C722-1),4,TRUE,"Entrées")))</f>
        <v>-2231</v>
      </c>
      <c r="X722" s="28">
        <f ca="1">IF($D722&gt;$D$8,"",INDIRECT(ADDRESS(ROW(Entrées!$C$37)+($D722-1)*24+X$11,COLUMN(Entrées!$C$37)+($C722-1),4,TRUE,"Entrées")))</f>
        <v>-756</v>
      </c>
      <c r="Y722" s="28">
        <f ca="1">IF($D722&gt;$D$8,"",INDIRECT(ADDRESS(ROW(Entrées!$C$37)+($D722-1)*24+Y$11,COLUMN(Entrées!$C$37)+($C722-1),4,TRUE,"Entrées")))</f>
        <v>-856</v>
      </c>
      <c r="Z722" s="28">
        <f ca="1">IF($D722&gt;$D$8,"",INDIRECT(ADDRESS(ROW(Entrées!$C$37)+($D722-1)*24+Z$11,COLUMN(Entrées!$C$37)+($C722-1),4,TRUE,"Entrées")))</f>
        <v>-2041</v>
      </c>
      <c r="AA722" s="28">
        <f ca="1">IF($D722&gt;$D$8,"",INDIRECT(ADDRESS(ROW(Entrées!$C$37)+($D722-1)*24+AA$11,COLUMN(Entrées!$C$37)+($C722-1),4,TRUE,"Entrées")))</f>
        <v>-1752</v>
      </c>
      <c r="AB722" s="28">
        <f ca="1">IF($D722&gt;$D$8,"",INDIRECT(ADDRESS(ROW(Entrées!$C$37)+($D722-1)*24+AB$11,COLUMN(Entrées!$C$37)+($C722-1),4,TRUE,"Entrées")))</f>
        <v>-1186</v>
      </c>
      <c r="AC722" s="11"/>
      <c r="AD722" s="40">
        <f t="shared" ca="1" si="861"/>
        <v>-1812.25</v>
      </c>
      <c r="AE722" s="40">
        <f t="shared" ca="1" si="887"/>
        <v>-756</v>
      </c>
      <c r="AF722" s="40">
        <f t="shared" ca="1" si="888"/>
        <v>-2687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49473.956989247294</v>
      </c>
      <c r="AK722" s="31">
        <f t="shared" ca="1" si="862"/>
        <v>49350.672043010745</v>
      </c>
      <c r="AL722" s="31">
        <f t="shared" ca="1" si="863"/>
        <v>49398.118279569891</v>
      </c>
      <c r="AM722" s="31">
        <f t="shared" ca="1" si="864"/>
        <v>347.55645161290329</v>
      </c>
      <c r="AN722" s="31">
        <f t="shared" ca="1" si="865"/>
        <v>2588.1444892473114</v>
      </c>
      <c r="AO722" s="31">
        <f t="shared" ca="1" si="866"/>
        <v>1503.5463709677417</v>
      </c>
      <c r="AP722" s="31">
        <f t="shared" ca="1" si="867"/>
        <v>41704.171370967742</v>
      </c>
      <c r="AQ722" s="31">
        <f t="shared" ca="1" si="868"/>
        <v>2152.7096774193546</v>
      </c>
      <c r="AR722" s="31">
        <f t="shared" ca="1" si="869"/>
        <v>402.56922043010746</v>
      </c>
      <c r="AS722" s="31">
        <f t="shared" ca="1" si="870"/>
        <v>6508.2741935483891</v>
      </c>
      <c r="AT722" s="31">
        <f t="shared" ca="1" si="871"/>
        <v>-813.07862903225805</v>
      </c>
      <c r="AU722" s="31">
        <f t="shared" ca="1" si="872"/>
        <v>663.5913978494624</v>
      </c>
      <c r="AV722" s="31">
        <f t="shared" ca="1" si="873"/>
        <v>-5583.5161290322567</v>
      </c>
      <c r="AW722" s="31">
        <f t="shared" ca="1" si="874"/>
        <v>65.047043010752674</v>
      </c>
      <c r="AX722" s="31">
        <f t="shared" ca="1" si="875"/>
        <v>1350.5215053763443</v>
      </c>
      <c r="AY722" s="31">
        <f t="shared" ca="1" si="876"/>
        <v>-1174.383064516129</v>
      </c>
      <c r="AZ722" s="31">
        <f t="shared" ca="1" si="877"/>
        <v>-997.34811827956992</v>
      </c>
      <c r="BA722" s="31">
        <f t="shared" ca="1" si="878"/>
        <v>-382.02016129032256</v>
      </c>
      <c r="BB722" s="31">
        <f t="shared" ca="1" si="879"/>
        <v>-2410.5497311827958</v>
      </c>
      <c r="BC722" s="31">
        <f t="shared" ca="1" si="880"/>
        <v>-1597.1438172043011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493.5</v>
      </c>
      <c r="BI722" s="32">
        <f>IF($BF722&gt;$Y$7,"",IF(AND($BF722=$Y$7,$BG722=23),"",Entrées!D750-Entrées!D749))</f>
        <v>1775</v>
      </c>
      <c r="BJ722" s="32">
        <f>IF($BF722&gt;$Y$7,"",IF(AND($BF722=$Y$7,$BG722=23),"",Entrées!E750-Entrées!E749))</f>
        <v>1837.5</v>
      </c>
      <c r="BK722" s="32">
        <f>IF($BF722&gt;$Y$7,"",IF(AND($BF722=$Y$7,$BG722=23),"",Entrées!F750-Entrées!F749))</f>
        <v>4.5</v>
      </c>
      <c r="BL722" s="32">
        <f>IF($BF722&gt;$Y$7,"",IF(AND($BF722=$Y$7,$BG722=23),"",Entrées!G750-Entrées!G749))</f>
        <v>92.5</v>
      </c>
      <c r="BM722" s="32">
        <f>IF($BF722&gt;$Y$7,"",IF(AND($BF722=$Y$7,$BG722=23),"",Entrées!H750-Entrées!H749))</f>
        <v>96</v>
      </c>
      <c r="BN722" s="32">
        <f>IF($BF722&gt;$Y$7,"",IF(AND($BF722=$Y$7,$BG722=23),"",Entrées!I750-Entrées!I749))</f>
        <v>130.5</v>
      </c>
      <c r="BO722" s="32">
        <f>IF($BF722&gt;$Y$7,"",IF(AND($BF722=$Y$7,$BG722=23),"",Entrées!J750-Entrées!J749))</f>
        <v>-71.5</v>
      </c>
      <c r="BP722" s="32">
        <f>IF($BF722&gt;$Y$7,"",IF(AND($BF722=$Y$7,$BG722=23),"",Entrées!K750-Entrées!K749))</f>
        <v>-584</v>
      </c>
      <c r="BQ722" s="32">
        <f>IF($BF722&gt;$Y$7,"",IF(AND($BF722=$Y$7,$BG722=23),"",Entrées!L750-Entrées!L749))</f>
        <v>660.5</v>
      </c>
      <c r="BR722" s="32">
        <f>IF($BF722&gt;$Y$7,"",IF(AND($BF722=$Y$7,$BG722=23),"",Entrées!M750-Entrées!M749))</f>
        <v>-21.5</v>
      </c>
      <c r="BS722" s="32">
        <f>IF($BF722&gt;$Y$7,"",IF(AND($BF722=$Y$7,$BG722=23),"",Entrées!N750-Entrées!N749))</f>
        <v>6</v>
      </c>
      <c r="BT722" s="32">
        <f>IF($BF722&gt;$Y$7,"",IF(AND($BF722=$Y$7,$BG722=23),"",Entrées!O750-Entrées!O749))</f>
        <v>181.5</v>
      </c>
      <c r="BU722" s="32">
        <f>IF($BF722&gt;$Y$7,"",IF(AND($BF722=$Y$7,$BG722=23),"",Entrées!P750-Entrées!P749))</f>
        <v>2</v>
      </c>
      <c r="BV722" s="32">
        <f>IF($BF722&gt;$Y$7,"",IF(AND($BF722=$Y$7,$BG722=23),"",Entrées!Q750-Entrées!Q749))</f>
        <v>-1155</v>
      </c>
      <c r="BW722" s="32">
        <f>IF($BF722&gt;$Y$7,"",IF(AND($BF722=$Y$7,$BG722=23),"",Entrées!R750-Entrées!R749))</f>
        <v>50</v>
      </c>
      <c r="BX722" s="32">
        <f>IF($BF722&gt;$Y$7,"",IF(AND($BF722=$Y$7,$BG722=23),"",Entrées!S750-Entrées!S749))</f>
        <v>336</v>
      </c>
      <c r="BY722" s="32">
        <f>IF($BF722&gt;$Y$7,"",IF(AND($BF722=$Y$7,$BG722=23),"",Entrées!T750-Entrées!T749))</f>
        <v>1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1656</v>
      </c>
      <c r="CD722" s="33">
        <f>IF($BF722&lt;=$Y$7,Entrées!J749/CD$2,"")</f>
        <v>0.14105475649760282</v>
      </c>
      <c r="CE722" s="33">
        <f>IF($BF722&lt;=$Y$7,Entrées!K749/CE$2,"")</f>
        <v>0.17869087434304826</v>
      </c>
      <c r="CF722" s="11">
        <f t="shared" si="882"/>
        <v>7926</v>
      </c>
      <c r="CG722" s="11">
        <f t="shared" si="883"/>
        <v>4186</v>
      </c>
      <c r="CH722" s="52">
        <f t="shared" si="884"/>
        <v>0.27160101910413265</v>
      </c>
      <c r="CI722" s="52">
        <f t="shared" si="885"/>
        <v>9.6170382329218221E-2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-1501</v>
      </c>
      <c r="F723" s="28">
        <f ca="1">IF($D723&gt;$D$8,"",INDIRECT(ADDRESS(ROW(Entrées!$C$37)+($D723-1)*24+F$11,COLUMN(Entrées!$C$37)+($C723-1),4,TRUE,"Entrées")))</f>
        <v>-1598</v>
      </c>
      <c r="G723" s="28">
        <f ca="1">IF($D723&gt;$D$8,"",INDIRECT(ADDRESS(ROW(Entrées!$C$37)+($D723-1)*24+G$11,COLUMN(Entrées!$C$37)+($C723-1),4,TRUE,"Entrées")))</f>
        <v>-1992</v>
      </c>
      <c r="H723" s="28">
        <f ca="1">IF($D723&gt;$D$8,"",INDIRECT(ADDRESS(ROW(Entrées!$C$37)+($D723-1)*24+H$11,COLUMN(Entrées!$C$37)+($C723-1),4,TRUE,"Entrées")))</f>
        <v>-2481</v>
      </c>
      <c r="I723" s="28">
        <f ca="1">IF($D723&gt;$D$8,"",INDIRECT(ADDRESS(ROW(Entrées!$C$37)+($D723-1)*24+I$11,COLUMN(Entrées!$C$37)+($C723-1),4,TRUE,"Entrées")))</f>
        <v>-2474</v>
      </c>
      <c r="J723" s="28">
        <f ca="1">IF($D723&gt;$D$8,"",INDIRECT(ADDRESS(ROW(Entrées!$C$37)+($D723-1)*24+J$11,COLUMN(Entrées!$C$37)+($C723-1),4,TRUE,"Entrées")))</f>
        <v>-2353</v>
      </c>
      <c r="K723" s="28">
        <f ca="1">IF($D723&gt;$D$8,"",INDIRECT(ADDRESS(ROW(Entrées!$C$37)+($D723-1)*24+K$11,COLUMN(Entrées!$C$37)+($C723-1),4,TRUE,"Entrées")))</f>
        <v>-2476</v>
      </c>
      <c r="L723" s="28">
        <f ca="1">IF($D723&gt;$D$8,"",INDIRECT(ADDRESS(ROW(Entrées!$C$37)+($D723-1)*24+L$11,COLUMN(Entrées!$C$37)+($C723-1),4,TRUE,"Entrées")))</f>
        <v>-2230</v>
      </c>
      <c r="M723" s="28">
        <f ca="1">IF($D723&gt;$D$8,"",INDIRECT(ADDRESS(ROW(Entrées!$C$37)+($D723-1)*24+M$11,COLUMN(Entrées!$C$37)+($C723-1),4,TRUE,"Entrées")))</f>
        <v>-1223</v>
      </c>
      <c r="N723" s="28">
        <f ca="1">IF($D723&gt;$D$8,"",INDIRECT(ADDRESS(ROW(Entrées!$C$37)+($D723-1)*24+N$11,COLUMN(Entrées!$C$37)+($C723-1),4,TRUE,"Entrées")))</f>
        <v>-668</v>
      </c>
      <c r="O723" s="28">
        <f ca="1">IF($D723&gt;$D$8,"",INDIRECT(ADDRESS(ROW(Entrées!$C$37)+($D723-1)*24+O$11,COLUMN(Entrées!$C$37)+($C723-1),4,TRUE,"Entrées")))</f>
        <v>-662</v>
      </c>
      <c r="P723" s="28">
        <f ca="1">IF($D723&gt;$D$8,"",INDIRECT(ADDRESS(ROW(Entrées!$C$37)+($D723-1)*24+P$11,COLUMN(Entrées!$C$37)+($C723-1),4,TRUE,"Entrées")))</f>
        <v>-906</v>
      </c>
      <c r="Q723" s="28">
        <f ca="1">IF($D723&gt;$D$8,"",INDIRECT(ADDRESS(ROW(Entrées!$C$37)+($D723-1)*24+Q$11,COLUMN(Entrées!$C$37)+($C723-1),4,TRUE,"Entrées")))</f>
        <v>-1186</v>
      </c>
      <c r="R723" s="28">
        <f ca="1">IF($D723&gt;$D$8,"",INDIRECT(ADDRESS(ROW(Entrées!$C$37)+($D723-1)*24+R$11,COLUMN(Entrées!$C$37)+($C723-1),4,TRUE,"Entrées")))</f>
        <v>-1639</v>
      </c>
      <c r="S723" s="28">
        <f ca="1">IF($D723&gt;$D$8,"",INDIRECT(ADDRESS(ROW(Entrées!$C$37)+($D723-1)*24+S$11,COLUMN(Entrées!$C$37)+($C723-1),4,TRUE,"Entrées")))</f>
        <v>-2012</v>
      </c>
      <c r="T723" s="28">
        <f ca="1">IF($D723&gt;$D$8,"",INDIRECT(ADDRESS(ROW(Entrées!$C$37)+($D723-1)*24+T$11,COLUMN(Entrées!$C$37)+($C723-1),4,TRUE,"Entrées")))</f>
        <v>-2855</v>
      </c>
      <c r="U723" s="28">
        <f ca="1">IF($D723&gt;$D$8,"",INDIRECT(ADDRESS(ROW(Entrées!$C$37)+($D723-1)*24+U$11,COLUMN(Entrées!$C$37)+($C723-1),4,TRUE,"Entrées")))</f>
        <v>-2454</v>
      </c>
      <c r="V723" s="28">
        <f ca="1">IF($D723&gt;$D$8,"",INDIRECT(ADDRESS(ROW(Entrées!$C$37)+($D723-1)*24+V$11,COLUMN(Entrées!$C$37)+($C723-1),4,TRUE,"Entrées")))</f>
        <v>-2499</v>
      </c>
      <c r="W723" s="28">
        <f ca="1">IF($D723&gt;$D$8,"",INDIRECT(ADDRESS(ROW(Entrées!$C$37)+($D723-1)*24+W$11,COLUMN(Entrées!$C$37)+($C723-1),4,TRUE,"Entrées")))</f>
        <v>-1951</v>
      </c>
      <c r="X723" s="28">
        <f ca="1">IF($D723&gt;$D$8,"",INDIRECT(ADDRESS(ROW(Entrées!$C$37)+($D723-1)*24+X$11,COLUMN(Entrées!$C$37)+($C723-1),4,TRUE,"Entrées")))</f>
        <v>-758</v>
      </c>
      <c r="Y723" s="28">
        <f ca="1">IF($D723&gt;$D$8,"",INDIRECT(ADDRESS(ROW(Entrées!$C$37)+($D723-1)*24+Y$11,COLUMN(Entrées!$C$37)+($C723-1),4,TRUE,"Entrées")))</f>
        <v>-1484</v>
      </c>
      <c r="Z723" s="28">
        <f ca="1">IF($D723&gt;$D$8,"",INDIRECT(ADDRESS(ROW(Entrées!$C$37)+($D723-1)*24+Z$11,COLUMN(Entrées!$C$37)+($C723-1),4,TRUE,"Entrées")))</f>
        <v>-2063</v>
      </c>
      <c r="AA723" s="28">
        <f ca="1">IF($D723&gt;$D$8,"",INDIRECT(ADDRESS(ROW(Entrées!$C$37)+($D723-1)*24+AA$11,COLUMN(Entrées!$C$37)+($C723-1),4,TRUE,"Entrées")))</f>
        <v>-2090</v>
      </c>
      <c r="AB723" s="28">
        <f ca="1">IF($D723&gt;$D$8,"",INDIRECT(ADDRESS(ROW(Entrées!$C$37)+($D723-1)*24+AB$11,COLUMN(Entrées!$C$37)+($C723-1),4,TRUE,"Entrées")))</f>
        <v>-1414</v>
      </c>
      <c r="AC723" s="11"/>
      <c r="AD723" s="40">
        <f t="shared" ca="1" si="861"/>
        <v>-1790.375</v>
      </c>
      <c r="AE723" s="40">
        <f t="shared" ca="1" si="887"/>
        <v>-662</v>
      </c>
      <c r="AF723" s="40">
        <f t="shared" ca="1" si="888"/>
        <v>-2855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49473.956989247294</v>
      </c>
      <c r="AK723" s="31">
        <f t="shared" ca="1" si="862"/>
        <v>49350.672043010745</v>
      </c>
      <c r="AL723" s="31">
        <f t="shared" ca="1" si="863"/>
        <v>49398.118279569891</v>
      </c>
      <c r="AM723" s="31">
        <f t="shared" ca="1" si="864"/>
        <v>347.55645161290329</v>
      </c>
      <c r="AN723" s="31">
        <f t="shared" ca="1" si="865"/>
        <v>2588.1444892473114</v>
      </c>
      <c r="AO723" s="31">
        <f t="shared" ca="1" si="866"/>
        <v>1503.5463709677417</v>
      </c>
      <c r="AP723" s="31">
        <f t="shared" ca="1" si="867"/>
        <v>41704.171370967742</v>
      </c>
      <c r="AQ723" s="31">
        <f t="shared" ca="1" si="868"/>
        <v>2152.7096774193546</v>
      </c>
      <c r="AR723" s="31">
        <f t="shared" ca="1" si="869"/>
        <v>402.56922043010746</v>
      </c>
      <c r="AS723" s="31">
        <f t="shared" ca="1" si="870"/>
        <v>6508.2741935483891</v>
      </c>
      <c r="AT723" s="31">
        <f t="shared" ca="1" si="871"/>
        <v>-813.07862903225805</v>
      </c>
      <c r="AU723" s="31">
        <f t="shared" ca="1" si="872"/>
        <v>663.5913978494624</v>
      </c>
      <c r="AV723" s="31">
        <f t="shared" ca="1" si="873"/>
        <v>-5583.5161290322567</v>
      </c>
      <c r="AW723" s="31">
        <f t="shared" ca="1" si="874"/>
        <v>65.047043010752674</v>
      </c>
      <c r="AX723" s="31">
        <f t="shared" ca="1" si="875"/>
        <v>1350.5215053763443</v>
      </c>
      <c r="AY723" s="31">
        <f t="shared" ca="1" si="876"/>
        <v>-1174.383064516129</v>
      </c>
      <c r="AZ723" s="31">
        <f t="shared" ca="1" si="877"/>
        <v>-997.34811827956992</v>
      </c>
      <c r="BA723" s="31">
        <f t="shared" ca="1" si="878"/>
        <v>-382.02016129032256</v>
      </c>
      <c r="BB723" s="31">
        <f t="shared" ca="1" si="879"/>
        <v>-2410.5497311827958</v>
      </c>
      <c r="BC723" s="31">
        <f t="shared" ca="1" si="880"/>
        <v>-1597.1438172043011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5711.5</v>
      </c>
      <c r="BI723" s="32">
        <f>IF($BF723&gt;$Y$7,"",IF(AND($BF723=$Y$7,$BG723=23),"",Entrées!D751-Entrées!D750))</f>
        <v>5887.5</v>
      </c>
      <c r="BJ723" s="32">
        <f>IF($BF723&gt;$Y$7,"",IF(AND($BF723=$Y$7,$BG723=23),"",Entrées!E751-Entrées!E750))</f>
        <v>5800</v>
      </c>
      <c r="BK723" s="32">
        <f>IF($BF723&gt;$Y$7,"",IF(AND($BF723=$Y$7,$BG723=23),"",Entrées!F751-Entrées!F750))</f>
        <v>-2.5</v>
      </c>
      <c r="BL723" s="32">
        <f>IF($BF723&gt;$Y$7,"",IF(AND($BF723=$Y$7,$BG723=23),"",Entrées!G751-Entrées!G750))</f>
        <v>399.5</v>
      </c>
      <c r="BM723" s="32">
        <f>IF($BF723&gt;$Y$7,"",IF(AND($BF723=$Y$7,$BG723=23),"",Entrées!H751-Entrées!H750))</f>
        <v>343.5</v>
      </c>
      <c r="BN723" s="32">
        <f>IF($BF723&gt;$Y$7,"",IF(AND($BF723=$Y$7,$BG723=23),"",Entrées!I751-Entrées!I750))</f>
        <v>332.5</v>
      </c>
      <c r="BO723" s="32">
        <f>IF($BF723&gt;$Y$7,"",IF(AND($BF723=$Y$7,$BG723=23),"",Entrées!J751-Entrées!J750))</f>
        <v>64</v>
      </c>
      <c r="BP723" s="32">
        <f>IF($BF723&gt;$Y$7,"",IF(AND($BF723=$Y$7,$BG723=23),"",Entrées!K751-Entrées!K750))</f>
        <v>-161.5</v>
      </c>
      <c r="BQ723" s="32">
        <f>IF($BF723&gt;$Y$7,"",IF(AND($BF723=$Y$7,$BG723=23),"",Entrées!L751-Entrées!L750))</f>
        <v>2579.5</v>
      </c>
      <c r="BR723" s="32">
        <f>IF($BF723&gt;$Y$7,"",IF(AND($BF723=$Y$7,$BG723=23),"",Entrées!M751-Entrées!M750))</f>
        <v>0.5</v>
      </c>
      <c r="BS723" s="32">
        <f>IF($BF723&gt;$Y$7,"",IF(AND($BF723=$Y$7,$BG723=23),"",Entrées!N751-Entrées!N750))</f>
        <v>7</v>
      </c>
      <c r="BT723" s="32">
        <f>IF($BF723&gt;$Y$7,"",IF(AND($BF723=$Y$7,$BG723=23),"",Entrées!O751-Entrées!O750))</f>
        <v>2149</v>
      </c>
      <c r="BU723" s="32">
        <f>IF($BF723&gt;$Y$7,"",IF(AND($BF723=$Y$7,$BG723=23),"",Entrées!P751-Entrées!P750))</f>
        <v>3</v>
      </c>
      <c r="BV723" s="32">
        <f>IF($BF723&gt;$Y$7,"",IF(AND($BF723=$Y$7,$BG723=23),"",Entrées!Q751-Entrées!Q750))</f>
        <v>1201</v>
      </c>
      <c r="BW723" s="32">
        <f>IF($BF723&gt;$Y$7,"",IF(AND($BF723=$Y$7,$BG723=23),"",Entrées!R751-Entrées!R750))</f>
        <v>197</v>
      </c>
      <c r="BX723" s="32">
        <f>IF($BF723&gt;$Y$7,"",IF(AND($BF723=$Y$7,$BG723=23),"",Entrées!S751-Entrées!S750))</f>
        <v>110</v>
      </c>
      <c r="BY723" s="32">
        <f>IF($BF723&gt;$Y$7,"",IF(AND($BF723=$Y$7,$BG723=23),"",Entrées!T751-Entrées!T750))</f>
        <v>0</v>
      </c>
      <c r="BZ723" s="32">
        <f>IF($BF723&gt;$Y$7,"",IF(AND($BF723=$Y$7,$BG723=23),"",Entrées!U751-Entrées!U750))</f>
        <v>189</v>
      </c>
      <c r="CA723" s="32">
        <f>IF($BF723&gt;$Y$7,"",IF(AND($BF723=$Y$7,$BG723=23),"",Entrées!V751-Entrées!V750))</f>
        <v>1423</v>
      </c>
      <c r="CD723" s="33">
        <f>IF($BF723&lt;=$Y$7,Entrées!J750/CD$2,"")</f>
        <v>0.13203381276810497</v>
      </c>
      <c r="CE723" s="33">
        <f>IF($BF723&lt;=$Y$7,Entrées!K750/CE$2,"")</f>
        <v>3.9178213091256568E-2</v>
      </c>
      <c r="CF723" s="11">
        <f t="shared" si="882"/>
        <v>7926</v>
      </c>
      <c r="CG723" s="11">
        <f t="shared" si="883"/>
        <v>4186</v>
      </c>
      <c r="CH723" s="52">
        <f t="shared" si="884"/>
        <v>0.27160101910413265</v>
      </c>
      <c r="CI723" s="52">
        <f t="shared" si="885"/>
        <v>9.6170382329218221E-2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-1833</v>
      </c>
      <c r="F724" s="28">
        <f ca="1">IF($D724&gt;$D$8,"",INDIRECT(ADDRESS(ROW(Entrées!$C$37)+($D724-1)*24+F$11,COLUMN(Entrées!$C$37)+($C724-1),4,TRUE,"Entrées")))</f>
        <v>-1878</v>
      </c>
      <c r="G724" s="28">
        <f ca="1">IF($D724&gt;$D$8,"",INDIRECT(ADDRESS(ROW(Entrées!$C$37)+($D724-1)*24+G$11,COLUMN(Entrées!$C$37)+($C724-1),4,TRUE,"Entrées")))</f>
        <v>-1813</v>
      </c>
      <c r="H724" s="28">
        <f ca="1">IF($D724&gt;$D$8,"",INDIRECT(ADDRESS(ROW(Entrées!$C$37)+($D724-1)*24+H$11,COLUMN(Entrées!$C$37)+($C724-1),4,TRUE,"Entrées")))</f>
        <v>-2627</v>
      </c>
      <c r="I724" s="28">
        <f ca="1">IF($D724&gt;$D$8,"",INDIRECT(ADDRESS(ROW(Entrées!$C$37)+($D724-1)*24+I$11,COLUMN(Entrées!$C$37)+($C724-1),4,TRUE,"Entrées")))</f>
        <v>-2591</v>
      </c>
      <c r="J724" s="28">
        <f ca="1">IF($D724&gt;$D$8,"",INDIRECT(ADDRESS(ROW(Entrées!$C$37)+($D724-1)*24+J$11,COLUMN(Entrées!$C$37)+($C724-1),4,TRUE,"Entrées")))</f>
        <v>-2282</v>
      </c>
      <c r="K724" s="28">
        <f ca="1">IF($D724&gt;$D$8,"",INDIRECT(ADDRESS(ROW(Entrées!$C$37)+($D724-1)*24+K$11,COLUMN(Entrées!$C$37)+($C724-1),4,TRUE,"Entrées")))</f>
        <v>-2442</v>
      </c>
      <c r="L724" s="28">
        <f ca="1">IF($D724&gt;$D$8,"",INDIRECT(ADDRESS(ROW(Entrées!$C$37)+($D724-1)*24+L$11,COLUMN(Entrées!$C$37)+($C724-1),4,TRUE,"Entrées")))</f>
        <v>-1976</v>
      </c>
      <c r="M724" s="28">
        <f ca="1">IF($D724&gt;$D$8,"",INDIRECT(ADDRESS(ROW(Entrées!$C$37)+($D724-1)*24+M$11,COLUMN(Entrées!$C$37)+($C724-1),4,TRUE,"Entrées")))</f>
        <v>-1613</v>
      </c>
      <c r="N724" s="28">
        <f ca="1">IF($D724&gt;$D$8,"",INDIRECT(ADDRESS(ROW(Entrées!$C$37)+($D724-1)*24+N$11,COLUMN(Entrées!$C$37)+($C724-1),4,TRUE,"Entrées")))</f>
        <v>-1238</v>
      </c>
      <c r="O724" s="28">
        <f ca="1">IF($D724&gt;$D$8,"",INDIRECT(ADDRESS(ROW(Entrées!$C$37)+($D724-1)*24+O$11,COLUMN(Entrées!$C$37)+($C724-1),4,TRUE,"Entrées")))</f>
        <v>-1392</v>
      </c>
      <c r="P724" s="28">
        <f ca="1">IF($D724&gt;$D$8,"",INDIRECT(ADDRESS(ROW(Entrées!$C$37)+($D724-1)*24+P$11,COLUMN(Entrées!$C$37)+($C724-1),4,TRUE,"Entrées")))</f>
        <v>-1735</v>
      </c>
      <c r="Q724" s="28">
        <f ca="1">IF($D724&gt;$D$8,"",INDIRECT(ADDRESS(ROW(Entrées!$C$37)+($D724-1)*24+Q$11,COLUMN(Entrées!$C$37)+($C724-1),4,TRUE,"Entrées")))</f>
        <v>-2445</v>
      </c>
      <c r="R724" s="28">
        <f ca="1">IF($D724&gt;$D$8,"",INDIRECT(ADDRESS(ROW(Entrées!$C$37)+($D724-1)*24+R$11,COLUMN(Entrées!$C$37)+($C724-1),4,TRUE,"Entrées")))</f>
        <v>-2615</v>
      </c>
      <c r="S724" s="28">
        <f ca="1">IF($D724&gt;$D$8,"",INDIRECT(ADDRESS(ROW(Entrées!$C$37)+($D724-1)*24+S$11,COLUMN(Entrées!$C$37)+($C724-1),4,TRUE,"Entrées")))</f>
        <v>-2654</v>
      </c>
      <c r="T724" s="28">
        <f ca="1">IF($D724&gt;$D$8,"",INDIRECT(ADDRESS(ROW(Entrées!$C$37)+($D724-1)*24+T$11,COLUMN(Entrées!$C$37)+($C724-1),4,TRUE,"Entrées")))</f>
        <v>-2836</v>
      </c>
      <c r="U724" s="28">
        <f ca="1">IF($D724&gt;$D$8,"",INDIRECT(ADDRESS(ROW(Entrées!$C$37)+($D724-1)*24+U$11,COLUMN(Entrées!$C$37)+($C724-1),4,TRUE,"Entrées")))</f>
        <v>-3099</v>
      </c>
      <c r="V724" s="28">
        <f ca="1">IF($D724&gt;$D$8,"",INDIRECT(ADDRESS(ROW(Entrées!$C$37)+($D724-1)*24+V$11,COLUMN(Entrées!$C$37)+($C724-1),4,TRUE,"Entrées")))</f>
        <v>-2858</v>
      </c>
      <c r="W724" s="28">
        <f ca="1">IF($D724&gt;$D$8,"",INDIRECT(ADDRESS(ROW(Entrées!$C$37)+($D724-1)*24+W$11,COLUMN(Entrées!$C$37)+($C724-1),4,TRUE,"Entrées")))</f>
        <v>-1848</v>
      </c>
      <c r="X724" s="28">
        <f ca="1">IF($D724&gt;$D$8,"",INDIRECT(ADDRESS(ROW(Entrées!$C$37)+($D724-1)*24+X$11,COLUMN(Entrées!$C$37)+($C724-1),4,TRUE,"Entrées")))</f>
        <v>-867</v>
      </c>
      <c r="Y724" s="28">
        <f ca="1">IF($D724&gt;$D$8,"",INDIRECT(ADDRESS(ROW(Entrées!$C$37)+($D724-1)*24+Y$11,COLUMN(Entrées!$C$37)+($C724-1),4,TRUE,"Entrées")))</f>
        <v>-1829</v>
      </c>
      <c r="Z724" s="28">
        <f ca="1">IF($D724&gt;$D$8,"",INDIRECT(ADDRESS(ROW(Entrées!$C$37)+($D724-1)*24+Z$11,COLUMN(Entrées!$C$37)+($C724-1),4,TRUE,"Entrées")))</f>
        <v>-2305</v>
      </c>
      <c r="AA724" s="28">
        <f ca="1">IF($D724&gt;$D$8,"",INDIRECT(ADDRESS(ROW(Entrées!$C$37)+($D724-1)*24+AA$11,COLUMN(Entrées!$C$37)+($C724-1),4,TRUE,"Entrées")))</f>
        <v>-2355</v>
      </c>
      <c r="AB724" s="28">
        <f ca="1">IF($D724&gt;$D$8,"",INDIRECT(ADDRESS(ROW(Entrées!$C$37)+($D724-1)*24+AB$11,COLUMN(Entrées!$C$37)+($C724-1),4,TRUE,"Entrées")))</f>
        <v>-1760</v>
      </c>
      <c r="AC724" s="11"/>
      <c r="AD724" s="40">
        <f t="shared" ca="1" si="861"/>
        <v>-2120.4583333333335</v>
      </c>
      <c r="AE724" s="40">
        <f t="shared" ca="1" si="887"/>
        <v>-867</v>
      </c>
      <c r="AF724" s="40">
        <f t="shared" ca="1" si="888"/>
        <v>-3099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49473.956989247294</v>
      </c>
      <c r="AK724" s="31">
        <f t="shared" ca="1" si="862"/>
        <v>49350.672043010745</v>
      </c>
      <c r="AL724" s="31">
        <f t="shared" ca="1" si="863"/>
        <v>49398.118279569891</v>
      </c>
      <c r="AM724" s="31">
        <f t="shared" ca="1" si="864"/>
        <v>347.55645161290329</v>
      </c>
      <c r="AN724" s="31">
        <f t="shared" ca="1" si="865"/>
        <v>2588.1444892473114</v>
      </c>
      <c r="AO724" s="31">
        <f t="shared" ca="1" si="866"/>
        <v>1503.5463709677417</v>
      </c>
      <c r="AP724" s="31">
        <f t="shared" ca="1" si="867"/>
        <v>41704.171370967742</v>
      </c>
      <c r="AQ724" s="31">
        <f t="shared" ca="1" si="868"/>
        <v>2152.7096774193546</v>
      </c>
      <c r="AR724" s="31">
        <f t="shared" ca="1" si="869"/>
        <v>402.56922043010746</v>
      </c>
      <c r="AS724" s="31">
        <f t="shared" ca="1" si="870"/>
        <v>6508.2741935483891</v>
      </c>
      <c r="AT724" s="31">
        <f t="shared" ca="1" si="871"/>
        <v>-813.07862903225805</v>
      </c>
      <c r="AU724" s="31">
        <f t="shared" ca="1" si="872"/>
        <v>663.5913978494624</v>
      </c>
      <c r="AV724" s="31">
        <f t="shared" ca="1" si="873"/>
        <v>-5583.5161290322567</v>
      </c>
      <c r="AW724" s="31">
        <f t="shared" ca="1" si="874"/>
        <v>65.047043010752674</v>
      </c>
      <c r="AX724" s="31">
        <f t="shared" ca="1" si="875"/>
        <v>1350.5215053763443</v>
      </c>
      <c r="AY724" s="31">
        <f t="shared" ca="1" si="876"/>
        <v>-1174.383064516129</v>
      </c>
      <c r="AZ724" s="31">
        <f t="shared" ca="1" si="877"/>
        <v>-997.34811827956992</v>
      </c>
      <c r="BA724" s="31">
        <f t="shared" ca="1" si="878"/>
        <v>-382.02016129032256</v>
      </c>
      <c r="BB724" s="31">
        <f t="shared" ca="1" si="879"/>
        <v>-2410.5497311827958</v>
      </c>
      <c r="BC724" s="31">
        <f t="shared" ca="1" si="880"/>
        <v>-1597.1438172043011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2876</v>
      </c>
      <c r="BI724" s="32">
        <f>IF($BF724&gt;$Y$7,"",IF(AND($BF724=$Y$7,$BG724=23),"",Entrées!D752-Entrées!D751))</f>
        <v>1750</v>
      </c>
      <c r="BJ724" s="32">
        <f>IF($BF724&gt;$Y$7,"",IF(AND($BF724=$Y$7,$BG724=23),"",Entrées!E752-Entrées!E751))</f>
        <v>1825</v>
      </c>
      <c r="BK724" s="32">
        <f>IF($BF724&gt;$Y$7,"",IF(AND($BF724=$Y$7,$BG724=23),"",Entrées!F752-Entrées!F751))</f>
        <v>1.5</v>
      </c>
      <c r="BL724" s="32">
        <f>IF($BF724&gt;$Y$7,"",IF(AND($BF724=$Y$7,$BG724=23),"",Entrées!G752-Entrées!G751))</f>
        <v>94.5</v>
      </c>
      <c r="BM724" s="32">
        <f>IF($BF724&gt;$Y$7,"",IF(AND($BF724=$Y$7,$BG724=23),"",Entrées!H752-Entrées!H751))</f>
        <v>-43.5</v>
      </c>
      <c r="BN724" s="32">
        <f>IF($BF724&gt;$Y$7,"",IF(AND($BF724=$Y$7,$BG724=23),"",Entrées!I752-Entrées!I751))</f>
        <v>195</v>
      </c>
      <c r="BO724" s="32">
        <f>IF($BF724&gt;$Y$7,"",IF(AND($BF724=$Y$7,$BG724=23),"",Entrées!J752-Entrées!J751))</f>
        <v>218</v>
      </c>
      <c r="BP724" s="32">
        <f>IF($BF724&gt;$Y$7,"",IF(AND($BF724=$Y$7,$BG724=23),"",Entrées!K752-Entrées!K751))</f>
        <v>-2</v>
      </c>
      <c r="BQ724" s="32">
        <f>IF($BF724&gt;$Y$7,"",IF(AND($BF724=$Y$7,$BG724=23),"",Entrées!L752-Entrées!L751))</f>
        <v>439.5</v>
      </c>
      <c r="BR724" s="32">
        <f>IF($BF724&gt;$Y$7,"",IF(AND($BF724=$Y$7,$BG724=23),"",Entrées!M752-Entrées!M751))</f>
        <v>44.5</v>
      </c>
      <c r="BS724" s="32">
        <f>IF($BF724&gt;$Y$7,"",IF(AND($BF724=$Y$7,$BG724=23),"",Entrées!N752-Entrées!N751))</f>
        <v>13</v>
      </c>
      <c r="BT724" s="32">
        <f>IF($BF724&gt;$Y$7,"",IF(AND($BF724=$Y$7,$BG724=23),"",Entrées!O752-Entrées!O751))</f>
        <v>1914.5</v>
      </c>
      <c r="BU724" s="32">
        <f>IF($BF724&gt;$Y$7,"",IF(AND($BF724=$Y$7,$BG724=23),"",Entrées!P752-Entrées!P751))</f>
        <v>0.5</v>
      </c>
      <c r="BV724" s="32">
        <f>IF($BF724&gt;$Y$7,"",IF(AND($BF724=$Y$7,$BG724=23),"",Entrées!Q752-Entrées!Q751))</f>
        <v>-561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623</v>
      </c>
      <c r="BY724" s="32">
        <f>IF($BF724&gt;$Y$7,"",IF(AND($BF724=$Y$7,$BG724=23),"",Entrées!T752-Entrées!T751))</f>
        <v>0</v>
      </c>
      <c r="BZ724" s="32">
        <f>IF($BF724&gt;$Y$7,"",IF(AND($BF724=$Y$7,$BG724=23),"",Entrées!U752-Entrées!U751))</f>
        <v>86</v>
      </c>
      <c r="CA724" s="32">
        <f>IF($BF724&gt;$Y$7,"",IF(AND($BF724=$Y$7,$BG724=23),"",Entrées!V752-Entrées!V751))</f>
        <v>213</v>
      </c>
      <c r="CD724" s="33">
        <f>IF($BF724&lt;=$Y$7,Entrées!J751/CD$2,"")</f>
        <v>0.14010850365884431</v>
      </c>
      <c r="CE724" s="33">
        <f>IF($BF724&lt;=$Y$7,Entrées!K751/CE$2,"")</f>
        <v>5.9722885809842337E-4</v>
      </c>
      <c r="CF724" s="11">
        <f t="shared" si="882"/>
        <v>7926</v>
      </c>
      <c r="CG724" s="11">
        <f t="shared" si="883"/>
        <v>4186</v>
      </c>
      <c r="CH724" s="52">
        <f t="shared" si="884"/>
        <v>0.27160101910413265</v>
      </c>
      <c r="CI724" s="52">
        <f t="shared" si="885"/>
        <v>9.6170382329218221E-2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-1646</v>
      </c>
      <c r="F725" s="28">
        <f ca="1">IF($D725&gt;$D$8,"",INDIRECT(ADDRESS(ROW(Entrées!$C$37)+($D725-1)*24+F$11,COLUMN(Entrées!$C$37)+($C725-1),4,TRUE,"Entrées")))</f>
        <v>-1576</v>
      </c>
      <c r="G725" s="28">
        <f ca="1">IF($D725&gt;$D$8,"",INDIRECT(ADDRESS(ROW(Entrées!$C$37)+($D725-1)*24+G$11,COLUMN(Entrées!$C$37)+($C725-1),4,TRUE,"Entrées")))</f>
        <v>-1684</v>
      </c>
      <c r="H725" s="28">
        <f ca="1">IF($D725&gt;$D$8,"",INDIRECT(ADDRESS(ROW(Entrées!$C$37)+($D725-1)*24+H$11,COLUMN(Entrées!$C$37)+($C725-1),4,TRUE,"Entrées")))</f>
        <v>-1676</v>
      </c>
      <c r="I725" s="28">
        <f ca="1">IF($D725&gt;$D$8,"",INDIRECT(ADDRESS(ROW(Entrées!$C$37)+($D725-1)*24+I$11,COLUMN(Entrées!$C$37)+($C725-1),4,TRUE,"Entrées")))</f>
        <v>-2098</v>
      </c>
      <c r="J725" s="28">
        <f ca="1">IF($D725&gt;$D$8,"",INDIRECT(ADDRESS(ROW(Entrées!$C$37)+($D725-1)*24+J$11,COLUMN(Entrées!$C$37)+($C725-1),4,TRUE,"Entrées")))</f>
        <v>-1936</v>
      </c>
      <c r="K725" s="28">
        <f ca="1">IF($D725&gt;$D$8,"",INDIRECT(ADDRESS(ROW(Entrées!$C$37)+($D725-1)*24+K$11,COLUMN(Entrées!$C$37)+($C725-1),4,TRUE,"Entrées")))</f>
        <v>-2187</v>
      </c>
      <c r="L725" s="28">
        <f ca="1">IF($D725&gt;$D$8,"",INDIRECT(ADDRESS(ROW(Entrées!$C$37)+($D725-1)*24+L$11,COLUMN(Entrées!$C$37)+($C725-1),4,TRUE,"Entrées")))</f>
        <v>-2101</v>
      </c>
      <c r="M725" s="28">
        <f ca="1">IF($D725&gt;$D$8,"",INDIRECT(ADDRESS(ROW(Entrées!$C$37)+($D725-1)*24+M$11,COLUMN(Entrées!$C$37)+($C725-1),4,TRUE,"Entrées")))</f>
        <v>-901</v>
      </c>
      <c r="N725" s="28">
        <f ca="1">IF($D725&gt;$D$8,"",INDIRECT(ADDRESS(ROW(Entrées!$C$37)+($D725-1)*24+N$11,COLUMN(Entrées!$C$37)+($C725-1),4,TRUE,"Entrées")))</f>
        <v>-483</v>
      </c>
      <c r="O725" s="28">
        <f ca="1">IF($D725&gt;$D$8,"",INDIRECT(ADDRESS(ROW(Entrées!$C$37)+($D725-1)*24+O$11,COLUMN(Entrées!$C$37)+($C725-1),4,TRUE,"Entrées")))</f>
        <v>-767</v>
      </c>
      <c r="P725" s="28">
        <f ca="1">IF($D725&gt;$D$8,"",INDIRECT(ADDRESS(ROW(Entrées!$C$37)+($D725-1)*24+P$11,COLUMN(Entrées!$C$37)+($C725-1),4,TRUE,"Entrées")))</f>
        <v>-1153</v>
      </c>
      <c r="Q725" s="28">
        <f ca="1">IF($D725&gt;$D$8,"",INDIRECT(ADDRESS(ROW(Entrées!$C$37)+($D725-1)*24+Q$11,COLUMN(Entrées!$C$37)+($C725-1),4,TRUE,"Entrées")))</f>
        <v>-1430</v>
      </c>
      <c r="R725" s="28">
        <f ca="1">IF($D725&gt;$D$8,"",INDIRECT(ADDRESS(ROW(Entrées!$C$37)+($D725-1)*24+R$11,COLUMN(Entrées!$C$37)+($C725-1),4,TRUE,"Entrées")))</f>
        <v>-1562</v>
      </c>
      <c r="S725" s="28">
        <f ca="1">IF($D725&gt;$D$8,"",INDIRECT(ADDRESS(ROW(Entrées!$C$37)+($D725-1)*24+S$11,COLUMN(Entrées!$C$37)+($C725-1),4,TRUE,"Entrées")))</f>
        <v>-1928</v>
      </c>
      <c r="T725" s="28">
        <f ca="1">IF($D725&gt;$D$8,"",INDIRECT(ADDRESS(ROW(Entrées!$C$37)+($D725-1)*24+T$11,COLUMN(Entrées!$C$37)+($C725-1),4,TRUE,"Entrées")))</f>
        <v>-2358</v>
      </c>
      <c r="U725" s="28">
        <f ca="1">IF($D725&gt;$D$8,"",INDIRECT(ADDRESS(ROW(Entrées!$C$37)+($D725-1)*24+U$11,COLUMN(Entrées!$C$37)+($C725-1),4,TRUE,"Entrées")))</f>
        <v>-2390</v>
      </c>
      <c r="V725" s="28">
        <f ca="1">IF($D725&gt;$D$8,"",INDIRECT(ADDRESS(ROW(Entrées!$C$37)+($D725-1)*24+V$11,COLUMN(Entrées!$C$37)+($C725-1),4,TRUE,"Entrées")))</f>
        <v>-2029</v>
      </c>
      <c r="W725" s="28">
        <f ca="1">IF($D725&gt;$D$8,"",INDIRECT(ADDRESS(ROW(Entrées!$C$37)+($D725-1)*24+W$11,COLUMN(Entrées!$C$37)+($C725-1),4,TRUE,"Entrées")))</f>
        <v>-1724</v>
      </c>
      <c r="X725" s="28">
        <f ca="1">IF($D725&gt;$D$8,"",INDIRECT(ADDRESS(ROW(Entrées!$C$37)+($D725-1)*24+X$11,COLUMN(Entrées!$C$37)+($C725-1),4,TRUE,"Entrées")))</f>
        <v>177</v>
      </c>
      <c r="Y725" s="28">
        <f ca="1">IF($D725&gt;$D$8,"",INDIRECT(ADDRESS(ROW(Entrées!$C$37)+($D725-1)*24+Y$11,COLUMN(Entrées!$C$37)+($C725-1),4,TRUE,"Entrées")))</f>
        <v>-523</v>
      </c>
      <c r="Z725" s="28">
        <f ca="1">IF($D725&gt;$D$8,"",INDIRECT(ADDRESS(ROW(Entrées!$C$37)+($D725-1)*24+Z$11,COLUMN(Entrées!$C$37)+($C725-1),4,TRUE,"Entrées")))</f>
        <v>-1789</v>
      </c>
      <c r="AA725" s="28">
        <f ca="1">IF($D725&gt;$D$8,"",INDIRECT(ADDRESS(ROW(Entrées!$C$37)+($D725-1)*24+AA$11,COLUMN(Entrées!$C$37)+($C725-1),4,TRUE,"Entrées")))</f>
        <v>-1903</v>
      </c>
      <c r="AB725" s="28">
        <f ca="1">IF($D725&gt;$D$8,"",INDIRECT(ADDRESS(ROW(Entrées!$C$37)+($D725-1)*24+AB$11,COLUMN(Entrées!$C$37)+($C725-1),4,TRUE,"Entrées")))</f>
        <v>-1453</v>
      </c>
      <c r="AC725" s="11"/>
      <c r="AD725" s="40">
        <f t="shared" ca="1" si="861"/>
        <v>-1546.6666666666667</v>
      </c>
      <c r="AE725" s="40">
        <f t="shared" ca="1" si="887"/>
        <v>177</v>
      </c>
      <c r="AF725" s="40">
        <f t="shared" ca="1" si="888"/>
        <v>-2390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49473.956989247294</v>
      </c>
      <c r="AK725" s="31">
        <f t="shared" ca="1" si="862"/>
        <v>49350.672043010745</v>
      </c>
      <c r="AL725" s="31">
        <f t="shared" ca="1" si="863"/>
        <v>49398.118279569891</v>
      </c>
      <c r="AM725" s="31">
        <f t="shared" ca="1" si="864"/>
        <v>347.55645161290329</v>
      </c>
      <c r="AN725" s="31">
        <f t="shared" ca="1" si="865"/>
        <v>2588.1444892473114</v>
      </c>
      <c r="AO725" s="31">
        <f t="shared" ca="1" si="866"/>
        <v>1503.5463709677417</v>
      </c>
      <c r="AP725" s="31">
        <f t="shared" ca="1" si="867"/>
        <v>41704.171370967742</v>
      </c>
      <c r="AQ725" s="31">
        <f t="shared" ca="1" si="868"/>
        <v>2152.7096774193546</v>
      </c>
      <c r="AR725" s="31">
        <f t="shared" ca="1" si="869"/>
        <v>402.56922043010746</v>
      </c>
      <c r="AS725" s="31">
        <f t="shared" ca="1" si="870"/>
        <v>6508.2741935483891</v>
      </c>
      <c r="AT725" s="31">
        <f t="shared" ca="1" si="871"/>
        <v>-813.07862903225805</v>
      </c>
      <c r="AU725" s="31">
        <f t="shared" ca="1" si="872"/>
        <v>663.5913978494624</v>
      </c>
      <c r="AV725" s="31">
        <f t="shared" ca="1" si="873"/>
        <v>-5583.5161290322567</v>
      </c>
      <c r="AW725" s="31">
        <f t="shared" ca="1" si="874"/>
        <v>65.047043010752674</v>
      </c>
      <c r="AX725" s="31">
        <f t="shared" ca="1" si="875"/>
        <v>1350.5215053763443</v>
      </c>
      <c r="AY725" s="31">
        <f t="shared" ca="1" si="876"/>
        <v>-1174.383064516129</v>
      </c>
      <c r="AZ725" s="31">
        <f t="shared" ca="1" si="877"/>
        <v>-997.34811827956992</v>
      </c>
      <c r="BA725" s="31">
        <f t="shared" ca="1" si="878"/>
        <v>-382.02016129032256</v>
      </c>
      <c r="BB725" s="31">
        <f t="shared" ca="1" si="879"/>
        <v>-2410.5497311827958</v>
      </c>
      <c r="BC725" s="31">
        <f t="shared" ca="1" si="880"/>
        <v>-1597.1438172043011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-3111.5</v>
      </c>
      <c r="BI725" s="32">
        <f>IF($BF725&gt;$Y$7,"",IF(AND($BF725=$Y$7,$BG725=23),"",Entrées!D753-Entrées!D752))</f>
        <v>-3612.5</v>
      </c>
      <c r="BJ725" s="32">
        <f>IF($BF725&gt;$Y$7,"",IF(AND($BF725=$Y$7,$BG725=23),"",Entrées!E753-Entrées!E752))</f>
        <v>-3475</v>
      </c>
      <c r="BK725" s="32">
        <f>IF($BF725&gt;$Y$7,"",IF(AND($BF725=$Y$7,$BG725=23),"",Entrées!F753-Entrées!F752))</f>
        <v>-0.5</v>
      </c>
      <c r="BL725" s="32">
        <f>IF($BF725&gt;$Y$7,"",IF(AND($BF725=$Y$7,$BG725=23),"",Entrées!G753-Entrées!G752))</f>
        <v>-238.5</v>
      </c>
      <c r="BM725" s="32">
        <f>IF($BF725&gt;$Y$7,"",IF(AND($BF725=$Y$7,$BG725=23),"",Entrées!H753-Entrées!H752))</f>
        <v>-516.5</v>
      </c>
      <c r="BN725" s="32">
        <f>IF($BF725&gt;$Y$7,"",IF(AND($BF725=$Y$7,$BG725=23),"",Entrées!I753-Entrées!I752))</f>
        <v>33</v>
      </c>
      <c r="BO725" s="32">
        <f>IF($BF725&gt;$Y$7,"",IF(AND($BF725=$Y$7,$BG725=23),"",Entrées!J753-Entrées!J752))</f>
        <v>198.5</v>
      </c>
      <c r="BP725" s="32">
        <f>IF($BF725&gt;$Y$7,"",IF(AND($BF725=$Y$7,$BG725=23),"",Entrées!K753-Entrées!K752))</f>
        <v>-0.5</v>
      </c>
      <c r="BQ725" s="32">
        <f>IF($BF725&gt;$Y$7,"",IF(AND($BF725=$Y$7,$BG725=23),"",Entrées!L753-Entrées!L752))</f>
        <v>-731.5</v>
      </c>
      <c r="BR725" s="32">
        <f>IF($BF725&gt;$Y$7,"",IF(AND($BF725=$Y$7,$BG725=23),"",Entrées!M753-Entrées!M752))</f>
        <v>0</v>
      </c>
      <c r="BS725" s="32">
        <f>IF($BF725&gt;$Y$7,"",IF(AND($BF725=$Y$7,$BG725=23),"",Entrées!N753-Entrées!N752))</f>
        <v>0</v>
      </c>
      <c r="BT725" s="32">
        <f>IF($BF725&gt;$Y$7,"",IF(AND($BF725=$Y$7,$BG725=23),"",Entrées!O753-Entrées!O752))</f>
        <v>-1856</v>
      </c>
      <c r="BU725" s="32">
        <f>IF($BF725&gt;$Y$7,"",IF(AND($BF725=$Y$7,$BG725=23),"",Entrées!P753-Entrées!P752))</f>
        <v>-5</v>
      </c>
      <c r="BV725" s="32">
        <f>IF($BF725&gt;$Y$7,"",IF(AND($BF725=$Y$7,$BG725=23),"",Entrées!Q753-Entrées!Q752))</f>
        <v>511</v>
      </c>
      <c r="BW725" s="32">
        <f>IF($BF725&gt;$Y$7,"",IF(AND($BF725=$Y$7,$BG725=23),"",Entrées!R753-Entrées!R752))</f>
        <v>-304</v>
      </c>
      <c r="BX725" s="32">
        <f>IF($BF725&gt;$Y$7,"",IF(AND($BF725=$Y$7,$BG725=23),"",Entrées!S753-Entrées!S752))</f>
        <v>-180</v>
      </c>
      <c r="BY725" s="32">
        <f>IF($BF725&gt;$Y$7,"",IF(AND($BF725=$Y$7,$BG725=23),"",Entrées!T753-Entrées!T752))</f>
        <v>0</v>
      </c>
      <c r="BZ725" s="32">
        <f>IF($BF725&gt;$Y$7,"",IF(AND($BF725=$Y$7,$BG725=23),"",Entrées!U753-Entrées!U752))</f>
        <v>-275</v>
      </c>
      <c r="CA725" s="32">
        <f>IF($BF725&gt;$Y$7,"",IF(AND($BF725=$Y$7,$BG725=23),"",Entrées!V753-Entrées!V752))</f>
        <v>-2802</v>
      </c>
      <c r="CD725" s="33">
        <f>IF($BF725&lt;=$Y$7,Entrées!J752/CD$2,"")</f>
        <v>0.16761291950542517</v>
      </c>
      <c r="CE725" s="33">
        <f>IF($BF725&lt;=$Y$7,Entrées!K752/CE$2,"")</f>
        <v>1.1944577161968466E-4</v>
      </c>
      <c r="CF725" s="11">
        <f t="shared" si="882"/>
        <v>7926</v>
      </c>
      <c r="CG725" s="11">
        <f t="shared" si="883"/>
        <v>4186</v>
      </c>
      <c r="CH725" s="52">
        <f t="shared" si="884"/>
        <v>0.27160101910413265</v>
      </c>
      <c r="CI725" s="52">
        <f t="shared" si="885"/>
        <v>9.6170382329218221E-2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-962</v>
      </c>
      <c r="F726" s="28">
        <f ca="1">IF($D726&gt;$D$8,"",INDIRECT(ADDRESS(ROW(Entrées!$C$37)+($D726-1)*24+F$11,COLUMN(Entrées!$C$37)+($C726-1),4,TRUE,"Entrées")))</f>
        <v>-895</v>
      </c>
      <c r="G726" s="28">
        <f ca="1">IF($D726&gt;$D$8,"",INDIRECT(ADDRESS(ROW(Entrées!$C$37)+($D726-1)*24+G$11,COLUMN(Entrées!$C$37)+($C726-1),4,TRUE,"Entrées")))</f>
        <v>-1052</v>
      </c>
      <c r="H726" s="28">
        <f ca="1">IF($D726&gt;$D$8,"",INDIRECT(ADDRESS(ROW(Entrées!$C$37)+($D726-1)*24+H$11,COLUMN(Entrées!$C$37)+($C726-1),4,TRUE,"Entrées")))</f>
        <v>-1259</v>
      </c>
      <c r="I726" s="28">
        <f ca="1">IF($D726&gt;$D$8,"",INDIRECT(ADDRESS(ROW(Entrées!$C$37)+($D726-1)*24+I$11,COLUMN(Entrées!$C$37)+($C726-1),4,TRUE,"Entrées")))</f>
        <v>-1234</v>
      </c>
      <c r="J726" s="28">
        <f ca="1">IF($D726&gt;$D$8,"",INDIRECT(ADDRESS(ROW(Entrées!$C$37)+($D726-1)*24+J$11,COLUMN(Entrées!$C$37)+($C726-1),4,TRUE,"Entrées")))</f>
        <v>-1165</v>
      </c>
      <c r="K726" s="28">
        <f ca="1">IF($D726&gt;$D$8,"",INDIRECT(ADDRESS(ROW(Entrées!$C$37)+($D726-1)*24+K$11,COLUMN(Entrées!$C$37)+($C726-1),4,TRUE,"Entrées")))</f>
        <v>-974</v>
      </c>
      <c r="L726" s="28">
        <f ca="1">IF($D726&gt;$D$8,"",INDIRECT(ADDRESS(ROW(Entrées!$C$37)+($D726-1)*24+L$11,COLUMN(Entrées!$C$37)+($C726-1),4,TRUE,"Entrées")))</f>
        <v>-638</v>
      </c>
      <c r="M726" s="28">
        <f ca="1">IF($D726&gt;$D$8,"",INDIRECT(ADDRESS(ROW(Entrées!$C$37)+($D726-1)*24+M$11,COLUMN(Entrées!$C$37)+($C726-1),4,TRUE,"Entrées")))</f>
        <v>-829</v>
      </c>
      <c r="N726" s="28">
        <f ca="1">IF($D726&gt;$D$8,"",INDIRECT(ADDRESS(ROW(Entrées!$C$37)+($D726-1)*24+N$11,COLUMN(Entrées!$C$37)+($C726-1),4,TRUE,"Entrées")))</f>
        <v>-817</v>
      </c>
      <c r="O726" s="28">
        <f ca="1">IF($D726&gt;$D$8,"",INDIRECT(ADDRESS(ROW(Entrées!$C$37)+($D726-1)*24+O$11,COLUMN(Entrées!$C$37)+($C726-1),4,TRUE,"Entrées")))</f>
        <v>-921</v>
      </c>
      <c r="P726" s="28">
        <f ca="1">IF($D726&gt;$D$8,"",INDIRECT(ADDRESS(ROW(Entrées!$C$37)+($D726-1)*24+P$11,COLUMN(Entrées!$C$37)+($C726-1),4,TRUE,"Entrées")))</f>
        <v>-1054</v>
      </c>
      <c r="Q726" s="28">
        <f ca="1">IF($D726&gt;$D$8,"",INDIRECT(ADDRESS(ROW(Entrées!$C$37)+($D726-1)*24+Q$11,COLUMN(Entrées!$C$37)+($C726-1),4,TRUE,"Entrées")))</f>
        <v>-958</v>
      </c>
      <c r="R726" s="28">
        <f ca="1">IF($D726&gt;$D$8,"",INDIRECT(ADDRESS(ROW(Entrées!$C$37)+($D726-1)*24+R$11,COLUMN(Entrées!$C$37)+($C726-1),4,TRUE,"Entrées")))</f>
        <v>-1077</v>
      </c>
      <c r="S726" s="28">
        <f ca="1">IF($D726&gt;$D$8,"",INDIRECT(ADDRESS(ROW(Entrées!$C$37)+($D726-1)*24+S$11,COLUMN(Entrées!$C$37)+($C726-1),4,TRUE,"Entrées")))</f>
        <v>-1237</v>
      </c>
      <c r="T726" s="28">
        <f ca="1">IF($D726&gt;$D$8,"",INDIRECT(ADDRESS(ROW(Entrées!$C$37)+($D726-1)*24+T$11,COLUMN(Entrées!$C$37)+($C726-1),4,TRUE,"Entrées")))</f>
        <v>-1246</v>
      </c>
      <c r="U726" s="28">
        <f ca="1">IF($D726&gt;$D$8,"",INDIRECT(ADDRESS(ROW(Entrées!$C$37)+($D726-1)*24+U$11,COLUMN(Entrées!$C$37)+($C726-1),4,TRUE,"Entrées")))</f>
        <v>-1220</v>
      </c>
      <c r="V726" s="28">
        <f ca="1">IF($D726&gt;$D$8,"",INDIRECT(ADDRESS(ROW(Entrées!$C$37)+($D726-1)*24+V$11,COLUMN(Entrées!$C$37)+($C726-1),4,TRUE,"Entrées")))</f>
        <v>-1137</v>
      </c>
      <c r="W726" s="28">
        <f ca="1">IF($D726&gt;$D$8,"",INDIRECT(ADDRESS(ROW(Entrées!$C$37)+($D726-1)*24+W$11,COLUMN(Entrées!$C$37)+($C726-1),4,TRUE,"Entrées")))</f>
        <v>-1118</v>
      </c>
      <c r="X726" s="28">
        <f ca="1">IF($D726&gt;$D$8,"",INDIRECT(ADDRESS(ROW(Entrées!$C$37)+($D726-1)*24+X$11,COLUMN(Entrées!$C$37)+($C726-1),4,TRUE,"Entrées")))</f>
        <v>396</v>
      </c>
      <c r="Y726" s="28">
        <f ca="1">IF($D726&gt;$D$8,"",INDIRECT(ADDRESS(ROW(Entrées!$C$37)+($D726-1)*24+Y$11,COLUMN(Entrées!$C$37)+($C726-1),4,TRUE,"Entrées")))</f>
        <v>-221</v>
      </c>
      <c r="Z726" s="28">
        <f ca="1">IF($D726&gt;$D$8,"",INDIRECT(ADDRESS(ROW(Entrées!$C$37)+($D726-1)*24+Z$11,COLUMN(Entrées!$C$37)+($C726-1),4,TRUE,"Entrées")))</f>
        <v>-584</v>
      </c>
      <c r="AA726" s="28">
        <f ca="1">IF($D726&gt;$D$8,"",INDIRECT(ADDRESS(ROW(Entrées!$C$37)+($D726-1)*24+AA$11,COLUMN(Entrées!$C$37)+($C726-1),4,TRUE,"Entrées")))</f>
        <v>-739</v>
      </c>
      <c r="AB726" s="28">
        <f ca="1">IF($D726&gt;$D$8,"",INDIRECT(ADDRESS(ROW(Entrées!$C$37)+($D726-1)*24+AB$11,COLUMN(Entrées!$C$37)+($C726-1),4,TRUE,"Entrées")))</f>
        <v>-335</v>
      </c>
      <c r="AC726" s="11"/>
      <c r="AD726" s="40">
        <f t="shared" ca="1" si="861"/>
        <v>-886.5</v>
      </c>
      <c r="AE726" s="40">
        <f t="shared" ca="1" si="887"/>
        <v>396</v>
      </c>
      <c r="AF726" s="40">
        <f t="shared" ca="1" si="888"/>
        <v>-1259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49473.956989247294</v>
      </c>
      <c r="AK726" s="31">
        <f t="shared" ca="1" si="862"/>
        <v>49350.672043010745</v>
      </c>
      <c r="AL726" s="31">
        <f t="shared" ca="1" si="863"/>
        <v>49398.118279569891</v>
      </c>
      <c r="AM726" s="31">
        <f t="shared" ca="1" si="864"/>
        <v>347.55645161290329</v>
      </c>
      <c r="AN726" s="31">
        <f t="shared" ca="1" si="865"/>
        <v>2588.1444892473114</v>
      </c>
      <c r="AO726" s="31">
        <f t="shared" ca="1" si="866"/>
        <v>1503.5463709677417</v>
      </c>
      <c r="AP726" s="31">
        <f t="shared" ca="1" si="867"/>
        <v>41704.171370967742</v>
      </c>
      <c r="AQ726" s="31">
        <f t="shared" ca="1" si="868"/>
        <v>2152.7096774193546</v>
      </c>
      <c r="AR726" s="31">
        <f t="shared" ca="1" si="869"/>
        <v>402.56922043010746</v>
      </c>
      <c r="AS726" s="31">
        <f t="shared" ca="1" si="870"/>
        <v>6508.2741935483891</v>
      </c>
      <c r="AT726" s="31">
        <f t="shared" ca="1" si="871"/>
        <v>-813.07862903225805</v>
      </c>
      <c r="AU726" s="31">
        <f t="shared" ca="1" si="872"/>
        <v>663.5913978494624</v>
      </c>
      <c r="AV726" s="31">
        <f t="shared" ca="1" si="873"/>
        <v>-5583.5161290322567</v>
      </c>
      <c r="AW726" s="31">
        <f t="shared" ca="1" si="874"/>
        <v>65.047043010752674</v>
      </c>
      <c r="AX726" s="31">
        <f t="shared" ca="1" si="875"/>
        <v>1350.5215053763443</v>
      </c>
      <c r="AY726" s="31">
        <f t="shared" ca="1" si="876"/>
        <v>-1174.383064516129</v>
      </c>
      <c r="AZ726" s="31">
        <f t="shared" ca="1" si="877"/>
        <v>-997.34811827956992</v>
      </c>
      <c r="BA726" s="31">
        <f t="shared" ca="1" si="878"/>
        <v>-382.02016129032256</v>
      </c>
      <c r="BB726" s="31">
        <f t="shared" ca="1" si="879"/>
        <v>-2410.5497311827958</v>
      </c>
      <c r="BC726" s="31">
        <f t="shared" ca="1" si="880"/>
        <v>-1597.1438172043011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-3949.5</v>
      </c>
      <c r="BI726" s="32">
        <f>IF($BF726&gt;$Y$7,"",IF(AND($BF726=$Y$7,$BG726=23),"",Entrées!D754-Entrées!D753))</f>
        <v>-3762.5</v>
      </c>
      <c r="BJ726" s="32">
        <f>IF($BF726&gt;$Y$7,"",IF(AND($BF726=$Y$7,$BG726=23),"",Entrées!E754-Entrées!E753))</f>
        <v>-3600</v>
      </c>
      <c r="BK726" s="32">
        <f>IF($BF726&gt;$Y$7,"",IF(AND($BF726=$Y$7,$BG726=23),"",Entrées!F754-Entrées!F753))</f>
        <v>1.5</v>
      </c>
      <c r="BL726" s="32">
        <f>IF($BF726&gt;$Y$7,"",IF(AND($BF726=$Y$7,$BG726=23),"",Entrées!G754-Entrées!G753))</f>
        <v>-119.5</v>
      </c>
      <c r="BM726" s="32">
        <f>IF($BF726&gt;$Y$7,"",IF(AND($BF726=$Y$7,$BG726=23),"",Entrées!H754-Entrées!H753))</f>
        <v>-113</v>
      </c>
      <c r="BN726" s="32">
        <f>IF($BF726&gt;$Y$7,"",IF(AND($BF726=$Y$7,$BG726=23),"",Entrées!I754-Entrées!I753))</f>
        <v>-23</v>
      </c>
      <c r="BO726" s="32">
        <f>IF($BF726&gt;$Y$7,"",IF(AND($BF726=$Y$7,$BG726=23),"",Entrées!J754-Entrées!J753))</f>
        <v>98</v>
      </c>
      <c r="BP726" s="32">
        <f>IF($BF726&gt;$Y$7,"",IF(AND($BF726=$Y$7,$BG726=23),"",Entrées!K754-Entrées!K753))</f>
        <v>0</v>
      </c>
      <c r="BQ726" s="32">
        <f>IF($BF726&gt;$Y$7,"",IF(AND($BF726=$Y$7,$BG726=23),"",Entrées!L754-Entrées!L753))</f>
        <v>-1958.5</v>
      </c>
      <c r="BR726" s="32">
        <f>IF($BF726&gt;$Y$7,"",IF(AND($BF726=$Y$7,$BG726=23),"",Entrées!M754-Entrées!M753))</f>
        <v>-1</v>
      </c>
      <c r="BS726" s="32">
        <f>IF($BF726&gt;$Y$7,"",IF(AND($BF726=$Y$7,$BG726=23),"",Entrées!N754-Entrées!N753))</f>
        <v>-2</v>
      </c>
      <c r="BT726" s="32">
        <f>IF($BF726&gt;$Y$7,"",IF(AND($BF726=$Y$7,$BG726=23),"",Entrées!O754-Entrées!O753))</f>
        <v>-1832</v>
      </c>
      <c r="BU726" s="32">
        <f>IF($BF726&gt;$Y$7,"",IF(AND($BF726=$Y$7,$BG726=23),"",Entrées!P754-Entrées!P753))</f>
        <v>0.5</v>
      </c>
      <c r="BV726" s="32">
        <f>IF($BF726&gt;$Y$7,"",IF(AND($BF726=$Y$7,$BG726=23),"",Entrées!Q754-Entrées!Q753))</f>
        <v>350</v>
      </c>
      <c r="BW726" s="32">
        <f>IF($BF726&gt;$Y$7,"",IF(AND($BF726=$Y$7,$BG726=23),"",Entrées!R754-Entrées!R753))</f>
        <v>1</v>
      </c>
      <c r="BX726" s="32">
        <f>IF($BF726&gt;$Y$7,"",IF(AND($BF726=$Y$7,$BG726=23),"",Entrées!S754-Entrées!S753))</f>
        <v>-588</v>
      </c>
      <c r="BY726" s="32">
        <f>IF($BF726&gt;$Y$7,"",IF(AND($BF726=$Y$7,$BG726=23),"",Entrées!T754-Entrées!T753))</f>
        <v>-515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-484</v>
      </c>
      <c r="CD726" s="33">
        <f>IF($BF726&lt;=$Y$7,Entrées!J753/CD$2,"")</f>
        <v>0.19265707797123391</v>
      </c>
      <c r="CE726" s="33">
        <f>IF($BF726&lt;=$Y$7,Entrées!K753/CE$2,"")</f>
        <v>0</v>
      </c>
      <c r="CF726" s="11">
        <f t="shared" si="882"/>
        <v>7926</v>
      </c>
      <c r="CG726" s="11">
        <f t="shared" si="883"/>
        <v>4186</v>
      </c>
      <c r="CH726" s="52">
        <f t="shared" si="884"/>
        <v>0.27160101910413265</v>
      </c>
      <c r="CI726" s="52">
        <f t="shared" si="885"/>
        <v>9.6170382329218221E-2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-567</v>
      </c>
      <c r="F727" s="28">
        <f ca="1">IF($D727&gt;$D$8,"",INDIRECT(ADDRESS(ROW(Entrées!$C$37)+($D727-1)*24+F$11,COLUMN(Entrées!$C$37)+($C727-1),4,TRUE,"Entrées")))</f>
        <v>-515</v>
      </c>
      <c r="G727" s="28">
        <f ca="1">IF($D727&gt;$D$8,"",INDIRECT(ADDRESS(ROW(Entrées!$C$37)+($D727-1)*24+G$11,COLUMN(Entrées!$C$37)+($C727-1),4,TRUE,"Entrées")))</f>
        <v>-615</v>
      </c>
      <c r="H727" s="28">
        <f ca="1">IF($D727&gt;$D$8,"",INDIRECT(ADDRESS(ROW(Entrées!$C$37)+($D727-1)*24+H$11,COLUMN(Entrées!$C$37)+($C727-1),4,TRUE,"Entrées")))</f>
        <v>-801</v>
      </c>
      <c r="I727" s="28">
        <f ca="1">IF($D727&gt;$D$8,"",INDIRECT(ADDRESS(ROW(Entrées!$C$37)+($D727-1)*24+I$11,COLUMN(Entrées!$C$37)+($C727-1),4,TRUE,"Entrées")))</f>
        <v>-1334</v>
      </c>
      <c r="J727" s="28">
        <f ca="1">IF($D727&gt;$D$8,"",INDIRECT(ADDRESS(ROW(Entrées!$C$37)+($D727-1)*24+J$11,COLUMN(Entrées!$C$37)+($C727-1),4,TRUE,"Entrées")))</f>
        <v>-1277</v>
      </c>
      <c r="K727" s="28">
        <f ca="1">IF($D727&gt;$D$8,"",INDIRECT(ADDRESS(ROW(Entrées!$C$37)+($D727-1)*24+K$11,COLUMN(Entrées!$C$37)+($C727-1),4,TRUE,"Entrées")))</f>
        <v>-884</v>
      </c>
      <c r="L727" s="28">
        <f ca="1">IF($D727&gt;$D$8,"",INDIRECT(ADDRESS(ROW(Entrées!$C$37)+($D727-1)*24+L$11,COLUMN(Entrées!$C$37)+($C727-1),4,TRUE,"Entrées")))</f>
        <v>-897</v>
      </c>
      <c r="M727" s="28">
        <f ca="1">IF($D727&gt;$D$8,"",INDIRECT(ADDRESS(ROW(Entrées!$C$37)+($D727-1)*24+M$11,COLUMN(Entrées!$C$37)+($C727-1),4,TRUE,"Entrées")))</f>
        <v>-862</v>
      </c>
      <c r="N727" s="28">
        <f ca="1">IF($D727&gt;$D$8,"",INDIRECT(ADDRESS(ROW(Entrées!$C$37)+($D727-1)*24+N$11,COLUMN(Entrées!$C$37)+($C727-1),4,TRUE,"Entrées")))</f>
        <v>-1156</v>
      </c>
      <c r="O727" s="28">
        <f ca="1">IF($D727&gt;$D$8,"",INDIRECT(ADDRESS(ROW(Entrées!$C$37)+($D727-1)*24+O$11,COLUMN(Entrées!$C$37)+($C727-1),4,TRUE,"Entrées")))</f>
        <v>-923</v>
      </c>
      <c r="P727" s="28">
        <f ca="1">IF($D727&gt;$D$8,"",INDIRECT(ADDRESS(ROW(Entrées!$C$37)+($D727-1)*24+P$11,COLUMN(Entrées!$C$37)+($C727-1),4,TRUE,"Entrées")))</f>
        <v>-738</v>
      </c>
      <c r="Q727" s="28">
        <f ca="1">IF($D727&gt;$D$8,"",INDIRECT(ADDRESS(ROW(Entrées!$C$37)+($D727-1)*24+Q$11,COLUMN(Entrées!$C$37)+($C727-1),4,TRUE,"Entrées")))</f>
        <v>-308</v>
      </c>
      <c r="R727" s="28">
        <f ca="1">IF($D727&gt;$D$8,"",INDIRECT(ADDRESS(ROW(Entrées!$C$37)+($D727-1)*24+R$11,COLUMN(Entrées!$C$37)+($C727-1),4,TRUE,"Entrées")))</f>
        <v>228</v>
      </c>
      <c r="S727" s="28">
        <f ca="1">IF($D727&gt;$D$8,"",INDIRECT(ADDRESS(ROW(Entrées!$C$37)+($D727-1)*24+S$11,COLUMN(Entrées!$C$37)+($C727-1),4,TRUE,"Entrées")))</f>
        <v>-745</v>
      </c>
      <c r="T727" s="28">
        <f ca="1">IF($D727&gt;$D$8,"",INDIRECT(ADDRESS(ROW(Entrées!$C$37)+($D727-1)*24+T$11,COLUMN(Entrées!$C$37)+($C727-1),4,TRUE,"Entrées")))</f>
        <v>-1082</v>
      </c>
      <c r="U727" s="28">
        <f ca="1">IF($D727&gt;$D$8,"",INDIRECT(ADDRESS(ROW(Entrées!$C$37)+($D727-1)*24+U$11,COLUMN(Entrées!$C$37)+($C727-1),4,TRUE,"Entrées")))</f>
        <v>-1212</v>
      </c>
      <c r="V727" s="28">
        <f ca="1">IF($D727&gt;$D$8,"",INDIRECT(ADDRESS(ROW(Entrées!$C$37)+($D727-1)*24+V$11,COLUMN(Entrées!$C$37)+($C727-1),4,TRUE,"Entrées")))</f>
        <v>-1315</v>
      </c>
      <c r="W727" s="28">
        <f ca="1">IF($D727&gt;$D$8,"",INDIRECT(ADDRESS(ROW(Entrées!$C$37)+($D727-1)*24+W$11,COLUMN(Entrées!$C$37)+($C727-1),4,TRUE,"Entrées")))</f>
        <v>-1620</v>
      </c>
      <c r="X727" s="28">
        <f ca="1">IF($D727&gt;$D$8,"",INDIRECT(ADDRESS(ROW(Entrées!$C$37)+($D727-1)*24+X$11,COLUMN(Entrées!$C$37)+($C727-1),4,TRUE,"Entrées")))</f>
        <v>-1062</v>
      </c>
      <c r="Y727" s="28">
        <f ca="1">IF($D727&gt;$D$8,"",INDIRECT(ADDRESS(ROW(Entrées!$C$37)+($D727-1)*24+Y$11,COLUMN(Entrées!$C$37)+($C727-1),4,TRUE,"Entrées")))</f>
        <v>-788</v>
      </c>
      <c r="Z727" s="28">
        <f ca="1">IF($D727&gt;$D$8,"",INDIRECT(ADDRESS(ROW(Entrées!$C$37)+($D727-1)*24+Z$11,COLUMN(Entrées!$C$37)+($C727-1),4,TRUE,"Entrées")))</f>
        <v>-1143</v>
      </c>
      <c r="AA727" s="28">
        <f ca="1">IF($D727&gt;$D$8,"",INDIRECT(ADDRESS(ROW(Entrées!$C$37)+($D727-1)*24+AA$11,COLUMN(Entrées!$C$37)+($C727-1),4,TRUE,"Entrées")))</f>
        <v>-1016</v>
      </c>
      <c r="AB727" s="28">
        <f ca="1">IF($D727&gt;$D$8,"",INDIRECT(ADDRESS(ROW(Entrées!$C$37)+($D727-1)*24+AB$11,COLUMN(Entrées!$C$37)+($C727-1),4,TRUE,"Entrées")))</f>
        <v>-770</v>
      </c>
      <c r="AC727" s="11"/>
      <c r="AD727" s="40">
        <f t="shared" ca="1" si="861"/>
        <v>-891.75</v>
      </c>
      <c r="AE727" s="40">
        <f t="shared" ca="1" si="887"/>
        <v>228</v>
      </c>
      <c r="AF727" s="40">
        <f t="shared" ca="1" si="888"/>
        <v>-1620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49473.956989247294</v>
      </c>
      <c r="AK727" s="31">
        <f t="shared" ca="1" si="862"/>
        <v>49350.672043010745</v>
      </c>
      <c r="AL727" s="31">
        <f t="shared" ca="1" si="863"/>
        <v>49398.118279569891</v>
      </c>
      <c r="AM727" s="31">
        <f t="shared" ca="1" si="864"/>
        <v>347.55645161290329</v>
      </c>
      <c r="AN727" s="31">
        <f t="shared" ca="1" si="865"/>
        <v>2588.1444892473114</v>
      </c>
      <c r="AO727" s="31">
        <f t="shared" ca="1" si="866"/>
        <v>1503.5463709677417</v>
      </c>
      <c r="AP727" s="31">
        <f t="shared" ca="1" si="867"/>
        <v>41704.171370967742</v>
      </c>
      <c r="AQ727" s="31">
        <f t="shared" ca="1" si="868"/>
        <v>2152.7096774193546</v>
      </c>
      <c r="AR727" s="31">
        <f t="shared" ca="1" si="869"/>
        <v>402.56922043010746</v>
      </c>
      <c r="AS727" s="31">
        <f t="shared" ca="1" si="870"/>
        <v>6508.2741935483891</v>
      </c>
      <c r="AT727" s="31">
        <f t="shared" ca="1" si="871"/>
        <v>-813.07862903225805</v>
      </c>
      <c r="AU727" s="31">
        <f t="shared" ca="1" si="872"/>
        <v>663.5913978494624</v>
      </c>
      <c r="AV727" s="31">
        <f t="shared" ca="1" si="873"/>
        <v>-5583.5161290322567</v>
      </c>
      <c r="AW727" s="31">
        <f t="shared" ca="1" si="874"/>
        <v>65.047043010752674</v>
      </c>
      <c r="AX727" s="31">
        <f t="shared" ca="1" si="875"/>
        <v>1350.5215053763443</v>
      </c>
      <c r="AY727" s="31">
        <f t="shared" ca="1" si="876"/>
        <v>-1174.383064516129</v>
      </c>
      <c r="AZ727" s="31">
        <f t="shared" ca="1" si="877"/>
        <v>-997.34811827956992</v>
      </c>
      <c r="BA727" s="31">
        <f t="shared" ca="1" si="878"/>
        <v>-382.02016129032256</v>
      </c>
      <c r="BB727" s="31">
        <f t="shared" ca="1" si="879"/>
        <v>-2410.5497311827958</v>
      </c>
      <c r="BC727" s="31">
        <f t="shared" ca="1" si="880"/>
        <v>-1597.1438172043011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-1928</v>
      </c>
      <c r="BI727" s="32">
        <f>IF($BF727&gt;$Y$7,"",IF(AND($BF727=$Y$7,$BG727=23),"",Entrées!D755-Entrées!D754))</f>
        <v>-1362.5</v>
      </c>
      <c r="BJ727" s="32">
        <f>IF($BF727&gt;$Y$7,"",IF(AND($BF727=$Y$7,$BG727=23),"",Entrées!E755-Entrées!E754))</f>
        <v>-1225</v>
      </c>
      <c r="BK727" s="32">
        <f>IF($BF727&gt;$Y$7,"",IF(AND($BF727=$Y$7,$BG727=23),"",Entrées!F755-Entrées!F754))</f>
        <v>0</v>
      </c>
      <c r="BL727" s="32">
        <f>IF($BF727&gt;$Y$7,"",IF(AND($BF727=$Y$7,$BG727=23),"",Entrées!G755-Entrées!G754))</f>
        <v>-111.5</v>
      </c>
      <c r="BM727" s="32">
        <f>IF($BF727&gt;$Y$7,"",IF(AND($BF727=$Y$7,$BG727=23),"",Entrées!H755-Entrées!H754))</f>
        <v>-367</v>
      </c>
      <c r="BN727" s="32">
        <f>IF($BF727&gt;$Y$7,"",IF(AND($BF727=$Y$7,$BG727=23),"",Entrées!I755-Entrées!I754))</f>
        <v>-141</v>
      </c>
      <c r="BO727" s="32">
        <f>IF($BF727&gt;$Y$7,"",IF(AND($BF727=$Y$7,$BG727=23),"",Entrées!J755-Entrées!J754))</f>
        <v>60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-1340.5</v>
      </c>
      <c r="BR727" s="32">
        <f>IF($BF727&gt;$Y$7,"",IF(AND($BF727=$Y$7,$BG727=23),"",Entrées!M755-Entrées!M754))</f>
        <v>-25.5</v>
      </c>
      <c r="BS727" s="32">
        <f>IF($BF727&gt;$Y$7,"",IF(AND($BF727=$Y$7,$BG727=23),"",Entrées!N755-Entrées!N754))</f>
        <v>0</v>
      </c>
      <c r="BT727" s="32">
        <f>IF($BF727&gt;$Y$7,"",IF(AND($BF727=$Y$7,$BG727=23),"",Entrées!O755-Entrées!O754))</f>
        <v>-2.5</v>
      </c>
      <c r="BU727" s="32">
        <f>IF($BF727&gt;$Y$7,"",IF(AND($BF727=$Y$7,$BG727=23),"",Entrées!P755-Entrées!P754))</f>
        <v>-1.5</v>
      </c>
      <c r="BV727" s="32">
        <f>IF($BF727&gt;$Y$7,"",IF(AND($BF727=$Y$7,$BG727=23),"",Entrées!Q755-Entrées!Q754))</f>
        <v>0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-267</v>
      </c>
      <c r="BY727" s="32">
        <f>IF($BF727&gt;$Y$7,"",IF(AND($BF727=$Y$7,$BG727=23),"",Entrées!T755-Entrées!T754))</f>
        <v>266</v>
      </c>
      <c r="BZ727" s="32">
        <f>IF($BF727&gt;$Y$7,"",IF(AND($BF727=$Y$7,$BG727=23),"",Entrées!U755-Entrées!U754))</f>
        <v>168</v>
      </c>
      <c r="CA727" s="32">
        <f>IF($BF727&gt;$Y$7,"",IF(AND($BF727=$Y$7,$BG727=23),"",Entrées!V755-Entrées!V754))</f>
        <v>265</v>
      </c>
      <c r="CD727" s="33">
        <f>IF($BF727&lt;=$Y$7,Entrées!J754/CD$2,"")</f>
        <v>0.20502144839767852</v>
      </c>
      <c r="CE727" s="33">
        <f>IF($BF727&lt;=$Y$7,Entrées!K754/CE$2,"")</f>
        <v>0</v>
      </c>
      <c r="CF727" s="11">
        <f t="shared" si="882"/>
        <v>7926</v>
      </c>
      <c r="CG727" s="11">
        <f t="shared" si="883"/>
        <v>4186</v>
      </c>
      <c r="CH727" s="52">
        <f t="shared" si="884"/>
        <v>0.27160101910413265</v>
      </c>
      <c r="CI727" s="52">
        <f t="shared" si="885"/>
        <v>9.6170382329218221E-2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-855</v>
      </c>
      <c r="F728" s="28">
        <f ca="1">IF($D728&gt;$D$8,"",INDIRECT(ADDRESS(ROW(Entrées!$C$37)+($D728-1)*24+F$11,COLUMN(Entrées!$C$37)+($C728-1),4,TRUE,"Entrées")))</f>
        <v>-1101</v>
      </c>
      <c r="G728" s="28">
        <f ca="1">IF($D728&gt;$D$8,"",INDIRECT(ADDRESS(ROW(Entrées!$C$37)+($D728-1)*24+G$11,COLUMN(Entrées!$C$37)+($C728-1),4,TRUE,"Entrées")))</f>
        <v>-1445</v>
      </c>
      <c r="H728" s="28">
        <f ca="1">IF($D728&gt;$D$8,"",INDIRECT(ADDRESS(ROW(Entrées!$C$37)+($D728-1)*24+H$11,COLUMN(Entrées!$C$37)+($C728-1),4,TRUE,"Entrées")))</f>
        <v>-1864</v>
      </c>
      <c r="I728" s="28">
        <f ca="1">IF($D728&gt;$D$8,"",INDIRECT(ADDRESS(ROW(Entrées!$C$37)+($D728-1)*24+I$11,COLUMN(Entrées!$C$37)+($C728-1),4,TRUE,"Entrées")))</f>
        <v>-1960</v>
      </c>
      <c r="J728" s="28">
        <f ca="1">IF($D728&gt;$D$8,"",INDIRECT(ADDRESS(ROW(Entrées!$C$37)+($D728-1)*24+J$11,COLUMN(Entrées!$C$37)+($C728-1),4,TRUE,"Entrées")))</f>
        <v>-1864</v>
      </c>
      <c r="K728" s="28">
        <f ca="1">IF($D728&gt;$D$8,"",INDIRECT(ADDRESS(ROW(Entrées!$C$37)+($D728-1)*24+K$11,COLUMN(Entrées!$C$37)+($C728-1),4,TRUE,"Entrées")))</f>
        <v>-1629</v>
      </c>
      <c r="L728" s="28">
        <f ca="1">IF($D728&gt;$D$8,"",INDIRECT(ADDRESS(ROW(Entrées!$C$37)+($D728-1)*24+L$11,COLUMN(Entrées!$C$37)+($C728-1),4,TRUE,"Entrées")))</f>
        <v>-1139</v>
      </c>
      <c r="M728" s="28">
        <f ca="1">IF($D728&gt;$D$8,"",INDIRECT(ADDRESS(ROW(Entrées!$C$37)+($D728-1)*24+M$11,COLUMN(Entrées!$C$37)+($C728-1),4,TRUE,"Entrées")))</f>
        <v>-1046</v>
      </c>
      <c r="N728" s="28">
        <f ca="1">IF($D728&gt;$D$8,"",INDIRECT(ADDRESS(ROW(Entrées!$C$37)+($D728-1)*24+N$11,COLUMN(Entrées!$C$37)+($C728-1),4,TRUE,"Entrées")))</f>
        <v>-329</v>
      </c>
      <c r="O728" s="28">
        <f ca="1">IF($D728&gt;$D$8,"",INDIRECT(ADDRESS(ROW(Entrées!$C$37)+($D728-1)*24+O$11,COLUMN(Entrées!$C$37)+($C728-1),4,TRUE,"Entrées")))</f>
        <v>-696</v>
      </c>
      <c r="P728" s="28">
        <f ca="1">IF($D728&gt;$D$8,"",INDIRECT(ADDRESS(ROW(Entrées!$C$37)+($D728-1)*24+P$11,COLUMN(Entrées!$C$37)+($C728-1),4,TRUE,"Entrées")))</f>
        <v>-386</v>
      </c>
      <c r="Q728" s="28">
        <f ca="1">IF($D728&gt;$D$8,"",INDIRECT(ADDRESS(ROW(Entrées!$C$37)+($D728-1)*24+Q$11,COLUMN(Entrées!$C$37)+($C728-1),4,TRUE,"Entrées")))</f>
        <v>-890</v>
      </c>
      <c r="R728" s="28">
        <f ca="1">IF($D728&gt;$D$8,"",INDIRECT(ADDRESS(ROW(Entrées!$C$37)+($D728-1)*24+R$11,COLUMN(Entrées!$C$37)+($C728-1),4,TRUE,"Entrées")))</f>
        <v>-1346</v>
      </c>
      <c r="S728" s="28">
        <f ca="1">IF($D728&gt;$D$8,"",INDIRECT(ADDRESS(ROW(Entrées!$C$37)+($D728-1)*24+S$11,COLUMN(Entrées!$C$37)+($C728-1),4,TRUE,"Entrées")))</f>
        <v>-1839</v>
      </c>
      <c r="T728" s="28">
        <f ca="1">IF($D728&gt;$D$8,"",INDIRECT(ADDRESS(ROW(Entrées!$C$37)+($D728-1)*24+T$11,COLUMN(Entrées!$C$37)+($C728-1),4,TRUE,"Entrées")))</f>
        <v>-2676</v>
      </c>
      <c r="U728" s="28">
        <f ca="1">IF($D728&gt;$D$8,"",INDIRECT(ADDRESS(ROW(Entrées!$C$37)+($D728-1)*24+U$11,COLUMN(Entrées!$C$37)+($C728-1),4,TRUE,"Entrées")))</f>
        <v>-2690</v>
      </c>
      <c r="V728" s="28">
        <f ca="1">IF($D728&gt;$D$8,"",INDIRECT(ADDRESS(ROW(Entrées!$C$37)+($D728-1)*24+V$11,COLUMN(Entrées!$C$37)+($C728-1),4,TRUE,"Entrées")))</f>
        <v>-2261</v>
      </c>
      <c r="W728" s="28">
        <f ca="1">IF($D728&gt;$D$8,"",INDIRECT(ADDRESS(ROW(Entrées!$C$37)+($D728-1)*24+W$11,COLUMN(Entrées!$C$37)+($C728-1),4,TRUE,"Entrées")))</f>
        <v>-1269</v>
      </c>
      <c r="X728" s="28">
        <f ca="1">IF($D728&gt;$D$8,"",INDIRECT(ADDRESS(ROW(Entrées!$C$37)+($D728-1)*24+X$11,COLUMN(Entrées!$C$37)+($C728-1),4,TRUE,"Entrées")))</f>
        <v>234</v>
      </c>
      <c r="Y728" s="28">
        <f ca="1">IF($D728&gt;$D$8,"",INDIRECT(ADDRESS(ROW(Entrées!$C$37)+($D728-1)*24+Y$11,COLUMN(Entrées!$C$37)+($C728-1),4,TRUE,"Entrées")))</f>
        <v>-547</v>
      </c>
      <c r="Z728" s="28">
        <f ca="1">IF($D728&gt;$D$8,"",INDIRECT(ADDRESS(ROW(Entrées!$C$37)+($D728-1)*24+Z$11,COLUMN(Entrées!$C$37)+($C728-1),4,TRUE,"Entrées")))</f>
        <v>-1992</v>
      </c>
      <c r="AA728" s="28">
        <f ca="1">IF($D728&gt;$D$8,"",INDIRECT(ADDRESS(ROW(Entrées!$C$37)+($D728-1)*24+AA$11,COLUMN(Entrées!$C$37)+($C728-1),4,TRUE,"Entrées")))</f>
        <v>-1907</v>
      </c>
      <c r="AB728" s="28">
        <f ca="1">IF($D728&gt;$D$8,"",INDIRECT(ADDRESS(ROW(Entrées!$C$37)+($D728-1)*24+AB$11,COLUMN(Entrées!$C$37)+($C728-1),4,TRUE,"Entrées")))</f>
        <v>-1441</v>
      </c>
      <c r="AC728" s="11"/>
      <c r="AD728" s="40">
        <f t="shared" ca="1" si="861"/>
        <v>-1372.4166666666667</v>
      </c>
      <c r="AE728" s="40">
        <f t="shared" ca="1" si="887"/>
        <v>234</v>
      </c>
      <c r="AF728" s="40">
        <f t="shared" ca="1" si="888"/>
        <v>-2690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49473.956989247294</v>
      </c>
      <c r="AK728" s="31">
        <f t="shared" ca="1" si="862"/>
        <v>49350.672043010745</v>
      </c>
      <c r="AL728" s="31">
        <f t="shared" ca="1" si="863"/>
        <v>49398.118279569891</v>
      </c>
      <c r="AM728" s="31">
        <f t="shared" ca="1" si="864"/>
        <v>347.55645161290329</v>
      </c>
      <c r="AN728" s="31">
        <f t="shared" ca="1" si="865"/>
        <v>2588.1444892473114</v>
      </c>
      <c r="AO728" s="31">
        <f t="shared" ca="1" si="866"/>
        <v>1503.5463709677417</v>
      </c>
      <c r="AP728" s="31">
        <f t="shared" ca="1" si="867"/>
        <v>41704.171370967742</v>
      </c>
      <c r="AQ728" s="31">
        <f t="shared" ca="1" si="868"/>
        <v>2152.7096774193546</v>
      </c>
      <c r="AR728" s="31">
        <f t="shared" ca="1" si="869"/>
        <v>402.56922043010746</v>
      </c>
      <c r="AS728" s="31">
        <f t="shared" ca="1" si="870"/>
        <v>6508.2741935483891</v>
      </c>
      <c r="AT728" s="31">
        <f t="shared" ca="1" si="871"/>
        <v>-813.07862903225805</v>
      </c>
      <c r="AU728" s="31">
        <f t="shared" ca="1" si="872"/>
        <v>663.5913978494624</v>
      </c>
      <c r="AV728" s="31">
        <f t="shared" ca="1" si="873"/>
        <v>-5583.5161290322567</v>
      </c>
      <c r="AW728" s="31">
        <f t="shared" ca="1" si="874"/>
        <v>65.047043010752674</v>
      </c>
      <c r="AX728" s="31">
        <f t="shared" ca="1" si="875"/>
        <v>1350.5215053763443</v>
      </c>
      <c r="AY728" s="31">
        <f t="shared" ca="1" si="876"/>
        <v>-1174.383064516129</v>
      </c>
      <c r="AZ728" s="31">
        <f t="shared" ca="1" si="877"/>
        <v>-997.34811827956992</v>
      </c>
      <c r="BA728" s="31">
        <f t="shared" ca="1" si="878"/>
        <v>-382.02016129032256</v>
      </c>
      <c r="BB728" s="31">
        <f t="shared" ca="1" si="879"/>
        <v>-2410.5497311827958</v>
      </c>
      <c r="BC728" s="31">
        <f t="shared" ca="1" si="880"/>
        <v>-1597.1438172043011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2415</v>
      </c>
      <c r="BI728" s="32">
        <f>IF($BF728&gt;$Y$7,"",IF(AND($BF728=$Y$7,$BG728=23),"",Entrées!D756-Entrées!D755))</f>
        <v>1400</v>
      </c>
      <c r="BJ728" s="32">
        <f>IF($BF728&gt;$Y$7,"",IF(AND($BF728=$Y$7,$BG728=23),"",Entrées!E756-Entrées!E755))</f>
        <v>1425</v>
      </c>
      <c r="BK728" s="32">
        <f>IF($BF728&gt;$Y$7,"",IF(AND($BF728=$Y$7,$BG728=23),"",Entrées!F756-Entrées!F755))</f>
        <v>-1.5</v>
      </c>
      <c r="BL728" s="32">
        <f>IF($BF728&gt;$Y$7,"",IF(AND($BF728=$Y$7,$BG728=23),"",Entrées!G756-Entrées!G755))</f>
        <v>-172.5</v>
      </c>
      <c r="BM728" s="32">
        <f>IF($BF728&gt;$Y$7,"",IF(AND($BF728=$Y$7,$BG728=23),"",Entrées!H756-Entrées!H755))</f>
        <v>-346</v>
      </c>
      <c r="BN728" s="32">
        <f>IF($BF728&gt;$Y$7,"",IF(AND($BF728=$Y$7,$BG728=23),"",Entrées!I756-Entrées!I755))</f>
        <v>-155.5</v>
      </c>
      <c r="BO728" s="32">
        <f>IF($BF728&gt;$Y$7,"",IF(AND($BF728=$Y$7,$BG728=23),"",Entrées!J756-Entrées!J755))</f>
        <v>62.5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2285.5</v>
      </c>
      <c r="BR728" s="32">
        <f>IF($BF728&gt;$Y$7,"",IF(AND($BF728=$Y$7,$BG728=23),"",Entrées!M756-Entrées!M755))</f>
        <v>-25.5</v>
      </c>
      <c r="BS728" s="32">
        <f>IF($BF728&gt;$Y$7,"",IF(AND($BF728=$Y$7,$BG728=23),"",Entrées!N756-Entrées!N755))</f>
        <v>-3</v>
      </c>
      <c r="BT728" s="32">
        <f>IF($BF728&gt;$Y$7,"",IF(AND($BF728=$Y$7,$BG728=23),"",Entrées!O756-Entrées!O755))</f>
        <v>771</v>
      </c>
      <c r="BU728" s="32">
        <f>IF($BF728&gt;$Y$7,"",IF(AND($BF728=$Y$7,$BG728=23),"",Entrées!P756-Entrées!P755))</f>
        <v>-7</v>
      </c>
      <c r="BV728" s="32">
        <f>IF($BF728&gt;$Y$7,"",IF(AND($BF728=$Y$7,$BG728=23),"",Entrées!Q756-Entrées!Q755))</f>
        <v>0</v>
      </c>
      <c r="BW728" s="32">
        <f>IF($BF728&gt;$Y$7,"",IF(AND($BF728=$Y$7,$BG728=23),"",Entrées!R756-Entrées!R755))</f>
        <v>28</v>
      </c>
      <c r="BX728" s="32">
        <f>IF($BF728&gt;$Y$7,"",IF(AND($BF728=$Y$7,$BG728=23),"",Entrées!S756-Entrées!S755))</f>
        <v>95</v>
      </c>
      <c r="BY728" s="32">
        <f>IF($BF728&gt;$Y$7,"",IF(AND($BF728=$Y$7,$BG728=23),"",Entrées!T756-Entrées!T755))</f>
        <v>249</v>
      </c>
      <c r="BZ728" s="32">
        <f>IF($BF728&gt;$Y$7,"",IF(AND($BF728=$Y$7,$BG728=23),"",Entrées!U756-Entrées!U755))</f>
        <v>-13</v>
      </c>
      <c r="CA728" s="32">
        <f>IF($BF728&gt;$Y$7,"",IF(AND($BF728=$Y$7,$BG728=23),"",Entrées!V756-Entrées!V755))</f>
        <v>920</v>
      </c>
      <c r="CD728" s="33">
        <f>IF($BF728&lt;=$Y$7,Entrées!J755/CD$2,"")</f>
        <v>0.21259147110774665</v>
      </c>
      <c r="CE728" s="33">
        <f>IF($BF728&lt;=$Y$7,Entrées!K755/CE$2,"")</f>
        <v>0</v>
      </c>
      <c r="CF728" s="11">
        <f t="shared" si="882"/>
        <v>7926</v>
      </c>
      <c r="CG728" s="11">
        <f t="shared" si="883"/>
        <v>4186</v>
      </c>
      <c r="CH728" s="52">
        <f t="shared" si="884"/>
        <v>0.27160101910413265</v>
      </c>
      <c r="CI728" s="52">
        <f t="shared" si="885"/>
        <v>9.6170382329218221E-2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-1193</v>
      </c>
      <c r="F729" s="28">
        <f ca="1">IF($D729&gt;$D$8,"",INDIRECT(ADDRESS(ROW(Entrées!$C$37)+($D729-1)*24+F$11,COLUMN(Entrées!$C$37)+($C729-1),4,TRUE,"Entrées")))</f>
        <v>-1189</v>
      </c>
      <c r="G729" s="28">
        <f ca="1">IF($D729&gt;$D$8,"",INDIRECT(ADDRESS(ROW(Entrées!$C$37)+($D729-1)*24+G$11,COLUMN(Entrées!$C$37)+($C729-1),4,TRUE,"Entrées")))</f>
        <v>-1314</v>
      </c>
      <c r="H729" s="28">
        <f ca="1">IF($D729&gt;$D$8,"",INDIRECT(ADDRESS(ROW(Entrées!$C$37)+($D729-1)*24+H$11,COLUMN(Entrées!$C$37)+($C729-1),4,TRUE,"Entrées")))</f>
        <v>-1338</v>
      </c>
      <c r="I729" s="28">
        <f ca="1">IF($D729&gt;$D$8,"",INDIRECT(ADDRESS(ROW(Entrées!$C$37)+($D729-1)*24+I$11,COLUMN(Entrées!$C$37)+($C729-1),4,TRUE,"Entrées")))</f>
        <v>-1301</v>
      </c>
      <c r="J729" s="28">
        <f ca="1">IF($D729&gt;$D$8,"",INDIRECT(ADDRESS(ROW(Entrées!$C$37)+($D729-1)*24+J$11,COLUMN(Entrées!$C$37)+($C729-1),4,TRUE,"Entrées")))</f>
        <v>-1482</v>
      </c>
      <c r="K729" s="28">
        <f ca="1">IF($D729&gt;$D$8,"",INDIRECT(ADDRESS(ROW(Entrées!$C$37)+($D729-1)*24+K$11,COLUMN(Entrées!$C$37)+($C729-1),4,TRUE,"Entrées")))</f>
        <v>-1879</v>
      </c>
      <c r="L729" s="28">
        <f ca="1">IF($D729&gt;$D$8,"",INDIRECT(ADDRESS(ROW(Entrées!$C$37)+($D729-1)*24+L$11,COLUMN(Entrées!$C$37)+($C729-1),4,TRUE,"Entrées")))</f>
        <v>-1244</v>
      </c>
      <c r="M729" s="28">
        <f ca="1">IF($D729&gt;$D$8,"",INDIRECT(ADDRESS(ROW(Entrées!$C$37)+($D729-1)*24+M$11,COLUMN(Entrées!$C$37)+($C729-1),4,TRUE,"Entrées")))</f>
        <v>-1010</v>
      </c>
      <c r="N729" s="28">
        <f ca="1">IF($D729&gt;$D$8,"",INDIRECT(ADDRESS(ROW(Entrées!$C$37)+($D729-1)*24+N$11,COLUMN(Entrées!$C$37)+($C729-1),4,TRUE,"Entrées")))</f>
        <v>-576</v>
      </c>
      <c r="O729" s="28">
        <f ca="1">IF($D729&gt;$D$8,"",INDIRECT(ADDRESS(ROW(Entrées!$C$37)+($D729-1)*24+O$11,COLUMN(Entrées!$C$37)+($C729-1),4,TRUE,"Entrées")))</f>
        <v>-204</v>
      </c>
      <c r="P729" s="28">
        <f ca="1">IF($D729&gt;$D$8,"",INDIRECT(ADDRESS(ROW(Entrées!$C$37)+($D729-1)*24+P$11,COLUMN(Entrées!$C$37)+($C729-1),4,TRUE,"Entrées")))</f>
        <v>-327</v>
      </c>
      <c r="Q729" s="28">
        <f ca="1">IF($D729&gt;$D$8,"",INDIRECT(ADDRESS(ROW(Entrées!$C$37)+($D729-1)*24+Q$11,COLUMN(Entrées!$C$37)+($C729-1),4,TRUE,"Entrées")))</f>
        <v>-666</v>
      </c>
      <c r="R729" s="28">
        <f ca="1">IF($D729&gt;$D$8,"",INDIRECT(ADDRESS(ROW(Entrées!$C$37)+($D729-1)*24+R$11,COLUMN(Entrées!$C$37)+($C729-1),4,TRUE,"Entrées")))</f>
        <v>-1189</v>
      </c>
      <c r="S729" s="28">
        <f ca="1">IF($D729&gt;$D$8,"",INDIRECT(ADDRESS(ROW(Entrées!$C$37)+($D729-1)*24+S$11,COLUMN(Entrées!$C$37)+($C729-1),4,TRUE,"Entrées")))</f>
        <v>-339</v>
      </c>
      <c r="T729" s="28">
        <f ca="1">IF($D729&gt;$D$8,"",INDIRECT(ADDRESS(ROW(Entrées!$C$37)+($D729-1)*24+T$11,COLUMN(Entrées!$C$37)+($C729-1),4,TRUE,"Entrées")))</f>
        <v>-1439</v>
      </c>
      <c r="U729" s="28">
        <f ca="1">IF($D729&gt;$D$8,"",INDIRECT(ADDRESS(ROW(Entrées!$C$37)+($D729-1)*24+U$11,COLUMN(Entrées!$C$37)+($C729-1),4,TRUE,"Entrées")))</f>
        <v>-1629</v>
      </c>
      <c r="V729" s="28">
        <f ca="1">IF($D729&gt;$D$8,"",INDIRECT(ADDRESS(ROW(Entrées!$C$37)+($D729-1)*24+V$11,COLUMN(Entrées!$C$37)+($C729-1),4,TRUE,"Entrées")))</f>
        <v>-1074</v>
      </c>
      <c r="W729" s="28">
        <f ca="1">IF($D729&gt;$D$8,"",INDIRECT(ADDRESS(ROW(Entrées!$C$37)+($D729-1)*24+W$11,COLUMN(Entrées!$C$37)+($C729-1),4,TRUE,"Entrées")))</f>
        <v>-283</v>
      </c>
      <c r="X729" s="28">
        <f ca="1">IF($D729&gt;$D$8,"",INDIRECT(ADDRESS(ROW(Entrées!$C$37)+($D729-1)*24+X$11,COLUMN(Entrées!$C$37)+($C729-1),4,TRUE,"Entrées")))</f>
        <v>976</v>
      </c>
      <c r="Y729" s="28">
        <f ca="1">IF($D729&gt;$D$8,"",INDIRECT(ADDRESS(ROW(Entrées!$C$37)+($D729-1)*24+Y$11,COLUMN(Entrées!$C$37)+($C729-1),4,TRUE,"Entrées")))</f>
        <v>375</v>
      </c>
      <c r="Z729" s="28">
        <f ca="1">IF($D729&gt;$D$8,"",INDIRECT(ADDRESS(ROW(Entrées!$C$37)+($D729-1)*24+Z$11,COLUMN(Entrées!$C$37)+($C729-1),4,TRUE,"Entrées")))</f>
        <v>-1599</v>
      </c>
      <c r="AA729" s="28">
        <f ca="1">IF($D729&gt;$D$8,"",INDIRECT(ADDRESS(ROW(Entrées!$C$37)+($D729-1)*24+AA$11,COLUMN(Entrées!$C$37)+($C729-1),4,TRUE,"Entrées")))</f>
        <v>-1421</v>
      </c>
      <c r="AB729" s="28">
        <f ca="1">IF($D729&gt;$D$8,"",INDIRECT(ADDRESS(ROW(Entrées!$C$37)+($D729-1)*24+AB$11,COLUMN(Entrées!$C$37)+($C729-1),4,TRUE,"Entrées")))</f>
        <v>-1022</v>
      </c>
      <c r="AC729" s="11"/>
      <c r="AD729" s="40">
        <f t="shared" ca="1" si="861"/>
        <v>-931.95833333333337</v>
      </c>
      <c r="AE729" s="40">
        <f t="shared" ca="1" si="887"/>
        <v>976</v>
      </c>
      <c r="AF729" s="40">
        <f t="shared" ca="1" si="888"/>
        <v>-1879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49473.956989247294</v>
      </c>
      <c r="AK729" s="31">
        <f t="shared" ca="1" si="862"/>
        <v>49350.672043010745</v>
      </c>
      <c r="AL729" s="31">
        <f t="shared" ca="1" si="863"/>
        <v>49398.118279569891</v>
      </c>
      <c r="AM729" s="31">
        <f t="shared" ca="1" si="864"/>
        <v>347.55645161290329</v>
      </c>
      <c r="AN729" s="31">
        <f t="shared" ca="1" si="865"/>
        <v>2588.1444892473114</v>
      </c>
      <c r="AO729" s="31">
        <f t="shared" ca="1" si="866"/>
        <v>1503.5463709677417</v>
      </c>
      <c r="AP729" s="31">
        <f t="shared" ca="1" si="867"/>
        <v>41704.171370967742</v>
      </c>
      <c r="AQ729" s="31">
        <f t="shared" ca="1" si="868"/>
        <v>2152.7096774193546</v>
      </c>
      <c r="AR729" s="31">
        <f t="shared" ca="1" si="869"/>
        <v>402.56922043010746</v>
      </c>
      <c r="AS729" s="31">
        <f t="shared" ca="1" si="870"/>
        <v>6508.2741935483891</v>
      </c>
      <c r="AT729" s="31">
        <f t="shared" ca="1" si="871"/>
        <v>-813.07862903225805</v>
      </c>
      <c r="AU729" s="31">
        <f t="shared" ca="1" si="872"/>
        <v>663.5913978494624</v>
      </c>
      <c r="AV729" s="31">
        <f t="shared" ca="1" si="873"/>
        <v>-5583.5161290322567</v>
      </c>
      <c r="AW729" s="31">
        <f t="shared" ca="1" si="874"/>
        <v>65.047043010752674</v>
      </c>
      <c r="AX729" s="31">
        <f t="shared" ca="1" si="875"/>
        <v>1350.5215053763443</v>
      </c>
      <c r="AY729" s="31">
        <f t="shared" ca="1" si="876"/>
        <v>-1174.383064516129</v>
      </c>
      <c r="AZ729" s="31">
        <f t="shared" ca="1" si="877"/>
        <v>-997.34811827956992</v>
      </c>
      <c r="BA729" s="31">
        <f t="shared" ca="1" si="878"/>
        <v>-382.02016129032256</v>
      </c>
      <c r="BB729" s="31">
        <f t="shared" ca="1" si="879"/>
        <v>-2410.5497311827958</v>
      </c>
      <c r="BC729" s="31">
        <f t="shared" ca="1" si="880"/>
        <v>-1597.1438172043011</v>
      </c>
      <c r="BF729" s="11">
        <f t="shared" si="881"/>
        <v>30</v>
      </c>
      <c r="BG729" s="11">
        <f t="shared" ref="BG729:BG753" si="891">AI729</f>
        <v>23</v>
      </c>
      <c r="BH729" s="32">
        <f>IF($BF729&gt;$Y$7,"",IF(AND($BF729=$Y$7,$BG729=23),"",Entrées!C757-Entrées!C756))</f>
        <v>-1909</v>
      </c>
      <c r="BI729" s="32">
        <f>IF($BF729&gt;$Y$7,"",IF(AND($BF729=$Y$7,$BG729=23),"",Entrées!D757-Entrées!D756))</f>
        <v>-2362.5</v>
      </c>
      <c r="BJ729" s="32">
        <f>IF($BF729&gt;$Y$7,"",IF(AND($BF729=$Y$7,$BG729=23),"",Entrées!E757-Entrées!E756))</f>
        <v>-2950</v>
      </c>
      <c r="BK729" s="32">
        <f>IF($BF729&gt;$Y$7,"",IF(AND($BF729=$Y$7,$BG729=23),"",Entrées!F757-Entrées!F756))</f>
        <v>0.5</v>
      </c>
      <c r="BL729" s="32">
        <f>IF($BF729&gt;$Y$7,"",IF(AND($BF729=$Y$7,$BG729=23),"",Entrées!G757-Entrées!G756))</f>
        <v>91.5</v>
      </c>
      <c r="BM729" s="32">
        <f>IF($BF729&gt;$Y$7,"",IF(AND($BF729=$Y$7,$BG729=23),"",Entrées!H757-Entrées!H756))</f>
        <v>-16.5</v>
      </c>
      <c r="BN729" s="32">
        <f>IF($BF729&gt;$Y$7,"",IF(AND($BF729=$Y$7,$BG729=23),"",Entrées!I757-Entrées!I756))</f>
        <v>-4</v>
      </c>
      <c r="BO729" s="32">
        <f>IF($BF729&gt;$Y$7,"",IF(AND($BF729=$Y$7,$BG729=23),"",Entrées!J757-Entrées!J756))</f>
        <v>15.5</v>
      </c>
      <c r="BP729" s="32">
        <f>IF($BF729&gt;$Y$7,"",IF(AND($BF729=$Y$7,$BG729=23),"",Entrées!K757-Entrées!K756))</f>
        <v>0</v>
      </c>
      <c r="BQ729" s="32">
        <f>IF($BF729&gt;$Y$7,"",IF(AND($BF729=$Y$7,$BG729=23),"",Entrées!L757-Entrées!L756))</f>
        <v>-2279.5</v>
      </c>
      <c r="BR729" s="32">
        <f>IF($BF729&gt;$Y$7,"",IF(AND($BF729=$Y$7,$BG729=23),"",Entrées!M757-Entrées!M756))</f>
        <v>25</v>
      </c>
      <c r="BS729" s="32">
        <f>IF($BF729&gt;$Y$7,"",IF(AND($BF729=$Y$7,$BG729=23),"",Entrées!N757-Entrées!N756))</f>
        <v>7</v>
      </c>
      <c r="BT729" s="32">
        <f>IF($BF729&gt;$Y$7,"",IF(AND($BF729=$Y$7,$BG729=23),"",Entrées!O757-Entrées!O756))</f>
        <v>251.5</v>
      </c>
      <c r="BU729" s="32">
        <f>IF($BF729&gt;$Y$7,"",IF(AND($BF729=$Y$7,$BG729=23),"",Entrées!P757-Entrées!P756))</f>
        <v>4</v>
      </c>
      <c r="BV729" s="32">
        <f>IF($BF729&gt;$Y$7,"",IF(AND($BF729=$Y$7,$BG729=23),"",Entrées!Q757-Entrées!Q756))</f>
        <v>-700</v>
      </c>
      <c r="BW729" s="32">
        <f>IF($BF729&gt;$Y$7,"",IF(AND($BF729=$Y$7,$BG729=23),"",Entrées!R757-Entrées!R756))</f>
        <v>-19</v>
      </c>
      <c r="BX729" s="32">
        <f>IF($BF729&gt;$Y$7,"",IF(AND($BF729=$Y$7,$BG729=23),"",Entrées!S757-Entrées!S756))</f>
        <v>1558</v>
      </c>
      <c r="BY729" s="32">
        <f>IF($BF729&gt;$Y$7,"",IF(AND($BF729=$Y$7,$BG729=23),"",Entrées!T757-Entrées!T756))</f>
        <v>-1000</v>
      </c>
      <c r="BZ729" s="32">
        <f>IF($BF729&gt;$Y$7,"",IF(AND($BF729=$Y$7,$BG729=23),"",Entrées!U757-Entrées!U756))</f>
        <v>7</v>
      </c>
      <c r="CA729" s="32">
        <f>IF($BF729&gt;$Y$7,"",IF(AND($BF729=$Y$7,$BG729=23),"",Entrées!V757-Entrées!V756))</f>
        <v>-650</v>
      </c>
      <c r="CD729" s="33">
        <f>IF($BF729&lt;=$Y$7,Entrées!J756/CD$2,"")</f>
        <v>0.22047691143073428</v>
      </c>
      <c r="CE729" s="33">
        <f>IF($BF729&lt;=$Y$7,Entrées!K756/CE$2,"")</f>
        <v>0</v>
      </c>
      <c r="CF729" s="11">
        <f t="shared" si="882"/>
        <v>7926</v>
      </c>
      <c r="CG729" s="11">
        <f t="shared" si="883"/>
        <v>4186</v>
      </c>
      <c r="CH729" s="52">
        <f t="shared" si="884"/>
        <v>0.27160101910413265</v>
      </c>
      <c r="CI729" s="52">
        <f t="shared" si="885"/>
        <v>9.6170382329218221E-2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-1248</v>
      </c>
      <c r="F730" s="28">
        <f ca="1">IF($D730&gt;$D$8,"",INDIRECT(ADDRESS(ROW(Entrées!$C$37)+($D730-1)*24+F$11,COLUMN(Entrées!$C$37)+($C730-1),4,TRUE,"Entrées")))</f>
        <v>-1205</v>
      </c>
      <c r="G730" s="28">
        <f ca="1">IF($D730&gt;$D$8,"",INDIRECT(ADDRESS(ROW(Entrées!$C$37)+($D730-1)*24+G$11,COLUMN(Entrées!$C$37)+($C730-1),4,TRUE,"Entrées")))</f>
        <v>-1366</v>
      </c>
      <c r="H730" s="28">
        <f ca="1">IF($D730&gt;$D$8,"",INDIRECT(ADDRESS(ROW(Entrées!$C$37)+($D730-1)*24+H$11,COLUMN(Entrées!$C$37)+($C730-1),4,TRUE,"Entrées")))</f>
        <v>-2208</v>
      </c>
      <c r="I730" s="28">
        <f ca="1">IF($D730&gt;$D$8,"",INDIRECT(ADDRESS(ROW(Entrées!$C$37)+($D730-1)*24+I$11,COLUMN(Entrées!$C$37)+($C730-1),4,TRUE,"Entrées")))</f>
        <v>-2191</v>
      </c>
      <c r="J730" s="28">
        <f ca="1">IF($D730&gt;$D$8,"",INDIRECT(ADDRESS(ROW(Entrées!$C$37)+($D730-1)*24+J$11,COLUMN(Entrées!$C$37)+($C730-1),4,TRUE,"Entrées")))</f>
        <v>-1872</v>
      </c>
      <c r="K730" s="28">
        <f ca="1">IF($D730&gt;$D$8,"",INDIRECT(ADDRESS(ROW(Entrées!$C$37)+($D730-1)*24+K$11,COLUMN(Entrées!$C$37)+($C730-1),4,TRUE,"Entrées")))</f>
        <v>-2089</v>
      </c>
      <c r="L730" s="28">
        <f ca="1">IF($D730&gt;$D$8,"",INDIRECT(ADDRESS(ROW(Entrées!$C$37)+($D730-1)*24+L$11,COLUMN(Entrées!$C$37)+($C730-1),4,TRUE,"Entrées")))</f>
        <v>-297</v>
      </c>
      <c r="M730" s="28">
        <f ca="1">IF($D730&gt;$D$8,"",INDIRECT(ADDRESS(ROW(Entrées!$C$37)+($D730-1)*24+M$11,COLUMN(Entrées!$C$37)+($C730-1),4,TRUE,"Entrées")))</f>
        <v>387</v>
      </c>
      <c r="N730" s="28">
        <f ca="1">IF($D730&gt;$D$8,"",INDIRECT(ADDRESS(ROW(Entrées!$C$37)+($D730-1)*24+N$11,COLUMN(Entrées!$C$37)+($C730-1),4,TRUE,"Entrées")))</f>
        <v>489</v>
      </c>
      <c r="O730" s="28">
        <f ca="1">IF($D730&gt;$D$8,"",INDIRECT(ADDRESS(ROW(Entrées!$C$37)+($D730-1)*24+O$11,COLUMN(Entrées!$C$37)+($C730-1),4,TRUE,"Entrées")))</f>
        <v>325</v>
      </c>
      <c r="P730" s="28">
        <f ca="1">IF($D730&gt;$D$8,"",INDIRECT(ADDRESS(ROW(Entrées!$C$37)+($D730-1)*24+P$11,COLUMN(Entrées!$C$37)+($C730-1),4,TRUE,"Entrées")))</f>
        <v>-83</v>
      </c>
      <c r="Q730" s="28">
        <f ca="1">IF($D730&gt;$D$8,"",INDIRECT(ADDRESS(ROW(Entrées!$C$37)+($D730-1)*24+Q$11,COLUMN(Entrées!$C$37)+($C730-1),4,TRUE,"Entrées")))</f>
        <v>-683</v>
      </c>
      <c r="R730" s="28">
        <f ca="1">IF($D730&gt;$D$8,"",INDIRECT(ADDRESS(ROW(Entrées!$C$37)+($D730-1)*24+R$11,COLUMN(Entrées!$C$37)+($C730-1),4,TRUE,"Entrées")))</f>
        <v>-1485</v>
      </c>
      <c r="S730" s="28">
        <f ca="1">IF($D730&gt;$D$8,"",INDIRECT(ADDRESS(ROW(Entrées!$C$37)+($D730-1)*24+S$11,COLUMN(Entrées!$C$37)+($C730-1),4,TRUE,"Entrées")))</f>
        <v>-2103</v>
      </c>
      <c r="T730" s="28">
        <f ca="1">IF($D730&gt;$D$8,"",INDIRECT(ADDRESS(ROW(Entrées!$C$37)+($D730-1)*24+T$11,COLUMN(Entrées!$C$37)+($C730-1),4,TRUE,"Entrées")))</f>
        <v>-2407</v>
      </c>
      <c r="U730" s="28">
        <f ca="1">IF($D730&gt;$D$8,"",INDIRECT(ADDRESS(ROW(Entrées!$C$37)+($D730-1)*24+U$11,COLUMN(Entrées!$C$37)+($C730-1),4,TRUE,"Entrées")))</f>
        <v>-2559</v>
      </c>
      <c r="V730" s="28">
        <f ca="1">IF($D730&gt;$D$8,"",INDIRECT(ADDRESS(ROW(Entrées!$C$37)+($D730-1)*24+V$11,COLUMN(Entrées!$C$37)+($C730-1),4,TRUE,"Entrées")))</f>
        <v>-2440</v>
      </c>
      <c r="W730" s="28">
        <f ca="1">IF($D730&gt;$D$8,"",INDIRECT(ADDRESS(ROW(Entrées!$C$37)+($D730-1)*24+W$11,COLUMN(Entrées!$C$37)+($C730-1),4,TRUE,"Entrées")))</f>
        <v>-2866</v>
      </c>
      <c r="X730" s="28">
        <f ca="1">IF($D730&gt;$D$8,"",INDIRECT(ADDRESS(ROW(Entrées!$C$37)+($D730-1)*24+X$11,COLUMN(Entrées!$C$37)+($C730-1),4,TRUE,"Entrées")))</f>
        <v>-2170</v>
      </c>
      <c r="Y730" s="28">
        <f ca="1">IF($D730&gt;$D$8,"",INDIRECT(ADDRESS(ROW(Entrées!$C$37)+($D730-1)*24+Y$11,COLUMN(Entrées!$C$37)+($C730-1),4,TRUE,"Entrées")))</f>
        <v>-2141</v>
      </c>
      <c r="Z730" s="28">
        <f ca="1">IF($D730&gt;$D$8,"",INDIRECT(ADDRESS(ROW(Entrées!$C$37)+($D730-1)*24+Z$11,COLUMN(Entrées!$C$37)+($C730-1),4,TRUE,"Entrées")))</f>
        <v>-2031</v>
      </c>
      <c r="AA730" s="28">
        <f ca="1">IF($D730&gt;$D$8,"",INDIRECT(ADDRESS(ROW(Entrées!$C$37)+($D730-1)*24+AA$11,COLUMN(Entrées!$C$37)+($C730-1),4,TRUE,"Entrées")))</f>
        <v>-1795</v>
      </c>
      <c r="AB730" s="28">
        <f ca="1">IF($D730&gt;$D$8,"",INDIRECT(ADDRESS(ROW(Entrées!$C$37)+($D730-1)*24+AB$11,COLUMN(Entrées!$C$37)+($C730-1),4,TRUE,"Entrées")))</f>
        <v>-1446</v>
      </c>
      <c r="AC730" s="11"/>
      <c r="AD730" s="40">
        <f t="shared" ca="1" si="861"/>
        <v>-1478.5</v>
      </c>
      <c r="AE730" s="40">
        <f t="shared" ca="1" si="887"/>
        <v>489</v>
      </c>
      <c r="AF730" s="40">
        <f t="shared" ca="1" si="888"/>
        <v>-2866</v>
      </c>
      <c r="AG730" s="4"/>
      <c r="AH730" s="11">
        <f>Entrées!A757</f>
        <v>31</v>
      </c>
      <c r="AI730" s="13">
        <f>Entrées!B757</f>
        <v>0</v>
      </c>
      <c r="AJ730" s="31">
        <f t="shared" ca="1" si="889"/>
        <v>49473.956989247294</v>
      </c>
      <c r="AK730" s="31">
        <f t="shared" ca="1" si="862"/>
        <v>49350.672043010745</v>
      </c>
      <c r="AL730" s="31">
        <f t="shared" ca="1" si="863"/>
        <v>49398.118279569891</v>
      </c>
      <c r="AM730" s="31">
        <f t="shared" ca="1" si="864"/>
        <v>347.55645161290329</v>
      </c>
      <c r="AN730" s="31">
        <f t="shared" ca="1" si="865"/>
        <v>2588.1444892473114</v>
      </c>
      <c r="AO730" s="31">
        <f t="shared" ca="1" si="866"/>
        <v>1503.5463709677417</v>
      </c>
      <c r="AP730" s="31">
        <f t="shared" ca="1" si="867"/>
        <v>41704.171370967742</v>
      </c>
      <c r="AQ730" s="31">
        <f t="shared" ca="1" si="868"/>
        <v>2152.7096774193546</v>
      </c>
      <c r="AR730" s="31">
        <f t="shared" ca="1" si="869"/>
        <v>402.56922043010746</v>
      </c>
      <c r="AS730" s="31">
        <f t="shared" ca="1" si="870"/>
        <v>6508.2741935483891</v>
      </c>
      <c r="AT730" s="31">
        <f t="shared" ca="1" si="871"/>
        <v>-813.07862903225805</v>
      </c>
      <c r="AU730" s="31">
        <f t="shared" ca="1" si="872"/>
        <v>663.5913978494624</v>
      </c>
      <c r="AV730" s="31">
        <f t="shared" ca="1" si="873"/>
        <v>-5583.5161290322567</v>
      </c>
      <c r="AW730" s="31">
        <f t="shared" ca="1" si="874"/>
        <v>65.047043010752674</v>
      </c>
      <c r="AX730" s="31">
        <f t="shared" ca="1" si="875"/>
        <v>1350.5215053763443</v>
      </c>
      <c r="AY730" s="31">
        <f t="shared" ca="1" si="876"/>
        <v>-1174.383064516129</v>
      </c>
      <c r="AZ730" s="31">
        <f t="shared" ca="1" si="877"/>
        <v>-997.34811827956992</v>
      </c>
      <c r="BA730" s="31">
        <f t="shared" ca="1" si="878"/>
        <v>-382.02016129032256</v>
      </c>
      <c r="BB730" s="31">
        <f t="shared" ca="1" si="879"/>
        <v>-2410.5497311827958</v>
      </c>
      <c r="BC730" s="31">
        <f t="shared" ca="1" si="880"/>
        <v>-1597.1438172043011</v>
      </c>
      <c r="BF730" s="11">
        <f t="shared" si="881"/>
        <v>31</v>
      </c>
      <c r="BG730" s="11">
        <f t="shared" si="891"/>
        <v>0</v>
      </c>
      <c r="BH730" s="32">
        <f>IF($BF730&gt;$Y$7,"",IF(AND($BF730=$Y$7,$BG730=23),"",Entrées!C758-Entrées!C757))</f>
        <v>-3842</v>
      </c>
      <c r="BI730" s="32">
        <f>IF($BF730&gt;$Y$7,"",IF(AND($BF730=$Y$7,$BG730=23),"",Entrées!D758-Entrées!D757))</f>
        <v>-2350</v>
      </c>
      <c r="BJ730" s="32">
        <f>IF($BF730&gt;$Y$7,"",IF(AND($BF730=$Y$7,$BG730=23),"",Entrées!E758-Entrées!E757))</f>
        <v>-2537.5</v>
      </c>
      <c r="BK730" s="32">
        <f>IF($BF730&gt;$Y$7,"",IF(AND($BF730=$Y$7,$BG730=23),"",Entrées!F758-Entrées!F757))</f>
        <v>0</v>
      </c>
      <c r="BL730" s="32">
        <f>IF($BF730&gt;$Y$7,"",IF(AND($BF730=$Y$7,$BG730=23),"",Entrées!G758-Entrées!G757))</f>
        <v>-524</v>
      </c>
      <c r="BM730" s="32">
        <f>IF($BF730&gt;$Y$7,"",IF(AND($BF730=$Y$7,$BG730=23),"",Entrées!H758-Entrées!H757))</f>
        <v>0</v>
      </c>
      <c r="BN730" s="32">
        <f>IF($BF730&gt;$Y$7,"",IF(AND($BF730=$Y$7,$BG730=23),"",Entrées!I758-Entrées!I757))</f>
        <v>-370.5</v>
      </c>
      <c r="BO730" s="32">
        <f>IF($BF730&gt;$Y$7,"",IF(AND($BF730=$Y$7,$BG730=23),"",Entrées!J758-Entrées!J757))</f>
        <v>87</v>
      </c>
      <c r="BP730" s="32">
        <f>IF($BF730&gt;$Y$7,"",IF(AND($BF730=$Y$7,$BG730=23),"",Entrées!K758-Entrées!K757))</f>
        <v>0</v>
      </c>
      <c r="BQ730" s="32">
        <f>IF($BF730&gt;$Y$7,"",IF(AND($BF730=$Y$7,$BG730=23),"",Entrées!L758-Entrées!L757))</f>
        <v>-1087</v>
      </c>
      <c r="BR730" s="32">
        <f>IF($BF730&gt;$Y$7,"",IF(AND($BF730=$Y$7,$BG730=23),"",Entrées!M758-Entrées!M757))</f>
        <v>-925</v>
      </c>
      <c r="BS730" s="32">
        <f>IF($BF730&gt;$Y$7,"",IF(AND($BF730=$Y$7,$BG730=23),"",Entrées!N758-Entrées!N757))</f>
        <v>12.5</v>
      </c>
      <c r="BT730" s="32">
        <f>IF($BF730&gt;$Y$7,"",IF(AND($BF730=$Y$7,$BG730=23),"",Entrées!O758-Entrées!O757))</f>
        <v>-1034</v>
      </c>
      <c r="BU730" s="32">
        <f>IF($BF730&gt;$Y$7,"",IF(AND($BF730=$Y$7,$BG730=23),"",Entrées!P758-Entrées!P757))</f>
        <v>-5</v>
      </c>
      <c r="BV730" s="32">
        <f>IF($BF730&gt;$Y$7,"",IF(AND($BF730=$Y$7,$BG730=23),"",Entrées!Q758-Entrées!Q757))</f>
        <v>0</v>
      </c>
      <c r="BW730" s="32">
        <f>IF($BF730&gt;$Y$7,"",IF(AND($BF730=$Y$7,$BG730=23),"",Entrées!R758-Entrées!R757))</f>
        <v>-10</v>
      </c>
      <c r="BX730" s="32">
        <f>IF($BF730&gt;$Y$7,"",IF(AND($BF730=$Y$7,$BG730=23),"",Entrées!S758-Entrées!S757))</f>
        <v>-637</v>
      </c>
      <c r="BY730" s="32">
        <f>IF($BF730&gt;$Y$7,"",IF(AND($BF730=$Y$7,$BG730=23),"",Entrées!T758-Entrées!T757))</f>
        <v>200</v>
      </c>
      <c r="BZ730" s="32">
        <f>IF($BF730&gt;$Y$7,"",IF(AND($BF730=$Y$7,$BG730=23),"",Entrées!U758-Entrées!U757))</f>
        <v>0</v>
      </c>
      <c r="CA730" s="32">
        <f>IF($BF730&gt;$Y$7,"",IF(AND($BF730=$Y$7,$BG730=23),"",Entrées!V758-Entrées!V757))</f>
        <v>-137</v>
      </c>
      <c r="CD730" s="33">
        <f>IF($BF730&lt;=$Y$7,Entrées!J757/CD$2,"")</f>
        <v>0.22243250063083522</v>
      </c>
      <c r="CE730" s="33">
        <f>IF($BF730&lt;=$Y$7,Entrées!K757/CE$2,"")</f>
        <v>0</v>
      </c>
      <c r="CF730" s="11">
        <f t="shared" si="882"/>
        <v>7926</v>
      </c>
      <c r="CG730" s="11">
        <f t="shared" si="883"/>
        <v>4186</v>
      </c>
      <c r="CH730" s="52">
        <f t="shared" si="884"/>
        <v>0.27160101910413265</v>
      </c>
      <c r="CI730" s="52">
        <f t="shared" si="885"/>
        <v>9.6170382329218221E-2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-1252</v>
      </c>
      <c r="F731" s="28">
        <f ca="1">IF($D731&gt;$D$8,"",INDIRECT(ADDRESS(ROW(Entrées!$C$37)+($D731-1)*24+F$11,COLUMN(Entrées!$C$37)+($C731-1),4,TRUE,"Entrées")))</f>
        <v>-1473</v>
      </c>
      <c r="G731" s="28">
        <f ca="1">IF($D731&gt;$D$8,"",INDIRECT(ADDRESS(ROW(Entrées!$C$37)+($D731-1)*24+G$11,COLUMN(Entrées!$C$37)+($C731-1),4,TRUE,"Entrées")))</f>
        <v>-1447</v>
      </c>
      <c r="H731" s="28">
        <f ca="1">IF($D731&gt;$D$8,"",INDIRECT(ADDRESS(ROW(Entrées!$C$37)+($D731-1)*24+H$11,COLUMN(Entrées!$C$37)+($C731-1),4,TRUE,"Entrées")))</f>
        <v>-1522</v>
      </c>
      <c r="I731" s="28">
        <f ca="1">IF($D731&gt;$D$8,"",INDIRECT(ADDRESS(ROW(Entrées!$C$37)+($D731-1)*24+I$11,COLUMN(Entrées!$C$37)+($C731-1),4,TRUE,"Entrées")))</f>
        <v>-1364</v>
      </c>
      <c r="J731" s="28">
        <f ca="1">IF($D731&gt;$D$8,"",INDIRECT(ADDRESS(ROW(Entrées!$C$37)+($D731-1)*24+J$11,COLUMN(Entrées!$C$37)+($C731-1),4,TRUE,"Entrées")))</f>
        <v>-1791</v>
      </c>
      <c r="K731" s="28">
        <f ca="1">IF($D731&gt;$D$8,"",INDIRECT(ADDRESS(ROW(Entrées!$C$37)+($D731-1)*24+K$11,COLUMN(Entrées!$C$37)+($C731-1),4,TRUE,"Entrées")))</f>
        <v>-1182</v>
      </c>
      <c r="L731" s="28">
        <f ca="1">IF($D731&gt;$D$8,"",INDIRECT(ADDRESS(ROW(Entrées!$C$37)+($D731-1)*24+L$11,COLUMN(Entrées!$C$37)+($C731-1),4,TRUE,"Entrées")))</f>
        <v>-469</v>
      </c>
      <c r="M731" s="28">
        <f ca="1">IF($D731&gt;$D$8,"",INDIRECT(ADDRESS(ROW(Entrées!$C$37)+($D731-1)*24+M$11,COLUMN(Entrées!$C$37)+($C731-1),4,TRUE,"Entrées")))</f>
        <v>-590</v>
      </c>
      <c r="N731" s="28">
        <f ca="1">IF($D731&gt;$D$8,"",INDIRECT(ADDRESS(ROW(Entrées!$C$37)+($D731-1)*24+N$11,COLUMN(Entrées!$C$37)+($C731-1),4,TRUE,"Entrées")))</f>
        <v>-336</v>
      </c>
      <c r="O731" s="28">
        <f ca="1">IF($D731&gt;$D$8,"",INDIRECT(ADDRESS(ROW(Entrées!$C$37)+($D731-1)*24+O$11,COLUMN(Entrées!$C$37)+($C731-1),4,TRUE,"Entrées")))</f>
        <v>-567</v>
      </c>
      <c r="P731" s="28">
        <f ca="1">IF($D731&gt;$D$8,"",INDIRECT(ADDRESS(ROW(Entrées!$C$37)+($D731-1)*24+P$11,COLUMN(Entrées!$C$37)+($C731-1),4,TRUE,"Entrées")))</f>
        <v>-869</v>
      </c>
      <c r="Q731" s="28">
        <f ca="1">IF($D731&gt;$D$8,"",INDIRECT(ADDRESS(ROW(Entrées!$C$37)+($D731-1)*24+Q$11,COLUMN(Entrées!$C$37)+($C731-1),4,TRUE,"Entrées")))</f>
        <v>-951</v>
      </c>
      <c r="R731" s="28">
        <f ca="1">IF($D731&gt;$D$8,"",INDIRECT(ADDRESS(ROW(Entrées!$C$37)+($D731-1)*24+R$11,COLUMN(Entrées!$C$37)+($C731-1),4,TRUE,"Entrées")))</f>
        <v>-1427</v>
      </c>
      <c r="S731" s="28">
        <f ca="1">IF($D731&gt;$D$8,"",INDIRECT(ADDRESS(ROW(Entrées!$C$37)+($D731-1)*24+S$11,COLUMN(Entrées!$C$37)+($C731-1),4,TRUE,"Entrées")))</f>
        <v>-1660</v>
      </c>
      <c r="T731" s="28">
        <f ca="1">IF($D731&gt;$D$8,"",INDIRECT(ADDRESS(ROW(Entrées!$C$37)+($D731-1)*24+T$11,COLUMN(Entrées!$C$37)+($C731-1),4,TRUE,"Entrées")))</f>
        <v>-2060</v>
      </c>
      <c r="U731" s="28">
        <f ca="1">IF($D731&gt;$D$8,"",INDIRECT(ADDRESS(ROW(Entrées!$C$37)+($D731-1)*24+U$11,COLUMN(Entrées!$C$37)+($C731-1),4,TRUE,"Entrées")))</f>
        <v>-2180</v>
      </c>
      <c r="V731" s="28">
        <f ca="1">IF($D731&gt;$D$8,"",INDIRECT(ADDRESS(ROW(Entrées!$C$37)+($D731-1)*24+V$11,COLUMN(Entrées!$C$37)+($C731-1),4,TRUE,"Entrées")))</f>
        <v>-1864</v>
      </c>
      <c r="W731" s="28">
        <f ca="1">IF($D731&gt;$D$8,"",INDIRECT(ADDRESS(ROW(Entrées!$C$37)+($D731-1)*24+W$11,COLUMN(Entrées!$C$37)+($C731-1),4,TRUE,"Entrées")))</f>
        <v>-718</v>
      </c>
      <c r="X731" s="28">
        <f ca="1">IF($D731&gt;$D$8,"",INDIRECT(ADDRESS(ROW(Entrées!$C$37)+($D731-1)*24+X$11,COLUMN(Entrées!$C$37)+($C731-1),4,TRUE,"Entrées")))</f>
        <v>522</v>
      </c>
      <c r="Y731" s="28">
        <f ca="1">IF($D731&gt;$D$8,"",INDIRECT(ADDRESS(ROW(Entrées!$C$37)+($D731-1)*24+Y$11,COLUMN(Entrées!$C$37)+($C731-1),4,TRUE,"Entrées")))</f>
        <v>-337</v>
      </c>
      <c r="Z731" s="28">
        <f ca="1">IF($D731&gt;$D$8,"",INDIRECT(ADDRESS(ROW(Entrées!$C$37)+($D731-1)*24+Z$11,COLUMN(Entrées!$C$37)+($C731-1),4,TRUE,"Entrées")))</f>
        <v>-1507</v>
      </c>
      <c r="AA731" s="28">
        <f ca="1">IF($D731&gt;$D$8,"",INDIRECT(ADDRESS(ROW(Entrées!$C$37)+($D731-1)*24+AA$11,COLUMN(Entrées!$C$37)+($C731-1),4,TRUE,"Entrées")))</f>
        <v>-1536</v>
      </c>
      <c r="AB731" s="28">
        <f ca="1">IF($D731&gt;$D$8,"",INDIRECT(ADDRESS(ROW(Entrées!$C$37)+($D731-1)*24+AB$11,COLUMN(Entrées!$C$37)+($C731-1),4,TRUE,"Entrées")))</f>
        <v>-1264</v>
      </c>
      <c r="AC731" s="11"/>
      <c r="AD731" s="40">
        <f t="shared" ca="1" si="861"/>
        <v>-1160.1666666666667</v>
      </c>
      <c r="AE731" s="40">
        <f t="shared" ca="1" si="887"/>
        <v>522</v>
      </c>
      <c r="AF731" s="40">
        <f t="shared" ca="1" si="888"/>
        <v>-2180</v>
      </c>
      <c r="AG731" s="4"/>
      <c r="AH731" s="11">
        <f>Entrées!A758</f>
        <v>31</v>
      </c>
      <c r="AI731" s="13">
        <f>Entrées!B758</f>
        <v>1</v>
      </c>
      <c r="AJ731" s="31">
        <f t="shared" ca="1" si="889"/>
        <v>49473.956989247294</v>
      </c>
      <c r="AK731" s="31">
        <f t="shared" ca="1" si="862"/>
        <v>49350.672043010745</v>
      </c>
      <c r="AL731" s="31">
        <f t="shared" ca="1" si="863"/>
        <v>49398.118279569891</v>
      </c>
      <c r="AM731" s="31">
        <f t="shared" ca="1" si="864"/>
        <v>347.55645161290329</v>
      </c>
      <c r="AN731" s="31">
        <f t="shared" ca="1" si="865"/>
        <v>2588.1444892473114</v>
      </c>
      <c r="AO731" s="31">
        <f t="shared" ca="1" si="866"/>
        <v>1503.5463709677417</v>
      </c>
      <c r="AP731" s="31">
        <f t="shared" ca="1" si="867"/>
        <v>41704.171370967742</v>
      </c>
      <c r="AQ731" s="31">
        <f t="shared" ca="1" si="868"/>
        <v>2152.7096774193546</v>
      </c>
      <c r="AR731" s="31">
        <f t="shared" ca="1" si="869"/>
        <v>402.56922043010746</v>
      </c>
      <c r="AS731" s="31">
        <f t="shared" ca="1" si="870"/>
        <v>6508.2741935483891</v>
      </c>
      <c r="AT731" s="31">
        <f t="shared" ca="1" si="871"/>
        <v>-813.07862903225805</v>
      </c>
      <c r="AU731" s="31">
        <f t="shared" ca="1" si="872"/>
        <v>663.5913978494624</v>
      </c>
      <c r="AV731" s="31">
        <f t="shared" ca="1" si="873"/>
        <v>-5583.5161290322567</v>
      </c>
      <c r="AW731" s="31">
        <f t="shared" ca="1" si="874"/>
        <v>65.047043010752674</v>
      </c>
      <c r="AX731" s="31">
        <f t="shared" ca="1" si="875"/>
        <v>1350.5215053763443</v>
      </c>
      <c r="AY731" s="31">
        <f t="shared" ca="1" si="876"/>
        <v>-1174.383064516129</v>
      </c>
      <c r="AZ731" s="31">
        <f t="shared" ca="1" si="877"/>
        <v>-997.34811827956992</v>
      </c>
      <c r="BA731" s="31">
        <f t="shared" ca="1" si="878"/>
        <v>-382.02016129032256</v>
      </c>
      <c r="BB731" s="31">
        <f t="shared" ca="1" si="879"/>
        <v>-2410.5497311827958</v>
      </c>
      <c r="BC731" s="31">
        <f t="shared" ca="1" si="880"/>
        <v>-1597.1438172043011</v>
      </c>
      <c r="BF731" s="11">
        <f t="shared" si="881"/>
        <v>31</v>
      </c>
      <c r="BG731" s="11">
        <f t="shared" si="891"/>
        <v>1</v>
      </c>
      <c r="BH731" s="32">
        <f>IF($BF731&gt;$Y$7,"",IF(AND($BF731=$Y$7,$BG731=23),"",Entrées!C759-Entrées!C758))</f>
        <v>-1059.5</v>
      </c>
      <c r="BI731" s="32">
        <f>IF($BF731&gt;$Y$7,"",IF(AND($BF731=$Y$7,$BG731=23),"",Entrées!D759-Entrées!D758))</f>
        <v>-1175</v>
      </c>
      <c r="BJ731" s="32">
        <f>IF($BF731&gt;$Y$7,"",IF(AND($BF731=$Y$7,$BG731=23),"",Entrées!E759-Entrées!E758))</f>
        <v>-1375</v>
      </c>
      <c r="BK731" s="32">
        <f>IF($BF731&gt;$Y$7,"",IF(AND($BF731=$Y$7,$BG731=23),"",Entrées!F759-Entrées!F758))</f>
        <v>0</v>
      </c>
      <c r="BL731" s="32">
        <f>IF($BF731&gt;$Y$7,"",IF(AND($BF731=$Y$7,$BG731=23),"",Entrées!G759-Entrées!G758))</f>
        <v>-20.5</v>
      </c>
      <c r="BM731" s="32">
        <f>IF($BF731&gt;$Y$7,"",IF(AND($BF731=$Y$7,$BG731=23),"",Entrées!H759-Entrées!H758))</f>
        <v>-2</v>
      </c>
      <c r="BN731" s="32">
        <f>IF($BF731&gt;$Y$7,"",IF(AND($BF731=$Y$7,$BG731=23),"",Entrées!I759-Entrées!I758))</f>
        <v>272</v>
      </c>
      <c r="BO731" s="32">
        <f>IF($BF731&gt;$Y$7,"",IF(AND($BF731=$Y$7,$BG731=23),"",Entrées!J759-Entrées!J758))</f>
        <v>26.5</v>
      </c>
      <c r="BP731" s="32">
        <f>IF($BF731&gt;$Y$7,"",IF(AND($BF731=$Y$7,$BG731=23),"",Entrées!K759-Entrées!K758))</f>
        <v>0</v>
      </c>
      <c r="BQ731" s="32">
        <f>IF($BF731&gt;$Y$7,"",IF(AND($BF731=$Y$7,$BG731=23),"",Entrées!L759-Entrées!L758))</f>
        <v>-292.5</v>
      </c>
      <c r="BR731" s="32">
        <f>IF($BF731&gt;$Y$7,"",IF(AND($BF731=$Y$7,$BG731=23),"",Entrées!M759-Entrées!M758))</f>
        <v>-1086.5</v>
      </c>
      <c r="BS731" s="32">
        <f>IF($BF731&gt;$Y$7,"",IF(AND($BF731=$Y$7,$BG731=23),"",Entrées!N759-Entrées!N758))</f>
        <v>6</v>
      </c>
      <c r="BT731" s="32">
        <f>IF($BF731&gt;$Y$7,"",IF(AND($BF731=$Y$7,$BG731=23),"",Entrées!O759-Entrées!O758))</f>
        <v>36.5</v>
      </c>
      <c r="BU731" s="32">
        <f>IF($BF731&gt;$Y$7,"",IF(AND($BF731=$Y$7,$BG731=23),"",Entrées!P759-Entrées!P758))</f>
        <v>1</v>
      </c>
      <c r="BV731" s="32">
        <f>IF($BF731&gt;$Y$7,"",IF(AND($BF731=$Y$7,$BG731=23),"",Entrées!Q759-Entrées!Q758))</f>
        <v>-7</v>
      </c>
      <c r="BW731" s="32">
        <f>IF($BF731&gt;$Y$7,"",IF(AND($BF731=$Y$7,$BG731=23),"",Entrées!R759-Entrées!R758))</f>
        <v>0</v>
      </c>
      <c r="BX731" s="32">
        <f>IF($BF731&gt;$Y$7,"",IF(AND($BF731=$Y$7,$BG731=23),"",Entrées!S759-Entrées!S758))</f>
        <v>-242</v>
      </c>
      <c r="BY731" s="32">
        <f>IF($BF731&gt;$Y$7,"",IF(AND($BF731=$Y$7,$BG731=23),"",Entrées!T759-Entrées!T758))</f>
        <v>0</v>
      </c>
      <c r="BZ731" s="32">
        <f>IF($BF731&gt;$Y$7,"",IF(AND($BF731=$Y$7,$BG731=23),"",Entrées!U759-Entrées!U758))</f>
        <v>130</v>
      </c>
      <c r="CA731" s="32">
        <f>IF($BF731&gt;$Y$7,"",IF(AND($BF731=$Y$7,$BG731=23),"",Entrées!V759-Entrées!V758))</f>
        <v>163</v>
      </c>
      <c r="CD731" s="33">
        <f>IF($BF731&lt;=$Y$7,Entrées!J758/CD$2,"")</f>
        <v>0.23340903356043402</v>
      </c>
      <c r="CE731" s="33">
        <f>IF($BF731&lt;=$Y$7,Entrées!K758/CE$2,"")</f>
        <v>0</v>
      </c>
      <c r="CF731" s="11">
        <f t="shared" si="882"/>
        <v>7926</v>
      </c>
      <c r="CG731" s="11">
        <f t="shared" si="883"/>
        <v>4186</v>
      </c>
      <c r="CH731" s="52">
        <f t="shared" si="884"/>
        <v>0.27160101910413265</v>
      </c>
      <c r="CI731" s="52">
        <f t="shared" si="885"/>
        <v>9.6170382329218221E-2</v>
      </c>
    </row>
    <row r="732" spans="1:87">
      <c r="A732" s="11">
        <f>A731+$Y$7-1</f>
        <v>745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-1302</v>
      </c>
      <c r="F732" s="28">
        <f ca="1">IF($D732&gt;$D$8,"",INDIRECT(ADDRESS(ROW(Entrées!$C$37)+($D732-1)*24+F$11,COLUMN(Entrées!$C$37)+($C732-1),4,TRUE,"Entrées")))</f>
        <v>-475</v>
      </c>
      <c r="G732" s="28">
        <f ca="1">IF($D732&gt;$D$8,"",INDIRECT(ADDRESS(ROW(Entrées!$C$37)+($D732-1)*24+G$11,COLUMN(Entrées!$C$37)+($C732-1),4,TRUE,"Entrées")))</f>
        <v>-1376</v>
      </c>
      <c r="H732" s="28">
        <f ca="1">IF($D732&gt;$D$8,"",INDIRECT(ADDRESS(ROW(Entrées!$C$37)+($D732-1)*24+H$11,COLUMN(Entrées!$C$37)+($C732-1),4,TRUE,"Entrées")))</f>
        <v>-1448</v>
      </c>
      <c r="I732" s="28">
        <f ca="1">IF($D732&gt;$D$8,"",INDIRECT(ADDRESS(ROW(Entrées!$C$37)+($D732-1)*24+I$11,COLUMN(Entrées!$C$37)+($C732-1),4,TRUE,"Entrées")))</f>
        <v>-1443</v>
      </c>
      <c r="J732" s="28">
        <f ca="1">IF($D732&gt;$D$8,"",INDIRECT(ADDRESS(ROW(Entrées!$C$37)+($D732-1)*24+J$11,COLUMN(Entrées!$C$37)+($C732-1),4,TRUE,"Entrées")))</f>
        <v>-1692</v>
      </c>
      <c r="K732" s="28">
        <f ca="1">IF($D732&gt;$D$8,"",INDIRECT(ADDRESS(ROW(Entrées!$C$37)+($D732-1)*24+K$11,COLUMN(Entrées!$C$37)+($C732-1),4,TRUE,"Entrées")))</f>
        <v>-1771</v>
      </c>
      <c r="L732" s="28">
        <f ca="1">IF($D732&gt;$D$8,"",INDIRECT(ADDRESS(ROW(Entrées!$C$37)+($D732-1)*24+L$11,COLUMN(Entrées!$C$37)+($C732-1),4,TRUE,"Entrées")))</f>
        <v>-769</v>
      </c>
      <c r="M732" s="28">
        <f ca="1">IF($D732&gt;$D$8,"",INDIRECT(ADDRESS(ROW(Entrées!$C$37)+($D732-1)*24+M$11,COLUMN(Entrées!$C$37)+($C732-1),4,TRUE,"Entrées")))</f>
        <v>-333</v>
      </c>
      <c r="N732" s="28">
        <f ca="1">IF($D732&gt;$D$8,"",INDIRECT(ADDRESS(ROW(Entrées!$C$37)+($D732-1)*24+N$11,COLUMN(Entrées!$C$37)+($C732-1),4,TRUE,"Entrées")))</f>
        <v>-476</v>
      </c>
      <c r="O732" s="28">
        <f ca="1">IF($D732&gt;$D$8,"",INDIRECT(ADDRESS(ROW(Entrées!$C$37)+($D732-1)*24+O$11,COLUMN(Entrées!$C$37)+($C732-1),4,TRUE,"Entrées")))</f>
        <v>-709</v>
      </c>
      <c r="P732" s="28">
        <f ca="1">IF($D732&gt;$D$8,"",INDIRECT(ADDRESS(ROW(Entrées!$C$37)+($D732-1)*24+P$11,COLUMN(Entrées!$C$37)+($C732-1),4,TRUE,"Entrées")))</f>
        <v>-1149</v>
      </c>
      <c r="Q732" s="28">
        <f ca="1">IF($D732&gt;$D$8,"",INDIRECT(ADDRESS(ROW(Entrées!$C$37)+($D732-1)*24+Q$11,COLUMN(Entrées!$C$37)+($C732-1),4,TRUE,"Entrées")))</f>
        <v>-1013</v>
      </c>
      <c r="R732" s="28">
        <f ca="1">IF($D732&gt;$D$8,"",INDIRECT(ADDRESS(ROW(Entrées!$C$37)+($D732-1)*24+R$11,COLUMN(Entrées!$C$37)+($C732-1),4,TRUE,"Entrées")))</f>
        <v>-1418</v>
      </c>
      <c r="S732" s="28">
        <f ca="1">IF($D732&gt;$D$8,"",INDIRECT(ADDRESS(ROW(Entrées!$C$37)+($D732-1)*24+S$11,COLUMN(Entrées!$C$37)+($C732-1),4,TRUE,"Entrées")))</f>
        <v>-2207</v>
      </c>
      <c r="T732" s="28">
        <f ca="1">IF($D732&gt;$D$8,"",INDIRECT(ADDRESS(ROW(Entrées!$C$37)+($D732-1)*24+T$11,COLUMN(Entrées!$C$37)+($C732-1),4,TRUE,"Entrées")))</f>
        <v>-2113</v>
      </c>
      <c r="U732" s="28">
        <f ca="1">IF($D732&gt;$D$8,"",INDIRECT(ADDRESS(ROW(Entrées!$C$37)+($D732-1)*24+U$11,COLUMN(Entrées!$C$37)+($C732-1),4,TRUE,"Entrées")))</f>
        <v>-2126</v>
      </c>
      <c r="V732" s="28">
        <f ca="1">IF($D732&gt;$D$8,"",INDIRECT(ADDRESS(ROW(Entrées!$C$37)+($D732-1)*24+V$11,COLUMN(Entrées!$C$37)+($C732-1),4,TRUE,"Entrées")))</f>
        <v>-2212</v>
      </c>
      <c r="W732" s="28">
        <f ca="1">IF($D732&gt;$D$8,"",INDIRECT(ADDRESS(ROW(Entrées!$C$37)+($D732-1)*24+W$11,COLUMN(Entrées!$C$37)+($C732-1),4,TRUE,"Entrées")))</f>
        <v>-2299</v>
      </c>
      <c r="X732" s="28">
        <f ca="1">IF($D732&gt;$D$8,"",INDIRECT(ADDRESS(ROW(Entrées!$C$37)+($D732-1)*24+X$11,COLUMN(Entrées!$C$37)+($C732-1),4,TRUE,"Entrées")))</f>
        <v>-2140</v>
      </c>
      <c r="Y732" s="28">
        <f ca="1">IF($D732&gt;$D$8,"",INDIRECT(ADDRESS(ROW(Entrées!$C$37)+($D732-1)*24+Y$11,COLUMN(Entrées!$C$37)+($C732-1),4,TRUE,"Entrées")))</f>
        <v>-1925</v>
      </c>
      <c r="Z732" s="28">
        <f ca="1">IF($D732&gt;$D$8,"",INDIRECT(ADDRESS(ROW(Entrées!$C$37)+($D732-1)*24+Z$11,COLUMN(Entrées!$C$37)+($C732-1),4,TRUE,"Entrées")))</f>
        <v>-2022</v>
      </c>
      <c r="AA732" s="28">
        <f ca="1">IF($D732&gt;$D$8,"",INDIRECT(ADDRESS(ROW(Entrées!$C$37)+($D732-1)*24+AA$11,COLUMN(Entrées!$C$37)+($C732-1),4,TRUE,"Entrées")))</f>
        <v>-1709</v>
      </c>
      <c r="AB732" s="28">
        <f ca="1">IF($D732&gt;$D$8,"",INDIRECT(ADDRESS(ROW(Entrées!$C$37)+($D732-1)*24+AB$11,COLUMN(Entrées!$C$37)+($C732-1),4,TRUE,"Entrées")))</f>
        <v>-1244</v>
      </c>
      <c r="AC732" s="11"/>
      <c r="AD732" s="40">
        <f t="shared" ca="1" si="861"/>
        <v>-1473.7916666666667</v>
      </c>
      <c r="AE732" s="40">
        <f t="shared" ca="1" si="887"/>
        <v>-333</v>
      </c>
      <c r="AF732" s="40">
        <f t="shared" ca="1" si="888"/>
        <v>-2299</v>
      </c>
      <c r="AG732" s="4"/>
      <c r="AH732" s="11">
        <f>Entrées!A759</f>
        <v>31</v>
      </c>
      <c r="AI732" s="13">
        <f>Entrées!B759</f>
        <v>2</v>
      </c>
      <c r="AJ732" s="31">
        <f t="shared" ca="1" si="889"/>
        <v>49473.956989247294</v>
      </c>
      <c r="AK732" s="31">
        <f t="shared" ca="1" si="862"/>
        <v>49350.672043010745</v>
      </c>
      <c r="AL732" s="31">
        <f t="shared" ca="1" si="863"/>
        <v>49398.118279569891</v>
      </c>
      <c r="AM732" s="31">
        <f t="shared" ca="1" si="864"/>
        <v>347.55645161290329</v>
      </c>
      <c r="AN732" s="31">
        <f t="shared" ca="1" si="865"/>
        <v>2588.1444892473114</v>
      </c>
      <c r="AO732" s="31">
        <f t="shared" ca="1" si="866"/>
        <v>1503.5463709677417</v>
      </c>
      <c r="AP732" s="31">
        <f t="shared" ca="1" si="867"/>
        <v>41704.171370967742</v>
      </c>
      <c r="AQ732" s="31">
        <f t="shared" ca="1" si="868"/>
        <v>2152.7096774193546</v>
      </c>
      <c r="AR732" s="31">
        <f t="shared" ca="1" si="869"/>
        <v>402.56922043010746</v>
      </c>
      <c r="AS732" s="31">
        <f t="shared" ca="1" si="870"/>
        <v>6508.2741935483891</v>
      </c>
      <c r="AT732" s="31">
        <f t="shared" ca="1" si="871"/>
        <v>-813.07862903225805</v>
      </c>
      <c r="AU732" s="31">
        <f t="shared" ca="1" si="872"/>
        <v>663.5913978494624</v>
      </c>
      <c r="AV732" s="31">
        <f t="shared" ca="1" si="873"/>
        <v>-5583.5161290322567</v>
      </c>
      <c r="AW732" s="31">
        <f t="shared" ca="1" si="874"/>
        <v>65.047043010752674</v>
      </c>
      <c r="AX732" s="31">
        <f t="shared" ca="1" si="875"/>
        <v>1350.5215053763443</v>
      </c>
      <c r="AY732" s="31">
        <f t="shared" ca="1" si="876"/>
        <v>-1174.383064516129</v>
      </c>
      <c r="AZ732" s="31">
        <f t="shared" ca="1" si="877"/>
        <v>-997.34811827956992</v>
      </c>
      <c r="BA732" s="31">
        <f t="shared" ca="1" si="878"/>
        <v>-382.02016129032256</v>
      </c>
      <c r="BB732" s="31">
        <f t="shared" ca="1" si="879"/>
        <v>-2410.5497311827958</v>
      </c>
      <c r="BC732" s="31">
        <f t="shared" ca="1" si="880"/>
        <v>-1597.1438172043011</v>
      </c>
      <c r="BF732" s="11">
        <f t="shared" si="881"/>
        <v>31</v>
      </c>
      <c r="BG732" s="11">
        <f t="shared" si="891"/>
        <v>2</v>
      </c>
      <c r="BH732" s="32">
        <f>IF($BF732&gt;$Y$7,"",IF(AND($BF732=$Y$7,$BG732=23),"",Entrées!C760-Entrées!C759))</f>
        <v>-2355</v>
      </c>
      <c r="BI732" s="32">
        <f>IF($BF732&gt;$Y$7,"",IF(AND($BF732=$Y$7,$BG732=23),"",Entrées!D760-Entrées!D759))</f>
        <v>-2812.5</v>
      </c>
      <c r="BJ732" s="32">
        <f>IF($BF732&gt;$Y$7,"",IF(AND($BF732=$Y$7,$BG732=23),"",Entrées!E760-Entrées!E759))</f>
        <v>-2537.5</v>
      </c>
      <c r="BK732" s="32">
        <f>IF($BF732&gt;$Y$7,"",IF(AND($BF732=$Y$7,$BG732=23),"",Entrées!F760-Entrées!F759))</f>
        <v>0</v>
      </c>
      <c r="BL732" s="32">
        <f>IF($BF732&gt;$Y$7,"",IF(AND($BF732=$Y$7,$BG732=23),"",Entrées!G760-Entrées!G759))</f>
        <v>-221.5</v>
      </c>
      <c r="BM732" s="32">
        <f>IF($BF732&gt;$Y$7,"",IF(AND($BF732=$Y$7,$BG732=23),"",Entrées!H760-Entrées!H759))</f>
        <v>-2</v>
      </c>
      <c r="BN732" s="32">
        <f>IF($BF732&gt;$Y$7,"",IF(AND($BF732=$Y$7,$BG732=23),"",Entrées!I760-Entrées!I759))</f>
        <v>-74.5</v>
      </c>
      <c r="BO732" s="32">
        <f>IF($BF732&gt;$Y$7,"",IF(AND($BF732=$Y$7,$BG732=23),"",Entrées!J760-Entrées!J759))</f>
        <v>-19.5</v>
      </c>
      <c r="BP732" s="32">
        <f>IF($BF732&gt;$Y$7,"",IF(AND($BF732=$Y$7,$BG732=23),"",Entrées!K760-Entrées!K759))</f>
        <v>0</v>
      </c>
      <c r="BQ732" s="32">
        <f>IF($BF732&gt;$Y$7,"",IF(AND($BF732=$Y$7,$BG732=23),"",Entrées!L760-Entrées!L759))</f>
        <v>-680</v>
      </c>
      <c r="BR732" s="32">
        <f>IF($BF732&gt;$Y$7,"",IF(AND($BF732=$Y$7,$BG732=23),"",Entrées!M760-Entrées!M759))</f>
        <v>-906.5</v>
      </c>
      <c r="BS732" s="32">
        <f>IF($BF732&gt;$Y$7,"",IF(AND($BF732=$Y$7,$BG732=23),"",Entrées!N760-Entrées!N759))</f>
        <v>-14.5</v>
      </c>
      <c r="BT732" s="32">
        <f>IF($BF732&gt;$Y$7,"",IF(AND($BF732=$Y$7,$BG732=23),"",Entrées!O760-Entrées!O759))</f>
        <v>-437</v>
      </c>
      <c r="BU732" s="32">
        <f>IF($BF732&gt;$Y$7,"",IF(AND($BF732=$Y$7,$BG732=23),"",Entrées!P760-Entrées!P759))</f>
        <v>-1.5</v>
      </c>
      <c r="BV732" s="32">
        <f>IF($BF732&gt;$Y$7,"",IF(AND($BF732=$Y$7,$BG732=23),"",Entrées!Q760-Entrées!Q759))</f>
        <v>7</v>
      </c>
      <c r="BW732" s="32">
        <f>IF($BF732&gt;$Y$7,"",IF(AND($BF732=$Y$7,$BG732=23),"",Entrées!R760-Entrées!R759))</f>
        <v>0</v>
      </c>
      <c r="BX732" s="32">
        <f>IF($BF732&gt;$Y$7,"",IF(AND($BF732=$Y$7,$BG732=23),"",Entrées!S760-Entrées!S759))</f>
        <v>-417</v>
      </c>
      <c r="BY732" s="32">
        <f>IF($BF732&gt;$Y$7,"",IF(AND($BF732=$Y$7,$BG732=23),"",Entrées!T760-Entrées!T759))</f>
        <v>0</v>
      </c>
      <c r="BZ732" s="32">
        <f>IF($BF732&gt;$Y$7,"",IF(AND($BF732=$Y$7,$BG732=23),"",Entrées!U760-Entrées!U759))</f>
        <v>-94</v>
      </c>
      <c r="CA732" s="32">
        <f>IF($BF732&gt;$Y$7,"",IF(AND($BF732=$Y$7,$BG732=23),"",Entrées!V760-Entrées!V759))</f>
        <v>-131</v>
      </c>
      <c r="CD732" s="33">
        <f>IF($BF732&lt;=$Y$7,Entrées!J759/CD$2,"")</f>
        <v>0.23675246025738078</v>
      </c>
      <c r="CE732" s="33">
        <f>IF($BF732&lt;=$Y$7,Entrées!K759/CE$2,"")</f>
        <v>0</v>
      </c>
      <c r="CF732" s="11">
        <f t="shared" si="882"/>
        <v>7926</v>
      </c>
      <c r="CG732" s="11">
        <f t="shared" si="883"/>
        <v>4186</v>
      </c>
      <c r="CH732" s="52">
        <f t="shared" si="884"/>
        <v>0.27160101910413265</v>
      </c>
      <c r="CI732" s="52">
        <f t="shared" si="885"/>
        <v>9.6170382329218221E-2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-1687</v>
      </c>
      <c r="F733" s="28">
        <f ca="1">IF($D733&gt;$D$8,"",INDIRECT(ADDRESS(ROW(Entrées!$C$37)+($D733-1)*24+F$11,COLUMN(Entrées!$C$37)+($C733-1),4,TRUE,"Entrées")))</f>
        <v>-1748</v>
      </c>
      <c r="G733" s="28">
        <f ca="1">IF($D733&gt;$D$8,"",INDIRECT(ADDRESS(ROW(Entrées!$C$37)+($D733-1)*24+G$11,COLUMN(Entrées!$C$37)+($C733-1),4,TRUE,"Entrées")))</f>
        <v>-1979</v>
      </c>
      <c r="H733" s="28">
        <f ca="1">IF($D733&gt;$D$8,"",INDIRECT(ADDRESS(ROW(Entrées!$C$37)+($D733-1)*24+H$11,COLUMN(Entrées!$C$37)+($C733-1),4,TRUE,"Entrées")))</f>
        <v>-2505</v>
      </c>
      <c r="I733" s="28">
        <f ca="1">IF($D733&gt;$D$8,"",INDIRECT(ADDRESS(ROW(Entrées!$C$37)+($D733-1)*24+I$11,COLUMN(Entrées!$C$37)+($C733-1),4,TRUE,"Entrées")))</f>
        <v>-2514</v>
      </c>
      <c r="J733" s="28">
        <f ca="1">IF($D733&gt;$D$8,"",INDIRECT(ADDRESS(ROW(Entrées!$C$37)+($D733-1)*24+J$11,COLUMN(Entrées!$C$37)+($C733-1),4,TRUE,"Entrées")))</f>
        <v>-2222</v>
      </c>
      <c r="K733" s="28">
        <f ca="1">IF($D733&gt;$D$8,"",INDIRECT(ADDRESS(ROW(Entrées!$C$37)+($D733-1)*24+K$11,COLUMN(Entrées!$C$37)+($C733-1),4,TRUE,"Entrées")))</f>
        <v>-2800</v>
      </c>
      <c r="L733" s="28">
        <f ca="1">IF($D733&gt;$D$8,"",INDIRECT(ADDRESS(ROW(Entrées!$C$37)+($D733-1)*24+L$11,COLUMN(Entrées!$C$37)+($C733-1),4,TRUE,"Entrées")))</f>
        <v>-1419</v>
      </c>
      <c r="M733" s="28">
        <f ca="1">IF($D733&gt;$D$8,"",INDIRECT(ADDRESS(ROW(Entrées!$C$37)+($D733-1)*24+M$11,COLUMN(Entrées!$C$37)+($C733-1),4,TRUE,"Entrées")))</f>
        <v>-1480</v>
      </c>
      <c r="N733" s="28">
        <f ca="1">IF($D733&gt;$D$8,"",INDIRECT(ADDRESS(ROW(Entrées!$C$37)+($D733-1)*24+N$11,COLUMN(Entrées!$C$37)+($C733-1),4,TRUE,"Entrées")))</f>
        <v>-1536</v>
      </c>
      <c r="O733" s="28">
        <f ca="1">IF($D733&gt;$D$8,"",INDIRECT(ADDRESS(ROW(Entrées!$C$37)+($D733-1)*24+O$11,COLUMN(Entrées!$C$37)+($C733-1),4,TRUE,"Entrées")))</f>
        <v>-1235</v>
      </c>
      <c r="P733" s="28">
        <f ca="1">IF($D733&gt;$D$8,"",INDIRECT(ADDRESS(ROW(Entrées!$C$37)+($D733-1)*24+P$11,COLUMN(Entrées!$C$37)+($C733-1),4,TRUE,"Entrées")))</f>
        <v>-812</v>
      </c>
      <c r="Q733" s="28">
        <f ca="1">IF($D733&gt;$D$8,"",INDIRECT(ADDRESS(ROW(Entrées!$C$37)+($D733-1)*24+Q$11,COLUMN(Entrées!$C$37)+($C733-1),4,TRUE,"Entrées")))</f>
        <v>-306</v>
      </c>
      <c r="R733" s="28">
        <f ca="1">IF($D733&gt;$D$8,"",INDIRECT(ADDRESS(ROW(Entrées!$C$37)+($D733-1)*24+R$11,COLUMN(Entrées!$C$37)+($C733-1),4,TRUE,"Entrées")))</f>
        <v>-452</v>
      </c>
      <c r="S733" s="28">
        <f ca="1">IF($D733&gt;$D$8,"",INDIRECT(ADDRESS(ROW(Entrées!$C$37)+($D733-1)*24+S$11,COLUMN(Entrées!$C$37)+($C733-1),4,TRUE,"Entrées")))</f>
        <v>-566</v>
      </c>
      <c r="T733" s="28">
        <f ca="1">IF($D733&gt;$D$8,"",INDIRECT(ADDRESS(ROW(Entrées!$C$37)+($D733-1)*24+T$11,COLUMN(Entrées!$C$37)+($C733-1),4,TRUE,"Entrées")))</f>
        <v>-880</v>
      </c>
      <c r="U733" s="28">
        <f ca="1">IF($D733&gt;$D$8,"",INDIRECT(ADDRESS(ROW(Entrées!$C$37)+($D733-1)*24+U$11,COLUMN(Entrées!$C$37)+($C733-1),4,TRUE,"Entrées")))</f>
        <v>-1723</v>
      </c>
      <c r="V733" s="28">
        <f ca="1">IF($D733&gt;$D$8,"",INDIRECT(ADDRESS(ROW(Entrées!$C$37)+($D733-1)*24+V$11,COLUMN(Entrées!$C$37)+($C733-1),4,TRUE,"Entrées")))</f>
        <v>-1565</v>
      </c>
      <c r="W733" s="28">
        <f ca="1">IF($D733&gt;$D$8,"",INDIRECT(ADDRESS(ROW(Entrées!$C$37)+($D733-1)*24+W$11,COLUMN(Entrées!$C$37)+($C733-1),4,TRUE,"Entrées")))</f>
        <v>-1223</v>
      </c>
      <c r="X733" s="28">
        <f ca="1">IF($D733&gt;$D$8,"",INDIRECT(ADDRESS(ROW(Entrées!$C$37)+($D733-1)*24+X$11,COLUMN(Entrées!$C$37)+($C733-1),4,TRUE,"Entrées")))</f>
        <v>-950</v>
      </c>
      <c r="Y733" s="28">
        <f ca="1">IF($D733&gt;$D$8,"",INDIRECT(ADDRESS(ROW(Entrées!$C$37)+($D733-1)*24+Y$11,COLUMN(Entrées!$C$37)+($C733-1),4,TRUE,"Entrées")))</f>
        <v>-866</v>
      </c>
      <c r="Z733" s="28">
        <f ca="1">IF($D733&gt;$D$8,"",INDIRECT(ADDRESS(ROW(Entrées!$C$37)+($D733-1)*24+Z$11,COLUMN(Entrées!$C$37)+($C733-1),4,TRUE,"Entrées")))</f>
        <v>-1009</v>
      </c>
      <c r="AA733" s="28">
        <f ca="1">IF($D733&gt;$D$8,"",INDIRECT(ADDRESS(ROW(Entrées!$C$37)+($D733-1)*24+AA$11,COLUMN(Entrées!$C$37)+($C733-1),4,TRUE,"Entrées")))</f>
        <v>-1002</v>
      </c>
      <c r="AB733" s="28">
        <f ca="1">IF($D733&gt;$D$8,"",INDIRECT(ADDRESS(ROW(Entrées!$C$37)+($D733-1)*24+AB$11,COLUMN(Entrées!$C$37)+($C733-1),4,TRUE,"Entrées")))</f>
        <v>-1080</v>
      </c>
      <c r="AC733" s="11"/>
      <c r="AD733" s="40">
        <f t="shared" ca="1" si="861"/>
        <v>-1398.2916666666667</v>
      </c>
      <c r="AE733" s="40">
        <f t="shared" ca="1" si="887"/>
        <v>-306</v>
      </c>
      <c r="AF733" s="40">
        <f t="shared" ca="1" si="888"/>
        <v>-2800</v>
      </c>
      <c r="AG733" s="4"/>
      <c r="AH733" s="11">
        <f>Entrées!A760</f>
        <v>31</v>
      </c>
      <c r="AI733" s="13">
        <f>Entrées!B760</f>
        <v>3</v>
      </c>
      <c r="AJ733" s="31">
        <f t="shared" ca="1" si="889"/>
        <v>49473.956989247294</v>
      </c>
      <c r="AK733" s="31">
        <f t="shared" ca="1" si="862"/>
        <v>49350.672043010745</v>
      </c>
      <c r="AL733" s="31">
        <f t="shared" ca="1" si="863"/>
        <v>49398.118279569891</v>
      </c>
      <c r="AM733" s="31">
        <f t="shared" ca="1" si="864"/>
        <v>347.55645161290329</v>
      </c>
      <c r="AN733" s="31">
        <f t="shared" ca="1" si="865"/>
        <v>2588.1444892473114</v>
      </c>
      <c r="AO733" s="31">
        <f t="shared" ca="1" si="866"/>
        <v>1503.5463709677417</v>
      </c>
      <c r="AP733" s="31">
        <f t="shared" ca="1" si="867"/>
        <v>41704.171370967742</v>
      </c>
      <c r="AQ733" s="31">
        <f t="shared" ca="1" si="868"/>
        <v>2152.7096774193546</v>
      </c>
      <c r="AR733" s="31">
        <f t="shared" ca="1" si="869"/>
        <v>402.56922043010746</v>
      </c>
      <c r="AS733" s="31">
        <f t="shared" ca="1" si="870"/>
        <v>6508.2741935483891</v>
      </c>
      <c r="AT733" s="31">
        <f t="shared" ca="1" si="871"/>
        <v>-813.07862903225805</v>
      </c>
      <c r="AU733" s="31">
        <f t="shared" ca="1" si="872"/>
        <v>663.5913978494624</v>
      </c>
      <c r="AV733" s="31">
        <f t="shared" ca="1" si="873"/>
        <v>-5583.5161290322567</v>
      </c>
      <c r="AW733" s="31">
        <f t="shared" ca="1" si="874"/>
        <v>65.047043010752674</v>
      </c>
      <c r="AX733" s="31">
        <f t="shared" ca="1" si="875"/>
        <v>1350.5215053763443</v>
      </c>
      <c r="AY733" s="31">
        <f t="shared" ca="1" si="876"/>
        <v>-1174.383064516129</v>
      </c>
      <c r="AZ733" s="31">
        <f t="shared" ca="1" si="877"/>
        <v>-997.34811827956992</v>
      </c>
      <c r="BA733" s="31">
        <f t="shared" ca="1" si="878"/>
        <v>-382.02016129032256</v>
      </c>
      <c r="BB733" s="31">
        <f t="shared" ca="1" si="879"/>
        <v>-2410.5497311827958</v>
      </c>
      <c r="BC733" s="31">
        <f t="shared" ca="1" si="880"/>
        <v>-1597.1438172043011</v>
      </c>
      <c r="BF733" s="11">
        <f t="shared" si="881"/>
        <v>31</v>
      </c>
      <c r="BG733" s="11">
        <f t="shared" si="891"/>
        <v>3</v>
      </c>
      <c r="BH733" s="32">
        <f>IF($BF733&gt;$Y$7,"",IF(AND($BF733=$Y$7,$BG733=23),"",Entrées!C761-Entrées!C760))</f>
        <v>-1185</v>
      </c>
      <c r="BI733" s="32">
        <f>IF($BF733&gt;$Y$7,"",IF(AND($BF733=$Y$7,$BG733=23),"",Entrées!D761-Entrées!D760))</f>
        <v>-862.5</v>
      </c>
      <c r="BJ733" s="32">
        <f>IF($BF733&gt;$Y$7,"",IF(AND($BF733=$Y$7,$BG733=23),"",Entrées!E761-Entrées!E760))</f>
        <v>-750</v>
      </c>
      <c r="BK733" s="32">
        <f>IF($BF733&gt;$Y$7,"",IF(AND($BF733=$Y$7,$BG733=23),"",Entrées!F761-Entrées!F760))</f>
        <v>-0.5</v>
      </c>
      <c r="BL733" s="32">
        <f>IF($BF733&gt;$Y$7,"",IF(AND($BF733=$Y$7,$BG733=23),"",Entrées!G761-Entrées!G760))</f>
        <v>-119.5</v>
      </c>
      <c r="BM733" s="32">
        <f>IF($BF733&gt;$Y$7,"",IF(AND($BF733=$Y$7,$BG733=23),"",Entrées!H761-Entrées!H760))</f>
        <v>-1.5</v>
      </c>
      <c r="BN733" s="32">
        <f>IF($BF733&gt;$Y$7,"",IF(AND($BF733=$Y$7,$BG733=23),"",Entrées!I761-Entrées!I760))</f>
        <v>-542.5</v>
      </c>
      <c r="BO733" s="32">
        <f>IF($BF733&gt;$Y$7,"",IF(AND($BF733=$Y$7,$BG733=23),"",Entrées!J761-Entrées!J760))</f>
        <v>-124.5</v>
      </c>
      <c r="BP733" s="32">
        <f>IF($BF733&gt;$Y$7,"",IF(AND($BF733=$Y$7,$BG733=23),"",Entrées!K761-Entrées!K760))</f>
        <v>0</v>
      </c>
      <c r="BQ733" s="32">
        <f>IF($BF733&gt;$Y$7,"",IF(AND($BF733=$Y$7,$BG733=23),"",Entrées!L761-Entrées!L760))</f>
        <v>-79.5</v>
      </c>
      <c r="BR733" s="32">
        <f>IF($BF733&gt;$Y$7,"",IF(AND($BF733=$Y$7,$BG733=23),"",Entrées!M761-Entrées!M760))</f>
        <v>-127</v>
      </c>
      <c r="BS733" s="32">
        <f>IF($BF733&gt;$Y$7,"",IF(AND($BF733=$Y$7,$BG733=23),"",Entrées!N761-Entrées!N760))</f>
        <v>-1.5</v>
      </c>
      <c r="BT733" s="32">
        <f>IF($BF733&gt;$Y$7,"",IF(AND($BF733=$Y$7,$BG733=23),"",Entrées!O761-Entrées!O760))</f>
        <v>-187</v>
      </c>
      <c r="BU733" s="32">
        <f>IF($BF733&gt;$Y$7,"",IF(AND($BF733=$Y$7,$BG733=23),"",Entrées!P761-Entrées!P760))</f>
        <v>-1</v>
      </c>
      <c r="BV733" s="32">
        <f>IF($BF733&gt;$Y$7,"",IF(AND($BF733=$Y$7,$BG733=23),"",Entrées!Q761-Entrées!Q760))</f>
        <v>-395</v>
      </c>
      <c r="BW733" s="32">
        <f>IF($BF733&gt;$Y$7,"",IF(AND($BF733=$Y$7,$BG733=23),"",Entrées!R761-Entrées!R760))</f>
        <v>0</v>
      </c>
      <c r="BX733" s="32">
        <f>IF($BF733&gt;$Y$7,"",IF(AND($BF733=$Y$7,$BG733=23),"",Entrées!S761-Entrées!S760))</f>
        <v>276</v>
      </c>
      <c r="BY733" s="32">
        <f>IF($BF733&gt;$Y$7,"",IF(AND($BF733=$Y$7,$BG733=23),"",Entrées!T761-Entrées!T760))</f>
        <v>0</v>
      </c>
      <c r="BZ733" s="32">
        <f>IF($BF733&gt;$Y$7,"",IF(AND($BF733=$Y$7,$BG733=23),"",Entrées!U761-Entrées!U760))</f>
        <v>105</v>
      </c>
      <c r="CA733" s="32">
        <f>IF($BF733&gt;$Y$7,"",IF(AND($BF733=$Y$7,$BG733=23),"",Entrées!V761-Entrées!V760))</f>
        <v>62</v>
      </c>
      <c r="CD733" s="33">
        <f>IF($BF733&lt;=$Y$7,Entrées!J760/CD$2,"")</f>
        <v>0.23429220287660862</v>
      </c>
      <c r="CE733" s="33">
        <f>IF($BF733&lt;=$Y$7,Entrées!K760/CE$2,"")</f>
        <v>0</v>
      </c>
      <c r="CF733" s="11">
        <f t="shared" si="882"/>
        <v>7926</v>
      </c>
      <c r="CG733" s="11">
        <f t="shared" si="883"/>
        <v>4186</v>
      </c>
      <c r="CH733" s="52">
        <f t="shared" si="884"/>
        <v>0.27160101910413265</v>
      </c>
      <c r="CI733" s="52">
        <f t="shared" si="885"/>
        <v>9.6170382329218221E-2</v>
      </c>
    </row>
    <row r="734" spans="1:87">
      <c r="A734" s="11" t="str">
        <f>"AD"&amp;A732</f>
        <v>AD745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-1043</v>
      </c>
      <c r="F734" s="28">
        <f ca="1">IF($D734&gt;$D$8,"",INDIRECT(ADDRESS(ROW(Entrées!$C$37)+($D734-1)*24+F$11,COLUMN(Entrées!$C$37)+($C734-1),4,TRUE,"Entrées")))</f>
        <v>-1066</v>
      </c>
      <c r="G734" s="28">
        <f ca="1">IF($D734&gt;$D$8,"",INDIRECT(ADDRESS(ROW(Entrées!$C$37)+($D734-1)*24+G$11,COLUMN(Entrées!$C$37)+($C734-1),4,TRUE,"Entrées")))</f>
        <v>-1345</v>
      </c>
      <c r="H734" s="28">
        <f ca="1">IF($D734&gt;$D$8,"",INDIRECT(ADDRESS(ROW(Entrées!$C$37)+($D734-1)*24+H$11,COLUMN(Entrées!$C$37)+($C734-1),4,TRUE,"Entrées")))</f>
        <v>-2095</v>
      </c>
      <c r="I734" s="28">
        <f ca="1">IF($D734&gt;$D$8,"",INDIRECT(ADDRESS(ROW(Entrées!$C$37)+($D734-1)*24+I$11,COLUMN(Entrées!$C$37)+($C734-1),4,TRUE,"Entrées")))</f>
        <v>-1811</v>
      </c>
      <c r="J734" s="28">
        <f ca="1">IF($D734&gt;$D$8,"",INDIRECT(ADDRESS(ROW(Entrées!$C$37)+($D734-1)*24+J$11,COLUMN(Entrées!$C$37)+($C734-1),4,TRUE,"Entrées")))</f>
        <v>-2053</v>
      </c>
      <c r="K734" s="28">
        <f ca="1">IF($D734&gt;$D$8,"",INDIRECT(ADDRESS(ROW(Entrées!$C$37)+($D734-1)*24+K$11,COLUMN(Entrées!$C$37)+($C734-1),4,TRUE,"Entrées")))</f>
        <v>-1851</v>
      </c>
      <c r="L734" s="28">
        <f ca="1">IF($D734&gt;$D$8,"",INDIRECT(ADDRESS(ROW(Entrées!$C$37)+($D734-1)*24+L$11,COLUMN(Entrées!$C$37)+($C734-1),4,TRUE,"Entrées")))</f>
        <v>-2073</v>
      </c>
      <c r="M734" s="28">
        <f ca="1">IF($D734&gt;$D$8,"",INDIRECT(ADDRESS(ROW(Entrées!$C$37)+($D734-1)*24+M$11,COLUMN(Entrées!$C$37)+($C734-1),4,TRUE,"Entrées")))</f>
        <v>-2135</v>
      </c>
      <c r="N734" s="28">
        <f ca="1">IF($D734&gt;$D$8,"",INDIRECT(ADDRESS(ROW(Entrées!$C$37)+($D734-1)*24+N$11,COLUMN(Entrées!$C$37)+($C734-1),4,TRUE,"Entrées")))</f>
        <v>-2029</v>
      </c>
      <c r="O734" s="28">
        <f ca="1">IF($D734&gt;$D$8,"",INDIRECT(ADDRESS(ROW(Entrées!$C$37)+($D734-1)*24+O$11,COLUMN(Entrées!$C$37)+($C734-1),4,TRUE,"Entrées")))</f>
        <v>-1950</v>
      </c>
      <c r="P734" s="28">
        <f ca="1">IF($D734&gt;$D$8,"",INDIRECT(ADDRESS(ROW(Entrées!$C$37)+($D734-1)*24+P$11,COLUMN(Entrées!$C$37)+($C734-1),4,TRUE,"Entrées")))</f>
        <v>-1904</v>
      </c>
      <c r="Q734" s="28">
        <f ca="1">IF($D734&gt;$D$8,"",INDIRECT(ADDRESS(ROW(Entrées!$C$37)+($D734-1)*24+Q$11,COLUMN(Entrées!$C$37)+($C734-1),4,TRUE,"Entrées")))</f>
        <v>-1846</v>
      </c>
      <c r="R734" s="28">
        <f ca="1">IF($D734&gt;$D$8,"",INDIRECT(ADDRESS(ROW(Entrées!$C$37)+($D734-1)*24+R$11,COLUMN(Entrées!$C$37)+($C734-1),4,TRUE,"Entrées")))</f>
        <v>-1502</v>
      </c>
      <c r="S734" s="28">
        <f ca="1">IF($D734&gt;$D$8,"",INDIRECT(ADDRESS(ROW(Entrées!$C$37)+($D734-1)*24+S$11,COLUMN(Entrées!$C$37)+($C734-1),4,TRUE,"Entrées")))</f>
        <v>-2046</v>
      </c>
      <c r="T734" s="28">
        <f ca="1">IF($D734&gt;$D$8,"",INDIRECT(ADDRESS(ROW(Entrées!$C$37)+($D734-1)*24+T$11,COLUMN(Entrées!$C$37)+($C734-1),4,TRUE,"Entrées")))</f>
        <v>-2142</v>
      </c>
      <c r="U734" s="28">
        <f ca="1">IF($D734&gt;$D$8,"",INDIRECT(ADDRESS(ROW(Entrées!$C$37)+($D734-1)*24+U$11,COLUMN(Entrées!$C$37)+($C734-1),4,TRUE,"Entrées")))</f>
        <v>-2418</v>
      </c>
      <c r="V734" s="28">
        <f ca="1">IF($D734&gt;$D$8,"",INDIRECT(ADDRESS(ROW(Entrées!$C$37)+($D734-1)*24+V$11,COLUMN(Entrées!$C$37)+($C734-1),4,TRUE,"Entrées")))</f>
        <v>-2669</v>
      </c>
      <c r="W734" s="28">
        <f ca="1">IF($D734&gt;$D$8,"",INDIRECT(ADDRESS(ROW(Entrées!$C$37)+($D734-1)*24+W$11,COLUMN(Entrées!$C$37)+($C734-1),4,TRUE,"Entrées")))</f>
        <v>-2521</v>
      </c>
      <c r="X734" s="28">
        <f ca="1">IF($D734&gt;$D$8,"",INDIRECT(ADDRESS(ROW(Entrées!$C$37)+($D734-1)*24+X$11,COLUMN(Entrées!$C$37)+($C734-1),4,TRUE,"Entrées")))</f>
        <v>-2328</v>
      </c>
      <c r="Y734" s="28">
        <f ca="1">IF($D734&gt;$D$8,"",INDIRECT(ADDRESS(ROW(Entrées!$C$37)+($D734-1)*24+Y$11,COLUMN(Entrées!$C$37)+($C734-1),4,TRUE,"Entrées")))</f>
        <v>-1747</v>
      </c>
      <c r="Z734" s="28">
        <f ca="1">IF($D734&gt;$D$8,"",INDIRECT(ADDRESS(ROW(Entrées!$C$37)+($D734-1)*24+Z$11,COLUMN(Entrées!$C$37)+($C734-1),4,TRUE,"Entrées")))</f>
        <v>-1394</v>
      </c>
      <c r="AA734" s="28">
        <f ca="1">IF($D734&gt;$D$8,"",INDIRECT(ADDRESS(ROW(Entrées!$C$37)+($D734-1)*24+AA$11,COLUMN(Entrées!$C$37)+($C734-1),4,TRUE,"Entrées")))</f>
        <v>-1188</v>
      </c>
      <c r="AB734" s="28">
        <f ca="1">IF($D734&gt;$D$8,"",INDIRECT(ADDRESS(ROW(Entrées!$C$37)+($D734-1)*24+AB$11,COLUMN(Entrées!$C$37)+($C734-1),4,TRUE,"Entrées")))</f>
        <v>-991</v>
      </c>
      <c r="AC734" s="11"/>
      <c r="AD734" s="40">
        <f t="shared" ca="1" si="861"/>
        <v>-1839.4583333333333</v>
      </c>
      <c r="AE734" s="40">
        <f t="shared" ca="1" si="887"/>
        <v>-991</v>
      </c>
      <c r="AF734" s="40">
        <f t="shared" ca="1" si="888"/>
        <v>-2669</v>
      </c>
      <c r="AG734" s="4"/>
      <c r="AH734" s="11">
        <f>Entrées!A761</f>
        <v>31</v>
      </c>
      <c r="AI734" s="13">
        <f>Entrées!B761</f>
        <v>4</v>
      </c>
      <c r="AJ734" s="31">
        <f t="shared" ca="1" si="889"/>
        <v>49473.956989247294</v>
      </c>
      <c r="AK734" s="31">
        <f t="shared" ca="1" si="862"/>
        <v>49350.672043010745</v>
      </c>
      <c r="AL734" s="31">
        <f t="shared" ca="1" si="863"/>
        <v>49398.118279569891</v>
      </c>
      <c r="AM734" s="31">
        <f t="shared" ca="1" si="864"/>
        <v>347.55645161290329</v>
      </c>
      <c r="AN734" s="31">
        <f t="shared" ca="1" si="865"/>
        <v>2588.1444892473114</v>
      </c>
      <c r="AO734" s="31">
        <f t="shared" ca="1" si="866"/>
        <v>1503.5463709677417</v>
      </c>
      <c r="AP734" s="31">
        <f t="shared" ca="1" si="867"/>
        <v>41704.171370967742</v>
      </c>
      <c r="AQ734" s="31">
        <f t="shared" ca="1" si="868"/>
        <v>2152.7096774193546</v>
      </c>
      <c r="AR734" s="31">
        <f t="shared" ca="1" si="869"/>
        <v>402.56922043010746</v>
      </c>
      <c r="AS734" s="31">
        <f t="shared" ca="1" si="870"/>
        <v>6508.2741935483891</v>
      </c>
      <c r="AT734" s="31">
        <f t="shared" ca="1" si="871"/>
        <v>-813.07862903225805</v>
      </c>
      <c r="AU734" s="31">
        <f t="shared" ca="1" si="872"/>
        <v>663.5913978494624</v>
      </c>
      <c r="AV734" s="31">
        <f t="shared" ca="1" si="873"/>
        <v>-5583.5161290322567</v>
      </c>
      <c r="AW734" s="31">
        <f t="shared" ca="1" si="874"/>
        <v>65.047043010752674</v>
      </c>
      <c r="AX734" s="31">
        <f t="shared" ca="1" si="875"/>
        <v>1350.5215053763443</v>
      </c>
      <c r="AY734" s="31">
        <f t="shared" ca="1" si="876"/>
        <v>-1174.383064516129</v>
      </c>
      <c r="AZ734" s="31">
        <f t="shared" ca="1" si="877"/>
        <v>-997.34811827956992</v>
      </c>
      <c r="BA734" s="31">
        <f t="shared" ca="1" si="878"/>
        <v>-382.02016129032256</v>
      </c>
      <c r="BB734" s="31">
        <f t="shared" ca="1" si="879"/>
        <v>-2410.5497311827958</v>
      </c>
      <c r="BC734" s="31">
        <f t="shared" ca="1" si="880"/>
        <v>-1597.1438172043011</v>
      </c>
      <c r="BF734" s="11">
        <f t="shared" si="881"/>
        <v>31</v>
      </c>
      <c r="BG734" s="11">
        <f t="shared" si="891"/>
        <v>4</v>
      </c>
      <c r="BH734" s="32">
        <f>IF($BF734&gt;$Y$7,"",IF(AND($BF734=$Y$7,$BG734=23),"",Entrées!C762-Entrées!C761))</f>
        <v>1485.5</v>
      </c>
      <c r="BI734" s="32">
        <f>IF($BF734&gt;$Y$7,"",IF(AND($BF734=$Y$7,$BG734=23),"",Entrées!D762-Entrées!D761))</f>
        <v>1937.5</v>
      </c>
      <c r="BJ734" s="32">
        <f>IF($BF734&gt;$Y$7,"",IF(AND($BF734=$Y$7,$BG734=23),"",Entrées!E762-Entrées!E761))</f>
        <v>2100</v>
      </c>
      <c r="BK734" s="32">
        <f>IF($BF734&gt;$Y$7,"",IF(AND($BF734=$Y$7,$BG734=23),"",Entrées!F762-Entrées!F761))</f>
        <v>0</v>
      </c>
      <c r="BL734" s="32">
        <f>IF($BF734&gt;$Y$7,"",IF(AND($BF734=$Y$7,$BG734=23),"",Entrées!G762-Entrées!G761))</f>
        <v>177.5</v>
      </c>
      <c r="BM734" s="32">
        <f>IF($BF734&gt;$Y$7,"",IF(AND($BF734=$Y$7,$BG734=23),"",Entrées!H762-Entrées!H761))</f>
        <v>-2.5</v>
      </c>
      <c r="BN734" s="32">
        <f>IF($BF734&gt;$Y$7,"",IF(AND($BF734=$Y$7,$BG734=23),"",Entrées!I762-Entrées!I761))</f>
        <v>231.5</v>
      </c>
      <c r="BO734" s="32">
        <f>IF($BF734&gt;$Y$7,"",IF(AND($BF734=$Y$7,$BG734=23),"",Entrées!J762-Entrées!J761))</f>
        <v>-50</v>
      </c>
      <c r="BP734" s="32">
        <f>IF($BF734&gt;$Y$7,"",IF(AND($BF734=$Y$7,$BG734=23),"",Entrées!K762-Entrées!K761))</f>
        <v>0</v>
      </c>
      <c r="BQ734" s="32">
        <f>IF($BF734&gt;$Y$7,"",IF(AND($BF734=$Y$7,$BG734=23),"",Entrées!L762-Entrées!L761))</f>
        <v>212.5</v>
      </c>
      <c r="BR734" s="32">
        <f>IF($BF734&gt;$Y$7,"",IF(AND($BF734=$Y$7,$BG734=23),"",Entrées!M762-Entrées!M761))</f>
        <v>438.5</v>
      </c>
      <c r="BS734" s="32">
        <f>IF($BF734&gt;$Y$7,"",IF(AND($BF734=$Y$7,$BG734=23),"",Entrées!N762-Entrées!N761))</f>
        <v>2.5</v>
      </c>
      <c r="BT734" s="32">
        <f>IF($BF734&gt;$Y$7,"",IF(AND($BF734=$Y$7,$BG734=23),"",Entrées!O762-Entrées!O761))</f>
        <v>475</v>
      </c>
      <c r="BU734" s="32">
        <f>IF($BF734&gt;$Y$7,"",IF(AND($BF734=$Y$7,$BG734=23),"",Entrées!P762-Entrées!P761))</f>
        <v>2</v>
      </c>
      <c r="BV734" s="32">
        <f>IF($BF734&gt;$Y$7,"",IF(AND($BF734=$Y$7,$BG734=23),"",Entrées!Q762-Entrées!Q761))</f>
        <v>256</v>
      </c>
      <c r="BW734" s="32">
        <f>IF($BF734&gt;$Y$7,"",IF(AND($BF734=$Y$7,$BG734=23),"",Entrées!R762-Entrées!R761))</f>
        <v>0</v>
      </c>
      <c r="BX734" s="32">
        <f>IF($BF734&gt;$Y$7,"",IF(AND($BF734=$Y$7,$BG734=23),"",Entrées!S762-Entrées!S761))</f>
        <v>900</v>
      </c>
      <c r="BY734" s="32">
        <f>IF($BF734&gt;$Y$7,"",IF(AND($BF734=$Y$7,$BG734=23),"",Entrées!T762-Entrées!T761))</f>
        <v>0</v>
      </c>
      <c r="BZ734" s="32">
        <f>IF($BF734&gt;$Y$7,"",IF(AND($BF734=$Y$7,$BG734=23),"",Entrées!U762-Entrées!U761))</f>
        <v>-141</v>
      </c>
      <c r="CA734" s="32">
        <f>IF($BF734&gt;$Y$7,"",IF(AND($BF734=$Y$7,$BG734=23),"",Entrées!V762-Entrées!V761))</f>
        <v>-354</v>
      </c>
      <c r="CD734" s="33">
        <f>IF($BF734&lt;=$Y$7,Entrées!J761/CD$2,"")</f>
        <v>0.21858440575321725</v>
      </c>
      <c r="CE734" s="33">
        <f>IF($BF734&lt;=$Y$7,Entrées!K761/CE$2,"")</f>
        <v>0</v>
      </c>
      <c r="CF734" s="11">
        <f t="shared" si="882"/>
        <v>7926</v>
      </c>
      <c r="CG734" s="11">
        <f t="shared" si="883"/>
        <v>4186</v>
      </c>
      <c r="CH734" s="52">
        <f t="shared" si="884"/>
        <v>0.27160101910413265</v>
      </c>
      <c r="CI734" s="52">
        <f t="shared" si="885"/>
        <v>9.6170382329218221E-2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-1445</v>
      </c>
      <c r="F735" s="28">
        <f ca="1">IF($D735&gt;$D$8,"",INDIRECT(ADDRESS(ROW(Entrées!$C$37)+($D735-1)*24+F$11,COLUMN(Entrées!$C$37)+($C735-1),4,TRUE,"Entrées")))</f>
        <v>-1309</v>
      </c>
      <c r="G735" s="28">
        <f ca="1">IF($D735&gt;$D$8,"",INDIRECT(ADDRESS(ROW(Entrées!$C$37)+($D735-1)*24+G$11,COLUMN(Entrées!$C$37)+($C735-1),4,TRUE,"Entrées")))</f>
        <v>-1463</v>
      </c>
      <c r="H735" s="28">
        <f ca="1">IF($D735&gt;$D$8,"",INDIRECT(ADDRESS(ROW(Entrées!$C$37)+($D735-1)*24+H$11,COLUMN(Entrées!$C$37)+($C735-1),4,TRUE,"Entrées")))</f>
        <v>-1723</v>
      </c>
      <c r="I735" s="28">
        <f ca="1">IF($D735&gt;$D$8,"",INDIRECT(ADDRESS(ROW(Entrées!$C$37)+($D735-1)*24+I$11,COLUMN(Entrées!$C$37)+($C735-1),4,TRUE,"Entrées")))</f>
        <v>-1812</v>
      </c>
      <c r="J735" s="28">
        <f ca="1">IF($D735&gt;$D$8,"",INDIRECT(ADDRESS(ROW(Entrées!$C$37)+($D735-1)*24+J$11,COLUMN(Entrées!$C$37)+($C735-1),4,TRUE,"Entrées")))</f>
        <v>-1881</v>
      </c>
      <c r="K735" s="28">
        <f ca="1">IF($D735&gt;$D$8,"",INDIRECT(ADDRESS(ROW(Entrées!$C$37)+($D735-1)*24+K$11,COLUMN(Entrées!$C$37)+($C735-1),4,TRUE,"Entrées")))</f>
        <v>-2199</v>
      </c>
      <c r="L735" s="28">
        <f ca="1">IF($D735&gt;$D$8,"",INDIRECT(ADDRESS(ROW(Entrées!$C$37)+($D735-1)*24+L$11,COLUMN(Entrées!$C$37)+($C735-1),4,TRUE,"Entrées")))</f>
        <v>-1994</v>
      </c>
      <c r="M735" s="28">
        <f ca="1">IF($D735&gt;$D$8,"",INDIRECT(ADDRESS(ROW(Entrées!$C$37)+($D735-1)*24+M$11,COLUMN(Entrées!$C$37)+($C735-1),4,TRUE,"Entrées")))</f>
        <v>-1669</v>
      </c>
      <c r="N735" s="28">
        <f ca="1">IF($D735&gt;$D$8,"",INDIRECT(ADDRESS(ROW(Entrées!$C$37)+($D735-1)*24+N$11,COLUMN(Entrées!$C$37)+($C735-1),4,TRUE,"Entrées")))</f>
        <v>-1510</v>
      </c>
      <c r="O735" s="28">
        <f ca="1">IF($D735&gt;$D$8,"",INDIRECT(ADDRESS(ROW(Entrées!$C$37)+($D735-1)*24+O$11,COLUMN(Entrées!$C$37)+($C735-1),4,TRUE,"Entrées")))</f>
        <v>-1951</v>
      </c>
      <c r="P735" s="28">
        <f ca="1">IF($D735&gt;$D$8,"",INDIRECT(ADDRESS(ROW(Entrées!$C$37)+($D735-1)*24+P$11,COLUMN(Entrées!$C$37)+($C735-1),4,TRUE,"Entrées")))</f>
        <v>-2277</v>
      </c>
      <c r="Q735" s="28">
        <f ca="1">IF($D735&gt;$D$8,"",INDIRECT(ADDRESS(ROW(Entrées!$C$37)+($D735-1)*24+Q$11,COLUMN(Entrées!$C$37)+($C735-1),4,TRUE,"Entrées")))</f>
        <v>-2205</v>
      </c>
      <c r="R735" s="28">
        <f ca="1">IF($D735&gt;$D$8,"",INDIRECT(ADDRESS(ROW(Entrées!$C$37)+($D735-1)*24+R$11,COLUMN(Entrées!$C$37)+($C735-1),4,TRUE,"Entrées")))</f>
        <v>-2543</v>
      </c>
      <c r="S735" s="28">
        <f ca="1">IF($D735&gt;$D$8,"",INDIRECT(ADDRESS(ROW(Entrées!$C$37)+($D735-1)*24+S$11,COLUMN(Entrées!$C$37)+($C735-1),4,TRUE,"Entrées")))</f>
        <v>-2691</v>
      </c>
      <c r="T735" s="28">
        <f ca="1">IF($D735&gt;$D$8,"",INDIRECT(ADDRESS(ROW(Entrées!$C$37)+($D735-1)*24+T$11,COLUMN(Entrées!$C$37)+($C735-1),4,TRUE,"Entrées")))</f>
        <v>-2823</v>
      </c>
      <c r="U735" s="28">
        <f ca="1">IF($D735&gt;$D$8,"",INDIRECT(ADDRESS(ROW(Entrées!$C$37)+($D735-1)*24+U$11,COLUMN(Entrées!$C$37)+($C735-1),4,TRUE,"Entrées")))</f>
        <v>-2695</v>
      </c>
      <c r="V735" s="28">
        <f ca="1">IF($D735&gt;$D$8,"",INDIRECT(ADDRESS(ROW(Entrées!$C$37)+($D735-1)*24+V$11,COLUMN(Entrées!$C$37)+($C735-1),4,TRUE,"Entrées")))</f>
        <v>-2553</v>
      </c>
      <c r="W735" s="28">
        <f ca="1">IF($D735&gt;$D$8,"",INDIRECT(ADDRESS(ROW(Entrées!$C$37)+($D735-1)*24+W$11,COLUMN(Entrées!$C$37)+($C735-1),4,TRUE,"Entrées")))</f>
        <v>-1625</v>
      </c>
      <c r="X735" s="28">
        <f ca="1">IF($D735&gt;$D$8,"",INDIRECT(ADDRESS(ROW(Entrées!$C$37)+($D735-1)*24+X$11,COLUMN(Entrées!$C$37)+($C735-1),4,TRUE,"Entrées")))</f>
        <v>-297</v>
      </c>
      <c r="Y735" s="28">
        <f ca="1">IF($D735&gt;$D$8,"",INDIRECT(ADDRESS(ROW(Entrées!$C$37)+($D735-1)*24+Y$11,COLUMN(Entrées!$C$37)+($C735-1),4,TRUE,"Entrées")))</f>
        <v>-1802</v>
      </c>
      <c r="Z735" s="28">
        <f ca="1">IF($D735&gt;$D$8,"",INDIRECT(ADDRESS(ROW(Entrées!$C$37)+($D735-1)*24+Z$11,COLUMN(Entrées!$C$37)+($C735-1),4,TRUE,"Entrées")))</f>
        <v>-2271</v>
      </c>
      <c r="AA735" s="28">
        <f ca="1">IF($D735&gt;$D$8,"",INDIRECT(ADDRESS(ROW(Entrées!$C$37)+($D735-1)*24+AA$11,COLUMN(Entrées!$C$37)+($C735-1),4,TRUE,"Entrées")))</f>
        <v>-1931</v>
      </c>
      <c r="AB735" s="28">
        <f ca="1">IF($D735&gt;$D$8,"",INDIRECT(ADDRESS(ROW(Entrées!$C$37)+($D735-1)*24+AB$11,COLUMN(Entrées!$C$37)+($C735-1),4,TRUE,"Entrées")))</f>
        <v>-1996</v>
      </c>
      <c r="AC735" s="11"/>
      <c r="AD735" s="40">
        <f t="shared" ca="1" si="861"/>
        <v>-1944.375</v>
      </c>
      <c r="AE735" s="40">
        <f t="shared" ca="1" si="887"/>
        <v>-297</v>
      </c>
      <c r="AF735" s="40">
        <f t="shared" ca="1" si="888"/>
        <v>-2823</v>
      </c>
      <c r="AG735" s="4"/>
      <c r="AH735" s="11">
        <f>Entrées!A762</f>
        <v>31</v>
      </c>
      <c r="AI735" s="13">
        <f>Entrées!B762</f>
        <v>5</v>
      </c>
      <c r="AJ735" s="31">
        <f t="shared" ca="1" si="889"/>
        <v>49473.956989247294</v>
      </c>
      <c r="AK735" s="31">
        <f t="shared" ca="1" si="862"/>
        <v>49350.672043010745</v>
      </c>
      <c r="AL735" s="31">
        <f t="shared" ca="1" si="863"/>
        <v>49398.118279569891</v>
      </c>
      <c r="AM735" s="31">
        <f t="shared" ca="1" si="864"/>
        <v>347.55645161290329</v>
      </c>
      <c r="AN735" s="31">
        <f t="shared" ca="1" si="865"/>
        <v>2588.1444892473114</v>
      </c>
      <c r="AO735" s="31">
        <f t="shared" ca="1" si="866"/>
        <v>1503.5463709677417</v>
      </c>
      <c r="AP735" s="31">
        <f t="shared" ca="1" si="867"/>
        <v>41704.171370967742</v>
      </c>
      <c r="AQ735" s="31">
        <f t="shared" ca="1" si="868"/>
        <v>2152.7096774193546</v>
      </c>
      <c r="AR735" s="31">
        <f t="shared" ca="1" si="869"/>
        <v>402.56922043010746</v>
      </c>
      <c r="AS735" s="31">
        <f t="shared" ca="1" si="870"/>
        <v>6508.2741935483891</v>
      </c>
      <c r="AT735" s="31">
        <f t="shared" ca="1" si="871"/>
        <v>-813.07862903225805</v>
      </c>
      <c r="AU735" s="31">
        <f t="shared" ca="1" si="872"/>
        <v>663.5913978494624</v>
      </c>
      <c r="AV735" s="31">
        <f t="shared" ca="1" si="873"/>
        <v>-5583.5161290322567</v>
      </c>
      <c r="AW735" s="31">
        <f t="shared" ca="1" si="874"/>
        <v>65.047043010752674</v>
      </c>
      <c r="AX735" s="31">
        <f t="shared" ca="1" si="875"/>
        <v>1350.5215053763443</v>
      </c>
      <c r="AY735" s="31">
        <f t="shared" ca="1" si="876"/>
        <v>-1174.383064516129</v>
      </c>
      <c r="AZ735" s="31">
        <f t="shared" ca="1" si="877"/>
        <v>-997.34811827956992</v>
      </c>
      <c r="BA735" s="31">
        <f t="shared" ca="1" si="878"/>
        <v>-382.02016129032256</v>
      </c>
      <c r="BB735" s="31">
        <f t="shared" ca="1" si="879"/>
        <v>-2410.5497311827958</v>
      </c>
      <c r="BC735" s="31">
        <f t="shared" ca="1" si="880"/>
        <v>-1597.1438172043011</v>
      </c>
      <c r="BF735" s="11">
        <f t="shared" si="881"/>
        <v>31</v>
      </c>
      <c r="BG735" s="11">
        <f t="shared" si="891"/>
        <v>5</v>
      </c>
      <c r="BH735" s="32">
        <f>IF($BF735&gt;$Y$7,"",IF(AND($BF735=$Y$7,$BG735=23),"",Entrées!C763-Entrées!C762))</f>
        <v>4096</v>
      </c>
      <c r="BI735" s="32">
        <f>IF($BF735&gt;$Y$7,"",IF(AND($BF735=$Y$7,$BG735=23),"",Entrées!D763-Entrées!D762))</f>
        <v>4737.5</v>
      </c>
      <c r="BJ735" s="32">
        <f>IF($BF735&gt;$Y$7,"",IF(AND($BF735=$Y$7,$BG735=23),"",Entrées!E763-Entrées!E762))</f>
        <v>4600</v>
      </c>
      <c r="BK735" s="32">
        <f>IF($BF735&gt;$Y$7,"",IF(AND($BF735=$Y$7,$BG735=23),"",Entrées!F763-Entrées!F762))</f>
        <v>0</v>
      </c>
      <c r="BL735" s="32">
        <f>IF($BF735&gt;$Y$7,"",IF(AND($BF735=$Y$7,$BG735=23),"",Entrées!G763-Entrées!G762))</f>
        <v>557</v>
      </c>
      <c r="BM735" s="32">
        <f>IF($BF735&gt;$Y$7,"",IF(AND($BF735=$Y$7,$BG735=23),"",Entrées!H763-Entrées!H762))</f>
        <v>74</v>
      </c>
      <c r="BN735" s="32">
        <f>IF($BF735&gt;$Y$7,"",IF(AND($BF735=$Y$7,$BG735=23),"",Entrées!I763-Entrées!I762))</f>
        <v>494</v>
      </c>
      <c r="BO735" s="32">
        <f>IF($BF735&gt;$Y$7,"",IF(AND($BF735=$Y$7,$BG735=23),"",Entrées!J763-Entrées!J762))</f>
        <v>37</v>
      </c>
      <c r="BP735" s="32">
        <f>IF($BF735&gt;$Y$7,"",IF(AND($BF735=$Y$7,$BG735=23),"",Entrées!K763-Entrées!K762))</f>
        <v>0</v>
      </c>
      <c r="BQ735" s="32">
        <f>IF($BF735&gt;$Y$7,"",IF(AND($BF735=$Y$7,$BG735=23),"",Entrées!L763-Entrées!L762))</f>
        <v>612.5</v>
      </c>
      <c r="BR735" s="32">
        <f>IF($BF735&gt;$Y$7,"",IF(AND($BF735=$Y$7,$BG735=23),"",Entrées!M763-Entrées!M762))</f>
        <v>1841</v>
      </c>
      <c r="BS735" s="32">
        <f>IF($BF735&gt;$Y$7,"",IF(AND($BF735=$Y$7,$BG735=23),"",Entrées!N763-Entrées!N762))</f>
        <v>-5.5</v>
      </c>
      <c r="BT735" s="32">
        <f>IF($BF735&gt;$Y$7,"",IF(AND($BF735=$Y$7,$BG735=23),"",Entrées!O763-Entrées!O762))</f>
        <v>484.5</v>
      </c>
      <c r="BU735" s="32">
        <f>IF($BF735&gt;$Y$7,"",IF(AND($BF735=$Y$7,$BG735=23),"",Entrées!P763-Entrées!P762))</f>
        <v>5</v>
      </c>
      <c r="BV735" s="32">
        <f>IF($BF735&gt;$Y$7,"",IF(AND($BF735=$Y$7,$BG735=23),"",Entrées!Q763-Entrées!Q762))</f>
        <v>139</v>
      </c>
      <c r="BW735" s="32">
        <f>IF($BF735&gt;$Y$7,"",IF(AND($BF735=$Y$7,$BG735=23),"",Entrées!R763-Entrées!R762))</f>
        <v>259</v>
      </c>
      <c r="BX735" s="32">
        <f>IF($BF735&gt;$Y$7,"",IF(AND($BF735=$Y$7,$BG735=23),"",Entrées!S763-Entrées!S762))</f>
        <v>289</v>
      </c>
      <c r="BY735" s="32">
        <f>IF($BF735&gt;$Y$7,"",IF(AND($BF735=$Y$7,$BG735=23),"",Entrées!T763-Entrées!T762))</f>
        <v>0</v>
      </c>
      <c r="BZ735" s="32">
        <f>IF($BF735&gt;$Y$7,"",IF(AND($BF735=$Y$7,$BG735=23),"",Entrées!U763-Entrées!U762))</f>
        <v>1</v>
      </c>
      <c r="CA735" s="32">
        <f>IF($BF735&gt;$Y$7,"",IF(AND($BF735=$Y$7,$BG735=23),"",Entrées!V763-Entrées!V762))</f>
        <v>-191</v>
      </c>
      <c r="CD735" s="33">
        <f>IF($BF735&lt;=$Y$7,Entrées!J762/CD$2,"")</f>
        <v>0.21227605349482714</v>
      </c>
      <c r="CE735" s="33">
        <f>IF($BF735&lt;=$Y$7,Entrées!K762/CE$2,"")</f>
        <v>0</v>
      </c>
      <c r="CF735" s="11">
        <f t="shared" si="882"/>
        <v>7926</v>
      </c>
      <c r="CG735" s="11">
        <f t="shared" si="883"/>
        <v>4186</v>
      </c>
      <c r="CH735" s="52">
        <f t="shared" si="884"/>
        <v>0.27160101910413265</v>
      </c>
      <c r="CI735" s="52">
        <f t="shared" si="885"/>
        <v>9.6170382329218221E-2</v>
      </c>
    </row>
    <row r="736" spans="1:87">
      <c r="A736" s="11" t="str">
        <f>"AE"&amp;A732</f>
        <v>AE745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-2366</v>
      </c>
      <c r="F736" s="28">
        <f ca="1">IF($D736&gt;$D$8,"",INDIRECT(ADDRESS(ROW(Entrées!$C$37)+($D736-1)*24+F$11,COLUMN(Entrées!$C$37)+($C736-1),4,TRUE,"Entrées")))</f>
        <v>-2378</v>
      </c>
      <c r="G736" s="28">
        <f ca="1">IF($D736&gt;$D$8,"",INDIRECT(ADDRESS(ROW(Entrées!$C$37)+($D736-1)*24+G$11,COLUMN(Entrées!$C$37)+($C736-1),4,TRUE,"Entrées")))</f>
        <v>-2847</v>
      </c>
      <c r="H736" s="28">
        <f ca="1">IF($D736&gt;$D$8,"",INDIRECT(ADDRESS(ROW(Entrées!$C$37)+($D736-1)*24+H$11,COLUMN(Entrées!$C$37)+($C736-1),4,TRUE,"Entrées")))</f>
        <v>-3000</v>
      </c>
      <c r="I736" s="28">
        <f ca="1">IF($D736&gt;$D$8,"",INDIRECT(ADDRESS(ROW(Entrées!$C$37)+($D736-1)*24+I$11,COLUMN(Entrées!$C$37)+($C736-1),4,TRUE,"Entrées")))</f>
        <v>-3000</v>
      </c>
      <c r="J736" s="28">
        <f ca="1">IF($D736&gt;$D$8,"",INDIRECT(ADDRESS(ROW(Entrées!$C$37)+($D736-1)*24+J$11,COLUMN(Entrées!$C$37)+($C736-1),4,TRUE,"Entrées")))</f>
        <v>-3000</v>
      </c>
      <c r="K736" s="28">
        <f ca="1">IF($D736&gt;$D$8,"",INDIRECT(ADDRESS(ROW(Entrées!$C$37)+($D736-1)*24+K$11,COLUMN(Entrées!$C$37)+($C736-1),4,TRUE,"Entrées")))</f>
        <v>-2623</v>
      </c>
      <c r="L736" s="28">
        <f ca="1">IF($D736&gt;$D$8,"",INDIRECT(ADDRESS(ROW(Entrées!$C$37)+($D736-1)*24+L$11,COLUMN(Entrées!$C$37)+($C736-1),4,TRUE,"Entrées")))</f>
        <v>-2347</v>
      </c>
      <c r="M736" s="28">
        <f ca="1">IF($D736&gt;$D$8,"",INDIRECT(ADDRESS(ROW(Entrées!$C$37)+($D736-1)*24+M$11,COLUMN(Entrées!$C$37)+($C736-1),4,TRUE,"Entrées")))</f>
        <v>-1972</v>
      </c>
      <c r="N736" s="28">
        <f ca="1">IF($D736&gt;$D$8,"",INDIRECT(ADDRESS(ROW(Entrées!$C$37)+($D736-1)*24+N$11,COLUMN(Entrées!$C$37)+($C736-1),4,TRUE,"Entrées")))</f>
        <v>-2312</v>
      </c>
      <c r="O736" s="28">
        <f ca="1">IF($D736&gt;$D$8,"",INDIRECT(ADDRESS(ROW(Entrées!$C$37)+($D736-1)*24+O$11,COLUMN(Entrées!$C$37)+($C736-1),4,TRUE,"Entrées")))</f>
        <v>-2428</v>
      </c>
      <c r="P736" s="28">
        <f ca="1">IF($D736&gt;$D$8,"",INDIRECT(ADDRESS(ROW(Entrées!$C$37)+($D736-1)*24+P$11,COLUMN(Entrées!$C$37)+($C736-1),4,TRUE,"Entrées")))</f>
        <v>-2681</v>
      </c>
      <c r="Q736" s="28">
        <f ca="1">IF($D736&gt;$D$8,"",INDIRECT(ADDRESS(ROW(Entrées!$C$37)+($D736-1)*24+Q$11,COLUMN(Entrées!$C$37)+($C736-1),4,TRUE,"Entrées")))</f>
        <v>-2578</v>
      </c>
      <c r="R736" s="28">
        <f ca="1">IF($D736&gt;$D$8,"",INDIRECT(ADDRESS(ROW(Entrées!$C$37)+($D736-1)*24+R$11,COLUMN(Entrées!$C$37)+($C736-1),4,TRUE,"Entrées")))</f>
        <v>-2802</v>
      </c>
      <c r="S736" s="28">
        <f ca="1">IF($D736&gt;$D$8,"",INDIRECT(ADDRESS(ROW(Entrées!$C$37)+($D736-1)*24+S$11,COLUMN(Entrées!$C$37)+($C736-1),4,TRUE,"Entrées")))</f>
        <v>-2989</v>
      </c>
      <c r="T736" s="28">
        <f ca="1">IF($D736&gt;$D$8,"",INDIRECT(ADDRESS(ROW(Entrées!$C$37)+($D736-1)*24+T$11,COLUMN(Entrées!$C$37)+($C736-1),4,TRUE,"Entrées")))</f>
        <v>-2882</v>
      </c>
      <c r="U736" s="28">
        <f ca="1">IF($D736&gt;$D$8,"",INDIRECT(ADDRESS(ROW(Entrées!$C$37)+($D736-1)*24+U$11,COLUMN(Entrées!$C$37)+($C736-1),4,TRUE,"Entrées")))</f>
        <v>-2793</v>
      </c>
      <c r="V736" s="28">
        <f ca="1">IF($D736&gt;$D$8,"",INDIRECT(ADDRESS(ROW(Entrées!$C$37)+($D736-1)*24+V$11,COLUMN(Entrées!$C$37)+($C736-1),4,TRUE,"Entrées")))</f>
        <v>-2587</v>
      </c>
      <c r="W736" s="28">
        <f ca="1">IF($D736&gt;$D$8,"",INDIRECT(ADDRESS(ROW(Entrées!$C$37)+($D736-1)*24+W$11,COLUMN(Entrées!$C$37)+($C736-1),4,TRUE,"Entrées")))</f>
        <v>-2088</v>
      </c>
      <c r="X736" s="28">
        <f ca="1">IF($D736&gt;$D$8,"",INDIRECT(ADDRESS(ROW(Entrées!$C$37)+($D736-1)*24+X$11,COLUMN(Entrées!$C$37)+($C736-1),4,TRUE,"Entrées")))</f>
        <v>-896</v>
      </c>
      <c r="Y736" s="28">
        <f ca="1">IF($D736&gt;$D$8,"",INDIRECT(ADDRESS(ROW(Entrées!$C$37)+($D736-1)*24+Y$11,COLUMN(Entrées!$C$37)+($C736-1),4,TRUE,"Entrées")))</f>
        <v>-1313</v>
      </c>
      <c r="Z736" s="28">
        <f ca="1">IF($D736&gt;$D$8,"",INDIRECT(ADDRESS(ROW(Entrées!$C$37)+($D736-1)*24+Z$11,COLUMN(Entrées!$C$37)+($C736-1),4,TRUE,"Entrées")))</f>
        <v>-2055</v>
      </c>
      <c r="AA736" s="28">
        <f ca="1">IF($D736&gt;$D$8,"",INDIRECT(ADDRESS(ROW(Entrées!$C$37)+($D736-1)*24+AA$11,COLUMN(Entrées!$C$37)+($C736-1),4,TRUE,"Entrées")))</f>
        <v>-2345</v>
      </c>
      <c r="AB736" s="28">
        <f ca="1">IF($D736&gt;$D$8,"",INDIRECT(ADDRESS(ROW(Entrées!$C$37)+($D736-1)*24+AB$11,COLUMN(Entrées!$C$37)+($C736-1),4,TRUE,"Entrées")))</f>
        <v>-1945</v>
      </c>
      <c r="AC736" s="11"/>
      <c r="AD736" s="40">
        <f t="shared" ca="1" si="861"/>
        <v>-2426.125</v>
      </c>
      <c r="AE736" s="40">
        <f t="shared" ca="1" si="887"/>
        <v>-896</v>
      </c>
      <c r="AF736" s="40">
        <f t="shared" ca="1" si="888"/>
        <v>-3000</v>
      </c>
      <c r="AG736" s="4"/>
      <c r="AH736" s="11">
        <f>Entrées!A763</f>
        <v>31</v>
      </c>
      <c r="AI736" s="13">
        <f>Entrées!B763</f>
        <v>6</v>
      </c>
      <c r="AJ736" s="31">
        <f t="shared" ca="1" si="889"/>
        <v>49473.956989247294</v>
      </c>
      <c r="AK736" s="31">
        <f t="shared" ca="1" si="862"/>
        <v>49350.672043010745</v>
      </c>
      <c r="AL736" s="31">
        <f t="shared" ca="1" si="863"/>
        <v>49398.118279569891</v>
      </c>
      <c r="AM736" s="31">
        <f t="shared" ca="1" si="864"/>
        <v>347.55645161290329</v>
      </c>
      <c r="AN736" s="31">
        <f t="shared" ca="1" si="865"/>
        <v>2588.1444892473114</v>
      </c>
      <c r="AO736" s="31">
        <f t="shared" ca="1" si="866"/>
        <v>1503.5463709677417</v>
      </c>
      <c r="AP736" s="31">
        <f t="shared" ca="1" si="867"/>
        <v>41704.171370967742</v>
      </c>
      <c r="AQ736" s="31">
        <f t="shared" ca="1" si="868"/>
        <v>2152.7096774193546</v>
      </c>
      <c r="AR736" s="31">
        <f t="shared" ca="1" si="869"/>
        <v>402.56922043010746</v>
      </c>
      <c r="AS736" s="31">
        <f t="shared" ca="1" si="870"/>
        <v>6508.2741935483891</v>
      </c>
      <c r="AT736" s="31">
        <f t="shared" ca="1" si="871"/>
        <v>-813.07862903225805</v>
      </c>
      <c r="AU736" s="31">
        <f t="shared" ca="1" si="872"/>
        <v>663.5913978494624</v>
      </c>
      <c r="AV736" s="31">
        <f t="shared" ca="1" si="873"/>
        <v>-5583.5161290322567</v>
      </c>
      <c r="AW736" s="31">
        <f t="shared" ca="1" si="874"/>
        <v>65.047043010752674</v>
      </c>
      <c r="AX736" s="31">
        <f t="shared" ca="1" si="875"/>
        <v>1350.5215053763443</v>
      </c>
      <c r="AY736" s="31">
        <f t="shared" ca="1" si="876"/>
        <v>-1174.383064516129</v>
      </c>
      <c r="AZ736" s="31">
        <f t="shared" ca="1" si="877"/>
        <v>-997.34811827956992</v>
      </c>
      <c r="BA736" s="31">
        <f t="shared" ca="1" si="878"/>
        <v>-382.02016129032256</v>
      </c>
      <c r="BB736" s="31">
        <f t="shared" ca="1" si="879"/>
        <v>-2410.5497311827958</v>
      </c>
      <c r="BC736" s="31">
        <f t="shared" ca="1" si="880"/>
        <v>-1597.1438172043011</v>
      </c>
      <c r="BF736" s="11">
        <f t="shared" si="881"/>
        <v>31</v>
      </c>
      <c r="BG736" s="11">
        <f t="shared" si="891"/>
        <v>6</v>
      </c>
      <c r="BH736" s="32">
        <f>IF($BF736&gt;$Y$7,"",IF(AND($BF736=$Y$7,$BG736=23),"",Entrées!C764-Entrées!C763))</f>
        <v>5110</v>
      </c>
      <c r="BI736" s="32">
        <f>IF($BF736&gt;$Y$7,"",IF(AND($BF736=$Y$7,$BG736=23),"",Entrées!D764-Entrées!D763))</f>
        <v>5000</v>
      </c>
      <c r="BJ736" s="32">
        <f>IF($BF736&gt;$Y$7,"",IF(AND($BF736=$Y$7,$BG736=23),"",Entrées!E764-Entrées!E763))</f>
        <v>4537.5</v>
      </c>
      <c r="BK736" s="32">
        <f>IF($BF736&gt;$Y$7,"",IF(AND($BF736=$Y$7,$BG736=23),"",Entrées!F764-Entrées!F763))</f>
        <v>2</v>
      </c>
      <c r="BL736" s="32">
        <f>IF($BF736&gt;$Y$7,"",IF(AND($BF736=$Y$7,$BG736=23),"",Entrées!G764-Entrées!G763))</f>
        <v>466</v>
      </c>
      <c r="BM736" s="32">
        <f>IF($BF736&gt;$Y$7,"",IF(AND($BF736=$Y$7,$BG736=23),"",Entrées!H764-Entrées!H763))</f>
        <v>551</v>
      </c>
      <c r="BN736" s="32">
        <f>IF($BF736&gt;$Y$7,"",IF(AND($BF736=$Y$7,$BG736=23),"",Entrées!I764-Entrées!I763))</f>
        <v>460.5</v>
      </c>
      <c r="BO736" s="32">
        <f>IF($BF736&gt;$Y$7,"",IF(AND($BF736=$Y$7,$BG736=23),"",Entrées!J764-Entrées!J763))</f>
        <v>70.5</v>
      </c>
      <c r="BP736" s="32">
        <f>IF($BF736&gt;$Y$7,"",IF(AND($BF736=$Y$7,$BG736=23),"",Entrées!K764-Entrées!K763))</f>
        <v>1</v>
      </c>
      <c r="BQ736" s="32">
        <f>IF($BF736&gt;$Y$7,"",IF(AND($BF736=$Y$7,$BG736=23),"",Entrées!L764-Entrées!L763))</f>
        <v>2536.5</v>
      </c>
      <c r="BR736" s="32">
        <f>IF($BF736&gt;$Y$7,"",IF(AND($BF736=$Y$7,$BG736=23),"",Entrées!M764-Entrées!M763))</f>
        <v>617</v>
      </c>
      <c r="BS736" s="32">
        <f>IF($BF736&gt;$Y$7,"",IF(AND($BF736=$Y$7,$BG736=23),"",Entrées!N764-Entrées!N763))</f>
        <v>1</v>
      </c>
      <c r="BT736" s="32">
        <f>IF($BF736&gt;$Y$7,"",IF(AND($BF736=$Y$7,$BG736=23),"",Entrées!O764-Entrées!O763))</f>
        <v>404.5</v>
      </c>
      <c r="BU736" s="32">
        <f>IF($BF736&gt;$Y$7,"",IF(AND($BF736=$Y$7,$BG736=23),"",Entrées!P764-Entrées!P763))</f>
        <v>5</v>
      </c>
      <c r="BV736" s="32">
        <f>IF($BF736&gt;$Y$7,"",IF(AND($BF736=$Y$7,$BG736=23),"",Entrées!Q764-Entrées!Q763))</f>
        <v>400</v>
      </c>
      <c r="BW736" s="32">
        <f>IF($BF736&gt;$Y$7,"",IF(AND($BF736=$Y$7,$BG736=23),"",Entrées!R764-Entrées!R763))</f>
        <v>-259</v>
      </c>
      <c r="BX736" s="32">
        <f>IF($BF736&gt;$Y$7,"",IF(AND($BF736=$Y$7,$BG736=23),"",Entrées!S764-Entrées!S763))</f>
        <v>-725</v>
      </c>
      <c r="BY736" s="32">
        <f>IF($BF736&gt;$Y$7,"",IF(AND($BF736=$Y$7,$BG736=23),"",Entrées!T764-Entrées!T763))</f>
        <v>124</v>
      </c>
      <c r="BZ736" s="32">
        <f>IF($BF736&gt;$Y$7,"",IF(AND($BF736=$Y$7,$BG736=23),"",Entrées!U764-Entrées!U763))</f>
        <v>-155</v>
      </c>
      <c r="CA736" s="32">
        <f>IF($BF736&gt;$Y$7,"",IF(AND($BF736=$Y$7,$BG736=23),"",Entrées!V764-Entrées!V763))</f>
        <v>787</v>
      </c>
      <c r="CD736" s="33">
        <f>IF($BF736&lt;=$Y$7,Entrées!J763/CD$2,"")</f>
        <v>0.21694423416603584</v>
      </c>
      <c r="CE736" s="33">
        <f>IF($BF736&lt;=$Y$7,Entrées!K763/CE$2,"")</f>
        <v>0</v>
      </c>
      <c r="CF736" s="11">
        <f t="shared" si="882"/>
        <v>7926</v>
      </c>
      <c r="CG736" s="11">
        <f t="shared" si="883"/>
        <v>4186</v>
      </c>
      <c r="CH736" s="52">
        <f t="shared" si="884"/>
        <v>0.27160101910413265</v>
      </c>
      <c r="CI736" s="52">
        <f t="shared" si="885"/>
        <v>9.6170382329218221E-2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-1774</v>
      </c>
      <c r="F737" s="28">
        <f ca="1">IF($D737&gt;$D$8,"",INDIRECT(ADDRESS(ROW(Entrées!$C$37)+($D737-1)*24+F$11,COLUMN(Entrées!$C$37)+($C737-1),4,TRUE,"Entrées")))</f>
        <v>-1835</v>
      </c>
      <c r="G737" s="28">
        <f ca="1">IF($D737&gt;$D$8,"",INDIRECT(ADDRESS(ROW(Entrées!$C$37)+($D737-1)*24+G$11,COLUMN(Entrées!$C$37)+($C737-1),4,TRUE,"Entrées")))</f>
        <v>-1774</v>
      </c>
      <c r="H737" s="28">
        <f ca="1">IF($D737&gt;$D$8,"",INDIRECT(ADDRESS(ROW(Entrées!$C$37)+($D737-1)*24+H$11,COLUMN(Entrées!$C$37)+($C737-1),4,TRUE,"Entrées")))</f>
        <v>-1773</v>
      </c>
      <c r="I737" s="28">
        <f ca="1">IF($D737&gt;$D$8,"",INDIRECT(ADDRESS(ROW(Entrées!$C$37)+($D737-1)*24+I$11,COLUMN(Entrées!$C$37)+($C737-1),4,TRUE,"Entrées")))</f>
        <v>-1769</v>
      </c>
      <c r="J737" s="28">
        <f ca="1">IF($D737&gt;$D$8,"",INDIRECT(ADDRESS(ROW(Entrées!$C$37)+($D737-1)*24+J$11,COLUMN(Entrées!$C$37)+($C737-1),4,TRUE,"Entrées")))</f>
        <v>-2611</v>
      </c>
      <c r="K737" s="28">
        <f ca="1">IF($D737&gt;$D$8,"",INDIRECT(ADDRESS(ROW(Entrées!$C$37)+($D737-1)*24+K$11,COLUMN(Entrées!$C$37)+($C737-1),4,TRUE,"Entrées")))</f>
        <v>-2192</v>
      </c>
      <c r="L737" s="28">
        <f ca="1">IF($D737&gt;$D$8,"",INDIRECT(ADDRESS(ROW(Entrées!$C$37)+($D737-1)*24+L$11,COLUMN(Entrées!$C$37)+($C737-1),4,TRUE,"Entrées")))</f>
        <v>-1615</v>
      </c>
      <c r="M737" s="28">
        <f ca="1">IF($D737&gt;$D$8,"",INDIRECT(ADDRESS(ROW(Entrées!$C$37)+($D737-1)*24+M$11,COLUMN(Entrées!$C$37)+($C737-1),4,TRUE,"Entrées")))</f>
        <v>-1442</v>
      </c>
      <c r="N737" s="28">
        <f ca="1">IF($D737&gt;$D$8,"",INDIRECT(ADDRESS(ROW(Entrées!$C$37)+($D737-1)*24+N$11,COLUMN(Entrées!$C$37)+($C737-1),4,TRUE,"Entrées")))</f>
        <v>-1250</v>
      </c>
      <c r="O737" s="28">
        <f ca="1">IF($D737&gt;$D$8,"",INDIRECT(ADDRESS(ROW(Entrées!$C$37)+($D737-1)*24+O$11,COLUMN(Entrées!$C$37)+($C737-1),4,TRUE,"Entrées")))</f>
        <v>-1155</v>
      </c>
      <c r="P737" s="28">
        <f ca="1">IF($D737&gt;$D$8,"",INDIRECT(ADDRESS(ROW(Entrées!$C$37)+($D737-1)*24+P$11,COLUMN(Entrées!$C$37)+($C737-1),4,TRUE,"Entrées")))</f>
        <v>-1350</v>
      </c>
      <c r="Q737" s="28">
        <f ca="1">IF($D737&gt;$D$8,"",INDIRECT(ADDRESS(ROW(Entrées!$C$37)+($D737-1)*24+Q$11,COLUMN(Entrées!$C$37)+($C737-1),4,TRUE,"Entrées")))</f>
        <v>-1483</v>
      </c>
      <c r="R737" s="28">
        <f ca="1">IF($D737&gt;$D$8,"",INDIRECT(ADDRESS(ROW(Entrées!$C$37)+($D737-1)*24+R$11,COLUMN(Entrées!$C$37)+($C737-1),4,TRUE,"Entrées")))</f>
        <v>-1791</v>
      </c>
      <c r="S737" s="28">
        <f ca="1">IF($D737&gt;$D$8,"",INDIRECT(ADDRESS(ROW(Entrées!$C$37)+($D737-1)*24+S$11,COLUMN(Entrées!$C$37)+($C737-1),4,TRUE,"Entrées")))</f>
        <v>-1973</v>
      </c>
      <c r="T737" s="28">
        <f ca="1">IF($D737&gt;$D$8,"",INDIRECT(ADDRESS(ROW(Entrées!$C$37)+($D737-1)*24+T$11,COLUMN(Entrées!$C$37)+($C737-1),4,TRUE,"Entrées")))</f>
        <v>-1916</v>
      </c>
      <c r="U737" s="28">
        <f ca="1">IF($D737&gt;$D$8,"",INDIRECT(ADDRESS(ROW(Entrées!$C$37)+($D737-1)*24+U$11,COLUMN(Entrées!$C$37)+($C737-1),4,TRUE,"Entrées")))</f>
        <v>-1907</v>
      </c>
      <c r="V737" s="28">
        <f ca="1">IF($D737&gt;$D$8,"",INDIRECT(ADDRESS(ROW(Entrées!$C$37)+($D737-1)*24+V$11,COLUMN(Entrées!$C$37)+($C737-1),4,TRUE,"Entrées")))</f>
        <v>-1362</v>
      </c>
      <c r="W737" s="28">
        <f ca="1">IF($D737&gt;$D$8,"",INDIRECT(ADDRESS(ROW(Entrées!$C$37)+($D737-1)*24+W$11,COLUMN(Entrées!$C$37)+($C737-1),4,TRUE,"Entrées")))</f>
        <v>-806</v>
      </c>
      <c r="X737" s="28">
        <f ca="1">IF($D737&gt;$D$8,"",INDIRECT(ADDRESS(ROW(Entrées!$C$37)+($D737-1)*24+X$11,COLUMN(Entrées!$C$37)+($C737-1),4,TRUE,"Entrées")))</f>
        <v>-203</v>
      </c>
      <c r="Y737" s="28">
        <f ca="1">IF($D737&gt;$D$8,"",INDIRECT(ADDRESS(ROW(Entrées!$C$37)+($D737-1)*24+Y$11,COLUMN(Entrées!$C$37)+($C737-1),4,TRUE,"Entrées")))</f>
        <v>-742</v>
      </c>
      <c r="Z737" s="28">
        <f ca="1">IF($D737&gt;$D$8,"",INDIRECT(ADDRESS(ROW(Entrées!$C$37)+($D737-1)*24+Z$11,COLUMN(Entrées!$C$37)+($C737-1),4,TRUE,"Entrées")))</f>
        <v>-1487</v>
      </c>
      <c r="AA737" s="28">
        <f ca="1">IF($D737&gt;$D$8,"",INDIRECT(ADDRESS(ROW(Entrées!$C$37)+($D737-1)*24+AA$11,COLUMN(Entrées!$C$37)+($C737-1),4,TRUE,"Entrées")))</f>
        <v>-956</v>
      </c>
      <c r="AB737" s="28">
        <f ca="1">IF($D737&gt;$D$8,"",INDIRECT(ADDRESS(ROW(Entrées!$C$37)+($D737-1)*24+AB$11,COLUMN(Entrées!$C$37)+($C737-1),4,TRUE,"Entrées")))</f>
        <v>-679</v>
      </c>
      <c r="AC737" s="11"/>
      <c r="AD737" s="40">
        <f t="shared" ca="1" si="861"/>
        <v>-1493.5416666666667</v>
      </c>
      <c r="AE737" s="40">
        <f t="shared" ca="1" si="887"/>
        <v>-203</v>
      </c>
      <c r="AF737" s="40">
        <f t="shared" ca="1" si="888"/>
        <v>-2611</v>
      </c>
      <c r="AG737" s="4"/>
      <c r="AH737" s="11">
        <f>Entrées!A764</f>
        <v>31</v>
      </c>
      <c r="AI737" s="13">
        <f>Entrées!B764</f>
        <v>7</v>
      </c>
      <c r="AJ737" s="31">
        <f t="shared" ca="1" si="889"/>
        <v>49473.956989247294</v>
      </c>
      <c r="AK737" s="31">
        <f t="shared" ca="1" si="862"/>
        <v>49350.672043010745</v>
      </c>
      <c r="AL737" s="31">
        <f t="shared" ca="1" si="863"/>
        <v>49398.118279569891</v>
      </c>
      <c r="AM737" s="31">
        <f t="shared" ca="1" si="864"/>
        <v>347.55645161290329</v>
      </c>
      <c r="AN737" s="31">
        <f t="shared" ca="1" si="865"/>
        <v>2588.1444892473114</v>
      </c>
      <c r="AO737" s="31">
        <f t="shared" ca="1" si="866"/>
        <v>1503.5463709677417</v>
      </c>
      <c r="AP737" s="31">
        <f t="shared" ca="1" si="867"/>
        <v>41704.171370967742</v>
      </c>
      <c r="AQ737" s="31">
        <f t="shared" ca="1" si="868"/>
        <v>2152.7096774193546</v>
      </c>
      <c r="AR737" s="31">
        <f t="shared" ca="1" si="869"/>
        <v>402.56922043010746</v>
      </c>
      <c r="AS737" s="31">
        <f t="shared" ca="1" si="870"/>
        <v>6508.2741935483891</v>
      </c>
      <c r="AT737" s="31">
        <f t="shared" ca="1" si="871"/>
        <v>-813.07862903225805</v>
      </c>
      <c r="AU737" s="31">
        <f t="shared" ca="1" si="872"/>
        <v>663.5913978494624</v>
      </c>
      <c r="AV737" s="31">
        <f t="shared" ca="1" si="873"/>
        <v>-5583.5161290322567</v>
      </c>
      <c r="AW737" s="31">
        <f t="shared" ca="1" si="874"/>
        <v>65.047043010752674</v>
      </c>
      <c r="AX737" s="31">
        <f t="shared" ca="1" si="875"/>
        <v>1350.5215053763443</v>
      </c>
      <c r="AY737" s="31">
        <f t="shared" ca="1" si="876"/>
        <v>-1174.383064516129</v>
      </c>
      <c r="AZ737" s="31">
        <f t="shared" ca="1" si="877"/>
        <v>-997.34811827956992</v>
      </c>
      <c r="BA737" s="31">
        <f t="shared" ca="1" si="878"/>
        <v>-382.02016129032256</v>
      </c>
      <c r="BB737" s="31">
        <f t="shared" ca="1" si="879"/>
        <v>-2410.5497311827958</v>
      </c>
      <c r="BC737" s="31">
        <f t="shared" ca="1" si="880"/>
        <v>-1597.1438172043011</v>
      </c>
      <c r="BF737" s="11">
        <f t="shared" si="881"/>
        <v>31</v>
      </c>
      <c r="BG737" s="11">
        <f t="shared" si="891"/>
        <v>7</v>
      </c>
      <c r="BH737" s="32">
        <f>IF($BF737&gt;$Y$7,"",IF(AND($BF737=$Y$7,$BG737=23),"",Entrées!C765-Entrées!C764))</f>
        <v>2866</v>
      </c>
      <c r="BI737" s="32">
        <f>IF($BF737&gt;$Y$7,"",IF(AND($BF737=$Y$7,$BG737=23),"",Entrées!D765-Entrées!D764))</f>
        <v>2487.5</v>
      </c>
      <c r="BJ737" s="32">
        <f>IF($BF737&gt;$Y$7,"",IF(AND($BF737=$Y$7,$BG737=23),"",Entrées!E765-Entrées!E764))</f>
        <v>2450</v>
      </c>
      <c r="BK737" s="32">
        <f>IF($BF737&gt;$Y$7,"",IF(AND($BF737=$Y$7,$BG737=23),"",Entrées!F765-Entrées!F764))</f>
        <v>1</v>
      </c>
      <c r="BL737" s="32">
        <f>IF($BF737&gt;$Y$7,"",IF(AND($BF737=$Y$7,$BG737=23),"",Entrées!G765-Entrées!G764))</f>
        <v>-54</v>
      </c>
      <c r="BM737" s="32">
        <f>IF($BF737&gt;$Y$7,"",IF(AND($BF737=$Y$7,$BG737=23),"",Entrées!H765-Entrées!H764))</f>
        <v>507.5</v>
      </c>
      <c r="BN737" s="32">
        <f>IF($BF737&gt;$Y$7,"",IF(AND($BF737=$Y$7,$BG737=23),"",Entrées!I765-Entrées!I764))</f>
        <v>93</v>
      </c>
      <c r="BO737" s="32">
        <f>IF($BF737&gt;$Y$7,"",IF(AND($BF737=$Y$7,$BG737=23),"",Entrées!J765-Entrées!J764))</f>
        <v>94.5</v>
      </c>
      <c r="BP737" s="32">
        <f>IF($BF737&gt;$Y$7,"",IF(AND($BF737=$Y$7,$BG737=23),"",Entrées!K765-Entrées!K764))</f>
        <v>164.5</v>
      </c>
      <c r="BQ737" s="32">
        <f>IF($BF737&gt;$Y$7,"",IF(AND($BF737=$Y$7,$BG737=23),"",Entrées!L765-Entrées!L764))</f>
        <v>998.5</v>
      </c>
      <c r="BR737" s="32">
        <f>IF($BF737&gt;$Y$7,"",IF(AND($BF737=$Y$7,$BG737=23),"",Entrées!M765-Entrées!M764))</f>
        <v>175</v>
      </c>
      <c r="BS737" s="32">
        <f>IF($BF737&gt;$Y$7,"",IF(AND($BF737=$Y$7,$BG737=23),"",Entrées!N765-Entrées!N764))</f>
        <v>-11.5</v>
      </c>
      <c r="BT737" s="32">
        <f>IF($BF737&gt;$Y$7,"",IF(AND($BF737=$Y$7,$BG737=23),"",Entrées!O765-Entrées!O764))</f>
        <v>897.5</v>
      </c>
      <c r="BU737" s="32">
        <f>IF($BF737&gt;$Y$7,"",IF(AND($BF737=$Y$7,$BG737=23),"",Entrées!P765-Entrées!P764))</f>
        <v>-0.5</v>
      </c>
      <c r="BV737" s="32">
        <f>IF($BF737&gt;$Y$7,"",IF(AND($BF737=$Y$7,$BG737=23),"",Entrées!Q765-Entrées!Q764))</f>
        <v>0</v>
      </c>
      <c r="BW737" s="32">
        <f>IF($BF737&gt;$Y$7,"",IF(AND($BF737=$Y$7,$BG737=23),"",Entrées!R765-Entrées!R764))</f>
        <v>61</v>
      </c>
      <c r="BX737" s="32">
        <f>IF($BF737&gt;$Y$7,"",IF(AND($BF737=$Y$7,$BG737=23),"",Entrées!S765-Entrées!S764))</f>
        <v>869</v>
      </c>
      <c r="BY737" s="32">
        <f>IF($BF737&gt;$Y$7,"",IF(AND($BF737=$Y$7,$BG737=23),"",Entrées!T765-Entrées!T764))</f>
        <v>49</v>
      </c>
      <c r="BZ737" s="32">
        <f>IF($BF737&gt;$Y$7,"",IF(AND($BF737=$Y$7,$BG737=23),"",Entrées!U765-Entrées!U764))</f>
        <v>-1</v>
      </c>
      <c r="CA737" s="32">
        <f>IF($BF737&gt;$Y$7,"",IF(AND($BF737=$Y$7,$BG737=23),"",Entrées!V765-Entrées!V764))</f>
        <v>620</v>
      </c>
      <c r="CD737" s="33">
        <f>IF($BF737&lt;=$Y$7,Entrées!J764/CD$2,"")</f>
        <v>0.2258390108503659</v>
      </c>
      <c r="CE737" s="33">
        <f>IF($BF737&lt;=$Y$7,Entrées!K764/CE$2,"")</f>
        <v>2.3889154323936931E-4</v>
      </c>
      <c r="CF737" s="11">
        <f t="shared" si="882"/>
        <v>7926</v>
      </c>
      <c r="CG737" s="11">
        <f t="shared" si="883"/>
        <v>4186</v>
      </c>
      <c r="CH737" s="52">
        <f t="shared" si="884"/>
        <v>0.27160101910413265</v>
      </c>
      <c r="CI737" s="52">
        <f t="shared" si="885"/>
        <v>9.6170382329218221E-2</v>
      </c>
    </row>
    <row r="738" spans="1:87">
      <c r="A738" s="11" t="str">
        <f>"AF"&amp;A732</f>
        <v>AF745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-774</v>
      </c>
      <c r="F738" s="28">
        <f ca="1">IF($D738&gt;$D$8,"",INDIRECT(ADDRESS(ROW(Entrées!$C$37)+($D738-1)*24+F$11,COLUMN(Entrées!$C$37)+($C738-1),4,TRUE,"Entrées")))</f>
        <v>-984</v>
      </c>
      <c r="G738" s="28">
        <f ca="1">IF($D738&gt;$D$8,"",INDIRECT(ADDRESS(ROW(Entrées!$C$37)+($D738-1)*24+G$11,COLUMN(Entrées!$C$37)+($C738-1),4,TRUE,"Entrées")))</f>
        <v>-1301</v>
      </c>
      <c r="H738" s="28">
        <f ca="1">IF($D738&gt;$D$8,"",INDIRECT(ADDRESS(ROW(Entrées!$C$37)+($D738-1)*24+H$11,COLUMN(Entrées!$C$37)+($C738-1),4,TRUE,"Entrées")))</f>
        <v>-2038</v>
      </c>
      <c r="I738" s="28">
        <f ca="1">IF($D738&gt;$D$8,"",INDIRECT(ADDRESS(ROW(Entrées!$C$37)+($D738-1)*24+I$11,COLUMN(Entrées!$C$37)+($C738-1),4,TRUE,"Entrées")))</f>
        <v>-1951</v>
      </c>
      <c r="J738" s="28">
        <f ca="1">IF($D738&gt;$D$8,"",INDIRECT(ADDRESS(ROW(Entrées!$C$37)+($D738-1)*24+J$11,COLUMN(Entrées!$C$37)+($C738-1),4,TRUE,"Entrées")))</f>
        <v>-1996</v>
      </c>
      <c r="K738" s="28">
        <f ca="1">IF($D738&gt;$D$8,"",INDIRECT(ADDRESS(ROW(Entrées!$C$37)+($D738-1)*24+K$11,COLUMN(Entrées!$C$37)+($C738-1),4,TRUE,"Entrées")))</f>
        <v>-2067</v>
      </c>
      <c r="L738" s="28">
        <f ca="1">IF($D738&gt;$D$8,"",INDIRECT(ADDRESS(ROW(Entrées!$C$37)+($D738-1)*24+L$11,COLUMN(Entrées!$C$37)+($C738-1),4,TRUE,"Entrées")))</f>
        <v>-1175</v>
      </c>
      <c r="M738" s="28">
        <f ca="1">IF($D738&gt;$D$8,"",INDIRECT(ADDRESS(ROW(Entrées!$C$37)+($D738-1)*24+M$11,COLUMN(Entrées!$C$37)+($C738-1),4,TRUE,"Entrées")))</f>
        <v>-1296</v>
      </c>
      <c r="N738" s="28">
        <f ca="1">IF($D738&gt;$D$8,"",INDIRECT(ADDRESS(ROW(Entrées!$C$37)+($D738-1)*24+N$11,COLUMN(Entrées!$C$37)+($C738-1),4,TRUE,"Entrées")))</f>
        <v>-547</v>
      </c>
      <c r="O738" s="28">
        <f ca="1">IF($D738&gt;$D$8,"",INDIRECT(ADDRESS(ROW(Entrées!$C$37)+($D738-1)*24+O$11,COLUMN(Entrées!$C$37)+($C738-1),4,TRUE,"Entrées")))</f>
        <v>-929</v>
      </c>
      <c r="P738" s="28">
        <f ca="1">IF($D738&gt;$D$8,"",INDIRECT(ADDRESS(ROW(Entrées!$C$37)+($D738-1)*24+P$11,COLUMN(Entrées!$C$37)+($C738-1),4,TRUE,"Entrées")))</f>
        <v>-1084</v>
      </c>
      <c r="Q738" s="28">
        <f ca="1">IF($D738&gt;$D$8,"",INDIRECT(ADDRESS(ROW(Entrées!$C$37)+($D738-1)*24+Q$11,COLUMN(Entrées!$C$37)+($C738-1),4,TRUE,"Entrées")))</f>
        <v>-1205</v>
      </c>
      <c r="R738" s="28">
        <f ca="1">IF($D738&gt;$D$8,"",INDIRECT(ADDRESS(ROW(Entrées!$C$37)+($D738-1)*24+R$11,COLUMN(Entrées!$C$37)+($C738-1),4,TRUE,"Entrées")))</f>
        <v>-1266</v>
      </c>
      <c r="S738" s="28">
        <f ca="1">IF($D738&gt;$D$8,"",INDIRECT(ADDRESS(ROW(Entrées!$C$37)+($D738-1)*24+S$11,COLUMN(Entrées!$C$37)+($C738-1),4,TRUE,"Entrées")))</f>
        <v>-1565</v>
      </c>
      <c r="T738" s="28">
        <f ca="1">IF($D738&gt;$D$8,"",INDIRECT(ADDRESS(ROW(Entrées!$C$37)+($D738-1)*24+T$11,COLUMN(Entrées!$C$37)+($C738-1),4,TRUE,"Entrées")))</f>
        <v>-1627</v>
      </c>
      <c r="U738" s="28">
        <f ca="1">IF($D738&gt;$D$8,"",INDIRECT(ADDRESS(ROW(Entrées!$C$37)+($D738-1)*24+U$11,COLUMN(Entrées!$C$37)+($C738-1),4,TRUE,"Entrées")))</f>
        <v>-1715</v>
      </c>
      <c r="V738" s="28">
        <f ca="1">IF($D738&gt;$D$8,"",INDIRECT(ADDRESS(ROW(Entrées!$C$37)+($D738-1)*24+V$11,COLUMN(Entrées!$C$37)+($C738-1),4,TRUE,"Entrées")))</f>
        <v>-1710</v>
      </c>
      <c r="W738" s="28">
        <f ca="1">IF($D738&gt;$D$8,"",INDIRECT(ADDRESS(ROW(Entrées!$C$37)+($D738-1)*24+W$11,COLUMN(Entrées!$C$37)+($C738-1),4,TRUE,"Entrées")))</f>
        <v>-1362</v>
      </c>
      <c r="X738" s="28">
        <f ca="1">IF($D738&gt;$D$8,"",INDIRECT(ADDRESS(ROW(Entrées!$C$37)+($D738-1)*24+X$11,COLUMN(Entrées!$C$37)+($C738-1),4,TRUE,"Entrées")))</f>
        <v>-452</v>
      </c>
      <c r="Y738" s="28">
        <f ca="1">IF($D738&gt;$D$8,"",INDIRECT(ADDRESS(ROW(Entrées!$C$37)+($D738-1)*24+Y$11,COLUMN(Entrées!$C$37)+($C738-1),4,TRUE,"Entrées")))</f>
        <v>-1780</v>
      </c>
      <c r="Z738" s="28">
        <f ca="1">IF($D738&gt;$D$8,"",INDIRECT(ADDRESS(ROW(Entrées!$C$37)+($D738-1)*24+Z$11,COLUMN(Entrées!$C$37)+($C738-1),4,TRUE,"Entrées")))</f>
        <v>-1886</v>
      </c>
      <c r="AA738" s="28">
        <f ca="1">IF($D738&gt;$D$8,"",INDIRECT(ADDRESS(ROW(Entrées!$C$37)+($D738-1)*24+AA$11,COLUMN(Entrées!$C$37)+($C738-1),4,TRUE,"Entrées")))</f>
        <v>-1617</v>
      </c>
      <c r="AB738" s="28">
        <f ca="1">IF($D738&gt;$D$8,"",INDIRECT(ADDRESS(ROW(Entrées!$C$37)+($D738-1)*24+AB$11,COLUMN(Entrées!$C$37)+($C738-1),4,TRUE,"Entrées")))</f>
        <v>-1556</v>
      </c>
      <c r="AC738" s="11"/>
      <c r="AD738" s="40">
        <f t="shared" ca="1" si="861"/>
        <v>-1411.7916666666667</v>
      </c>
      <c r="AE738" s="40">
        <f t="shared" ca="1" si="887"/>
        <v>-452</v>
      </c>
      <c r="AF738" s="40">
        <f t="shared" ca="1" si="888"/>
        <v>-2067</v>
      </c>
      <c r="AG738" s="4"/>
      <c r="AH738" s="11">
        <f>Entrées!A765</f>
        <v>31</v>
      </c>
      <c r="AI738" s="13">
        <f>Entrées!B765</f>
        <v>8</v>
      </c>
      <c r="AJ738" s="31">
        <f t="shared" ca="1" si="889"/>
        <v>49473.956989247294</v>
      </c>
      <c r="AK738" s="31">
        <f t="shared" ca="1" si="862"/>
        <v>49350.672043010745</v>
      </c>
      <c r="AL738" s="31">
        <f t="shared" ca="1" si="863"/>
        <v>49398.118279569891</v>
      </c>
      <c r="AM738" s="31">
        <f t="shared" ca="1" si="864"/>
        <v>347.55645161290329</v>
      </c>
      <c r="AN738" s="31">
        <f t="shared" ca="1" si="865"/>
        <v>2588.1444892473114</v>
      </c>
      <c r="AO738" s="31">
        <f t="shared" ca="1" si="866"/>
        <v>1503.5463709677417</v>
      </c>
      <c r="AP738" s="31">
        <f t="shared" ca="1" si="867"/>
        <v>41704.171370967742</v>
      </c>
      <c r="AQ738" s="31">
        <f t="shared" ca="1" si="868"/>
        <v>2152.7096774193546</v>
      </c>
      <c r="AR738" s="31">
        <f t="shared" ca="1" si="869"/>
        <v>402.56922043010746</v>
      </c>
      <c r="AS738" s="31">
        <f t="shared" ca="1" si="870"/>
        <v>6508.2741935483891</v>
      </c>
      <c r="AT738" s="31">
        <f t="shared" ca="1" si="871"/>
        <v>-813.07862903225805</v>
      </c>
      <c r="AU738" s="31">
        <f t="shared" ca="1" si="872"/>
        <v>663.5913978494624</v>
      </c>
      <c r="AV738" s="31">
        <f t="shared" ca="1" si="873"/>
        <v>-5583.5161290322567</v>
      </c>
      <c r="AW738" s="31">
        <f t="shared" ca="1" si="874"/>
        <v>65.047043010752674</v>
      </c>
      <c r="AX738" s="31">
        <f t="shared" ca="1" si="875"/>
        <v>1350.5215053763443</v>
      </c>
      <c r="AY738" s="31">
        <f t="shared" ca="1" si="876"/>
        <v>-1174.383064516129</v>
      </c>
      <c r="AZ738" s="31">
        <f t="shared" ca="1" si="877"/>
        <v>-997.34811827956992</v>
      </c>
      <c r="BA738" s="31">
        <f t="shared" ca="1" si="878"/>
        <v>-382.02016129032256</v>
      </c>
      <c r="BB738" s="31">
        <f t="shared" ca="1" si="879"/>
        <v>-2410.5497311827958</v>
      </c>
      <c r="BC738" s="31">
        <f t="shared" ca="1" si="880"/>
        <v>-1597.1438172043011</v>
      </c>
      <c r="BF738" s="11">
        <f t="shared" si="881"/>
        <v>31</v>
      </c>
      <c r="BG738" s="11">
        <f t="shared" si="891"/>
        <v>8</v>
      </c>
      <c r="BH738" s="32">
        <f>IF($BF738&gt;$Y$7,"",IF(AND($BF738=$Y$7,$BG738=23),"",Entrées!C766-Entrées!C765))</f>
        <v>1602</v>
      </c>
      <c r="BI738" s="32">
        <f>IF($BF738&gt;$Y$7,"",IF(AND($BF738=$Y$7,$BG738=23),"",Entrées!D766-Entrées!D765))</f>
        <v>1337.5</v>
      </c>
      <c r="BJ738" s="32">
        <f>IF($BF738&gt;$Y$7,"",IF(AND($BF738=$Y$7,$BG738=23),"",Entrées!E766-Entrées!E765))</f>
        <v>1462.5</v>
      </c>
      <c r="BK738" s="32">
        <f>IF($BF738&gt;$Y$7,"",IF(AND($BF738=$Y$7,$BG738=23),"",Entrées!F766-Entrées!F765))</f>
        <v>1</v>
      </c>
      <c r="BL738" s="32">
        <f>IF($BF738&gt;$Y$7,"",IF(AND($BF738=$Y$7,$BG738=23),"",Entrées!G766-Entrées!G765))</f>
        <v>211</v>
      </c>
      <c r="BM738" s="32">
        <f>IF($BF738&gt;$Y$7,"",IF(AND($BF738=$Y$7,$BG738=23),"",Entrées!H766-Entrées!H765))</f>
        <v>227.5</v>
      </c>
      <c r="BN738" s="32">
        <f>IF($BF738&gt;$Y$7,"",IF(AND($BF738=$Y$7,$BG738=23),"",Entrées!I766-Entrées!I765))</f>
        <v>78</v>
      </c>
      <c r="BO738" s="32">
        <f>IF($BF738&gt;$Y$7,"",IF(AND($BF738=$Y$7,$BG738=23),"",Entrées!J766-Entrées!J765))</f>
        <v>-94.5</v>
      </c>
      <c r="BP738" s="32">
        <f>IF($BF738&gt;$Y$7,"",IF(AND($BF738=$Y$7,$BG738=23),"",Entrées!K766-Entrées!K765))</f>
        <v>561</v>
      </c>
      <c r="BQ738" s="32">
        <f>IF($BF738&gt;$Y$7,"",IF(AND($BF738=$Y$7,$BG738=23),"",Entrées!L766-Entrées!L765))</f>
        <v>300</v>
      </c>
      <c r="BR738" s="32">
        <f>IF($BF738&gt;$Y$7,"",IF(AND($BF738=$Y$7,$BG738=23),"",Entrées!M766-Entrées!M765))</f>
        <v>0.5</v>
      </c>
      <c r="BS738" s="32">
        <f>IF($BF738&gt;$Y$7,"",IF(AND($BF738=$Y$7,$BG738=23),"",Entrées!N766-Entrées!N765))</f>
        <v>-11.5</v>
      </c>
      <c r="BT738" s="32">
        <f>IF($BF738&gt;$Y$7,"",IF(AND($BF738=$Y$7,$BG738=23),"",Entrées!O766-Entrées!O765))</f>
        <v>330.5</v>
      </c>
      <c r="BU738" s="32">
        <f>IF($BF738&gt;$Y$7,"",IF(AND($BF738=$Y$7,$BG738=23),"",Entrées!P766-Entrées!P765))</f>
        <v>2.5</v>
      </c>
      <c r="BV738" s="32">
        <f>IF($BF738&gt;$Y$7,"",IF(AND($BF738=$Y$7,$BG738=23),"",Entrées!Q766-Entrées!Q765))</f>
        <v>0</v>
      </c>
      <c r="BW738" s="32">
        <f>IF($BF738&gt;$Y$7,"",IF(AND($BF738=$Y$7,$BG738=23),"",Entrées!R766-Entrées!R765))</f>
        <v>-20</v>
      </c>
      <c r="BX738" s="32">
        <f>IF($BF738&gt;$Y$7,"",IF(AND($BF738=$Y$7,$BG738=23),"",Entrées!S766-Entrées!S765))</f>
        <v>-791</v>
      </c>
      <c r="BY738" s="32">
        <f>IF($BF738&gt;$Y$7,"",IF(AND($BF738=$Y$7,$BG738=23),"",Entrées!T766-Entrées!T765))</f>
        <v>157</v>
      </c>
      <c r="BZ738" s="32">
        <f>IF($BF738&gt;$Y$7,"",IF(AND($BF738=$Y$7,$BG738=23),"",Entrées!U766-Entrées!U765))</f>
        <v>0</v>
      </c>
      <c r="CA738" s="32">
        <f>IF($BF738&gt;$Y$7,"",IF(AND($BF738=$Y$7,$BG738=23),"",Entrées!V766-Entrées!V765))</f>
        <v>-37</v>
      </c>
      <c r="CD738" s="33">
        <f>IF($BF738&lt;=$Y$7,Entrées!J765/CD$2,"")</f>
        <v>0.23776179661872318</v>
      </c>
      <c r="CE738" s="33">
        <f>IF($BF738&lt;=$Y$7,Entrées!K765/CE$2,"")</f>
        <v>3.9536550406115624E-2</v>
      </c>
      <c r="CF738" s="11">
        <f t="shared" si="882"/>
        <v>7926</v>
      </c>
      <c r="CG738" s="11">
        <f t="shared" si="883"/>
        <v>4186</v>
      </c>
      <c r="CH738" s="52">
        <f t="shared" si="884"/>
        <v>0.27160101910413265</v>
      </c>
      <c r="CI738" s="52">
        <f t="shared" si="885"/>
        <v>9.6170382329218221E-2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-2172</v>
      </c>
      <c r="F739" s="28">
        <f ca="1">IF($D739&gt;$D$8,"",INDIRECT(ADDRESS(ROW(Entrées!$C$37)+($D739-1)*24+F$11,COLUMN(Entrées!$C$37)+($C739-1),4,TRUE,"Entrées")))</f>
        <v>-2219</v>
      </c>
      <c r="G739" s="28">
        <f ca="1">IF($D739&gt;$D$8,"",INDIRECT(ADDRESS(ROW(Entrées!$C$37)+($D739-1)*24+G$11,COLUMN(Entrées!$C$37)+($C739-1),4,TRUE,"Entrées")))</f>
        <v>-2797</v>
      </c>
      <c r="H739" s="28">
        <f ca="1">IF($D739&gt;$D$8,"",INDIRECT(ADDRESS(ROW(Entrées!$C$37)+($D739-1)*24+H$11,COLUMN(Entrées!$C$37)+($C739-1),4,TRUE,"Entrées")))</f>
        <v>-3000</v>
      </c>
      <c r="I739" s="28">
        <f ca="1">IF($D739&gt;$D$8,"",INDIRECT(ADDRESS(ROW(Entrées!$C$37)+($D739-1)*24+I$11,COLUMN(Entrées!$C$37)+($C739-1),4,TRUE,"Entrées")))</f>
        <v>-3000</v>
      </c>
      <c r="J739" s="28">
        <f ca="1">IF($D739&gt;$D$8,"",INDIRECT(ADDRESS(ROW(Entrées!$C$37)+($D739-1)*24+J$11,COLUMN(Entrées!$C$37)+($C739-1),4,TRUE,"Entrées")))</f>
        <v>-3000</v>
      </c>
      <c r="K739" s="28">
        <f ca="1">IF($D739&gt;$D$8,"",INDIRECT(ADDRESS(ROW(Entrées!$C$37)+($D739-1)*24+K$11,COLUMN(Entrées!$C$37)+($C739-1),4,TRUE,"Entrées")))</f>
        <v>-2428</v>
      </c>
      <c r="L739" s="28">
        <f ca="1">IF($D739&gt;$D$8,"",INDIRECT(ADDRESS(ROW(Entrées!$C$37)+($D739-1)*24+L$11,COLUMN(Entrées!$C$37)+($C739-1),4,TRUE,"Entrées")))</f>
        <v>-2207</v>
      </c>
      <c r="M739" s="28">
        <f ca="1">IF($D739&gt;$D$8,"",INDIRECT(ADDRESS(ROW(Entrées!$C$37)+($D739-1)*24+M$11,COLUMN(Entrées!$C$37)+($C739-1),4,TRUE,"Entrées")))</f>
        <v>-1565</v>
      </c>
      <c r="N739" s="28">
        <f ca="1">IF($D739&gt;$D$8,"",INDIRECT(ADDRESS(ROW(Entrées!$C$37)+($D739-1)*24+N$11,COLUMN(Entrées!$C$37)+($C739-1),4,TRUE,"Entrées")))</f>
        <v>-1628</v>
      </c>
      <c r="O739" s="28">
        <f ca="1">IF($D739&gt;$D$8,"",INDIRECT(ADDRESS(ROW(Entrées!$C$37)+($D739-1)*24+O$11,COLUMN(Entrées!$C$37)+($C739-1),4,TRUE,"Entrées")))</f>
        <v>-1372</v>
      </c>
      <c r="P739" s="28">
        <f ca="1">IF($D739&gt;$D$8,"",INDIRECT(ADDRESS(ROW(Entrées!$C$37)+($D739-1)*24+P$11,COLUMN(Entrées!$C$37)+($C739-1),4,TRUE,"Entrées")))</f>
        <v>-1458</v>
      </c>
      <c r="Q739" s="28">
        <f ca="1">IF($D739&gt;$D$8,"",INDIRECT(ADDRESS(ROW(Entrées!$C$37)+($D739-1)*24+Q$11,COLUMN(Entrées!$C$37)+($C739-1),4,TRUE,"Entrées")))</f>
        <v>-966</v>
      </c>
      <c r="R739" s="28">
        <f ca="1">IF($D739&gt;$D$8,"",INDIRECT(ADDRESS(ROW(Entrées!$C$37)+($D739-1)*24+R$11,COLUMN(Entrées!$C$37)+($C739-1),4,TRUE,"Entrées")))</f>
        <v>-912</v>
      </c>
      <c r="S739" s="28">
        <f ca="1">IF($D739&gt;$D$8,"",INDIRECT(ADDRESS(ROW(Entrées!$C$37)+($D739-1)*24+S$11,COLUMN(Entrées!$C$37)+($C739-1),4,TRUE,"Entrées")))</f>
        <v>-935</v>
      </c>
      <c r="T739" s="28">
        <f ca="1">IF($D739&gt;$D$8,"",INDIRECT(ADDRESS(ROW(Entrées!$C$37)+($D739-1)*24+T$11,COLUMN(Entrées!$C$37)+($C739-1),4,TRUE,"Entrées")))</f>
        <v>-1396</v>
      </c>
      <c r="U739" s="28">
        <f ca="1">IF($D739&gt;$D$8,"",INDIRECT(ADDRESS(ROW(Entrées!$C$37)+($D739-1)*24+U$11,COLUMN(Entrées!$C$37)+($C739-1),4,TRUE,"Entrées")))</f>
        <v>-1341</v>
      </c>
      <c r="V739" s="28">
        <f ca="1">IF($D739&gt;$D$8,"",INDIRECT(ADDRESS(ROW(Entrées!$C$37)+($D739-1)*24+V$11,COLUMN(Entrées!$C$37)+($C739-1),4,TRUE,"Entrées")))</f>
        <v>-1127</v>
      </c>
      <c r="W739" s="28">
        <f ca="1">IF($D739&gt;$D$8,"",INDIRECT(ADDRESS(ROW(Entrées!$C$37)+($D739-1)*24+W$11,COLUMN(Entrées!$C$37)+($C739-1),4,TRUE,"Entrées")))</f>
        <v>-1263</v>
      </c>
      <c r="X739" s="28">
        <f ca="1">IF($D739&gt;$D$8,"",INDIRECT(ADDRESS(ROW(Entrées!$C$37)+($D739-1)*24+X$11,COLUMN(Entrées!$C$37)+($C739-1),4,TRUE,"Entrées")))</f>
        <v>-554</v>
      </c>
      <c r="Y739" s="28">
        <f ca="1">IF($D739&gt;$D$8,"",INDIRECT(ADDRESS(ROW(Entrées!$C$37)+($D739-1)*24+Y$11,COLUMN(Entrées!$C$37)+($C739-1),4,TRUE,"Entrées")))</f>
        <v>-1553</v>
      </c>
      <c r="Z739" s="28">
        <f ca="1">IF($D739&gt;$D$8,"",INDIRECT(ADDRESS(ROW(Entrées!$C$37)+($D739-1)*24+Z$11,COLUMN(Entrées!$C$37)+($C739-1),4,TRUE,"Entrées")))</f>
        <v>-1681</v>
      </c>
      <c r="AA739" s="28">
        <f ca="1">IF($D739&gt;$D$8,"",INDIRECT(ADDRESS(ROW(Entrées!$C$37)+($D739-1)*24+AA$11,COLUMN(Entrées!$C$37)+($C739-1),4,TRUE,"Entrées")))</f>
        <v>-1904</v>
      </c>
      <c r="AB739" s="28">
        <f ca="1">IF($D739&gt;$D$8,"",INDIRECT(ADDRESS(ROW(Entrées!$C$37)+($D739-1)*24+AB$11,COLUMN(Entrées!$C$37)+($C739-1),4,TRUE,"Entrées")))</f>
        <v>-1477</v>
      </c>
      <c r="AC739" s="11"/>
      <c r="AD739" s="40">
        <f t="shared" ca="1" si="861"/>
        <v>-1748.125</v>
      </c>
      <c r="AE739" s="40">
        <f t="shared" ca="1" si="887"/>
        <v>-554</v>
      </c>
      <c r="AF739" s="40">
        <f t="shared" ca="1" si="888"/>
        <v>-3000</v>
      </c>
      <c r="AG739" s="4"/>
      <c r="AH739" s="11">
        <f>Entrées!A766</f>
        <v>31</v>
      </c>
      <c r="AI739" s="13">
        <f>Entrées!B766</f>
        <v>9</v>
      </c>
      <c r="AJ739" s="31">
        <f t="shared" ca="1" si="889"/>
        <v>49473.956989247294</v>
      </c>
      <c r="AK739" s="31">
        <f t="shared" ca="1" si="862"/>
        <v>49350.672043010745</v>
      </c>
      <c r="AL739" s="31">
        <f t="shared" ca="1" si="863"/>
        <v>49398.118279569891</v>
      </c>
      <c r="AM739" s="31">
        <f t="shared" ca="1" si="864"/>
        <v>347.55645161290329</v>
      </c>
      <c r="AN739" s="31">
        <f t="shared" ca="1" si="865"/>
        <v>2588.1444892473114</v>
      </c>
      <c r="AO739" s="31">
        <f t="shared" ca="1" si="866"/>
        <v>1503.5463709677417</v>
      </c>
      <c r="AP739" s="31">
        <f t="shared" ca="1" si="867"/>
        <v>41704.171370967742</v>
      </c>
      <c r="AQ739" s="31">
        <f t="shared" ca="1" si="868"/>
        <v>2152.7096774193546</v>
      </c>
      <c r="AR739" s="31">
        <f t="shared" ca="1" si="869"/>
        <v>402.56922043010746</v>
      </c>
      <c r="AS739" s="31">
        <f t="shared" ca="1" si="870"/>
        <v>6508.2741935483891</v>
      </c>
      <c r="AT739" s="31">
        <f t="shared" ca="1" si="871"/>
        <v>-813.07862903225805</v>
      </c>
      <c r="AU739" s="31">
        <f t="shared" ca="1" si="872"/>
        <v>663.5913978494624</v>
      </c>
      <c r="AV739" s="31">
        <f t="shared" ca="1" si="873"/>
        <v>-5583.5161290322567</v>
      </c>
      <c r="AW739" s="31">
        <f t="shared" ca="1" si="874"/>
        <v>65.047043010752674</v>
      </c>
      <c r="AX739" s="31">
        <f t="shared" ca="1" si="875"/>
        <v>1350.5215053763443</v>
      </c>
      <c r="AY739" s="31">
        <f t="shared" ca="1" si="876"/>
        <v>-1174.383064516129</v>
      </c>
      <c r="AZ739" s="31">
        <f t="shared" ca="1" si="877"/>
        <v>-997.34811827956992</v>
      </c>
      <c r="BA739" s="31">
        <f t="shared" ca="1" si="878"/>
        <v>-382.02016129032256</v>
      </c>
      <c r="BB739" s="31">
        <f t="shared" ca="1" si="879"/>
        <v>-2410.5497311827958</v>
      </c>
      <c r="BC739" s="31">
        <f t="shared" ca="1" si="880"/>
        <v>-1597.1438172043011</v>
      </c>
      <c r="BF739" s="11">
        <f t="shared" si="881"/>
        <v>31</v>
      </c>
      <c r="BG739" s="11">
        <f t="shared" si="891"/>
        <v>9</v>
      </c>
      <c r="BH739" s="32">
        <f>IF($BF739&gt;$Y$7,"",IF(AND($BF739=$Y$7,$BG739=23),"",Entrées!C767-Entrées!C766))</f>
        <v>99.5</v>
      </c>
      <c r="BI739" s="32">
        <f>IF($BF739&gt;$Y$7,"",IF(AND($BF739=$Y$7,$BG739=23),"",Entrées!D767-Entrées!D766))</f>
        <v>250</v>
      </c>
      <c r="BJ739" s="32">
        <f>IF($BF739&gt;$Y$7,"",IF(AND($BF739=$Y$7,$BG739=23),"",Entrées!E767-Entrées!E766))</f>
        <v>-212.5</v>
      </c>
      <c r="BK739" s="32">
        <f>IF($BF739&gt;$Y$7,"",IF(AND($BF739=$Y$7,$BG739=23),"",Entrées!F767-Entrées!F766))</f>
        <v>-1.5</v>
      </c>
      <c r="BL739" s="32">
        <f>IF($BF739&gt;$Y$7,"",IF(AND($BF739=$Y$7,$BG739=23),"",Entrées!G767-Entrées!G766))</f>
        <v>74</v>
      </c>
      <c r="BM739" s="32">
        <f>IF($BF739&gt;$Y$7,"",IF(AND($BF739=$Y$7,$BG739=23),"",Entrées!H767-Entrées!H766))</f>
        <v>57.5</v>
      </c>
      <c r="BN739" s="32">
        <f>IF($BF739&gt;$Y$7,"",IF(AND($BF739=$Y$7,$BG739=23),"",Entrées!I767-Entrées!I766))</f>
        <v>-27</v>
      </c>
      <c r="BO739" s="32">
        <f>IF($BF739&gt;$Y$7,"",IF(AND($BF739=$Y$7,$BG739=23),"",Entrées!J767-Entrées!J766))</f>
        <v>-283.5</v>
      </c>
      <c r="BP739" s="32">
        <f>IF($BF739&gt;$Y$7,"",IF(AND($BF739=$Y$7,$BG739=23),"",Entrées!K767-Entrées!K766))</f>
        <v>550</v>
      </c>
      <c r="BQ739" s="32">
        <f>IF($BF739&gt;$Y$7,"",IF(AND($BF739=$Y$7,$BG739=23),"",Entrées!L767-Entrées!L766))</f>
        <v>422</v>
      </c>
      <c r="BR739" s="32">
        <f>IF($BF739&gt;$Y$7,"",IF(AND($BF739=$Y$7,$BG739=23),"",Entrées!M767-Entrées!M766))</f>
        <v>0</v>
      </c>
      <c r="BS739" s="32">
        <f>IF($BF739&gt;$Y$7,"",IF(AND($BF739=$Y$7,$BG739=23),"",Entrées!N767-Entrées!N766))</f>
        <v>-12.5</v>
      </c>
      <c r="BT739" s="32">
        <f>IF($BF739&gt;$Y$7,"",IF(AND($BF739=$Y$7,$BG739=23),"",Entrées!O767-Entrées!O766))</f>
        <v>-681</v>
      </c>
      <c r="BU739" s="32">
        <f>IF($BF739&gt;$Y$7,"",IF(AND($BF739=$Y$7,$BG739=23),"",Entrées!P767-Entrées!P766))</f>
        <v>0.5</v>
      </c>
      <c r="BV739" s="32">
        <f>IF($BF739&gt;$Y$7,"",IF(AND($BF739=$Y$7,$BG739=23),"",Entrées!Q767-Entrées!Q766))</f>
        <v>0</v>
      </c>
      <c r="BW739" s="32">
        <f>IF($BF739&gt;$Y$7,"",IF(AND($BF739=$Y$7,$BG739=23),"",Entrées!R767-Entrées!R766))</f>
        <v>-40</v>
      </c>
      <c r="BX739" s="32">
        <f>IF($BF739&gt;$Y$7,"",IF(AND($BF739=$Y$7,$BG739=23),"",Entrées!S767-Entrées!S766))</f>
        <v>-381</v>
      </c>
      <c r="BY739" s="32">
        <f>IF($BF739&gt;$Y$7,"",IF(AND($BF739=$Y$7,$BG739=23),"",Entrées!T767-Entrées!T766))</f>
        <v>-247</v>
      </c>
      <c r="BZ739" s="32">
        <f>IF($BF739&gt;$Y$7,"",IF(AND($BF739=$Y$7,$BG739=23),"",Entrées!U767-Entrées!U766))</f>
        <v>67</v>
      </c>
      <c r="CA739" s="32">
        <f>IF($BF739&gt;$Y$7,"",IF(AND($BF739=$Y$7,$BG739=23),"",Entrées!V767-Entrées!V766))</f>
        <v>-141</v>
      </c>
      <c r="CD739" s="33">
        <f>IF($BF739&lt;=$Y$7,Entrées!J766/CD$2,"")</f>
        <v>0.2258390108503659</v>
      </c>
      <c r="CE739" s="33">
        <f>IF($BF739&lt;=$Y$7,Entrées!K766/CE$2,"")</f>
        <v>0.17355470616340182</v>
      </c>
      <c r="CF739" s="11">
        <f t="shared" si="882"/>
        <v>7926</v>
      </c>
      <c r="CG739" s="11">
        <f t="shared" si="883"/>
        <v>4186</v>
      </c>
      <c r="CH739" s="52">
        <f t="shared" si="884"/>
        <v>0.27160101910413265</v>
      </c>
      <c r="CI739" s="52">
        <f t="shared" si="885"/>
        <v>9.6170382329218221E-2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-1847</v>
      </c>
      <c r="F740" s="28">
        <f ca="1">IF($D740&gt;$D$8,"",INDIRECT(ADDRESS(ROW(Entrées!$C$37)+($D740-1)*24+F$11,COLUMN(Entrées!$C$37)+($C740-1),4,TRUE,"Entrées")))</f>
        <v>-2101</v>
      </c>
      <c r="G740" s="28">
        <f ca="1">IF($D740&gt;$D$8,"",INDIRECT(ADDRESS(ROW(Entrées!$C$37)+($D740-1)*24+G$11,COLUMN(Entrées!$C$37)+($C740-1),4,TRUE,"Entrées")))</f>
        <v>-2419</v>
      </c>
      <c r="H740" s="28">
        <f ca="1">IF($D740&gt;$D$8,"",INDIRECT(ADDRESS(ROW(Entrées!$C$37)+($D740-1)*24+H$11,COLUMN(Entrées!$C$37)+($C740-1),4,TRUE,"Entrées")))</f>
        <v>-3000</v>
      </c>
      <c r="I740" s="28">
        <f ca="1">IF($D740&gt;$D$8,"",INDIRECT(ADDRESS(ROW(Entrées!$C$37)+($D740-1)*24+I$11,COLUMN(Entrées!$C$37)+($C740-1),4,TRUE,"Entrées")))</f>
        <v>-3000</v>
      </c>
      <c r="J740" s="28">
        <f ca="1">IF($D740&gt;$D$8,"",INDIRECT(ADDRESS(ROW(Entrées!$C$37)+($D740-1)*24+J$11,COLUMN(Entrées!$C$37)+($C740-1),4,TRUE,"Entrées")))</f>
        <v>-3000</v>
      </c>
      <c r="K740" s="28">
        <f ca="1">IF($D740&gt;$D$8,"",INDIRECT(ADDRESS(ROW(Entrées!$C$37)+($D740-1)*24+K$11,COLUMN(Entrées!$C$37)+($C740-1),4,TRUE,"Entrées")))</f>
        <v>-2773</v>
      </c>
      <c r="L740" s="28">
        <f ca="1">IF($D740&gt;$D$8,"",INDIRECT(ADDRESS(ROW(Entrées!$C$37)+($D740-1)*24+L$11,COLUMN(Entrées!$C$37)+($C740-1),4,TRUE,"Entrées")))</f>
        <v>-2539</v>
      </c>
      <c r="M740" s="28">
        <f ca="1">IF($D740&gt;$D$8,"",INDIRECT(ADDRESS(ROW(Entrées!$C$37)+($D740-1)*24+M$11,COLUMN(Entrées!$C$37)+($C740-1),4,TRUE,"Entrées")))</f>
        <v>-2326</v>
      </c>
      <c r="N740" s="28">
        <f ca="1">IF($D740&gt;$D$8,"",INDIRECT(ADDRESS(ROW(Entrées!$C$37)+($D740-1)*24+N$11,COLUMN(Entrées!$C$37)+($C740-1),4,TRUE,"Entrées")))</f>
        <v>-1886</v>
      </c>
      <c r="O740" s="28">
        <f ca="1">IF($D740&gt;$D$8,"",INDIRECT(ADDRESS(ROW(Entrées!$C$37)+($D740-1)*24+O$11,COLUMN(Entrées!$C$37)+($C740-1),4,TRUE,"Entrées")))</f>
        <v>-2027</v>
      </c>
      <c r="P740" s="28">
        <f ca="1">IF($D740&gt;$D$8,"",INDIRECT(ADDRESS(ROW(Entrées!$C$37)+($D740-1)*24+P$11,COLUMN(Entrées!$C$37)+($C740-1),4,TRUE,"Entrées")))</f>
        <v>-2108</v>
      </c>
      <c r="Q740" s="28">
        <f ca="1">IF($D740&gt;$D$8,"",INDIRECT(ADDRESS(ROW(Entrées!$C$37)+($D740-1)*24+Q$11,COLUMN(Entrées!$C$37)+($C740-1),4,TRUE,"Entrées")))</f>
        <v>-1694</v>
      </c>
      <c r="R740" s="28">
        <f ca="1">IF($D740&gt;$D$8,"",INDIRECT(ADDRESS(ROW(Entrées!$C$37)+($D740-1)*24+R$11,COLUMN(Entrées!$C$37)+($C740-1),4,TRUE,"Entrées")))</f>
        <v>-1326</v>
      </c>
      <c r="S740" s="28">
        <f ca="1">IF($D740&gt;$D$8,"",INDIRECT(ADDRESS(ROW(Entrées!$C$37)+($D740-1)*24+S$11,COLUMN(Entrées!$C$37)+($C740-1),4,TRUE,"Entrées")))</f>
        <v>-1931</v>
      </c>
      <c r="T740" s="28">
        <f ca="1">IF($D740&gt;$D$8,"",INDIRECT(ADDRESS(ROW(Entrées!$C$37)+($D740-1)*24+T$11,COLUMN(Entrées!$C$37)+($C740-1),4,TRUE,"Entrées")))</f>
        <v>-2482</v>
      </c>
      <c r="U740" s="28">
        <f ca="1">IF($D740&gt;$D$8,"",INDIRECT(ADDRESS(ROW(Entrées!$C$37)+($D740-1)*24+U$11,COLUMN(Entrées!$C$37)+($C740-1),4,TRUE,"Entrées")))</f>
        <v>-2548</v>
      </c>
      <c r="V740" s="28">
        <f ca="1">IF($D740&gt;$D$8,"",INDIRECT(ADDRESS(ROW(Entrées!$C$37)+($D740-1)*24+V$11,COLUMN(Entrées!$C$37)+($C740-1),4,TRUE,"Entrées")))</f>
        <v>-3000</v>
      </c>
      <c r="W740" s="28">
        <f ca="1">IF($D740&gt;$D$8,"",INDIRECT(ADDRESS(ROW(Entrées!$C$37)+($D740-1)*24+W$11,COLUMN(Entrées!$C$37)+($C740-1),4,TRUE,"Entrées")))</f>
        <v>-3000</v>
      </c>
      <c r="X740" s="28">
        <f ca="1">IF($D740&gt;$D$8,"",INDIRECT(ADDRESS(ROW(Entrées!$C$37)+($D740-1)*24+X$11,COLUMN(Entrées!$C$37)+($C740-1),4,TRUE,"Entrées")))</f>
        <v>-2303</v>
      </c>
      <c r="Y740" s="28">
        <f ca="1">IF($D740&gt;$D$8,"",INDIRECT(ADDRESS(ROW(Entrées!$C$37)+($D740-1)*24+Y$11,COLUMN(Entrées!$C$37)+($C740-1),4,TRUE,"Entrées")))</f>
        <v>-2723</v>
      </c>
      <c r="Z740" s="28">
        <f ca="1">IF($D740&gt;$D$8,"",INDIRECT(ADDRESS(ROW(Entrées!$C$37)+($D740-1)*24+Z$11,COLUMN(Entrées!$C$37)+($C740-1),4,TRUE,"Entrées")))</f>
        <v>-2812</v>
      </c>
      <c r="AA740" s="28">
        <f ca="1">IF($D740&gt;$D$8,"",INDIRECT(ADDRESS(ROW(Entrées!$C$37)+($D740-1)*24+AA$11,COLUMN(Entrées!$C$37)+($C740-1),4,TRUE,"Entrées")))</f>
        <v>-2428</v>
      </c>
      <c r="AB740" s="28">
        <f ca="1">IF($D740&gt;$D$8,"",INDIRECT(ADDRESS(ROW(Entrées!$C$37)+($D740-1)*24+AB$11,COLUMN(Entrées!$C$37)+($C740-1),4,TRUE,"Entrées")))</f>
        <v>-1897</v>
      </c>
      <c r="AC740" s="11"/>
      <c r="AD740" s="40">
        <f t="shared" ca="1" si="861"/>
        <v>-2382.0833333333335</v>
      </c>
      <c r="AE740" s="40">
        <f t="shared" ca="1" si="887"/>
        <v>-1326</v>
      </c>
      <c r="AF740" s="40">
        <f t="shared" ca="1" si="888"/>
        <v>-3000</v>
      </c>
      <c r="AG740" s="4"/>
      <c r="AH740" s="11">
        <f>Entrées!A767</f>
        <v>31</v>
      </c>
      <c r="AI740" s="13">
        <f>Entrées!B767</f>
        <v>10</v>
      </c>
      <c r="AJ740" s="31">
        <f t="shared" ca="1" si="889"/>
        <v>49473.956989247294</v>
      </c>
      <c r="AK740" s="31">
        <f t="shared" ca="1" si="862"/>
        <v>49350.672043010745</v>
      </c>
      <c r="AL740" s="31">
        <f t="shared" ca="1" si="863"/>
        <v>49398.118279569891</v>
      </c>
      <c r="AM740" s="31">
        <f t="shared" ca="1" si="864"/>
        <v>347.55645161290329</v>
      </c>
      <c r="AN740" s="31">
        <f t="shared" ca="1" si="865"/>
        <v>2588.1444892473114</v>
      </c>
      <c r="AO740" s="31">
        <f t="shared" ca="1" si="866"/>
        <v>1503.5463709677417</v>
      </c>
      <c r="AP740" s="31">
        <f t="shared" ca="1" si="867"/>
        <v>41704.171370967742</v>
      </c>
      <c r="AQ740" s="31">
        <f t="shared" ca="1" si="868"/>
        <v>2152.7096774193546</v>
      </c>
      <c r="AR740" s="31">
        <f t="shared" ca="1" si="869"/>
        <v>402.56922043010746</v>
      </c>
      <c r="AS740" s="31">
        <f t="shared" ca="1" si="870"/>
        <v>6508.2741935483891</v>
      </c>
      <c r="AT740" s="31">
        <f t="shared" ca="1" si="871"/>
        <v>-813.07862903225805</v>
      </c>
      <c r="AU740" s="31">
        <f t="shared" ca="1" si="872"/>
        <v>663.5913978494624</v>
      </c>
      <c r="AV740" s="31">
        <f t="shared" ca="1" si="873"/>
        <v>-5583.5161290322567</v>
      </c>
      <c r="AW740" s="31">
        <f t="shared" ca="1" si="874"/>
        <v>65.047043010752674</v>
      </c>
      <c r="AX740" s="31">
        <f t="shared" ca="1" si="875"/>
        <v>1350.5215053763443</v>
      </c>
      <c r="AY740" s="31">
        <f t="shared" ca="1" si="876"/>
        <v>-1174.383064516129</v>
      </c>
      <c r="AZ740" s="31">
        <f t="shared" ca="1" si="877"/>
        <v>-997.34811827956992</v>
      </c>
      <c r="BA740" s="31">
        <f t="shared" ca="1" si="878"/>
        <v>-382.02016129032256</v>
      </c>
      <c r="BB740" s="31">
        <f t="shared" ca="1" si="879"/>
        <v>-2410.5497311827958</v>
      </c>
      <c r="BC740" s="31">
        <f t="shared" ca="1" si="880"/>
        <v>-1597.1438172043011</v>
      </c>
      <c r="BF740" s="11">
        <f t="shared" si="881"/>
        <v>31</v>
      </c>
      <c r="BG740" s="11">
        <f t="shared" si="891"/>
        <v>10</v>
      </c>
      <c r="BH740" s="32">
        <f>IF($BF740&gt;$Y$7,"",IF(AND($BF740=$Y$7,$BG740=23),"",Entrées!C768-Entrées!C767))</f>
        <v>-390.5</v>
      </c>
      <c r="BI740" s="32">
        <f>IF($BF740&gt;$Y$7,"",IF(AND($BF740=$Y$7,$BG740=23),"",Entrées!D768-Entrées!D767))</f>
        <v>-50</v>
      </c>
      <c r="BJ740" s="32">
        <f>IF($BF740&gt;$Y$7,"",IF(AND($BF740=$Y$7,$BG740=23),"",Entrées!E768-Entrées!E767))</f>
        <v>-537.5</v>
      </c>
      <c r="BK740" s="32">
        <f>IF($BF740&gt;$Y$7,"",IF(AND($BF740=$Y$7,$BG740=23),"",Entrées!F768-Entrées!F767))</f>
        <v>1.5</v>
      </c>
      <c r="BL740" s="32">
        <f>IF($BF740&gt;$Y$7,"",IF(AND($BF740=$Y$7,$BG740=23),"",Entrées!G768-Entrées!G767))</f>
        <v>-229</v>
      </c>
      <c r="BM740" s="32">
        <f>IF($BF740&gt;$Y$7,"",IF(AND($BF740=$Y$7,$BG740=23),"",Entrées!H768-Entrées!H767))</f>
        <v>77.5</v>
      </c>
      <c r="BN740" s="32">
        <f>IF($BF740&gt;$Y$7,"",IF(AND($BF740=$Y$7,$BG740=23),"",Entrées!I768-Entrées!I767))</f>
        <v>-52</v>
      </c>
      <c r="BO740" s="32">
        <f>IF($BF740&gt;$Y$7,"",IF(AND($BF740=$Y$7,$BG740=23),"",Entrées!J768-Entrées!J767))</f>
        <v>-31</v>
      </c>
      <c r="BP740" s="32">
        <f>IF($BF740&gt;$Y$7,"",IF(AND($BF740=$Y$7,$BG740=23),"",Entrées!K768-Entrées!K767))</f>
        <v>376.5</v>
      </c>
      <c r="BQ740" s="32">
        <f>IF($BF740&gt;$Y$7,"",IF(AND($BF740=$Y$7,$BG740=23),"",Entrées!L768-Entrées!L767))</f>
        <v>-21</v>
      </c>
      <c r="BR740" s="32">
        <f>IF($BF740&gt;$Y$7,"",IF(AND($BF740=$Y$7,$BG740=23),"",Entrées!M768-Entrées!M767))</f>
        <v>0</v>
      </c>
      <c r="BS740" s="32">
        <f>IF($BF740&gt;$Y$7,"",IF(AND($BF740=$Y$7,$BG740=23),"",Entrées!N768-Entrées!N767))</f>
        <v>-2.5</v>
      </c>
      <c r="BT740" s="32">
        <f>IF($BF740&gt;$Y$7,"",IF(AND($BF740=$Y$7,$BG740=23),"",Entrées!O768-Entrées!O767))</f>
        <v>-509</v>
      </c>
      <c r="BU740" s="32">
        <f>IF($BF740&gt;$Y$7,"",IF(AND($BF740=$Y$7,$BG740=23),"",Entrées!P768-Entrées!P767))</f>
        <v>-3</v>
      </c>
      <c r="BV740" s="32">
        <f>IF($BF740&gt;$Y$7,"",IF(AND($BF740=$Y$7,$BG740=23),"",Entrées!Q768-Entrées!Q767))</f>
        <v>0</v>
      </c>
      <c r="BW740" s="32">
        <f>IF($BF740&gt;$Y$7,"",IF(AND($BF740=$Y$7,$BG740=23),"",Entrées!R768-Entrées!R767))</f>
        <v>0</v>
      </c>
      <c r="BX740" s="32">
        <f>IF($BF740&gt;$Y$7,"",IF(AND($BF740=$Y$7,$BG740=23),"",Entrées!S768-Entrées!S767))</f>
        <v>-132</v>
      </c>
      <c r="BY740" s="32">
        <f>IF($BF740&gt;$Y$7,"",IF(AND($BF740=$Y$7,$BG740=23),"",Entrées!T768-Entrées!T767))</f>
        <v>146</v>
      </c>
      <c r="BZ740" s="32">
        <f>IF($BF740&gt;$Y$7,"",IF(AND($BF740=$Y$7,$BG740=23),"",Entrées!U768-Entrées!U767))</f>
        <v>3</v>
      </c>
      <c r="CA740" s="32">
        <f>IF($BF740&gt;$Y$7,"",IF(AND($BF740=$Y$7,$BG740=23),"",Entrées!V768-Entrées!V767))</f>
        <v>-221</v>
      </c>
      <c r="CD740" s="33">
        <f>IF($BF740&lt;=$Y$7,Entrées!J767/CD$2,"")</f>
        <v>0.19007065354529398</v>
      </c>
      <c r="CE740" s="33">
        <f>IF($BF740&lt;=$Y$7,Entrées!K767/CE$2,"")</f>
        <v>0.30494505494505497</v>
      </c>
      <c r="CF740" s="11">
        <f t="shared" si="882"/>
        <v>7926</v>
      </c>
      <c r="CG740" s="11">
        <f t="shared" si="883"/>
        <v>4186</v>
      </c>
      <c r="CH740" s="52">
        <f t="shared" si="884"/>
        <v>0.27160101910413265</v>
      </c>
      <c r="CI740" s="52">
        <f t="shared" si="885"/>
        <v>9.6170382329218221E-2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-2160</v>
      </c>
      <c r="F741" s="28">
        <f ca="1">IF($D741&gt;$D$8,"",INDIRECT(ADDRESS(ROW(Entrées!$C$37)+($D741-1)*24+F$11,COLUMN(Entrées!$C$37)+($C741-1),4,TRUE,"Entrées")))</f>
        <v>-2171</v>
      </c>
      <c r="G741" s="28">
        <f ca="1">IF($D741&gt;$D$8,"",INDIRECT(ADDRESS(ROW(Entrées!$C$37)+($D741-1)*24+G$11,COLUMN(Entrées!$C$37)+($C741-1),4,TRUE,"Entrées")))</f>
        <v>-2077</v>
      </c>
      <c r="H741" s="28">
        <f ca="1">IF($D741&gt;$D$8,"",INDIRECT(ADDRESS(ROW(Entrées!$C$37)+($D741-1)*24+H$11,COLUMN(Entrées!$C$37)+($C741-1),4,TRUE,"Entrées")))</f>
        <v>-1986</v>
      </c>
      <c r="I741" s="28">
        <f ca="1">IF($D741&gt;$D$8,"",INDIRECT(ADDRESS(ROW(Entrées!$C$37)+($D741-1)*24+I$11,COLUMN(Entrées!$C$37)+($C741-1),4,TRUE,"Entrées")))</f>
        <v>-2073</v>
      </c>
      <c r="J741" s="28">
        <f ca="1">IF($D741&gt;$D$8,"",INDIRECT(ADDRESS(ROW(Entrées!$C$37)+($D741-1)*24+J$11,COLUMN(Entrées!$C$37)+($C741-1),4,TRUE,"Entrées")))</f>
        <v>-2239</v>
      </c>
      <c r="K741" s="28">
        <f ca="1">IF($D741&gt;$D$8,"",INDIRECT(ADDRESS(ROW(Entrées!$C$37)+($D741-1)*24+K$11,COLUMN(Entrées!$C$37)+($C741-1),4,TRUE,"Entrées")))</f>
        <v>-1821</v>
      </c>
      <c r="L741" s="28">
        <f ca="1">IF($D741&gt;$D$8,"",INDIRECT(ADDRESS(ROW(Entrées!$C$37)+($D741-1)*24+L$11,COLUMN(Entrées!$C$37)+($C741-1),4,TRUE,"Entrées")))</f>
        <v>-1722</v>
      </c>
      <c r="M741" s="28">
        <f ca="1">IF($D741&gt;$D$8,"",INDIRECT(ADDRESS(ROW(Entrées!$C$37)+($D741-1)*24+M$11,COLUMN(Entrées!$C$37)+($C741-1),4,TRUE,"Entrées")))</f>
        <v>-1766</v>
      </c>
      <c r="N741" s="28">
        <f ca="1">IF($D741&gt;$D$8,"",INDIRECT(ADDRESS(ROW(Entrées!$C$37)+($D741-1)*24+N$11,COLUMN(Entrées!$C$37)+($C741-1),4,TRUE,"Entrées")))</f>
        <v>-1692</v>
      </c>
      <c r="O741" s="28">
        <f ca="1">IF($D741&gt;$D$8,"",INDIRECT(ADDRESS(ROW(Entrées!$C$37)+($D741-1)*24+O$11,COLUMN(Entrées!$C$37)+($C741-1),4,TRUE,"Entrées")))</f>
        <v>-1533</v>
      </c>
      <c r="P741" s="28">
        <f ca="1">IF($D741&gt;$D$8,"",INDIRECT(ADDRESS(ROW(Entrées!$C$37)+($D741-1)*24+P$11,COLUMN(Entrées!$C$37)+($C741-1),4,TRUE,"Entrées")))</f>
        <v>-998</v>
      </c>
      <c r="Q741" s="28">
        <f ca="1">IF($D741&gt;$D$8,"",INDIRECT(ADDRESS(ROW(Entrées!$C$37)+($D741-1)*24+Q$11,COLUMN(Entrées!$C$37)+($C741-1),4,TRUE,"Entrées")))</f>
        <v>-1271</v>
      </c>
      <c r="R741" s="28">
        <f ca="1">IF($D741&gt;$D$8,"",INDIRECT(ADDRESS(ROW(Entrées!$C$37)+($D741-1)*24+R$11,COLUMN(Entrées!$C$37)+($C741-1),4,TRUE,"Entrées")))</f>
        <v>-1167</v>
      </c>
      <c r="S741" s="28">
        <f ca="1">IF($D741&gt;$D$8,"",INDIRECT(ADDRESS(ROW(Entrées!$C$37)+($D741-1)*24+S$11,COLUMN(Entrées!$C$37)+($C741-1),4,TRUE,"Entrées")))</f>
        <v>-1747</v>
      </c>
      <c r="T741" s="28">
        <f ca="1">IF($D741&gt;$D$8,"",INDIRECT(ADDRESS(ROW(Entrées!$C$37)+($D741-1)*24+T$11,COLUMN(Entrées!$C$37)+($C741-1),4,TRUE,"Entrées")))</f>
        <v>-2400</v>
      </c>
      <c r="U741" s="28">
        <f ca="1">IF($D741&gt;$D$8,"",INDIRECT(ADDRESS(ROW(Entrées!$C$37)+($D741-1)*24+U$11,COLUMN(Entrées!$C$37)+($C741-1),4,TRUE,"Entrées")))</f>
        <v>-2510</v>
      </c>
      <c r="V741" s="28">
        <f ca="1">IF($D741&gt;$D$8,"",INDIRECT(ADDRESS(ROW(Entrées!$C$37)+($D741-1)*24+V$11,COLUMN(Entrées!$C$37)+($C741-1),4,TRUE,"Entrées")))</f>
        <v>-3000</v>
      </c>
      <c r="W741" s="28">
        <f ca="1">IF($D741&gt;$D$8,"",INDIRECT(ADDRESS(ROW(Entrées!$C$37)+($D741-1)*24+W$11,COLUMN(Entrées!$C$37)+($C741-1),4,TRUE,"Entrées")))</f>
        <v>-2255</v>
      </c>
      <c r="X741" s="28">
        <f ca="1">IF($D741&gt;$D$8,"",INDIRECT(ADDRESS(ROW(Entrées!$C$37)+($D741-1)*24+X$11,COLUMN(Entrées!$C$37)+($C741-1),4,TRUE,"Entrées")))</f>
        <v>-2243</v>
      </c>
      <c r="Y741" s="28">
        <f ca="1">IF($D741&gt;$D$8,"",INDIRECT(ADDRESS(ROW(Entrées!$C$37)+($D741-1)*24+Y$11,COLUMN(Entrées!$C$37)+($C741-1),4,TRUE,"Entrées")))</f>
        <v>-2254</v>
      </c>
      <c r="Z741" s="28">
        <f ca="1">IF($D741&gt;$D$8,"",INDIRECT(ADDRESS(ROW(Entrées!$C$37)+($D741-1)*24+Z$11,COLUMN(Entrées!$C$37)+($C741-1),4,TRUE,"Entrées")))</f>
        <v>-2264</v>
      </c>
      <c r="AA741" s="28">
        <f ca="1">IF($D741&gt;$D$8,"",INDIRECT(ADDRESS(ROW(Entrées!$C$37)+($D741-1)*24+AA$11,COLUMN(Entrées!$C$37)+($C741-1),4,TRUE,"Entrées")))</f>
        <v>-2214</v>
      </c>
      <c r="AB741" s="28">
        <f ca="1">IF($D741&gt;$D$8,"",INDIRECT(ADDRESS(ROW(Entrées!$C$37)+($D741-1)*24+AB$11,COLUMN(Entrées!$C$37)+($C741-1),4,TRUE,"Entrées")))</f>
        <v>-2012</v>
      </c>
      <c r="AC741" s="11"/>
      <c r="AD741" s="40">
        <f t="shared" ca="1" si="861"/>
        <v>-1982.2916666666667</v>
      </c>
      <c r="AE741" s="40">
        <f t="shared" ca="1" si="887"/>
        <v>-998</v>
      </c>
      <c r="AF741" s="40">
        <f t="shared" ca="1" si="888"/>
        <v>-3000</v>
      </c>
      <c r="AG741" s="4"/>
      <c r="AH741" s="11">
        <f>Entrées!A768</f>
        <v>31</v>
      </c>
      <c r="AI741" s="13">
        <f>Entrées!B768</f>
        <v>11</v>
      </c>
      <c r="AJ741" s="31">
        <f t="shared" ca="1" si="889"/>
        <v>49473.956989247294</v>
      </c>
      <c r="AK741" s="31">
        <f t="shared" ca="1" si="862"/>
        <v>49350.672043010745</v>
      </c>
      <c r="AL741" s="31">
        <f t="shared" ca="1" si="863"/>
        <v>49398.118279569891</v>
      </c>
      <c r="AM741" s="31">
        <f t="shared" ca="1" si="864"/>
        <v>347.55645161290329</v>
      </c>
      <c r="AN741" s="31">
        <f t="shared" ca="1" si="865"/>
        <v>2588.1444892473114</v>
      </c>
      <c r="AO741" s="31">
        <f t="shared" ca="1" si="866"/>
        <v>1503.5463709677417</v>
      </c>
      <c r="AP741" s="31">
        <f t="shared" ca="1" si="867"/>
        <v>41704.171370967742</v>
      </c>
      <c r="AQ741" s="31">
        <f t="shared" ca="1" si="868"/>
        <v>2152.7096774193546</v>
      </c>
      <c r="AR741" s="31">
        <f t="shared" ca="1" si="869"/>
        <v>402.56922043010746</v>
      </c>
      <c r="AS741" s="31">
        <f t="shared" ca="1" si="870"/>
        <v>6508.2741935483891</v>
      </c>
      <c r="AT741" s="31">
        <f t="shared" ca="1" si="871"/>
        <v>-813.07862903225805</v>
      </c>
      <c r="AU741" s="31">
        <f t="shared" ca="1" si="872"/>
        <v>663.5913978494624</v>
      </c>
      <c r="AV741" s="31">
        <f t="shared" ca="1" si="873"/>
        <v>-5583.5161290322567</v>
      </c>
      <c r="AW741" s="31">
        <f t="shared" ca="1" si="874"/>
        <v>65.047043010752674</v>
      </c>
      <c r="AX741" s="31">
        <f t="shared" ca="1" si="875"/>
        <v>1350.5215053763443</v>
      </c>
      <c r="AY741" s="31">
        <f t="shared" ca="1" si="876"/>
        <v>-1174.383064516129</v>
      </c>
      <c r="AZ741" s="31">
        <f t="shared" ca="1" si="877"/>
        <v>-997.34811827956992</v>
      </c>
      <c r="BA741" s="31">
        <f t="shared" ca="1" si="878"/>
        <v>-382.02016129032256</v>
      </c>
      <c r="BB741" s="31">
        <f t="shared" ca="1" si="879"/>
        <v>-2410.5497311827958</v>
      </c>
      <c r="BC741" s="31">
        <f t="shared" ca="1" si="880"/>
        <v>-1597.1438172043011</v>
      </c>
      <c r="BF741" s="11">
        <f t="shared" si="881"/>
        <v>31</v>
      </c>
      <c r="BG741" s="11">
        <f t="shared" si="891"/>
        <v>11</v>
      </c>
      <c r="BH741" s="32">
        <f>IF($BF741&gt;$Y$7,"",IF(AND($BF741=$Y$7,$BG741=23),"",Entrées!C769-Entrées!C768))</f>
        <v>-194</v>
      </c>
      <c r="BI741" s="32">
        <f>IF($BF741&gt;$Y$7,"",IF(AND($BF741=$Y$7,$BG741=23),"",Entrées!D769-Entrées!D768))</f>
        <v>-762.5</v>
      </c>
      <c r="BJ741" s="32">
        <f>IF($BF741&gt;$Y$7,"",IF(AND($BF741=$Y$7,$BG741=23),"",Entrées!E769-Entrées!E768))</f>
        <v>50</v>
      </c>
      <c r="BK741" s="32">
        <f>IF($BF741&gt;$Y$7,"",IF(AND($BF741=$Y$7,$BG741=23),"",Entrées!F769-Entrées!F768))</f>
        <v>4.5</v>
      </c>
      <c r="BL741" s="32">
        <f>IF($BF741&gt;$Y$7,"",IF(AND($BF741=$Y$7,$BG741=23),"",Entrées!G769-Entrées!G768))</f>
        <v>-60</v>
      </c>
      <c r="BM741" s="32">
        <f>IF($BF741&gt;$Y$7,"",IF(AND($BF741=$Y$7,$BG741=23),"",Entrées!H769-Entrées!H768))</f>
        <v>7.5</v>
      </c>
      <c r="BN741" s="32">
        <f>IF($BF741&gt;$Y$7,"",IF(AND($BF741=$Y$7,$BG741=23),"",Entrées!I769-Entrées!I768))</f>
        <v>-41.5</v>
      </c>
      <c r="BO741" s="32">
        <f>IF($BF741&gt;$Y$7,"",IF(AND($BF741=$Y$7,$BG741=23),"",Entrées!J769-Entrées!J768))</f>
        <v>215</v>
      </c>
      <c r="BP741" s="32">
        <f>IF($BF741&gt;$Y$7,"",IF(AND($BF741=$Y$7,$BG741=23),"",Entrées!K769-Entrées!K768))</f>
        <v>152.5</v>
      </c>
      <c r="BQ741" s="32">
        <f>IF($BF741&gt;$Y$7,"",IF(AND($BF741=$Y$7,$BG741=23),"",Entrées!L769-Entrées!L768))</f>
        <v>-456.5</v>
      </c>
      <c r="BR741" s="32">
        <f>IF($BF741&gt;$Y$7,"",IF(AND($BF741=$Y$7,$BG741=23),"",Entrées!M769-Entrées!M768))</f>
        <v>0</v>
      </c>
      <c r="BS741" s="32">
        <f>IF($BF741&gt;$Y$7,"",IF(AND($BF741=$Y$7,$BG741=23),"",Entrées!N769-Entrées!N768))</f>
        <v>3</v>
      </c>
      <c r="BT741" s="32">
        <f>IF($BF741&gt;$Y$7,"",IF(AND($BF741=$Y$7,$BG741=23),"",Entrées!O769-Entrées!O768))</f>
        <v>-18</v>
      </c>
      <c r="BU741" s="32">
        <f>IF($BF741&gt;$Y$7,"",IF(AND($BF741=$Y$7,$BG741=23),"",Entrées!P769-Entrées!P768))</f>
        <v>-0.5</v>
      </c>
      <c r="BV741" s="32">
        <f>IF($BF741&gt;$Y$7,"",IF(AND($BF741=$Y$7,$BG741=23),"",Entrées!Q769-Entrées!Q768))</f>
        <v>0</v>
      </c>
      <c r="BW741" s="32">
        <f>IF($BF741&gt;$Y$7,"",IF(AND($BF741=$Y$7,$BG741=23),"",Entrées!R769-Entrées!R768))</f>
        <v>-1</v>
      </c>
      <c r="BX741" s="32">
        <f>IF($BF741&gt;$Y$7,"",IF(AND($BF741=$Y$7,$BG741=23),"",Entrées!S769-Entrées!S768))</f>
        <v>71</v>
      </c>
      <c r="BY741" s="32">
        <f>IF($BF741&gt;$Y$7,"",IF(AND($BF741=$Y$7,$BG741=23),"",Entrées!T769-Entrées!T768))</f>
        <v>-244</v>
      </c>
      <c r="BZ741" s="32">
        <f>IF($BF741&gt;$Y$7,"",IF(AND($BF741=$Y$7,$BG741=23),"",Entrées!U769-Entrées!U768))</f>
        <v>244</v>
      </c>
      <c r="CA741" s="32">
        <f>IF($BF741&gt;$Y$7,"",IF(AND($BF741=$Y$7,$BG741=23),"",Entrées!V769-Entrées!V768))</f>
        <v>-55</v>
      </c>
      <c r="CD741" s="33">
        <f>IF($BF741&lt;=$Y$7,Entrées!J768/CD$2,"")</f>
        <v>0.1861594751450921</v>
      </c>
      <c r="CE741" s="33">
        <f>IF($BF741&lt;=$Y$7,Entrées!K768/CE$2,"")</f>
        <v>0.3948877209746775</v>
      </c>
      <c r="CF741" s="11">
        <f t="shared" si="882"/>
        <v>7926</v>
      </c>
      <c r="CG741" s="11">
        <f t="shared" si="883"/>
        <v>4186</v>
      </c>
      <c r="CH741" s="52">
        <f t="shared" si="884"/>
        <v>0.27160101910413265</v>
      </c>
      <c r="CI741" s="52">
        <f t="shared" si="885"/>
        <v>9.6170382329218221E-2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-1738</v>
      </c>
      <c r="F742" s="28">
        <f ca="1">IF($D742&gt;$D$8,"",INDIRECT(ADDRESS(ROW(Entrées!$C$37)+($D742-1)*24+F$11,COLUMN(Entrées!$C$37)+($C742-1),4,TRUE,"Entrées")))</f>
        <v>-1248</v>
      </c>
      <c r="G742" s="28">
        <f ca="1">IF($D742&gt;$D$8,"",INDIRECT(ADDRESS(ROW(Entrées!$C$37)+($D742-1)*24+G$11,COLUMN(Entrées!$C$37)+($C742-1),4,TRUE,"Entrées")))</f>
        <v>-1291</v>
      </c>
      <c r="H742" s="28">
        <f ca="1">IF($D742&gt;$D$8,"",INDIRECT(ADDRESS(ROW(Entrées!$C$37)+($D742-1)*24+H$11,COLUMN(Entrées!$C$37)+($C742-1),4,TRUE,"Entrées")))</f>
        <v>-1735</v>
      </c>
      <c r="I742" s="28">
        <f ca="1">IF($D742&gt;$D$8,"",INDIRECT(ADDRESS(ROW(Entrées!$C$37)+($D742-1)*24+I$11,COLUMN(Entrées!$C$37)+($C742-1),4,TRUE,"Entrées")))</f>
        <v>-1464</v>
      </c>
      <c r="J742" s="28">
        <f ca="1">IF($D742&gt;$D$8,"",INDIRECT(ADDRESS(ROW(Entrées!$C$37)+($D742-1)*24+J$11,COLUMN(Entrées!$C$37)+($C742-1),4,TRUE,"Entrées")))</f>
        <v>-1973</v>
      </c>
      <c r="K742" s="28">
        <f ca="1">IF($D742&gt;$D$8,"",INDIRECT(ADDRESS(ROW(Entrées!$C$37)+($D742-1)*24+K$11,COLUMN(Entrées!$C$37)+($C742-1),4,TRUE,"Entrées")))</f>
        <v>-2654</v>
      </c>
      <c r="L742" s="28">
        <f ca="1">IF($D742&gt;$D$8,"",INDIRECT(ADDRESS(ROW(Entrées!$C$37)+($D742-1)*24+L$11,COLUMN(Entrées!$C$37)+($C742-1),4,TRUE,"Entrées")))</f>
        <v>-3000</v>
      </c>
      <c r="M742" s="28">
        <f ca="1">IF($D742&gt;$D$8,"",INDIRECT(ADDRESS(ROW(Entrées!$C$37)+($D742-1)*24+M$11,COLUMN(Entrées!$C$37)+($C742-1),4,TRUE,"Entrées")))</f>
        <v>-2902</v>
      </c>
      <c r="N742" s="28">
        <f ca="1">IF($D742&gt;$D$8,"",INDIRECT(ADDRESS(ROW(Entrées!$C$37)+($D742-1)*24+N$11,COLUMN(Entrées!$C$37)+($C742-1),4,TRUE,"Entrées")))</f>
        <v>-2836</v>
      </c>
      <c r="O742" s="28">
        <f ca="1">IF($D742&gt;$D$8,"",INDIRECT(ADDRESS(ROW(Entrées!$C$37)+($D742-1)*24+O$11,COLUMN(Entrées!$C$37)+($C742-1),4,TRUE,"Entrées")))</f>
        <v>-2951</v>
      </c>
      <c r="P742" s="28">
        <f ca="1">IF($D742&gt;$D$8,"",INDIRECT(ADDRESS(ROW(Entrées!$C$37)+($D742-1)*24+P$11,COLUMN(Entrées!$C$37)+($C742-1),4,TRUE,"Entrées")))</f>
        <v>-2925</v>
      </c>
      <c r="Q742" s="28">
        <f ca="1">IF($D742&gt;$D$8,"",INDIRECT(ADDRESS(ROW(Entrées!$C$37)+($D742-1)*24+Q$11,COLUMN(Entrées!$C$37)+($C742-1),4,TRUE,"Entrées")))</f>
        <v>-2706</v>
      </c>
      <c r="R742" s="28">
        <f ca="1">IF($D742&gt;$D$8,"",INDIRECT(ADDRESS(ROW(Entrées!$C$37)+($D742-1)*24+R$11,COLUMN(Entrées!$C$37)+($C742-1),4,TRUE,"Entrées")))</f>
        <v>-2980</v>
      </c>
      <c r="S742" s="28">
        <f ca="1">IF($D742&gt;$D$8,"",INDIRECT(ADDRESS(ROW(Entrées!$C$37)+($D742-1)*24+S$11,COLUMN(Entrées!$C$37)+($C742-1),4,TRUE,"Entrées")))</f>
        <v>-2985</v>
      </c>
      <c r="T742" s="28">
        <f ca="1">IF($D742&gt;$D$8,"",INDIRECT(ADDRESS(ROW(Entrées!$C$37)+($D742-1)*24+T$11,COLUMN(Entrées!$C$37)+($C742-1),4,TRUE,"Entrées")))</f>
        <v>-3000</v>
      </c>
      <c r="U742" s="28">
        <f ca="1">IF($D742&gt;$D$8,"",INDIRECT(ADDRESS(ROW(Entrées!$C$37)+($D742-1)*24+U$11,COLUMN(Entrées!$C$37)+($C742-1),4,TRUE,"Entrées")))</f>
        <v>-2944</v>
      </c>
      <c r="V742" s="28">
        <f ca="1">IF($D742&gt;$D$8,"",INDIRECT(ADDRESS(ROW(Entrées!$C$37)+($D742-1)*24+V$11,COLUMN(Entrées!$C$37)+($C742-1),4,TRUE,"Entrées")))</f>
        <v>-2501</v>
      </c>
      <c r="W742" s="28">
        <f ca="1">IF($D742&gt;$D$8,"",INDIRECT(ADDRESS(ROW(Entrées!$C$37)+($D742-1)*24+W$11,COLUMN(Entrées!$C$37)+($C742-1),4,TRUE,"Entrées")))</f>
        <v>-1002</v>
      </c>
      <c r="X742" s="28">
        <f ca="1">IF($D742&gt;$D$8,"",INDIRECT(ADDRESS(ROW(Entrées!$C$37)+($D742-1)*24+X$11,COLUMN(Entrées!$C$37)+($C742-1),4,TRUE,"Entrées")))</f>
        <v>-1574</v>
      </c>
      <c r="Y742" s="28">
        <f ca="1">IF($D742&gt;$D$8,"",INDIRECT(ADDRESS(ROW(Entrées!$C$37)+($D742-1)*24+Y$11,COLUMN(Entrées!$C$37)+($C742-1),4,TRUE,"Entrées")))</f>
        <v>-2321</v>
      </c>
      <c r="Z742" s="28">
        <f ca="1">IF($D742&gt;$D$8,"",INDIRECT(ADDRESS(ROW(Entrées!$C$37)+($D742-1)*24+Z$11,COLUMN(Entrées!$C$37)+($C742-1),4,TRUE,"Entrées")))</f>
        <v>-2701</v>
      </c>
      <c r="AA742" s="28">
        <f ca="1">IF($D742&gt;$D$8,"",INDIRECT(ADDRESS(ROW(Entrées!$C$37)+($D742-1)*24+AA$11,COLUMN(Entrées!$C$37)+($C742-1),4,TRUE,"Entrées")))</f>
        <v>-2874</v>
      </c>
      <c r="AB742" s="28">
        <f ca="1">IF($D742&gt;$D$8,"",INDIRECT(ADDRESS(ROW(Entrées!$C$37)+($D742-1)*24+AB$11,COLUMN(Entrées!$C$37)+($C742-1),4,TRUE,"Entrées")))</f>
        <v>-2068</v>
      </c>
      <c r="AC742" s="11"/>
      <c r="AD742" s="40">
        <f t="shared" ca="1" si="861"/>
        <v>-2348.875</v>
      </c>
      <c r="AE742" s="40">
        <f t="shared" ca="1" si="887"/>
        <v>-1002</v>
      </c>
      <c r="AF742" s="40">
        <f t="shared" ca="1" si="888"/>
        <v>-3000</v>
      </c>
      <c r="AG742" s="4"/>
      <c r="AH742" s="11">
        <f>Entrées!A769</f>
        <v>31</v>
      </c>
      <c r="AI742" s="13">
        <f>Entrées!B769</f>
        <v>12</v>
      </c>
      <c r="AJ742" s="31">
        <f t="shared" ca="1" si="889"/>
        <v>49473.956989247294</v>
      </c>
      <c r="AK742" s="31">
        <f t="shared" ca="1" si="862"/>
        <v>49350.672043010745</v>
      </c>
      <c r="AL742" s="31">
        <f t="shared" ca="1" si="863"/>
        <v>49398.118279569891</v>
      </c>
      <c r="AM742" s="31">
        <f t="shared" ca="1" si="864"/>
        <v>347.55645161290329</v>
      </c>
      <c r="AN742" s="31">
        <f t="shared" ca="1" si="865"/>
        <v>2588.1444892473114</v>
      </c>
      <c r="AO742" s="31">
        <f t="shared" ca="1" si="866"/>
        <v>1503.5463709677417</v>
      </c>
      <c r="AP742" s="31">
        <f t="shared" ca="1" si="867"/>
        <v>41704.171370967742</v>
      </c>
      <c r="AQ742" s="31">
        <f t="shared" ca="1" si="868"/>
        <v>2152.7096774193546</v>
      </c>
      <c r="AR742" s="31">
        <f t="shared" ca="1" si="869"/>
        <v>402.56922043010746</v>
      </c>
      <c r="AS742" s="31">
        <f t="shared" ca="1" si="870"/>
        <v>6508.2741935483891</v>
      </c>
      <c r="AT742" s="31">
        <f t="shared" ca="1" si="871"/>
        <v>-813.07862903225805</v>
      </c>
      <c r="AU742" s="31">
        <f t="shared" ca="1" si="872"/>
        <v>663.5913978494624</v>
      </c>
      <c r="AV742" s="31">
        <f t="shared" ca="1" si="873"/>
        <v>-5583.5161290322567</v>
      </c>
      <c r="AW742" s="31">
        <f t="shared" ca="1" si="874"/>
        <v>65.047043010752674</v>
      </c>
      <c r="AX742" s="31">
        <f t="shared" ca="1" si="875"/>
        <v>1350.5215053763443</v>
      </c>
      <c r="AY742" s="31">
        <f t="shared" ca="1" si="876"/>
        <v>-1174.383064516129</v>
      </c>
      <c r="AZ742" s="31">
        <f t="shared" ca="1" si="877"/>
        <v>-997.34811827956992</v>
      </c>
      <c r="BA742" s="31">
        <f t="shared" ca="1" si="878"/>
        <v>-382.02016129032256</v>
      </c>
      <c r="BB742" s="31">
        <f t="shared" ca="1" si="879"/>
        <v>-2410.5497311827958</v>
      </c>
      <c r="BC742" s="31">
        <f t="shared" ca="1" si="880"/>
        <v>-1597.1438172043011</v>
      </c>
      <c r="BF742" s="11">
        <f t="shared" si="881"/>
        <v>31</v>
      </c>
      <c r="BG742" s="11">
        <f t="shared" si="891"/>
        <v>12</v>
      </c>
      <c r="BH742" s="32">
        <f>IF($BF742&gt;$Y$7,"",IF(AND($BF742=$Y$7,$BG742=23),"",Entrées!C770-Entrées!C769))</f>
        <v>-863.5</v>
      </c>
      <c r="BI742" s="32">
        <f>IF($BF742&gt;$Y$7,"",IF(AND($BF742=$Y$7,$BG742=23),"",Entrées!D770-Entrées!D769))</f>
        <v>-812.5</v>
      </c>
      <c r="BJ742" s="32">
        <f>IF($BF742&gt;$Y$7,"",IF(AND($BF742=$Y$7,$BG742=23),"",Entrées!E770-Entrées!E769))</f>
        <v>-925</v>
      </c>
      <c r="BK742" s="32">
        <f>IF($BF742&gt;$Y$7,"",IF(AND($BF742=$Y$7,$BG742=23),"",Entrées!F770-Entrées!F769))</f>
        <v>-3</v>
      </c>
      <c r="BL742" s="32">
        <f>IF($BF742&gt;$Y$7,"",IF(AND($BF742=$Y$7,$BG742=23),"",Entrées!G770-Entrées!G769))</f>
        <v>-60</v>
      </c>
      <c r="BM742" s="32">
        <f>IF($BF742&gt;$Y$7,"",IF(AND($BF742=$Y$7,$BG742=23),"",Entrées!H770-Entrées!H769))</f>
        <v>-16</v>
      </c>
      <c r="BN742" s="32">
        <f>IF($BF742&gt;$Y$7,"",IF(AND($BF742=$Y$7,$BG742=23),"",Entrées!I770-Entrées!I769))</f>
        <v>27</v>
      </c>
      <c r="BO742" s="32">
        <f>IF($BF742&gt;$Y$7,"",IF(AND($BF742=$Y$7,$BG742=23),"",Entrées!J770-Entrées!J769))</f>
        <v>189</v>
      </c>
      <c r="BP742" s="32">
        <f>IF($BF742&gt;$Y$7,"",IF(AND($BF742=$Y$7,$BG742=23),"",Entrées!K770-Entrées!K769))</f>
        <v>-27</v>
      </c>
      <c r="BQ742" s="32">
        <f>IF($BF742&gt;$Y$7,"",IF(AND($BF742=$Y$7,$BG742=23),"",Entrées!L770-Entrées!L769))</f>
        <v>-426.5</v>
      </c>
      <c r="BR742" s="32">
        <f>IF($BF742&gt;$Y$7,"",IF(AND($BF742=$Y$7,$BG742=23),"",Entrées!M770-Entrées!M769))</f>
        <v>-0.5</v>
      </c>
      <c r="BS742" s="32">
        <f>IF($BF742&gt;$Y$7,"",IF(AND($BF742=$Y$7,$BG742=23),"",Entrées!N770-Entrées!N769))</f>
        <v>19</v>
      </c>
      <c r="BT742" s="32">
        <f>IF($BF742&gt;$Y$7,"",IF(AND($BF742=$Y$7,$BG742=23),"",Entrées!O770-Entrées!O769))</f>
        <v>-566.5</v>
      </c>
      <c r="BU742" s="32">
        <f>IF($BF742&gt;$Y$7,"",IF(AND($BF742=$Y$7,$BG742=23),"",Entrées!P770-Entrées!P769))</f>
        <v>-0.5</v>
      </c>
      <c r="BV742" s="32">
        <f>IF($BF742&gt;$Y$7,"",IF(AND($BF742=$Y$7,$BG742=23),"",Entrées!Q770-Entrées!Q769))</f>
        <v>0</v>
      </c>
      <c r="BW742" s="32">
        <f>IF($BF742&gt;$Y$7,"",IF(AND($BF742=$Y$7,$BG742=23),"",Entrées!R770-Entrées!R769))</f>
        <v>0</v>
      </c>
      <c r="BX742" s="32">
        <f>IF($BF742&gt;$Y$7,"",IF(AND($BF742=$Y$7,$BG742=23),"",Entrées!S770-Entrées!S769))</f>
        <v>86</v>
      </c>
      <c r="BY742" s="32">
        <f>IF($BF742&gt;$Y$7,"",IF(AND($BF742=$Y$7,$BG742=23),"",Entrées!T770-Entrées!T769))</f>
        <v>-135</v>
      </c>
      <c r="BZ742" s="32">
        <f>IF($BF742&gt;$Y$7,"",IF(AND($BF742=$Y$7,$BG742=23),"",Entrées!U770-Entrées!U769))</f>
        <v>-156</v>
      </c>
      <c r="CA742" s="32">
        <f>IF($BF742&gt;$Y$7,"",IF(AND($BF742=$Y$7,$BG742=23),"",Entrées!V770-Entrées!V769))</f>
        <v>-307</v>
      </c>
      <c r="CD742" s="33">
        <f>IF($BF742&lt;=$Y$7,Entrées!J769/CD$2,"")</f>
        <v>0.21328538985616957</v>
      </c>
      <c r="CE742" s="33">
        <f>IF($BF742&lt;=$Y$7,Entrées!K769/CE$2,"")</f>
        <v>0.43131868131868134</v>
      </c>
      <c r="CF742" s="11">
        <f t="shared" si="882"/>
        <v>7926</v>
      </c>
      <c r="CG742" s="11">
        <f t="shared" si="883"/>
        <v>4186</v>
      </c>
      <c r="CH742" s="52">
        <f t="shared" si="884"/>
        <v>0.27160101910413265</v>
      </c>
      <c r="CI742" s="52">
        <f t="shared" si="885"/>
        <v>9.6170382329218221E-2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-2375</v>
      </c>
      <c r="F743" s="28">
        <f ca="1">IF($D743&gt;$D$8,"",INDIRECT(ADDRESS(ROW(Entrées!$C$37)+($D743-1)*24+F$11,COLUMN(Entrées!$C$37)+($C743-1),4,TRUE,"Entrées")))</f>
        <v>-2439</v>
      </c>
      <c r="G743" s="28">
        <f ca="1">IF($D743&gt;$D$8,"",INDIRECT(ADDRESS(ROW(Entrées!$C$37)+($D743-1)*24+G$11,COLUMN(Entrées!$C$37)+($C743-1),4,TRUE,"Entrées")))</f>
        <v>-2433</v>
      </c>
      <c r="H743" s="28">
        <f ca="1">IF($D743&gt;$D$8,"",INDIRECT(ADDRESS(ROW(Entrées!$C$37)+($D743-1)*24+H$11,COLUMN(Entrées!$C$37)+($C743-1),4,TRUE,"Entrées")))</f>
        <v>-2469</v>
      </c>
      <c r="I743" s="28">
        <f ca="1">IF($D743&gt;$D$8,"",INDIRECT(ADDRESS(ROW(Entrées!$C$37)+($D743-1)*24+I$11,COLUMN(Entrées!$C$37)+($C743-1),4,TRUE,"Entrées")))</f>
        <v>-2397</v>
      </c>
      <c r="J743" s="28">
        <f ca="1">IF($D743&gt;$D$8,"",INDIRECT(ADDRESS(ROW(Entrées!$C$37)+($D743-1)*24+J$11,COLUMN(Entrées!$C$37)+($C743-1),4,TRUE,"Entrées")))</f>
        <v>-2603</v>
      </c>
      <c r="K743" s="28">
        <f ca="1">IF($D743&gt;$D$8,"",INDIRECT(ADDRESS(ROW(Entrées!$C$37)+($D743-1)*24+K$11,COLUMN(Entrées!$C$37)+($C743-1),4,TRUE,"Entrées")))</f>
        <v>-2871</v>
      </c>
      <c r="L743" s="28">
        <f ca="1">IF($D743&gt;$D$8,"",INDIRECT(ADDRESS(ROW(Entrées!$C$37)+($D743-1)*24+L$11,COLUMN(Entrées!$C$37)+($C743-1),4,TRUE,"Entrées")))</f>
        <v>-2895</v>
      </c>
      <c r="M743" s="28">
        <f ca="1">IF($D743&gt;$D$8,"",INDIRECT(ADDRESS(ROW(Entrées!$C$37)+($D743-1)*24+M$11,COLUMN(Entrées!$C$37)+($C743-1),4,TRUE,"Entrées")))</f>
        <v>-2798</v>
      </c>
      <c r="N743" s="28">
        <f ca="1">IF($D743&gt;$D$8,"",INDIRECT(ADDRESS(ROW(Entrées!$C$37)+($D743-1)*24+N$11,COLUMN(Entrées!$C$37)+($C743-1),4,TRUE,"Entrées")))</f>
        <v>-2691</v>
      </c>
      <c r="O743" s="28">
        <f ca="1">IF($D743&gt;$D$8,"",INDIRECT(ADDRESS(ROW(Entrées!$C$37)+($D743-1)*24+O$11,COLUMN(Entrées!$C$37)+($C743-1),4,TRUE,"Entrées")))</f>
        <v>-2925</v>
      </c>
      <c r="P743" s="28">
        <f ca="1">IF($D743&gt;$D$8,"",INDIRECT(ADDRESS(ROW(Entrées!$C$37)+($D743-1)*24+P$11,COLUMN(Entrées!$C$37)+($C743-1),4,TRUE,"Entrées")))</f>
        <v>-2815</v>
      </c>
      <c r="Q743" s="28">
        <f ca="1">IF($D743&gt;$D$8,"",INDIRECT(ADDRESS(ROW(Entrées!$C$37)+($D743-1)*24+Q$11,COLUMN(Entrées!$C$37)+($C743-1),4,TRUE,"Entrées")))</f>
        <v>-2588</v>
      </c>
      <c r="R743" s="28">
        <f ca="1">IF($D743&gt;$D$8,"",INDIRECT(ADDRESS(ROW(Entrées!$C$37)+($D743-1)*24+R$11,COLUMN(Entrées!$C$37)+($C743-1),4,TRUE,"Entrées")))</f>
        <v>-2971</v>
      </c>
      <c r="S743" s="28">
        <f ca="1">IF($D743&gt;$D$8,"",INDIRECT(ADDRESS(ROW(Entrées!$C$37)+($D743-1)*24+S$11,COLUMN(Entrées!$C$37)+($C743-1),4,TRUE,"Entrées")))</f>
        <v>-3000</v>
      </c>
      <c r="T743" s="28">
        <f ca="1">IF($D743&gt;$D$8,"",INDIRECT(ADDRESS(ROW(Entrées!$C$37)+($D743-1)*24+T$11,COLUMN(Entrées!$C$37)+($C743-1),4,TRUE,"Entrées")))</f>
        <v>-3000</v>
      </c>
      <c r="U743" s="28">
        <f ca="1">IF($D743&gt;$D$8,"",INDIRECT(ADDRESS(ROW(Entrées!$C$37)+($D743-1)*24+U$11,COLUMN(Entrées!$C$37)+($C743-1),4,TRUE,"Entrées")))</f>
        <v>-3000</v>
      </c>
      <c r="V743" s="28">
        <f ca="1">IF($D743&gt;$D$8,"",INDIRECT(ADDRESS(ROW(Entrées!$C$37)+($D743-1)*24+V$11,COLUMN(Entrées!$C$37)+($C743-1),4,TRUE,"Entrées")))</f>
        <v>-2370</v>
      </c>
      <c r="W743" s="28">
        <f ca="1">IF($D743&gt;$D$8,"",INDIRECT(ADDRESS(ROW(Entrées!$C$37)+($D743-1)*24+W$11,COLUMN(Entrées!$C$37)+($C743-1),4,TRUE,"Entrées")))</f>
        <v>375</v>
      </c>
      <c r="X743" s="28">
        <f ca="1">IF($D743&gt;$D$8,"",INDIRECT(ADDRESS(ROW(Entrées!$C$37)+($D743-1)*24+X$11,COLUMN(Entrées!$C$37)+($C743-1),4,TRUE,"Entrées")))</f>
        <v>-818</v>
      </c>
      <c r="Y743" s="28">
        <f ca="1">IF($D743&gt;$D$8,"",INDIRECT(ADDRESS(ROW(Entrées!$C$37)+($D743-1)*24+Y$11,COLUMN(Entrées!$C$37)+($C743-1),4,TRUE,"Entrées")))</f>
        <v>-1948</v>
      </c>
      <c r="Z743" s="28">
        <f ca="1">IF($D743&gt;$D$8,"",INDIRECT(ADDRESS(ROW(Entrées!$C$37)+($D743-1)*24+Z$11,COLUMN(Entrées!$C$37)+($C743-1),4,TRUE,"Entrées")))</f>
        <v>-2351</v>
      </c>
      <c r="AA743" s="28">
        <f ca="1">IF($D743&gt;$D$8,"",INDIRECT(ADDRESS(ROW(Entrées!$C$37)+($D743-1)*24+AA$11,COLUMN(Entrées!$C$37)+($C743-1),4,TRUE,"Entrées")))</f>
        <v>-2501</v>
      </c>
      <c r="AB743" s="28">
        <f ca="1">IF($D743&gt;$D$8,"",INDIRECT(ADDRESS(ROW(Entrées!$C$37)+($D743-1)*24+AB$11,COLUMN(Entrées!$C$37)+($C743-1),4,TRUE,"Entrées")))</f>
        <v>-1939</v>
      </c>
      <c r="AC743" s="11"/>
      <c r="AD743" s="40">
        <f t="shared" ca="1" si="861"/>
        <v>-2409.25</v>
      </c>
      <c r="AE743" s="40">
        <f t="shared" ca="1" si="887"/>
        <v>375</v>
      </c>
      <c r="AF743" s="40">
        <f t="shared" ca="1" si="888"/>
        <v>-3000</v>
      </c>
      <c r="AG743" s="4"/>
      <c r="AH743" s="11">
        <f>Entrées!A770</f>
        <v>31</v>
      </c>
      <c r="AI743" s="13">
        <f>Entrées!B770</f>
        <v>13</v>
      </c>
      <c r="AJ743" s="31">
        <f t="shared" ca="1" si="889"/>
        <v>49473.956989247294</v>
      </c>
      <c r="AK743" s="31">
        <f t="shared" ca="1" si="862"/>
        <v>49350.672043010745</v>
      </c>
      <c r="AL743" s="31">
        <f t="shared" ca="1" si="863"/>
        <v>49398.118279569891</v>
      </c>
      <c r="AM743" s="31">
        <f t="shared" ca="1" si="864"/>
        <v>347.55645161290329</v>
      </c>
      <c r="AN743" s="31">
        <f t="shared" ca="1" si="865"/>
        <v>2588.1444892473114</v>
      </c>
      <c r="AO743" s="31">
        <f t="shared" ca="1" si="866"/>
        <v>1503.5463709677417</v>
      </c>
      <c r="AP743" s="31">
        <f t="shared" ca="1" si="867"/>
        <v>41704.171370967742</v>
      </c>
      <c r="AQ743" s="31">
        <f t="shared" ca="1" si="868"/>
        <v>2152.7096774193546</v>
      </c>
      <c r="AR743" s="31">
        <f t="shared" ca="1" si="869"/>
        <v>402.56922043010746</v>
      </c>
      <c r="AS743" s="31">
        <f t="shared" ca="1" si="870"/>
        <v>6508.2741935483891</v>
      </c>
      <c r="AT743" s="31">
        <f t="shared" ca="1" si="871"/>
        <v>-813.07862903225805</v>
      </c>
      <c r="AU743" s="31">
        <f t="shared" ca="1" si="872"/>
        <v>663.5913978494624</v>
      </c>
      <c r="AV743" s="31">
        <f t="shared" ca="1" si="873"/>
        <v>-5583.5161290322567</v>
      </c>
      <c r="AW743" s="31">
        <f t="shared" ca="1" si="874"/>
        <v>65.047043010752674</v>
      </c>
      <c r="AX743" s="31">
        <f t="shared" ca="1" si="875"/>
        <v>1350.5215053763443</v>
      </c>
      <c r="AY743" s="31">
        <f t="shared" ca="1" si="876"/>
        <v>-1174.383064516129</v>
      </c>
      <c r="AZ743" s="31">
        <f t="shared" ca="1" si="877"/>
        <v>-997.34811827956992</v>
      </c>
      <c r="BA743" s="31">
        <f t="shared" ca="1" si="878"/>
        <v>-382.02016129032256</v>
      </c>
      <c r="BB743" s="31">
        <f t="shared" ca="1" si="879"/>
        <v>-2410.5497311827958</v>
      </c>
      <c r="BC743" s="31">
        <f t="shared" ca="1" si="880"/>
        <v>-1597.1438172043011</v>
      </c>
      <c r="BF743" s="11">
        <f t="shared" si="881"/>
        <v>31</v>
      </c>
      <c r="BG743" s="11">
        <f t="shared" si="891"/>
        <v>13</v>
      </c>
      <c r="BH743" s="32">
        <f>IF($BF743&gt;$Y$7,"",IF(AND($BF743=$Y$7,$BG743=23),"",Entrées!C771-Entrées!C770))</f>
        <v>-1302</v>
      </c>
      <c r="BI743" s="32">
        <f>IF($BF743&gt;$Y$7,"",IF(AND($BF743=$Y$7,$BG743=23),"",Entrées!D771-Entrées!D770))</f>
        <v>-2000</v>
      </c>
      <c r="BJ743" s="32">
        <f>IF($BF743&gt;$Y$7,"",IF(AND($BF743=$Y$7,$BG743=23),"",Entrées!E771-Entrées!E770))</f>
        <v>-1500</v>
      </c>
      <c r="BK743" s="32">
        <f>IF($BF743&gt;$Y$7,"",IF(AND($BF743=$Y$7,$BG743=23),"",Entrées!F771-Entrées!F770))</f>
        <v>-1</v>
      </c>
      <c r="BL743" s="32">
        <f>IF($BF743&gt;$Y$7,"",IF(AND($BF743=$Y$7,$BG743=23),"",Entrées!G771-Entrées!G770))</f>
        <v>94</v>
      </c>
      <c r="BM743" s="32">
        <f>IF($BF743&gt;$Y$7,"",IF(AND($BF743=$Y$7,$BG743=23),"",Entrées!H771-Entrées!H770))</f>
        <v>-15</v>
      </c>
      <c r="BN743" s="32">
        <f>IF($BF743&gt;$Y$7,"",IF(AND($BF743=$Y$7,$BG743=23),"",Entrées!I771-Entrées!I770))</f>
        <v>-63</v>
      </c>
      <c r="BO743" s="32">
        <f>IF($BF743&gt;$Y$7,"",IF(AND($BF743=$Y$7,$BG743=23),"",Entrées!J771-Entrées!J770))</f>
        <v>-12.5</v>
      </c>
      <c r="BP743" s="32">
        <f>IF($BF743&gt;$Y$7,"",IF(AND($BF743=$Y$7,$BG743=23),"",Entrées!K771-Entrées!K770))</f>
        <v>-218</v>
      </c>
      <c r="BQ743" s="32">
        <f>IF($BF743&gt;$Y$7,"",IF(AND($BF743=$Y$7,$BG743=23),"",Entrées!L771-Entrées!L770))</f>
        <v>-882.5</v>
      </c>
      <c r="BR743" s="32">
        <f>IF($BF743&gt;$Y$7,"",IF(AND($BF743=$Y$7,$BG743=23),"",Entrées!M771-Entrées!M770))</f>
        <v>0.5</v>
      </c>
      <c r="BS743" s="32">
        <f>IF($BF743&gt;$Y$7,"",IF(AND($BF743=$Y$7,$BG743=23),"",Entrées!N771-Entrées!N770))</f>
        <v>-4.5</v>
      </c>
      <c r="BT743" s="32">
        <f>IF($BF743&gt;$Y$7,"",IF(AND($BF743=$Y$7,$BG743=23),"",Entrées!O771-Entrées!O770))</f>
        <v>-201</v>
      </c>
      <c r="BU743" s="32">
        <f>IF($BF743&gt;$Y$7,"",IF(AND($BF743=$Y$7,$BG743=23),"",Entrées!P771-Entrées!P770))</f>
        <v>2</v>
      </c>
      <c r="BV743" s="32">
        <f>IF($BF743&gt;$Y$7,"",IF(AND($BF743=$Y$7,$BG743=23),"",Entrées!Q771-Entrées!Q770))</f>
        <v>0</v>
      </c>
      <c r="BW743" s="32">
        <f>IF($BF743&gt;$Y$7,"",IF(AND($BF743=$Y$7,$BG743=23),"",Entrées!R771-Entrées!R770))</f>
        <v>0</v>
      </c>
      <c r="BX743" s="32">
        <f>IF($BF743&gt;$Y$7,"",IF(AND($BF743=$Y$7,$BG743=23),"",Entrées!S771-Entrées!S770))</f>
        <v>17</v>
      </c>
      <c r="BY743" s="32">
        <f>IF($BF743&gt;$Y$7,"",IF(AND($BF743=$Y$7,$BG743=23),"",Entrées!T771-Entrées!T770))</f>
        <v>50</v>
      </c>
      <c r="BZ743" s="32">
        <f>IF($BF743&gt;$Y$7,"",IF(AND($BF743=$Y$7,$BG743=23),"",Entrées!U771-Entrées!U770))</f>
        <v>-158</v>
      </c>
      <c r="CA743" s="32">
        <f>IF($BF743&gt;$Y$7,"",IF(AND($BF743=$Y$7,$BG743=23),"",Entrées!V771-Entrées!V770))</f>
        <v>-109</v>
      </c>
      <c r="CD743" s="33">
        <f>IF($BF743&lt;=$Y$7,Entrées!J770/CD$2,"")</f>
        <v>0.23713096139288417</v>
      </c>
      <c r="CE743" s="33">
        <f>IF($BF743&lt;=$Y$7,Entrées!K770/CE$2,"")</f>
        <v>0.42486860965121837</v>
      </c>
      <c r="CF743" s="11">
        <f t="shared" si="882"/>
        <v>7926</v>
      </c>
      <c r="CG743" s="11">
        <f t="shared" si="883"/>
        <v>4186</v>
      </c>
      <c r="CH743" s="52">
        <f t="shared" si="884"/>
        <v>0.27160101910413265</v>
      </c>
      <c r="CI743" s="52">
        <f t="shared" si="885"/>
        <v>9.6170382329218221E-2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-1954</v>
      </c>
      <c r="F744" s="28">
        <f ca="1">IF($D744&gt;$D$8,"",INDIRECT(ADDRESS(ROW(Entrées!$C$37)+($D744-1)*24+F$11,COLUMN(Entrées!$C$37)+($C744-1),4,TRUE,"Entrées")))</f>
        <v>-1952</v>
      </c>
      <c r="G744" s="28">
        <f ca="1">IF($D744&gt;$D$8,"",INDIRECT(ADDRESS(ROW(Entrées!$C$37)+($D744-1)*24+G$11,COLUMN(Entrées!$C$37)+($C744-1),4,TRUE,"Entrées")))</f>
        <v>-2111</v>
      </c>
      <c r="H744" s="28">
        <f ca="1">IF($D744&gt;$D$8,"",INDIRECT(ADDRESS(ROW(Entrées!$C$37)+($D744-1)*24+H$11,COLUMN(Entrées!$C$37)+($C744-1),4,TRUE,"Entrées")))</f>
        <v>-2409</v>
      </c>
      <c r="I744" s="28">
        <f ca="1">IF($D744&gt;$D$8,"",INDIRECT(ADDRESS(ROW(Entrées!$C$37)+($D744-1)*24+I$11,COLUMN(Entrées!$C$37)+($C744-1),4,TRUE,"Entrées")))</f>
        <v>-2356</v>
      </c>
      <c r="J744" s="28">
        <f ca="1">IF($D744&gt;$D$8,"",INDIRECT(ADDRESS(ROW(Entrées!$C$37)+($D744-1)*24+J$11,COLUMN(Entrées!$C$37)+($C744-1),4,TRUE,"Entrées")))</f>
        <v>-2468</v>
      </c>
      <c r="K744" s="28">
        <f ca="1">IF($D744&gt;$D$8,"",INDIRECT(ADDRESS(ROW(Entrées!$C$37)+($D744-1)*24+K$11,COLUMN(Entrées!$C$37)+($C744-1),4,TRUE,"Entrées")))</f>
        <v>-2621</v>
      </c>
      <c r="L744" s="28">
        <f ca="1">IF($D744&gt;$D$8,"",INDIRECT(ADDRESS(ROW(Entrées!$C$37)+($D744-1)*24+L$11,COLUMN(Entrées!$C$37)+($C744-1),4,TRUE,"Entrées")))</f>
        <v>-2538</v>
      </c>
      <c r="M744" s="28">
        <f ca="1">IF($D744&gt;$D$8,"",INDIRECT(ADDRESS(ROW(Entrées!$C$37)+($D744-1)*24+M$11,COLUMN(Entrées!$C$37)+($C744-1),4,TRUE,"Entrées")))</f>
        <v>-2255</v>
      </c>
      <c r="N744" s="28">
        <f ca="1">IF($D744&gt;$D$8,"",INDIRECT(ADDRESS(ROW(Entrées!$C$37)+($D744-1)*24+N$11,COLUMN(Entrées!$C$37)+($C744-1),4,TRUE,"Entrées")))</f>
        <v>-1946</v>
      </c>
      <c r="O744" s="28">
        <f ca="1">IF($D744&gt;$D$8,"",INDIRECT(ADDRESS(ROW(Entrées!$C$37)+($D744-1)*24+O$11,COLUMN(Entrées!$C$37)+($C744-1),4,TRUE,"Entrées")))</f>
        <v>-1945</v>
      </c>
      <c r="P744" s="28">
        <f ca="1">IF($D744&gt;$D$8,"",INDIRECT(ADDRESS(ROW(Entrées!$C$37)+($D744-1)*24+P$11,COLUMN(Entrées!$C$37)+($C744-1),4,TRUE,"Entrées")))</f>
        <v>-2067</v>
      </c>
      <c r="Q744" s="28">
        <f ca="1">IF($D744&gt;$D$8,"",INDIRECT(ADDRESS(ROW(Entrées!$C$37)+($D744-1)*24+Q$11,COLUMN(Entrées!$C$37)+($C744-1),4,TRUE,"Entrées")))</f>
        <v>-2291</v>
      </c>
      <c r="R744" s="28">
        <f ca="1">IF($D744&gt;$D$8,"",INDIRECT(ADDRESS(ROW(Entrées!$C$37)+($D744-1)*24+R$11,COLUMN(Entrées!$C$37)+($C744-1),4,TRUE,"Entrées")))</f>
        <v>-2390</v>
      </c>
      <c r="S744" s="28">
        <f ca="1">IF($D744&gt;$D$8,"",INDIRECT(ADDRESS(ROW(Entrées!$C$37)+($D744-1)*24+S$11,COLUMN(Entrées!$C$37)+($C744-1),4,TRUE,"Entrées")))</f>
        <v>-2044</v>
      </c>
      <c r="T744" s="28">
        <f ca="1">IF($D744&gt;$D$8,"",INDIRECT(ADDRESS(ROW(Entrées!$C$37)+($D744-1)*24+T$11,COLUMN(Entrées!$C$37)+($C744-1),4,TRUE,"Entrées")))</f>
        <v>-2246</v>
      </c>
      <c r="U744" s="28">
        <f ca="1">IF($D744&gt;$D$8,"",INDIRECT(ADDRESS(ROW(Entrées!$C$37)+($D744-1)*24+U$11,COLUMN(Entrées!$C$37)+($C744-1),4,TRUE,"Entrées")))</f>
        <v>-2545</v>
      </c>
      <c r="V744" s="28">
        <f ca="1">IF($D744&gt;$D$8,"",INDIRECT(ADDRESS(ROW(Entrées!$C$37)+($D744-1)*24+V$11,COLUMN(Entrées!$C$37)+($C744-1),4,TRUE,"Entrées")))</f>
        <v>-889</v>
      </c>
      <c r="W744" s="28">
        <f ca="1">IF($D744&gt;$D$8,"",INDIRECT(ADDRESS(ROW(Entrées!$C$37)+($D744-1)*24+W$11,COLUMN(Entrées!$C$37)+($C744-1),4,TRUE,"Entrées")))</f>
        <v>534</v>
      </c>
      <c r="X744" s="28">
        <f ca="1">IF($D744&gt;$D$8,"",INDIRECT(ADDRESS(ROW(Entrées!$C$37)+($D744-1)*24+X$11,COLUMN(Entrées!$C$37)+($C744-1),4,TRUE,"Entrées")))</f>
        <v>747</v>
      </c>
      <c r="Y744" s="28">
        <f ca="1">IF($D744&gt;$D$8,"",INDIRECT(ADDRESS(ROW(Entrées!$C$37)+($D744-1)*24+Y$11,COLUMN(Entrées!$C$37)+($C744-1),4,TRUE,"Entrées")))</f>
        <v>-2055</v>
      </c>
      <c r="Z744" s="28">
        <f ca="1">IF($D744&gt;$D$8,"",INDIRECT(ADDRESS(ROW(Entrées!$C$37)+($D744-1)*24+Z$11,COLUMN(Entrées!$C$37)+($C744-1),4,TRUE,"Entrées")))</f>
        <v>-2539</v>
      </c>
      <c r="AA744" s="28">
        <f ca="1">IF($D744&gt;$D$8,"",INDIRECT(ADDRESS(ROW(Entrées!$C$37)+($D744-1)*24+AA$11,COLUMN(Entrées!$C$37)+($C744-1),4,TRUE,"Entrées")))</f>
        <v>-2274</v>
      </c>
      <c r="AB744" s="28">
        <f ca="1">IF($D744&gt;$D$8,"",INDIRECT(ADDRESS(ROW(Entrées!$C$37)+($D744-1)*24+AB$11,COLUMN(Entrées!$C$37)+($C744-1),4,TRUE,"Entrées")))</f>
        <v>-1354</v>
      </c>
      <c r="AC744" s="11"/>
      <c r="AD744" s="40">
        <f t="shared" ca="1" si="861"/>
        <v>-1915.3333333333333</v>
      </c>
      <c r="AE744" s="40">
        <f t="shared" ca="1" si="887"/>
        <v>747</v>
      </c>
      <c r="AF744" s="40">
        <f t="shared" ca="1" si="888"/>
        <v>-2621</v>
      </c>
      <c r="AG744" s="4"/>
      <c r="AH744" s="11">
        <f>Entrées!A771</f>
        <v>31</v>
      </c>
      <c r="AI744" s="13">
        <f>Entrées!B771</f>
        <v>14</v>
      </c>
      <c r="AJ744" s="31">
        <f t="shared" ca="1" si="889"/>
        <v>49473.956989247294</v>
      </c>
      <c r="AK744" s="31">
        <f t="shared" ca="1" si="862"/>
        <v>49350.672043010745</v>
      </c>
      <c r="AL744" s="31">
        <f t="shared" ca="1" si="863"/>
        <v>49398.118279569891</v>
      </c>
      <c r="AM744" s="31">
        <f t="shared" ca="1" si="864"/>
        <v>347.55645161290329</v>
      </c>
      <c r="AN744" s="31">
        <f t="shared" ca="1" si="865"/>
        <v>2588.1444892473114</v>
      </c>
      <c r="AO744" s="31">
        <f t="shared" ca="1" si="866"/>
        <v>1503.5463709677417</v>
      </c>
      <c r="AP744" s="31">
        <f t="shared" ca="1" si="867"/>
        <v>41704.171370967742</v>
      </c>
      <c r="AQ744" s="31">
        <f t="shared" ca="1" si="868"/>
        <v>2152.7096774193546</v>
      </c>
      <c r="AR744" s="31">
        <f t="shared" ca="1" si="869"/>
        <v>402.56922043010746</v>
      </c>
      <c r="AS744" s="31">
        <f t="shared" ca="1" si="870"/>
        <v>6508.2741935483891</v>
      </c>
      <c r="AT744" s="31">
        <f t="shared" ca="1" si="871"/>
        <v>-813.07862903225805</v>
      </c>
      <c r="AU744" s="31">
        <f t="shared" ca="1" si="872"/>
        <v>663.5913978494624</v>
      </c>
      <c r="AV744" s="31">
        <f t="shared" ca="1" si="873"/>
        <v>-5583.5161290322567</v>
      </c>
      <c r="AW744" s="31">
        <f t="shared" ca="1" si="874"/>
        <v>65.047043010752674</v>
      </c>
      <c r="AX744" s="31">
        <f t="shared" ca="1" si="875"/>
        <v>1350.5215053763443</v>
      </c>
      <c r="AY744" s="31">
        <f t="shared" ca="1" si="876"/>
        <v>-1174.383064516129</v>
      </c>
      <c r="AZ744" s="31">
        <f t="shared" ca="1" si="877"/>
        <v>-997.34811827956992</v>
      </c>
      <c r="BA744" s="31">
        <f t="shared" ca="1" si="878"/>
        <v>-382.02016129032256</v>
      </c>
      <c r="BB744" s="31">
        <f t="shared" ca="1" si="879"/>
        <v>-2410.5497311827958</v>
      </c>
      <c r="BC744" s="31">
        <f t="shared" ca="1" si="880"/>
        <v>-1597.1438172043011</v>
      </c>
      <c r="BF744" s="11">
        <f t="shared" si="881"/>
        <v>31</v>
      </c>
      <c r="BG744" s="11">
        <f t="shared" si="891"/>
        <v>14</v>
      </c>
      <c r="BH744" s="32">
        <f>IF($BF744&gt;$Y$7,"",IF(AND($BF744=$Y$7,$BG744=23),"",Entrées!C772-Entrées!C771))</f>
        <v>-2012.5</v>
      </c>
      <c r="BI744" s="32">
        <f>IF($BF744&gt;$Y$7,"",IF(AND($BF744=$Y$7,$BG744=23),"",Entrées!D772-Entrées!D771))</f>
        <v>-1950</v>
      </c>
      <c r="BJ744" s="32">
        <f>IF($BF744&gt;$Y$7,"",IF(AND($BF744=$Y$7,$BG744=23),"",Entrées!E772-Entrées!E771))</f>
        <v>-2012.5</v>
      </c>
      <c r="BK744" s="32">
        <f>IF($BF744&gt;$Y$7,"",IF(AND($BF744=$Y$7,$BG744=23),"",Entrées!F772-Entrées!F771))</f>
        <v>-0.5</v>
      </c>
      <c r="BL744" s="32">
        <f>IF($BF744&gt;$Y$7,"",IF(AND($BF744=$Y$7,$BG744=23),"",Entrées!G772-Entrées!G771))</f>
        <v>-129.5</v>
      </c>
      <c r="BM744" s="32">
        <f>IF($BF744&gt;$Y$7,"",IF(AND($BF744=$Y$7,$BG744=23),"",Entrées!H772-Entrées!H771))</f>
        <v>-87</v>
      </c>
      <c r="BN744" s="32">
        <f>IF($BF744&gt;$Y$7,"",IF(AND($BF744=$Y$7,$BG744=23),"",Entrées!I772-Entrées!I771))</f>
        <v>-200.5</v>
      </c>
      <c r="BO744" s="32">
        <f>IF($BF744&gt;$Y$7,"",IF(AND($BF744=$Y$7,$BG744=23),"",Entrées!J772-Entrées!J771))</f>
        <v>-114</v>
      </c>
      <c r="BP744" s="32">
        <f>IF($BF744&gt;$Y$7,"",IF(AND($BF744=$Y$7,$BG744=23),"",Entrées!K772-Entrées!K771))</f>
        <v>-411</v>
      </c>
      <c r="BQ744" s="32">
        <f>IF($BF744&gt;$Y$7,"",IF(AND($BF744=$Y$7,$BG744=23),"",Entrées!L772-Entrées!L771))</f>
        <v>-948.5</v>
      </c>
      <c r="BR744" s="32">
        <f>IF($BF744&gt;$Y$7,"",IF(AND($BF744=$Y$7,$BG744=23),"",Entrées!M772-Entrées!M771))</f>
        <v>-33.5</v>
      </c>
      <c r="BS744" s="32">
        <f>IF($BF744&gt;$Y$7,"",IF(AND($BF744=$Y$7,$BG744=23),"",Entrées!N772-Entrées!N771))</f>
        <v>-10</v>
      </c>
      <c r="BT744" s="32">
        <f>IF($BF744&gt;$Y$7,"",IF(AND($BF744=$Y$7,$BG744=23),"",Entrées!O772-Entrées!O771))</f>
        <v>-77.5</v>
      </c>
      <c r="BU744" s="32">
        <f>IF($BF744&gt;$Y$7,"",IF(AND($BF744=$Y$7,$BG744=23),"",Entrées!P772-Entrées!P771))</f>
        <v>0.5</v>
      </c>
      <c r="BV744" s="32">
        <f>IF($BF744&gt;$Y$7,"",IF(AND($BF744=$Y$7,$BG744=23),"",Entrées!Q772-Entrées!Q771))</f>
        <v>0</v>
      </c>
      <c r="BW744" s="32">
        <f>IF($BF744&gt;$Y$7,"",IF(AND($BF744=$Y$7,$BG744=23),"",Entrées!R772-Entrées!R771))</f>
        <v>0</v>
      </c>
      <c r="BX744" s="32">
        <f>IF($BF744&gt;$Y$7,"",IF(AND($BF744=$Y$7,$BG744=23),"",Entrées!S772-Entrées!S771))</f>
        <v>29</v>
      </c>
      <c r="BY744" s="32">
        <f>IF($BF744&gt;$Y$7,"",IF(AND($BF744=$Y$7,$BG744=23),"",Entrées!T772-Entrées!T771))</f>
        <v>-50</v>
      </c>
      <c r="BZ744" s="32">
        <f>IF($BF744&gt;$Y$7,"",IF(AND($BF744=$Y$7,$BG744=23),"",Entrées!U772-Entrées!U771))</f>
        <v>0</v>
      </c>
      <c r="CA744" s="32">
        <f>IF($BF744&gt;$Y$7,"",IF(AND($BF744=$Y$7,$BG744=23),"",Entrées!V772-Entrées!V771))</f>
        <v>-79</v>
      </c>
      <c r="CD744" s="33">
        <f>IF($BF744&lt;=$Y$7,Entrées!J771/CD$2,"")</f>
        <v>0.23555387332828664</v>
      </c>
      <c r="CE744" s="33">
        <f>IF($BF744&lt;=$Y$7,Entrées!K771/CE$2,"")</f>
        <v>0.37279025322503584</v>
      </c>
      <c r="CF744" s="11">
        <f t="shared" si="882"/>
        <v>7926</v>
      </c>
      <c r="CG744" s="11">
        <f t="shared" si="883"/>
        <v>4186</v>
      </c>
      <c r="CH744" s="52">
        <f t="shared" si="884"/>
        <v>0.27160101910413265</v>
      </c>
      <c r="CI744" s="52">
        <f t="shared" si="885"/>
        <v>9.6170382329218221E-2</v>
      </c>
    </row>
    <row r="745" spans="1:87">
      <c r="C745" s="11">
        <f t="shared" si="890"/>
        <v>20</v>
      </c>
      <c r="D745" s="27">
        <f t="shared" si="886"/>
        <v>31</v>
      </c>
      <c r="E745" s="28">
        <f ca="1">IF($D745&gt;$D$8,"",INDIRECT(ADDRESS(ROW(Entrées!$C$37)+($D745-1)*24+E$11,COLUMN(Entrées!$C$37)+($C745-1),4,TRUE,"Entrées")))</f>
        <v>-2004</v>
      </c>
      <c r="F745" s="28">
        <f ca="1">IF($D745&gt;$D$8,"",INDIRECT(ADDRESS(ROW(Entrées!$C$37)+($D745-1)*24+F$11,COLUMN(Entrées!$C$37)+($C745-1),4,TRUE,"Entrées")))</f>
        <v>-2141</v>
      </c>
      <c r="G745" s="28">
        <f ca="1">IF($D745&gt;$D$8,"",INDIRECT(ADDRESS(ROW(Entrées!$C$37)+($D745-1)*24+G$11,COLUMN(Entrées!$C$37)+($C745-1),4,TRUE,"Entrées")))</f>
        <v>-1978</v>
      </c>
      <c r="H745" s="28">
        <f ca="1">IF($D745&gt;$D$8,"",INDIRECT(ADDRESS(ROW(Entrées!$C$37)+($D745-1)*24+H$11,COLUMN(Entrées!$C$37)+($C745-1),4,TRUE,"Entrées")))</f>
        <v>-2109</v>
      </c>
      <c r="I745" s="28">
        <f ca="1">IF($D745&gt;$D$8,"",INDIRECT(ADDRESS(ROW(Entrées!$C$37)+($D745-1)*24+I$11,COLUMN(Entrées!$C$37)+($C745-1),4,TRUE,"Entrées")))</f>
        <v>-2047</v>
      </c>
      <c r="J745" s="28">
        <f ca="1">IF($D745&gt;$D$8,"",INDIRECT(ADDRESS(ROW(Entrées!$C$37)+($D745-1)*24+J$11,COLUMN(Entrées!$C$37)+($C745-1),4,TRUE,"Entrées")))</f>
        <v>-2401</v>
      </c>
      <c r="K745" s="28">
        <f ca="1">IF($D745&gt;$D$8,"",INDIRECT(ADDRESS(ROW(Entrées!$C$37)+($D745-1)*24+K$11,COLUMN(Entrées!$C$37)+($C745-1),4,TRUE,"Entrées")))</f>
        <v>-2592</v>
      </c>
      <c r="L745" s="28">
        <f ca="1">IF($D745&gt;$D$8,"",INDIRECT(ADDRESS(ROW(Entrées!$C$37)+($D745-1)*24+L$11,COLUMN(Entrées!$C$37)+($C745-1),4,TRUE,"Entrées")))</f>
        <v>-1805</v>
      </c>
      <c r="M745" s="28">
        <f ca="1">IF($D745&gt;$D$8,"",INDIRECT(ADDRESS(ROW(Entrées!$C$37)+($D745-1)*24+M$11,COLUMN(Entrées!$C$37)+($C745-1),4,TRUE,"Entrées")))</f>
        <v>-1185</v>
      </c>
      <c r="N745" s="28">
        <f ca="1">IF($D745&gt;$D$8,"",INDIRECT(ADDRESS(ROW(Entrées!$C$37)+($D745-1)*24+N$11,COLUMN(Entrées!$C$37)+($C745-1),4,TRUE,"Entrées")))</f>
        <v>-1222</v>
      </c>
      <c r="O745" s="28">
        <f ca="1">IF($D745&gt;$D$8,"",INDIRECT(ADDRESS(ROW(Entrées!$C$37)+($D745-1)*24+O$11,COLUMN(Entrées!$C$37)+($C745-1),4,TRUE,"Entrées")))</f>
        <v>-1363</v>
      </c>
      <c r="P745" s="28">
        <f ca="1">IF($D745&gt;$D$8,"",INDIRECT(ADDRESS(ROW(Entrées!$C$37)+($D745-1)*24+P$11,COLUMN(Entrées!$C$37)+($C745-1),4,TRUE,"Entrées")))</f>
        <v>-1584</v>
      </c>
      <c r="Q745" s="28">
        <f ca="1">IF($D745&gt;$D$8,"",INDIRECT(ADDRESS(ROW(Entrées!$C$37)+($D745-1)*24+Q$11,COLUMN(Entrées!$C$37)+($C745-1),4,TRUE,"Entrées")))</f>
        <v>-1639</v>
      </c>
      <c r="R745" s="28">
        <f ca="1">IF($D745&gt;$D$8,"",INDIRECT(ADDRESS(ROW(Entrées!$C$37)+($D745-1)*24+R$11,COLUMN(Entrées!$C$37)+($C745-1),4,TRUE,"Entrées")))</f>
        <v>-1946</v>
      </c>
      <c r="S745" s="28">
        <f ca="1">IF($D745&gt;$D$8,"",INDIRECT(ADDRESS(ROW(Entrées!$C$37)+($D745-1)*24+S$11,COLUMN(Entrées!$C$37)+($C745-1),4,TRUE,"Entrées")))</f>
        <v>-2055</v>
      </c>
      <c r="T745" s="28">
        <f ca="1">IF($D745&gt;$D$8,"",INDIRECT(ADDRESS(ROW(Entrées!$C$37)+($D745-1)*24+T$11,COLUMN(Entrées!$C$37)+($C745-1),4,TRUE,"Entrées")))</f>
        <v>-2134</v>
      </c>
      <c r="U745" s="28">
        <f ca="1">IF($D745&gt;$D$8,"",INDIRECT(ADDRESS(ROW(Entrées!$C$37)+($D745-1)*24+U$11,COLUMN(Entrées!$C$37)+($C745-1),4,TRUE,"Entrées")))</f>
        <v>-2140</v>
      </c>
      <c r="V745" s="28">
        <f ca="1">IF($D745&gt;$D$8,"",INDIRECT(ADDRESS(ROW(Entrées!$C$37)+($D745-1)*24+V$11,COLUMN(Entrées!$C$37)+($C745-1),4,TRUE,"Entrées")))</f>
        <v>-1259</v>
      </c>
      <c r="W745" s="28">
        <f ca="1">IF($D745&gt;$D$8,"",INDIRECT(ADDRESS(ROW(Entrées!$C$37)+($D745-1)*24+W$11,COLUMN(Entrées!$C$37)+($C745-1),4,TRUE,"Entrées")))</f>
        <v>-114</v>
      </c>
      <c r="X745" s="28">
        <f ca="1">IF($D745&gt;$D$8,"",INDIRECT(ADDRESS(ROW(Entrées!$C$37)+($D745-1)*24+X$11,COLUMN(Entrées!$C$37)+($C745-1),4,TRUE,"Entrées")))</f>
        <v>-502</v>
      </c>
      <c r="Y745" s="28">
        <f ca="1">IF($D745&gt;$D$8,"",INDIRECT(ADDRESS(ROW(Entrées!$C$37)+($D745-1)*24+Y$11,COLUMN(Entrées!$C$37)+($C745-1),4,TRUE,"Entrées")))</f>
        <v>-977</v>
      </c>
      <c r="Z745" s="28">
        <f ca="1">IF($D745&gt;$D$8,"",INDIRECT(ADDRESS(ROW(Entrées!$C$37)+($D745-1)*24+Z$11,COLUMN(Entrées!$C$37)+($C745-1),4,TRUE,"Entrées")))</f>
        <v>-1733</v>
      </c>
      <c r="AA745" s="28">
        <f ca="1">IF($D745&gt;$D$8,"",INDIRECT(ADDRESS(ROW(Entrées!$C$37)+($D745-1)*24+AA$11,COLUMN(Entrées!$C$37)+($C745-1),4,TRUE,"Entrées")))</f>
        <v>-1259</v>
      </c>
      <c r="AB745" s="28">
        <f ca="1">IF($D745&gt;$D$8,"",INDIRECT(ADDRESS(ROW(Entrées!$C$37)+($D745-1)*24+AB$11,COLUMN(Entrées!$C$37)+($C745-1),4,TRUE,"Entrées")))</f>
        <v>-670</v>
      </c>
      <c r="AC745" s="11"/>
      <c r="AD745" s="40">
        <f t="shared" ca="1" si="861"/>
        <v>-1619.125</v>
      </c>
      <c r="AE745" s="40">
        <f t="shared" ca="1" si="887"/>
        <v>-114</v>
      </c>
      <c r="AF745" s="40">
        <f t="shared" ca="1" si="888"/>
        <v>-2592</v>
      </c>
      <c r="AG745" s="4"/>
      <c r="AH745" s="11">
        <f>Entrées!A772</f>
        <v>31</v>
      </c>
      <c r="AI745" s="13">
        <f>Entrées!B772</f>
        <v>15</v>
      </c>
      <c r="AJ745" s="31">
        <f t="shared" ca="1" si="889"/>
        <v>49473.956989247294</v>
      </c>
      <c r="AK745" s="31">
        <f t="shared" ca="1" si="862"/>
        <v>49350.672043010745</v>
      </c>
      <c r="AL745" s="31">
        <f t="shared" ca="1" si="863"/>
        <v>49398.118279569891</v>
      </c>
      <c r="AM745" s="31">
        <f t="shared" ca="1" si="864"/>
        <v>347.55645161290329</v>
      </c>
      <c r="AN745" s="31">
        <f t="shared" ca="1" si="865"/>
        <v>2588.1444892473114</v>
      </c>
      <c r="AO745" s="31">
        <f t="shared" ca="1" si="866"/>
        <v>1503.5463709677417</v>
      </c>
      <c r="AP745" s="31">
        <f t="shared" ca="1" si="867"/>
        <v>41704.171370967742</v>
      </c>
      <c r="AQ745" s="31">
        <f t="shared" ca="1" si="868"/>
        <v>2152.7096774193546</v>
      </c>
      <c r="AR745" s="31">
        <f t="shared" ca="1" si="869"/>
        <v>402.56922043010746</v>
      </c>
      <c r="AS745" s="31">
        <f t="shared" ca="1" si="870"/>
        <v>6508.2741935483891</v>
      </c>
      <c r="AT745" s="31">
        <f t="shared" ca="1" si="871"/>
        <v>-813.07862903225805</v>
      </c>
      <c r="AU745" s="31">
        <f t="shared" ca="1" si="872"/>
        <v>663.5913978494624</v>
      </c>
      <c r="AV745" s="31">
        <f t="shared" ca="1" si="873"/>
        <v>-5583.5161290322567</v>
      </c>
      <c r="AW745" s="31">
        <f t="shared" ca="1" si="874"/>
        <v>65.047043010752674</v>
      </c>
      <c r="AX745" s="31">
        <f t="shared" ca="1" si="875"/>
        <v>1350.5215053763443</v>
      </c>
      <c r="AY745" s="31">
        <f t="shared" ca="1" si="876"/>
        <v>-1174.383064516129</v>
      </c>
      <c r="AZ745" s="31">
        <f t="shared" ca="1" si="877"/>
        <v>-997.34811827956992</v>
      </c>
      <c r="BA745" s="31">
        <f t="shared" ca="1" si="878"/>
        <v>-382.02016129032256</v>
      </c>
      <c r="BB745" s="31">
        <f t="shared" ca="1" si="879"/>
        <v>-2410.5497311827958</v>
      </c>
      <c r="BC745" s="31">
        <f t="shared" ca="1" si="880"/>
        <v>-1597.1438172043011</v>
      </c>
      <c r="BF745" s="11">
        <f t="shared" si="881"/>
        <v>31</v>
      </c>
      <c r="BG745" s="11">
        <f t="shared" si="891"/>
        <v>15</v>
      </c>
      <c r="BH745" s="32">
        <f>IF($BF745&gt;$Y$7,"",IF(AND($BF745=$Y$7,$BG745=23),"",Entrées!C773-Entrées!C772))</f>
        <v>-1051.5</v>
      </c>
      <c r="BI745" s="32">
        <f>IF($BF745&gt;$Y$7,"",IF(AND($BF745=$Y$7,$BG745=23),"",Entrées!D773-Entrées!D772))</f>
        <v>-1012.5</v>
      </c>
      <c r="BJ745" s="32">
        <f>IF($BF745&gt;$Y$7,"",IF(AND($BF745=$Y$7,$BG745=23),"",Entrées!E773-Entrées!E772))</f>
        <v>-1187.5</v>
      </c>
      <c r="BK745" s="32">
        <f>IF($BF745&gt;$Y$7,"",IF(AND($BF745=$Y$7,$BG745=23),"",Entrées!F773-Entrées!F772))</f>
        <v>-1</v>
      </c>
      <c r="BL745" s="32">
        <f>IF($BF745&gt;$Y$7,"",IF(AND($BF745=$Y$7,$BG745=23),"",Entrées!G773-Entrées!G772))</f>
        <v>-38.5</v>
      </c>
      <c r="BM745" s="32">
        <f>IF($BF745&gt;$Y$7,"",IF(AND($BF745=$Y$7,$BG745=23),"",Entrées!H773-Entrées!H772))</f>
        <v>138</v>
      </c>
      <c r="BN745" s="32">
        <f>IF($BF745&gt;$Y$7,"",IF(AND($BF745=$Y$7,$BG745=23),"",Entrées!I773-Entrées!I772))</f>
        <v>-118.5</v>
      </c>
      <c r="BO745" s="32">
        <f>IF($BF745&gt;$Y$7,"",IF(AND($BF745=$Y$7,$BG745=23),"",Entrées!J773-Entrées!J772))</f>
        <v>-115.5</v>
      </c>
      <c r="BP745" s="32">
        <f>IF($BF745&gt;$Y$7,"",IF(AND($BF745=$Y$7,$BG745=23),"",Entrées!K773-Entrées!K772))</f>
        <v>-528</v>
      </c>
      <c r="BQ745" s="32">
        <f>IF($BF745&gt;$Y$7,"",IF(AND($BF745=$Y$7,$BG745=23),"",Entrées!L773-Entrées!L772))</f>
        <v>-92.5</v>
      </c>
      <c r="BR745" s="32">
        <f>IF($BF745&gt;$Y$7,"",IF(AND($BF745=$Y$7,$BG745=23),"",Entrées!M773-Entrées!M772))</f>
        <v>33.5</v>
      </c>
      <c r="BS745" s="32">
        <f>IF($BF745&gt;$Y$7,"",IF(AND($BF745=$Y$7,$BG745=23),"",Entrées!N773-Entrées!N772))</f>
        <v>8.5</v>
      </c>
      <c r="BT745" s="32">
        <f>IF($BF745&gt;$Y$7,"",IF(AND($BF745=$Y$7,$BG745=23),"",Entrées!O773-Entrées!O772))</f>
        <v>-337</v>
      </c>
      <c r="BU745" s="32">
        <f>IF($BF745&gt;$Y$7,"",IF(AND($BF745=$Y$7,$BG745=23),"",Entrées!P773-Entrées!P772))</f>
        <v>1</v>
      </c>
      <c r="BV745" s="32">
        <f>IF($BF745&gt;$Y$7,"",IF(AND($BF745=$Y$7,$BG745=23),"",Entrées!Q773-Entrées!Q772))</f>
        <v>0</v>
      </c>
      <c r="BW745" s="32">
        <f>IF($BF745&gt;$Y$7,"",IF(AND($BF745=$Y$7,$BG745=23),"",Entrées!R773-Entrées!R772))</f>
        <v>0</v>
      </c>
      <c r="BX745" s="32">
        <f>IF($BF745&gt;$Y$7,"",IF(AND($BF745=$Y$7,$BG745=23),"",Entrées!S773-Entrées!S772))</f>
        <v>-402</v>
      </c>
      <c r="BY745" s="32">
        <f>IF($BF745&gt;$Y$7,"",IF(AND($BF745=$Y$7,$BG745=23),"",Entrées!T773-Entrées!T772))</f>
        <v>5</v>
      </c>
      <c r="BZ745" s="32">
        <f>IF($BF745&gt;$Y$7,"",IF(AND($BF745=$Y$7,$BG745=23),"",Entrées!U773-Entrées!U772))</f>
        <v>0</v>
      </c>
      <c r="CA745" s="32">
        <f>IF($BF745&gt;$Y$7,"",IF(AND($BF745=$Y$7,$BG745=23),"",Entrées!V773-Entrées!V772))</f>
        <v>-6</v>
      </c>
      <c r="CD745" s="33">
        <f>IF($BF745&lt;=$Y$7,Entrées!J772/CD$2,"")</f>
        <v>0.2211708301791572</v>
      </c>
      <c r="CE745" s="33">
        <f>IF($BF745&lt;=$Y$7,Entrées!K772/CE$2,"")</f>
        <v>0.27460582895365504</v>
      </c>
      <c r="CF745" s="11">
        <f t="shared" si="882"/>
        <v>7926</v>
      </c>
      <c r="CG745" s="11">
        <f t="shared" si="883"/>
        <v>4186</v>
      </c>
      <c r="CH745" s="52">
        <f t="shared" si="884"/>
        <v>0.27160101910413265</v>
      </c>
      <c r="CI745" s="52">
        <f t="shared" si="885"/>
        <v>9.6170382329218221E-2</v>
      </c>
    </row>
    <row r="746" spans="1:87">
      <c r="C746" s="29" t="s">
        <v>93</v>
      </c>
      <c r="D746" s="29"/>
      <c r="E746" s="30">
        <f ca="1">SUM(E715:E745)/$D$8</f>
        <v>-1440.7741935483871</v>
      </c>
      <c r="F746" s="30">
        <f t="shared" ref="F746" ca="1" si="892">SUM(F715:F745)/$D$8</f>
        <v>-1457.8387096774193</v>
      </c>
      <c r="G746" s="30">
        <f t="shared" ref="G746" ca="1" si="893">SUM(G715:G745)/$D$8</f>
        <v>-1723.9032258064517</v>
      </c>
      <c r="H746" s="30">
        <f t="shared" ref="H746" ca="1" si="894">SUM(H715:H745)/$D$8</f>
        <v>-2038.7741935483871</v>
      </c>
      <c r="I746" s="30">
        <f t="shared" ref="I746" ca="1" si="895">SUM(I715:I745)/$D$8</f>
        <v>-2115.9677419354839</v>
      </c>
      <c r="J746" s="30">
        <f t="shared" ref="J746" ca="1" si="896">SUM(J715:J745)/$D$8</f>
        <v>-2156.516129032258</v>
      </c>
      <c r="K746" s="30">
        <f t="shared" ref="K746" ca="1" si="897">SUM(K715:K745)/$D$8</f>
        <v>-2121.4193548387098</v>
      </c>
      <c r="L746" s="30">
        <f t="shared" ref="L746" ca="1" si="898">SUM(L715:L745)/$D$8</f>
        <v>-1690.741935483871</v>
      </c>
      <c r="M746" s="30">
        <f t="shared" ref="M746" ca="1" si="899">SUM(M715:M745)/$D$8</f>
        <v>-1395.8709677419354</v>
      </c>
      <c r="N746" s="30">
        <f t="shared" ref="N746" ca="1" si="900">SUM(N715:N745)/$D$8</f>
        <v>-1166.0645161290322</v>
      </c>
      <c r="O746" s="30">
        <f t="shared" ref="O746" ca="1" si="901">SUM(O715:O745)/$D$8</f>
        <v>-1250.1612903225807</v>
      </c>
      <c r="P746" s="30">
        <f t="shared" ref="P746" ca="1" si="902">SUM(P715:P745)/$D$8</f>
        <v>-1343.5806451612902</v>
      </c>
      <c r="Q746" s="30">
        <f t="shared" ref="Q746" ca="1" si="903">SUM(Q715:Q745)/$D$8</f>
        <v>-1310.6451612903227</v>
      </c>
      <c r="R746" s="30">
        <f t="shared" ref="R746" ca="1" si="904">SUM(R715:R745)/$D$8</f>
        <v>-1517.8709677419354</v>
      </c>
      <c r="S746" s="30">
        <f t="shared" ref="S746" ca="1" si="905">SUM(S715:S745)/$D$8</f>
        <v>-1795.741935483871</v>
      </c>
      <c r="T746" s="30">
        <f t="shared" ref="T746" ca="1" si="906">SUM(T715:T745)/$D$8</f>
        <v>-2066.8064516129034</v>
      </c>
      <c r="U746" s="30">
        <f t="shared" ref="U746" ca="1" si="907">SUM(U715:U745)/$D$8</f>
        <v>-2156.3548387096776</v>
      </c>
      <c r="V746" s="30">
        <f t="shared" ref="V746" ca="1" si="908">SUM(V715:V745)/$D$8</f>
        <v>-1871.8064516129032</v>
      </c>
      <c r="W746" s="30">
        <f t="shared" ref="W746" ca="1" si="909">SUM(W715:W745)/$D$8</f>
        <v>-1352.0967741935483</v>
      </c>
      <c r="X746" s="30">
        <f t="shared" ref="X746" ca="1" si="910">SUM(X715:X745)/$D$8</f>
        <v>-668.22580645161293</v>
      </c>
      <c r="Y746" s="30">
        <f t="shared" ref="Y746" ca="1" si="911">SUM(Y715:Y745)/$D$8</f>
        <v>-1113.6774193548388</v>
      </c>
      <c r="Z746" s="30">
        <f t="shared" ref="Z746" ca="1" si="912">SUM(Z715:Z745)/$D$8</f>
        <v>-1714.3225806451612</v>
      </c>
      <c r="AA746" s="30">
        <f t="shared" ref="AA746" ca="1" si="913">SUM(AA715:AA745)/$D$8</f>
        <v>-1624.741935483871</v>
      </c>
      <c r="AB746" s="30">
        <f t="shared" ref="AB746" ca="1" si="914">SUM(AB715:AB745)/$D$8</f>
        <v>-1237.5483870967741</v>
      </c>
      <c r="AC746" s="41"/>
      <c r="AD746" s="42">
        <f ca="1">SUM(INDIRECT(A733):INDIRECT(A734))/$D$8</f>
        <v>-1597.1438172043011</v>
      </c>
      <c r="AE746" s="42">
        <f ca="1">MAX(INDIRECT(A735):INDIRECT(A736))</f>
        <v>1100</v>
      </c>
      <c r="AF746" s="42">
        <f ca="1">MIN(INDIRECT(A737):INDIRECT(A738))</f>
        <v>-3155</v>
      </c>
      <c r="AG746" s="25"/>
      <c r="AH746" s="11">
        <f>Entrées!A773</f>
        <v>31</v>
      </c>
      <c r="AI746" s="13">
        <f>Entrées!B773</f>
        <v>16</v>
      </c>
      <c r="AJ746" s="31">
        <f t="shared" ca="1" si="889"/>
        <v>49473.956989247294</v>
      </c>
      <c r="AK746" s="31">
        <f t="shared" ca="1" si="862"/>
        <v>49350.672043010745</v>
      </c>
      <c r="AL746" s="31">
        <f t="shared" ca="1" si="863"/>
        <v>49398.118279569891</v>
      </c>
      <c r="AM746" s="31">
        <f t="shared" ca="1" si="864"/>
        <v>347.55645161290329</v>
      </c>
      <c r="AN746" s="31">
        <f t="shared" ca="1" si="865"/>
        <v>2588.1444892473114</v>
      </c>
      <c r="AO746" s="31">
        <f t="shared" ca="1" si="866"/>
        <v>1503.5463709677417</v>
      </c>
      <c r="AP746" s="31">
        <f t="shared" ca="1" si="867"/>
        <v>41704.171370967742</v>
      </c>
      <c r="AQ746" s="31">
        <f t="shared" ca="1" si="868"/>
        <v>2152.7096774193546</v>
      </c>
      <c r="AR746" s="31">
        <f t="shared" ca="1" si="869"/>
        <v>402.56922043010746</v>
      </c>
      <c r="AS746" s="31">
        <f t="shared" ca="1" si="870"/>
        <v>6508.2741935483891</v>
      </c>
      <c r="AT746" s="31">
        <f t="shared" ca="1" si="871"/>
        <v>-813.07862903225805</v>
      </c>
      <c r="AU746" s="31">
        <f t="shared" ca="1" si="872"/>
        <v>663.5913978494624</v>
      </c>
      <c r="AV746" s="31">
        <f t="shared" ca="1" si="873"/>
        <v>-5583.5161290322567</v>
      </c>
      <c r="AW746" s="31">
        <f t="shared" ca="1" si="874"/>
        <v>65.047043010752674</v>
      </c>
      <c r="AX746" s="31">
        <f t="shared" ca="1" si="875"/>
        <v>1350.5215053763443</v>
      </c>
      <c r="AY746" s="31">
        <f t="shared" ca="1" si="876"/>
        <v>-1174.383064516129</v>
      </c>
      <c r="AZ746" s="31">
        <f t="shared" ca="1" si="877"/>
        <v>-997.34811827956992</v>
      </c>
      <c r="BA746" s="31">
        <f t="shared" ca="1" si="878"/>
        <v>-382.02016129032256</v>
      </c>
      <c r="BB746" s="31">
        <f t="shared" ca="1" si="879"/>
        <v>-2410.5497311827958</v>
      </c>
      <c r="BC746" s="31">
        <f t="shared" ca="1" si="880"/>
        <v>-1597.1438172043011</v>
      </c>
      <c r="BF746" s="11">
        <f t="shared" si="881"/>
        <v>31</v>
      </c>
      <c r="BG746" s="11">
        <f t="shared" si="891"/>
        <v>16</v>
      </c>
      <c r="BH746" s="32">
        <f>IF($BF746&gt;$Y$7,"",IF(AND($BF746=$Y$7,$BG746=23),"",Entrées!C774-Entrées!C773))</f>
        <v>396</v>
      </c>
      <c r="BI746" s="32">
        <f>IF($BF746&gt;$Y$7,"",IF(AND($BF746=$Y$7,$BG746=23),"",Entrées!D774-Entrées!D773))</f>
        <v>1512.5</v>
      </c>
      <c r="BJ746" s="32">
        <f>IF($BF746&gt;$Y$7,"",IF(AND($BF746=$Y$7,$BG746=23),"",Entrées!E774-Entrées!E773))</f>
        <v>1162.5</v>
      </c>
      <c r="BK746" s="32">
        <f>IF($BF746&gt;$Y$7,"",IF(AND($BF746=$Y$7,$BG746=23),"",Entrées!F774-Entrées!F773))</f>
        <v>0</v>
      </c>
      <c r="BL746" s="32">
        <f>IF($BF746&gt;$Y$7,"",IF(AND($BF746=$Y$7,$BG746=23),"",Entrées!G774-Entrées!G773))</f>
        <v>-26.5</v>
      </c>
      <c r="BM746" s="32">
        <f>IF($BF746&gt;$Y$7,"",IF(AND($BF746=$Y$7,$BG746=23),"",Entrées!H774-Entrées!H773))</f>
        <v>150</v>
      </c>
      <c r="BN746" s="32">
        <f>IF($BF746&gt;$Y$7,"",IF(AND($BF746=$Y$7,$BG746=23),"",Entrées!I774-Entrées!I773))</f>
        <v>339.5</v>
      </c>
      <c r="BO746" s="32">
        <f>IF($BF746&gt;$Y$7,"",IF(AND($BF746=$Y$7,$BG746=23),"",Entrées!J774-Entrées!J773))</f>
        <v>-0.5</v>
      </c>
      <c r="BP746" s="32">
        <f>IF($BF746&gt;$Y$7,"",IF(AND($BF746=$Y$7,$BG746=23),"",Entrées!K774-Entrées!K773))</f>
        <v>-497</v>
      </c>
      <c r="BQ746" s="32">
        <f>IF($BF746&gt;$Y$7,"",IF(AND($BF746=$Y$7,$BG746=23),"",Entrées!L774-Entrées!L773))</f>
        <v>654</v>
      </c>
      <c r="BR746" s="32">
        <f>IF($BF746&gt;$Y$7,"",IF(AND($BF746=$Y$7,$BG746=23),"",Entrées!M774-Entrées!M773))</f>
        <v>-15.5</v>
      </c>
      <c r="BS746" s="32">
        <f>IF($BF746&gt;$Y$7,"",IF(AND($BF746=$Y$7,$BG746=23),"",Entrées!N774-Entrées!N773))</f>
        <v>10</v>
      </c>
      <c r="BT746" s="32">
        <f>IF($BF746&gt;$Y$7,"",IF(AND($BF746=$Y$7,$BG746=23),"",Entrées!O774-Entrées!O773))</f>
        <v>-218</v>
      </c>
      <c r="BU746" s="32">
        <f>IF($BF746&gt;$Y$7,"",IF(AND($BF746=$Y$7,$BG746=23),"",Entrées!P774-Entrées!P773))</f>
        <v>-0.5</v>
      </c>
      <c r="BV746" s="32">
        <f>IF($BF746&gt;$Y$7,"",IF(AND($BF746=$Y$7,$BG746=23),"",Entrées!Q774-Entrées!Q773))</f>
        <v>-1031</v>
      </c>
      <c r="BW746" s="32">
        <f>IF($BF746&gt;$Y$7,"",IF(AND($BF746=$Y$7,$BG746=23),"",Entrées!R774-Entrées!R773))</f>
        <v>8</v>
      </c>
      <c r="BX746" s="32">
        <f>IF($BF746&gt;$Y$7,"",IF(AND($BF746=$Y$7,$BG746=23),"",Entrées!S774-Entrées!S773))</f>
        <v>-226</v>
      </c>
      <c r="BY746" s="32">
        <f>IF($BF746&gt;$Y$7,"",IF(AND($BF746=$Y$7,$BG746=23),"",Entrées!T774-Entrées!T773))</f>
        <v>745</v>
      </c>
      <c r="BZ746" s="32">
        <f>IF($BF746&gt;$Y$7,"",IF(AND($BF746=$Y$7,$BG746=23),"",Entrées!U774-Entrées!U773))</f>
        <v>0</v>
      </c>
      <c r="CA746" s="32">
        <f>IF($BF746&gt;$Y$7,"",IF(AND($BF746=$Y$7,$BG746=23),"",Entrées!V774-Entrées!V773))</f>
        <v>881</v>
      </c>
      <c r="CD746" s="33">
        <f>IF($BF746&lt;=$Y$7,Entrées!J773/CD$2,"")</f>
        <v>0.20659853646227605</v>
      </c>
      <c r="CE746" s="33">
        <f>IF($BF746&lt;=$Y$7,Entrées!K773/CE$2,"")</f>
        <v>0.14847109412326803</v>
      </c>
      <c r="CF746" s="11">
        <f t="shared" si="882"/>
        <v>7926</v>
      </c>
      <c r="CG746" s="11">
        <f t="shared" si="883"/>
        <v>4186</v>
      </c>
      <c r="CH746" s="52">
        <f t="shared" si="884"/>
        <v>0.27160101910413265</v>
      </c>
      <c r="CI746" s="52">
        <f t="shared" si="885"/>
        <v>9.6170382329218221E-2</v>
      </c>
    </row>
    <row r="747" spans="1:87">
      <c r="C747" s="29" t="s">
        <v>140</v>
      </c>
      <c r="D747" s="29"/>
      <c r="E747" s="30">
        <f ca="1">MAX(E715:E745)</f>
        <v>-468</v>
      </c>
      <c r="F747" s="30">
        <f t="shared" ref="F747:AB747" ca="1" si="915">MAX(F715:F745)</f>
        <v>-396</v>
      </c>
      <c r="G747" s="30">
        <f t="shared" ca="1" si="915"/>
        <v>-615</v>
      </c>
      <c r="H747" s="30">
        <f t="shared" ca="1" si="915"/>
        <v>-801</v>
      </c>
      <c r="I747" s="30">
        <f t="shared" ca="1" si="915"/>
        <v>-1183</v>
      </c>
      <c r="J747" s="30">
        <f t="shared" ca="1" si="915"/>
        <v>-1165</v>
      </c>
      <c r="K747" s="30">
        <f t="shared" ca="1" si="915"/>
        <v>-472</v>
      </c>
      <c r="L747" s="30">
        <f t="shared" ca="1" si="915"/>
        <v>-64</v>
      </c>
      <c r="M747" s="30">
        <f t="shared" ca="1" si="915"/>
        <v>387</v>
      </c>
      <c r="N747" s="30">
        <f t="shared" ca="1" si="915"/>
        <v>489</v>
      </c>
      <c r="O747" s="30">
        <f t="shared" ca="1" si="915"/>
        <v>325</v>
      </c>
      <c r="P747" s="30">
        <f t="shared" ca="1" si="915"/>
        <v>-83</v>
      </c>
      <c r="Q747" s="30">
        <f t="shared" ca="1" si="915"/>
        <v>8</v>
      </c>
      <c r="R747" s="30">
        <f t="shared" ca="1" si="915"/>
        <v>228</v>
      </c>
      <c r="S747" s="30">
        <f t="shared" ca="1" si="915"/>
        <v>-339</v>
      </c>
      <c r="T747" s="30">
        <f t="shared" ca="1" si="915"/>
        <v>-880</v>
      </c>
      <c r="U747" s="30">
        <f t="shared" ca="1" si="915"/>
        <v>-1212</v>
      </c>
      <c r="V747" s="30">
        <f t="shared" ca="1" si="915"/>
        <v>664</v>
      </c>
      <c r="W747" s="30">
        <f t="shared" ca="1" si="915"/>
        <v>693</v>
      </c>
      <c r="X747" s="30">
        <f t="shared" ca="1" si="915"/>
        <v>1100</v>
      </c>
      <c r="Y747" s="30">
        <f t="shared" ca="1" si="915"/>
        <v>1100</v>
      </c>
      <c r="Z747" s="30">
        <f t="shared" ca="1" si="915"/>
        <v>375</v>
      </c>
      <c r="AA747" s="30">
        <f t="shared" ca="1" si="915"/>
        <v>-522</v>
      </c>
      <c r="AB747" s="30">
        <f t="shared" ca="1" si="915"/>
        <v>-203</v>
      </c>
      <c r="AC747" s="41" t="s">
        <v>142</v>
      </c>
      <c r="AD747" s="42">
        <f ca="1">SUM(E746:AB746)/24</f>
        <v>-1597.1438172043011</v>
      </c>
      <c r="AE747" s="42">
        <f ca="1">MAX(E747:AB747)</f>
        <v>1100</v>
      </c>
      <c r="AF747" s="42">
        <f ca="1">MIN(E748:AB748)</f>
        <v>-3155</v>
      </c>
      <c r="AG747" s="25"/>
      <c r="AH747" s="11">
        <f>Entrées!A774</f>
        <v>31</v>
      </c>
      <c r="AI747" s="13">
        <f>Entrées!B774</f>
        <v>17</v>
      </c>
      <c r="AJ747" s="31">
        <f t="shared" ca="1" si="889"/>
        <v>49473.956989247294</v>
      </c>
      <c r="AK747" s="31">
        <f t="shared" ca="1" si="862"/>
        <v>49350.672043010745</v>
      </c>
      <c r="AL747" s="31">
        <f t="shared" ca="1" si="863"/>
        <v>49398.118279569891</v>
      </c>
      <c r="AM747" s="31">
        <f t="shared" ca="1" si="864"/>
        <v>347.55645161290329</v>
      </c>
      <c r="AN747" s="31">
        <f t="shared" ca="1" si="865"/>
        <v>2588.1444892473114</v>
      </c>
      <c r="AO747" s="31">
        <f t="shared" ca="1" si="866"/>
        <v>1503.5463709677417</v>
      </c>
      <c r="AP747" s="31">
        <f t="shared" ca="1" si="867"/>
        <v>41704.171370967742</v>
      </c>
      <c r="AQ747" s="31">
        <f t="shared" ca="1" si="868"/>
        <v>2152.7096774193546</v>
      </c>
      <c r="AR747" s="31">
        <f t="shared" ca="1" si="869"/>
        <v>402.56922043010746</v>
      </c>
      <c r="AS747" s="31">
        <f t="shared" ca="1" si="870"/>
        <v>6508.2741935483891</v>
      </c>
      <c r="AT747" s="31">
        <f t="shared" ca="1" si="871"/>
        <v>-813.07862903225805</v>
      </c>
      <c r="AU747" s="31">
        <f t="shared" ca="1" si="872"/>
        <v>663.5913978494624</v>
      </c>
      <c r="AV747" s="31">
        <f t="shared" ca="1" si="873"/>
        <v>-5583.5161290322567</v>
      </c>
      <c r="AW747" s="31">
        <f t="shared" ca="1" si="874"/>
        <v>65.047043010752674</v>
      </c>
      <c r="AX747" s="31">
        <f t="shared" ca="1" si="875"/>
        <v>1350.5215053763443</v>
      </c>
      <c r="AY747" s="31">
        <f t="shared" ca="1" si="876"/>
        <v>-1174.383064516129</v>
      </c>
      <c r="AZ747" s="31">
        <f t="shared" ca="1" si="877"/>
        <v>-997.34811827956992</v>
      </c>
      <c r="BA747" s="31">
        <f t="shared" ca="1" si="878"/>
        <v>-382.02016129032256</v>
      </c>
      <c r="BB747" s="31">
        <f t="shared" ca="1" si="879"/>
        <v>-2410.5497311827958</v>
      </c>
      <c r="BC747" s="31">
        <f t="shared" ca="1" si="880"/>
        <v>-1597.1438172043011</v>
      </c>
      <c r="BF747" s="11">
        <f t="shared" si="881"/>
        <v>31</v>
      </c>
      <c r="BG747" s="11">
        <f t="shared" si="891"/>
        <v>17</v>
      </c>
      <c r="BH747" s="32">
        <f>IF($BF747&gt;$Y$7,"",IF(AND($BF747=$Y$7,$BG747=23),"",Entrées!C775-Entrées!C774))</f>
        <v>4778</v>
      </c>
      <c r="BI747" s="32">
        <f>IF($BF747&gt;$Y$7,"",IF(AND($BF747=$Y$7,$BG747=23),"",Entrées!D775-Entrées!D774))</f>
        <v>5500</v>
      </c>
      <c r="BJ747" s="32">
        <f>IF($BF747&gt;$Y$7,"",IF(AND($BF747=$Y$7,$BG747=23),"",Entrées!E775-Entrées!E774))</f>
        <v>5187.5</v>
      </c>
      <c r="BK747" s="32">
        <f>IF($BF747&gt;$Y$7,"",IF(AND($BF747=$Y$7,$BG747=23),"",Entrées!F775-Entrées!F774))</f>
        <v>-7.5</v>
      </c>
      <c r="BL747" s="32">
        <f>IF($BF747&gt;$Y$7,"",IF(AND($BF747=$Y$7,$BG747=23),"",Entrées!G775-Entrées!G774))</f>
        <v>171.5</v>
      </c>
      <c r="BM747" s="32">
        <f>IF($BF747&gt;$Y$7,"",IF(AND($BF747=$Y$7,$BG747=23),"",Entrées!H775-Entrées!H774))</f>
        <v>135.5</v>
      </c>
      <c r="BN747" s="32">
        <f>IF($BF747&gt;$Y$7,"",IF(AND($BF747=$Y$7,$BG747=23),"",Entrées!I775-Entrées!I774))</f>
        <v>95</v>
      </c>
      <c r="BO747" s="32">
        <f>IF($BF747&gt;$Y$7,"",IF(AND($BF747=$Y$7,$BG747=23),"",Entrées!J775-Entrées!J774))</f>
        <v>16.5</v>
      </c>
      <c r="BP747" s="32">
        <f>IF($BF747&gt;$Y$7,"",IF(AND($BF747=$Y$7,$BG747=23),"",Entrées!K775-Entrées!K774))</f>
        <v>-122.5</v>
      </c>
      <c r="BQ747" s="32">
        <f>IF($BF747&gt;$Y$7,"",IF(AND($BF747=$Y$7,$BG747=23),"",Entrées!L775-Entrées!L774))</f>
        <v>2348.5</v>
      </c>
      <c r="BR747" s="32">
        <f>IF($BF747&gt;$Y$7,"",IF(AND($BF747=$Y$7,$BG747=23),"",Entrées!M775-Entrées!M774))</f>
        <v>-30.5</v>
      </c>
      <c r="BS747" s="32">
        <f>IF($BF747&gt;$Y$7,"",IF(AND($BF747=$Y$7,$BG747=23),"",Entrées!N775-Entrées!N774))</f>
        <v>13</v>
      </c>
      <c r="BT747" s="32">
        <f>IF($BF747&gt;$Y$7,"",IF(AND($BF747=$Y$7,$BG747=23),"",Entrées!O775-Entrées!O774))</f>
        <v>2158.5</v>
      </c>
      <c r="BU747" s="32">
        <f>IF($BF747&gt;$Y$7,"",IF(AND($BF747=$Y$7,$BG747=23),"",Entrées!P775-Entrées!P774))</f>
        <v>0</v>
      </c>
      <c r="BV747" s="32">
        <f>IF($BF747&gt;$Y$7,"",IF(AND($BF747=$Y$7,$BG747=23),"",Entrées!Q775-Entrées!Q774))</f>
        <v>680</v>
      </c>
      <c r="BW747" s="32">
        <f>IF($BF747&gt;$Y$7,"",IF(AND($BF747=$Y$7,$BG747=23),"",Entrées!R775-Entrées!R774))</f>
        <v>-8</v>
      </c>
      <c r="BX747" s="32">
        <f>IF($BF747&gt;$Y$7,"",IF(AND($BF747=$Y$7,$BG747=23),"",Entrées!S775-Entrées!S774))</f>
        <v>609</v>
      </c>
      <c r="BY747" s="32">
        <f>IF($BF747&gt;$Y$7,"",IF(AND($BF747=$Y$7,$BG747=23),"",Entrées!T775-Entrées!T774))</f>
        <v>199</v>
      </c>
      <c r="BZ747" s="32">
        <f>IF($BF747&gt;$Y$7,"",IF(AND($BF747=$Y$7,$BG747=23),"",Entrées!U775-Entrées!U774))</f>
        <v>0</v>
      </c>
      <c r="CA747" s="32">
        <f>IF($BF747&gt;$Y$7,"",IF(AND($BF747=$Y$7,$BG747=23),"",Entrées!V775-Entrées!V774))</f>
        <v>1145</v>
      </c>
      <c r="CD747" s="33">
        <f>IF($BF747&lt;=$Y$7,Entrées!J774/CD$2,"")</f>
        <v>0.20653545293969217</v>
      </c>
      <c r="CE747" s="33">
        <f>IF($BF747&lt;=$Y$7,Entrées!K774/CE$2,"")</f>
        <v>2.974199713330148E-2</v>
      </c>
      <c r="CF747" s="11">
        <f t="shared" si="882"/>
        <v>7926</v>
      </c>
      <c r="CG747" s="11">
        <f t="shared" si="883"/>
        <v>4186</v>
      </c>
      <c r="CH747" s="52">
        <f t="shared" si="884"/>
        <v>0.27160101910413265</v>
      </c>
      <c r="CI747" s="52">
        <f t="shared" si="885"/>
        <v>9.6170382329218221E-2</v>
      </c>
    </row>
    <row r="748" spans="1:87">
      <c r="C748" s="29" t="s">
        <v>141</v>
      </c>
      <c r="D748" s="29"/>
      <c r="E748" s="30">
        <f ca="1">MIN(E715:E745)</f>
        <v>-2375</v>
      </c>
      <c r="F748" s="30">
        <f t="shared" ref="F748:AB748" ca="1" si="916">MIN(F715:F745)</f>
        <v>-2439</v>
      </c>
      <c r="G748" s="30">
        <f t="shared" ca="1" si="916"/>
        <v>-2847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-3008</v>
      </c>
      <c r="K748" s="30">
        <f t="shared" ca="1" si="916"/>
        <v>-3155</v>
      </c>
      <c r="L748" s="30">
        <f t="shared" ca="1" si="916"/>
        <v>-3000</v>
      </c>
      <c r="M748" s="30">
        <f t="shared" ca="1" si="916"/>
        <v>-2908</v>
      </c>
      <c r="N748" s="30">
        <f t="shared" ca="1" si="916"/>
        <v>-2836</v>
      </c>
      <c r="O748" s="30">
        <f t="shared" ca="1" si="916"/>
        <v>-2951</v>
      </c>
      <c r="P748" s="30">
        <f t="shared" ca="1" si="916"/>
        <v>-2925</v>
      </c>
      <c r="Q748" s="30">
        <f t="shared" ca="1" si="916"/>
        <v>-2706</v>
      </c>
      <c r="R748" s="30">
        <f t="shared" ca="1" si="916"/>
        <v>-2980</v>
      </c>
      <c r="S748" s="30">
        <f t="shared" ca="1" si="916"/>
        <v>-3000</v>
      </c>
      <c r="T748" s="30">
        <f t="shared" ca="1" si="916"/>
        <v>-3000</v>
      </c>
      <c r="U748" s="30">
        <f t="shared" ca="1" si="916"/>
        <v>-3099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-2328</v>
      </c>
      <c r="Y748" s="30">
        <f t="shared" ca="1" si="916"/>
        <v>-2723</v>
      </c>
      <c r="Z748" s="30">
        <f t="shared" ca="1" si="916"/>
        <v>-2812</v>
      </c>
      <c r="AA748" s="30">
        <f t="shared" ca="1" si="916"/>
        <v>-2874</v>
      </c>
      <c r="AB748" s="30">
        <f t="shared" ca="1" si="916"/>
        <v>-2068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-1597.1438172043011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-3155</v>
      </c>
      <c r="AH748" s="11">
        <f>Entrées!A775</f>
        <v>31</v>
      </c>
      <c r="AI748" s="13">
        <f>Entrées!B775</f>
        <v>18</v>
      </c>
      <c r="AJ748" s="31">
        <f t="shared" ca="1" si="889"/>
        <v>49473.956989247294</v>
      </c>
      <c r="AK748" s="31">
        <f t="shared" ca="1" si="862"/>
        <v>49350.672043010745</v>
      </c>
      <c r="AL748" s="31">
        <f t="shared" ca="1" si="863"/>
        <v>49398.118279569891</v>
      </c>
      <c r="AM748" s="31">
        <f t="shared" ca="1" si="864"/>
        <v>347.55645161290329</v>
      </c>
      <c r="AN748" s="31">
        <f t="shared" ca="1" si="865"/>
        <v>2588.1444892473114</v>
      </c>
      <c r="AO748" s="31">
        <f t="shared" ca="1" si="866"/>
        <v>1503.5463709677417</v>
      </c>
      <c r="AP748" s="31">
        <f t="shared" ca="1" si="867"/>
        <v>41704.171370967742</v>
      </c>
      <c r="AQ748" s="31">
        <f t="shared" ca="1" si="868"/>
        <v>2152.7096774193546</v>
      </c>
      <c r="AR748" s="31">
        <f t="shared" ca="1" si="869"/>
        <v>402.56922043010746</v>
      </c>
      <c r="AS748" s="31">
        <f t="shared" ca="1" si="870"/>
        <v>6508.2741935483891</v>
      </c>
      <c r="AT748" s="31">
        <f t="shared" ca="1" si="871"/>
        <v>-813.07862903225805</v>
      </c>
      <c r="AU748" s="31">
        <f t="shared" ca="1" si="872"/>
        <v>663.5913978494624</v>
      </c>
      <c r="AV748" s="31">
        <f t="shared" ca="1" si="873"/>
        <v>-5583.5161290322567</v>
      </c>
      <c r="AW748" s="31">
        <f t="shared" ca="1" si="874"/>
        <v>65.047043010752674</v>
      </c>
      <c r="AX748" s="31">
        <f t="shared" ca="1" si="875"/>
        <v>1350.5215053763443</v>
      </c>
      <c r="AY748" s="31">
        <f t="shared" ca="1" si="876"/>
        <v>-1174.383064516129</v>
      </c>
      <c r="AZ748" s="31">
        <f t="shared" ca="1" si="877"/>
        <v>-997.34811827956992</v>
      </c>
      <c r="BA748" s="31">
        <f t="shared" ca="1" si="878"/>
        <v>-382.02016129032256</v>
      </c>
      <c r="BB748" s="31">
        <f t="shared" ca="1" si="879"/>
        <v>-2410.5497311827958</v>
      </c>
      <c r="BC748" s="31">
        <f t="shared" ca="1" si="880"/>
        <v>-1597.1438172043011</v>
      </c>
      <c r="BF748" s="11">
        <f t="shared" si="881"/>
        <v>31</v>
      </c>
      <c r="BG748" s="11">
        <f t="shared" si="891"/>
        <v>18</v>
      </c>
      <c r="BH748" s="32">
        <f>IF($BF748&gt;$Y$7,"",IF(AND($BF748=$Y$7,$BG748=23),"",Entrées!C776-Entrées!C775))</f>
        <v>1818</v>
      </c>
      <c r="BI748" s="32">
        <f>IF($BF748&gt;$Y$7,"",IF(AND($BF748=$Y$7,$BG748=23),"",Entrées!D776-Entrées!D775))</f>
        <v>1775</v>
      </c>
      <c r="BJ748" s="32">
        <f>IF($BF748&gt;$Y$7,"",IF(AND($BF748=$Y$7,$BG748=23),"",Entrées!E776-Entrées!E775))</f>
        <v>1612.5</v>
      </c>
      <c r="BK748" s="32">
        <f>IF($BF748&gt;$Y$7,"",IF(AND($BF748=$Y$7,$BG748=23),"",Entrées!F776-Entrées!F775))</f>
        <v>4</v>
      </c>
      <c r="BL748" s="32">
        <f>IF($BF748&gt;$Y$7,"",IF(AND($BF748=$Y$7,$BG748=23),"",Entrées!G776-Entrées!G775))</f>
        <v>-65.5</v>
      </c>
      <c r="BM748" s="32">
        <f>IF($BF748&gt;$Y$7,"",IF(AND($BF748=$Y$7,$BG748=23),"",Entrées!H776-Entrées!H775))</f>
        <v>-42.5</v>
      </c>
      <c r="BN748" s="32">
        <f>IF($BF748&gt;$Y$7,"",IF(AND($BF748=$Y$7,$BG748=23),"",Entrées!I776-Entrées!I775))</f>
        <v>-349</v>
      </c>
      <c r="BO748" s="32">
        <f>IF($BF748&gt;$Y$7,"",IF(AND($BF748=$Y$7,$BG748=23),"",Entrées!J776-Entrées!J775))</f>
        <v>57</v>
      </c>
      <c r="BP748" s="32">
        <f>IF($BF748&gt;$Y$7,"",IF(AND($BF748=$Y$7,$BG748=23),"",Entrées!K776-Entrées!K775))</f>
        <v>-1.5</v>
      </c>
      <c r="BQ748" s="32">
        <f>IF($BF748&gt;$Y$7,"",IF(AND($BF748=$Y$7,$BG748=23),"",Entrées!L776-Entrées!L775))</f>
        <v>1234</v>
      </c>
      <c r="BR748" s="32">
        <f>IF($BF748&gt;$Y$7,"",IF(AND($BF748=$Y$7,$BG748=23),"",Entrées!M776-Entrées!M775))</f>
        <v>38.5</v>
      </c>
      <c r="BS748" s="32">
        <f>IF($BF748&gt;$Y$7,"",IF(AND($BF748=$Y$7,$BG748=23),"",Entrées!N776-Entrées!N775))</f>
        <v>13</v>
      </c>
      <c r="BT748" s="32">
        <f>IF($BF748&gt;$Y$7,"",IF(AND($BF748=$Y$7,$BG748=23),"",Entrées!O776-Entrées!O775))</f>
        <v>929.5</v>
      </c>
      <c r="BU748" s="32">
        <f>IF($BF748&gt;$Y$7,"",IF(AND($BF748=$Y$7,$BG748=23),"",Entrées!P776-Entrées!P775))</f>
        <v>-1.5</v>
      </c>
      <c r="BV748" s="32">
        <f>IF($BF748&gt;$Y$7,"",IF(AND($BF748=$Y$7,$BG748=23),"",Entrées!Q776-Entrées!Q775))</f>
        <v>351</v>
      </c>
      <c r="BW748" s="32">
        <f>IF($BF748&gt;$Y$7,"",IF(AND($BF748=$Y$7,$BG748=23),"",Entrées!R776-Entrées!R775))</f>
        <v>0</v>
      </c>
      <c r="BX748" s="32">
        <f>IF($BF748&gt;$Y$7,"",IF(AND($BF748=$Y$7,$BG748=23),"",Entrées!S776-Entrées!S775))</f>
        <v>672</v>
      </c>
      <c r="BY748" s="32">
        <f>IF($BF748&gt;$Y$7,"",IF(AND($BF748=$Y$7,$BG748=23),"",Entrées!T776-Entrées!T775))</f>
        <v>-558</v>
      </c>
      <c r="BZ748" s="32">
        <f>IF($BF748&gt;$Y$7,"",IF(AND($BF748=$Y$7,$BG748=23),"",Entrées!U776-Entrées!U775))</f>
        <v>0</v>
      </c>
      <c r="CA748" s="32">
        <f>IF($BF748&gt;$Y$7,"",IF(AND($BF748=$Y$7,$BG748=23),"",Entrées!V776-Entrées!V775))</f>
        <v>-388</v>
      </c>
      <c r="CD748" s="33">
        <f>IF($BF748&lt;=$Y$7,Entrées!J775/CD$2,"")</f>
        <v>0.20861720918496088</v>
      </c>
      <c r="CE748" s="33">
        <f>IF($BF748&lt;=$Y$7,Entrées!K775/CE$2,"")</f>
        <v>4.7778308647873863E-4</v>
      </c>
      <c r="CF748" s="11">
        <f t="shared" si="882"/>
        <v>7926</v>
      </c>
      <c r="CG748" s="11">
        <f t="shared" si="883"/>
        <v>4186</v>
      </c>
      <c r="CH748" s="52">
        <f t="shared" si="884"/>
        <v>0.27160101910413265</v>
      </c>
      <c r="CI748" s="52">
        <f t="shared" si="885"/>
        <v>9.6170382329218221E-2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>
        <f t="shared" ca="1" si="889"/>
        <v>49473.956989247294</v>
      </c>
      <c r="AK749" s="31">
        <f t="shared" ca="1" si="862"/>
        <v>49350.672043010745</v>
      </c>
      <c r="AL749" s="31">
        <f t="shared" ca="1" si="863"/>
        <v>49398.118279569891</v>
      </c>
      <c r="AM749" s="31">
        <f t="shared" ca="1" si="864"/>
        <v>347.55645161290329</v>
      </c>
      <c r="AN749" s="31">
        <f t="shared" ca="1" si="865"/>
        <v>2588.1444892473114</v>
      </c>
      <c r="AO749" s="31">
        <f t="shared" ca="1" si="866"/>
        <v>1503.5463709677417</v>
      </c>
      <c r="AP749" s="31">
        <f t="shared" ca="1" si="867"/>
        <v>41704.171370967742</v>
      </c>
      <c r="AQ749" s="31">
        <f t="shared" ca="1" si="868"/>
        <v>2152.7096774193546</v>
      </c>
      <c r="AR749" s="31">
        <f t="shared" ca="1" si="869"/>
        <v>402.56922043010746</v>
      </c>
      <c r="AS749" s="31">
        <f t="shared" ca="1" si="870"/>
        <v>6508.2741935483891</v>
      </c>
      <c r="AT749" s="31">
        <f t="shared" ca="1" si="871"/>
        <v>-813.07862903225805</v>
      </c>
      <c r="AU749" s="31">
        <f t="shared" ca="1" si="872"/>
        <v>663.5913978494624</v>
      </c>
      <c r="AV749" s="31">
        <f t="shared" ca="1" si="873"/>
        <v>-5583.5161290322567</v>
      </c>
      <c r="AW749" s="31">
        <f t="shared" ca="1" si="874"/>
        <v>65.047043010752674</v>
      </c>
      <c r="AX749" s="31">
        <f t="shared" ca="1" si="875"/>
        <v>1350.5215053763443</v>
      </c>
      <c r="AY749" s="31">
        <f t="shared" ca="1" si="876"/>
        <v>-1174.383064516129</v>
      </c>
      <c r="AZ749" s="31">
        <f t="shared" ca="1" si="877"/>
        <v>-997.34811827956992</v>
      </c>
      <c r="BA749" s="31">
        <f t="shared" ca="1" si="878"/>
        <v>-382.02016129032256</v>
      </c>
      <c r="BB749" s="31">
        <f t="shared" ca="1" si="879"/>
        <v>-2410.5497311827958</v>
      </c>
      <c r="BC749" s="31">
        <f t="shared" ca="1" si="880"/>
        <v>-1597.1438172043011</v>
      </c>
      <c r="BF749" s="11">
        <f t="shared" si="881"/>
        <v>31</v>
      </c>
      <c r="BG749" s="11">
        <f t="shared" si="891"/>
        <v>19</v>
      </c>
      <c r="BH749" s="32">
        <f>IF($BF749&gt;$Y$7,"",IF(AND($BF749=$Y$7,$BG749=23),"",Entrées!C777-Entrées!C776))</f>
        <v>-3375</v>
      </c>
      <c r="BI749" s="32">
        <f>IF($BF749&gt;$Y$7,"",IF(AND($BF749=$Y$7,$BG749=23),"",Entrées!D777-Entrées!D776))</f>
        <v>-3800</v>
      </c>
      <c r="BJ749" s="32">
        <f>IF($BF749&gt;$Y$7,"",IF(AND($BF749=$Y$7,$BG749=23),"",Entrées!E777-Entrées!E776))</f>
        <v>-3500</v>
      </c>
      <c r="BK749" s="32">
        <f>IF($BF749&gt;$Y$7,"",IF(AND($BF749=$Y$7,$BG749=23),"",Entrées!F777-Entrées!F776))</f>
        <v>2.5</v>
      </c>
      <c r="BL749" s="32">
        <f>IF($BF749&gt;$Y$7,"",IF(AND($BF749=$Y$7,$BG749=23),"",Entrées!G777-Entrées!G776))</f>
        <v>110.5</v>
      </c>
      <c r="BM749" s="32">
        <f>IF($BF749&gt;$Y$7,"",IF(AND($BF749=$Y$7,$BG749=23),"",Entrées!H777-Entrées!H776))</f>
        <v>-318.5</v>
      </c>
      <c r="BN749" s="32">
        <f>IF($BF749&gt;$Y$7,"",IF(AND($BF749=$Y$7,$BG749=23),"",Entrées!I777-Entrées!I776))</f>
        <v>-507.5</v>
      </c>
      <c r="BO749" s="32">
        <f>IF($BF749&gt;$Y$7,"",IF(AND($BF749=$Y$7,$BG749=23),"",Entrées!J777-Entrées!J776))</f>
        <v>52.5</v>
      </c>
      <c r="BP749" s="32">
        <f>IF($BF749&gt;$Y$7,"",IF(AND($BF749=$Y$7,$BG749=23),"",Entrées!K777-Entrées!K776))</f>
        <v>-0.5</v>
      </c>
      <c r="BQ749" s="32">
        <f>IF($BF749&gt;$Y$7,"",IF(AND($BF749=$Y$7,$BG749=23),"",Entrées!L777-Entrées!L776))</f>
        <v>-1906</v>
      </c>
      <c r="BR749" s="32">
        <f>IF($BF749&gt;$Y$7,"",IF(AND($BF749=$Y$7,$BG749=23),"",Entrées!M777-Entrées!M776))</f>
        <v>7</v>
      </c>
      <c r="BS749" s="32">
        <f>IF($BF749&gt;$Y$7,"",IF(AND($BF749=$Y$7,$BG749=23),"",Entrées!N777-Entrées!N776))</f>
        <v>18.5</v>
      </c>
      <c r="BT749" s="32">
        <f>IF($BF749&gt;$Y$7,"",IF(AND($BF749=$Y$7,$BG749=23),"",Entrées!O777-Entrées!O776))</f>
        <v>-832.5</v>
      </c>
      <c r="BU749" s="32">
        <f>IF($BF749&gt;$Y$7,"",IF(AND($BF749=$Y$7,$BG749=23),"",Entrées!P777-Entrées!P776))</f>
        <v>3</v>
      </c>
      <c r="BV749" s="32">
        <f>IF($BF749&gt;$Y$7,"",IF(AND($BF749=$Y$7,$BG749=23),"",Entrées!Q777-Entrées!Q776))</f>
        <v>0</v>
      </c>
      <c r="BW749" s="32">
        <f>IF($BF749&gt;$Y$7,"",IF(AND($BF749=$Y$7,$BG749=23),"",Entrées!R777-Entrées!R776))</f>
        <v>0</v>
      </c>
      <c r="BX749" s="32">
        <f>IF($BF749&gt;$Y$7,"",IF(AND($BF749=$Y$7,$BG749=23),"",Entrées!S777-Entrées!S776))</f>
        <v>-698</v>
      </c>
      <c r="BY749" s="32">
        <f>IF($BF749&gt;$Y$7,"",IF(AND($BF749=$Y$7,$BG749=23),"",Entrées!T777-Entrées!T776))</f>
        <v>-441</v>
      </c>
      <c r="BZ749" s="32">
        <f>IF($BF749&gt;$Y$7,"",IF(AND($BF749=$Y$7,$BG749=23),"",Entrées!U777-Entrées!U776))</f>
        <v>120</v>
      </c>
      <c r="CA749" s="32">
        <f>IF($BF749&gt;$Y$7,"",IF(AND($BF749=$Y$7,$BG749=23),"",Entrées!V777-Entrées!V776))</f>
        <v>-475</v>
      </c>
      <c r="CD749" s="33">
        <f>IF($BF749&lt;=$Y$7,Entrées!J776/CD$2,"")</f>
        <v>0.21580873075952561</v>
      </c>
      <c r="CE749" s="33">
        <f>IF($BF749&lt;=$Y$7,Entrées!K776/CE$2,"")</f>
        <v>1.1944577161968466E-4</v>
      </c>
      <c r="CF749" s="11">
        <f t="shared" si="882"/>
        <v>7926</v>
      </c>
      <c r="CG749" s="11">
        <f t="shared" si="883"/>
        <v>4186</v>
      </c>
      <c r="CH749" s="52">
        <f t="shared" si="884"/>
        <v>0.27160101910413265</v>
      </c>
      <c r="CI749" s="52">
        <f t="shared" si="885"/>
        <v>9.6170382329218221E-2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>
        <f t="shared" ca="1" si="889"/>
        <v>49473.956989247294</v>
      </c>
      <c r="AK750" s="31">
        <f t="shared" ca="1" si="862"/>
        <v>49350.672043010745</v>
      </c>
      <c r="AL750" s="31">
        <f t="shared" ca="1" si="863"/>
        <v>49398.118279569891</v>
      </c>
      <c r="AM750" s="31">
        <f t="shared" ca="1" si="864"/>
        <v>347.55645161290329</v>
      </c>
      <c r="AN750" s="31">
        <f t="shared" ca="1" si="865"/>
        <v>2588.1444892473114</v>
      </c>
      <c r="AO750" s="31">
        <f t="shared" ca="1" si="866"/>
        <v>1503.5463709677417</v>
      </c>
      <c r="AP750" s="31">
        <f t="shared" ca="1" si="867"/>
        <v>41704.171370967742</v>
      </c>
      <c r="AQ750" s="31">
        <f t="shared" ca="1" si="868"/>
        <v>2152.7096774193546</v>
      </c>
      <c r="AR750" s="31">
        <f t="shared" ca="1" si="869"/>
        <v>402.56922043010746</v>
      </c>
      <c r="AS750" s="31">
        <f t="shared" ca="1" si="870"/>
        <v>6508.2741935483891</v>
      </c>
      <c r="AT750" s="31">
        <f t="shared" ca="1" si="871"/>
        <v>-813.07862903225805</v>
      </c>
      <c r="AU750" s="31">
        <f t="shared" ca="1" si="872"/>
        <v>663.5913978494624</v>
      </c>
      <c r="AV750" s="31">
        <f t="shared" ca="1" si="873"/>
        <v>-5583.5161290322567</v>
      </c>
      <c r="AW750" s="31">
        <f t="shared" ca="1" si="874"/>
        <v>65.047043010752674</v>
      </c>
      <c r="AX750" s="31">
        <f t="shared" ca="1" si="875"/>
        <v>1350.5215053763443</v>
      </c>
      <c r="AY750" s="31">
        <f t="shared" ca="1" si="876"/>
        <v>-1174.383064516129</v>
      </c>
      <c r="AZ750" s="31">
        <f t="shared" ca="1" si="877"/>
        <v>-997.34811827956992</v>
      </c>
      <c r="BA750" s="31">
        <f t="shared" ca="1" si="878"/>
        <v>-382.02016129032256</v>
      </c>
      <c r="BB750" s="31">
        <f t="shared" ca="1" si="879"/>
        <v>-2410.5497311827958</v>
      </c>
      <c r="BC750" s="31">
        <f t="shared" ca="1" si="880"/>
        <v>-1597.1438172043011</v>
      </c>
      <c r="BF750" s="11">
        <f t="shared" si="881"/>
        <v>31</v>
      </c>
      <c r="BG750" s="11">
        <f t="shared" si="891"/>
        <v>20</v>
      </c>
      <c r="BH750" s="32">
        <f>IF($BF750&gt;$Y$7,"",IF(AND($BF750=$Y$7,$BG750=23),"",Entrées!C778-Entrées!C777))</f>
        <v>-3969.5</v>
      </c>
      <c r="BI750" s="32">
        <f>IF($BF750&gt;$Y$7,"",IF(AND($BF750=$Y$7,$BG750=23),"",Entrées!D778-Entrées!D777))</f>
        <v>-4075</v>
      </c>
      <c r="BJ750" s="32">
        <f>IF($BF750&gt;$Y$7,"",IF(AND($BF750=$Y$7,$BG750=23),"",Entrées!E778-Entrées!E777))</f>
        <v>-3787.5</v>
      </c>
      <c r="BK750" s="32">
        <f>IF($BF750&gt;$Y$7,"",IF(AND($BF750=$Y$7,$BG750=23),"",Entrées!F778-Entrées!F777))</f>
        <v>-1</v>
      </c>
      <c r="BL750" s="32">
        <f>IF($BF750&gt;$Y$7,"",IF(AND($BF750=$Y$7,$BG750=23),"",Entrées!G778-Entrées!G777))</f>
        <v>-150</v>
      </c>
      <c r="BM750" s="32">
        <f>IF($BF750&gt;$Y$7,"",IF(AND($BF750=$Y$7,$BG750=23),"",Entrées!H778-Entrées!H777))</f>
        <v>-734.5</v>
      </c>
      <c r="BN750" s="32">
        <f>IF($BF750&gt;$Y$7,"",IF(AND($BF750=$Y$7,$BG750=23),"",Entrées!I778-Entrées!I777))</f>
        <v>-427.5</v>
      </c>
      <c r="BO750" s="32">
        <f>IF($BF750&gt;$Y$7,"",IF(AND($BF750=$Y$7,$BG750=23),"",Entrées!J778-Entrées!J777))</f>
        <v>6</v>
      </c>
      <c r="BP750" s="32">
        <f>IF($BF750&gt;$Y$7,"",IF(AND($BF750=$Y$7,$BG750=23),"",Entrées!K778-Entrées!K777))</f>
        <v>0</v>
      </c>
      <c r="BQ750" s="32">
        <f>IF($BF750&gt;$Y$7,"",IF(AND($BF750=$Y$7,$BG750=23),"",Entrées!L778-Entrées!L777))</f>
        <v>-1711</v>
      </c>
      <c r="BR750" s="32">
        <f>IF($BF750&gt;$Y$7,"",IF(AND($BF750=$Y$7,$BG750=23),"",Entrées!M778-Entrées!M777))</f>
        <v>0.5</v>
      </c>
      <c r="BS750" s="32">
        <f>IF($BF750&gt;$Y$7,"",IF(AND($BF750=$Y$7,$BG750=23),"",Entrées!N778-Entrées!N777))</f>
        <v>-15.5</v>
      </c>
      <c r="BT750" s="32">
        <f>IF($BF750&gt;$Y$7,"",IF(AND($BF750=$Y$7,$BG750=23),"",Entrées!O778-Entrées!O777))</f>
        <v>-936</v>
      </c>
      <c r="BU750" s="32">
        <f>IF($BF750&gt;$Y$7,"",IF(AND($BF750=$Y$7,$BG750=23),"",Entrées!P778-Entrées!P777))</f>
        <v>-3</v>
      </c>
      <c r="BV750" s="32">
        <f>IF($BF750&gt;$Y$7,"",IF(AND($BF750=$Y$7,$BG750=23),"",Entrées!Q778-Entrées!Q777))</f>
        <v>0</v>
      </c>
      <c r="BW750" s="32">
        <f>IF($BF750&gt;$Y$7,"",IF(AND($BF750=$Y$7,$BG750=23),"",Entrées!R778-Entrées!R777))</f>
        <v>0</v>
      </c>
      <c r="BX750" s="32">
        <f>IF($BF750&gt;$Y$7,"",IF(AND($BF750=$Y$7,$BG750=23),"",Entrées!S778-Entrées!S777))</f>
        <v>-597</v>
      </c>
      <c r="BY750" s="32">
        <f>IF($BF750&gt;$Y$7,"",IF(AND($BF750=$Y$7,$BG750=23),"",Entrées!T778-Entrées!T777))</f>
        <v>0</v>
      </c>
      <c r="BZ750" s="32">
        <f>IF($BF750&gt;$Y$7,"",IF(AND($BF750=$Y$7,$BG750=23),"",Entrées!U778-Entrées!U777))</f>
        <v>351</v>
      </c>
      <c r="CA750" s="32">
        <f>IF($BF750&gt;$Y$7,"",IF(AND($BF750=$Y$7,$BG750=23),"",Entrées!V778-Entrées!V777))</f>
        <v>-756</v>
      </c>
      <c r="CD750" s="33">
        <f>IF($BF750&lt;=$Y$7,Entrées!J777/CD$2,"")</f>
        <v>0.22243250063083522</v>
      </c>
      <c r="CE750" s="33">
        <f>IF($BF750&lt;=$Y$7,Entrées!K777/CE$2,"")</f>
        <v>0</v>
      </c>
      <c r="CF750" s="11">
        <f t="shared" si="882"/>
        <v>7926</v>
      </c>
      <c r="CG750" s="11">
        <f t="shared" si="883"/>
        <v>4186</v>
      </c>
      <c r="CH750" s="52">
        <f t="shared" si="884"/>
        <v>0.27160101910413265</v>
      </c>
      <c r="CI750" s="52">
        <f t="shared" si="885"/>
        <v>9.6170382329218221E-2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>
        <f t="shared" ca="1" si="889"/>
        <v>49473.956989247294</v>
      </c>
      <c r="AK751" s="31">
        <f t="shared" ca="1" si="862"/>
        <v>49350.672043010745</v>
      </c>
      <c r="AL751" s="31">
        <f t="shared" ca="1" si="863"/>
        <v>49398.118279569891</v>
      </c>
      <c r="AM751" s="31">
        <f t="shared" ca="1" si="864"/>
        <v>347.55645161290329</v>
      </c>
      <c r="AN751" s="31">
        <f t="shared" ca="1" si="865"/>
        <v>2588.1444892473114</v>
      </c>
      <c r="AO751" s="31">
        <f t="shared" ca="1" si="866"/>
        <v>1503.5463709677417</v>
      </c>
      <c r="AP751" s="31">
        <f t="shared" ca="1" si="867"/>
        <v>41704.171370967742</v>
      </c>
      <c r="AQ751" s="31">
        <f t="shared" ca="1" si="868"/>
        <v>2152.7096774193546</v>
      </c>
      <c r="AR751" s="31">
        <f t="shared" ca="1" si="869"/>
        <v>402.56922043010746</v>
      </c>
      <c r="AS751" s="31">
        <f t="shared" ca="1" si="870"/>
        <v>6508.2741935483891</v>
      </c>
      <c r="AT751" s="31">
        <f t="shared" ca="1" si="871"/>
        <v>-813.07862903225805</v>
      </c>
      <c r="AU751" s="31">
        <f t="shared" ca="1" si="872"/>
        <v>663.5913978494624</v>
      </c>
      <c r="AV751" s="31">
        <f t="shared" ca="1" si="873"/>
        <v>-5583.5161290322567</v>
      </c>
      <c r="AW751" s="31">
        <f t="shared" ca="1" si="874"/>
        <v>65.047043010752674</v>
      </c>
      <c r="AX751" s="31">
        <f t="shared" ca="1" si="875"/>
        <v>1350.5215053763443</v>
      </c>
      <c r="AY751" s="31">
        <f t="shared" ca="1" si="876"/>
        <v>-1174.383064516129</v>
      </c>
      <c r="AZ751" s="31">
        <f t="shared" ca="1" si="877"/>
        <v>-997.34811827956992</v>
      </c>
      <c r="BA751" s="31">
        <f t="shared" ca="1" si="878"/>
        <v>-382.02016129032256</v>
      </c>
      <c r="BB751" s="31">
        <f t="shared" ca="1" si="879"/>
        <v>-2410.5497311827958</v>
      </c>
      <c r="BC751" s="31">
        <f t="shared" ca="1" si="880"/>
        <v>-1597.1438172043011</v>
      </c>
      <c r="BF751" s="11">
        <f t="shared" si="881"/>
        <v>31</v>
      </c>
      <c r="BG751" s="11">
        <f t="shared" si="891"/>
        <v>21</v>
      </c>
      <c r="BH751" s="32">
        <f>IF($BF751&gt;$Y$7,"",IF(AND($BF751=$Y$7,$BG751=23),"",Entrées!C779-Entrées!C778))</f>
        <v>-2068.5</v>
      </c>
      <c r="BI751" s="32">
        <f>IF($BF751&gt;$Y$7,"",IF(AND($BF751=$Y$7,$BG751=23),"",Entrées!D779-Entrées!D778))</f>
        <v>-1512.5</v>
      </c>
      <c r="BJ751" s="32">
        <f>IF($BF751&gt;$Y$7,"",IF(AND($BF751=$Y$7,$BG751=23),"",Entrées!E779-Entrées!E778))</f>
        <v>-1250</v>
      </c>
      <c r="BK751" s="32">
        <f>IF($BF751&gt;$Y$7,"",IF(AND($BF751=$Y$7,$BG751=23),"",Entrées!F779-Entrées!F778))</f>
        <v>0</v>
      </c>
      <c r="BL751" s="32">
        <f>IF($BF751&gt;$Y$7,"",IF(AND($BF751=$Y$7,$BG751=23),"",Entrées!G779-Entrées!G778))</f>
        <v>-963</v>
      </c>
      <c r="BM751" s="32">
        <f>IF($BF751&gt;$Y$7,"",IF(AND($BF751=$Y$7,$BG751=23),"",Entrées!H779-Entrées!H778))</f>
        <v>-169.5</v>
      </c>
      <c r="BN751" s="32">
        <f>IF($BF751&gt;$Y$7,"",IF(AND($BF751=$Y$7,$BG751=23),"",Entrées!I779-Entrées!I778))</f>
        <v>-173</v>
      </c>
      <c r="BO751" s="32">
        <f>IF($BF751&gt;$Y$7,"",IF(AND($BF751=$Y$7,$BG751=23),"",Entrées!J779-Entrées!J778))</f>
        <v>27.5</v>
      </c>
      <c r="BP751" s="32">
        <f>IF($BF751&gt;$Y$7,"",IF(AND($BF751=$Y$7,$BG751=23),"",Entrées!K779-Entrées!K778))</f>
        <v>0</v>
      </c>
      <c r="BQ751" s="32">
        <f>IF($BF751&gt;$Y$7,"",IF(AND($BF751=$Y$7,$BG751=23),"",Entrées!L779-Entrées!L778))</f>
        <v>-870</v>
      </c>
      <c r="BR751" s="32">
        <f>IF($BF751&gt;$Y$7,"",IF(AND($BF751=$Y$7,$BG751=23),"",Entrées!M779-Entrées!M778))</f>
        <v>0</v>
      </c>
      <c r="BS751" s="32">
        <f>IF($BF751&gt;$Y$7,"",IF(AND($BF751=$Y$7,$BG751=23),"",Entrées!N779-Entrées!N778))</f>
        <v>24.5</v>
      </c>
      <c r="BT751" s="32">
        <f>IF($BF751&gt;$Y$7,"",IF(AND($BF751=$Y$7,$BG751=23),"",Entrées!O779-Entrées!O778))</f>
        <v>54.5</v>
      </c>
      <c r="BU751" s="32">
        <f>IF($BF751&gt;$Y$7,"",IF(AND($BF751=$Y$7,$BG751=23),"",Entrées!P779-Entrées!P778))</f>
        <v>-13.5</v>
      </c>
      <c r="BV751" s="32">
        <f>IF($BF751&gt;$Y$7,"",IF(AND($BF751=$Y$7,$BG751=23),"",Entrées!Q779-Entrées!Q778))</f>
        <v>0</v>
      </c>
      <c r="BW751" s="32">
        <f>IF($BF751&gt;$Y$7,"",IF(AND($BF751=$Y$7,$BG751=23),"",Entrées!R779-Entrées!R778))</f>
        <v>0</v>
      </c>
      <c r="BX751" s="32">
        <f>IF($BF751&gt;$Y$7,"",IF(AND($BF751=$Y$7,$BG751=23),"",Entrées!S779-Entrées!S778))</f>
        <v>-214</v>
      </c>
      <c r="BY751" s="32">
        <f>IF($BF751&gt;$Y$7,"",IF(AND($BF751=$Y$7,$BG751=23),"",Entrées!T779-Entrées!T778))</f>
        <v>0</v>
      </c>
      <c r="BZ751" s="32">
        <f>IF($BF751&gt;$Y$7,"",IF(AND($BF751=$Y$7,$BG751=23),"",Entrées!U779-Entrées!U778))</f>
        <v>471</v>
      </c>
      <c r="CA751" s="32">
        <f>IF($BF751&gt;$Y$7,"",IF(AND($BF751=$Y$7,$BG751=23),"",Entrées!V779-Entrées!V778))</f>
        <v>474</v>
      </c>
      <c r="CD751" s="33">
        <f>IF($BF751&lt;=$Y$7,Entrées!J778/CD$2,"")</f>
        <v>0.22318950290184203</v>
      </c>
      <c r="CE751" s="33">
        <f>IF($BF751&lt;=$Y$7,Entrées!K778/CE$2,"")</f>
        <v>0</v>
      </c>
      <c r="CF751" s="11">
        <f t="shared" si="882"/>
        <v>7926</v>
      </c>
      <c r="CG751" s="11">
        <f t="shared" si="883"/>
        <v>4186</v>
      </c>
      <c r="CH751" s="52">
        <f t="shared" si="884"/>
        <v>0.27160101910413265</v>
      </c>
      <c r="CI751" s="52">
        <f t="shared" si="885"/>
        <v>9.6170382329218221E-2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>
        <f t="shared" ca="1" si="889"/>
        <v>49473.956989247294</v>
      </c>
      <c r="AK752" s="31">
        <f t="shared" ca="1" si="862"/>
        <v>49350.672043010745</v>
      </c>
      <c r="AL752" s="31">
        <f t="shared" ca="1" si="863"/>
        <v>49398.118279569891</v>
      </c>
      <c r="AM752" s="31">
        <f t="shared" ca="1" si="864"/>
        <v>347.55645161290329</v>
      </c>
      <c r="AN752" s="31">
        <f t="shared" ca="1" si="865"/>
        <v>2588.1444892473114</v>
      </c>
      <c r="AO752" s="31">
        <f t="shared" ca="1" si="866"/>
        <v>1503.5463709677417</v>
      </c>
      <c r="AP752" s="31">
        <f t="shared" ca="1" si="867"/>
        <v>41704.171370967742</v>
      </c>
      <c r="AQ752" s="31">
        <f t="shared" ca="1" si="868"/>
        <v>2152.7096774193546</v>
      </c>
      <c r="AR752" s="31">
        <f t="shared" ca="1" si="869"/>
        <v>402.56922043010746</v>
      </c>
      <c r="AS752" s="31">
        <f t="shared" ca="1" si="870"/>
        <v>6508.2741935483891</v>
      </c>
      <c r="AT752" s="31">
        <f t="shared" ca="1" si="871"/>
        <v>-813.07862903225805</v>
      </c>
      <c r="AU752" s="31">
        <f t="shared" ca="1" si="872"/>
        <v>663.5913978494624</v>
      </c>
      <c r="AV752" s="31">
        <f t="shared" ca="1" si="873"/>
        <v>-5583.5161290322567</v>
      </c>
      <c r="AW752" s="31">
        <f t="shared" ca="1" si="874"/>
        <v>65.047043010752674</v>
      </c>
      <c r="AX752" s="31">
        <f t="shared" ca="1" si="875"/>
        <v>1350.5215053763443</v>
      </c>
      <c r="AY752" s="31">
        <f t="shared" ca="1" si="876"/>
        <v>-1174.383064516129</v>
      </c>
      <c r="AZ752" s="31">
        <f t="shared" ca="1" si="877"/>
        <v>-997.34811827956992</v>
      </c>
      <c r="BA752" s="31">
        <f t="shared" ca="1" si="878"/>
        <v>-382.02016129032256</v>
      </c>
      <c r="BB752" s="31">
        <f t="shared" ca="1" si="879"/>
        <v>-2410.5497311827958</v>
      </c>
      <c r="BC752" s="31">
        <f t="shared" ca="1" si="880"/>
        <v>-1597.1438172043011</v>
      </c>
      <c r="BF752" s="11">
        <f t="shared" si="881"/>
        <v>31</v>
      </c>
      <c r="BG752" s="11">
        <f t="shared" si="891"/>
        <v>22</v>
      </c>
      <c r="BH752" s="32">
        <f>IF($BF752&gt;$Y$7,"",IF(AND($BF752=$Y$7,$BG752=23),"",Entrées!C780-Entrées!C779))</f>
        <v>2213.5</v>
      </c>
      <c r="BI752" s="32">
        <f>IF($BF752&gt;$Y$7,"",IF(AND($BF752=$Y$7,$BG752=23),"",Entrées!D780-Entrées!D779))</f>
        <v>1225</v>
      </c>
      <c r="BJ752" s="32">
        <f>IF($BF752&gt;$Y$7,"",IF(AND($BF752=$Y$7,$BG752=23),"",Entrées!E780-Entrées!E779))</f>
        <v>1225</v>
      </c>
      <c r="BK752" s="32">
        <f>IF($BF752&gt;$Y$7,"",IF(AND($BF752=$Y$7,$BG752=23),"",Entrées!F780-Entrées!F779))</f>
        <v>-0.5</v>
      </c>
      <c r="BL752" s="32">
        <f>IF($BF752&gt;$Y$7,"",IF(AND($BF752=$Y$7,$BG752=23),"",Entrées!G780-Entrées!G779))</f>
        <v>10.5</v>
      </c>
      <c r="BM752" s="32">
        <f>IF($BF752&gt;$Y$7,"",IF(AND($BF752=$Y$7,$BG752=23),"",Entrées!H780-Entrées!H779))</f>
        <v>26.5</v>
      </c>
      <c r="BN752" s="32">
        <f>IF($BF752&gt;$Y$7,"",IF(AND($BF752=$Y$7,$BG752=23),"",Entrées!I780-Entrées!I779))</f>
        <v>162</v>
      </c>
      <c r="BO752" s="32">
        <f>IF($BF752&gt;$Y$7,"",IF(AND($BF752=$Y$7,$BG752=23),"",Entrées!J780-Entrées!J779))</f>
        <v>-44.5</v>
      </c>
      <c r="BP752" s="32">
        <f>IF($BF752&gt;$Y$7,"",IF(AND($BF752=$Y$7,$BG752=23),"",Entrées!K780-Entrées!K779))</f>
        <v>0</v>
      </c>
      <c r="BQ752" s="32">
        <f>IF($BF752&gt;$Y$7,"",IF(AND($BF752=$Y$7,$BG752=23),"",Entrées!L780-Entrées!L779))</f>
        <v>1394</v>
      </c>
      <c r="BR752" s="32">
        <f>IF($BF752&gt;$Y$7,"",IF(AND($BF752=$Y$7,$BG752=23),"",Entrées!M780-Entrées!M779))</f>
        <v>-0.5</v>
      </c>
      <c r="BS752" s="32">
        <f>IF($BF752&gt;$Y$7,"",IF(AND($BF752=$Y$7,$BG752=23),"",Entrées!N780-Entrées!N779))</f>
        <v>6.5</v>
      </c>
      <c r="BT752" s="32">
        <f>IF($BF752&gt;$Y$7,"",IF(AND($BF752=$Y$7,$BG752=23),"",Entrées!O780-Entrées!O779))</f>
        <v>658</v>
      </c>
      <c r="BU752" s="32">
        <f>IF($BF752&gt;$Y$7,"",IF(AND($BF752=$Y$7,$BG752=23),"",Entrées!P780-Entrées!P779))</f>
        <v>-1.5</v>
      </c>
      <c r="BV752" s="32">
        <f>IF($BF752&gt;$Y$7,"",IF(AND($BF752=$Y$7,$BG752=23),"",Entrées!Q780-Entrées!Q779))</f>
        <v>0</v>
      </c>
      <c r="BW752" s="32">
        <f>IF($BF752&gt;$Y$7,"",IF(AND($BF752=$Y$7,$BG752=23),"",Entrées!R780-Entrées!R779))</f>
        <v>0</v>
      </c>
      <c r="BX752" s="32">
        <f>IF($BF752&gt;$Y$7,"",IF(AND($BF752=$Y$7,$BG752=23),"",Entrées!S780-Entrées!S779))</f>
        <v>59</v>
      </c>
      <c r="BY752" s="32">
        <f>IF($BF752&gt;$Y$7,"",IF(AND($BF752=$Y$7,$BG752=23),"",Entrées!T780-Entrées!T779))</f>
        <v>0</v>
      </c>
      <c r="BZ752" s="32">
        <f>IF($BF752&gt;$Y$7,"",IF(AND($BF752=$Y$7,$BG752=23),"",Entrées!U780-Entrées!U779))</f>
        <v>471</v>
      </c>
      <c r="CA752" s="32">
        <f>IF($BF752&gt;$Y$7,"",IF(AND($BF752=$Y$7,$BG752=23),"",Entrées!V780-Entrées!V779))</f>
        <v>589</v>
      </c>
      <c r="CD752" s="33">
        <f>IF($BF752&lt;=$Y$7,Entrées!J779/CD$2,"")</f>
        <v>0.22665909664395659</v>
      </c>
      <c r="CE752" s="33">
        <f>IF($BF752&lt;=$Y$7,Entrées!K779/CE$2,"")</f>
        <v>0</v>
      </c>
      <c r="CF752" s="11">
        <f t="shared" si="882"/>
        <v>7926</v>
      </c>
      <c r="CG752" s="11">
        <f t="shared" si="883"/>
        <v>4186</v>
      </c>
      <c r="CH752" s="52">
        <f t="shared" si="884"/>
        <v>0.27160101910413265</v>
      </c>
      <c r="CI752" s="52">
        <f t="shared" si="885"/>
        <v>9.6170382329218221E-2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>
        <f t="shared" ca="1" si="889"/>
        <v>49473.956989247294</v>
      </c>
      <c r="AK753" s="31">
        <f t="shared" ca="1" si="862"/>
        <v>49350.672043010745</v>
      </c>
      <c r="AL753" s="31">
        <f t="shared" ca="1" si="863"/>
        <v>49398.118279569891</v>
      </c>
      <c r="AM753" s="31">
        <f t="shared" ca="1" si="864"/>
        <v>347.55645161290329</v>
      </c>
      <c r="AN753" s="31">
        <f t="shared" ca="1" si="865"/>
        <v>2588.1444892473114</v>
      </c>
      <c r="AO753" s="31">
        <f t="shared" ca="1" si="866"/>
        <v>1503.5463709677417</v>
      </c>
      <c r="AP753" s="31">
        <f t="shared" ca="1" si="867"/>
        <v>41704.171370967742</v>
      </c>
      <c r="AQ753" s="31">
        <f t="shared" ca="1" si="868"/>
        <v>2152.7096774193546</v>
      </c>
      <c r="AR753" s="31">
        <f t="shared" ca="1" si="869"/>
        <v>402.56922043010746</v>
      </c>
      <c r="AS753" s="31">
        <f t="shared" ca="1" si="870"/>
        <v>6508.2741935483891</v>
      </c>
      <c r="AT753" s="31">
        <f t="shared" ca="1" si="871"/>
        <v>-813.07862903225805</v>
      </c>
      <c r="AU753" s="31">
        <f t="shared" ca="1" si="872"/>
        <v>663.5913978494624</v>
      </c>
      <c r="AV753" s="31">
        <f t="shared" ca="1" si="873"/>
        <v>-5583.5161290322567</v>
      </c>
      <c r="AW753" s="31">
        <f t="shared" ca="1" si="874"/>
        <v>65.047043010752674</v>
      </c>
      <c r="AX753" s="31">
        <f t="shared" ca="1" si="875"/>
        <v>1350.5215053763443</v>
      </c>
      <c r="AY753" s="31">
        <f t="shared" ca="1" si="876"/>
        <v>-1174.383064516129</v>
      </c>
      <c r="AZ753" s="31">
        <f t="shared" ca="1" si="877"/>
        <v>-997.34811827956992</v>
      </c>
      <c r="BA753" s="31">
        <f t="shared" ca="1" si="878"/>
        <v>-382.02016129032256</v>
      </c>
      <c r="BB753" s="31">
        <f t="shared" ca="1" si="879"/>
        <v>-2410.5497311827958</v>
      </c>
      <c r="BC753" s="31">
        <f t="shared" ca="1" si="880"/>
        <v>-1597.1438172043011</v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>
        <f>IF($BF753&lt;=$Y$7,Entrées!J780/CD$2,"")</f>
        <v>0.22104466313398941</v>
      </c>
      <c r="CE753" s="33">
        <f>IF($BF753&lt;=$Y$7,Entrées!K780/CE$2,"")</f>
        <v>0</v>
      </c>
      <c r="CF753" s="11">
        <f t="shared" si="882"/>
        <v>7926</v>
      </c>
      <c r="CG753" s="11">
        <f t="shared" si="883"/>
        <v>4186</v>
      </c>
      <c r="CH753" s="52">
        <f t="shared" si="884"/>
        <v>0.27160101910413265</v>
      </c>
      <c r="CI753" s="52">
        <f t="shared" si="885"/>
        <v>9.6170382329218221E-2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2013-12-15T18:32:09Z</dcterms:modified>
</cp:coreProperties>
</file>